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N:\"/>
    </mc:Choice>
  </mc:AlternateContent>
  <xr:revisionPtr revIDLastSave="0" documentId="8_{9E7812CA-D6E3-4135-BDAD-EF334DC7FA4D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DCHS" sheetId="4" r:id="rId1"/>
    <sheet name="300 Shopable Items" sheetId="3" r:id="rId2"/>
  </sheets>
  <definedNames>
    <definedName name="_xlnm._FilterDatabase" localSheetId="1" hidden="1">'300 Shopable Items'!$7:$508</definedName>
    <definedName name="_xlnm._FilterDatabase" localSheetId="0" hidden="1">DCHS!$B$4:$Q$7414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1" i="3" l="1"/>
  <c r="K508" i="3"/>
  <c r="K468" i="3"/>
  <c r="K463" i="3"/>
  <c r="K193" i="3"/>
  <c r="AX1146" i="3"/>
  <c r="AX1145" i="3"/>
  <c r="AX1144" i="3"/>
  <c r="AX1143" i="3"/>
  <c r="AX1142" i="3"/>
  <c r="AX1139" i="3"/>
  <c r="AX1138" i="3"/>
  <c r="AX1137" i="3"/>
  <c r="AX1136" i="3"/>
  <c r="AX1135" i="3"/>
  <c r="AX1134" i="3"/>
  <c r="AX1133" i="3"/>
  <c r="AX1132" i="3"/>
  <c r="AX1131" i="3"/>
  <c r="AX1130" i="3"/>
  <c r="AX1129" i="3"/>
  <c r="AX1128" i="3"/>
  <c r="AX1127" i="3"/>
  <c r="AX1126" i="3"/>
  <c r="AX1125" i="3"/>
  <c r="AX1124" i="3"/>
  <c r="AX1123" i="3"/>
  <c r="AX1122" i="3"/>
  <c r="AX1121" i="3"/>
  <c r="AX1120" i="3"/>
  <c r="AX1119" i="3"/>
  <c r="AX1118" i="3"/>
  <c r="AX1117" i="3"/>
  <c r="AX1116" i="3"/>
  <c r="AX1115" i="3"/>
  <c r="AX1114" i="3"/>
  <c r="AX1113" i="3"/>
  <c r="AX1112" i="3"/>
  <c r="AX1111" i="3"/>
  <c r="AX1110" i="3"/>
  <c r="AX1109" i="3"/>
  <c r="AX1108" i="3"/>
  <c r="AX1107" i="3"/>
  <c r="AX1106" i="3"/>
  <c r="AX1105" i="3"/>
  <c r="AX1104" i="3"/>
  <c r="AX1103" i="3"/>
  <c r="AX1102" i="3"/>
  <c r="AX1101" i="3"/>
  <c r="AX1100" i="3"/>
  <c r="AX1099" i="3"/>
  <c r="AX1098" i="3"/>
  <c r="AX1097" i="3"/>
  <c r="AX1096" i="3"/>
  <c r="AX1095" i="3"/>
  <c r="AX1094" i="3"/>
  <c r="AX1093" i="3"/>
  <c r="AX1092" i="3"/>
  <c r="AX1091" i="3"/>
  <c r="AX1090" i="3"/>
  <c r="AX1089" i="3"/>
  <c r="AX1088" i="3"/>
  <c r="AX1087" i="3"/>
  <c r="AX1086" i="3"/>
  <c r="AX1085" i="3"/>
  <c r="AX1084" i="3"/>
  <c r="AX1083" i="3"/>
  <c r="AX1082" i="3"/>
  <c r="AX1081" i="3"/>
  <c r="AX1080" i="3"/>
  <c r="AX1079" i="3"/>
  <c r="AX1078" i="3"/>
  <c r="AX1077" i="3"/>
  <c r="AX1076" i="3"/>
  <c r="AX1075" i="3"/>
  <c r="AX1074" i="3"/>
  <c r="AX1073" i="3"/>
  <c r="AX1072" i="3"/>
  <c r="AX1071" i="3"/>
  <c r="AX1070" i="3"/>
  <c r="AX1069" i="3"/>
  <c r="AX1068" i="3"/>
  <c r="AX1067" i="3"/>
  <c r="AX1066" i="3"/>
  <c r="AX1065" i="3"/>
  <c r="AX1064" i="3"/>
  <c r="AX1063" i="3"/>
  <c r="AX1062" i="3"/>
  <c r="AX1061" i="3"/>
  <c r="AX1060" i="3"/>
  <c r="AX1059" i="3"/>
  <c r="AX1058" i="3"/>
  <c r="AX1057" i="3"/>
  <c r="AX1056" i="3"/>
  <c r="AX1055" i="3"/>
  <c r="AX1054" i="3"/>
  <c r="AX1053" i="3"/>
  <c r="AX1052" i="3"/>
  <c r="AX1051" i="3"/>
  <c r="AX1050" i="3"/>
  <c r="AX1049" i="3"/>
  <c r="AX1048" i="3"/>
  <c r="AX1047" i="3"/>
  <c r="AX1046" i="3"/>
  <c r="AX1045" i="3"/>
  <c r="AX1044" i="3"/>
  <c r="AX1043" i="3"/>
  <c r="AX1042" i="3"/>
  <c r="AX1041" i="3"/>
  <c r="AX1040" i="3"/>
  <c r="AX1039" i="3"/>
  <c r="AX1038" i="3"/>
  <c r="AX1037" i="3"/>
  <c r="AX1036" i="3"/>
  <c r="AX1035" i="3"/>
  <c r="AX1034" i="3"/>
  <c r="AX1033" i="3"/>
  <c r="AX1032" i="3"/>
  <c r="AX1031" i="3"/>
  <c r="AX1030" i="3"/>
  <c r="AX1029" i="3"/>
  <c r="AX1028" i="3"/>
  <c r="AX1027" i="3"/>
  <c r="AX1026" i="3"/>
  <c r="AX1025" i="3"/>
  <c r="AX1024" i="3"/>
  <c r="AX1023" i="3"/>
  <c r="AX1022" i="3"/>
  <c r="AX1021" i="3"/>
  <c r="AX1020" i="3"/>
  <c r="AX1019" i="3"/>
  <c r="AX1018" i="3"/>
  <c r="AX1017" i="3"/>
  <c r="AX1016" i="3"/>
  <c r="AX1015" i="3"/>
  <c r="AX1014" i="3"/>
  <c r="AX1013" i="3"/>
  <c r="AX1012" i="3"/>
  <c r="AX1011" i="3"/>
  <c r="AX1010" i="3"/>
  <c r="AX1009" i="3"/>
  <c r="AX1008" i="3"/>
  <c r="AX1007" i="3"/>
  <c r="AX1006" i="3"/>
  <c r="AX1005" i="3"/>
  <c r="AX1004" i="3"/>
  <c r="AX1003" i="3"/>
  <c r="AX1002" i="3"/>
  <c r="AX1001" i="3"/>
  <c r="AX1000" i="3"/>
  <c r="AX999" i="3"/>
  <c r="AX998" i="3"/>
  <c r="AX997" i="3"/>
  <c r="AX996" i="3"/>
  <c r="AX995" i="3"/>
  <c r="AX994" i="3"/>
  <c r="AX993" i="3"/>
  <c r="AX992" i="3"/>
  <c r="AX991" i="3"/>
  <c r="AX990" i="3"/>
  <c r="AX989" i="3"/>
  <c r="AX988" i="3"/>
  <c r="AX987" i="3"/>
  <c r="AX986" i="3"/>
  <c r="AX985" i="3"/>
  <c r="AX984" i="3"/>
  <c r="AX983" i="3"/>
  <c r="AX982" i="3"/>
  <c r="AX981" i="3"/>
  <c r="AX980" i="3"/>
  <c r="AX979" i="3"/>
  <c r="AX978" i="3"/>
  <c r="AX977" i="3"/>
  <c r="AX976" i="3"/>
  <c r="AX975" i="3"/>
  <c r="AX974" i="3"/>
  <c r="AX973" i="3"/>
  <c r="AX972" i="3"/>
  <c r="AX971" i="3"/>
  <c r="AX970" i="3"/>
  <c r="AX969" i="3"/>
  <c r="AX968" i="3"/>
  <c r="AX967" i="3"/>
  <c r="AX966" i="3"/>
  <c r="AX965" i="3"/>
  <c r="AX964" i="3"/>
  <c r="AX963" i="3"/>
  <c r="AX962" i="3"/>
  <c r="AX961" i="3"/>
  <c r="AX960" i="3"/>
  <c r="AX959" i="3"/>
  <c r="AX958" i="3"/>
  <c r="AX957" i="3"/>
  <c r="AX956" i="3"/>
  <c r="AX955" i="3"/>
  <c r="AX954" i="3"/>
  <c r="AX953" i="3"/>
  <c r="AX952" i="3"/>
  <c r="AX951" i="3"/>
  <c r="AX950" i="3"/>
  <c r="AX949" i="3"/>
  <c r="AX948" i="3"/>
  <c r="AX947" i="3"/>
  <c r="AX946" i="3"/>
  <c r="AX945" i="3"/>
  <c r="AX944" i="3"/>
  <c r="AX943" i="3"/>
  <c r="AX942" i="3"/>
  <c r="AX941" i="3"/>
  <c r="AX940" i="3"/>
  <c r="AX939" i="3"/>
  <c r="AX938" i="3"/>
  <c r="AX937" i="3"/>
  <c r="AX936" i="3"/>
  <c r="AX935" i="3"/>
  <c r="AX934" i="3"/>
  <c r="AX933" i="3"/>
  <c r="AX932" i="3"/>
  <c r="AX931" i="3"/>
  <c r="AX930" i="3"/>
  <c r="AX929" i="3"/>
  <c r="AX928" i="3"/>
  <c r="AX927" i="3"/>
  <c r="AX926" i="3"/>
  <c r="AX925" i="3"/>
  <c r="AX924" i="3"/>
  <c r="AX923" i="3"/>
  <c r="AX922" i="3"/>
  <c r="AX921" i="3"/>
  <c r="AX920" i="3"/>
  <c r="AX919" i="3"/>
  <c r="AX918" i="3"/>
  <c r="AX917" i="3"/>
  <c r="AX916" i="3"/>
  <c r="AX915" i="3"/>
  <c r="AX914" i="3"/>
  <c r="AX913" i="3"/>
  <c r="AX912" i="3"/>
  <c r="AX911" i="3"/>
  <c r="AX910" i="3"/>
  <c r="AX909" i="3"/>
  <c r="AX908" i="3"/>
  <c r="AX907" i="3"/>
  <c r="AX906" i="3"/>
  <c r="AX905" i="3"/>
  <c r="AX904" i="3"/>
  <c r="AX903" i="3"/>
  <c r="AX902" i="3"/>
  <c r="AX901" i="3"/>
  <c r="AX900" i="3"/>
  <c r="AX899" i="3"/>
  <c r="AX898" i="3"/>
  <c r="AX897" i="3"/>
  <c r="AX896" i="3"/>
  <c r="AX895" i="3"/>
  <c r="AX894" i="3"/>
  <c r="AX893" i="3"/>
  <c r="AX892" i="3"/>
  <c r="AX891" i="3"/>
  <c r="AX890" i="3"/>
  <c r="AX889" i="3"/>
  <c r="AX888" i="3"/>
  <c r="AX887" i="3"/>
  <c r="AX886" i="3"/>
  <c r="AX885" i="3"/>
  <c r="AX884" i="3"/>
  <c r="AX883" i="3"/>
  <c r="AX882" i="3"/>
  <c r="AX881" i="3"/>
  <c r="AX880" i="3"/>
  <c r="AX879" i="3"/>
  <c r="AX878" i="3"/>
  <c r="AX877" i="3"/>
  <c r="AX876" i="3"/>
  <c r="AX875" i="3"/>
  <c r="AX874" i="3"/>
  <c r="AX873" i="3"/>
  <c r="AX872" i="3"/>
  <c r="AX871" i="3"/>
  <c r="AX870" i="3"/>
  <c r="AX869" i="3"/>
  <c r="AX868" i="3"/>
  <c r="AX867" i="3"/>
  <c r="AX866" i="3"/>
  <c r="AX865" i="3"/>
  <c r="AX864" i="3"/>
  <c r="AX863" i="3"/>
  <c r="AX862" i="3"/>
  <c r="AX861" i="3"/>
  <c r="AX860" i="3"/>
  <c r="AX859" i="3"/>
  <c r="AX858" i="3"/>
  <c r="AX857" i="3"/>
  <c r="AX856" i="3"/>
  <c r="AX855" i="3"/>
  <c r="AX854" i="3"/>
  <c r="AX853" i="3"/>
  <c r="AX852" i="3"/>
  <c r="AX851" i="3"/>
  <c r="AX850" i="3"/>
  <c r="AX849" i="3"/>
  <c r="AX848" i="3"/>
  <c r="AX847" i="3"/>
  <c r="AX846" i="3"/>
  <c r="AX845" i="3"/>
  <c r="AX844" i="3"/>
  <c r="AX843" i="3"/>
  <c r="AX842" i="3"/>
  <c r="AX841" i="3"/>
  <c r="AX840" i="3"/>
  <c r="AX839" i="3"/>
  <c r="AX838" i="3"/>
  <c r="AX837" i="3"/>
  <c r="AX836" i="3"/>
  <c r="AX835" i="3"/>
  <c r="AX834" i="3"/>
  <c r="AX833" i="3"/>
  <c r="AX832" i="3"/>
  <c r="AX831" i="3"/>
  <c r="AX830" i="3"/>
  <c r="AX829" i="3"/>
  <c r="AX828" i="3"/>
  <c r="AX827" i="3"/>
  <c r="AX826" i="3"/>
  <c r="AX825" i="3"/>
  <c r="AX824" i="3"/>
  <c r="AX823" i="3"/>
  <c r="AX822" i="3"/>
  <c r="AX821" i="3"/>
  <c r="AX820" i="3"/>
  <c r="AX819" i="3"/>
  <c r="AX818" i="3"/>
  <c r="AX817" i="3"/>
  <c r="AX816" i="3"/>
  <c r="AX815" i="3"/>
  <c r="AX814" i="3"/>
  <c r="AX813" i="3"/>
  <c r="AX812" i="3"/>
  <c r="AX811" i="3"/>
  <c r="AX810" i="3"/>
  <c r="AX809" i="3"/>
  <c r="AX808" i="3"/>
  <c r="AX807" i="3"/>
  <c r="AX806" i="3"/>
  <c r="AX805" i="3"/>
  <c r="AX804" i="3"/>
  <c r="AX803" i="3"/>
  <c r="AX802" i="3"/>
  <c r="AX801" i="3"/>
  <c r="AX800" i="3"/>
  <c r="AX799" i="3"/>
  <c r="AX798" i="3"/>
  <c r="AX797" i="3"/>
  <c r="AX796" i="3"/>
  <c r="AX795" i="3"/>
  <c r="AX794" i="3"/>
  <c r="AX793" i="3"/>
  <c r="AX792" i="3"/>
  <c r="AX791" i="3"/>
  <c r="AX790" i="3"/>
  <c r="AX789" i="3"/>
  <c r="AX788" i="3"/>
  <c r="AX787" i="3"/>
  <c r="AX786" i="3"/>
  <c r="AX785" i="3"/>
  <c r="AX784" i="3"/>
  <c r="AX783" i="3"/>
  <c r="AX782" i="3"/>
  <c r="AX781" i="3"/>
  <c r="AX780" i="3"/>
  <c r="AX779" i="3"/>
  <c r="AX778" i="3"/>
  <c r="AX777" i="3"/>
  <c r="AX776" i="3"/>
  <c r="AX775" i="3"/>
  <c r="AX774" i="3"/>
  <c r="AX773" i="3"/>
  <c r="AX772" i="3"/>
  <c r="AX771" i="3"/>
  <c r="AX770" i="3"/>
  <c r="AX769" i="3"/>
  <c r="AX768" i="3"/>
  <c r="AX767" i="3"/>
  <c r="AX766" i="3"/>
  <c r="AX765" i="3"/>
  <c r="AX764" i="3"/>
  <c r="AX763" i="3"/>
  <c r="AX762" i="3"/>
  <c r="AX761" i="3"/>
  <c r="AX760" i="3"/>
  <c r="AX759" i="3"/>
  <c r="AX758" i="3"/>
  <c r="AX757" i="3"/>
  <c r="AX756" i="3"/>
  <c r="AX755" i="3"/>
  <c r="AX754" i="3"/>
  <c r="AX753" i="3"/>
  <c r="AX752" i="3"/>
  <c r="AX751" i="3"/>
  <c r="AX750" i="3"/>
  <c r="AX749" i="3"/>
  <c r="AX748" i="3"/>
  <c r="AX747" i="3"/>
  <c r="AX746" i="3"/>
  <c r="AX745" i="3"/>
  <c r="AX744" i="3"/>
  <c r="AX743" i="3"/>
  <c r="AX742" i="3"/>
  <c r="AX741" i="3"/>
  <c r="AX740" i="3"/>
  <c r="AX739" i="3"/>
  <c r="AX738" i="3"/>
  <c r="AX737" i="3"/>
  <c r="AX736" i="3"/>
  <c r="AX735" i="3"/>
  <c r="AX734" i="3"/>
  <c r="AX733" i="3"/>
  <c r="AX732" i="3"/>
  <c r="AX731" i="3"/>
  <c r="AX730" i="3"/>
  <c r="AX729" i="3"/>
  <c r="AX728" i="3"/>
  <c r="AX727" i="3"/>
  <c r="AX726" i="3"/>
  <c r="AX725" i="3"/>
  <c r="AX724" i="3"/>
  <c r="AX723" i="3"/>
  <c r="AX722" i="3"/>
  <c r="AX721" i="3"/>
  <c r="AX720" i="3"/>
  <c r="AX719" i="3"/>
  <c r="AX718" i="3"/>
  <c r="AX717" i="3"/>
  <c r="AX716" i="3"/>
  <c r="AX715" i="3"/>
  <c r="AX714" i="3"/>
  <c r="AX713" i="3"/>
  <c r="AX712" i="3"/>
  <c r="AX711" i="3"/>
  <c r="AX710" i="3"/>
  <c r="AX709" i="3"/>
  <c r="AX708" i="3"/>
  <c r="AX707" i="3"/>
  <c r="AX706" i="3"/>
  <c r="AX705" i="3"/>
  <c r="AX704" i="3"/>
  <c r="AX703" i="3"/>
  <c r="AX702" i="3"/>
  <c r="AX701" i="3"/>
  <c r="AX700" i="3"/>
  <c r="AX699" i="3"/>
  <c r="AX698" i="3"/>
  <c r="AX697" i="3"/>
  <c r="AX696" i="3"/>
  <c r="AX695" i="3"/>
  <c r="AX694" i="3"/>
  <c r="AX693" i="3"/>
  <c r="AX692" i="3"/>
  <c r="AX691" i="3"/>
  <c r="AX690" i="3"/>
  <c r="AX689" i="3"/>
  <c r="AX688" i="3"/>
  <c r="AX687" i="3"/>
  <c r="AX686" i="3"/>
  <c r="AX685" i="3"/>
  <c r="AX684" i="3"/>
  <c r="AX683" i="3"/>
  <c r="AX682" i="3"/>
  <c r="AX681" i="3"/>
  <c r="AX680" i="3"/>
  <c r="AX679" i="3"/>
  <c r="AX678" i="3"/>
  <c r="AX677" i="3"/>
  <c r="AX676" i="3"/>
  <c r="AX675" i="3"/>
  <c r="AX674" i="3"/>
  <c r="AX673" i="3"/>
  <c r="AX672" i="3"/>
  <c r="AX671" i="3"/>
  <c r="AX670" i="3"/>
  <c r="AX669" i="3"/>
  <c r="AX668" i="3"/>
  <c r="AX667" i="3"/>
  <c r="AX666" i="3"/>
  <c r="AX665" i="3"/>
  <c r="AX664" i="3"/>
  <c r="AX663" i="3"/>
  <c r="AX662" i="3"/>
  <c r="AX661" i="3"/>
  <c r="AX660" i="3"/>
  <c r="AX659" i="3"/>
  <c r="AX658" i="3"/>
  <c r="AX657" i="3"/>
  <c r="AX656" i="3"/>
  <c r="AX655" i="3"/>
  <c r="AX654" i="3"/>
  <c r="AX653" i="3"/>
  <c r="AX652" i="3"/>
  <c r="AX651" i="3"/>
  <c r="AX650" i="3"/>
  <c r="AX649" i="3"/>
  <c r="AX648" i="3"/>
  <c r="AX647" i="3"/>
  <c r="AX646" i="3"/>
  <c r="AX645" i="3"/>
  <c r="AX644" i="3"/>
  <c r="AX643" i="3"/>
  <c r="AX642" i="3"/>
  <c r="AX641" i="3"/>
  <c r="AX640" i="3"/>
  <c r="AX639" i="3"/>
  <c r="AX638" i="3"/>
  <c r="AX637" i="3"/>
  <c r="AX636" i="3"/>
  <c r="AX635" i="3"/>
  <c r="AX634" i="3"/>
  <c r="AX633" i="3"/>
  <c r="AX632" i="3"/>
  <c r="AX631" i="3"/>
  <c r="AX630" i="3"/>
  <c r="AX629" i="3"/>
  <c r="AX628" i="3"/>
  <c r="AX627" i="3"/>
  <c r="AX626" i="3"/>
  <c r="AX625" i="3"/>
  <c r="AX624" i="3"/>
  <c r="AX623" i="3"/>
  <c r="AX622" i="3"/>
  <c r="AX621" i="3"/>
  <c r="AX620" i="3"/>
  <c r="AX619" i="3"/>
  <c r="AX618" i="3"/>
  <c r="AX617" i="3"/>
  <c r="AX616" i="3"/>
  <c r="AX615" i="3"/>
  <c r="AX614" i="3"/>
  <c r="AX613" i="3"/>
  <c r="AX612" i="3"/>
  <c r="AX611" i="3"/>
  <c r="AX610" i="3"/>
  <c r="AX609" i="3"/>
  <c r="AX608" i="3"/>
  <c r="AX607" i="3"/>
  <c r="AX606" i="3"/>
  <c r="AX605" i="3"/>
  <c r="AX604" i="3"/>
  <c r="AX603" i="3"/>
  <c r="AX602" i="3"/>
  <c r="AX601" i="3"/>
  <c r="AX600" i="3"/>
  <c r="AX599" i="3"/>
  <c r="AX598" i="3"/>
  <c r="AX597" i="3"/>
  <c r="AX596" i="3"/>
  <c r="AX595" i="3"/>
  <c r="AX594" i="3"/>
  <c r="AX593" i="3"/>
  <c r="AX592" i="3"/>
  <c r="AX591" i="3"/>
  <c r="AX590" i="3"/>
  <c r="AX589" i="3"/>
  <c r="AX588" i="3"/>
  <c r="AX587" i="3"/>
  <c r="AX586" i="3"/>
  <c r="AX585" i="3"/>
  <c r="AX584" i="3"/>
  <c r="AX583" i="3"/>
  <c r="AX582" i="3"/>
  <c r="AX581" i="3"/>
  <c r="AX580" i="3"/>
  <c r="AX579" i="3"/>
  <c r="AX578" i="3"/>
  <c r="AX577" i="3"/>
  <c r="AX576" i="3"/>
  <c r="AX575" i="3"/>
  <c r="AX574" i="3"/>
  <c r="AX573" i="3"/>
  <c r="AX572" i="3"/>
  <c r="AX571" i="3"/>
  <c r="AX570" i="3"/>
  <c r="AX569" i="3"/>
  <c r="AX568" i="3"/>
  <c r="AX567" i="3"/>
  <c r="AX566" i="3"/>
  <c r="AX565" i="3"/>
  <c r="AX564" i="3"/>
  <c r="AX563" i="3"/>
  <c r="AX562" i="3"/>
  <c r="AX561" i="3"/>
  <c r="AX560" i="3"/>
  <c r="AX558" i="3"/>
  <c r="AX557" i="3"/>
  <c r="AX556" i="3"/>
  <c r="AX555" i="3"/>
  <c r="AX554" i="3"/>
  <c r="AX553" i="3"/>
  <c r="AX552" i="3"/>
  <c r="AX551" i="3"/>
  <c r="AX550" i="3"/>
  <c r="AX549" i="3"/>
  <c r="AX548" i="3"/>
  <c r="AX547" i="3"/>
  <c r="AX546" i="3"/>
  <c r="AX545" i="3"/>
  <c r="AX544" i="3"/>
  <c r="AX543" i="3"/>
  <c r="AX542" i="3"/>
  <c r="AX541" i="3"/>
  <c r="AX540" i="3"/>
  <c r="AX539" i="3"/>
  <c r="AX538" i="3"/>
  <c r="AX537" i="3"/>
  <c r="AX536" i="3"/>
  <c r="AX535" i="3"/>
  <c r="AX534" i="3"/>
  <c r="AX533" i="3"/>
  <c r="AX532" i="3"/>
  <c r="AX531" i="3"/>
  <c r="AX530" i="3"/>
  <c r="AX529" i="3"/>
  <c r="AX528" i="3"/>
  <c r="AX527" i="3"/>
  <c r="AX524" i="3"/>
  <c r="AX523" i="3"/>
  <c r="AX522" i="3"/>
  <c r="AX521" i="3"/>
  <c r="AX520" i="3"/>
  <c r="AX519" i="3"/>
  <c r="AX518" i="3"/>
  <c r="AX517" i="3"/>
  <c r="AX516" i="3"/>
  <c r="AX515" i="3"/>
  <c r="AX514" i="3"/>
  <c r="AX513" i="3"/>
  <c r="AX512" i="3"/>
  <c r="AX511" i="3"/>
  <c r="AX510" i="3"/>
  <c r="AX508" i="3"/>
  <c r="AX507" i="3"/>
  <c r="AX506" i="3"/>
  <c r="AX505" i="3"/>
  <c r="AX504" i="3"/>
  <c r="AX503" i="3"/>
  <c r="AX502" i="3"/>
  <c r="AX501" i="3"/>
  <c r="AX500" i="3"/>
  <c r="AX499" i="3"/>
  <c r="AX498" i="3"/>
  <c r="AX497" i="3"/>
  <c r="AX496" i="3"/>
  <c r="AX495" i="3"/>
  <c r="AX494" i="3"/>
  <c r="AX493" i="3"/>
  <c r="AX492" i="3"/>
  <c r="AX491" i="3"/>
  <c r="AX490" i="3"/>
  <c r="AX489" i="3"/>
  <c r="AX488" i="3"/>
  <c r="AX487" i="3"/>
  <c r="AX486" i="3"/>
  <c r="AX485" i="3"/>
  <c r="AX484" i="3"/>
  <c r="AX483" i="3"/>
  <c r="AX482" i="3"/>
  <c r="AX481" i="3"/>
  <c r="AX480" i="3"/>
  <c r="AX479" i="3"/>
  <c r="AX478" i="3"/>
  <c r="AX477" i="3"/>
  <c r="AX476" i="3"/>
  <c r="AX475" i="3"/>
  <c r="AX474" i="3"/>
  <c r="AX473" i="3"/>
  <c r="AX472" i="3"/>
  <c r="AX471" i="3"/>
  <c r="AX470" i="3"/>
  <c r="AX469" i="3"/>
  <c r="AX468" i="3"/>
  <c r="AX467" i="3"/>
  <c r="AX466" i="3"/>
  <c r="AX465" i="3"/>
  <c r="AX464" i="3"/>
  <c r="AX463" i="3"/>
  <c r="AX462" i="3"/>
  <c r="AX461" i="3"/>
  <c r="AX460" i="3"/>
  <c r="AX459" i="3"/>
  <c r="AX458" i="3"/>
  <c r="AX457" i="3"/>
  <c r="AX456" i="3"/>
  <c r="AX455" i="3"/>
  <c r="AX454" i="3"/>
  <c r="AX453" i="3"/>
  <c r="AX452" i="3"/>
  <c r="AX451" i="3"/>
  <c r="AX450" i="3"/>
  <c r="AX449" i="3"/>
  <c r="AX448" i="3"/>
  <c r="AX447" i="3"/>
  <c r="AX446" i="3"/>
  <c r="AX445" i="3"/>
  <c r="AX444" i="3"/>
  <c r="AX443" i="3"/>
  <c r="AX442" i="3"/>
  <c r="AX441" i="3"/>
  <c r="AX440" i="3"/>
  <c r="AX439" i="3"/>
  <c r="AX438" i="3"/>
  <c r="AX437" i="3"/>
  <c r="AX436" i="3"/>
  <c r="AX435" i="3"/>
  <c r="AX434" i="3"/>
  <c r="AX433" i="3"/>
  <c r="AX432" i="3"/>
  <c r="AX431" i="3"/>
  <c r="AX430" i="3"/>
  <c r="AX429" i="3"/>
  <c r="AX428" i="3"/>
  <c r="AX427" i="3"/>
  <c r="AX426" i="3"/>
  <c r="AX425" i="3"/>
  <c r="AX424" i="3"/>
  <c r="AX423" i="3"/>
  <c r="AX422" i="3"/>
  <c r="AX421" i="3"/>
  <c r="AX420" i="3"/>
  <c r="AX419" i="3"/>
  <c r="AX418" i="3"/>
  <c r="AX417" i="3"/>
  <c r="AX416" i="3"/>
  <c r="AX415" i="3"/>
  <c r="AX414" i="3"/>
  <c r="AX413" i="3"/>
  <c r="AX412" i="3"/>
  <c r="AX411" i="3"/>
  <c r="AX410" i="3"/>
  <c r="AX409" i="3"/>
  <c r="AX408" i="3"/>
  <c r="AX407" i="3"/>
  <c r="AX406" i="3"/>
  <c r="AX405" i="3"/>
  <c r="AX404" i="3"/>
  <c r="AX403" i="3"/>
  <c r="AX402" i="3"/>
  <c r="AX401" i="3"/>
  <c r="AX400" i="3"/>
  <c r="AX399" i="3"/>
  <c r="AX398" i="3"/>
  <c r="AX397" i="3"/>
  <c r="AX396" i="3"/>
  <c r="AX395" i="3"/>
  <c r="AX394" i="3"/>
  <c r="AX393" i="3"/>
  <c r="AX392" i="3"/>
  <c r="AX391" i="3"/>
  <c r="AX390" i="3"/>
  <c r="AX389" i="3"/>
  <c r="AX388" i="3"/>
  <c r="AX387" i="3"/>
  <c r="AX386" i="3"/>
  <c r="AX385" i="3"/>
  <c r="AX384" i="3"/>
  <c r="AX383" i="3"/>
  <c r="AX382" i="3"/>
  <c r="AX381" i="3"/>
  <c r="AX380" i="3"/>
  <c r="AX379" i="3"/>
  <c r="AX378" i="3"/>
  <c r="AX377" i="3"/>
  <c r="AX376" i="3"/>
  <c r="AX375" i="3"/>
  <c r="AX374" i="3"/>
  <c r="AX373" i="3"/>
  <c r="AX372" i="3"/>
  <c r="AX371" i="3"/>
  <c r="AX370" i="3"/>
  <c r="AX369" i="3"/>
  <c r="AX368" i="3"/>
  <c r="AX367" i="3"/>
  <c r="AX366" i="3"/>
  <c r="AX365" i="3"/>
  <c r="AX364" i="3"/>
  <c r="AX363" i="3"/>
  <c r="AX362" i="3"/>
  <c r="AX361" i="3"/>
  <c r="AX360" i="3"/>
  <c r="AX359" i="3"/>
  <c r="AX358" i="3"/>
  <c r="AX357" i="3"/>
  <c r="AX356" i="3"/>
  <c r="AX355" i="3"/>
  <c r="AX354" i="3"/>
  <c r="AX353" i="3"/>
  <c r="AX352" i="3"/>
  <c r="AX351" i="3"/>
  <c r="AX350" i="3"/>
  <c r="AX349" i="3"/>
  <c r="AX348" i="3"/>
  <c r="AX347" i="3"/>
  <c r="AX346" i="3"/>
  <c r="AX345" i="3"/>
  <c r="AX344" i="3"/>
  <c r="AX343" i="3"/>
  <c r="AX342" i="3"/>
  <c r="AX341" i="3"/>
  <c r="AX340" i="3"/>
  <c r="AX339" i="3"/>
  <c r="AX338" i="3"/>
  <c r="AX337" i="3"/>
  <c r="AX336" i="3"/>
  <c r="AX335" i="3"/>
  <c r="AX334" i="3"/>
  <c r="AX333" i="3"/>
  <c r="AX332" i="3"/>
  <c r="AX331" i="3"/>
  <c r="AX330" i="3"/>
  <c r="AX329" i="3"/>
  <c r="AX328" i="3"/>
  <c r="AX327" i="3"/>
  <c r="AX326" i="3"/>
  <c r="AX325" i="3"/>
  <c r="AX324" i="3"/>
  <c r="AX323" i="3"/>
  <c r="AX322" i="3"/>
  <c r="AX321" i="3"/>
  <c r="AX320" i="3"/>
  <c r="AX319" i="3"/>
  <c r="AX318" i="3"/>
  <c r="AX317" i="3"/>
  <c r="AX316" i="3"/>
  <c r="AX315" i="3"/>
  <c r="AX314" i="3"/>
  <c r="AX313" i="3"/>
  <c r="AX312" i="3"/>
  <c r="AX311" i="3"/>
  <c r="AX310" i="3"/>
  <c r="AX309" i="3"/>
  <c r="AX308" i="3"/>
  <c r="AX307" i="3"/>
  <c r="AX306" i="3"/>
  <c r="AX305" i="3"/>
  <c r="AX304" i="3"/>
  <c r="AX303" i="3"/>
  <c r="AX302" i="3"/>
  <c r="AX301" i="3"/>
  <c r="AX300" i="3"/>
  <c r="AX299" i="3"/>
  <c r="AX298" i="3"/>
  <c r="AX297" i="3"/>
  <c r="AX296" i="3"/>
  <c r="AX295" i="3"/>
  <c r="AX294" i="3"/>
  <c r="AX293" i="3"/>
  <c r="AX292" i="3"/>
  <c r="AX291" i="3"/>
  <c r="AX290" i="3"/>
  <c r="AX289" i="3"/>
  <c r="AX288" i="3"/>
  <c r="AX287" i="3"/>
  <c r="AX286" i="3"/>
  <c r="AX285" i="3"/>
  <c r="AX284" i="3"/>
  <c r="AX283" i="3"/>
  <c r="AX282" i="3"/>
  <c r="AX281" i="3"/>
  <c r="AX280" i="3"/>
  <c r="AX279" i="3"/>
  <c r="AX278" i="3"/>
  <c r="AX277" i="3"/>
  <c r="AX276" i="3"/>
  <c r="AX275" i="3"/>
  <c r="AX274" i="3"/>
  <c r="AX273" i="3"/>
  <c r="AX272" i="3"/>
  <c r="AX271" i="3"/>
  <c r="AX270" i="3"/>
  <c r="AX269" i="3"/>
  <c r="AX268" i="3"/>
  <c r="AX267" i="3"/>
  <c r="AX266" i="3"/>
  <c r="AX265" i="3"/>
  <c r="AX264" i="3"/>
  <c r="AX263" i="3"/>
  <c r="AX262" i="3"/>
  <c r="AX261" i="3"/>
  <c r="AX260" i="3"/>
  <c r="AX259" i="3"/>
  <c r="AX258" i="3"/>
  <c r="AX257" i="3"/>
  <c r="AX256" i="3"/>
  <c r="AX255" i="3"/>
  <c r="AX254" i="3"/>
  <c r="AX253" i="3"/>
  <c r="AX252" i="3"/>
  <c r="AX251" i="3"/>
  <c r="AX250" i="3"/>
  <c r="AX249" i="3"/>
  <c r="AX248" i="3"/>
  <c r="AX247" i="3"/>
  <c r="AX246" i="3"/>
  <c r="AX245" i="3"/>
  <c r="AX244" i="3"/>
  <c r="AX243" i="3"/>
  <c r="AX242" i="3"/>
  <c r="AX241" i="3"/>
  <c r="AX240" i="3"/>
  <c r="AX239" i="3"/>
  <c r="AX238" i="3"/>
  <c r="AX237" i="3"/>
  <c r="AX236" i="3"/>
  <c r="AX235" i="3"/>
  <c r="AX234" i="3"/>
  <c r="AX233" i="3"/>
  <c r="AX232" i="3"/>
  <c r="AX231" i="3"/>
  <c r="AX230" i="3"/>
  <c r="AX229" i="3"/>
  <c r="AX228" i="3"/>
  <c r="AX227" i="3"/>
  <c r="AX226" i="3"/>
  <c r="AX225" i="3"/>
  <c r="AX224" i="3"/>
  <c r="AX223" i="3"/>
  <c r="AX222" i="3"/>
  <c r="AX221" i="3"/>
  <c r="AX220" i="3"/>
  <c r="AX219" i="3"/>
  <c r="AX218" i="3"/>
  <c r="AX217" i="3"/>
  <c r="AX216" i="3"/>
  <c r="AX215" i="3"/>
  <c r="AX214" i="3"/>
  <c r="AX213" i="3"/>
  <c r="AX212" i="3"/>
  <c r="AX211" i="3"/>
  <c r="AX210" i="3"/>
  <c r="AX209" i="3"/>
  <c r="AX208" i="3"/>
  <c r="AX207" i="3"/>
  <c r="AX206" i="3"/>
  <c r="AX205" i="3"/>
  <c r="AX204" i="3"/>
  <c r="AX203" i="3"/>
  <c r="AX202" i="3"/>
  <c r="AX201" i="3"/>
  <c r="AX200" i="3"/>
  <c r="AX199" i="3"/>
  <c r="AX198" i="3"/>
  <c r="AX197" i="3"/>
  <c r="AX196" i="3"/>
  <c r="AX195" i="3"/>
  <c r="AX194" i="3"/>
  <c r="AX193" i="3"/>
  <c r="AX192" i="3"/>
  <c r="AX191" i="3"/>
  <c r="AX190" i="3"/>
  <c r="AX189" i="3"/>
  <c r="AX188" i="3"/>
  <c r="AX187" i="3"/>
  <c r="AX186" i="3"/>
  <c r="AX185" i="3"/>
  <c r="AX184" i="3"/>
  <c r="AX183" i="3"/>
  <c r="AX182" i="3"/>
  <c r="AX181" i="3"/>
  <c r="AX180" i="3"/>
  <c r="AX179" i="3"/>
  <c r="AX178" i="3"/>
  <c r="AX177" i="3"/>
  <c r="AX176" i="3"/>
  <c r="AX175" i="3"/>
  <c r="AX174" i="3"/>
  <c r="AX173" i="3"/>
  <c r="AX172" i="3"/>
  <c r="AX171" i="3"/>
  <c r="AX170" i="3"/>
  <c r="AX169" i="3"/>
  <c r="AX168" i="3"/>
  <c r="AX167" i="3"/>
  <c r="AX166" i="3"/>
  <c r="AX165" i="3"/>
  <c r="AX164" i="3"/>
  <c r="AX163" i="3"/>
  <c r="AX162" i="3"/>
  <c r="AX161" i="3"/>
  <c r="AX160" i="3"/>
  <c r="AX159" i="3"/>
  <c r="AX158" i="3"/>
  <c r="AX157" i="3"/>
  <c r="AX156" i="3"/>
  <c r="AX155" i="3"/>
  <c r="AX154" i="3"/>
  <c r="AX153" i="3"/>
  <c r="AX152" i="3"/>
  <c r="AX151" i="3"/>
  <c r="AX150" i="3"/>
  <c r="AX149" i="3"/>
  <c r="AX148" i="3"/>
  <c r="AX147" i="3"/>
  <c r="AX146" i="3"/>
  <c r="AX145" i="3"/>
  <c r="AX144" i="3"/>
  <c r="AX143" i="3"/>
  <c r="AX142" i="3"/>
  <c r="AX141" i="3"/>
  <c r="AX140" i="3"/>
  <c r="AX139" i="3"/>
  <c r="AX138" i="3"/>
  <c r="AX137" i="3"/>
  <c r="AX136" i="3"/>
  <c r="AX135" i="3"/>
  <c r="AX134" i="3"/>
  <c r="AX133" i="3"/>
  <c r="AX132" i="3"/>
  <c r="AX131" i="3"/>
  <c r="AX130" i="3"/>
  <c r="AX129" i="3"/>
  <c r="AX128" i="3"/>
  <c r="AX127" i="3"/>
  <c r="AX126" i="3"/>
  <c r="AX125" i="3"/>
  <c r="AX124" i="3"/>
  <c r="AX123" i="3"/>
  <c r="AX122" i="3"/>
  <c r="AX121" i="3"/>
  <c r="AX120" i="3"/>
  <c r="AX119" i="3"/>
  <c r="AX118" i="3"/>
  <c r="AX117" i="3"/>
  <c r="AX116" i="3"/>
  <c r="AX115" i="3"/>
  <c r="AX114" i="3"/>
  <c r="AX113" i="3"/>
  <c r="AX112" i="3"/>
  <c r="AX111" i="3"/>
  <c r="AX110" i="3"/>
  <c r="AX109" i="3"/>
  <c r="AX108" i="3"/>
  <c r="AX107" i="3"/>
  <c r="AX106" i="3"/>
  <c r="AX105" i="3"/>
  <c r="AX104" i="3"/>
  <c r="AX103" i="3"/>
  <c r="AX102" i="3"/>
  <c r="AX101" i="3"/>
  <c r="AX100" i="3"/>
  <c r="AX99" i="3"/>
  <c r="AX98" i="3"/>
  <c r="AX97" i="3"/>
  <c r="AX96" i="3"/>
  <c r="AX95" i="3"/>
  <c r="AX94" i="3"/>
  <c r="AX93" i="3"/>
  <c r="AX92" i="3"/>
  <c r="AX91" i="3"/>
  <c r="AX90" i="3"/>
  <c r="AX89" i="3"/>
  <c r="AX87" i="3"/>
  <c r="AX86" i="3"/>
  <c r="AX85" i="3"/>
  <c r="AX84" i="3"/>
  <c r="AX83" i="3"/>
  <c r="AX82" i="3"/>
  <c r="AX81" i="3"/>
  <c r="AX80" i="3"/>
  <c r="AX79" i="3"/>
  <c r="AX78" i="3"/>
  <c r="AX77" i="3"/>
  <c r="AX76" i="3"/>
  <c r="AX75" i="3"/>
  <c r="AX74" i="3"/>
  <c r="AX73" i="3"/>
  <c r="AX72" i="3"/>
  <c r="AX71" i="3"/>
  <c r="AX70" i="3"/>
  <c r="AX69" i="3"/>
  <c r="AX68" i="3"/>
  <c r="AX67" i="3"/>
  <c r="AX66" i="3"/>
  <c r="AX65" i="3"/>
  <c r="AX64" i="3"/>
  <c r="AX63" i="3"/>
  <c r="AX62" i="3"/>
  <c r="AX61" i="3"/>
  <c r="AX60" i="3"/>
  <c r="AX59" i="3"/>
  <c r="AX58" i="3"/>
  <c r="AX57" i="3"/>
  <c r="AX56" i="3"/>
  <c r="AX55" i="3"/>
  <c r="AX54" i="3"/>
  <c r="AX53" i="3"/>
  <c r="AX52" i="3"/>
  <c r="AX51" i="3"/>
  <c r="AX50" i="3"/>
  <c r="AX49" i="3"/>
  <c r="AX48" i="3"/>
  <c r="AX47" i="3"/>
  <c r="AX46" i="3"/>
  <c r="AX45" i="3"/>
  <c r="AX44" i="3"/>
  <c r="AX43" i="3"/>
  <c r="AX42" i="3"/>
  <c r="AX41" i="3"/>
  <c r="AX40" i="3"/>
  <c r="AX39" i="3"/>
  <c r="AX38" i="3"/>
  <c r="AX37" i="3"/>
  <c r="AX36" i="3"/>
  <c r="AX35" i="3"/>
  <c r="AX34" i="3"/>
  <c r="AX33" i="3"/>
  <c r="AX32" i="3"/>
  <c r="AX31" i="3"/>
  <c r="AX30" i="3"/>
  <c r="AX29" i="3"/>
  <c r="AX28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4" i="3"/>
  <c r="AX13" i="3"/>
  <c r="AX12" i="3"/>
  <c r="AX11" i="3"/>
  <c r="AX10" i="3"/>
  <c r="AX9" i="3"/>
  <c r="AX8" i="3"/>
  <c r="AX7" i="3"/>
  <c r="AX6" i="3"/>
  <c r="AW1146" i="3"/>
  <c r="AW1145" i="3"/>
  <c r="AW1144" i="3"/>
  <c r="AW1143" i="3"/>
  <c r="AW1142" i="3"/>
  <c r="AW1139" i="3"/>
  <c r="AW1138" i="3"/>
  <c r="AW1137" i="3"/>
  <c r="AW1136" i="3"/>
  <c r="AW1135" i="3"/>
  <c r="AW1134" i="3"/>
  <c r="AW1133" i="3"/>
  <c r="AW1132" i="3"/>
  <c r="AW1131" i="3"/>
  <c r="AW1130" i="3"/>
  <c r="AW1129" i="3"/>
  <c r="AW1128" i="3"/>
  <c r="AW1127" i="3"/>
  <c r="AW1126" i="3"/>
  <c r="AW1125" i="3"/>
  <c r="AW1124" i="3"/>
  <c r="AW1123" i="3"/>
  <c r="AW1122" i="3"/>
  <c r="AW1121" i="3"/>
  <c r="AW1120" i="3"/>
  <c r="AW1119" i="3"/>
  <c r="AW1118" i="3"/>
  <c r="AW1117" i="3"/>
  <c r="AW1116" i="3"/>
  <c r="AW1115" i="3"/>
  <c r="AW1114" i="3"/>
  <c r="AW1113" i="3"/>
  <c r="AW1112" i="3"/>
  <c r="AW1111" i="3"/>
  <c r="AW1110" i="3"/>
  <c r="AW1109" i="3"/>
  <c r="AW1108" i="3"/>
  <c r="AW1107" i="3"/>
  <c r="AW1106" i="3"/>
  <c r="AW1105" i="3"/>
  <c r="AW1104" i="3"/>
  <c r="AW1103" i="3"/>
  <c r="AW1102" i="3"/>
  <c r="AW1101" i="3"/>
  <c r="AW1100" i="3"/>
  <c r="AW1099" i="3"/>
  <c r="AW1098" i="3"/>
  <c r="AW1097" i="3"/>
  <c r="AW1096" i="3"/>
  <c r="AW1095" i="3"/>
  <c r="AW1094" i="3"/>
  <c r="AW1093" i="3"/>
  <c r="AW1092" i="3"/>
  <c r="AW1091" i="3"/>
  <c r="AW1090" i="3"/>
  <c r="AW1089" i="3"/>
  <c r="AW1088" i="3"/>
  <c r="AW1087" i="3"/>
  <c r="AW1086" i="3"/>
  <c r="AW1085" i="3"/>
  <c r="AW1084" i="3"/>
  <c r="AW1083" i="3"/>
  <c r="AW1082" i="3"/>
  <c r="AW1081" i="3"/>
  <c r="AW1080" i="3"/>
  <c r="AW1079" i="3"/>
  <c r="AW1078" i="3"/>
  <c r="AW1077" i="3"/>
  <c r="AW1076" i="3"/>
  <c r="AW1075" i="3"/>
  <c r="AW1074" i="3"/>
  <c r="AW1073" i="3"/>
  <c r="AW1072" i="3"/>
  <c r="AW1071" i="3"/>
  <c r="AW1070" i="3"/>
  <c r="AW1069" i="3"/>
  <c r="AW1068" i="3"/>
  <c r="AW1067" i="3"/>
  <c r="AW1066" i="3"/>
  <c r="AW1065" i="3"/>
  <c r="AW1064" i="3"/>
  <c r="AW1063" i="3"/>
  <c r="AW1062" i="3"/>
  <c r="AW1061" i="3"/>
  <c r="AW1060" i="3"/>
  <c r="AW1059" i="3"/>
  <c r="AW1058" i="3"/>
  <c r="AW1057" i="3"/>
  <c r="AW1056" i="3"/>
  <c r="AW1055" i="3"/>
  <c r="AW1054" i="3"/>
  <c r="AW1053" i="3"/>
  <c r="AW1052" i="3"/>
  <c r="AW1051" i="3"/>
  <c r="AW1050" i="3"/>
  <c r="AW1049" i="3"/>
  <c r="AW1048" i="3"/>
  <c r="AW1047" i="3"/>
  <c r="AW1046" i="3"/>
  <c r="AW1045" i="3"/>
  <c r="AW1044" i="3"/>
  <c r="AW1043" i="3"/>
  <c r="AW1042" i="3"/>
  <c r="AW1041" i="3"/>
  <c r="AW1040" i="3"/>
  <c r="AW1039" i="3"/>
  <c r="AW1038" i="3"/>
  <c r="AW1037" i="3"/>
  <c r="AW1036" i="3"/>
  <c r="AW1035" i="3"/>
  <c r="AW1034" i="3"/>
  <c r="AW1033" i="3"/>
  <c r="AW1032" i="3"/>
  <c r="AW1031" i="3"/>
  <c r="AW1030" i="3"/>
  <c r="AW1029" i="3"/>
  <c r="AW1028" i="3"/>
  <c r="AW1027" i="3"/>
  <c r="AW1026" i="3"/>
  <c r="AW1025" i="3"/>
  <c r="AW1024" i="3"/>
  <c r="AW1023" i="3"/>
  <c r="AW1022" i="3"/>
  <c r="AW1021" i="3"/>
  <c r="AW1020" i="3"/>
  <c r="AW1019" i="3"/>
  <c r="AW1018" i="3"/>
  <c r="AW1017" i="3"/>
  <c r="AW1016" i="3"/>
  <c r="AW1015" i="3"/>
  <c r="AW1014" i="3"/>
  <c r="AW1013" i="3"/>
  <c r="AW1012" i="3"/>
  <c r="AW1011" i="3"/>
  <c r="AW1010" i="3"/>
  <c r="AW1009" i="3"/>
  <c r="AW1008" i="3"/>
  <c r="AW1007" i="3"/>
  <c r="AW1006" i="3"/>
  <c r="AW1005" i="3"/>
  <c r="AW1004" i="3"/>
  <c r="AW1003" i="3"/>
  <c r="AW1002" i="3"/>
  <c r="AW1001" i="3"/>
  <c r="AW1000" i="3"/>
  <c r="AW999" i="3"/>
  <c r="AW998" i="3"/>
  <c r="AW997" i="3"/>
  <c r="AW996" i="3"/>
  <c r="AW995" i="3"/>
  <c r="AW994" i="3"/>
  <c r="AW993" i="3"/>
  <c r="AW992" i="3"/>
  <c r="AW991" i="3"/>
  <c r="AW990" i="3"/>
  <c r="AW989" i="3"/>
  <c r="AW988" i="3"/>
  <c r="AW987" i="3"/>
  <c r="AW986" i="3"/>
  <c r="AW985" i="3"/>
  <c r="AW984" i="3"/>
  <c r="AW983" i="3"/>
  <c r="AW982" i="3"/>
  <c r="AW981" i="3"/>
  <c r="AW980" i="3"/>
  <c r="AW979" i="3"/>
  <c r="AW978" i="3"/>
  <c r="AW977" i="3"/>
  <c r="AW976" i="3"/>
  <c r="AW975" i="3"/>
  <c r="AW974" i="3"/>
  <c r="AW973" i="3"/>
  <c r="AW972" i="3"/>
  <c r="AW971" i="3"/>
  <c r="AW970" i="3"/>
  <c r="AW969" i="3"/>
  <c r="AW968" i="3"/>
  <c r="AW967" i="3"/>
  <c r="AW966" i="3"/>
  <c r="AW965" i="3"/>
  <c r="AW964" i="3"/>
  <c r="AW963" i="3"/>
  <c r="AW962" i="3"/>
  <c r="AW961" i="3"/>
  <c r="AW960" i="3"/>
  <c r="AW959" i="3"/>
  <c r="AW958" i="3"/>
  <c r="AW957" i="3"/>
  <c r="AW956" i="3"/>
  <c r="AW955" i="3"/>
  <c r="AW954" i="3"/>
  <c r="AW953" i="3"/>
  <c r="AW952" i="3"/>
  <c r="AW951" i="3"/>
  <c r="AW950" i="3"/>
  <c r="AW949" i="3"/>
  <c r="AW948" i="3"/>
  <c r="AW947" i="3"/>
  <c r="AW946" i="3"/>
  <c r="AW945" i="3"/>
  <c r="AW944" i="3"/>
  <c r="AW943" i="3"/>
  <c r="AW942" i="3"/>
  <c r="AW941" i="3"/>
  <c r="AW940" i="3"/>
  <c r="AW939" i="3"/>
  <c r="AW938" i="3"/>
  <c r="AW937" i="3"/>
  <c r="AW936" i="3"/>
  <c r="AW935" i="3"/>
  <c r="AW934" i="3"/>
  <c r="AW933" i="3"/>
  <c r="AW932" i="3"/>
  <c r="AW931" i="3"/>
  <c r="AW930" i="3"/>
  <c r="AW929" i="3"/>
  <c r="AW928" i="3"/>
  <c r="AW927" i="3"/>
  <c r="AW926" i="3"/>
  <c r="AW925" i="3"/>
  <c r="AW924" i="3"/>
  <c r="AW923" i="3"/>
  <c r="AW922" i="3"/>
  <c r="AW921" i="3"/>
  <c r="AW920" i="3"/>
  <c r="AW919" i="3"/>
  <c r="AW918" i="3"/>
  <c r="AW917" i="3"/>
  <c r="AW916" i="3"/>
  <c r="AW915" i="3"/>
  <c r="AW914" i="3"/>
  <c r="AW913" i="3"/>
  <c r="AW912" i="3"/>
  <c r="AW911" i="3"/>
  <c r="AW910" i="3"/>
  <c r="AW909" i="3"/>
  <c r="AW908" i="3"/>
  <c r="AW907" i="3"/>
  <c r="AW906" i="3"/>
  <c r="AW905" i="3"/>
  <c r="AW904" i="3"/>
  <c r="AW903" i="3"/>
  <c r="AW902" i="3"/>
  <c r="AW901" i="3"/>
  <c r="AW900" i="3"/>
  <c r="AW899" i="3"/>
  <c r="AW898" i="3"/>
  <c r="AW897" i="3"/>
  <c r="AW896" i="3"/>
  <c r="AW895" i="3"/>
  <c r="AW894" i="3"/>
  <c r="AW893" i="3"/>
  <c r="AW892" i="3"/>
  <c r="AW891" i="3"/>
  <c r="AW890" i="3"/>
  <c r="AW889" i="3"/>
  <c r="AW888" i="3"/>
  <c r="AW887" i="3"/>
  <c r="AW886" i="3"/>
  <c r="AW885" i="3"/>
  <c r="AW884" i="3"/>
  <c r="AW883" i="3"/>
  <c r="AW882" i="3"/>
  <c r="AW881" i="3"/>
  <c r="AW880" i="3"/>
  <c r="AW879" i="3"/>
  <c r="AW878" i="3"/>
  <c r="AW877" i="3"/>
  <c r="AW876" i="3"/>
  <c r="AW875" i="3"/>
  <c r="AW874" i="3"/>
  <c r="AW873" i="3"/>
  <c r="AW872" i="3"/>
  <c r="AW871" i="3"/>
  <c r="AW870" i="3"/>
  <c r="AW869" i="3"/>
  <c r="AW868" i="3"/>
  <c r="AW867" i="3"/>
  <c r="AW866" i="3"/>
  <c r="AW865" i="3"/>
  <c r="AW864" i="3"/>
  <c r="AW863" i="3"/>
  <c r="AW862" i="3"/>
  <c r="AW861" i="3"/>
  <c r="AW860" i="3"/>
  <c r="AW859" i="3"/>
  <c r="AW858" i="3"/>
  <c r="AW857" i="3"/>
  <c r="AW856" i="3"/>
  <c r="AW855" i="3"/>
  <c r="AW854" i="3"/>
  <c r="AW853" i="3"/>
  <c r="AW852" i="3"/>
  <c r="AW851" i="3"/>
  <c r="AW850" i="3"/>
  <c r="AW849" i="3"/>
  <c r="AW848" i="3"/>
  <c r="AW847" i="3"/>
  <c r="AW846" i="3"/>
  <c r="AW845" i="3"/>
  <c r="AW844" i="3"/>
  <c r="AW843" i="3"/>
  <c r="AW842" i="3"/>
  <c r="AW841" i="3"/>
  <c r="AW840" i="3"/>
  <c r="AW839" i="3"/>
  <c r="AW838" i="3"/>
  <c r="AW837" i="3"/>
  <c r="AW836" i="3"/>
  <c r="AW835" i="3"/>
  <c r="AW834" i="3"/>
  <c r="AW833" i="3"/>
  <c r="AW832" i="3"/>
  <c r="AW831" i="3"/>
  <c r="AW830" i="3"/>
  <c r="AW829" i="3"/>
  <c r="AW828" i="3"/>
  <c r="AW827" i="3"/>
  <c r="AW826" i="3"/>
  <c r="AW825" i="3"/>
  <c r="AW824" i="3"/>
  <c r="AW823" i="3"/>
  <c r="AW822" i="3"/>
  <c r="AW821" i="3"/>
  <c r="AW820" i="3"/>
  <c r="AW819" i="3"/>
  <c r="AW818" i="3"/>
  <c r="AW817" i="3"/>
  <c r="AW816" i="3"/>
  <c r="AW815" i="3"/>
  <c r="AW814" i="3"/>
  <c r="AW813" i="3"/>
  <c r="AW812" i="3"/>
  <c r="AW811" i="3"/>
  <c r="AW810" i="3"/>
  <c r="AW809" i="3"/>
  <c r="AW808" i="3"/>
  <c r="AW807" i="3"/>
  <c r="AW806" i="3"/>
  <c r="AW805" i="3"/>
  <c r="AW804" i="3"/>
  <c r="AW803" i="3"/>
  <c r="AW802" i="3"/>
  <c r="AW801" i="3"/>
  <c r="AW800" i="3"/>
  <c r="AW799" i="3"/>
  <c r="AW798" i="3"/>
  <c r="AW797" i="3"/>
  <c r="AW796" i="3"/>
  <c r="AW795" i="3"/>
  <c r="AW794" i="3"/>
  <c r="AW793" i="3"/>
  <c r="AW792" i="3"/>
  <c r="AW791" i="3"/>
  <c r="AW790" i="3"/>
  <c r="AW789" i="3"/>
  <c r="AW788" i="3"/>
  <c r="AW787" i="3"/>
  <c r="AW786" i="3"/>
  <c r="AW785" i="3"/>
  <c r="AW784" i="3"/>
  <c r="AW783" i="3"/>
  <c r="AW782" i="3"/>
  <c r="AW781" i="3"/>
  <c r="AW780" i="3"/>
  <c r="AW779" i="3"/>
  <c r="AW778" i="3"/>
  <c r="AW777" i="3"/>
  <c r="AW776" i="3"/>
  <c r="AW775" i="3"/>
  <c r="AW774" i="3"/>
  <c r="AW773" i="3"/>
  <c r="AW772" i="3"/>
  <c r="AW771" i="3"/>
  <c r="AW770" i="3"/>
  <c r="AW769" i="3"/>
  <c r="AW768" i="3"/>
  <c r="AW767" i="3"/>
  <c r="AW766" i="3"/>
  <c r="AW765" i="3"/>
  <c r="AW764" i="3"/>
  <c r="AW763" i="3"/>
  <c r="AW762" i="3"/>
  <c r="AW761" i="3"/>
  <c r="AW760" i="3"/>
  <c r="AW759" i="3"/>
  <c r="AW758" i="3"/>
  <c r="AW757" i="3"/>
  <c r="AW756" i="3"/>
  <c r="AW755" i="3"/>
  <c r="AW754" i="3"/>
  <c r="AW753" i="3"/>
  <c r="AW752" i="3"/>
  <c r="AW751" i="3"/>
  <c r="AW750" i="3"/>
  <c r="AW749" i="3"/>
  <c r="AW748" i="3"/>
  <c r="AW747" i="3"/>
  <c r="AW746" i="3"/>
  <c r="AW745" i="3"/>
  <c r="AW744" i="3"/>
  <c r="AW743" i="3"/>
  <c r="AW742" i="3"/>
  <c r="AW741" i="3"/>
  <c r="AW740" i="3"/>
  <c r="AW739" i="3"/>
  <c r="AW738" i="3"/>
  <c r="AW737" i="3"/>
  <c r="AW736" i="3"/>
  <c r="AW735" i="3"/>
  <c r="AW734" i="3"/>
  <c r="AW733" i="3"/>
  <c r="AW732" i="3"/>
  <c r="AW731" i="3"/>
  <c r="AW730" i="3"/>
  <c r="AW729" i="3"/>
  <c r="AW728" i="3"/>
  <c r="AW727" i="3"/>
  <c r="AW726" i="3"/>
  <c r="AW725" i="3"/>
  <c r="AW724" i="3"/>
  <c r="AW723" i="3"/>
  <c r="AW722" i="3"/>
  <c r="AW721" i="3"/>
  <c r="AW720" i="3"/>
  <c r="AW719" i="3"/>
  <c r="AW718" i="3"/>
  <c r="AW717" i="3"/>
  <c r="AW716" i="3"/>
  <c r="AW715" i="3"/>
  <c r="AW714" i="3"/>
  <c r="AW713" i="3"/>
  <c r="AW712" i="3"/>
  <c r="AW711" i="3"/>
  <c r="AW710" i="3"/>
  <c r="AW709" i="3"/>
  <c r="AW708" i="3"/>
  <c r="AW707" i="3"/>
  <c r="AW706" i="3"/>
  <c r="AW705" i="3"/>
  <c r="AW704" i="3"/>
  <c r="AW703" i="3"/>
  <c r="AW702" i="3"/>
  <c r="AW701" i="3"/>
  <c r="AW700" i="3"/>
  <c r="AW699" i="3"/>
  <c r="AW698" i="3"/>
  <c r="AW697" i="3"/>
  <c r="AW696" i="3"/>
  <c r="AW695" i="3"/>
  <c r="AW694" i="3"/>
  <c r="AW693" i="3"/>
  <c r="AW692" i="3"/>
  <c r="AW691" i="3"/>
  <c r="AW690" i="3"/>
  <c r="AW689" i="3"/>
  <c r="AW688" i="3"/>
  <c r="AW687" i="3"/>
  <c r="AW686" i="3"/>
  <c r="AW685" i="3"/>
  <c r="AW684" i="3"/>
  <c r="AW683" i="3"/>
  <c r="AW682" i="3"/>
  <c r="AW681" i="3"/>
  <c r="AW680" i="3"/>
  <c r="AW679" i="3"/>
  <c r="AW678" i="3"/>
  <c r="AW677" i="3"/>
  <c r="AW676" i="3"/>
  <c r="AW675" i="3"/>
  <c r="AW674" i="3"/>
  <c r="AW673" i="3"/>
  <c r="AW672" i="3"/>
  <c r="AW671" i="3"/>
  <c r="AW670" i="3"/>
  <c r="AW669" i="3"/>
  <c r="AW668" i="3"/>
  <c r="AW667" i="3"/>
  <c r="AW666" i="3"/>
  <c r="AW665" i="3"/>
  <c r="AW664" i="3"/>
  <c r="AW663" i="3"/>
  <c r="AW662" i="3"/>
  <c r="AW661" i="3"/>
  <c r="AW660" i="3"/>
  <c r="AW659" i="3"/>
  <c r="AW658" i="3"/>
  <c r="AW657" i="3"/>
  <c r="AW656" i="3"/>
  <c r="AW655" i="3"/>
  <c r="AW654" i="3"/>
  <c r="AW653" i="3"/>
  <c r="AW652" i="3"/>
  <c r="AW651" i="3"/>
  <c r="AW650" i="3"/>
  <c r="AW649" i="3"/>
  <c r="AW648" i="3"/>
  <c r="AW647" i="3"/>
  <c r="AW646" i="3"/>
  <c r="AW645" i="3"/>
  <c r="AW644" i="3"/>
  <c r="AW643" i="3"/>
  <c r="AW642" i="3"/>
  <c r="AW641" i="3"/>
  <c r="AW640" i="3"/>
  <c r="AW639" i="3"/>
  <c r="AW638" i="3"/>
  <c r="AW637" i="3"/>
  <c r="AW636" i="3"/>
  <c r="AW635" i="3"/>
  <c r="AW634" i="3"/>
  <c r="AW633" i="3"/>
  <c r="AW632" i="3"/>
  <c r="AW631" i="3"/>
  <c r="AW630" i="3"/>
  <c r="AW629" i="3"/>
  <c r="AW628" i="3"/>
  <c r="AW627" i="3"/>
  <c r="AW626" i="3"/>
  <c r="AW625" i="3"/>
  <c r="AW624" i="3"/>
  <c r="AW623" i="3"/>
  <c r="AW622" i="3"/>
  <c r="AW621" i="3"/>
  <c r="AW620" i="3"/>
  <c r="AW619" i="3"/>
  <c r="AW618" i="3"/>
  <c r="AW617" i="3"/>
  <c r="AW616" i="3"/>
  <c r="AW615" i="3"/>
  <c r="AW614" i="3"/>
  <c r="AW613" i="3"/>
  <c r="AW612" i="3"/>
  <c r="AW611" i="3"/>
  <c r="AW610" i="3"/>
  <c r="AW609" i="3"/>
  <c r="AW608" i="3"/>
  <c r="AW607" i="3"/>
  <c r="AW606" i="3"/>
  <c r="AW605" i="3"/>
  <c r="AW604" i="3"/>
  <c r="AW603" i="3"/>
  <c r="AW602" i="3"/>
  <c r="AW601" i="3"/>
  <c r="AW600" i="3"/>
  <c r="AW599" i="3"/>
  <c r="AW598" i="3"/>
  <c r="AW597" i="3"/>
  <c r="AW596" i="3"/>
  <c r="AW595" i="3"/>
  <c r="AW594" i="3"/>
  <c r="AW593" i="3"/>
  <c r="AW592" i="3"/>
  <c r="AW591" i="3"/>
  <c r="AW590" i="3"/>
  <c r="AW589" i="3"/>
  <c r="AW588" i="3"/>
  <c r="AW587" i="3"/>
  <c r="AW586" i="3"/>
  <c r="AW585" i="3"/>
  <c r="AW584" i="3"/>
  <c r="AW583" i="3"/>
  <c r="AW582" i="3"/>
  <c r="AW581" i="3"/>
  <c r="AW580" i="3"/>
  <c r="AW579" i="3"/>
  <c r="AW578" i="3"/>
  <c r="AW577" i="3"/>
  <c r="AW576" i="3"/>
  <c r="AW575" i="3"/>
  <c r="AW574" i="3"/>
  <c r="AW573" i="3"/>
  <c r="AW572" i="3"/>
  <c r="AW571" i="3"/>
  <c r="AW570" i="3"/>
  <c r="AW569" i="3"/>
  <c r="AW568" i="3"/>
  <c r="AW567" i="3"/>
  <c r="AW566" i="3"/>
  <c r="AW565" i="3"/>
  <c r="AW564" i="3"/>
  <c r="AW563" i="3"/>
  <c r="AW562" i="3"/>
  <c r="AW561" i="3"/>
  <c r="AW560" i="3"/>
  <c r="AW558" i="3"/>
  <c r="AW557" i="3"/>
  <c r="AW556" i="3"/>
  <c r="AW555" i="3"/>
  <c r="AW554" i="3"/>
  <c r="AW553" i="3"/>
  <c r="AW552" i="3"/>
  <c r="AW551" i="3"/>
  <c r="AW550" i="3"/>
  <c r="AW549" i="3"/>
  <c r="AW548" i="3"/>
  <c r="AW547" i="3"/>
  <c r="AW546" i="3"/>
  <c r="AW545" i="3"/>
  <c r="AW544" i="3"/>
  <c r="AW543" i="3"/>
  <c r="AW542" i="3"/>
  <c r="AW541" i="3"/>
  <c r="AW540" i="3"/>
  <c r="AW539" i="3"/>
  <c r="AW538" i="3"/>
  <c r="AW537" i="3"/>
  <c r="AW536" i="3"/>
  <c r="AW535" i="3"/>
  <c r="AW534" i="3"/>
  <c r="AW533" i="3"/>
  <c r="AW532" i="3"/>
  <c r="AW531" i="3"/>
  <c r="AW530" i="3"/>
  <c r="AW529" i="3"/>
  <c r="AW528" i="3"/>
  <c r="AW527" i="3"/>
  <c r="AW524" i="3"/>
  <c r="AW523" i="3"/>
  <c r="AW522" i="3"/>
  <c r="AW521" i="3"/>
  <c r="AW520" i="3"/>
  <c r="AW519" i="3"/>
  <c r="AW518" i="3"/>
  <c r="AW517" i="3"/>
  <c r="AW516" i="3"/>
  <c r="AW515" i="3"/>
  <c r="AW514" i="3"/>
  <c r="AW513" i="3"/>
  <c r="AW512" i="3"/>
  <c r="AW511" i="3"/>
  <c r="AW510" i="3"/>
  <c r="AW508" i="3"/>
  <c r="AW507" i="3"/>
  <c r="AW506" i="3"/>
  <c r="AW505" i="3"/>
  <c r="AW504" i="3"/>
  <c r="AW503" i="3"/>
  <c r="AW502" i="3"/>
  <c r="AW501" i="3"/>
  <c r="AW500" i="3"/>
  <c r="AW499" i="3"/>
  <c r="AW498" i="3"/>
  <c r="AW497" i="3"/>
  <c r="AW496" i="3"/>
  <c r="AW495" i="3"/>
  <c r="AW494" i="3"/>
  <c r="AW493" i="3"/>
  <c r="AW492" i="3"/>
  <c r="AW491" i="3"/>
  <c r="AW490" i="3"/>
  <c r="AW489" i="3"/>
  <c r="AW488" i="3"/>
  <c r="AW487" i="3"/>
  <c r="AW486" i="3"/>
  <c r="AW485" i="3"/>
  <c r="AW484" i="3"/>
  <c r="AW483" i="3"/>
  <c r="AW482" i="3"/>
  <c r="AW481" i="3"/>
  <c r="AW480" i="3"/>
  <c r="AW479" i="3"/>
  <c r="AW478" i="3"/>
  <c r="AW477" i="3"/>
  <c r="AW476" i="3"/>
  <c r="AW475" i="3"/>
  <c r="AW474" i="3"/>
  <c r="AW473" i="3"/>
  <c r="AW472" i="3"/>
  <c r="AW471" i="3"/>
  <c r="AW470" i="3"/>
  <c r="AW469" i="3"/>
  <c r="AW468" i="3"/>
  <c r="AW467" i="3"/>
  <c r="AW466" i="3"/>
  <c r="AW465" i="3"/>
  <c r="AW464" i="3"/>
  <c r="AW463" i="3"/>
  <c r="AW462" i="3"/>
  <c r="AW461" i="3"/>
  <c r="AW460" i="3"/>
  <c r="AW459" i="3"/>
  <c r="AW458" i="3"/>
  <c r="AW457" i="3"/>
  <c r="AW456" i="3"/>
  <c r="AW455" i="3"/>
  <c r="AW454" i="3"/>
  <c r="AW453" i="3"/>
  <c r="AW452" i="3"/>
  <c r="AW451" i="3"/>
  <c r="AW450" i="3"/>
  <c r="AW449" i="3"/>
  <c r="AW448" i="3"/>
  <c r="AW447" i="3"/>
  <c r="AW446" i="3"/>
  <c r="AW445" i="3"/>
  <c r="AW444" i="3"/>
  <c r="AW443" i="3"/>
  <c r="AW442" i="3"/>
  <c r="AW441" i="3"/>
  <c r="AW440" i="3"/>
  <c r="AW439" i="3"/>
  <c r="AW438" i="3"/>
  <c r="AW437" i="3"/>
  <c r="AW436" i="3"/>
  <c r="AW435" i="3"/>
  <c r="AW434" i="3"/>
  <c r="AW433" i="3"/>
  <c r="AW432" i="3"/>
  <c r="AW431" i="3"/>
  <c r="AW430" i="3"/>
  <c r="AW429" i="3"/>
  <c r="AW428" i="3"/>
  <c r="AW427" i="3"/>
  <c r="AW426" i="3"/>
  <c r="AW425" i="3"/>
  <c r="AW424" i="3"/>
  <c r="AW423" i="3"/>
  <c r="AW422" i="3"/>
  <c r="AW421" i="3"/>
  <c r="AW420" i="3"/>
  <c r="AW419" i="3"/>
  <c r="AW418" i="3"/>
  <c r="AW417" i="3"/>
  <c r="AW416" i="3"/>
  <c r="AW415" i="3"/>
  <c r="AW414" i="3"/>
  <c r="AW413" i="3"/>
  <c r="AW412" i="3"/>
  <c r="AW411" i="3"/>
  <c r="AW410" i="3"/>
  <c r="AW409" i="3"/>
  <c r="AW408" i="3"/>
  <c r="AW407" i="3"/>
  <c r="AW406" i="3"/>
  <c r="AW405" i="3"/>
  <c r="AW404" i="3"/>
  <c r="AW403" i="3"/>
  <c r="AW402" i="3"/>
  <c r="AW401" i="3"/>
  <c r="AW400" i="3"/>
  <c r="AW399" i="3"/>
  <c r="AW398" i="3"/>
  <c r="AW397" i="3"/>
  <c r="AW396" i="3"/>
  <c r="AW395" i="3"/>
  <c r="AW394" i="3"/>
  <c r="AW393" i="3"/>
  <c r="AW392" i="3"/>
  <c r="AW391" i="3"/>
  <c r="AW390" i="3"/>
  <c r="AW389" i="3"/>
  <c r="AW388" i="3"/>
  <c r="AW387" i="3"/>
  <c r="AW386" i="3"/>
  <c r="AW385" i="3"/>
  <c r="AW384" i="3"/>
  <c r="AW383" i="3"/>
  <c r="AW382" i="3"/>
  <c r="AW381" i="3"/>
  <c r="AW380" i="3"/>
  <c r="AW379" i="3"/>
  <c r="AW378" i="3"/>
  <c r="AW377" i="3"/>
  <c r="AW376" i="3"/>
  <c r="AW375" i="3"/>
  <c r="AW374" i="3"/>
  <c r="AW373" i="3"/>
  <c r="AW372" i="3"/>
  <c r="AW371" i="3"/>
  <c r="AW370" i="3"/>
  <c r="AW369" i="3"/>
  <c r="AW368" i="3"/>
  <c r="AW367" i="3"/>
  <c r="AW366" i="3"/>
  <c r="AW365" i="3"/>
  <c r="AW364" i="3"/>
  <c r="AW363" i="3"/>
  <c r="AW362" i="3"/>
  <c r="AW361" i="3"/>
  <c r="AW360" i="3"/>
  <c r="AW359" i="3"/>
  <c r="AW358" i="3"/>
  <c r="AW357" i="3"/>
  <c r="AW356" i="3"/>
  <c r="AW355" i="3"/>
  <c r="AW354" i="3"/>
  <c r="AW353" i="3"/>
  <c r="AW352" i="3"/>
  <c r="AW351" i="3"/>
  <c r="AW350" i="3"/>
  <c r="AW349" i="3"/>
  <c r="AW348" i="3"/>
  <c r="AW347" i="3"/>
  <c r="AW346" i="3"/>
  <c r="AW345" i="3"/>
  <c r="AW344" i="3"/>
  <c r="AW343" i="3"/>
  <c r="AW342" i="3"/>
  <c r="AW341" i="3"/>
  <c r="AW340" i="3"/>
  <c r="AW339" i="3"/>
  <c r="AW338" i="3"/>
  <c r="AW337" i="3"/>
  <c r="AW336" i="3"/>
  <c r="AW335" i="3"/>
  <c r="AW334" i="3"/>
  <c r="AW333" i="3"/>
  <c r="AW332" i="3"/>
  <c r="AW331" i="3"/>
  <c r="AW330" i="3"/>
  <c r="AW329" i="3"/>
  <c r="AW328" i="3"/>
  <c r="AW327" i="3"/>
  <c r="AW326" i="3"/>
  <c r="AW325" i="3"/>
  <c r="AW324" i="3"/>
  <c r="AW323" i="3"/>
  <c r="AW322" i="3"/>
  <c r="AW321" i="3"/>
  <c r="AW320" i="3"/>
  <c r="AW319" i="3"/>
  <c r="AW318" i="3"/>
  <c r="AW317" i="3"/>
  <c r="AW316" i="3"/>
  <c r="AW315" i="3"/>
  <c r="AW314" i="3"/>
  <c r="AW313" i="3"/>
  <c r="AW312" i="3"/>
  <c r="AW311" i="3"/>
  <c r="AW310" i="3"/>
  <c r="AW309" i="3"/>
  <c r="AW308" i="3"/>
  <c r="AW307" i="3"/>
  <c r="AW306" i="3"/>
  <c r="AW305" i="3"/>
  <c r="AW304" i="3"/>
  <c r="AW303" i="3"/>
  <c r="AW302" i="3"/>
  <c r="AW301" i="3"/>
  <c r="AW300" i="3"/>
  <c r="AW299" i="3"/>
  <c r="AW298" i="3"/>
  <c r="AW297" i="3"/>
  <c r="AW296" i="3"/>
  <c r="AW295" i="3"/>
  <c r="AW294" i="3"/>
  <c r="AW293" i="3"/>
  <c r="AW292" i="3"/>
  <c r="AW291" i="3"/>
  <c r="AW290" i="3"/>
  <c r="AW289" i="3"/>
  <c r="AW288" i="3"/>
  <c r="AW287" i="3"/>
  <c r="AW286" i="3"/>
  <c r="AW285" i="3"/>
  <c r="AW284" i="3"/>
  <c r="AW283" i="3"/>
  <c r="AW282" i="3"/>
  <c r="AW281" i="3"/>
  <c r="AW280" i="3"/>
  <c r="AW279" i="3"/>
  <c r="AW278" i="3"/>
  <c r="AW277" i="3"/>
  <c r="AW276" i="3"/>
  <c r="AW275" i="3"/>
  <c r="AW274" i="3"/>
  <c r="AW273" i="3"/>
  <c r="AW272" i="3"/>
  <c r="AW271" i="3"/>
  <c r="AW270" i="3"/>
  <c r="AW269" i="3"/>
  <c r="AW268" i="3"/>
  <c r="AW267" i="3"/>
  <c r="AW266" i="3"/>
  <c r="AW265" i="3"/>
  <c r="AW264" i="3"/>
  <c r="AW263" i="3"/>
  <c r="AW262" i="3"/>
  <c r="AW261" i="3"/>
  <c r="AW260" i="3"/>
  <c r="AW259" i="3"/>
  <c r="AW258" i="3"/>
  <c r="AW257" i="3"/>
  <c r="AW256" i="3"/>
  <c r="AW255" i="3"/>
  <c r="AW254" i="3"/>
  <c r="AW253" i="3"/>
  <c r="AW252" i="3"/>
  <c r="AW251" i="3"/>
  <c r="AW250" i="3"/>
  <c r="AW249" i="3"/>
  <c r="AW248" i="3"/>
  <c r="AW247" i="3"/>
  <c r="AW246" i="3"/>
  <c r="AW245" i="3"/>
  <c r="AW244" i="3"/>
  <c r="AW243" i="3"/>
  <c r="AW242" i="3"/>
  <c r="AW241" i="3"/>
  <c r="AW240" i="3"/>
  <c r="AW239" i="3"/>
  <c r="AW238" i="3"/>
  <c r="AW237" i="3"/>
  <c r="AW236" i="3"/>
  <c r="AW235" i="3"/>
  <c r="AW234" i="3"/>
  <c r="AW233" i="3"/>
  <c r="AW232" i="3"/>
  <c r="AW231" i="3"/>
  <c r="AW230" i="3"/>
  <c r="AW229" i="3"/>
  <c r="AW228" i="3"/>
  <c r="AW227" i="3"/>
  <c r="AW226" i="3"/>
  <c r="AW225" i="3"/>
  <c r="AW224" i="3"/>
  <c r="AW223" i="3"/>
  <c r="AW222" i="3"/>
  <c r="AW221" i="3"/>
  <c r="AW220" i="3"/>
  <c r="AW219" i="3"/>
  <c r="AW218" i="3"/>
  <c r="AW217" i="3"/>
  <c r="AW216" i="3"/>
  <c r="AW215" i="3"/>
  <c r="AW214" i="3"/>
  <c r="AW213" i="3"/>
  <c r="AW212" i="3"/>
  <c r="AW211" i="3"/>
  <c r="AW210" i="3"/>
  <c r="AW209" i="3"/>
  <c r="AW208" i="3"/>
  <c r="AW207" i="3"/>
  <c r="AW206" i="3"/>
  <c r="AW205" i="3"/>
  <c r="AW204" i="3"/>
  <c r="AW203" i="3"/>
  <c r="AW202" i="3"/>
  <c r="AW201" i="3"/>
  <c r="AW200" i="3"/>
  <c r="AW199" i="3"/>
  <c r="AW198" i="3"/>
  <c r="AW197" i="3"/>
  <c r="AW196" i="3"/>
  <c r="AW195" i="3"/>
  <c r="AW194" i="3"/>
  <c r="AW193" i="3"/>
  <c r="AW192" i="3"/>
  <c r="AW191" i="3"/>
  <c r="AW190" i="3"/>
  <c r="AW189" i="3"/>
  <c r="AW188" i="3"/>
  <c r="AW187" i="3"/>
  <c r="AW186" i="3"/>
  <c r="AW185" i="3"/>
  <c r="AW184" i="3"/>
  <c r="AW183" i="3"/>
  <c r="AW182" i="3"/>
  <c r="AW181" i="3"/>
  <c r="AW180" i="3"/>
  <c r="AW179" i="3"/>
  <c r="AW178" i="3"/>
  <c r="AW177" i="3"/>
  <c r="AW176" i="3"/>
  <c r="AW175" i="3"/>
  <c r="AW174" i="3"/>
  <c r="AW173" i="3"/>
  <c r="AW172" i="3"/>
  <c r="AW171" i="3"/>
  <c r="AW170" i="3"/>
  <c r="AW169" i="3"/>
  <c r="AW168" i="3"/>
  <c r="AW167" i="3"/>
  <c r="AW166" i="3"/>
  <c r="AW165" i="3"/>
  <c r="AW164" i="3"/>
  <c r="AW163" i="3"/>
  <c r="AW162" i="3"/>
  <c r="AW161" i="3"/>
  <c r="AW160" i="3"/>
  <c r="AW159" i="3"/>
  <c r="AW158" i="3"/>
  <c r="AW157" i="3"/>
  <c r="AW156" i="3"/>
  <c r="AW155" i="3"/>
  <c r="AW154" i="3"/>
  <c r="AW153" i="3"/>
  <c r="AW152" i="3"/>
  <c r="AW151" i="3"/>
  <c r="AW150" i="3"/>
  <c r="AW149" i="3"/>
  <c r="AW148" i="3"/>
  <c r="AW147" i="3"/>
  <c r="AW146" i="3"/>
  <c r="AW145" i="3"/>
  <c r="AW144" i="3"/>
  <c r="AW143" i="3"/>
  <c r="AW142" i="3"/>
  <c r="AW141" i="3"/>
  <c r="AW140" i="3"/>
  <c r="AW139" i="3"/>
  <c r="AW138" i="3"/>
  <c r="AW137" i="3"/>
  <c r="AW136" i="3"/>
  <c r="AW135" i="3"/>
  <c r="AW134" i="3"/>
  <c r="AW133" i="3"/>
  <c r="AW132" i="3"/>
  <c r="AW131" i="3"/>
  <c r="AW130" i="3"/>
  <c r="AW129" i="3"/>
  <c r="AW128" i="3"/>
  <c r="AW127" i="3"/>
  <c r="AW126" i="3"/>
  <c r="AW125" i="3"/>
  <c r="AW124" i="3"/>
  <c r="AW123" i="3"/>
  <c r="AW122" i="3"/>
  <c r="AW121" i="3"/>
  <c r="AW120" i="3"/>
  <c r="AW119" i="3"/>
  <c r="AW118" i="3"/>
  <c r="AW117" i="3"/>
  <c r="AW116" i="3"/>
  <c r="AW115" i="3"/>
  <c r="AW114" i="3"/>
  <c r="AW113" i="3"/>
  <c r="AW112" i="3"/>
  <c r="AW111" i="3"/>
  <c r="AW110" i="3"/>
  <c r="AW109" i="3"/>
  <c r="AW108" i="3"/>
  <c r="AW107" i="3"/>
  <c r="AW106" i="3"/>
  <c r="AW105" i="3"/>
  <c r="AW104" i="3"/>
  <c r="AW103" i="3"/>
  <c r="AW102" i="3"/>
  <c r="AW101" i="3"/>
  <c r="AW100" i="3"/>
  <c r="AW99" i="3"/>
  <c r="AW98" i="3"/>
  <c r="AW97" i="3"/>
  <c r="AW96" i="3"/>
  <c r="AW95" i="3"/>
  <c r="AW94" i="3"/>
  <c r="AW93" i="3"/>
  <c r="AW92" i="3"/>
  <c r="AW91" i="3"/>
  <c r="AW90" i="3"/>
  <c r="AW89" i="3"/>
  <c r="AW87" i="3"/>
  <c r="AW86" i="3"/>
  <c r="AW85" i="3"/>
  <c r="AW84" i="3"/>
  <c r="AW83" i="3"/>
  <c r="AW82" i="3"/>
  <c r="AW81" i="3"/>
  <c r="AW80" i="3"/>
  <c r="AW79" i="3"/>
  <c r="AW78" i="3"/>
  <c r="AW77" i="3"/>
  <c r="AW76" i="3"/>
  <c r="AW75" i="3"/>
  <c r="AW74" i="3"/>
  <c r="AW73" i="3"/>
  <c r="AW72" i="3"/>
  <c r="AW71" i="3"/>
  <c r="AW70" i="3"/>
  <c r="AW69" i="3"/>
  <c r="AW68" i="3"/>
  <c r="AW67" i="3"/>
  <c r="AW66" i="3"/>
  <c r="AW65" i="3"/>
  <c r="AW64" i="3"/>
  <c r="AW63" i="3"/>
  <c r="AW62" i="3"/>
  <c r="AW61" i="3"/>
  <c r="AW60" i="3"/>
  <c r="AW59" i="3"/>
  <c r="AW58" i="3"/>
  <c r="AW57" i="3"/>
  <c r="AW56" i="3"/>
  <c r="AW55" i="3"/>
  <c r="AW54" i="3"/>
  <c r="AW53" i="3"/>
  <c r="AW52" i="3"/>
  <c r="AW51" i="3"/>
  <c r="AW50" i="3"/>
  <c r="AW49" i="3"/>
  <c r="AW48" i="3"/>
  <c r="AW47" i="3"/>
  <c r="AW46" i="3"/>
  <c r="AW45" i="3"/>
  <c r="AW44" i="3"/>
  <c r="AW43" i="3"/>
  <c r="AW42" i="3"/>
  <c r="AW41" i="3"/>
  <c r="AW40" i="3"/>
  <c r="AW39" i="3"/>
  <c r="AW38" i="3"/>
  <c r="AW37" i="3"/>
  <c r="AW36" i="3"/>
  <c r="AW35" i="3"/>
  <c r="AW34" i="3"/>
  <c r="AW33" i="3"/>
  <c r="AW32" i="3"/>
  <c r="AW31" i="3"/>
  <c r="AW30" i="3"/>
  <c r="AW29" i="3"/>
  <c r="AW28" i="3"/>
  <c r="AW27" i="3"/>
  <c r="AW26" i="3"/>
  <c r="AW25" i="3"/>
  <c r="AW24" i="3"/>
  <c r="AW23" i="3"/>
  <c r="AW22" i="3"/>
  <c r="AW21" i="3"/>
  <c r="AW20" i="3"/>
  <c r="AW19" i="3"/>
  <c r="AW18" i="3"/>
  <c r="AW17" i="3"/>
  <c r="AW16" i="3"/>
  <c r="AW15" i="3"/>
  <c r="AW14" i="3"/>
  <c r="AW13" i="3"/>
  <c r="AW12" i="3"/>
  <c r="AW11" i="3"/>
  <c r="AW10" i="3"/>
  <c r="AW9" i="3"/>
  <c r="AW8" i="3"/>
  <c r="AW7" i="3"/>
  <c r="AW6" i="3"/>
  <c r="AV1146" i="3"/>
  <c r="AV1145" i="3"/>
  <c r="AV1144" i="3"/>
  <c r="AV1143" i="3"/>
  <c r="AV1142" i="3"/>
  <c r="AV1139" i="3"/>
  <c r="AV1138" i="3"/>
  <c r="AV1137" i="3"/>
  <c r="AV1136" i="3"/>
  <c r="AV1135" i="3"/>
  <c r="AV1134" i="3"/>
  <c r="AV1133" i="3"/>
  <c r="AV1132" i="3"/>
  <c r="AV1131" i="3"/>
  <c r="AV1130" i="3"/>
  <c r="AV1129" i="3"/>
  <c r="AV1128" i="3"/>
  <c r="AV1127" i="3"/>
  <c r="AV1126" i="3"/>
  <c r="AV1125" i="3"/>
  <c r="AV1124" i="3"/>
  <c r="AV1123" i="3"/>
  <c r="AV1122" i="3"/>
  <c r="AV1121" i="3"/>
  <c r="AV1120" i="3"/>
  <c r="AV1119" i="3"/>
  <c r="AV1118" i="3"/>
  <c r="AV1117" i="3"/>
  <c r="AV1116" i="3"/>
  <c r="AV1115" i="3"/>
  <c r="AV1114" i="3"/>
  <c r="AV1113" i="3"/>
  <c r="AV1112" i="3"/>
  <c r="AV1111" i="3"/>
  <c r="AV1110" i="3"/>
  <c r="AV1109" i="3"/>
  <c r="AV1108" i="3"/>
  <c r="AV1107" i="3"/>
  <c r="AV1106" i="3"/>
  <c r="AV1105" i="3"/>
  <c r="AV1104" i="3"/>
  <c r="AV1103" i="3"/>
  <c r="AV1102" i="3"/>
  <c r="AV1101" i="3"/>
  <c r="AV1100" i="3"/>
  <c r="AV1099" i="3"/>
  <c r="AV1098" i="3"/>
  <c r="AV1097" i="3"/>
  <c r="AV1096" i="3"/>
  <c r="AV1095" i="3"/>
  <c r="AV1094" i="3"/>
  <c r="AV1093" i="3"/>
  <c r="AV1092" i="3"/>
  <c r="AV1091" i="3"/>
  <c r="AV1090" i="3"/>
  <c r="AV1089" i="3"/>
  <c r="AV1088" i="3"/>
  <c r="AV1087" i="3"/>
  <c r="AV1086" i="3"/>
  <c r="AV1085" i="3"/>
  <c r="AV1084" i="3"/>
  <c r="AV1083" i="3"/>
  <c r="AV1082" i="3"/>
  <c r="AV1081" i="3"/>
  <c r="AV1080" i="3"/>
  <c r="AV1079" i="3"/>
  <c r="AV1078" i="3"/>
  <c r="AV1077" i="3"/>
  <c r="AV1076" i="3"/>
  <c r="AV1075" i="3"/>
  <c r="AV1074" i="3"/>
  <c r="AV1073" i="3"/>
  <c r="AV1072" i="3"/>
  <c r="AV1071" i="3"/>
  <c r="AV1070" i="3"/>
  <c r="AV1069" i="3"/>
  <c r="AV1068" i="3"/>
  <c r="AV1067" i="3"/>
  <c r="AV1066" i="3"/>
  <c r="AV1065" i="3"/>
  <c r="AV1064" i="3"/>
  <c r="AV1063" i="3"/>
  <c r="AV1062" i="3"/>
  <c r="AV1061" i="3"/>
  <c r="AV1060" i="3"/>
  <c r="AV1059" i="3"/>
  <c r="AV1058" i="3"/>
  <c r="AV1057" i="3"/>
  <c r="AV1056" i="3"/>
  <c r="AV1055" i="3"/>
  <c r="AV1054" i="3"/>
  <c r="AV1053" i="3"/>
  <c r="AV1052" i="3"/>
  <c r="AV1051" i="3"/>
  <c r="AV1050" i="3"/>
  <c r="AV1049" i="3"/>
  <c r="AV1048" i="3"/>
  <c r="AV1047" i="3"/>
  <c r="AV1046" i="3"/>
  <c r="AV1045" i="3"/>
  <c r="AV1044" i="3"/>
  <c r="AV1043" i="3"/>
  <c r="AV1042" i="3"/>
  <c r="AV1041" i="3"/>
  <c r="AV1040" i="3"/>
  <c r="AV1039" i="3"/>
  <c r="AV1038" i="3"/>
  <c r="AV1037" i="3"/>
  <c r="AV1036" i="3"/>
  <c r="AV1035" i="3"/>
  <c r="AV1034" i="3"/>
  <c r="AV1033" i="3"/>
  <c r="AV1032" i="3"/>
  <c r="AV1031" i="3"/>
  <c r="AV1030" i="3"/>
  <c r="AV1029" i="3"/>
  <c r="AV1028" i="3"/>
  <c r="AV1027" i="3"/>
  <c r="AV1026" i="3"/>
  <c r="AV1025" i="3"/>
  <c r="AV1024" i="3"/>
  <c r="AV1023" i="3"/>
  <c r="AV1022" i="3"/>
  <c r="AV1021" i="3"/>
  <c r="AV1020" i="3"/>
  <c r="AV1019" i="3"/>
  <c r="AV1018" i="3"/>
  <c r="AV1017" i="3"/>
  <c r="AV1016" i="3"/>
  <c r="AV1015" i="3"/>
  <c r="AV1014" i="3"/>
  <c r="AV1013" i="3"/>
  <c r="AV1012" i="3"/>
  <c r="AV1011" i="3"/>
  <c r="AV1010" i="3"/>
  <c r="AV1009" i="3"/>
  <c r="AV1008" i="3"/>
  <c r="AV1007" i="3"/>
  <c r="AV1006" i="3"/>
  <c r="AV1005" i="3"/>
  <c r="AV1004" i="3"/>
  <c r="AV1003" i="3"/>
  <c r="AV1002" i="3"/>
  <c r="AV1001" i="3"/>
  <c r="AV1000" i="3"/>
  <c r="AV999" i="3"/>
  <c r="AV998" i="3"/>
  <c r="AV997" i="3"/>
  <c r="AV996" i="3"/>
  <c r="AV995" i="3"/>
  <c r="AV994" i="3"/>
  <c r="AV993" i="3"/>
  <c r="AV992" i="3"/>
  <c r="AV991" i="3"/>
  <c r="AV990" i="3"/>
  <c r="AV989" i="3"/>
  <c r="AV988" i="3"/>
  <c r="AV987" i="3"/>
  <c r="AV986" i="3"/>
  <c r="AV985" i="3"/>
  <c r="AV984" i="3"/>
  <c r="AV983" i="3"/>
  <c r="AV982" i="3"/>
  <c r="AV981" i="3"/>
  <c r="AV980" i="3"/>
  <c r="AV979" i="3"/>
  <c r="AV978" i="3"/>
  <c r="AV977" i="3"/>
  <c r="AV976" i="3"/>
  <c r="AV975" i="3"/>
  <c r="AV974" i="3"/>
  <c r="AV973" i="3"/>
  <c r="AV972" i="3"/>
  <c r="AV971" i="3"/>
  <c r="AV970" i="3"/>
  <c r="AV969" i="3"/>
  <c r="AV968" i="3"/>
  <c r="AV967" i="3"/>
  <c r="AV966" i="3"/>
  <c r="AV965" i="3"/>
  <c r="AV964" i="3"/>
  <c r="AV963" i="3"/>
  <c r="AV962" i="3"/>
  <c r="AV961" i="3"/>
  <c r="AV960" i="3"/>
  <c r="AV959" i="3"/>
  <c r="AV958" i="3"/>
  <c r="AV957" i="3"/>
  <c r="AV956" i="3"/>
  <c r="AV955" i="3"/>
  <c r="AV954" i="3"/>
  <c r="AV953" i="3"/>
  <c r="AV952" i="3"/>
  <c r="AV951" i="3"/>
  <c r="AV950" i="3"/>
  <c r="AV949" i="3"/>
  <c r="AV948" i="3"/>
  <c r="AV947" i="3"/>
  <c r="AV946" i="3"/>
  <c r="AV945" i="3"/>
  <c r="AV944" i="3"/>
  <c r="AV943" i="3"/>
  <c r="AV942" i="3"/>
  <c r="AV941" i="3"/>
  <c r="AV940" i="3"/>
  <c r="AV939" i="3"/>
  <c r="AV938" i="3"/>
  <c r="AV937" i="3"/>
  <c r="AV936" i="3"/>
  <c r="AV935" i="3"/>
  <c r="AV934" i="3"/>
  <c r="AV933" i="3"/>
  <c r="AV932" i="3"/>
  <c r="AV931" i="3"/>
  <c r="AV930" i="3"/>
  <c r="AV929" i="3"/>
  <c r="AV928" i="3"/>
  <c r="AV927" i="3"/>
  <c r="AV926" i="3"/>
  <c r="AV925" i="3"/>
  <c r="AV924" i="3"/>
  <c r="AV923" i="3"/>
  <c r="AV922" i="3"/>
  <c r="AV921" i="3"/>
  <c r="AV920" i="3"/>
  <c r="AV919" i="3"/>
  <c r="AV918" i="3"/>
  <c r="AV917" i="3"/>
  <c r="AV916" i="3"/>
  <c r="AV915" i="3"/>
  <c r="AV914" i="3"/>
  <c r="AV913" i="3"/>
  <c r="AV912" i="3"/>
  <c r="AV911" i="3"/>
  <c r="AV910" i="3"/>
  <c r="AV909" i="3"/>
  <c r="AV908" i="3"/>
  <c r="AV907" i="3"/>
  <c r="AV906" i="3"/>
  <c r="AV905" i="3"/>
  <c r="AV904" i="3"/>
  <c r="AV903" i="3"/>
  <c r="AV902" i="3"/>
  <c r="AV901" i="3"/>
  <c r="AV900" i="3"/>
  <c r="AV899" i="3"/>
  <c r="AV898" i="3"/>
  <c r="AV897" i="3"/>
  <c r="AV896" i="3"/>
  <c r="AV895" i="3"/>
  <c r="AV894" i="3"/>
  <c r="AV893" i="3"/>
  <c r="AV892" i="3"/>
  <c r="AV891" i="3"/>
  <c r="AV890" i="3"/>
  <c r="AV889" i="3"/>
  <c r="AV888" i="3"/>
  <c r="AV887" i="3"/>
  <c r="AV886" i="3"/>
  <c r="AV885" i="3"/>
  <c r="AV884" i="3"/>
  <c r="AV883" i="3"/>
  <c r="AV882" i="3"/>
  <c r="AV881" i="3"/>
  <c r="AV880" i="3"/>
  <c r="AV879" i="3"/>
  <c r="AV878" i="3"/>
  <c r="AV877" i="3"/>
  <c r="AV876" i="3"/>
  <c r="AV875" i="3"/>
  <c r="AV874" i="3"/>
  <c r="AV873" i="3"/>
  <c r="AV872" i="3"/>
  <c r="AV871" i="3"/>
  <c r="AV870" i="3"/>
  <c r="AV869" i="3"/>
  <c r="AV868" i="3"/>
  <c r="AV867" i="3"/>
  <c r="AV866" i="3"/>
  <c r="AV865" i="3"/>
  <c r="AV864" i="3"/>
  <c r="AV863" i="3"/>
  <c r="AV862" i="3"/>
  <c r="AV861" i="3"/>
  <c r="AV860" i="3"/>
  <c r="AV859" i="3"/>
  <c r="AV858" i="3"/>
  <c r="AV857" i="3"/>
  <c r="AV856" i="3"/>
  <c r="AV855" i="3"/>
  <c r="AV854" i="3"/>
  <c r="AV853" i="3"/>
  <c r="AV852" i="3"/>
  <c r="AV851" i="3"/>
  <c r="AV850" i="3"/>
  <c r="AV849" i="3"/>
  <c r="AV848" i="3"/>
  <c r="AV847" i="3"/>
  <c r="AV846" i="3"/>
  <c r="AV845" i="3"/>
  <c r="AV844" i="3"/>
  <c r="AV843" i="3"/>
  <c r="AV842" i="3"/>
  <c r="AV841" i="3"/>
  <c r="AV840" i="3"/>
  <c r="AV839" i="3"/>
  <c r="AV838" i="3"/>
  <c r="AV837" i="3"/>
  <c r="AV836" i="3"/>
  <c r="AV835" i="3"/>
  <c r="AV834" i="3"/>
  <c r="AV833" i="3"/>
  <c r="AV832" i="3"/>
  <c r="AV831" i="3"/>
  <c r="AV830" i="3"/>
  <c r="AV829" i="3"/>
  <c r="AV828" i="3"/>
  <c r="AV827" i="3"/>
  <c r="AV826" i="3"/>
  <c r="AV825" i="3"/>
  <c r="AV824" i="3"/>
  <c r="AV823" i="3"/>
  <c r="AV822" i="3"/>
  <c r="AV821" i="3"/>
  <c r="AV820" i="3"/>
  <c r="AV819" i="3"/>
  <c r="AV818" i="3"/>
  <c r="AV817" i="3"/>
  <c r="AV816" i="3"/>
  <c r="AV815" i="3"/>
  <c r="AV814" i="3"/>
  <c r="AV813" i="3"/>
  <c r="AV812" i="3"/>
  <c r="AV811" i="3"/>
  <c r="AV810" i="3"/>
  <c r="AV809" i="3"/>
  <c r="AV808" i="3"/>
  <c r="AV807" i="3"/>
  <c r="AV806" i="3"/>
  <c r="AV805" i="3"/>
  <c r="AV804" i="3"/>
  <c r="AV803" i="3"/>
  <c r="AV802" i="3"/>
  <c r="AV801" i="3"/>
  <c r="AV800" i="3"/>
  <c r="AV799" i="3"/>
  <c r="AV798" i="3"/>
  <c r="AV797" i="3"/>
  <c r="AV796" i="3"/>
  <c r="AV795" i="3"/>
  <c r="AV794" i="3"/>
  <c r="AV793" i="3"/>
  <c r="AV792" i="3"/>
  <c r="AV791" i="3"/>
  <c r="AV790" i="3"/>
  <c r="AV789" i="3"/>
  <c r="AV788" i="3"/>
  <c r="AV787" i="3"/>
  <c r="AV786" i="3"/>
  <c r="AV785" i="3"/>
  <c r="AV784" i="3"/>
  <c r="AV783" i="3"/>
  <c r="AV782" i="3"/>
  <c r="AV781" i="3"/>
  <c r="AV780" i="3"/>
  <c r="AV779" i="3"/>
  <c r="AV778" i="3"/>
  <c r="AV777" i="3"/>
  <c r="AV776" i="3"/>
  <c r="AV775" i="3"/>
  <c r="AV774" i="3"/>
  <c r="AV773" i="3"/>
  <c r="AV772" i="3"/>
  <c r="AV771" i="3"/>
  <c r="AV770" i="3"/>
  <c r="AV769" i="3"/>
  <c r="AV768" i="3"/>
  <c r="AV767" i="3"/>
  <c r="AV766" i="3"/>
  <c r="AV765" i="3"/>
  <c r="AV764" i="3"/>
  <c r="AV763" i="3"/>
  <c r="AV762" i="3"/>
  <c r="AV761" i="3"/>
  <c r="AV760" i="3"/>
  <c r="AV759" i="3"/>
  <c r="AV758" i="3"/>
  <c r="AV757" i="3"/>
  <c r="AV756" i="3"/>
  <c r="AV755" i="3"/>
  <c r="AV754" i="3"/>
  <c r="AV753" i="3"/>
  <c r="AV752" i="3"/>
  <c r="AV751" i="3"/>
  <c r="AV750" i="3"/>
  <c r="AV749" i="3"/>
  <c r="AV748" i="3"/>
  <c r="AV747" i="3"/>
  <c r="AV746" i="3"/>
  <c r="AV745" i="3"/>
  <c r="AV744" i="3"/>
  <c r="AV743" i="3"/>
  <c r="AV742" i="3"/>
  <c r="AV741" i="3"/>
  <c r="AV740" i="3"/>
  <c r="AV739" i="3"/>
  <c r="AV738" i="3"/>
  <c r="AV737" i="3"/>
  <c r="AV736" i="3"/>
  <c r="AV735" i="3"/>
  <c r="AV734" i="3"/>
  <c r="AV733" i="3"/>
  <c r="AV732" i="3"/>
  <c r="AV731" i="3"/>
  <c r="AV730" i="3"/>
  <c r="AV729" i="3"/>
  <c r="AV728" i="3"/>
  <c r="AV727" i="3"/>
  <c r="AV726" i="3"/>
  <c r="AV725" i="3"/>
  <c r="AV724" i="3"/>
  <c r="AV723" i="3"/>
  <c r="AV722" i="3"/>
  <c r="AV721" i="3"/>
  <c r="AV720" i="3"/>
  <c r="AV719" i="3"/>
  <c r="AV718" i="3"/>
  <c r="AV717" i="3"/>
  <c r="AV716" i="3"/>
  <c r="AV715" i="3"/>
  <c r="AV714" i="3"/>
  <c r="AV713" i="3"/>
  <c r="AV712" i="3"/>
  <c r="AV711" i="3"/>
  <c r="AV710" i="3"/>
  <c r="AV709" i="3"/>
  <c r="AV708" i="3"/>
  <c r="AV707" i="3"/>
  <c r="AV706" i="3"/>
  <c r="AV705" i="3"/>
  <c r="AV704" i="3"/>
  <c r="AV703" i="3"/>
  <c r="AV702" i="3"/>
  <c r="AV701" i="3"/>
  <c r="AV700" i="3"/>
  <c r="AV699" i="3"/>
  <c r="AV698" i="3"/>
  <c r="AV697" i="3"/>
  <c r="AV696" i="3"/>
  <c r="AV695" i="3"/>
  <c r="AV694" i="3"/>
  <c r="AV693" i="3"/>
  <c r="AV692" i="3"/>
  <c r="AV691" i="3"/>
  <c r="AV690" i="3"/>
  <c r="AV689" i="3"/>
  <c r="AV688" i="3"/>
  <c r="AV687" i="3"/>
  <c r="AV686" i="3"/>
  <c r="AV685" i="3"/>
  <c r="AV684" i="3"/>
  <c r="AV683" i="3"/>
  <c r="AV682" i="3"/>
  <c r="AV681" i="3"/>
  <c r="AV680" i="3"/>
  <c r="AV679" i="3"/>
  <c r="AV678" i="3"/>
  <c r="AV677" i="3"/>
  <c r="AV676" i="3"/>
  <c r="AV675" i="3"/>
  <c r="AV674" i="3"/>
  <c r="AV673" i="3"/>
  <c r="AV672" i="3"/>
  <c r="AV671" i="3"/>
  <c r="AV670" i="3"/>
  <c r="AV669" i="3"/>
  <c r="AV668" i="3"/>
  <c r="AV667" i="3"/>
  <c r="AV666" i="3"/>
  <c r="AV665" i="3"/>
  <c r="AV664" i="3"/>
  <c r="AV663" i="3"/>
  <c r="AV662" i="3"/>
  <c r="AV661" i="3"/>
  <c r="AV660" i="3"/>
  <c r="AV659" i="3"/>
  <c r="AV658" i="3"/>
  <c r="AV657" i="3"/>
  <c r="AV656" i="3"/>
  <c r="AV655" i="3"/>
  <c r="AV654" i="3"/>
  <c r="AV653" i="3"/>
  <c r="AV652" i="3"/>
  <c r="AV651" i="3"/>
  <c r="AV650" i="3"/>
  <c r="AV649" i="3"/>
  <c r="AV648" i="3"/>
  <c r="AV647" i="3"/>
  <c r="AV646" i="3"/>
  <c r="AV645" i="3"/>
  <c r="AV644" i="3"/>
  <c r="AV643" i="3"/>
  <c r="AV642" i="3"/>
  <c r="AV641" i="3"/>
  <c r="AV640" i="3"/>
  <c r="AV639" i="3"/>
  <c r="AV638" i="3"/>
  <c r="AV637" i="3"/>
  <c r="AV636" i="3"/>
  <c r="AV635" i="3"/>
  <c r="AV634" i="3"/>
  <c r="AV633" i="3"/>
  <c r="AV632" i="3"/>
  <c r="AV631" i="3"/>
  <c r="AV630" i="3"/>
  <c r="AV629" i="3"/>
  <c r="AV628" i="3"/>
  <c r="AV627" i="3"/>
  <c r="AV626" i="3"/>
  <c r="AV625" i="3"/>
  <c r="AV624" i="3"/>
  <c r="AV623" i="3"/>
  <c r="AV622" i="3"/>
  <c r="AV621" i="3"/>
  <c r="AV620" i="3"/>
  <c r="AV619" i="3"/>
  <c r="AV618" i="3"/>
  <c r="AV617" i="3"/>
  <c r="AV616" i="3"/>
  <c r="AV615" i="3"/>
  <c r="AV614" i="3"/>
  <c r="AV613" i="3"/>
  <c r="AV612" i="3"/>
  <c r="AV611" i="3"/>
  <c r="AV610" i="3"/>
  <c r="AV609" i="3"/>
  <c r="AV608" i="3"/>
  <c r="AV607" i="3"/>
  <c r="AV606" i="3"/>
  <c r="AV605" i="3"/>
  <c r="AV604" i="3"/>
  <c r="AV603" i="3"/>
  <c r="AV602" i="3"/>
  <c r="AV601" i="3"/>
  <c r="AV600" i="3"/>
  <c r="AV599" i="3"/>
  <c r="AV598" i="3"/>
  <c r="AV597" i="3"/>
  <c r="AV596" i="3"/>
  <c r="AV595" i="3"/>
  <c r="AV594" i="3"/>
  <c r="AV593" i="3"/>
  <c r="AV592" i="3"/>
  <c r="AV591" i="3"/>
  <c r="AV590" i="3"/>
  <c r="AV589" i="3"/>
  <c r="AV588" i="3"/>
  <c r="AV587" i="3"/>
  <c r="AV586" i="3"/>
  <c r="AV585" i="3"/>
  <c r="AV584" i="3"/>
  <c r="AV583" i="3"/>
  <c r="AV582" i="3"/>
  <c r="AV581" i="3"/>
  <c r="AV580" i="3"/>
  <c r="AV579" i="3"/>
  <c r="AV578" i="3"/>
  <c r="AV577" i="3"/>
  <c r="AV576" i="3"/>
  <c r="AV575" i="3"/>
  <c r="AV574" i="3"/>
  <c r="AV573" i="3"/>
  <c r="AV572" i="3"/>
  <c r="AV571" i="3"/>
  <c r="AV570" i="3"/>
  <c r="AV569" i="3"/>
  <c r="AV568" i="3"/>
  <c r="AV567" i="3"/>
  <c r="AV566" i="3"/>
  <c r="AV565" i="3"/>
  <c r="AV564" i="3"/>
  <c r="AV563" i="3"/>
  <c r="AV562" i="3"/>
  <c r="AV561" i="3"/>
  <c r="AV560" i="3"/>
  <c r="AV558" i="3"/>
  <c r="AV557" i="3"/>
  <c r="AV556" i="3"/>
  <c r="AV555" i="3"/>
  <c r="AV554" i="3"/>
  <c r="AV553" i="3"/>
  <c r="AV552" i="3"/>
  <c r="AV551" i="3"/>
  <c r="AV550" i="3"/>
  <c r="AV549" i="3"/>
  <c r="AV548" i="3"/>
  <c r="AV547" i="3"/>
  <c r="AV546" i="3"/>
  <c r="AV545" i="3"/>
  <c r="AV544" i="3"/>
  <c r="AV543" i="3"/>
  <c r="AV542" i="3"/>
  <c r="AV541" i="3"/>
  <c r="AV540" i="3"/>
  <c r="AV539" i="3"/>
  <c r="AV538" i="3"/>
  <c r="AV537" i="3"/>
  <c r="AV536" i="3"/>
  <c r="AV535" i="3"/>
  <c r="AV534" i="3"/>
  <c r="AV533" i="3"/>
  <c r="AV532" i="3"/>
  <c r="AV531" i="3"/>
  <c r="AV530" i="3"/>
  <c r="AV529" i="3"/>
  <c r="AV528" i="3"/>
  <c r="AV527" i="3"/>
  <c r="AV524" i="3"/>
  <c r="AV523" i="3"/>
  <c r="AV522" i="3"/>
  <c r="AV521" i="3"/>
  <c r="AV520" i="3"/>
  <c r="AV519" i="3"/>
  <c r="AV518" i="3"/>
  <c r="AV517" i="3"/>
  <c r="AV516" i="3"/>
  <c r="AV515" i="3"/>
  <c r="AV514" i="3"/>
  <c r="AV513" i="3"/>
  <c r="AV512" i="3"/>
  <c r="AV511" i="3"/>
  <c r="AV510" i="3"/>
  <c r="AV508" i="3"/>
  <c r="AV507" i="3"/>
  <c r="AV506" i="3"/>
  <c r="AV505" i="3"/>
  <c r="AV504" i="3"/>
  <c r="AV503" i="3"/>
  <c r="AV502" i="3"/>
  <c r="AV501" i="3"/>
  <c r="AV500" i="3"/>
  <c r="AV499" i="3"/>
  <c r="AV498" i="3"/>
  <c r="AV497" i="3"/>
  <c r="AV496" i="3"/>
  <c r="AV495" i="3"/>
  <c r="AV494" i="3"/>
  <c r="AV493" i="3"/>
  <c r="AV492" i="3"/>
  <c r="AV491" i="3"/>
  <c r="AV490" i="3"/>
  <c r="AV489" i="3"/>
  <c r="AV488" i="3"/>
  <c r="AV487" i="3"/>
  <c r="AV486" i="3"/>
  <c r="AV485" i="3"/>
  <c r="AV484" i="3"/>
  <c r="AV483" i="3"/>
  <c r="AV482" i="3"/>
  <c r="AV481" i="3"/>
  <c r="AV480" i="3"/>
  <c r="AV479" i="3"/>
  <c r="AV478" i="3"/>
  <c r="AV477" i="3"/>
  <c r="AV476" i="3"/>
  <c r="AV475" i="3"/>
  <c r="AV474" i="3"/>
  <c r="AV473" i="3"/>
  <c r="AV472" i="3"/>
  <c r="AV471" i="3"/>
  <c r="AV470" i="3"/>
  <c r="AV469" i="3"/>
  <c r="AV468" i="3"/>
  <c r="AV467" i="3"/>
  <c r="AV466" i="3"/>
  <c r="AV465" i="3"/>
  <c r="AV464" i="3"/>
  <c r="AV463" i="3"/>
  <c r="AV462" i="3"/>
  <c r="AV461" i="3"/>
  <c r="AV460" i="3"/>
  <c r="AV459" i="3"/>
  <c r="AV458" i="3"/>
  <c r="AV457" i="3"/>
  <c r="AV456" i="3"/>
  <c r="AV455" i="3"/>
  <c r="AV454" i="3"/>
  <c r="AV453" i="3"/>
  <c r="AV452" i="3"/>
  <c r="AV451" i="3"/>
  <c r="AV450" i="3"/>
  <c r="AV449" i="3"/>
  <c r="AV448" i="3"/>
  <c r="AV447" i="3"/>
  <c r="AV446" i="3"/>
  <c r="AV445" i="3"/>
  <c r="AV444" i="3"/>
  <c r="AV443" i="3"/>
  <c r="AV442" i="3"/>
  <c r="AV441" i="3"/>
  <c r="AV440" i="3"/>
  <c r="AV439" i="3"/>
  <c r="AV438" i="3"/>
  <c r="AV437" i="3"/>
  <c r="AV436" i="3"/>
  <c r="AV435" i="3"/>
  <c r="AV434" i="3"/>
  <c r="AV433" i="3"/>
  <c r="AV432" i="3"/>
  <c r="AV431" i="3"/>
  <c r="AV430" i="3"/>
  <c r="AV429" i="3"/>
  <c r="AV428" i="3"/>
  <c r="AV427" i="3"/>
  <c r="AV426" i="3"/>
  <c r="AV425" i="3"/>
  <c r="AV424" i="3"/>
  <c r="AV423" i="3"/>
  <c r="AV422" i="3"/>
  <c r="AV421" i="3"/>
  <c r="AV420" i="3"/>
  <c r="AV419" i="3"/>
  <c r="AV418" i="3"/>
  <c r="AV417" i="3"/>
  <c r="AV416" i="3"/>
  <c r="AV415" i="3"/>
  <c r="AV414" i="3"/>
  <c r="AV413" i="3"/>
  <c r="AV412" i="3"/>
  <c r="AV411" i="3"/>
  <c r="AV410" i="3"/>
  <c r="AV409" i="3"/>
  <c r="AV408" i="3"/>
  <c r="AV407" i="3"/>
  <c r="AV406" i="3"/>
  <c r="AV405" i="3"/>
  <c r="AV404" i="3"/>
  <c r="AV403" i="3"/>
  <c r="AV402" i="3"/>
  <c r="AV401" i="3"/>
  <c r="AV400" i="3"/>
  <c r="AV399" i="3"/>
  <c r="AV398" i="3"/>
  <c r="AV397" i="3"/>
  <c r="AV396" i="3"/>
  <c r="AV395" i="3"/>
  <c r="AV394" i="3"/>
  <c r="AV393" i="3"/>
  <c r="AV392" i="3"/>
  <c r="AV391" i="3"/>
  <c r="AV390" i="3"/>
  <c r="AV389" i="3"/>
  <c r="AV388" i="3"/>
  <c r="AV387" i="3"/>
  <c r="AV386" i="3"/>
  <c r="AV385" i="3"/>
  <c r="AV384" i="3"/>
  <c r="AV383" i="3"/>
  <c r="AV382" i="3"/>
  <c r="AV381" i="3"/>
  <c r="AV380" i="3"/>
  <c r="AV379" i="3"/>
  <c r="AV378" i="3"/>
  <c r="AV377" i="3"/>
  <c r="AV376" i="3"/>
  <c r="AV375" i="3"/>
  <c r="AV374" i="3"/>
  <c r="AV373" i="3"/>
  <c r="AV372" i="3"/>
  <c r="AV371" i="3"/>
  <c r="AV370" i="3"/>
  <c r="AV369" i="3"/>
  <c r="AV368" i="3"/>
  <c r="AV367" i="3"/>
  <c r="AV366" i="3"/>
  <c r="AV365" i="3"/>
  <c r="AV364" i="3"/>
  <c r="AV363" i="3"/>
  <c r="AV362" i="3"/>
  <c r="AV361" i="3"/>
  <c r="AV360" i="3"/>
  <c r="AV359" i="3"/>
  <c r="AV358" i="3"/>
  <c r="AV357" i="3"/>
  <c r="AV356" i="3"/>
  <c r="AV355" i="3"/>
  <c r="AV354" i="3"/>
  <c r="AV353" i="3"/>
  <c r="AV352" i="3"/>
  <c r="AV351" i="3"/>
  <c r="AV350" i="3"/>
  <c r="AV349" i="3"/>
  <c r="AV348" i="3"/>
  <c r="AV347" i="3"/>
  <c r="AV346" i="3"/>
  <c r="AV345" i="3"/>
  <c r="AV344" i="3"/>
  <c r="AV343" i="3"/>
  <c r="AV342" i="3"/>
  <c r="AV341" i="3"/>
  <c r="AV340" i="3"/>
  <c r="AV339" i="3"/>
  <c r="AV338" i="3"/>
  <c r="AV337" i="3"/>
  <c r="AV336" i="3"/>
  <c r="AV335" i="3"/>
  <c r="AV334" i="3"/>
  <c r="AV333" i="3"/>
  <c r="AV332" i="3"/>
  <c r="AV331" i="3"/>
  <c r="AV330" i="3"/>
  <c r="AV329" i="3"/>
  <c r="AV328" i="3"/>
  <c r="AV327" i="3"/>
  <c r="AV326" i="3"/>
  <c r="AV325" i="3"/>
  <c r="AV324" i="3"/>
  <c r="AV323" i="3"/>
  <c r="AV322" i="3"/>
  <c r="AV321" i="3"/>
  <c r="AV320" i="3"/>
  <c r="AV319" i="3"/>
  <c r="AV318" i="3"/>
  <c r="AV317" i="3"/>
  <c r="AV316" i="3"/>
  <c r="AV315" i="3"/>
  <c r="AV314" i="3"/>
  <c r="AV313" i="3"/>
  <c r="AV312" i="3"/>
  <c r="AV311" i="3"/>
  <c r="AV310" i="3"/>
  <c r="AV309" i="3"/>
  <c r="AV308" i="3"/>
  <c r="AV307" i="3"/>
  <c r="AV306" i="3"/>
  <c r="AV305" i="3"/>
  <c r="AV304" i="3"/>
  <c r="AV303" i="3"/>
  <c r="AV302" i="3"/>
  <c r="AV301" i="3"/>
  <c r="AV300" i="3"/>
  <c r="AV299" i="3"/>
  <c r="AV298" i="3"/>
  <c r="AV297" i="3"/>
  <c r="AV296" i="3"/>
  <c r="AV295" i="3"/>
  <c r="AV294" i="3"/>
  <c r="AV293" i="3"/>
  <c r="AV292" i="3"/>
  <c r="AV291" i="3"/>
  <c r="AV290" i="3"/>
  <c r="AV289" i="3"/>
  <c r="AV288" i="3"/>
  <c r="AV287" i="3"/>
  <c r="AV286" i="3"/>
  <c r="AV285" i="3"/>
  <c r="AV284" i="3"/>
  <c r="AV283" i="3"/>
  <c r="AV282" i="3"/>
  <c r="AV281" i="3"/>
  <c r="AV280" i="3"/>
  <c r="AV279" i="3"/>
  <c r="AV278" i="3"/>
  <c r="AV277" i="3"/>
  <c r="AV276" i="3"/>
  <c r="AV275" i="3"/>
  <c r="AV274" i="3"/>
  <c r="AV273" i="3"/>
  <c r="AV272" i="3"/>
  <c r="AV271" i="3"/>
  <c r="AV270" i="3"/>
  <c r="AV269" i="3"/>
  <c r="AV268" i="3"/>
  <c r="AV267" i="3"/>
  <c r="AV266" i="3"/>
  <c r="AV265" i="3"/>
  <c r="AV264" i="3"/>
  <c r="AV263" i="3"/>
  <c r="AV262" i="3"/>
  <c r="AV261" i="3"/>
  <c r="AV260" i="3"/>
  <c r="AV259" i="3"/>
  <c r="AV258" i="3"/>
  <c r="AV257" i="3"/>
  <c r="AV256" i="3"/>
  <c r="AV255" i="3"/>
  <c r="AV254" i="3"/>
  <c r="AV253" i="3"/>
  <c r="AV252" i="3"/>
  <c r="AV251" i="3"/>
  <c r="AV250" i="3"/>
  <c r="AV249" i="3"/>
  <c r="AV248" i="3"/>
  <c r="AV247" i="3"/>
  <c r="AV246" i="3"/>
  <c r="AV245" i="3"/>
  <c r="AV244" i="3"/>
  <c r="AV243" i="3"/>
  <c r="AV242" i="3"/>
  <c r="AV241" i="3"/>
  <c r="AV240" i="3"/>
  <c r="AV239" i="3"/>
  <c r="AV238" i="3"/>
  <c r="AV237" i="3"/>
  <c r="AV236" i="3"/>
  <c r="AV235" i="3"/>
  <c r="AV234" i="3"/>
  <c r="AV233" i="3"/>
  <c r="AV232" i="3"/>
  <c r="AV231" i="3"/>
  <c r="AV230" i="3"/>
  <c r="AV229" i="3"/>
  <c r="AV228" i="3"/>
  <c r="AV227" i="3"/>
  <c r="AV226" i="3"/>
  <c r="AV225" i="3"/>
  <c r="AV224" i="3"/>
  <c r="AV223" i="3"/>
  <c r="AV222" i="3"/>
  <c r="AV221" i="3"/>
  <c r="AV220" i="3"/>
  <c r="AV219" i="3"/>
  <c r="AV218" i="3"/>
  <c r="AV217" i="3"/>
  <c r="AV216" i="3"/>
  <c r="AV215" i="3"/>
  <c r="AV214" i="3"/>
  <c r="AV213" i="3"/>
  <c r="AV212" i="3"/>
  <c r="AV211" i="3"/>
  <c r="AV210" i="3"/>
  <c r="AV209" i="3"/>
  <c r="AV208" i="3"/>
  <c r="AV207" i="3"/>
  <c r="AV206" i="3"/>
  <c r="AV205" i="3"/>
  <c r="AV204" i="3"/>
  <c r="AV203" i="3"/>
  <c r="AV202" i="3"/>
  <c r="AV201" i="3"/>
  <c r="AV200" i="3"/>
  <c r="AV199" i="3"/>
  <c r="AV198" i="3"/>
  <c r="AV197" i="3"/>
  <c r="AV196" i="3"/>
  <c r="AV195" i="3"/>
  <c r="AV194" i="3"/>
  <c r="AV193" i="3"/>
  <c r="AV192" i="3"/>
  <c r="AV191" i="3"/>
  <c r="AV190" i="3"/>
  <c r="AV189" i="3"/>
  <c r="AV188" i="3"/>
  <c r="AV187" i="3"/>
  <c r="AV186" i="3"/>
  <c r="AV185" i="3"/>
  <c r="AV184" i="3"/>
  <c r="AV183" i="3"/>
  <c r="AV182" i="3"/>
  <c r="AV181" i="3"/>
  <c r="AV180" i="3"/>
  <c r="AV179" i="3"/>
  <c r="AV178" i="3"/>
  <c r="AV177" i="3"/>
  <c r="AV176" i="3"/>
  <c r="AV175" i="3"/>
  <c r="AV174" i="3"/>
  <c r="AV173" i="3"/>
  <c r="AV172" i="3"/>
  <c r="AV171" i="3"/>
  <c r="AV170" i="3"/>
  <c r="AV169" i="3"/>
  <c r="AV168" i="3"/>
  <c r="AV167" i="3"/>
  <c r="AV166" i="3"/>
  <c r="AV165" i="3"/>
  <c r="AV164" i="3"/>
  <c r="AV163" i="3"/>
  <c r="AV162" i="3"/>
  <c r="AV161" i="3"/>
  <c r="AV160" i="3"/>
  <c r="AV159" i="3"/>
  <c r="AV158" i="3"/>
  <c r="AV157" i="3"/>
  <c r="AV156" i="3"/>
  <c r="AV155" i="3"/>
  <c r="AV154" i="3"/>
  <c r="AV153" i="3"/>
  <c r="AV152" i="3"/>
  <c r="AV151" i="3"/>
  <c r="AV150" i="3"/>
  <c r="AV149" i="3"/>
  <c r="AV148" i="3"/>
  <c r="AV147" i="3"/>
  <c r="AV146" i="3"/>
  <c r="AV145" i="3"/>
  <c r="AV144" i="3"/>
  <c r="AV143" i="3"/>
  <c r="AV142" i="3"/>
  <c r="AV141" i="3"/>
  <c r="AV140" i="3"/>
  <c r="AV139" i="3"/>
  <c r="AV138" i="3"/>
  <c r="AV137" i="3"/>
  <c r="AV136" i="3"/>
  <c r="AV135" i="3"/>
  <c r="AV134" i="3"/>
  <c r="AV133" i="3"/>
  <c r="AV132" i="3"/>
  <c r="AV131" i="3"/>
  <c r="AV130" i="3"/>
  <c r="AV129" i="3"/>
  <c r="AV128" i="3"/>
  <c r="AV127" i="3"/>
  <c r="AV126" i="3"/>
  <c r="AV125" i="3"/>
  <c r="AV124" i="3"/>
  <c r="AV123" i="3"/>
  <c r="AV122" i="3"/>
  <c r="AV121" i="3"/>
  <c r="AV120" i="3"/>
  <c r="AV119" i="3"/>
  <c r="AV118" i="3"/>
  <c r="AV117" i="3"/>
  <c r="AV116" i="3"/>
  <c r="AV115" i="3"/>
  <c r="AV114" i="3"/>
  <c r="AV113" i="3"/>
  <c r="AV112" i="3"/>
  <c r="AV111" i="3"/>
  <c r="AV110" i="3"/>
  <c r="AV109" i="3"/>
  <c r="AV108" i="3"/>
  <c r="AV107" i="3"/>
  <c r="AV106" i="3"/>
  <c r="AV105" i="3"/>
  <c r="AV104" i="3"/>
  <c r="AV103" i="3"/>
  <c r="AV102" i="3"/>
  <c r="AV101" i="3"/>
  <c r="AV100" i="3"/>
  <c r="AV99" i="3"/>
  <c r="AV98" i="3"/>
  <c r="AV97" i="3"/>
  <c r="AV96" i="3"/>
  <c r="AV95" i="3"/>
  <c r="AV94" i="3"/>
  <c r="AV93" i="3"/>
  <c r="AV92" i="3"/>
  <c r="AV91" i="3"/>
  <c r="AV90" i="3"/>
  <c r="AV89" i="3"/>
  <c r="AV87" i="3"/>
  <c r="AV86" i="3"/>
  <c r="AV85" i="3"/>
  <c r="AV84" i="3"/>
  <c r="AV83" i="3"/>
  <c r="AV82" i="3"/>
  <c r="AV81" i="3"/>
  <c r="AV80" i="3"/>
  <c r="AV79" i="3"/>
  <c r="AV78" i="3"/>
  <c r="AV77" i="3"/>
  <c r="AV76" i="3"/>
  <c r="AV75" i="3"/>
  <c r="AV74" i="3"/>
  <c r="AV73" i="3"/>
  <c r="AV72" i="3"/>
  <c r="AV71" i="3"/>
  <c r="AV70" i="3"/>
  <c r="AV69" i="3"/>
  <c r="AV68" i="3"/>
  <c r="AV67" i="3"/>
  <c r="AV66" i="3"/>
  <c r="AV65" i="3"/>
  <c r="AV64" i="3"/>
  <c r="AV63" i="3"/>
  <c r="AV62" i="3"/>
  <c r="AV61" i="3"/>
  <c r="AV60" i="3"/>
  <c r="AV59" i="3"/>
  <c r="AV58" i="3"/>
  <c r="AV57" i="3"/>
  <c r="AV56" i="3"/>
  <c r="AV55" i="3"/>
  <c r="AV54" i="3"/>
  <c r="AV53" i="3"/>
  <c r="AV52" i="3"/>
  <c r="AV51" i="3"/>
  <c r="AV50" i="3"/>
  <c r="AV49" i="3"/>
  <c r="AV48" i="3"/>
  <c r="AV47" i="3"/>
  <c r="AV46" i="3"/>
  <c r="AV45" i="3"/>
  <c r="AV44" i="3"/>
  <c r="AV43" i="3"/>
  <c r="AV42" i="3"/>
  <c r="AV41" i="3"/>
  <c r="AV40" i="3"/>
  <c r="AV39" i="3"/>
  <c r="AV38" i="3"/>
  <c r="AV37" i="3"/>
  <c r="AV36" i="3"/>
  <c r="AV35" i="3"/>
  <c r="AV34" i="3"/>
  <c r="AV33" i="3"/>
  <c r="AV32" i="3"/>
  <c r="AV31" i="3"/>
  <c r="AV30" i="3"/>
  <c r="AV29" i="3"/>
  <c r="AV28" i="3"/>
  <c r="AV27" i="3"/>
  <c r="AV26" i="3"/>
  <c r="AV25" i="3"/>
  <c r="AV24" i="3"/>
  <c r="AV23" i="3"/>
  <c r="AV22" i="3"/>
  <c r="AV21" i="3"/>
  <c r="AV20" i="3"/>
  <c r="AV19" i="3"/>
  <c r="AV18" i="3"/>
  <c r="AV17" i="3"/>
  <c r="AV16" i="3"/>
  <c r="AV15" i="3"/>
  <c r="AV14" i="3"/>
  <c r="AV13" i="3"/>
  <c r="AV12" i="3"/>
  <c r="AV11" i="3"/>
  <c r="AV10" i="3"/>
  <c r="AV9" i="3"/>
  <c r="AV8" i="3"/>
  <c r="AV7" i="3"/>
  <c r="AV6" i="3"/>
  <c r="AU1146" i="3"/>
  <c r="AU1145" i="3"/>
  <c r="AU1144" i="3"/>
  <c r="AU1143" i="3"/>
  <c r="AU1142" i="3"/>
  <c r="AU1139" i="3"/>
  <c r="AU1138" i="3"/>
  <c r="AU1137" i="3"/>
  <c r="AU1136" i="3"/>
  <c r="AU1135" i="3"/>
  <c r="AU1134" i="3"/>
  <c r="AU1133" i="3"/>
  <c r="AU1132" i="3"/>
  <c r="AU1131" i="3"/>
  <c r="AU1130" i="3"/>
  <c r="AU1129" i="3"/>
  <c r="AU1128" i="3"/>
  <c r="AU1127" i="3"/>
  <c r="AU1126" i="3"/>
  <c r="AU1125" i="3"/>
  <c r="AU1124" i="3"/>
  <c r="AU1123" i="3"/>
  <c r="AU1122" i="3"/>
  <c r="AU1121" i="3"/>
  <c r="AU1120" i="3"/>
  <c r="AU1119" i="3"/>
  <c r="AU1118" i="3"/>
  <c r="AU1117" i="3"/>
  <c r="AU1116" i="3"/>
  <c r="AU1115" i="3"/>
  <c r="AU1114" i="3"/>
  <c r="AU1113" i="3"/>
  <c r="AU1112" i="3"/>
  <c r="AU1111" i="3"/>
  <c r="AU1110" i="3"/>
  <c r="AU1109" i="3"/>
  <c r="AU1108" i="3"/>
  <c r="AU1107" i="3"/>
  <c r="AU1106" i="3"/>
  <c r="AU1105" i="3"/>
  <c r="AU1104" i="3"/>
  <c r="AU1103" i="3"/>
  <c r="AU1102" i="3"/>
  <c r="AU1101" i="3"/>
  <c r="AU1100" i="3"/>
  <c r="AU1099" i="3"/>
  <c r="AU1098" i="3"/>
  <c r="AU1097" i="3"/>
  <c r="AU1096" i="3"/>
  <c r="AU1095" i="3"/>
  <c r="AU1094" i="3"/>
  <c r="AU1093" i="3"/>
  <c r="AU1092" i="3"/>
  <c r="AU1091" i="3"/>
  <c r="AU1090" i="3"/>
  <c r="AU1089" i="3"/>
  <c r="AU1088" i="3"/>
  <c r="AU1087" i="3"/>
  <c r="AU1086" i="3"/>
  <c r="AU1085" i="3"/>
  <c r="AU1084" i="3"/>
  <c r="AU1083" i="3"/>
  <c r="AU1082" i="3"/>
  <c r="AU1081" i="3"/>
  <c r="AU1080" i="3"/>
  <c r="AU1079" i="3"/>
  <c r="AU1078" i="3"/>
  <c r="AU1077" i="3"/>
  <c r="AU1076" i="3"/>
  <c r="AU1075" i="3"/>
  <c r="AU1074" i="3"/>
  <c r="AU1073" i="3"/>
  <c r="AU1072" i="3"/>
  <c r="AU1071" i="3"/>
  <c r="AU1070" i="3"/>
  <c r="AU1069" i="3"/>
  <c r="AU1068" i="3"/>
  <c r="AU1067" i="3"/>
  <c r="AU1066" i="3"/>
  <c r="AU1065" i="3"/>
  <c r="AU1064" i="3"/>
  <c r="AU1063" i="3"/>
  <c r="AU1062" i="3"/>
  <c r="AU1061" i="3"/>
  <c r="AU1060" i="3"/>
  <c r="AU1059" i="3"/>
  <c r="AU1058" i="3"/>
  <c r="AU1057" i="3"/>
  <c r="AU1056" i="3"/>
  <c r="AU1055" i="3"/>
  <c r="AU1054" i="3"/>
  <c r="AU1053" i="3"/>
  <c r="AU1052" i="3"/>
  <c r="AU1051" i="3"/>
  <c r="AU1050" i="3"/>
  <c r="AU1049" i="3"/>
  <c r="AU1048" i="3"/>
  <c r="AU1047" i="3"/>
  <c r="AU1046" i="3"/>
  <c r="AU1045" i="3"/>
  <c r="AU1044" i="3"/>
  <c r="AU1043" i="3"/>
  <c r="AU1042" i="3"/>
  <c r="AU1041" i="3"/>
  <c r="AU1040" i="3"/>
  <c r="AU1039" i="3"/>
  <c r="AU1038" i="3"/>
  <c r="AU1037" i="3"/>
  <c r="AU1036" i="3"/>
  <c r="AU1035" i="3"/>
  <c r="AU1034" i="3"/>
  <c r="AU1033" i="3"/>
  <c r="AU1032" i="3"/>
  <c r="AU1031" i="3"/>
  <c r="AU1030" i="3"/>
  <c r="AU1029" i="3"/>
  <c r="AU1028" i="3"/>
  <c r="AU1027" i="3"/>
  <c r="AU1026" i="3"/>
  <c r="AU1025" i="3"/>
  <c r="AU1024" i="3"/>
  <c r="AU1023" i="3"/>
  <c r="AU1022" i="3"/>
  <c r="AU1021" i="3"/>
  <c r="AU1020" i="3"/>
  <c r="AU1019" i="3"/>
  <c r="AU1018" i="3"/>
  <c r="AU1017" i="3"/>
  <c r="AU1016" i="3"/>
  <c r="AU1015" i="3"/>
  <c r="AU1014" i="3"/>
  <c r="AU1013" i="3"/>
  <c r="AU1012" i="3"/>
  <c r="AU1011" i="3"/>
  <c r="AU1010" i="3"/>
  <c r="AU1009" i="3"/>
  <c r="AU1008" i="3"/>
  <c r="AU1007" i="3"/>
  <c r="AU1006" i="3"/>
  <c r="AU1005" i="3"/>
  <c r="AU1004" i="3"/>
  <c r="AU1003" i="3"/>
  <c r="AU1002" i="3"/>
  <c r="AU1001" i="3"/>
  <c r="AU1000" i="3"/>
  <c r="AU999" i="3"/>
  <c r="AU998" i="3"/>
  <c r="AU997" i="3"/>
  <c r="AU996" i="3"/>
  <c r="AU995" i="3"/>
  <c r="AU994" i="3"/>
  <c r="AU993" i="3"/>
  <c r="AU992" i="3"/>
  <c r="AU991" i="3"/>
  <c r="AU990" i="3"/>
  <c r="AU989" i="3"/>
  <c r="AU988" i="3"/>
  <c r="AU987" i="3"/>
  <c r="AU986" i="3"/>
  <c r="AU985" i="3"/>
  <c r="AU984" i="3"/>
  <c r="AU983" i="3"/>
  <c r="AU982" i="3"/>
  <c r="AU981" i="3"/>
  <c r="AU980" i="3"/>
  <c r="AU979" i="3"/>
  <c r="AU978" i="3"/>
  <c r="AU977" i="3"/>
  <c r="AU976" i="3"/>
  <c r="AU975" i="3"/>
  <c r="AU974" i="3"/>
  <c r="AU973" i="3"/>
  <c r="AU972" i="3"/>
  <c r="AU971" i="3"/>
  <c r="AU970" i="3"/>
  <c r="AU969" i="3"/>
  <c r="AU968" i="3"/>
  <c r="AU967" i="3"/>
  <c r="AU966" i="3"/>
  <c r="AU965" i="3"/>
  <c r="AU964" i="3"/>
  <c r="AU963" i="3"/>
  <c r="AU962" i="3"/>
  <c r="AU961" i="3"/>
  <c r="AU960" i="3"/>
  <c r="AU959" i="3"/>
  <c r="AU958" i="3"/>
  <c r="AU957" i="3"/>
  <c r="AU956" i="3"/>
  <c r="AU955" i="3"/>
  <c r="AU954" i="3"/>
  <c r="AU953" i="3"/>
  <c r="AU952" i="3"/>
  <c r="AU951" i="3"/>
  <c r="AU950" i="3"/>
  <c r="AU949" i="3"/>
  <c r="AU948" i="3"/>
  <c r="AU947" i="3"/>
  <c r="AU946" i="3"/>
  <c r="AU945" i="3"/>
  <c r="AU944" i="3"/>
  <c r="AU943" i="3"/>
  <c r="AU942" i="3"/>
  <c r="AU941" i="3"/>
  <c r="AU940" i="3"/>
  <c r="AU939" i="3"/>
  <c r="AU938" i="3"/>
  <c r="AU937" i="3"/>
  <c r="AU936" i="3"/>
  <c r="AU935" i="3"/>
  <c r="AU934" i="3"/>
  <c r="AU933" i="3"/>
  <c r="AU932" i="3"/>
  <c r="AU931" i="3"/>
  <c r="AU930" i="3"/>
  <c r="AU929" i="3"/>
  <c r="AU928" i="3"/>
  <c r="AU927" i="3"/>
  <c r="AU926" i="3"/>
  <c r="AU925" i="3"/>
  <c r="AU924" i="3"/>
  <c r="AU923" i="3"/>
  <c r="AU922" i="3"/>
  <c r="AU921" i="3"/>
  <c r="AU920" i="3"/>
  <c r="AU919" i="3"/>
  <c r="AU918" i="3"/>
  <c r="AU917" i="3"/>
  <c r="AU916" i="3"/>
  <c r="AU915" i="3"/>
  <c r="AU914" i="3"/>
  <c r="AU913" i="3"/>
  <c r="AU912" i="3"/>
  <c r="AU911" i="3"/>
  <c r="AU910" i="3"/>
  <c r="AU909" i="3"/>
  <c r="AU908" i="3"/>
  <c r="AU907" i="3"/>
  <c r="AU906" i="3"/>
  <c r="AU905" i="3"/>
  <c r="AU904" i="3"/>
  <c r="AU903" i="3"/>
  <c r="AU902" i="3"/>
  <c r="AU901" i="3"/>
  <c r="AU900" i="3"/>
  <c r="AU899" i="3"/>
  <c r="AU898" i="3"/>
  <c r="AU897" i="3"/>
  <c r="AU896" i="3"/>
  <c r="AU895" i="3"/>
  <c r="AU894" i="3"/>
  <c r="AU893" i="3"/>
  <c r="AU892" i="3"/>
  <c r="AU891" i="3"/>
  <c r="AU890" i="3"/>
  <c r="AU889" i="3"/>
  <c r="AU888" i="3"/>
  <c r="AU887" i="3"/>
  <c r="AU886" i="3"/>
  <c r="AU885" i="3"/>
  <c r="AU884" i="3"/>
  <c r="AU883" i="3"/>
  <c r="AU882" i="3"/>
  <c r="AU881" i="3"/>
  <c r="AU880" i="3"/>
  <c r="AU879" i="3"/>
  <c r="AU878" i="3"/>
  <c r="AU877" i="3"/>
  <c r="AU876" i="3"/>
  <c r="AU875" i="3"/>
  <c r="AU874" i="3"/>
  <c r="AU873" i="3"/>
  <c r="AU872" i="3"/>
  <c r="AU871" i="3"/>
  <c r="AU870" i="3"/>
  <c r="AU869" i="3"/>
  <c r="AU868" i="3"/>
  <c r="AU867" i="3"/>
  <c r="AU866" i="3"/>
  <c r="AU865" i="3"/>
  <c r="AU864" i="3"/>
  <c r="AU863" i="3"/>
  <c r="AU862" i="3"/>
  <c r="AU861" i="3"/>
  <c r="AU860" i="3"/>
  <c r="AU859" i="3"/>
  <c r="AU858" i="3"/>
  <c r="AU857" i="3"/>
  <c r="AU856" i="3"/>
  <c r="AU855" i="3"/>
  <c r="AU854" i="3"/>
  <c r="AU853" i="3"/>
  <c r="AU852" i="3"/>
  <c r="AU851" i="3"/>
  <c r="AU850" i="3"/>
  <c r="AU849" i="3"/>
  <c r="AU848" i="3"/>
  <c r="AU847" i="3"/>
  <c r="AU846" i="3"/>
  <c r="AU845" i="3"/>
  <c r="AU844" i="3"/>
  <c r="AU843" i="3"/>
  <c r="AU842" i="3"/>
  <c r="AU841" i="3"/>
  <c r="AU840" i="3"/>
  <c r="AU839" i="3"/>
  <c r="AU838" i="3"/>
  <c r="AU837" i="3"/>
  <c r="AU836" i="3"/>
  <c r="AU835" i="3"/>
  <c r="AU834" i="3"/>
  <c r="AU833" i="3"/>
  <c r="AU832" i="3"/>
  <c r="AU831" i="3"/>
  <c r="AU830" i="3"/>
  <c r="AU829" i="3"/>
  <c r="AU828" i="3"/>
  <c r="AU827" i="3"/>
  <c r="AU826" i="3"/>
  <c r="AU825" i="3"/>
  <c r="AU824" i="3"/>
  <c r="AU823" i="3"/>
  <c r="AU822" i="3"/>
  <c r="AU821" i="3"/>
  <c r="AU820" i="3"/>
  <c r="AU819" i="3"/>
  <c r="AU818" i="3"/>
  <c r="AU817" i="3"/>
  <c r="AU816" i="3"/>
  <c r="AU815" i="3"/>
  <c r="AU814" i="3"/>
  <c r="AU813" i="3"/>
  <c r="AU812" i="3"/>
  <c r="AU811" i="3"/>
  <c r="AU810" i="3"/>
  <c r="AU809" i="3"/>
  <c r="AU808" i="3"/>
  <c r="AU807" i="3"/>
  <c r="AU806" i="3"/>
  <c r="AU805" i="3"/>
  <c r="AU804" i="3"/>
  <c r="AU803" i="3"/>
  <c r="AU802" i="3"/>
  <c r="AU801" i="3"/>
  <c r="AU800" i="3"/>
  <c r="AU799" i="3"/>
  <c r="AU798" i="3"/>
  <c r="AU797" i="3"/>
  <c r="AU796" i="3"/>
  <c r="AU795" i="3"/>
  <c r="AU794" i="3"/>
  <c r="AU793" i="3"/>
  <c r="AU792" i="3"/>
  <c r="AU791" i="3"/>
  <c r="AU790" i="3"/>
  <c r="AU789" i="3"/>
  <c r="AU788" i="3"/>
  <c r="AU787" i="3"/>
  <c r="AU786" i="3"/>
  <c r="AU785" i="3"/>
  <c r="AU784" i="3"/>
  <c r="AU783" i="3"/>
  <c r="AU782" i="3"/>
  <c r="AU781" i="3"/>
  <c r="AU780" i="3"/>
  <c r="AU779" i="3"/>
  <c r="AU778" i="3"/>
  <c r="AU777" i="3"/>
  <c r="AU776" i="3"/>
  <c r="AU775" i="3"/>
  <c r="AU774" i="3"/>
  <c r="AU773" i="3"/>
  <c r="AU772" i="3"/>
  <c r="AU771" i="3"/>
  <c r="AU770" i="3"/>
  <c r="AU769" i="3"/>
  <c r="AU768" i="3"/>
  <c r="AU767" i="3"/>
  <c r="AU766" i="3"/>
  <c r="AU765" i="3"/>
  <c r="AU764" i="3"/>
  <c r="AU763" i="3"/>
  <c r="AU762" i="3"/>
  <c r="AU761" i="3"/>
  <c r="AU760" i="3"/>
  <c r="AU759" i="3"/>
  <c r="AU758" i="3"/>
  <c r="AU757" i="3"/>
  <c r="AU756" i="3"/>
  <c r="AU755" i="3"/>
  <c r="AU754" i="3"/>
  <c r="AU753" i="3"/>
  <c r="AU752" i="3"/>
  <c r="AU751" i="3"/>
  <c r="AU750" i="3"/>
  <c r="AU749" i="3"/>
  <c r="AU748" i="3"/>
  <c r="AU747" i="3"/>
  <c r="AU746" i="3"/>
  <c r="AU745" i="3"/>
  <c r="AU744" i="3"/>
  <c r="AU743" i="3"/>
  <c r="AU742" i="3"/>
  <c r="AU741" i="3"/>
  <c r="AU740" i="3"/>
  <c r="AU739" i="3"/>
  <c r="AU738" i="3"/>
  <c r="AU737" i="3"/>
  <c r="AU736" i="3"/>
  <c r="AU735" i="3"/>
  <c r="AU734" i="3"/>
  <c r="AU733" i="3"/>
  <c r="AU732" i="3"/>
  <c r="AU731" i="3"/>
  <c r="AU730" i="3"/>
  <c r="AU729" i="3"/>
  <c r="AU728" i="3"/>
  <c r="AU727" i="3"/>
  <c r="AU726" i="3"/>
  <c r="AU725" i="3"/>
  <c r="AU724" i="3"/>
  <c r="AU723" i="3"/>
  <c r="AU722" i="3"/>
  <c r="AU721" i="3"/>
  <c r="AU720" i="3"/>
  <c r="AU719" i="3"/>
  <c r="AU718" i="3"/>
  <c r="AU717" i="3"/>
  <c r="AU716" i="3"/>
  <c r="AU715" i="3"/>
  <c r="AU714" i="3"/>
  <c r="AU713" i="3"/>
  <c r="AU712" i="3"/>
  <c r="AU711" i="3"/>
  <c r="AU710" i="3"/>
  <c r="AU709" i="3"/>
  <c r="AU708" i="3"/>
  <c r="AU707" i="3"/>
  <c r="AU706" i="3"/>
  <c r="AU705" i="3"/>
  <c r="AU704" i="3"/>
  <c r="AU703" i="3"/>
  <c r="AU702" i="3"/>
  <c r="AU701" i="3"/>
  <c r="AU700" i="3"/>
  <c r="AU699" i="3"/>
  <c r="AU698" i="3"/>
  <c r="AU697" i="3"/>
  <c r="AU696" i="3"/>
  <c r="AU695" i="3"/>
  <c r="AU694" i="3"/>
  <c r="AU693" i="3"/>
  <c r="AU692" i="3"/>
  <c r="AU691" i="3"/>
  <c r="AU690" i="3"/>
  <c r="AU689" i="3"/>
  <c r="AU688" i="3"/>
  <c r="AU687" i="3"/>
  <c r="AU686" i="3"/>
  <c r="AU685" i="3"/>
  <c r="AU684" i="3"/>
  <c r="AU683" i="3"/>
  <c r="AU682" i="3"/>
  <c r="AU681" i="3"/>
  <c r="AU680" i="3"/>
  <c r="AU679" i="3"/>
  <c r="AU678" i="3"/>
  <c r="AU677" i="3"/>
  <c r="AU676" i="3"/>
  <c r="AU675" i="3"/>
  <c r="AU674" i="3"/>
  <c r="AU673" i="3"/>
  <c r="AU672" i="3"/>
  <c r="AU671" i="3"/>
  <c r="AU670" i="3"/>
  <c r="AU669" i="3"/>
  <c r="AU668" i="3"/>
  <c r="AU667" i="3"/>
  <c r="AU666" i="3"/>
  <c r="AU665" i="3"/>
  <c r="AU664" i="3"/>
  <c r="AU663" i="3"/>
  <c r="AU662" i="3"/>
  <c r="AU661" i="3"/>
  <c r="AU660" i="3"/>
  <c r="AU659" i="3"/>
  <c r="AU658" i="3"/>
  <c r="AU657" i="3"/>
  <c r="AU656" i="3"/>
  <c r="AU655" i="3"/>
  <c r="AU654" i="3"/>
  <c r="AU653" i="3"/>
  <c r="AU652" i="3"/>
  <c r="AU651" i="3"/>
  <c r="AU650" i="3"/>
  <c r="AU649" i="3"/>
  <c r="AU648" i="3"/>
  <c r="AU647" i="3"/>
  <c r="AU646" i="3"/>
  <c r="AU645" i="3"/>
  <c r="AU644" i="3"/>
  <c r="AU643" i="3"/>
  <c r="AU642" i="3"/>
  <c r="AU641" i="3"/>
  <c r="AU640" i="3"/>
  <c r="AU639" i="3"/>
  <c r="AU638" i="3"/>
  <c r="AU637" i="3"/>
  <c r="AU636" i="3"/>
  <c r="AU635" i="3"/>
  <c r="AU634" i="3"/>
  <c r="AU633" i="3"/>
  <c r="AU632" i="3"/>
  <c r="AU631" i="3"/>
  <c r="AU630" i="3"/>
  <c r="AU629" i="3"/>
  <c r="AU628" i="3"/>
  <c r="AU627" i="3"/>
  <c r="AU626" i="3"/>
  <c r="AU625" i="3"/>
  <c r="AU624" i="3"/>
  <c r="AU623" i="3"/>
  <c r="AU622" i="3"/>
  <c r="AU621" i="3"/>
  <c r="AU620" i="3"/>
  <c r="AU619" i="3"/>
  <c r="AU618" i="3"/>
  <c r="AU617" i="3"/>
  <c r="AU616" i="3"/>
  <c r="AU615" i="3"/>
  <c r="AU614" i="3"/>
  <c r="AU613" i="3"/>
  <c r="AU612" i="3"/>
  <c r="AU611" i="3"/>
  <c r="AU610" i="3"/>
  <c r="AU609" i="3"/>
  <c r="AU608" i="3"/>
  <c r="AU607" i="3"/>
  <c r="AU606" i="3"/>
  <c r="AU605" i="3"/>
  <c r="AU604" i="3"/>
  <c r="AU603" i="3"/>
  <c r="AU602" i="3"/>
  <c r="AU601" i="3"/>
  <c r="AU600" i="3"/>
  <c r="AU599" i="3"/>
  <c r="AU598" i="3"/>
  <c r="AU597" i="3"/>
  <c r="AU596" i="3"/>
  <c r="AU595" i="3"/>
  <c r="AU594" i="3"/>
  <c r="AU593" i="3"/>
  <c r="AU592" i="3"/>
  <c r="AU591" i="3"/>
  <c r="AU590" i="3"/>
  <c r="AU589" i="3"/>
  <c r="AU588" i="3"/>
  <c r="AU587" i="3"/>
  <c r="AU586" i="3"/>
  <c r="AU585" i="3"/>
  <c r="AU584" i="3"/>
  <c r="AU583" i="3"/>
  <c r="AU582" i="3"/>
  <c r="AU581" i="3"/>
  <c r="AU580" i="3"/>
  <c r="AU579" i="3"/>
  <c r="AU578" i="3"/>
  <c r="AU577" i="3"/>
  <c r="AU576" i="3"/>
  <c r="AU575" i="3"/>
  <c r="AU574" i="3"/>
  <c r="AU573" i="3"/>
  <c r="AU572" i="3"/>
  <c r="AU571" i="3"/>
  <c r="AU570" i="3"/>
  <c r="AU569" i="3"/>
  <c r="AU568" i="3"/>
  <c r="AU567" i="3"/>
  <c r="AU566" i="3"/>
  <c r="AU565" i="3"/>
  <c r="AU564" i="3"/>
  <c r="AU563" i="3"/>
  <c r="AU562" i="3"/>
  <c r="AU561" i="3"/>
  <c r="AU560" i="3"/>
  <c r="AU558" i="3"/>
  <c r="AU557" i="3"/>
  <c r="AU556" i="3"/>
  <c r="AU555" i="3"/>
  <c r="AU554" i="3"/>
  <c r="AU553" i="3"/>
  <c r="AU552" i="3"/>
  <c r="AU551" i="3"/>
  <c r="AU550" i="3"/>
  <c r="AU549" i="3"/>
  <c r="AU548" i="3"/>
  <c r="AU547" i="3"/>
  <c r="AU546" i="3"/>
  <c r="AU545" i="3"/>
  <c r="AU544" i="3"/>
  <c r="AU543" i="3"/>
  <c r="AU542" i="3"/>
  <c r="AU541" i="3"/>
  <c r="AU540" i="3"/>
  <c r="AU539" i="3"/>
  <c r="AU538" i="3"/>
  <c r="AU537" i="3"/>
  <c r="AU536" i="3"/>
  <c r="AU535" i="3"/>
  <c r="AU534" i="3"/>
  <c r="AU533" i="3"/>
  <c r="AU532" i="3"/>
  <c r="AU531" i="3"/>
  <c r="AU530" i="3"/>
  <c r="AU529" i="3"/>
  <c r="AU528" i="3"/>
  <c r="AU527" i="3"/>
  <c r="AU524" i="3"/>
  <c r="AU523" i="3"/>
  <c r="AU522" i="3"/>
  <c r="AU521" i="3"/>
  <c r="AU520" i="3"/>
  <c r="AU519" i="3"/>
  <c r="AU518" i="3"/>
  <c r="AU517" i="3"/>
  <c r="AU516" i="3"/>
  <c r="AU515" i="3"/>
  <c r="AU514" i="3"/>
  <c r="AU513" i="3"/>
  <c r="AU512" i="3"/>
  <c r="AU511" i="3"/>
  <c r="AU510" i="3"/>
  <c r="AU508" i="3"/>
  <c r="AU507" i="3"/>
  <c r="AU506" i="3"/>
  <c r="AU505" i="3"/>
  <c r="AU504" i="3"/>
  <c r="AU503" i="3"/>
  <c r="AU502" i="3"/>
  <c r="AU501" i="3"/>
  <c r="AU500" i="3"/>
  <c r="AU499" i="3"/>
  <c r="AU498" i="3"/>
  <c r="AU497" i="3"/>
  <c r="AU496" i="3"/>
  <c r="AU495" i="3"/>
  <c r="AU494" i="3"/>
  <c r="AU493" i="3"/>
  <c r="AU492" i="3"/>
  <c r="AU491" i="3"/>
  <c r="AU490" i="3"/>
  <c r="AU489" i="3"/>
  <c r="AU488" i="3"/>
  <c r="AU487" i="3"/>
  <c r="AU486" i="3"/>
  <c r="AU485" i="3"/>
  <c r="AU484" i="3"/>
  <c r="AU483" i="3"/>
  <c r="AU482" i="3"/>
  <c r="AU481" i="3"/>
  <c r="AU480" i="3"/>
  <c r="AU479" i="3"/>
  <c r="AU478" i="3"/>
  <c r="AU477" i="3"/>
  <c r="AU476" i="3"/>
  <c r="AU475" i="3"/>
  <c r="AU474" i="3"/>
  <c r="AU473" i="3"/>
  <c r="AU472" i="3"/>
  <c r="AU471" i="3"/>
  <c r="AU470" i="3"/>
  <c r="AU469" i="3"/>
  <c r="AU468" i="3"/>
  <c r="AU467" i="3"/>
  <c r="AU466" i="3"/>
  <c r="AU465" i="3"/>
  <c r="AU464" i="3"/>
  <c r="AU463" i="3"/>
  <c r="AU462" i="3"/>
  <c r="AU461" i="3"/>
  <c r="AU460" i="3"/>
  <c r="AU459" i="3"/>
  <c r="AU458" i="3"/>
  <c r="AU457" i="3"/>
  <c r="AU456" i="3"/>
  <c r="AU455" i="3"/>
  <c r="AU454" i="3"/>
  <c r="AU453" i="3"/>
  <c r="AU452" i="3"/>
  <c r="AU451" i="3"/>
  <c r="AU450" i="3"/>
  <c r="AU449" i="3"/>
  <c r="AU448" i="3"/>
  <c r="AU447" i="3"/>
  <c r="AU446" i="3"/>
  <c r="AU445" i="3"/>
  <c r="AU444" i="3"/>
  <c r="AU443" i="3"/>
  <c r="AU442" i="3"/>
  <c r="AU441" i="3"/>
  <c r="AU440" i="3"/>
  <c r="AU439" i="3"/>
  <c r="AU438" i="3"/>
  <c r="AU437" i="3"/>
  <c r="AU436" i="3"/>
  <c r="AU435" i="3"/>
  <c r="AU434" i="3"/>
  <c r="AU433" i="3"/>
  <c r="AU432" i="3"/>
  <c r="AU431" i="3"/>
  <c r="AU430" i="3"/>
  <c r="AU429" i="3"/>
  <c r="AU428" i="3"/>
  <c r="AU427" i="3"/>
  <c r="AU426" i="3"/>
  <c r="AU425" i="3"/>
  <c r="AU424" i="3"/>
  <c r="AU423" i="3"/>
  <c r="AU422" i="3"/>
  <c r="AU421" i="3"/>
  <c r="AU420" i="3"/>
  <c r="AU419" i="3"/>
  <c r="AU418" i="3"/>
  <c r="AU417" i="3"/>
  <c r="AU416" i="3"/>
  <c r="AU415" i="3"/>
  <c r="AU414" i="3"/>
  <c r="AU413" i="3"/>
  <c r="AU412" i="3"/>
  <c r="AU411" i="3"/>
  <c r="AU410" i="3"/>
  <c r="AU409" i="3"/>
  <c r="AU408" i="3"/>
  <c r="AU407" i="3"/>
  <c r="AU406" i="3"/>
  <c r="AU405" i="3"/>
  <c r="AU404" i="3"/>
  <c r="AU403" i="3"/>
  <c r="AU402" i="3"/>
  <c r="AU401" i="3"/>
  <c r="AU400" i="3"/>
  <c r="AU399" i="3"/>
  <c r="AU398" i="3"/>
  <c r="AU397" i="3"/>
  <c r="AU396" i="3"/>
  <c r="AU395" i="3"/>
  <c r="AU394" i="3"/>
  <c r="AU393" i="3"/>
  <c r="AU392" i="3"/>
  <c r="AU391" i="3"/>
  <c r="AU390" i="3"/>
  <c r="AU389" i="3"/>
  <c r="AU388" i="3"/>
  <c r="AU387" i="3"/>
  <c r="AU386" i="3"/>
  <c r="AU385" i="3"/>
  <c r="AU384" i="3"/>
  <c r="AU383" i="3"/>
  <c r="AU382" i="3"/>
  <c r="AU381" i="3"/>
  <c r="AU380" i="3"/>
  <c r="AU379" i="3"/>
  <c r="AU378" i="3"/>
  <c r="AU377" i="3"/>
  <c r="AU376" i="3"/>
  <c r="AU375" i="3"/>
  <c r="AU374" i="3"/>
  <c r="AU373" i="3"/>
  <c r="AU372" i="3"/>
  <c r="AU371" i="3"/>
  <c r="AU370" i="3"/>
  <c r="AU369" i="3"/>
  <c r="AU368" i="3"/>
  <c r="AU367" i="3"/>
  <c r="AU366" i="3"/>
  <c r="AU365" i="3"/>
  <c r="AU364" i="3"/>
  <c r="AU363" i="3"/>
  <c r="AU362" i="3"/>
  <c r="AU361" i="3"/>
  <c r="AU360" i="3"/>
  <c r="AU359" i="3"/>
  <c r="AU358" i="3"/>
  <c r="AU357" i="3"/>
  <c r="AU356" i="3"/>
  <c r="AU355" i="3"/>
  <c r="AU354" i="3"/>
  <c r="AU353" i="3"/>
  <c r="AU352" i="3"/>
  <c r="AU351" i="3"/>
  <c r="AU350" i="3"/>
  <c r="AU349" i="3"/>
  <c r="AU348" i="3"/>
  <c r="AU347" i="3"/>
  <c r="AU346" i="3"/>
  <c r="AU345" i="3"/>
  <c r="AU344" i="3"/>
  <c r="AU343" i="3"/>
  <c r="AU342" i="3"/>
  <c r="AU341" i="3"/>
  <c r="AU340" i="3"/>
  <c r="AU339" i="3"/>
  <c r="AU338" i="3"/>
  <c r="AU337" i="3"/>
  <c r="AU336" i="3"/>
  <c r="AU335" i="3"/>
  <c r="AU334" i="3"/>
  <c r="AU333" i="3"/>
  <c r="AU332" i="3"/>
  <c r="AU331" i="3"/>
  <c r="AU330" i="3"/>
  <c r="AU329" i="3"/>
  <c r="AU328" i="3"/>
  <c r="AU327" i="3"/>
  <c r="AU326" i="3"/>
  <c r="AU325" i="3"/>
  <c r="AU324" i="3"/>
  <c r="AU323" i="3"/>
  <c r="AU322" i="3"/>
  <c r="AU321" i="3"/>
  <c r="AU320" i="3"/>
  <c r="AU319" i="3"/>
  <c r="AU318" i="3"/>
  <c r="AU317" i="3"/>
  <c r="AU316" i="3"/>
  <c r="AU315" i="3"/>
  <c r="AU314" i="3"/>
  <c r="AU313" i="3"/>
  <c r="AU312" i="3"/>
  <c r="AU311" i="3"/>
  <c r="AU310" i="3"/>
  <c r="AU309" i="3"/>
  <c r="AU308" i="3"/>
  <c r="AU307" i="3"/>
  <c r="AU306" i="3"/>
  <c r="AU305" i="3"/>
  <c r="AU304" i="3"/>
  <c r="AU303" i="3"/>
  <c r="AU302" i="3"/>
  <c r="AU301" i="3"/>
  <c r="AU300" i="3"/>
  <c r="AU299" i="3"/>
  <c r="AU298" i="3"/>
  <c r="AU297" i="3"/>
  <c r="AU296" i="3"/>
  <c r="AU295" i="3"/>
  <c r="AU294" i="3"/>
  <c r="AU293" i="3"/>
  <c r="AU292" i="3"/>
  <c r="AU291" i="3"/>
  <c r="AU290" i="3"/>
  <c r="AU289" i="3"/>
  <c r="AU288" i="3"/>
  <c r="AU287" i="3"/>
  <c r="AU286" i="3"/>
  <c r="AU285" i="3"/>
  <c r="AU284" i="3"/>
  <c r="AU283" i="3"/>
  <c r="AU282" i="3"/>
  <c r="AU281" i="3"/>
  <c r="AU280" i="3"/>
  <c r="AU279" i="3"/>
  <c r="AU278" i="3"/>
  <c r="AU277" i="3"/>
  <c r="AU276" i="3"/>
  <c r="AU275" i="3"/>
  <c r="AU274" i="3"/>
  <c r="AU273" i="3"/>
  <c r="AU272" i="3"/>
  <c r="AU271" i="3"/>
  <c r="AU270" i="3"/>
  <c r="AU269" i="3"/>
  <c r="AU268" i="3"/>
  <c r="AU267" i="3"/>
  <c r="AU266" i="3"/>
  <c r="AU265" i="3"/>
  <c r="AU264" i="3"/>
  <c r="AU263" i="3"/>
  <c r="AU262" i="3"/>
  <c r="AU261" i="3"/>
  <c r="AU260" i="3"/>
  <c r="AU259" i="3"/>
  <c r="AU258" i="3"/>
  <c r="AU257" i="3"/>
  <c r="AU256" i="3"/>
  <c r="AU255" i="3"/>
  <c r="AU254" i="3"/>
  <c r="AU253" i="3"/>
  <c r="AU252" i="3"/>
  <c r="AU251" i="3"/>
  <c r="AU250" i="3"/>
  <c r="AU249" i="3"/>
  <c r="AU248" i="3"/>
  <c r="AU247" i="3"/>
  <c r="AU246" i="3"/>
  <c r="AU245" i="3"/>
  <c r="AU244" i="3"/>
  <c r="AU243" i="3"/>
  <c r="AU242" i="3"/>
  <c r="AU241" i="3"/>
  <c r="AU240" i="3"/>
  <c r="AU239" i="3"/>
  <c r="AU238" i="3"/>
  <c r="AU237" i="3"/>
  <c r="AU236" i="3"/>
  <c r="AU235" i="3"/>
  <c r="AU234" i="3"/>
  <c r="AU233" i="3"/>
  <c r="AU232" i="3"/>
  <c r="AU231" i="3"/>
  <c r="AU230" i="3"/>
  <c r="AU229" i="3"/>
  <c r="AU228" i="3"/>
  <c r="AU227" i="3"/>
  <c r="AU226" i="3"/>
  <c r="AU225" i="3"/>
  <c r="AU224" i="3"/>
  <c r="AU223" i="3"/>
  <c r="AU222" i="3"/>
  <c r="AU221" i="3"/>
  <c r="AU220" i="3"/>
  <c r="AU219" i="3"/>
  <c r="AU218" i="3"/>
  <c r="AU217" i="3"/>
  <c r="AU216" i="3"/>
  <c r="AU215" i="3"/>
  <c r="AU214" i="3"/>
  <c r="AU213" i="3"/>
  <c r="AU212" i="3"/>
  <c r="AU211" i="3"/>
  <c r="AU210" i="3"/>
  <c r="AU209" i="3"/>
  <c r="AU208" i="3"/>
  <c r="AU207" i="3"/>
  <c r="AU206" i="3"/>
  <c r="AU205" i="3"/>
  <c r="AU204" i="3"/>
  <c r="AU203" i="3"/>
  <c r="AU202" i="3"/>
  <c r="AU201" i="3"/>
  <c r="AU200" i="3"/>
  <c r="AU199" i="3"/>
  <c r="AU198" i="3"/>
  <c r="AU197" i="3"/>
  <c r="AU196" i="3"/>
  <c r="AU195" i="3"/>
  <c r="AU194" i="3"/>
  <c r="AU193" i="3"/>
  <c r="AU192" i="3"/>
  <c r="AU191" i="3"/>
  <c r="AU190" i="3"/>
  <c r="AU189" i="3"/>
  <c r="AU188" i="3"/>
  <c r="AU187" i="3"/>
  <c r="AU186" i="3"/>
  <c r="AU185" i="3"/>
  <c r="AU184" i="3"/>
  <c r="AU183" i="3"/>
  <c r="AU182" i="3"/>
  <c r="AU181" i="3"/>
  <c r="AU180" i="3"/>
  <c r="AU179" i="3"/>
  <c r="AU178" i="3"/>
  <c r="AU177" i="3"/>
  <c r="AU176" i="3"/>
  <c r="AU175" i="3"/>
  <c r="AU174" i="3"/>
  <c r="AU173" i="3"/>
  <c r="AU172" i="3"/>
  <c r="AU171" i="3"/>
  <c r="AU170" i="3"/>
  <c r="AU169" i="3"/>
  <c r="AU168" i="3"/>
  <c r="AU167" i="3"/>
  <c r="AU166" i="3"/>
  <c r="AU165" i="3"/>
  <c r="AU164" i="3"/>
  <c r="AU163" i="3"/>
  <c r="AU162" i="3"/>
  <c r="AU161" i="3"/>
  <c r="AU160" i="3"/>
  <c r="AU159" i="3"/>
  <c r="AU158" i="3"/>
  <c r="AU157" i="3"/>
  <c r="AU156" i="3"/>
  <c r="AU155" i="3"/>
  <c r="AU154" i="3"/>
  <c r="AU153" i="3"/>
  <c r="AU152" i="3"/>
  <c r="AU151" i="3"/>
  <c r="AU150" i="3"/>
  <c r="AU149" i="3"/>
  <c r="AU148" i="3"/>
  <c r="AU147" i="3"/>
  <c r="AU146" i="3"/>
  <c r="AU145" i="3"/>
  <c r="AU144" i="3"/>
  <c r="AU143" i="3"/>
  <c r="AU142" i="3"/>
  <c r="AU141" i="3"/>
  <c r="AU140" i="3"/>
  <c r="AU139" i="3"/>
  <c r="AU138" i="3"/>
  <c r="AU137" i="3"/>
  <c r="AU136" i="3"/>
  <c r="AU135" i="3"/>
  <c r="AU134" i="3"/>
  <c r="AU133" i="3"/>
  <c r="AU132" i="3"/>
  <c r="AU131" i="3"/>
  <c r="AU130" i="3"/>
  <c r="AU129" i="3"/>
  <c r="AU128" i="3"/>
  <c r="AU127" i="3"/>
  <c r="AU126" i="3"/>
  <c r="AU125" i="3"/>
  <c r="AU124" i="3"/>
  <c r="AU123" i="3"/>
  <c r="AU122" i="3"/>
  <c r="AU121" i="3"/>
  <c r="AU120" i="3"/>
  <c r="AU119" i="3"/>
  <c r="AU118" i="3"/>
  <c r="AU117" i="3"/>
  <c r="AU116" i="3"/>
  <c r="AU115" i="3"/>
  <c r="AU114" i="3"/>
  <c r="AU113" i="3"/>
  <c r="AU112" i="3"/>
  <c r="AU111" i="3"/>
  <c r="AU110" i="3"/>
  <c r="AU109" i="3"/>
  <c r="AU108" i="3"/>
  <c r="AU107" i="3"/>
  <c r="AU106" i="3"/>
  <c r="AU105" i="3"/>
  <c r="AU104" i="3"/>
  <c r="AU103" i="3"/>
  <c r="AU102" i="3"/>
  <c r="AU101" i="3"/>
  <c r="AU100" i="3"/>
  <c r="AU99" i="3"/>
  <c r="AU98" i="3"/>
  <c r="AU97" i="3"/>
  <c r="AU96" i="3"/>
  <c r="AU95" i="3"/>
  <c r="AU94" i="3"/>
  <c r="AU93" i="3"/>
  <c r="AU92" i="3"/>
  <c r="AU91" i="3"/>
  <c r="AU90" i="3"/>
  <c r="AU89" i="3"/>
  <c r="AU87" i="3"/>
  <c r="AU86" i="3"/>
  <c r="AU85" i="3"/>
  <c r="AU84" i="3"/>
  <c r="AU83" i="3"/>
  <c r="AU82" i="3"/>
  <c r="AU81" i="3"/>
  <c r="AU80" i="3"/>
  <c r="AU79" i="3"/>
  <c r="AU78" i="3"/>
  <c r="AU77" i="3"/>
  <c r="AU76" i="3"/>
  <c r="AU75" i="3"/>
  <c r="AU74" i="3"/>
  <c r="AU73" i="3"/>
  <c r="AU72" i="3"/>
  <c r="AU71" i="3"/>
  <c r="AU70" i="3"/>
  <c r="AU69" i="3"/>
  <c r="AU68" i="3"/>
  <c r="AU67" i="3"/>
  <c r="AU66" i="3"/>
  <c r="AU65" i="3"/>
  <c r="AU64" i="3"/>
  <c r="AU63" i="3"/>
  <c r="AU62" i="3"/>
  <c r="AU61" i="3"/>
  <c r="AU60" i="3"/>
  <c r="AU59" i="3"/>
  <c r="AU58" i="3"/>
  <c r="AU57" i="3"/>
  <c r="AU56" i="3"/>
  <c r="AU55" i="3"/>
  <c r="AU54" i="3"/>
  <c r="AU53" i="3"/>
  <c r="AU52" i="3"/>
  <c r="AU51" i="3"/>
  <c r="AU50" i="3"/>
  <c r="AU49" i="3"/>
  <c r="AU48" i="3"/>
  <c r="AU47" i="3"/>
  <c r="AU46" i="3"/>
  <c r="AU45" i="3"/>
  <c r="AU44" i="3"/>
  <c r="AU43" i="3"/>
  <c r="AU42" i="3"/>
  <c r="AU41" i="3"/>
  <c r="AU40" i="3"/>
  <c r="AU39" i="3"/>
  <c r="AU38" i="3"/>
  <c r="AU37" i="3"/>
  <c r="AU36" i="3"/>
  <c r="AU35" i="3"/>
  <c r="AU34" i="3"/>
  <c r="AU33" i="3"/>
  <c r="AU32" i="3"/>
  <c r="AU31" i="3"/>
  <c r="AU30" i="3"/>
  <c r="AU29" i="3"/>
  <c r="AU28" i="3"/>
  <c r="AU27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4" i="3"/>
  <c r="AU13" i="3"/>
  <c r="AU12" i="3"/>
  <c r="AU11" i="3"/>
  <c r="AU10" i="3"/>
  <c r="AU9" i="3"/>
  <c r="AU8" i="3"/>
  <c r="AU7" i="3"/>
  <c r="AU6" i="3"/>
  <c r="AS1146" i="3"/>
  <c r="AS1145" i="3"/>
  <c r="AS1144" i="3"/>
  <c r="AS1143" i="3"/>
  <c r="AS1142" i="3"/>
  <c r="AS1139" i="3"/>
  <c r="AS1138" i="3"/>
  <c r="AS1137" i="3"/>
  <c r="AS1136" i="3"/>
  <c r="AS1135" i="3"/>
  <c r="AS1134" i="3"/>
  <c r="AS1133" i="3"/>
  <c r="AS1132" i="3"/>
  <c r="AS1131" i="3"/>
  <c r="AS1130" i="3"/>
  <c r="AS1129" i="3"/>
  <c r="AS1128" i="3"/>
  <c r="AS1127" i="3"/>
  <c r="AS1126" i="3"/>
  <c r="AS1125" i="3"/>
  <c r="AS1124" i="3"/>
  <c r="AS1123" i="3"/>
  <c r="AS1122" i="3"/>
  <c r="AS1121" i="3"/>
  <c r="AS1120" i="3"/>
  <c r="AS1119" i="3"/>
  <c r="AS1118" i="3"/>
  <c r="AS1117" i="3"/>
  <c r="AS1116" i="3"/>
  <c r="AS1115" i="3"/>
  <c r="AS1114" i="3"/>
  <c r="AS1113" i="3"/>
  <c r="AS1112" i="3"/>
  <c r="AS1111" i="3"/>
  <c r="AS1110" i="3"/>
  <c r="AS1109" i="3"/>
  <c r="AS1108" i="3"/>
  <c r="AS1107" i="3"/>
  <c r="AS1106" i="3"/>
  <c r="AS1105" i="3"/>
  <c r="AS1104" i="3"/>
  <c r="AS1103" i="3"/>
  <c r="AS1102" i="3"/>
  <c r="AS1101" i="3"/>
  <c r="AS1100" i="3"/>
  <c r="AS1099" i="3"/>
  <c r="AS1098" i="3"/>
  <c r="AS1097" i="3"/>
  <c r="AS1096" i="3"/>
  <c r="AS1095" i="3"/>
  <c r="AS1094" i="3"/>
  <c r="AS1093" i="3"/>
  <c r="AS1092" i="3"/>
  <c r="AS1091" i="3"/>
  <c r="AS1090" i="3"/>
  <c r="AS1089" i="3"/>
  <c r="AS1088" i="3"/>
  <c r="AS1087" i="3"/>
  <c r="AS1086" i="3"/>
  <c r="AS1085" i="3"/>
  <c r="AS1084" i="3"/>
  <c r="AS1083" i="3"/>
  <c r="AS1082" i="3"/>
  <c r="AS1081" i="3"/>
  <c r="AS1080" i="3"/>
  <c r="AS1079" i="3"/>
  <c r="AS1078" i="3"/>
  <c r="AS1077" i="3"/>
  <c r="AS1076" i="3"/>
  <c r="AS1075" i="3"/>
  <c r="AS1074" i="3"/>
  <c r="AS1073" i="3"/>
  <c r="AS1072" i="3"/>
  <c r="AS1071" i="3"/>
  <c r="AS1070" i="3"/>
  <c r="AS1069" i="3"/>
  <c r="AS1068" i="3"/>
  <c r="AS1067" i="3"/>
  <c r="AS1066" i="3"/>
  <c r="AS1065" i="3"/>
  <c r="AS1064" i="3"/>
  <c r="AS1063" i="3"/>
  <c r="AS1062" i="3"/>
  <c r="AS1061" i="3"/>
  <c r="AS1060" i="3"/>
  <c r="AS1059" i="3"/>
  <c r="AS1058" i="3"/>
  <c r="AS1057" i="3"/>
  <c r="AS1056" i="3"/>
  <c r="AS1055" i="3"/>
  <c r="AS1054" i="3"/>
  <c r="AS1053" i="3"/>
  <c r="AS1052" i="3"/>
  <c r="AS1051" i="3"/>
  <c r="AS1050" i="3"/>
  <c r="AS1049" i="3"/>
  <c r="AS1048" i="3"/>
  <c r="AS1047" i="3"/>
  <c r="AS1046" i="3"/>
  <c r="AS1045" i="3"/>
  <c r="AS1044" i="3"/>
  <c r="AS1043" i="3"/>
  <c r="AS1042" i="3"/>
  <c r="AS1041" i="3"/>
  <c r="AS1040" i="3"/>
  <c r="AS1039" i="3"/>
  <c r="AS1038" i="3"/>
  <c r="AS1037" i="3"/>
  <c r="AS1036" i="3"/>
  <c r="AS1035" i="3"/>
  <c r="AS1034" i="3"/>
  <c r="AS1033" i="3"/>
  <c r="AS1032" i="3"/>
  <c r="AS1031" i="3"/>
  <c r="AS1030" i="3"/>
  <c r="AS1029" i="3"/>
  <c r="AS1028" i="3"/>
  <c r="AS1027" i="3"/>
  <c r="AS1026" i="3"/>
  <c r="AS1025" i="3"/>
  <c r="AS1024" i="3"/>
  <c r="AS1023" i="3"/>
  <c r="AS1022" i="3"/>
  <c r="AS1021" i="3"/>
  <c r="AS1020" i="3"/>
  <c r="AS1019" i="3"/>
  <c r="AS1018" i="3"/>
  <c r="AS1017" i="3"/>
  <c r="AS1016" i="3"/>
  <c r="AS1015" i="3"/>
  <c r="AS1014" i="3"/>
  <c r="AS1013" i="3"/>
  <c r="AS1012" i="3"/>
  <c r="AS1011" i="3"/>
  <c r="AS1010" i="3"/>
  <c r="AS1009" i="3"/>
  <c r="AS1008" i="3"/>
  <c r="AS1007" i="3"/>
  <c r="AS1006" i="3"/>
  <c r="AS1005" i="3"/>
  <c r="AS1004" i="3"/>
  <c r="AS1003" i="3"/>
  <c r="AS1002" i="3"/>
  <c r="AS1001" i="3"/>
  <c r="AS1000" i="3"/>
  <c r="AS999" i="3"/>
  <c r="AS998" i="3"/>
  <c r="AS997" i="3"/>
  <c r="AS996" i="3"/>
  <c r="AS995" i="3"/>
  <c r="AS994" i="3"/>
  <c r="AS993" i="3"/>
  <c r="AS992" i="3"/>
  <c r="AS991" i="3"/>
  <c r="AS990" i="3"/>
  <c r="AS989" i="3"/>
  <c r="AS988" i="3"/>
  <c r="AS987" i="3"/>
  <c r="AS986" i="3"/>
  <c r="AS985" i="3"/>
  <c r="AS984" i="3"/>
  <c r="AS983" i="3"/>
  <c r="AS982" i="3"/>
  <c r="AS981" i="3"/>
  <c r="AS980" i="3"/>
  <c r="AS979" i="3"/>
  <c r="AS978" i="3"/>
  <c r="AS977" i="3"/>
  <c r="AS976" i="3"/>
  <c r="AS975" i="3"/>
  <c r="AS974" i="3"/>
  <c r="AS973" i="3"/>
  <c r="AS972" i="3"/>
  <c r="AS971" i="3"/>
  <c r="AS970" i="3"/>
  <c r="AS969" i="3"/>
  <c r="AS968" i="3"/>
  <c r="AS967" i="3"/>
  <c r="AS966" i="3"/>
  <c r="AS965" i="3"/>
  <c r="AS964" i="3"/>
  <c r="AS963" i="3"/>
  <c r="AS962" i="3"/>
  <c r="AS961" i="3"/>
  <c r="AS960" i="3"/>
  <c r="AS959" i="3"/>
  <c r="AS958" i="3"/>
  <c r="AS957" i="3"/>
  <c r="AS956" i="3"/>
  <c r="AS955" i="3"/>
  <c r="AS954" i="3"/>
  <c r="AS953" i="3"/>
  <c r="AS952" i="3"/>
  <c r="AS951" i="3"/>
  <c r="AS950" i="3"/>
  <c r="AS949" i="3"/>
  <c r="AS948" i="3"/>
  <c r="AS947" i="3"/>
  <c r="AS946" i="3"/>
  <c r="AS945" i="3"/>
  <c r="AS944" i="3"/>
  <c r="AS943" i="3"/>
  <c r="AS942" i="3"/>
  <c r="AS941" i="3"/>
  <c r="AS940" i="3"/>
  <c r="AS939" i="3"/>
  <c r="AS938" i="3"/>
  <c r="AS937" i="3"/>
  <c r="AS936" i="3"/>
  <c r="AS935" i="3"/>
  <c r="AS934" i="3"/>
  <c r="AS933" i="3"/>
  <c r="AS932" i="3"/>
  <c r="AS931" i="3"/>
  <c r="AS930" i="3"/>
  <c r="AS929" i="3"/>
  <c r="AS928" i="3"/>
  <c r="AS927" i="3"/>
  <c r="AS926" i="3"/>
  <c r="AS925" i="3"/>
  <c r="AS924" i="3"/>
  <c r="AS923" i="3"/>
  <c r="AS922" i="3"/>
  <c r="AS921" i="3"/>
  <c r="AS920" i="3"/>
  <c r="AS919" i="3"/>
  <c r="AS918" i="3"/>
  <c r="AS917" i="3"/>
  <c r="AS916" i="3"/>
  <c r="AS915" i="3"/>
  <c r="AS914" i="3"/>
  <c r="AS913" i="3"/>
  <c r="AS912" i="3"/>
  <c r="AS911" i="3"/>
  <c r="AS910" i="3"/>
  <c r="AS909" i="3"/>
  <c r="AS908" i="3"/>
  <c r="AS907" i="3"/>
  <c r="AS906" i="3"/>
  <c r="AS905" i="3"/>
  <c r="AS904" i="3"/>
  <c r="AS903" i="3"/>
  <c r="AS902" i="3"/>
  <c r="AS901" i="3"/>
  <c r="AS900" i="3"/>
  <c r="AS899" i="3"/>
  <c r="AS898" i="3"/>
  <c r="AS897" i="3"/>
  <c r="AS896" i="3"/>
  <c r="AS895" i="3"/>
  <c r="AS894" i="3"/>
  <c r="AS893" i="3"/>
  <c r="AS892" i="3"/>
  <c r="AS891" i="3"/>
  <c r="AS890" i="3"/>
  <c r="AS889" i="3"/>
  <c r="AS888" i="3"/>
  <c r="AS887" i="3"/>
  <c r="AS886" i="3"/>
  <c r="AS885" i="3"/>
  <c r="AS884" i="3"/>
  <c r="AS883" i="3"/>
  <c r="AS882" i="3"/>
  <c r="AS881" i="3"/>
  <c r="AS880" i="3"/>
  <c r="AS879" i="3"/>
  <c r="AS878" i="3"/>
  <c r="AS877" i="3"/>
  <c r="AS876" i="3"/>
  <c r="AS875" i="3"/>
  <c r="AS874" i="3"/>
  <c r="AS873" i="3"/>
  <c r="AS872" i="3"/>
  <c r="AS871" i="3"/>
  <c r="AS870" i="3"/>
  <c r="AS869" i="3"/>
  <c r="AS868" i="3"/>
  <c r="AS867" i="3"/>
  <c r="AS866" i="3"/>
  <c r="AS865" i="3"/>
  <c r="AS864" i="3"/>
  <c r="AS863" i="3"/>
  <c r="AS862" i="3"/>
  <c r="AS861" i="3"/>
  <c r="AS860" i="3"/>
  <c r="AS859" i="3"/>
  <c r="AS858" i="3"/>
  <c r="AS857" i="3"/>
  <c r="AS856" i="3"/>
  <c r="AS855" i="3"/>
  <c r="AS854" i="3"/>
  <c r="AS853" i="3"/>
  <c r="AS852" i="3"/>
  <c r="AS851" i="3"/>
  <c r="AS850" i="3"/>
  <c r="AS849" i="3"/>
  <c r="AS848" i="3"/>
  <c r="AS847" i="3"/>
  <c r="AS846" i="3"/>
  <c r="AS845" i="3"/>
  <c r="AS844" i="3"/>
  <c r="AS843" i="3"/>
  <c r="AS842" i="3"/>
  <c r="AS841" i="3"/>
  <c r="AS840" i="3"/>
  <c r="AS839" i="3"/>
  <c r="AS838" i="3"/>
  <c r="AS837" i="3"/>
  <c r="AS836" i="3"/>
  <c r="AS835" i="3"/>
  <c r="AS834" i="3"/>
  <c r="AS833" i="3"/>
  <c r="AS832" i="3"/>
  <c r="AS831" i="3"/>
  <c r="AS830" i="3"/>
  <c r="AS829" i="3"/>
  <c r="AS828" i="3"/>
  <c r="AS827" i="3"/>
  <c r="AS826" i="3"/>
  <c r="AS825" i="3"/>
  <c r="AS824" i="3"/>
  <c r="AS823" i="3"/>
  <c r="AS822" i="3"/>
  <c r="AS821" i="3"/>
  <c r="AS820" i="3"/>
  <c r="AS819" i="3"/>
  <c r="AS818" i="3"/>
  <c r="AS817" i="3"/>
  <c r="AS816" i="3"/>
  <c r="AS815" i="3"/>
  <c r="AS814" i="3"/>
  <c r="AS813" i="3"/>
  <c r="AS812" i="3"/>
  <c r="AS811" i="3"/>
  <c r="AS810" i="3"/>
  <c r="AS809" i="3"/>
  <c r="AS808" i="3"/>
  <c r="AS807" i="3"/>
  <c r="AS806" i="3"/>
  <c r="AS805" i="3"/>
  <c r="AS804" i="3"/>
  <c r="AS803" i="3"/>
  <c r="AS802" i="3"/>
  <c r="AS801" i="3"/>
  <c r="AS800" i="3"/>
  <c r="AS799" i="3"/>
  <c r="AS798" i="3"/>
  <c r="AS797" i="3"/>
  <c r="AS796" i="3"/>
  <c r="AS795" i="3"/>
  <c r="AS794" i="3"/>
  <c r="AS793" i="3"/>
  <c r="AS792" i="3"/>
  <c r="AS791" i="3"/>
  <c r="AS790" i="3"/>
  <c r="AS789" i="3"/>
  <c r="AS788" i="3"/>
  <c r="AS787" i="3"/>
  <c r="AS786" i="3"/>
  <c r="AS785" i="3"/>
  <c r="AS784" i="3"/>
  <c r="AS783" i="3"/>
  <c r="AS782" i="3"/>
  <c r="AS781" i="3"/>
  <c r="AS780" i="3"/>
  <c r="AS779" i="3"/>
  <c r="AS778" i="3"/>
  <c r="AS777" i="3"/>
  <c r="AS776" i="3"/>
  <c r="AS775" i="3"/>
  <c r="AS774" i="3"/>
  <c r="AS773" i="3"/>
  <c r="AS772" i="3"/>
  <c r="AS771" i="3"/>
  <c r="AS770" i="3"/>
  <c r="AS769" i="3"/>
  <c r="AS768" i="3"/>
  <c r="AS767" i="3"/>
  <c r="AS766" i="3"/>
  <c r="AS765" i="3"/>
  <c r="AS764" i="3"/>
  <c r="AS763" i="3"/>
  <c r="AS762" i="3"/>
  <c r="AS761" i="3"/>
  <c r="AS760" i="3"/>
  <c r="AS759" i="3"/>
  <c r="AS758" i="3"/>
  <c r="AS757" i="3"/>
  <c r="AS756" i="3"/>
  <c r="AS755" i="3"/>
  <c r="AS754" i="3"/>
  <c r="AS753" i="3"/>
  <c r="AS752" i="3"/>
  <c r="AS751" i="3"/>
  <c r="AS750" i="3"/>
  <c r="AS749" i="3"/>
  <c r="AS748" i="3"/>
  <c r="AS747" i="3"/>
  <c r="AS746" i="3"/>
  <c r="AS745" i="3"/>
  <c r="AS744" i="3"/>
  <c r="AS743" i="3"/>
  <c r="AS742" i="3"/>
  <c r="AS741" i="3"/>
  <c r="AS740" i="3"/>
  <c r="AS739" i="3"/>
  <c r="AS738" i="3"/>
  <c r="AS737" i="3"/>
  <c r="AS736" i="3"/>
  <c r="AS735" i="3"/>
  <c r="AS734" i="3"/>
  <c r="AS733" i="3"/>
  <c r="AS732" i="3"/>
  <c r="AS731" i="3"/>
  <c r="AS730" i="3"/>
  <c r="AS729" i="3"/>
  <c r="AS728" i="3"/>
  <c r="AS727" i="3"/>
  <c r="AS726" i="3"/>
  <c r="AS725" i="3"/>
  <c r="AS724" i="3"/>
  <c r="AS723" i="3"/>
  <c r="AS722" i="3"/>
  <c r="AS721" i="3"/>
  <c r="AS720" i="3"/>
  <c r="AS719" i="3"/>
  <c r="AS718" i="3"/>
  <c r="AS717" i="3"/>
  <c r="AS716" i="3"/>
  <c r="AS715" i="3"/>
  <c r="AS714" i="3"/>
  <c r="AS713" i="3"/>
  <c r="AS712" i="3"/>
  <c r="AS711" i="3"/>
  <c r="AS710" i="3"/>
  <c r="AS709" i="3"/>
  <c r="AS708" i="3"/>
  <c r="AS707" i="3"/>
  <c r="AS706" i="3"/>
  <c r="AS705" i="3"/>
  <c r="AS704" i="3"/>
  <c r="AS703" i="3"/>
  <c r="AS702" i="3"/>
  <c r="AS701" i="3"/>
  <c r="AS700" i="3"/>
  <c r="AS699" i="3"/>
  <c r="AS698" i="3"/>
  <c r="AS697" i="3"/>
  <c r="AS696" i="3"/>
  <c r="AS695" i="3"/>
  <c r="AS694" i="3"/>
  <c r="AS693" i="3"/>
  <c r="AS692" i="3"/>
  <c r="AS691" i="3"/>
  <c r="AS690" i="3"/>
  <c r="AS689" i="3"/>
  <c r="AS688" i="3"/>
  <c r="AS687" i="3"/>
  <c r="AS686" i="3"/>
  <c r="AS685" i="3"/>
  <c r="AS684" i="3"/>
  <c r="AS683" i="3"/>
  <c r="AS682" i="3"/>
  <c r="AS681" i="3"/>
  <c r="AS680" i="3"/>
  <c r="AS679" i="3"/>
  <c r="AS678" i="3"/>
  <c r="AS677" i="3"/>
  <c r="AS676" i="3"/>
  <c r="AS675" i="3"/>
  <c r="AS674" i="3"/>
  <c r="AS673" i="3"/>
  <c r="AS672" i="3"/>
  <c r="AS671" i="3"/>
  <c r="AS670" i="3"/>
  <c r="AS669" i="3"/>
  <c r="AS668" i="3"/>
  <c r="AS667" i="3"/>
  <c r="AS666" i="3"/>
  <c r="AS665" i="3"/>
  <c r="AS664" i="3"/>
  <c r="AS663" i="3"/>
  <c r="AS662" i="3"/>
  <c r="AS661" i="3"/>
  <c r="AS660" i="3"/>
  <c r="AS659" i="3"/>
  <c r="AS658" i="3"/>
  <c r="AS657" i="3"/>
  <c r="AS656" i="3"/>
  <c r="AS655" i="3"/>
  <c r="AS654" i="3"/>
  <c r="AS653" i="3"/>
  <c r="AS652" i="3"/>
  <c r="AS651" i="3"/>
  <c r="AS650" i="3"/>
  <c r="AS649" i="3"/>
  <c r="AS648" i="3"/>
  <c r="AS647" i="3"/>
  <c r="AS646" i="3"/>
  <c r="AS645" i="3"/>
  <c r="AS644" i="3"/>
  <c r="AS643" i="3"/>
  <c r="AS642" i="3"/>
  <c r="AS641" i="3"/>
  <c r="AS640" i="3"/>
  <c r="AS639" i="3"/>
  <c r="AS638" i="3"/>
  <c r="AS637" i="3"/>
  <c r="AS636" i="3"/>
  <c r="AS635" i="3"/>
  <c r="AS634" i="3"/>
  <c r="AS633" i="3"/>
  <c r="AS632" i="3"/>
  <c r="AS631" i="3"/>
  <c r="AS630" i="3"/>
  <c r="AS629" i="3"/>
  <c r="AS628" i="3"/>
  <c r="AS627" i="3"/>
  <c r="AS626" i="3"/>
  <c r="AS625" i="3"/>
  <c r="AS624" i="3"/>
  <c r="AS623" i="3"/>
  <c r="AS622" i="3"/>
  <c r="AS621" i="3"/>
  <c r="AS620" i="3"/>
  <c r="AS619" i="3"/>
  <c r="AS618" i="3"/>
  <c r="AS617" i="3"/>
  <c r="AS616" i="3"/>
  <c r="AS615" i="3"/>
  <c r="AS614" i="3"/>
  <c r="AS613" i="3"/>
  <c r="AS612" i="3"/>
  <c r="AS611" i="3"/>
  <c r="AS610" i="3"/>
  <c r="AS609" i="3"/>
  <c r="AS608" i="3"/>
  <c r="AS607" i="3"/>
  <c r="AS606" i="3"/>
  <c r="AS605" i="3"/>
  <c r="AS604" i="3"/>
  <c r="AS603" i="3"/>
  <c r="AS602" i="3"/>
  <c r="AS601" i="3"/>
  <c r="AS600" i="3"/>
  <c r="AS599" i="3"/>
  <c r="AS598" i="3"/>
  <c r="AS597" i="3"/>
  <c r="AS596" i="3"/>
  <c r="AS595" i="3"/>
  <c r="AS594" i="3"/>
  <c r="AS593" i="3"/>
  <c r="AS592" i="3"/>
  <c r="AS591" i="3"/>
  <c r="AS590" i="3"/>
  <c r="AS589" i="3"/>
  <c r="AS588" i="3"/>
  <c r="AS587" i="3"/>
  <c r="AS586" i="3"/>
  <c r="AS585" i="3"/>
  <c r="AS584" i="3"/>
  <c r="AS583" i="3"/>
  <c r="AS582" i="3"/>
  <c r="AS581" i="3"/>
  <c r="AS580" i="3"/>
  <c r="AS579" i="3"/>
  <c r="AS578" i="3"/>
  <c r="AS577" i="3"/>
  <c r="AS576" i="3"/>
  <c r="AS575" i="3"/>
  <c r="AS574" i="3"/>
  <c r="AS573" i="3"/>
  <c r="AS572" i="3"/>
  <c r="AS571" i="3"/>
  <c r="AS570" i="3"/>
  <c r="AS569" i="3"/>
  <c r="AS568" i="3"/>
  <c r="AS567" i="3"/>
  <c r="AS566" i="3"/>
  <c r="AS565" i="3"/>
  <c r="AS564" i="3"/>
  <c r="AS563" i="3"/>
  <c r="AS562" i="3"/>
  <c r="AS561" i="3"/>
  <c r="AS560" i="3"/>
  <c r="AS558" i="3"/>
  <c r="AS557" i="3"/>
  <c r="AS556" i="3"/>
  <c r="AS555" i="3"/>
  <c r="AS554" i="3"/>
  <c r="AS553" i="3"/>
  <c r="AS552" i="3"/>
  <c r="AS551" i="3"/>
  <c r="AS550" i="3"/>
  <c r="AS549" i="3"/>
  <c r="AS548" i="3"/>
  <c r="AS547" i="3"/>
  <c r="AS546" i="3"/>
  <c r="AS545" i="3"/>
  <c r="AS544" i="3"/>
  <c r="AS543" i="3"/>
  <c r="AS542" i="3"/>
  <c r="AS541" i="3"/>
  <c r="AS540" i="3"/>
  <c r="AS539" i="3"/>
  <c r="AS538" i="3"/>
  <c r="AS537" i="3"/>
  <c r="AS536" i="3"/>
  <c r="AS535" i="3"/>
  <c r="AS534" i="3"/>
  <c r="AS533" i="3"/>
  <c r="AS532" i="3"/>
  <c r="AS531" i="3"/>
  <c r="AS530" i="3"/>
  <c r="AS529" i="3"/>
  <c r="AS528" i="3"/>
  <c r="AS527" i="3"/>
  <c r="AS524" i="3"/>
  <c r="AS523" i="3"/>
  <c r="AS522" i="3"/>
  <c r="AS521" i="3"/>
  <c r="AS520" i="3"/>
  <c r="AS519" i="3"/>
  <c r="AS518" i="3"/>
  <c r="AS517" i="3"/>
  <c r="AS516" i="3"/>
  <c r="AS515" i="3"/>
  <c r="AS514" i="3"/>
  <c r="AS513" i="3"/>
  <c r="AS512" i="3"/>
  <c r="AS511" i="3"/>
  <c r="AS510" i="3"/>
  <c r="AS508" i="3"/>
  <c r="AS507" i="3"/>
  <c r="AS506" i="3"/>
  <c r="AS505" i="3"/>
  <c r="AS504" i="3"/>
  <c r="AS503" i="3"/>
  <c r="AS502" i="3"/>
  <c r="AS501" i="3"/>
  <c r="AS500" i="3"/>
  <c r="AS499" i="3"/>
  <c r="AS498" i="3"/>
  <c r="AS497" i="3"/>
  <c r="AS496" i="3"/>
  <c r="AS495" i="3"/>
  <c r="AS494" i="3"/>
  <c r="AS493" i="3"/>
  <c r="AS492" i="3"/>
  <c r="AS491" i="3"/>
  <c r="AS490" i="3"/>
  <c r="AS489" i="3"/>
  <c r="AS488" i="3"/>
  <c r="AS487" i="3"/>
  <c r="AS486" i="3"/>
  <c r="AS485" i="3"/>
  <c r="AS484" i="3"/>
  <c r="AS483" i="3"/>
  <c r="AS482" i="3"/>
  <c r="AS481" i="3"/>
  <c r="AS480" i="3"/>
  <c r="AS479" i="3"/>
  <c r="AS478" i="3"/>
  <c r="AS477" i="3"/>
  <c r="AS476" i="3"/>
  <c r="AS475" i="3"/>
  <c r="AS474" i="3"/>
  <c r="AS473" i="3"/>
  <c r="AS472" i="3"/>
  <c r="AS471" i="3"/>
  <c r="AS470" i="3"/>
  <c r="AS469" i="3"/>
  <c r="AS468" i="3"/>
  <c r="AS467" i="3"/>
  <c r="AS466" i="3"/>
  <c r="AS465" i="3"/>
  <c r="AS464" i="3"/>
  <c r="AS463" i="3"/>
  <c r="AS462" i="3"/>
  <c r="AS461" i="3"/>
  <c r="AS460" i="3"/>
  <c r="AS459" i="3"/>
  <c r="AS458" i="3"/>
  <c r="AS457" i="3"/>
  <c r="AS456" i="3"/>
  <c r="AS455" i="3"/>
  <c r="AS454" i="3"/>
  <c r="AS453" i="3"/>
  <c r="AS452" i="3"/>
  <c r="AS451" i="3"/>
  <c r="AS450" i="3"/>
  <c r="AS449" i="3"/>
  <c r="AS448" i="3"/>
  <c r="AS447" i="3"/>
  <c r="AS446" i="3"/>
  <c r="AS445" i="3"/>
  <c r="AS444" i="3"/>
  <c r="AS443" i="3"/>
  <c r="AS442" i="3"/>
  <c r="AS441" i="3"/>
  <c r="AS440" i="3"/>
  <c r="AS439" i="3"/>
  <c r="AS438" i="3"/>
  <c r="AS437" i="3"/>
  <c r="AS436" i="3"/>
  <c r="AS435" i="3"/>
  <c r="AS434" i="3"/>
  <c r="AS433" i="3"/>
  <c r="AS432" i="3"/>
  <c r="AS431" i="3"/>
  <c r="AS430" i="3"/>
  <c r="AS429" i="3"/>
  <c r="AS428" i="3"/>
  <c r="AS427" i="3"/>
  <c r="AS426" i="3"/>
  <c r="AS425" i="3"/>
  <c r="AS424" i="3"/>
  <c r="AS423" i="3"/>
  <c r="AS422" i="3"/>
  <c r="AS421" i="3"/>
  <c r="AS420" i="3"/>
  <c r="AS419" i="3"/>
  <c r="AS418" i="3"/>
  <c r="AS417" i="3"/>
  <c r="AS416" i="3"/>
  <c r="AS415" i="3"/>
  <c r="AS414" i="3"/>
  <c r="AS413" i="3"/>
  <c r="AS412" i="3"/>
  <c r="AS411" i="3"/>
  <c r="AS410" i="3"/>
  <c r="AS409" i="3"/>
  <c r="AS408" i="3"/>
  <c r="AS407" i="3"/>
  <c r="AS406" i="3"/>
  <c r="AS405" i="3"/>
  <c r="AS404" i="3"/>
  <c r="AS403" i="3"/>
  <c r="AS402" i="3"/>
  <c r="AS401" i="3"/>
  <c r="AS400" i="3"/>
  <c r="AS399" i="3"/>
  <c r="AS398" i="3"/>
  <c r="AS397" i="3"/>
  <c r="AS396" i="3"/>
  <c r="AS395" i="3"/>
  <c r="AS394" i="3"/>
  <c r="AS393" i="3"/>
  <c r="AS392" i="3"/>
  <c r="AS391" i="3"/>
  <c r="AS390" i="3"/>
  <c r="AS389" i="3"/>
  <c r="AS388" i="3"/>
  <c r="AS387" i="3"/>
  <c r="AS386" i="3"/>
  <c r="AS385" i="3"/>
  <c r="AS384" i="3"/>
  <c r="AS383" i="3"/>
  <c r="AS382" i="3"/>
  <c r="AS381" i="3"/>
  <c r="AS380" i="3"/>
  <c r="AS379" i="3"/>
  <c r="AS378" i="3"/>
  <c r="AS377" i="3"/>
  <c r="AS376" i="3"/>
  <c r="AS375" i="3"/>
  <c r="AS374" i="3"/>
  <c r="AS373" i="3"/>
  <c r="AS372" i="3"/>
  <c r="AS371" i="3"/>
  <c r="AS370" i="3"/>
  <c r="AS369" i="3"/>
  <c r="AS368" i="3"/>
  <c r="AS367" i="3"/>
  <c r="AS366" i="3"/>
  <c r="AS365" i="3"/>
  <c r="AS364" i="3"/>
  <c r="AS363" i="3"/>
  <c r="AS362" i="3"/>
  <c r="AS361" i="3"/>
  <c r="AS360" i="3"/>
  <c r="AS359" i="3"/>
  <c r="AS358" i="3"/>
  <c r="AS357" i="3"/>
  <c r="AS356" i="3"/>
  <c r="AS355" i="3"/>
  <c r="AS354" i="3"/>
  <c r="AS353" i="3"/>
  <c r="AS352" i="3"/>
  <c r="AS351" i="3"/>
  <c r="AS350" i="3"/>
  <c r="AS349" i="3"/>
  <c r="AS348" i="3"/>
  <c r="AS347" i="3"/>
  <c r="AS346" i="3"/>
  <c r="AS345" i="3"/>
  <c r="AS344" i="3"/>
  <c r="AS343" i="3"/>
  <c r="AS342" i="3"/>
  <c r="AS341" i="3"/>
  <c r="AS340" i="3"/>
  <c r="AS339" i="3"/>
  <c r="AS338" i="3"/>
  <c r="AS337" i="3"/>
  <c r="AS336" i="3"/>
  <c r="AS335" i="3"/>
  <c r="AS334" i="3"/>
  <c r="AS333" i="3"/>
  <c r="AS332" i="3"/>
  <c r="AS331" i="3"/>
  <c r="AS330" i="3"/>
  <c r="AS329" i="3"/>
  <c r="AS328" i="3"/>
  <c r="AS327" i="3"/>
  <c r="AS326" i="3"/>
  <c r="AS325" i="3"/>
  <c r="AS324" i="3"/>
  <c r="AS323" i="3"/>
  <c r="AS322" i="3"/>
  <c r="AS321" i="3"/>
  <c r="AS320" i="3"/>
  <c r="AS319" i="3"/>
  <c r="AS318" i="3"/>
  <c r="AS317" i="3"/>
  <c r="AS316" i="3"/>
  <c r="AS315" i="3"/>
  <c r="AS314" i="3"/>
  <c r="AS313" i="3"/>
  <c r="AS312" i="3"/>
  <c r="AS311" i="3"/>
  <c r="AS310" i="3"/>
  <c r="AS309" i="3"/>
  <c r="AS308" i="3"/>
  <c r="AS307" i="3"/>
  <c r="AS306" i="3"/>
  <c r="AS305" i="3"/>
  <c r="AS304" i="3"/>
  <c r="AS303" i="3"/>
  <c r="AS302" i="3"/>
  <c r="AS301" i="3"/>
  <c r="AS300" i="3"/>
  <c r="AS299" i="3"/>
  <c r="AS298" i="3"/>
  <c r="AS297" i="3"/>
  <c r="AS296" i="3"/>
  <c r="AS295" i="3"/>
  <c r="AS294" i="3"/>
  <c r="AS293" i="3"/>
  <c r="AS292" i="3"/>
  <c r="AS291" i="3"/>
  <c r="AS290" i="3"/>
  <c r="AS289" i="3"/>
  <c r="AS288" i="3"/>
  <c r="AS287" i="3"/>
  <c r="AS286" i="3"/>
  <c r="AS285" i="3"/>
  <c r="AS284" i="3"/>
  <c r="AS283" i="3"/>
  <c r="AS282" i="3"/>
  <c r="AS281" i="3"/>
  <c r="AS280" i="3"/>
  <c r="AS279" i="3"/>
  <c r="AS278" i="3"/>
  <c r="AS277" i="3"/>
  <c r="AS276" i="3"/>
  <c r="AS275" i="3"/>
  <c r="AS274" i="3"/>
  <c r="AS273" i="3"/>
  <c r="AS272" i="3"/>
  <c r="AS271" i="3"/>
  <c r="AS270" i="3"/>
  <c r="AS269" i="3"/>
  <c r="AS268" i="3"/>
  <c r="AS267" i="3"/>
  <c r="AS266" i="3"/>
  <c r="AS265" i="3"/>
  <c r="AS264" i="3"/>
  <c r="AS263" i="3"/>
  <c r="AS262" i="3"/>
  <c r="AS261" i="3"/>
  <c r="AS260" i="3"/>
  <c r="AS259" i="3"/>
  <c r="AS258" i="3"/>
  <c r="AS257" i="3"/>
  <c r="AS256" i="3"/>
  <c r="AS255" i="3"/>
  <c r="AS254" i="3"/>
  <c r="AS253" i="3"/>
  <c r="AS252" i="3"/>
  <c r="AS251" i="3"/>
  <c r="AS250" i="3"/>
  <c r="AS249" i="3"/>
  <c r="AS248" i="3"/>
  <c r="AS247" i="3"/>
  <c r="AS246" i="3"/>
  <c r="AS245" i="3"/>
  <c r="AS244" i="3"/>
  <c r="AS243" i="3"/>
  <c r="AS242" i="3"/>
  <c r="AS241" i="3"/>
  <c r="AS240" i="3"/>
  <c r="AS239" i="3"/>
  <c r="AS238" i="3"/>
  <c r="AS237" i="3"/>
  <c r="AS236" i="3"/>
  <c r="AS235" i="3"/>
  <c r="AS234" i="3"/>
  <c r="AS233" i="3"/>
  <c r="AS232" i="3"/>
  <c r="AS231" i="3"/>
  <c r="AS230" i="3"/>
  <c r="AS229" i="3"/>
  <c r="AS228" i="3"/>
  <c r="AS227" i="3"/>
  <c r="AS226" i="3"/>
  <c r="AS225" i="3"/>
  <c r="AS224" i="3"/>
  <c r="AS223" i="3"/>
  <c r="AS222" i="3"/>
  <c r="AS221" i="3"/>
  <c r="AS220" i="3"/>
  <c r="AS219" i="3"/>
  <c r="AS218" i="3"/>
  <c r="AS217" i="3"/>
  <c r="AS216" i="3"/>
  <c r="AS215" i="3"/>
  <c r="AS214" i="3"/>
  <c r="AS213" i="3"/>
  <c r="AS212" i="3"/>
  <c r="AS211" i="3"/>
  <c r="AS210" i="3"/>
  <c r="AS209" i="3"/>
  <c r="AS208" i="3"/>
  <c r="AS207" i="3"/>
  <c r="AS206" i="3"/>
  <c r="AS205" i="3"/>
  <c r="AS204" i="3"/>
  <c r="AS203" i="3"/>
  <c r="AS202" i="3"/>
  <c r="AS201" i="3"/>
  <c r="AS200" i="3"/>
  <c r="AS199" i="3"/>
  <c r="AS198" i="3"/>
  <c r="AS197" i="3"/>
  <c r="AS196" i="3"/>
  <c r="AS195" i="3"/>
  <c r="AS194" i="3"/>
  <c r="AS193" i="3"/>
  <c r="AS192" i="3"/>
  <c r="AS191" i="3"/>
  <c r="AS190" i="3"/>
  <c r="AS189" i="3"/>
  <c r="AS188" i="3"/>
  <c r="AS187" i="3"/>
  <c r="AS186" i="3"/>
  <c r="AS185" i="3"/>
  <c r="AS184" i="3"/>
  <c r="AS183" i="3"/>
  <c r="AS182" i="3"/>
  <c r="AS181" i="3"/>
  <c r="AS180" i="3"/>
  <c r="AS179" i="3"/>
  <c r="AS178" i="3"/>
  <c r="AS177" i="3"/>
  <c r="AS176" i="3"/>
  <c r="AS175" i="3"/>
  <c r="AS174" i="3"/>
  <c r="AS173" i="3"/>
  <c r="AS172" i="3"/>
  <c r="AS171" i="3"/>
  <c r="AS170" i="3"/>
  <c r="AS169" i="3"/>
  <c r="AS168" i="3"/>
  <c r="AS167" i="3"/>
  <c r="AS166" i="3"/>
  <c r="AS165" i="3"/>
  <c r="AS164" i="3"/>
  <c r="AS163" i="3"/>
  <c r="AS162" i="3"/>
  <c r="AS161" i="3"/>
  <c r="AS160" i="3"/>
  <c r="AS159" i="3"/>
  <c r="AS158" i="3"/>
  <c r="AS157" i="3"/>
  <c r="AS156" i="3"/>
  <c r="AS155" i="3"/>
  <c r="AS154" i="3"/>
  <c r="AS153" i="3"/>
  <c r="AS152" i="3"/>
  <c r="AS151" i="3"/>
  <c r="AS150" i="3"/>
  <c r="AS149" i="3"/>
  <c r="AS148" i="3"/>
  <c r="AS147" i="3"/>
  <c r="AS146" i="3"/>
  <c r="AS145" i="3"/>
  <c r="AS144" i="3"/>
  <c r="AS143" i="3"/>
  <c r="AS142" i="3"/>
  <c r="AS141" i="3"/>
  <c r="AS140" i="3"/>
  <c r="AS139" i="3"/>
  <c r="AS138" i="3"/>
  <c r="AS137" i="3"/>
  <c r="AS136" i="3"/>
  <c r="AS135" i="3"/>
  <c r="AS134" i="3"/>
  <c r="AS133" i="3"/>
  <c r="AS132" i="3"/>
  <c r="AS131" i="3"/>
  <c r="AS130" i="3"/>
  <c r="AS129" i="3"/>
  <c r="AS128" i="3"/>
  <c r="AS127" i="3"/>
  <c r="AS126" i="3"/>
  <c r="AS125" i="3"/>
  <c r="AS124" i="3"/>
  <c r="AS123" i="3"/>
  <c r="AS122" i="3"/>
  <c r="AS121" i="3"/>
  <c r="AS120" i="3"/>
  <c r="AS119" i="3"/>
  <c r="AS118" i="3"/>
  <c r="AS117" i="3"/>
  <c r="AS116" i="3"/>
  <c r="AS115" i="3"/>
  <c r="AS114" i="3"/>
  <c r="AS113" i="3"/>
  <c r="AS112" i="3"/>
  <c r="AS111" i="3"/>
  <c r="AS110" i="3"/>
  <c r="AS109" i="3"/>
  <c r="AS108" i="3"/>
  <c r="AS107" i="3"/>
  <c r="AS106" i="3"/>
  <c r="AS105" i="3"/>
  <c r="AS104" i="3"/>
  <c r="AS103" i="3"/>
  <c r="AS102" i="3"/>
  <c r="AS101" i="3"/>
  <c r="AS100" i="3"/>
  <c r="AS99" i="3"/>
  <c r="AS98" i="3"/>
  <c r="AS97" i="3"/>
  <c r="AS96" i="3"/>
  <c r="AS95" i="3"/>
  <c r="AS94" i="3"/>
  <c r="AS93" i="3"/>
  <c r="AS92" i="3"/>
  <c r="AS91" i="3"/>
  <c r="AS90" i="3"/>
  <c r="AS89" i="3"/>
  <c r="AS87" i="3"/>
  <c r="AS86" i="3"/>
  <c r="AS85" i="3"/>
  <c r="AS84" i="3"/>
  <c r="AS83" i="3"/>
  <c r="AS82" i="3"/>
  <c r="AS81" i="3"/>
  <c r="AS80" i="3"/>
  <c r="AS79" i="3"/>
  <c r="AS78" i="3"/>
  <c r="AS77" i="3"/>
  <c r="AS76" i="3"/>
  <c r="AS75" i="3"/>
  <c r="AS74" i="3"/>
  <c r="AS73" i="3"/>
  <c r="AS72" i="3"/>
  <c r="AS71" i="3"/>
  <c r="AS70" i="3"/>
  <c r="AS69" i="3"/>
  <c r="AS68" i="3"/>
  <c r="AS67" i="3"/>
  <c r="AS66" i="3"/>
  <c r="AS65" i="3"/>
  <c r="AS64" i="3"/>
  <c r="AS63" i="3"/>
  <c r="AS62" i="3"/>
  <c r="AS61" i="3"/>
  <c r="AS60" i="3"/>
  <c r="AS59" i="3"/>
  <c r="AS58" i="3"/>
  <c r="AS57" i="3"/>
  <c r="AS56" i="3"/>
  <c r="AS55" i="3"/>
  <c r="AS54" i="3"/>
  <c r="AS53" i="3"/>
  <c r="AS52" i="3"/>
  <c r="AS51" i="3"/>
  <c r="AS50" i="3"/>
  <c r="AS49" i="3"/>
  <c r="AS48" i="3"/>
  <c r="AS47" i="3"/>
  <c r="AS46" i="3"/>
  <c r="AS45" i="3"/>
  <c r="AS44" i="3"/>
  <c r="AS43" i="3"/>
  <c r="AS42" i="3"/>
  <c r="AS41" i="3"/>
  <c r="AS40" i="3"/>
  <c r="AS39" i="3"/>
  <c r="AS38" i="3"/>
  <c r="AS37" i="3"/>
  <c r="AS36" i="3"/>
  <c r="AS35" i="3"/>
  <c r="AS34" i="3"/>
  <c r="AS33" i="3"/>
  <c r="AS32" i="3"/>
  <c r="AS31" i="3"/>
  <c r="AS30" i="3"/>
  <c r="AS29" i="3"/>
  <c r="AS28" i="3"/>
  <c r="AS27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4" i="3"/>
  <c r="AS13" i="3"/>
  <c r="AS12" i="3"/>
  <c r="AS11" i="3"/>
  <c r="AS10" i="3"/>
  <c r="AS9" i="3"/>
  <c r="AS8" i="3"/>
  <c r="AS7" i="3"/>
  <c r="AS6" i="3"/>
  <c r="AR1146" i="3"/>
  <c r="AR1145" i="3"/>
  <c r="AR1144" i="3"/>
  <c r="AR1143" i="3"/>
  <c r="AR1142" i="3"/>
  <c r="AR1139" i="3"/>
  <c r="AR1138" i="3"/>
  <c r="AR1137" i="3"/>
  <c r="AR1136" i="3"/>
  <c r="AR1135" i="3"/>
  <c r="AR1134" i="3"/>
  <c r="AR1133" i="3"/>
  <c r="AR1132" i="3"/>
  <c r="AR1131" i="3"/>
  <c r="AR1130" i="3"/>
  <c r="AR1129" i="3"/>
  <c r="AR1128" i="3"/>
  <c r="AR1127" i="3"/>
  <c r="AR1126" i="3"/>
  <c r="AR1125" i="3"/>
  <c r="AR1124" i="3"/>
  <c r="AR1123" i="3"/>
  <c r="AR1122" i="3"/>
  <c r="AR1121" i="3"/>
  <c r="AR1120" i="3"/>
  <c r="AR1119" i="3"/>
  <c r="AR1118" i="3"/>
  <c r="AR1117" i="3"/>
  <c r="AR1116" i="3"/>
  <c r="AR1115" i="3"/>
  <c r="AR1114" i="3"/>
  <c r="AR1113" i="3"/>
  <c r="AR1112" i="3"/>
  <c r="AR1111" i="3"/>
  <c r="AR1110" i="3"/>
  <c r="AR1109" i="3"/>
  <c r="AR1108" i="3"/>
  <c r="AR1107" i="3"/>
  <c r="AR1106" i="3"/>
  <c r="AR1105" i="3"/>
  <c r="AR1104" i="3"/>
  <c r="AR1103" i="3"/>
  <c r="AR1102" i="3"/>
  <c r="AR1101" i="3"/>
  <c r="AR1100" i="3"/>
  <c r="AR1099" i="3"/>
  <c r="AR1098" i="3"/>
  <c r="AR1097" i="3"/>
  <c r="AR1096" i="3"/>
  <c r="AR1095" i="3"/>
  <c r="AR1094" i="3"/>
  <c r="AR1093" i="3"/>
  <c r="AR1092" i="3"/>
  <c r="AR1091" i="3"/>
  <c r="AR1090" i="3"/>
  <c r="AR1089" i="3"/>
  <c r="AR1088" i="3"/>
  <c r="AR1087" i="3"/>
  <c r="AR1086" i="3"/>
  <c r="AR1085" i="3"/>
  <c r="AR1084" i="3"/>
  <c r="AR1083" i="3"/>
  <c r="AR1082" i="3"/>
  <c r="AR1081" i="3"/>
  <c r="AR1080" i="3"/>
  <c r="AR1079" i="3"/>
  <c r="AR1078" i="3"/>
  <c r="AR1077" i="3"/>
  <c r="AR1076" i="3"/>
  <c r="AR1075" i="3"/>
  <c r="AR1074" i="3"/>
  <c r="AR1073" i="3"/>
  <c r="AR1072" i="3"/>
  <c r="AR1071" i="3"/>
  <c r="AR1070" i="3"/>
  <c r="AR1069" i="3"/>
  <c r="AR1068" i="3"/>
  <c r="AR1067" i="3"/>
  <c r="AR1066" i="3"/>
  <c r="AR1065" i="3"/>
  <c r="AR1064" i="3"/>
  <c r="AR1063" i="3"/>
  <c r="AR1062" i="3"/>
  <c r="AR1061" i="3"/>
  <c r="AR1060" i="3"/>
  <c r="AR1059" i="3"/>
  <c r="AR1058" i="3"/>
  <c r="AR1057" i="3"/>
  <c r="AR1056" i="3"/>
  <c r="AR1055" i="3"/>
  <c r="AR1054" i="3"/>
  <c r="AR1053" i="3"/>
  <c r="AR1052" i="3"/>
  <c r="AR1051" i="3"/>
  <c r="AR1050" i="3"/>
  <c r="AR1049" i="3"/>
  <c r="AR1048" i="3"/>
  <c r="AR1047" i="3"/>
  <c r="AR1046" i="3"/>
  <c r="AR1045" i="3"/>
  <c r="AR1044" i="3"/>
  <c r="AR1043" i="3"/>
  <c r="AR1042" i="3"/>
  <c r="AR1041" i="3"/>
  <c r="AR1040" i="3"/>
  <c r="AR1039" i="3"/>
  <c r="AR1038" i="3"/>
  <c r="AR1037" i="3"/>
  <c r="AR1036" i="3"/>
  <c r="AR1035" i="3"/>
  <c r="AR1034" i="3"/>
  <c r="AR1033" i="3"/>
  <c r="AR1032" i="3"/>
  <c r="AR1031" i="3"/>
  <c r="AR1030" i="3"/>
  <c r="AR1029" i="3"/>
  <c r="AR1028" i="3"/>
  <c r="AR1027" i="3"/>
  <c r="AR1026" i="3"/>
  <c r="AR1025" i="3"/>
  <c r="AR1024" i="3"/>
  <c r="AR1023" i="3"/>
  <c r="AR1022" i="3"/>
  <c r="AR1021" i="3"/>
  <c r="AR1020" i="3"/>
  <c r="AR1019" i="3"/>
  <c r="AR1018" i="3"/>
  <c r="AR1017" i="3"/>
  <c r="AR1016" i="3"/>
  <c r="AR1015" i="3"/>
  <c r="AR1014" i="3"/>
  <c r="AR1013" i="3"/>
  <c r="AR1012" i="3"/>
  <c r="AR1011" i="3"/>
  <c r="AR1010" i="3"/>
  <c r="AR1009" i="3"/>
  <c r="AR1008" i="3"/>
  <c r="AR1007" i="3"/>
  <c r="AR1006" i="3"/>
  <c r="AR1005" i="3"/>
  <c r="AR1004" i="3"/>
  <c r="AR1003" i="3"/>
  <c r="AR1002" i="3"/>
  <c r="AR1001" i="3"/>
  <c r="AR1000" i="3"/>
  <c r="AR999" i="3"/>
  <c r="AR998" i="3"/>
  <c r="AR997" i="3"/>
  <c r="AR996" i="3"/>
  <c r="AR995" i="3"/>
  <c r="AR994" i="3"/>
  <c r="AR993" i="3"/>
  <c r="AR992" i="3"/>
  <c r="AR991" i="3"/>
  <c r="AR990" i="3"/>
  <c r="AR989" i="3"/>
  <c r="AR988" i="3"/>
  <c r="AR987" i="3"/>
  <c r="AR986" i="3"/>
  <c r="AR985" i="3"/>
  <c r="AR984" i="3"/>
  <c r="AR983" i="3"/>
  <c r="AR982" i="3"/>
  <c r="AR981" i="3"/>
  <c r="AR980" i="3"/>
  <c r="AR979" i="3"/>
  <c r="AR978" i="3"/>
  <c r="AR977" i="3"/>
  <c r="AR976" i="3"/>
  <c r="AR975" i="3"/>
  <c r="AR974" i="3"/>
  <c r="AR973" i="3"/>
  <c r="AR972" i="3"/>
  <c r="AR971" i="3"/>
  <c r="AR970" i="3"/>
  <c r="AR969" i="3"/>
  <c r="AR968" i="3"/>
  <c r="AR967" i="3"/>
  <c r="AR966" i="3"/>
  <c r="AR965" i="3"/>
  <c r="AR964" i="3"/>
  <c r="AR963" i="3"/>
  <c r="AR962" i="3"/>
  <c r="AR961" i="3"/>
  <c r="AR960" i="3"/>
  <c r="AR959" i="3"/>
  <c r="AR958" i="3"/>
  <c r="AR957" i="3"/>
  <c r="AR956" i="3"/>
  <c r="AR955" i="3"/>
  <c r="AR954" i="3"/>
  <c r="AR953" i="3"/>
  <c r="AR952" i="3"/>
  <c r="AR951" i="3"/>
  <c r="AR950" i="3"/>
  <c r="AR949" i="3"/>
  <c r="AR948" i="3"/>
  <c r="AR947" i="3"/>
  <c r="AR946" i="3"/>
  <c r="AR945" i="3"/>
  <c r="AR944" i="3"/>
  <c r="AR943" i="3"/>
  <c r="AR942" i="3"/>
  <c r="AR941" i="3"/>
  <c r="AR940" i="3"/>
  <c r="AR939" i="3"/>
  <c r="AR938" i="3"/>
  <c r="AR937" i="3"/>
  <c r="AR936" i="3"/>
  <c r="AR935" i="3"/>
  <c r="AR934" i="3"/>
  <c r="AR933" i="3"/>
  <c r="AR932" i="3"/>
  <c r="AR931" i="3"/>
  <c r="AR930" i="3"/>
  <c r="AR929" i="3"/>
  <c r="AR928" i="3"/>
  <c r="AR927" i="3"/>
  <c r="AR926" i="3"/>
  <c r="AR925" i="3"/>
  <c r="AR924" i="3"/>
  <c r="AR923" i="3"/>
  <c r="AR922" i="3"/>
  <c r="AR921" i="3"/>
  <c r="AR920" i="3"/>
  <c r="AR919" i="3"/>
  <c r="AR918" i="3"/>
  <c r="AR917" i="3"/>
  <c r="AR916" i="3"/>
  <c r="AR915" i="3"/>
  <c r="AR914" i="3"/>
  <c r="AR913" i="3"/>
  <c r="AR912" i="3"/>
  <c r="AR911" i="3"/>
  <c r="AR910" i="3"/>
  <c r="AR909" i="3"/>
  <c r="AR908" i="3"/>
  <c r="AR907" i="3"/>
  <c r="AR906" i="3"/>
  <c r="AR905" i="3"/>
  <c r="AR904" i="3"/>
  <c r="AR903" i="3"/>
  <c r="AR902" i="3"/>
  <c r="AR901" i="3"/>
  <c r="AR900" i="3"/>
  <c r="AR899" i="3"/>
  <c r="AR898" i="3"/>
  <c r="AR897" i="3"/>
  <c r="AR896" i="3"/>
  <c r="AR895" i="3"/>
  <c r="AR894" i="3"/>
  <c r="AR893" i="3"/>
  <c r="AR892" i="3"/>
  <c r="AR891" i="3"/>
  <c r="AR890" i="3"/>
  <c r="AR889" i="3"/>
  <c r="AR888" i="3"/>
  <c r="AR887" i="3"/>
  <c r="AR886" i="3"/>
  <c r="AR885" i="3"/>
  <c r="AR884" i="3"/>
  <c r="AR883" i="3"/>
  <c r="AR882" i="3"/>
  <c r="AR881" i="3"/>
  <c r="AR880" i="3"/>
  <c r="AR879" i="3"/>
  <c r="AR878" i="3"/>
  <c r="AR877" i="3"/>
  <c r="AR876" i="3"/>
  <c r="AR875" i="3"/>
  <c r="AR874" i="3"/>
  <c r="AR873" i="3"/>
  <c r="AR872" i="3"/>
  <c r="AR871" i="3"/>
  <c r="AR870" i="3"/>
  <c r="AR869" i="3"/>
  <c r="AR868" i="3"/>
  <c r="AR867" i="3"/>
  <c r="AR866" i="3"/>
  <c r="AR865" i="3"/>
  <c r="AR864" i="3"/>
  <c r="AR863" i="3"/>
  <c r="AR862" i="3"/>
  <c r="AR861" i="3"/>
  <c r="AR860" i="3"/>
  <c r="AR859" i="3"/>
  <c r="AR858" i="3"/>
  <c r="AR857" i="3"/>
  <c r="AR856" i="3"/>
  <c r="AR855" i="3"/>
  <c r="AR854" i="3"/>
  <c r="AR853" i="3"/>
  <c r="AR852" i="3"/>
  <c r="AR851" i="3"/>
  <c r="AR850" i="3"/>
  <c r="AR849" i="3"/>
  <c r="AR848" i="3"/>
  <c r="AR847" i="3"/>
  <c r="AR846" i="3"/>
  <c r="AR845" i="3"/>
  <c r="AR844" i="3"/>
  <c r="AR843" i="3"/>
  <c r="AR842" i="3"/>
  <c r="AR841" i="3"/>
  <c r="AR840" i="3"/>
  <c r="AR839" i="3"/>
  <c r="AR838" i="3"/>
  <c r="AR837" i="3"/>
  <c r="AR836" i="3"/>
  <c r="AR835" i="3"/>
  <c r="AR834" i="3"/>
  <c r="AR833" i="3"/>
  <c r="AR832" i="3"/>
  <c r="AR831" i="3"/>
  <c r="AR830" i="3"/>
  <c r="AR829" i="3"/>
  <c r="AR828" i="3"/>
  <c r="AR827" i="3"/>
  <c r="AR826" i="3"/>
  <c r="AR825" i="3"/>
  <c r="AR824" i="3"/>
  <c r="AR823" i="3"/>
  <c r="AR822" i="3"/>
  <c r="AR821" i="3"/>
  <c r="AR820" i="3"/>
  <c r="AR819" i="3"/>
  <c r="AR818" i="3"/>
  <c r="AR817" i="3"/>
  <c r="AR816" i="3"/>
  <c r="AR815" i="3"/>
  <c r="AR814" i="3"/>
  <c r="AR813" i="3"/>
  <c r="AR812" i="3"/>
  <c r="AR811" i="3"/>
  <c r="AR810" i="3"/>
  <c r="AR809" i="3"/>
  <c r="AR808" i="3"/>
  <c r="AR807" i="3"/>
  <c r="AR806" i="3"/>
  <c r="AR805" i="3"/>
  <c r="AR804" i="3"/>
  <c r="AR803" i="3"/>
  <c r="AR802" i="3"/>
  <c r="AR801" i="3"/>
  <c r="AR800" i="3"/>
  <c r="AR799" i="3"/>
  <c r="AR798" i="3"/>
  <c r="AR797" i="3"/>
  <c r="AR796" i="3"/>
  <c r="AR795" i="3"/>
  <c r="AR794" i="3"/>
  <c r="AR793" i="3"/>
  <c r="AR792" i="3"/>
  <c r="AR791" i="3"/>
  <c r="AR790" i="3"/>
  <c r="AR789" i="3"/>
  <c r="AR788" i="3"/>
  <c r="AR787" i="3"/>
  <c r="AR786" i="3"/>
  <c r="AR785" i="3"/>
  <c r="AR784" i="3"/>
  <c r="AR783" i="3"/>
  <c r="AR782" i="3"/>
  <c r="AR781" i="3"/>
  <c r="AR780" i="3"/>
  <c r="AR779" i="3"/>
  <c r="AR778" i="3"/>
  <c r="AR777" i="3"/>
  <c r="AR776" i="3"/>
  <c r="AR775" i="3"/>
  <c r="AR774" i="3"/>
  <c r="AR773" i="3"/>
  <c r="AR772" i="3"/>
  <c r="AR771" i="3"/>
  <c r="AR770" i="3"/>
  <c r="AR769" i="3"/>
  <c r="AR768" i="3"/>
  <c r="AR767" i="3"/>
  <c r="AR766" i="3"/>
  <c r="AR765" i="3"/>
  <c r="AR764" i="3"/>
  <c r="AR763" i="3"/>
  <c r="AR762" i="3"/>
  <c r="AR761" i="3"/>
  <c r="AR760" i="3"/>
  <c r="AR759" i="3"/>
  <c r="AR758" i="3"/>
  <c r="AR757" i="3"/>
  <c r="AR756" i="3"/>
  <c r="AR755" i="3"/>
  <c r="AR754" i="3"/>
  <c r="AR753" i="3"/>
  <c r="AR752" i="3"/>
  <c r="AR751" i="3"/>
  <c r="AR750" i="3"/>
  <c r="AR749" i="3"/>
  <c r="AR748" i="3"/>
  <c r="AR747" i="3"/>
  <c r="AR746" i="3"/>
  <c r="AR745" i="3"/>
  <c r="AR744" i="3"/>
  <c r="AR743" i="3"/>
  <c r="AR742" i="3"/>
  <c r="AR741" i="3"/>
  <c r="AR740" i="3"/>
  <c r="AR739" i="3"/>
  <c r="AR738" i="3"/>
  <c r="AR737" i="3"/>
  <c r="AR736" i="3"/>
  <c r="AR735" i="3"/>
  <c r="AR734" i="3"/>
  <c r="AR733" i="3"/>
  <c r="AR732" i="3"/>
  <c r="AR731" i="3"/>
  <c r="AR730" i="3"/>
  <c r="AR729" i="3"/>
  <c r="AR728" i="3"/>
  <c r="AR727" i="3"/>
  <c r="AR726" i="3"/>
  <c r="AR725" i="3"/>
  <c r="AR724" i="3"/>
  <c r="AR723" i="3"/>
  <c r="AR722" i="3"/>
  <c r="AR721" i="3"/>
  <c r="AR720" i="3"/>
  <c r="AR719" i="3"/>
  <c r="AR718" i="3"/>
  <c r="AR717" i="3"/>
  <c r="AR716" i="3"/>
  <c r="AR715" i="3"/>
  <c r="AR714" i="3"/>
  <c r="AR713" i="3"/>
  <c r="AR712" i="3"/>
  <c r="AR711" i="3"/>
  <c r="AR710" i="3"/>
  <c r="AR709" i="3"/>
  <c r="AR708" i="3"/>
  <c r="AR707" i="3"/>
  <c r="AR706" i="3"/>
  <c r="AR705" i="3"/>
  <c r="AR704" i="3"/>
  <c r="AR703" i="3"/>
  <c r="AR702" i="3"/>
  <c r="AR701" i="3"/>
  <c r="AR700" i="3"/>
  <c r="AR699" i="3"/>
  <c r="AR698" i="3"/>
  <c r="AR697" i="3"/>
  <c r="AR696" i="3"/>
  <c r="AR695" i="3"/>
  <c r="AR694" i="3"/>
  <c r="AR693" i="3"/>
  <c r="AR692" i="3"/>
  <c r="AR691" i="3"/>
  <c r="AR690" i="3"/>
  <c r="AR689" i="3"/>
  <c r="AR688" i="3"/>
  <c r="AR687" i="3"/>
  <c r="AR686" i="3"/>
  <c r="AR685" i="3"/>
  <c r="AR684" i="3"/>
  <c r="AR683" i="3"/>
  <c r="AR682" i="3"/>
  <c r="AR681" i="3"/>
  <c r="AR680" i="3"/>
  <c r="AR679" i="3"/>
  <c r="AR678" i="3"/>
  <c r="AR677" i="3"/>
  <c r="AR676" i="3"/>
  <c r="AR675" i="3"/>
  <c r="AR674" i="3"/>
  <c r="AR673" i="3"/>
  <c r="AR672" i="3"/>
  <c r="AR671" i="3"/>
  <c r="AR670" i="3"/>
  <c r="AR669" i="3"/>
  <c r="AR668" i="3"/>
  <c r="AR667" i="3"/>
  <c r="AR666" i="3"/>
  <c r="AR665" i="3"/>
  <c r="AR664" i="3"/>
  <c r="AR663" i="3"/>
  <c r="AR662" i="3"/>
  <c r="AR661" i="3"/>
  <c r="AR660" i="3"/>
  <c r="AR659" i="3"/>
  <c r="AR658" i="3"/>
  <c r="AR657" i="3"/>
  <c r="AR656" i="3"/>
  <c r="AR655" i="3"/>
  <c r="AR654" i="3"/>
  <c r="AR653" i="3"/>
  <c r="AR652" i="3"/>
  <c r="AR651" i="3"/>
  <c r="AR650" i="3"/>
  <c r="AR649" i="3"/>
  <c r="AR648" i="3"/>
  <c r="AR647" i="3"/>
  <c r="AR646" i="3"/>
  <c r="AR645" i="3"/>
  <c r="AR644" i="3"/>
  <c r="AR643" i="3"/>
  <c r="AR642" i="3"/>
  <c r="AR641" i="3"/>
  <c r="AR640" i="3"/>
  <c r="AR639" i="3"/>
  <c r="AR638" i="3"/>
  <c r="AR637" i="3"/>
  <c r="AR636" i="3"/>
  <c r="AR635" i="3"/>
  <c r="AR634" i="3"/>
  <c r="AR633" i="3"/>
  <c r="AR632" i="3"/>
  <c r="AR631" i="3"/>
  <c r="AR630" i="3"/>
  <c r="AR629" i="3"/>
  <c r="AR628" i="3"/>
  <c r="AR627" i="3"/>
  <c r="AR626" i="3"/>
  <c r="AR625" i="3"/>
  <c r="AR624" i="3"/>
  <c r="AR623" i="3"/>
  <c r="AR622" i="3"/>
  <c r="AR621" i="3"/>
  <c r="AR620" i="3"/>
  <c r="AR619" i="3"/>
  <c r="AR618" i="3"/>
  <c r="AR617" i="3"/>
  <c r="AR616" i="3"/>
  <c r="AR615" i="3"/>
  <c r="AR614" i="3"/>
  <c r="AR613" i="3"/>
  <c r="AR612" i="3"/>
  <c r="AR611" i="3"/>
  <c r="AR610" i="3"/>
  <c r="AR609" i="3"/>
  <c r="AR608" i="3"/>
  <c r="AR607" i="3"/>
  <c r="AR606" i="3"/>
  <c r="AR605" i="3"/>
  <c r="AR604" i="3"/>
  <c r="AR603" i="3"/>
  <c r="AR602" i="3"/>
  <c r="AR601" i="3"/>
  <c r="AR600" i="3"/>
  <c r="AR599" i="3"/>
  <c r="AR598" i="3"/>
  <c r="AR597" i="3"/>
  <c r="AR596" i="3"/>
  <c r="AR595" i="3"/>
  <c r="AR594" i="3"/>
  <c r="AR593" i="3"/>
  <c r="AR592" i="3"/>
  <c r="AR591" i="3"/>
  <c r="AR590" i="3"/>
  <c r="AR589" i="3"/>
  <c r="AR588" i="3"/>
  <c r="AR587" i="3"/>
  <c r="AR586" i="3"/>
  <c r="AR585" i="3"/>
  <c r="AR584" i="3"/>
  <c r="AR583" i="3"/>
  <c r="AR582" i="3"/>
  <c r="AR581" i="3"/>
  <c r="AR580" i="3"/>
  <c r="AR579" i="3"/>
  <c r="AR578" i="3"/>
  <c r="AR577" i="3"/>
  <c r="AR576" i="3"/>
  <c r="AR575" i="3"/>
  <c r="AR574" i="3"/>
  <c r="AR573" i="3"/>
  <c r="AR572" i="3"/>
  <c r="AR571" i="3"/>
  <c r="AR570" i="3"/>
  <c r="AR569" i="3"/>
  <c r="AR568" i="3"/>
  <c r="AR567" i="3"/>
  <c r="AR566" i="3"/>
  <c r="AR565" i="3"/>
  <c r="AR564" i="3"/>
  <c r="AR563" i="3"/>
  <c r="AR562" i="3"/>
  <c r="AR561" i="3"/>
  <c r="AR560" i="3"/>
  <c r="AR558" i="3"/>
  <c r="AR557" i="3"/>
  <c r="AR556" i="3"/>
  <c r="AR555" i="3"/>
  <c r="AR554" i="3"/>
  <c r="AR553" i="3"/>
  <c r="AR552" i="3"/>
  <c r="AR551" i="3"/>
  <c r="AR550" i="3"/>
  <c r="AR549" i="3"/>
  <c r="AR548" i="3"/>
  <c r="AR547" i="3"/>
  <c r="AR546" i="3"/>
  <c r="AR545" i="3"/>
  <c r="AR544" i="3"/>
  <c r="AR543" i="3"/>
  <c r="AR542" i="3"/>
  <c r="AR541" i="3"/>
  <c r="AR540" i="3"/>
  <c r="AR539" i="3"/>
  <c r="AR538" i="3"/>
  <c r="AR537" i="3"/>
  <c r="AR536" i="3"/>
  <c r="AR535" i="3"/>
  <c r="AR534" i="3"/>
  <c r="AR533" i="3"/>
  <c r="AR532" i="3"/>
  <c r="AR531" i="3"/>
  <c r="AR530" i="3"/>
  <c r="AR529" i="3"/>
  <c r="AR528" i="3"/>
  <c r="AR527" i="3"/>
  <c r="AR524" i="3"/>
  <c r="AR523" i="3"/>
  <c r="AR522" i="3"/>
  <c r="AR521" i="3"/>
  <c r="AR520" i="3"/>
  <c r="AR519" i="3"/>
  <c r="AR518" i="3"/>
  <c r="AR517" i="3"/>
  <c r="AR516" i="3"/>
  <c r="AR515" i="3"/>
  <c r="AR514" i="3"/>
  <c r="AR513" i="3"/>
  <c r="AR512" i="3"/>
  <c r="AR511" i="3"/>
  <c r="AR510" i="3"/>
  <c r="AR508" i="3"/>
  <c r="AR507" i="3"/>
  <c r="AR506" i="3"/>
  <c r="AR505" i="3"/>
  <c r="AR504" i="3"/>
  <c r="AR503" i="3"/>
  <c r="AR502" i="3"/>
  <c r="AR501" i="3"/>
  <c r="AR500" i="3"/>
  <c r="AR499" i="3"/>
  <c r="AR498" i="3"/>
  <c r="AR497" i="3"/>
  <c r="AR496" i="3"/>
  <c r="AR495" i="3"/>
  <c r="AR494" i="3"/>
  <c r="AR493" i="3"/>
  <c r="AR492" i="3"/>
  <c r="AR491" i="3"/>
  <c r="AR490" i="3"/>
  <c r="AR489" i="3"/>
  <c r="AR488" i="3"/>
  <c r="AR487" i="3"/>
  <c r="AR486" i="3"/>
  <c r="AR485" i="3"/>
  <c r="AR484" i="3"/>
  <c r="AR483" i="3"/>
  <c r="AR482" i="3"/>
  <c r="AR481" i="3"/>
  <c r="AR480" i="3"/>
  <c r="AR479" i="3"/>
  <c r="AR478" i="3"/>
  <c r="AR477" i="3"/>
  <c r="AR476" i="3"/>
  <c r="AR475" i="3"/>
  <c r="AR474" i="3"/>
  <c r="AR473" i="3"/>
  <c r="AR472" i="3"/>
  <c r="AR471" i="3"/>
  <c r="AR470" i="3"/>
  <c r="AR469" i="3"/>
  <c r="AR468" i="3"/>
  <c r="AR467" i="3"/>
  <c r="AR466" i="3"/>
  <c r="AR465" i="3"/>
  <c r="AR464" i="3"/>
  <c r="AR463" i="3"/>
  <c r="AR462" i="3"/>
  <c r="AR461" i="3"/>
  <c r="AR460" i="3"/>
  <c r="AR459" i="3"/>
  <c r="AR458" i="3"/>
  <c r="AR457" i="3"/>
  <c r="AR456" i="3"/>
  <c r="AR455" i="3"/>
  <c r="AR454" i="3"/>
  <c r="AR453" i="3"/>
  <c r="AR452" i="3"/>
  <c r="AR451" i="3"/>
  <c r="AR450" i="3"/>
  <c r="AR449" i="3"/>
  <c r="AR448" i="3"/>
  <c r="AR447" i="3"/>
  <c r="AR446" i="3"/>
  <c r="AR445" i="3"/>
  <c r="AR444" i="3"/>
  <c r="AR443" i="3"/>
  <c r="AR442" i="3"/>
  <c r="AR441" i="3"/>
  <c r="AR440" i="3"/>
  <c r="AR439" i="3"/>
  <c r="AR438" i="3"/>
  <c r="AR437" i="3"/>
  <c r="AR436" i="3"/>
  <c r="AR435" i="3"/>
  <c r="AR434" i="3"/>
  <c r="AR433" i="3"/>
  <c r="AR432" i="3"/>
  <c r="AR431" i="3"/>
  <c r="AR430" i="3"/>
  <c r="AR429" i="3"/>
  <c r="AR428" i="3"/>
  <c r="AR427" i="3"/>
  <c r="AR426" i="3"/>
  <c r="AR425" i="3"/>
  <c r="AR424" i="3"/>
  <c r="AR423" i="3"/>
  <c r="AR422" i="3"/>
  <c r="AR421" i="3"/>
  <c r="AR420" i="3"/>
  <c r="AR419" i="3"/>
  <c r="AR418" i="3"/>
  <c r="AR417" i="3"/>
  <c r="AR416" i="3"/>
  <c r="AR415" i="3"/>
  <c r="AR414" i="3"/>
  <c r="AR413" i="3"/>
  <c r="AR412" i="3"/>
  <c r="AR411" i="3"/>
  <c r="AR410" i="3"/>
  <c r="AR409" i="3"/>
  <c r="AR408" i="3"/>
  <c r="AR407" i="3"/>
  <c r="AR406" i="3"/>
  <c r="AR405" i="3"/>
  <c r="AR404" i="3"/>
  <c r="AR403" i="3"/>
  <c r="AR402" i="3"/>
  <c r="AR401" i="3"/>
  <c r="AR400" i="3"/>
  <c r="AR399" i="3"/>
  <c r="AR398" i="3"/>
  <c r="AR397" i="3"/>
  <c r="AR396" i="3"/>
  <c r="AR395" i="3"/>
  <c r="AR394" i="3"/>
  <c r="AR393" i="3"/>
  <c r="AR392" i="3"/>
  <c r="AR391" i="3"/>
  <c r="AR390" i="3"/>
  <c r="AR389" i="3"/>
  <c r="AR388" i="3"/>
  <c r="AR387" i="3"/>
  <c r="AR386" i="3"/>
  <c r="AR385" i="3"/>
  <c r="AR384" i="3"/>
  <c r="AR383" i="3"/>
  <c r="AR382" i="3"/>
  <c r="AR381" i="3"/>
  <c r="AR380" i="3"/>
  <c r="AR379" i="3"/>
  <c r="AR378" i="3"/>
  <c r="AR377" i="3"/>
  <c r="AR376" i="3"/>
  <c r="AR375" i="3"/>
  <c r="AR374" i="3"/>
  <c r="AR373" i="3"/>
  <c r="AR372" i="3"/>
  <c r="AR371" i="3"/>
  <c r="AR370" i="3"/>
  <c r="AR369" i="3"/>
  <c r="AR368" i="3"/>
  <c r="AR367" i="3"/>
  <c r="AR366" i="3"/>
  <c r="AR365" i="3"/>
  <c r="AR364" i="3"/>
  <c r="AR363" i="3"/>
  <c r="AR362" i="3"/>
  <c r="AR361" i="3"/>
  <c r="AR360" i="3"/>
  <c r="AR359" i="3"/>
  <c r="AR358" i="3"/>
  <c r="AR357" i="3"/>
  <c r="AR356" i="3"/>
  <c r="AR355" i="3"/>
  <c r="AR354" i="3"/>
  <c r="AR353" i="3"/>
  <c r="AR352" i="3"/>
  <c r="AR351" i="3"/>
  <c r="AR350" i="3"/>
  <c r="AR349" i="3"/>
  <c r="AR348" i="3"/>
  <c r="AR347" i="3"/>
  <c r="AR346" i="3"/>
  <c r="AR345" i="3"/>
  <c r="AR344" i="3"/>
  <c r="AR343" i="3"/>
  <c r="AR342" i="3"/>
  <c r="AR341" i="3"/>
  <c r="AR340" i="3"/>
  <c r="AR339" i="3"/>
  <c r="AR338" i="3"/>
  <c r="AR337" i="3"/>
  <c r="AR336" i="3"/>
  <c r="AR335" i="3"/>
  <c r="AR334" i="3"/>
  <c r="AR333" i="3"/>
  <c r="AR332" i="3"/>
  <c r="AR331" i="3"/>
  <c r="AR330" i="3"/>
  <c r="AR329" i="3"/>
  <c r="AR328" i="3"/>
  <c r="AR327" i="3"/>
  <c r="AR326" i="3"/>
  <c r="AR325" i="3"/>
  <c r="AR324" i="3"/>
  <c r="AR323" i="3"/>
  <c r="AR322" i="3"/>
  <c r="AR321" i="3"/>
  <c r="AR320" i="3"/>
  <c r="AR319" i="3"/>
  <c r="AR318" i="3"/>
  <c r="AR317" i="3"/>
  <c r="AR316" i="3"/>
  <c r="AR315" i="3"/>
  <c r="AR314" i="3"/>
  <c r="AR313" i="3"/>
  <c r="AR312" i="3"/>
  <c r="AR311" i="3"/>
  <c r="AR310" i="3"/>
  <c r="AR309" i="3"/>
  <c r="AR308" i="3"/>
  <c r="AR307" i="3"/>
  <c r="AR306" i="3"/>
  <c r="AR305" i="3"/>
  <c r="AR304" i="3"/>
  <c r="AR303" i="3"/>
  <c r="AR302" i="3"/>
  <c r="AR301" i="3"/>
  <c r="AR300" i="3"/>
  <c r="AR299" i="3"/>
  <c r="AR298" i="3"/>
  <c r="AR297" i="3"/>
  <c r="AR296" i="3"/>
  <c r="AR295" i="3"/>
  <c r="AR294" i="3"/>
  <c r="AR293" i="3"/>
  <c r="AR292" i="3"/>
  <c r="AR291" i="3"/>
  <c r="AR290" i="3"/>
  <c r="AR289" i="3"/>
  <c r="AR288" i="3"/>
  <c r="AR287" i="3"/>
  <c r="AR286" i="3"/>
  <c r="AR285" i="3"/>
  <c r="AR284" i="3"/>
  <c r="AR283" i="3"/>
  <c r="AR282" i="3"/>
  <c r="AR281" i="3"/>
  <c r="AR280" i="3"/>
  <c r="AR279" i="3"/>
  <c r="AR278" i="3"/>
  <c r="AR277" i="3"/>
  <c r="AR276" i="3"/>
  <c r="AR275" i="3"/>
  <c r="AR274" i="3"/>
  <c r="AR273" i="3"/>
  <c r="AR272" i="3"/>
  <c r="AR271" i="3"/>
  <c r="AR270" i="3"/>
  <c r="AR269" i="3"/>
  <c r="AR268" i="3"/>
  <c r="AR267" i="3"/>
  <c r="AR266" i="3"/>
  <c r="AR265" i="3"/>
  <c r="AR264" i="3"/>
  <c r="AR263" i="3"/>
  <c r="AR262" i="3"/>
  <c r="AR261" i="3"/>
  <c r="AR260" i="3"/>
  <c r="AR259" i="3"/>
  <c r="AR258" i="3"/>
  <c r="AR257" i="3"/>
  <c r="AR256" i="3"/>
  <c r="AR255" i="3"/>
  <c r="AR254" i="3"/>
  <c r="AR253" i="3"/>
  <c r="AR252" i="3"/>
  <c r="AR251" i="3"/>
  <c r="AR250" i="3"/>
  <c r="AR249" i="3"/>
  <c r="AR248" i="3"/>
  <c r="AR247" i="3"/>
  <c r="AR246" i="3"/>
  <c r="AR245" i="3"/>
  <c r="AR244" i="3"/>
  <c r="AR243" i="3"/>
  <c r="AR242" i="3"/>
  <c r="AR241" i="3"/>
  <c r="AR240" i="3"/>
  <c r="AR239" i="3"/>
  <c r="AR238" i="3"/>
  <c r="AR237" i="3"/>
  <c r="AR236" i="3"/>
  <c r="AR235" i="3"/>
  <c r="AR234" i="3"/>
  <c r="AR233" i="3"/>
  <c r="AR232" i="3"/>
  <c r="AR231" i="3"/>
  <c r="AR230" i="3"/>
  <c r="AR229" i="3"/>
  <c r="AR228" i="3"/>
  <c r="AR227" i="3"/>
  <c r="AR226" i="3"/>
  <c r="AR225" i="3"/>
  <c r="AR224" i="3"/>
  <c r="AR223" i="3"/>
  <c r="AR222" i="3"/>
  <c r="AR221" i="3"/>
  <c r="AR220" i="3"/>
  <c r="AR219" i="3"/>
  <c r="AR218" i="3"/>
  <c r="AR217" i="3"/>
  <c r="AR216" i="3"/>
  <c r="AR215" i="3"/>
  <c r="AR214" i="3"/>
  <c r="AR213" i="3"/>
  <c r="AR212" i="3"/>
  <c r="AR211" i="3"/>
  <c r="AR210" i="3"/>
  <c r="AR209" i="3"/>
  <c r="AR208" i="3"/>
  <c r="AR207" i="3"/>
  <c r="AR206" i="3"/>
  <c r="AR205" i="3"/>
  <c r="AR204" i="3"/>
  <c r="AR203" i="3"/>
  <c r="AR202" i="3"/>
  <c r="AR201" i="3"/>
  <c r="AR200" i="3"/>
  <c r="AR199" i="3"/>
  <c r="AR198" i="3"/>
  <c r="AR197" i="3"/>
  <c r="AR196" i="3"/>
  <c r="AR195" i="3"/>
  <c r="AR194" i="3"/>
  <c r="AR193" i="3"/>
  <c r="AR192" i="3"/>
  <c r="AR191" i="3"/>
  <c r="AR190" i="3"/>
  <c r="AR189" i="3"/>
  <c r="AR188" i="3"/>
  <c r="AR187" i="3"/>
  <c r="AR186" i="3"/>
  <c r="AR185" i="3"/>
  <c r="AR184" i="3"/>
  <c r="AR183" i="3"/>
  <c r="AR182" i="3"/>
  <c r="AR181" i="3"/>
  <c r="AR180" i="3"/>
  <c r="AR179" i="3"/>
  <c r="AR178" i="3"/>
  <c r="AR177" i="3"/>
  <c r="AR176" i="3"/>
  <c r="AR175" i="3"/>
  <c r="AR174" i="3"/>
  <c r="AR173" i="3"/>
  <c r="AR172" i="3"/>
  <c r="AR171" i="3"/>
  <c r="AR170" i="3"/>
  <c r="AR169" i="3"/>
  <c r="AR168" i="3"/>
  <c r="AR167" i="3"/>
  <c r="AR166" i="3"/>
  <c r="AR165" i="3"/>
  <c r="AR164" i="3"/>
  <c r="AR163" i="3"/>
  <c r="AR162" i="3"/>
  <c r="AR161" i="3"/>
  <c r="AR160" i="3"/>
  <c r="AR159" i="3"/>
  <c r="AR158" i="3"/>
  <c r="AR157" i="3"/>
  <c r="AR156" i="3"/>
  <c r="AR155" i="3"/>
  <c r="AR154" i="3"/>
  <c r="AR153" i="3"/>
  <c r="AR152" i="3"/>
  <c r="AR151" i="3"/>
  <c r="AR150" i="3"/>
  <c r="AR149" i="3"/>
  <c r="AR148" i="3"/>
  <c r="AR147" i="3"/>
  <c r="AR146" i="3"/>
  <c r="AR145" i="3"/>
  <c r="AR144" i="3"/>
  <c r="AR143" i="3"/>
  <c r="AR142" i="3"/>
  <c r="AR141" i="3"/>
  <c r="AR140" i="3"/>
  <c r="AR139" i="3"/>
  <c r="AR138" i="3"/>
  <c r="AR137" i="3"/>
  <c r="AR136" i="3"/>
  <c r="AR135" i="3"/>
  <c r="AR134" i="3"/>
  <c r="AR133" i="3"/>
  <c r="AR132" i="3"/>
  <c r="AR131" i="3"/>
  <c r="AR130" i="3"/>
  <c r="AR129" i="3"/>
  <c r="AR128" i="3"/>
  <c r="AR127" i="3"/>
  <c r="AR126" i="3"/>
  <c r="AR125" i="3"/>
  <c r="AR124" i="3"/>
  <c r="AR123" i="3"/>
  <c r="AR122" i="3"/>
  <c r="AR121" i="3"/>
  <c r="AR120" i="3"/>
  <c r="AR119" i="3"/>
  <c r="AR118" i="3"/>
  <c r="AR117" i="3"/>
  <c r="AR116" i="3"/>
  <c r="AR115" i="3"/>
  <c r="AR114" i="3"/>
  <c r="AR113" i="3"/>
  <c r="AR112" i="3"/>
  <c r="AR111" i="3"/>
  <c r="AR110" i="3"/>
  <c r="AR109" i="3"/>
  <c r="AR108" i="3"/>
  <c r="AR107" i="3"/>
  <c r="AR106" i="3"/>
  <c r="AR105" i="3"/>
  <c r="AR104" i="3"/>
  <c r="AR103" i="3"/>
  <c r="AR102" i="3"/>
  <c r="AR101" i="3"/>
  <c r="AR100" i="3"/>
  <c r="AR99" i="3"/>
  <c r="AR98" i="3"/>
  <c r="AR97" i="3"/>
  <c r="AR96" i="3"/>
  <c r="AR95" i="3"/>
  <c r="AR94" i="3"/>
  <c r="AR93" i="3"/>
  <c r="AR92" i="3"/>
  <c r="AR91" i="3"/>
  <c r="AR90" i="3"/>
  <c r="AR89" i="3"/>
  <c r="AR87" i="3"/>
  <c r="AR86" i="3"/>
  <c r="AR85" i="3"/>
  <c r="AR84" i="3"/>
  <c r="AR83" i="3"/>
  <c r="AR82" i="3"/>
  <c r="AR81" i="3"/>
  <c r="AR80" i="3"/>
  <c r="AR79" i="3"/>
  <c r="AR78" i="3"/>
  <c r="AR77" i="3"/>
  <c r="AR76" i="3"/>
  <c r="AR75" i="3"/>
  <c r="AR74" i="3"/>
  <c r="AR73" i="3"/>
  <c r="AR72" i="3"/>
  <c r="AR71" i="3"/>
  <c r="AR70" i="3"/>
  <c r="AR69" i="3"/>
  <c r="AR68" i="3"/>
  <c r="AR67" i="3"/>
  <c r="AR66" i="3"/>
  <c r="AR65" i="3"/>
  <c r="AR64" i="3"/>
  <c r="AR63" i="3"/>
  <c r="AR62" i="3"/>
  <c r="AR61" i="3"/>
  <c r="AR60" i="3"/>
  <c r="AR59" i="3"/>
  <c r="AR58" i="3"/>
  <c r="AR57" i="3"/>
  <c r="AR56" i="3"/>
  <c r="AR55" i="3"/>
  <c r="AR54" i="3"/>
  <c r="AR53" i="3"/>
  <c r="AR52" i="3"/>
  <c r="AR51" i="3"/>
  <c r="AR50" i="3"/>
  <c r="AR49" i="3"/>
  <c r="AR48" i="3"/>
  <c r="AR47" i="3"/>
  <c r="AR46" i="3"/>
  <c r="AR45" i="3"/>
  <c r="AR44" i="3"/>
  <c r="AR43" i="3"/>
  <c r="AR42" i="3"/>
  <c r="AR41" i="3"/>
  <c r="AR40" i="3"/>
  <c r="AR39" i="3"/>
  <c r="AR38" i="3"/>
  <c r="AR37" i="3"/>
  <c r="AR36" i="3"/>
  <c r="AR35" i="3"/>
  <c r="AR34" i="3"/>
  <c r="AR33" i="3"/>
  <c r="AR32" i="3"/>
  <c r="AR31" i="3"/>
  <c r="AR30" i="3"/>
  <c r="AR29" i="3"/>
  <c r="AR28" i="3"/>
  <c r="AR27" i="3"/>
  <c r="AR26" i="3"/>
  <c r="AR25" i="3"/>
  <c r="AR24" i="3"/>
  <c r="AR23" i="3"/>
  <c r="AR22" i="3"/>
  <c r="AR21" i="3"/>
  <c r="AR20" i="3"/>
  <c r="AR19" i="3"/>
  <c r="AR18" i="3"/>
  <c r="AR17" i="3"/>
  <c r="AR16" i="3"/>
  <c r="AR15" i="3"/>
  <c r="AR14" i="3"/>
  <c r="AR13" i="3"/>
  <c r="AR12" i="3"/>
  <c r="AR11" i="3"/>
  <c r="AR10" i="3"/>
  <c r="AR9" i="3"/>
  <c r="AR8" i="3"/>
  <c r="AR7" i="3"/>
  <c r="AR6" i="3"/>
  <c r="AQ1146" i="3"/>
  <c r="AQ1145" i="3"/>
  <c r="AQ1144" i="3"/>
  <c r="AQ1143" i="3"/>
  <c r="AQ1142" i="3"/>
  <c r="AQ1139" i="3"/>
  <c r="AQ1138" i="3"/>
  <c r="AQ1137" i="3"/>
  <c r="AQ1136" i="3"/>
  <c r="AQ1135" i="3"/>
  <c r="AQ1134" i="3"/>
  <c r="AQ1133" i="3"/>
  <c r="AQ1132" i="3"/>
  <c r="AQ1131" i="3"/>
  <c r="AQ1130" i="3"/>
  <c r="AQ1129" i="3"/>
  <c r="AQ1128" i="3"/>
  <c r="AQ1127" i="3"/>
  <c r="AQ1126" i="3"/>
  <c r="AQ1125" i="3"/>
  <c r="AQ1124" i="3"/>
  <c r="AQ1123" i="3"/>
  <c r="AQ1122" i="3"/>
  <c r="AQ1121" i="3"/>
  <c r="AQ1120" i="3"/>
  <c r="AQ1119" i="3"/>
  <c r="AQ1118" i="3"/>
  <c r="AQ1117" i="3"/>
  <c r="AQ1116" i="3"/>
  <c r="AQ1115" i="3"/>
  <c r="AQ1114" i="3"/>
  <c r="AQ1113" i="3"/>
  <c r="AQ1112" i="3"/>
  <c r="AQ1111" i="3"/>
  <c r="AQ1110" i="3"/>
  <c r="AQ1109" i="3"/>
  <c r="AQ1108" i="3"/>
  <c r="AQ1107" i="3"/>
  <c r="AQ1106" i="3"/>
  <c r="AQ1105" i="3"/>
  <c r="AQ1104" i="3"/>
  <c r="AQ1103" i="3"/>
  <c r="AQ1102" i="3"/>
  <c r="AQ1101" i="3"/>
  <c r="AQ1100" i="3"/>
  <c r="AQ1099" i="3"/>
  <c r="AQ1098" i="3"/>
  <c r="AQ1097" i="3"/>
  <c r="AQ1096" i="3"/>
  <c r="AQ1095" i="3"/>
  <c r="AQ1094" i="3"/>
  <c r="AQ1093" i="3"/>
  <c r="AQ1092" i="3"/>
  <c r="AQ1091" i="3"/>
  <c r="AQ1090" i="3"/>
  <c r="AQ1089" i="3"/>
  <c r="AQ1088" i="3"/>
  <c r="AQ1087" i="3"/>
  <c r="AQ1086" i="3"/>
  <c r="AQ1085" i="3"/>
  <c r="AQ1084" i="3"/>
  <c r="AQ1083" i="3"/>
  <c r="AQ1082" i="3"/>
  <c r="AQ1081" i="3"/>
  <c r="AQ1080" i="3"/>
  <c r="AQ1079" i="3"/>
  <c r="AQ1078" i="3"/>
  <c r="AQ1077" i="3"/>
  <c r="AQ1076" i="3"/>
  <c r="AQ1075" i="3"/>
  <c r="AQ1074" i="3"/>
  <c r="AQ1073" i="3"/>
  <c r="AQ1072" i="3"/>
  <c r="AQ1071" i="3"/>
  <c r="AQ1070" i="3"/>
  <c r="AQ1069" i="3"/>
  <c r="AQ1068" i="3"/>
  <c r="AQ1067" i="3"/>
  <c r="AQ1066" i="3"/>
  <c r="AQ1065" i="3"/>
  <c r="AQ1064" i="3"/>
  <c r="AQ1063" i="3"/>
  <c r="AQ1062" i="3"/>
  <c r="AQ1061" i="3"/>
  <c r="AQ1060" i="3"/>
  <c r="AQ1059" i="3"/>
  <c r="AQ1058" i="3"/>
  <c r="AQ1057" i="3"/>
  <c r="AQ1056" i="3"/>
  <c r="AQ1055" i="3"/>
  <c r="AQ1054" i="3"/>
  <c r="AQ1053" i="3"/>
  <c r="AQ1052" i="3"/>
  <c r="AQ1051" i="3"/>
  <c r="AQ1050" i="3"/>
  <c r="AQ1049" i="3"/>
  <c r="AQ1048" i="3"/>
  <c r="AQ1047" i="3"/>
  <c r="AQ1046" i="3"/>
  <c r="AQ1045" i="3"/>
  <c r="AQ1044" i="3"/>
  <c r="AQ1043" i="3"/>
  <c r="AQ1042" i="3"/>
  <c r="AQ1041" i="3"/>
  <c r="AQ1040" i="3"/>
  <c r="AQ1039" i="3"/>
  <c r="AQ1038" i="3"/>
  <c r="AQ1037" i="3"/>
  <c r="AQ1036" i="3"/>
  <c r="AQ1035" i="3"/>
  <c r="AQ1034" i="3"/>
  <c r="AQ1033" i="3"/>
  <c r="AQ1032" i="3"/>
  <c r="AQ1031" i="3"/>
  <c r="AQ1030" i="3"/>
  <c r="AQ1029" i="3"/>
  <c r="AQ1028" i="3"/>
  <c r="AQ1027" i="3"/>
  <c r="AQ1026" i="3"/>
  <c r="AQ1025" i="3"/>
  <c r="AQ1024" i="3"/>
  <c r="AQ1023" i="3"/>
  <c r="AQ1022" i="3"/>
  <c r="AQ1021" i="3"/>
  <c r="AQ1020" i="3"/>
  <c r="AQ1019" i="3"/>
  <c r="AQ1018" i="3"/>
  <c r="AQ1017" i="3"/>
  <c r="AQ1016" i="3"/>
  <c r="AQ1015" i="3"/>
  <c r="AQ1014" i="3"/>
  <c r="AQ1013" i="3"/>
  <c r="AQ1012" i="3"/>
  <c r="AQ1011" i="3"/>
  <c r="AQ1010" i="3"/>
  <c r="AQ1009" i="3"/>
  <c r="AQ1008" i="3"/>
  <c r="AQ1007" i="3"/>
  <c r="AQ1006" i="3"/>
  <c r="AQ1005" i="3"/>
  <c r="AQ1004" i="3"/>
  <c r="AQ1003" i="3"/>
  <c r="AQ1002" i="3"/>
  <c r="AQ1001" i="3"/>
  <c r="AQ1000" i="3"/>
  <c r="AQ999" i="3"/>
  <c r="AQ998" i="3"/>
  <c r="AQ997" i="3"/>
  <c r="AQ996" i="3"/>
  <c r="AQ995" i="3"/>
  <c r="AQ994" i="3"/>
  <c r="AQ993" i="3"/>
  <c r="AQ992" i="3"/>
  <c r="AQ991" i="3"/>
  <c r="AQ990" i="3"/>
  <c r="AQ989" i="3"/>
  <c r="AQ988" i="3"/>
  <c r="AQ987" i="3"/>
  <c r="AQ986" i="3"/>
  <c r="AQ985" i="3"/>
  <c r="AQ984" i="3"/>
  <c r="AQ983" i="3"/>
  <c r="AQ982" i="3"/>
  <c r="AQ981" i="3"/>
  <c r="AQ980" i="3"/>
  <c r="AQ979" i="3"/>
  <c r="AQ978" i="3"/>
  <c r="AQ977" i="3"/>
  <c r="AQ976" i="3"/>
  <c r="AQ975" i="3"/>
  <c r="AQ974" i="3"/>
  <c r="AQ973" i="3"/>
  <c r="AQ972" i="3"/>
  <c r="AQ971" i="3"/>
  <c r="AQ970" i="3"/>
  <c r="AQ969" i="3"/>
  <c r="AQ968" i="3"/>
  <c r="AQ967" i="3"/>
  <c r="AQ966" i="3"/>
  <c r="AQ965" i="3"/>
  <c r="AQ964" i="3"/>
  <c r="AQ963" i="3"/>
  <c r="AQ962" i="3"/>
  <c r="AQ961" i="3"/>
  <c r="AQ960" i="3"/>
  <c r="AQ959" i="3"/>
  <c r="AQ958" i="3"/>
  <c r="AQ957" i="3"/>
  <c r="AQ956" i="3"/>
  <c r="AQ955" i="3"/>
  <c r="AQ954" i="3"/>
  <c r="AQ953" i="3"/>
  <c r="AQ952" i="3"/>
  <c r="AQ951" i="3"/>
  <c r="AQ950" i="3"/>
  <c r="AQ949" i="3"/>
  <c r="AQ948" i="3"/>
  <c r="AQ947" i="3"/>
  <c r="AQ946" i="3"/>
  <c r="AQ945" i="3"/>
  <c r="AQ944" i="3"/>
  <c r="AQ943" i="3"/>
  <c r="AQ942" i="3"/>
  <c r="AQ941" i="3"/>
  <c r="AQ940" i="3"/>
  <c r="AQ939" i="3"/>
  <c r="AQ938" i="3"/>
  <c r="AQ937" i="3"/>
  <c r="AQ936" i="3"/>
  <c r="AQ935" i="3"/>
  <c r="AQ934" i="3"/>
  <c r="AQ933" i="3"/>
  <c r="AQ932" i="3"/>
  <c r="AQ931" i="3"/>
  <c r="AQ930" i="3"/>
  <c r="AQ929" i="3"/>
  <c r="AQ928" i="3"/>
  <c r="AQ927" i="3"/>
  <c r="AQ926" i="3"/>
  <c r="AQ925" i="3"/>
  <c r="AQ924" i="3"/>
  <c r="AQ923" i="3"/>
  <c r="AQ922" i="3"/>
  <c r="AQ921" i="3"/>
  <c r="AQ920" i="3"/>
  <c r="AQ919" i="3"/>
  <c r="AQ918" i="3"/>
  <c r="AQ917" i="3"/>
  <c r="AQ916" i="3"/>
  <c r="AQ915" i="3"/>
  <c r="AQ914" i="3"/>
  <c r="AQ913" i="3"/>
  <c r="AQ912" i="3"/>
  <c r="AQ911" i="3"/>
  <c r="AQ910" i="3"/>
  <c r="AQ909" i="3"/>
  <c r="AQ908" i="3"/>
  <c r="AQ907" i="3"/>
  <c r="AQ906" i="3"/>
  <c r="AQ905" i="3"/>
  <c r="AQ904" i="3"/>
  <c r="AQ903" i="3"/>
  <c r="AQ902" i="3"/>
  <c r="AQ901" i="3"/>
  <c r="AQ900" i="3"/>
  <c r="AQ899" i="3"/>
  <c r="AQ898" i="3"/>
  <c r="AQ897" i="3"/>
  <c r="AQ896" i="3"/>
  <c r="AQ895" i="3"/>
  <c r="AQ894" i="3"/>
  <c r="AQ893" i="3"/>
  <c r="AQ892" i="3"/>
  <c r="AQ891" i="3"/>
  <c r="AQ890" i="3"/>
  <c r="AQ889" i="3"/>
  <c r="AQ888" i="3"/>
  <c r="AQ887" i="3"/>
  <c r="AQ886" i="3"/>
  <c r="AQ885" i="3"/>
  <c r="AQ884" i="3"/>
  <c r="AQ883" i="3"/>
  <c r="AQ882" i="3"/>
  <c r="AQ881" i="3"/>
  <c r="AQ880" i="3"/>
  <c r="AQ879" i="3"/>
  <c r="AQ878" i="3"/>
  <c r="AQ877" i="3"/>
  <c r="AQ876" i="3"/>
  <c r="AQ875" i="3"/>
  <c r="AQ874" i="3"/>
  <c r="AQ873" i="3"/>
  <c r="AQ872" i="3"/>
  <c r="AQ871" i="3"/>
  <c r="AQ870" i="3"/>
  <c r="AQ869" i="3"/>
  <c r="AQ868" i="3"/>
  <c r="AQ867" i="3"/>
  <c r="AQ866" i="3"/>
  <c r="AQ865" i="3"/>
  <c r="AQ864" i="3"/>
  <c r="AQ863" i="3"/>
  <c r="AQ862" i="3"/>
  <c r="AQ861" i="3"/>
  <c r="AQ860" i="3"/>
  <c r="AQ859" i="3"/>
  <c r="AQ858" i="3"/>
  <c r="AQ857" i="3"/>
  <c r="AQ856" i="3"/>
  <c r="AQ855" i="3"/>
  <c r="AQ854" i="3"/>
  <c r="AQ853" i="3"/>
  <c r="AQ852" i="3"/>
  <c r="AQ851" i="3"/>
  <c r="AQ850" i="3"/>
  <c r="AQ849" i="3"/>
  <c r="AQ848" i="3"/>
  <c r="AQ847" i="3"/>
  <c r="AQ846" i="3"/>
  <c r="AQ845" i="3"/>
  <c r="AQ844" i="3"/>
  <c r="AQ843" i="3"/>
  <c r="AQ842" i="3"/>
  <c r="AQ841" i="3"/>
  <c r="AQ840" i="3"/>
  <c r="AQ839" i="3"/>
  <c r="AQ838" i="3"/>
  <c r="AQ837" i="3"/>
  <c r="AQ836" i="3"/>
  <c r="AQ835" i="3"/>
  <c r="AQ834" i="3"/>
  <c r="AQ833" i="3"/>
  <c r="AQ832" i="3"/>
  <c r="AQ831" i="3"/>
  <c r="AQ830" i="3"/>
  <c r="AQ829" i="3"/>
  <c r="AQ828" i="3"/>
  <c r="AQ827" i="3"/>
  <c r="AQ826" i="3"/>
  <c r="AQ825" i="3"/>
  <c r="AQ824" i="3"/>
  <c r="AQ823" i="3"/>
  <c r="AQ822" i="3"/>
  <c r="AQ821" i="3"/>
  <c r="AQ820" i="3"/>
  <c r="AQ819" i="3"/>
  <c r="AQ818" i="3"/>
  <c r="AQ817" i="3"/>
  <c r="AQ816" i="3"/>
  <c r="AQ815" i="3"/>
  <c r="AQ814" i="3"/>
  <c r="AQ813" i="3"/>
  <c r="AQ812" i="3"/>
  <c r="AQ811" i="3"/>
  <c r="AQ810" i="3"/>
  <c r="AQ809" i="3"/>
  <c r="AQ808" i="3"/>
  <c r="AQ807" i="3"/>
  <c r="AQ806" i="3"/>
  <c r="AQ805" i="3"/>
  <c r="AQ804" i="3"/>
  <c r="AQ803" i="3"/>
  <c r="AQ802" i="3"/>
  <c r="AQ801" i="3"/>
  <c r="AQ800" i="3"/>
  <c r="AQ799" i="3"/>
  <c r="AQ798" i="3"/>
  <c r="AQ797" i="3"/>
  <c r="AQ796" i="3"/>
  <c r="AQ795" i="3"/>
  <c r="AQ794" i="3"/>
  <c r="AQ793" i="3"/>
  <c r="AQ792" i="3"/>
  <c r="AQ791" i="3"/>
  <c r="AQ790" i="3"/>
  <c r="AQ789" i="3"/>
  <c r="AQ788" i="3"/>
  <c r="AQ787" i="3"/>
  <c r="AQ786" i="3"/>
  <c r="AQ785" i="3"/>
  <c r="AQ784" i="3"/>
  <c r="AQ783" i="3"/>
  <c r="AQ782" i="3"/>
  <c r="AQ781" i="3"/>
  <c r="AQ780" i="3"/>
  <c r="AQ779" i="3"/>
  <c r="AQ778" i="3"/>
  <c r="AQ777" i="3"/>
  <c r="AQ776" i="3"/>
  <c r="AQ775" i="3"/>
  <c r="AQ774" i="3"/>
  <c r="AQ773" i="3"/>
  <c r="AQ772" i="3"/>
  <c r="AQ771" i="3"/>
  <c r="AQ770" i="3"/>
  <c r="AQ769" i="3"/>
  <c r="AQ768" i="3"/>
  <c r="AQ767" i="3"/>
  <c r="AQ766" i="3"/>
  <c r="AQ765" i="3"/>
  <c r="AQ764" i="3"/>
  <c r="AQ763" i="3"/>
  <c r="AQ762" i="3"/>
  <c r="AQ761" i="3"/>
  <c r="AQ760" i="3"/>
  <c r="AQ759" i="3"/>
  <c r="AQ758" i="3"/>
  <c r="AQ757" i="3"/>
  <c r="AQ756" i="3"/>
  <c r="AQ755" i="3"/>
  <c r="AQ754" i="3"/>
  <c r="AQ753" i="3"/>
  <c r="AQ752" i="3"/>
  <c r="AQ751" i="3"/>
  <c r="AQ750" i="3"/>
  <c r="AQ749" i="3"/>
  <c r="AQ748" i="3"/>
  <c r="AQ747" i="3"/>
  <c r="AQ746" i="3"/>
  <c r="AQ745" i="3"/>
  <c r="AQ744" i="3"/>
  <c r="AQ743" i="3"/>
  <c r="AQ742" i="3"/>
  <c r="AQ741" i="3"/>
  <c r="AQ740" i="3"/>
  <c r="AQ739" i="3"/>
  <c r="AQ738" i="3"/>
  <c r="AQ737" i="3"/>
  <c r="AQ736" i="3"/>
  <c r="AQ735" i="3"/>
  <c r="AQ734" i="3"/>
  <c r="AQ733" i="3"/>
  <c r="AQ732" i="3"/>
  <c r="AQ731" i="3"/>
  <c r="AQ730" i="3"/>
  <c r="AQ729" i="3"/>
  <c r="AQ728" i="3"/>
  <c r="AQ727" i="3"/>
  <c r="AQ726" i="3"/>
  <c r="AQ725" i="3"/>
  <c r="AQ724" i="3"/>
  <c r="AQ723" i="3"/>
  <c r="AQ722" i="3"/>
  <c r="AQ721" i="3"/>
  <c r="AQ720" i="3"/>
  <c r="AQ719" i="3"/>
  <c r="AQ718" i="3"/>
  <c r="AQ717" i="3"/>
  <c r="AQ716" i="3"/>
  <c r="AQ715" i="3"/>
  <c r="AQ714" i="3"/>
  <c r="AQ713" i="3"/>
  <c r="AQ712" i="3"/>
  <c r="AQ711" i="3"/>
  <c r="AQ710" i="3"/>
  <c r="AQ709" i="3"/>
  <c r="AQ708" i="3"/>
  <c r="AQ707" i="3"/>
  <c r="AQ706" i="3"/>
  <c r="AQ705" i="3"/>
  <c r="AQ704" i="3"/>
  <c r="AQ703" i="3"/>
  <c r="AQ702" i="3"/>
  <c r="AQ701" i="3"/>
  <c r="AQ700" i="3"/>
  <c r="AQ699" i="3"/>
  <c r="AQ698" i="3"/>
  <c r="AQ697" i="3"/>
  <c r="AQ696" i="3"/>
  <c r="AQ695" i="3"/>
  <c r="AQ694" i="3"/>
  <c r="AQ693" i="3"/>
  <c r="AQ692" i="3"/>
  <c r="AQ691" i="3"/>
  <c r="AQ690" i="3"/>
  <c r="AQ689" i="3"/>
  <c r="AQ688" i="3"/>
  <c r="AQ687" i="3"/>
  <c r="AQ686" i="3"/>
  <c r="AQ685" i="3"/>
  <c r="AQ684" i="3"/>
  <c r="AQ683" i="3"/>
  <c r="AQ682" i="3"/>
  <c r="AQ681" i="3"/>
  <c r="AQ680" i="3"/>
  <c r="AQ679" i="3"/>
  <c r="AQ678" i="3"/>
  <c r="AQ677" i="3"/>
  <c r="AQ676" i="3"/>
  <c r="AQ675" i="3"/>
  <c r="AQ674" i="3"/>
  <c r="AQ673" i="3"/>
  <c r="AQ672" i="3"/>
  <c r="AQ671" i="3"/>
  <c r="AQ670" i="3"/>
  <c r="AQ669" i="3"/>
  <c r="AQ668" i="3"/>
  <c r="AQ667" i="3"/>
  <c r="AQ666" i="3"/>
  <c r="AQ665" i="3"/>
  <c r="AQ664" i="3"/>
  <c r="AQ663" i="3"/>
  <c r="AQ662" i="3"/>
  <c r="AQ661" i="3"/>
  <c r="AQ660" i="3"/>
  <c r="AQ659" i="3"/>
  <c r="AQ658" i="3"/>
  <c r="AQ657" i="3"/>
  <c r="AQ656" i="3"/>
  <c r="AQ655" i="3"/>
  <c r="AQ654" i="3"/>
  <c r="AQ653" i="3"/>
  <c r="AQ652" i="3"/>
  <c r="AQ651" i="3"/>
  <c r="AQ650" i="3"/>
  <c r="AQ649" i="3"/>
  <c r="AQ648" i="3"/>
  <c r="AQ647" i="3"/>
  <c r="AQ646" i="3"/>
  <c r="AQ645" i="3"/>
  <c r="AQ644" i="3"/>
  <c r="AQ643" i="3"/>
  <c r="AQ642" i="3"/>
  <c r="AQ641" i="3"/>
  <c r="AQ640" i="3"/>
  <c r="AQ639" i="3"/>
  <c r="AQ638" i="3"/>
  <c r="AQ637" i="3"/>
  <c r="AQ636" i="3"/>
  <c r="AQ635" i="3"/>
  <c r="AQ634" i="3"/>
  <c r="AQ633" i="3"/>
  <c r="AQ632" i="3"/>
  <c r="AQ631" i="3"/>
  <c r="AQ630" i="3"/>
  <c r="AQ629" i="3"/>
  <c r="AQ628" i="3"/>
  <c r="AQ627" i="3"/>
  <c r="AQ626" i="3"/>
  <c r="AQ625" i="3"/>
  <c r="AQ624" i="3"/>
  <c r="AQ623" i="3"/>
  <c r="AQ622" i="3"/>
  <c r="AQ621" i="3"/>
  <c r="AQ620" i="3"/>
  <c r="AQ619" i="3"/>
  <c r="AQ618" i="3"/>
  <c r="AQ617" i="3"/>
  <c r="AQ616" i="3"/>
  <c r="AQ615" i="3"/>
  <c r="AQ614" i="3"/>
  <c r="AQ613" i="3"/>
  <c r="AQ612" i="3"/>
  <c r="AQ611" i="3"/>
  <c r="AQ610" i="3"/>
  <c r="AQ609" i="3"/>
  <c r="AQ608" i="3"/>
  <c r="AQ607" i="3"/>
  <c r="AQ606" i="3"/>
  <c r="AQ605" i="3"/>
  <c r="AQ604" i="3"/>
  <c r="AQ603" i="3"/>
  <c r="AQ602" i="3"/>
  <c r="AQ601" i="3"/>
  <c r="AQ600" i="3"/>
  <c r="AQ599" i="3"/>
  <c r="AQ598" i="3"/>
  <c r="AQ597" i="3"/>
  <c r="AQ596" i="3"/>
  <c r="AQ595" i="3"/>
  <c r="AQ594" i="3"/>
  <c r="AQ593" i="3"/>
  <c r="AQ592" i="3"/>
  <c r="AQ591" i="3"/>
  <c r="AQ590" i="3"/>
  <c r="AQ589" i="3"/>
  <c r="AQ588" i="3"/>
  <c r="AQ587" i="3"/>
  <c r="AQ586" i="3"/>
  <c r="AQ585" i="3"/>
  <c r="AQ584" i="3"/>
  <c r="AQ583" i="3"/>
  <c r="AQ582" i="3"/>
  <c r="AQ581" i="3"/>
  <c r="AQ580" i="3"/>
  <c r="AQ579" i="3"/>
  <c r="AQ578" i="3"/>
  <c r="AQ577" i="3"/>
  <c r="AQ576" i="3"/>
  <c r="AQ575" i="3"/>
  <c r="AQ574" i="3"/>
  <c r="AQ573" i="3"/>
  <c r="AQ572" i="3"/>
  <c r="AQ571" i="3"/>
  <c r="AQ570" i="3"/>
  <c r="AQ569" i="3"/>
  <c r="AQ568" i="3"/>
  <c r="AQ567" i="3"/>
  <c r="AQ566" i="3"/>
  <c r="AQ565" i="3"/>
  <c r="AQ564" i="3"/>
  <c r="AQ563" i="3"/>
  <c r="AQ562" i="3"/>
  <c r="AQ561" i="3"/>
  <c r="AQ560" i="3"/>
  <c r="AQ558" i="3"/>
  <c r="AQ557" i="3"/>
  <c r="AQ556" i="3"/>
  <c r="AQ555" i="3"/>
  <c r="AQ554" i="3"/>
  <c r="AQ553" i="3"/>
  <c r="AQ552" i="3"/>
  <c r="AQ551" i="3"/>
  <c r="AQ550" i="3"/>
  <c r="AQ549" i="3"/>
  <c r="AQ548" i="3"/>
  <c r="AQ547" i="3"/>
  <c r="AQ546" i="3"/>
  <c r="AQ545" i="3"/>
  <c r="AQ544" i="3"/>
  <c r="AQ543" i="3"/>
  <c r="AQ542" i="3"/>
  <c r="AQ541" i="3"/>
  <c r="AQ540" i="3"/>
  <c r="AQ539" i="3"/>
  <c r="AQ538" i="3"/>
  <c r="AQ537" i="3"/>
  <c r="AQ536" i="3"/>
  <c r="AQ535" i="3"/>
  <c r="AQ534" i="3"/>
  <c r="AQ533" i="3"/>
  <c r="AQ532" i="3"/>
  <c r="AQ531" i="3"/>
  <c r="AQ530" i="3"/>
  <c r="AQ529" i="3"/>
  <c r="AQ528" i="3"/>
  <c r="AQ527" i="3"/>
  <c r="AQ524" i="3"/>
  <c r="AQ523" i="3"/>
  <c r="AQ522" i="3"/>
  <c r="AQ521" i="3"/>
  <c r="AQ520" i="3"/>
  <c r="AQ519" i="3"/>
  <c r="AQ518" i="3"/>
  <c r="AQ517" i="3"/>
  <c r="AQ516" i="3"/>
  <c r="AQ515" i="3"/>
  <c r="AQ514" i="3"/>
  <c r="AQ513" i="3"/>
  <c r="AQ512" i="3"/>
  <c r="AQ511" i="3"/>
  <c r="AQ510" i="3"/>
  <c r="AQ508" i="3"/>
  <c r="AQ507" i="3"/>
  <c r="AQ506" i="3"/>
  <c r="AQ505" i="3"/>
  <c r="AQ504" i="3"/>
  <c r="AQ503" i="3"/>
  <c r="AQ502" i="3"/>
  <c r="AQ501" i="3"/>
  <c r="AQ500" i="3"/>
  <c r="AQ499" i="3"/>
  <c r="AQ498" i="3"/>
  <c r="AQ497" i="3"/>
  <c r="AQ496" i="3"/>
  <c r="AQ495" i="3"/>
  <c r="AQ494" i="3"/>
  <c r="AQ493" i="3"/>
  <c r="AQ492" i="3"/>
  <c r="AQ491" i="3"/>
  <c r="AQ490" i="3"/>
  <c r="AQ489" i="3"/>
  <c r="AQ488" i="3"/>
  <c r="AQ487" i="3"/>
  <c r="AQ486" i="3"/>
  <c r="AQ485" i="3"/>
  <c r="AQ484" i="3"/>
  <c r="AQ483" i="3"/>
  <c r="AQ482" i="3"/>
  <c r="AQ481" i="3"/>
  <c r="AQ480" i="3"/>
  <c r="AQ479" i="3"/>
  <c r="AQ478" i="3"/>
  <c r="AQ477" i="3"/>
  <c r="AQ476" i="3"/>
  <c r="AQ475" i="3"/>
  <c r="AQ474" i="3"/>
  <c r="AQ473" i="3"/>
  <c r="AQ472" i="3"/>
  <c r="AQ471" i="3"/>
  <c r="AQ470" i="3"/>
  <c r="AQ469" i="3"/>
  <c r="AQ468" i="3"/>
  <c r="AQ467" i="3"/>
  <c r="AQ466" i="3"/>
  <c r="AQ465" i="3"/>
  <c r="AQ464" i="3"/>
  <c r="AQ463" i="3"/>
  <c r="AQ462" i="3"/>
  <c r="AQ461" i="3"/>
  <c r="AQ460" i="3"/>
  <c r="AQ459" i="3"/>
  <c r="AQ458" i="3"/>
  <c r="AQ457" i="3"/>
  <c r="AQ456" i="3"/>
  <c r="AQ455" i="3"/>
  <c r="AQ454" i="3"/>
  <c r="AQ453" i="3"/>
  <c r="AQ452" i="3"/>
  <c r="AQ451" i="3"/>
  <c r="AQ450" i="3"/>
  <c r="AQ449" i="3"/>
  <c r="AQ448" i="3"/>
  <c r="AQ447" i="3"/>
  <c r="AQ446" i="3"/>
  <c r="AQ445" i="3"/>
  <c r="AQ444" i="3"/>
  <c r="AQ443" i="3"/>
  <c r="AQ442" i="3"/>
  <c r="AQ441" i="3"/>
  <c r="AQ440" i="3"/>
  <c r="AQ439" i="3"/>
  <c r="AQ438" i="3"/>
  <c r="AQ437" i="3"/>
  <c r="AQ436" i="3"/>
  <c r="AQ435" i="3"/>
  <c r="AQ434" i="3"/>
  <c r="AQ433" i="3"/>
  <c r="AQ432" i="3"/>
  <c r="AQ431" i="3"/>
  <c r="AQ430" i="3"/>
  <c r="AQ429" i="3"/>
  <c r="AQ428" i="3"/>
  <c r="AQ427" i="3"/>
  <c r="AQ426" i="3"/>
  <c r="AQ425" i="3"/>
  <c r="AQ424" i="3"/>
  <c r="AQ423" i="3"/>
  <c r="AQ422" i="3"/>
  <c r="AQ421" i="3"/>
  <c r="AQ420" i="3"/>
  <c r="AQ419" i="3"/>
  <c r="AQ418" i="3"/>
  <c r="AQ417" i="3"/>
  <c r="AQ416" i="3"/>
  <c r="AQ415" i="3"/>
  <c r="AQ414" i="3"/>
  <c r="AQ413" i="3"/>
  <c r="AQ412" i="3"/>
  <c r="AQ411" i="3"/>
  <c r="AQ410" i="3"/>
  <c r="AQ409" i="3"/>
  <c r="AQ408" i="3"/>
  <c r="AQ407" i="3"/>
  <c r="AQ406" i="3"/>
  <c r="AQ405" i="3"/>
  <c r="AQ404" i="3"/>
  <c r="AQ403" i="3"/>
  <c r="AQ402" i="3"/>
  <c r="AQ401" i="3"/>
  <c r="AQ400" i="3"/>
  <c r="AQ399" i="3"/>
  <c r="AQ398" i="3"/>
  <c r="AQ397" i="3"/>
  <c r="AQ396" i="3"/>
  <c r="AQ395" i="3"/>
  <c r="AQ394" i="3"/>
  <c r="AQ393" i="3"/>
  <c r="AQ392" i="3"/>
  <c r="AQ391" i="3"/>
  <c r="AQ390" i="3"/>
  <c r="AQ389" i="3"/>
  <c r="AQ388" i="3"/>
  <c r="AQ387" i="3"/>
  <c r="AQ386" i="3"/>
  <c r="AQ385" i="3"/>
  <c r="AQ384" i="3"/>
  <c r="AQ383" i="3"/>
  <c r="AQ382" i="3"/>
  <c r="AQ381" i="3"/>
  <c r="AQ380" i="3"/>
  <c r="AQ379" i="3"/>
  <c r="AQ378" i="3"/>
  <c r="AQ377" i="3"/>
  <c r="AQ376" i="3"/>
  <c r="AQ375" i="3"/>
  <c r="AQ374" i="3"/>
  <c r="AQ373" i="3"/>
  <c r="AQ372" i="3"/>
  <c r="AQ371" i="3"/>
  <c r="AQ370" i="3"/>
  <c r="AQ369" i="3"/>
  <c r="AQ368" i="3"/>
  <c r="AQ367" i="3"/>
  <c r="AQ366" i="3"/>
  <c r="AQ365" i="3"/>
  <c r="AQ364" i="3"/>
  <c r="AQ363" i="3"/>
  <c r="AQ362" i="3"/>
  <c r="AQ361" i="3"/>
  <c r="AQ360" i="3"/>
  <c r="AQ359" i="3"/>
  <c r="AQ358" i="3"/>
  <c r="AQ357" i="3"/>
  <c r="AQ356" i="3"/>
  <c r="AQ355" i="3"/>
  <c r="AQ354" i="3"/>
  <c r="AQ353" i="3"/>
  <c r="AQ352" i="3"/>
  <c r="AQ351" i="3"/>
  <c r="AQ350" i="3"/>
  <c r="AQ349" i="3"/>
  <c r="AQ348" i="3"/>
  <c r="AQ347" i="3"/>
  <c r="AQ346" i="3"/>
  <c r="AQ345" i="3"/>
  <c r="AQ344" i="3"/>
  <c r="AQ343" i="3"/>
  <c r="AQ342" i="3"/>
  <c r="AQ341" i="3"/>
  <c r="AQ340" i="3"/>
  <c r="AQ339" i="3"/>
  <c r="AQ338" i="3"/>
  <c r="AQ337" i="3"/>
  <c r="AQ336" i="3"/>
  <c r="AQ335" i="3"/>
  <c r="AQ334" i="3"/>
  <c r="AQ333" i="3"/>
  <c r="AQ332" i="3"/>
  <c r="AQ331" i="3"/>
  <c r="AQ330" i="3"/>
  <c r="AQ329" i="3"/>
  <c r="AQ328" i="3"/>
  <c r="AQ327" i="3"/>
  <c r="AQ326" i="3"/>
  <c r="AQ325" i="3"/>
  <c r="AQ324" i="3"/>
  <c r="AQ323" i="3"/>
  <c r="AQ322" i="3"/>
  <c r="AQ321" i="3"/>
  <c r="AQ320" i="3"/>
  <c r="AQ319" i="3"/>
  <c r="AQ318" i="3"/>
  <c r="AQ317" i="3"/>
  <c r="AQ316" i="3"/>
  <c r="AQ315" i="3"/>
  <c r="AQ314" i="3"/>
  <c r="AQ313" i="3"/>
  <c r="AQ312" i="3"/>
  <c r="AQ311" i="3"/>
  <c r="AQ310" i="3"/>
  <c r="AQ309" i="3"/>
  <c r="AQ308" i="3"/>
  <c r="AQ307" i="3"/>
  <c r="AQ306" i="3"/>
  <c r="AQ305" i="3"/>
  <c r="AQ304" i="3"/>
  <c r="AQ303" i="3"/>
  <c r="AQ302" i="3"/>
  <c r="AQ301" i="3"/>
  <c r="AQ300" i="3"/>
  <c r="AQ299" i="3"/>
  <c r="AQ298" i="3"/>
  <c r="AQ297" i="3"/>
  <c r="AQ296" i="3"/>
  <c r="AQ295" i="3"/>
  <c r="AQ294" i="3"/>
  <c r="AQ293" i="3"/>
  <c r="AQ292" i="3"/>
  <c r="AQ291" i="3"/>
  <c r="AQ290" i="3"/>
  <c r="AQ289" i="3"/>
  <c r="AQ288" i="3"/>
  <c r="AQ287" i="3"/>
  <c r="AQ286" i="3"/>
  <c r="AQ285" i="3"/>
  <c r="AQ284" i="3"/>
  <c r="AQ283" i="3"/>
  <c r="AQ282" i="3"/>
  <c r="AQ281" i="3"/>
  <c r="AQ280" i="3"/>
  <c r="AQ279" i="3"/>
  <c r="AQ278" i="3"/>
  <c r="AQ277" i="3"/>
  <c r="AQ276" i="3"/>
  <c r="AQ275" i="3"/>
  <c r="AQ274" i="3"/>
  <c r="AQ273" i="3"/>
  <c r="AQ272" i="3"/>
  <c r="AQ271" i="3"/>
  <c r="AQ270" i="3"/>
  <c r="AQ269" i="3"/>
  <c r="AQ268" i="3"/>
  <c r="AQ267" i="3"/>
  <c r="AQ266" i="3"/>
  <c r="AQ265" i="3"/>
  <c r="AQ264" i="3"/>
  <c r="AQ263" i="3"/>
  <c r="AQ262" i="3"/>
  <c r="AQ261" i="3"/>
  <c r="AQ260" i="3"/>
  <c r="AQ259" i="3"/>
  <c r="AQ258" i="3"/>
  <c r="AQ257" i="3"/>
  <c r="AQ256" i="3"/>
  <c r="AQ255" i="3"/>
  <c r="AQ254" i="3"/>
  <c r="AQ253" i="3"/>
  <c r="AQ252" i="3"/>
  <c r="AQ251" i="3"/>
  <c r="AQ250" i="3"/>
  <c r="AQ249" i="3"/>
  <c r="AQ248" i="3"/>
  <c r="AQ247" i="3"/>
  <c r="AQ246" i="3"/>
  <c r="AQ245" i="3"/>
  <c r="AQ244" i="3"/>
  <c r="AQ243" i="3"/>
  <c r="AQ242" i="3"/>
  <c r="AQ241" i="3"/>
  <c r="AQ240" i="3"/>
  <c r="AQ239" i="3"/>
  <c r="AQ238" i="3"/>
  <c r="AQ237" i="3"/>
  <c r="AQ236" i="3"/>
  <c r="AQ235" i="3"/>
  <c r="AQ234" i="3"/>
  <c r="AQ233" i="3"/>
  <c r="AQ232" i="3"/>
  <c r="AQ231" i="3"/>
  <c r="AQ230" i="3"/>
  <c r="AQ229" i="3"/>
  <c r="AQ228" i="3"/>
  <c r="AQ227" i="3"/>
  <c r="AQ226" i="3"/>
  <c r="AQ225" i="3"/>
  <c r="AQ224" i="3"/>
  <c r="AQ223" i="3"/>
  <c r="AQ222" i="3"/>
  <c r="AQ221" i="3"/>
  <c r="AQ220" i="3"/>
  <c r="AQ219" i="3"/>
  <c r="AQ218" i="3"/>
  <c r="AQ217" i="3"/>
  <c r="AQ216" i="3"/>
  <c r="AQ215" i="3"/>
  <c r="AQ214" i="3"/>
  <c r="AQ213" i="3"/>
  <c r="AQ212" i="3"/>
  <c r="AQ211" i="3"/>
  <c r="AQ210" i="3"/>
  <c r="AQ209" i="3"/>
  <c r="AQ208" i="3"/>
  <c r="AQ207" i="3"/>
  <c r="AQ206" i="3"/>
  <c r="AQ205" i="3"/>
  <c r="AQ204" i="3"/>
  <c r="AQ203" i="3"/>
  <c r="AQ202" i="3"/>
  <c r="AQ201" i="3"/>
  <c r="AQ200" i="3"/>
  <c r="AQ199" i="3"/>
  <c r="AQ198" i="3"/>
  <c r="AQ197" i="3"/>
  <c r="AQ196" i="3"/>
  <c r="AQ195" i="3"/>
  <c r="AQ194" i="3"/>
  <c r="AQ193" i="3"/>
  <c r="AQ192" i="3"/>
  <c r="AQ191" i="3"/>
  <c r="AQ190" i="3"/>
  <c r="AQ189" i="3"/>
  <c r="AQ188" i="3"/>
  <c r="AQ187" i="3"/>
  <c r="AQ186" i="3"/>
  <c r="AQ185" i="3"/>
  <c r="AQ184" i="3"/>
  <c r="AQ183" i="3"/>
  <c r="AQ182" i="3"/>
  <c r="AQ181" i="3"/>
  <c r="AQ180" i="3"/>
  <c r="AQ179" i="3"/>
  <c r="AQ178" i="3"/>
  <c r="AQ177" i="3"/>
  <c r="AQ176" i="3"/>
  <c r="AQ175" i="3"/>
  <c r="AQ174" i="3"/>
  <c r="AQ173" i="3"/>
  <c r="AQ172" i="3"/>
  <c r="AQ171" i="3"/>
  <c r="AQ170" i="3"/>
  <c r="AQ169" i="3"/>
  <c r="AQ168" i="3"/>
  <c r="AQ167" i="3"/>
  <c r="AQ166" i="3"/>
  <c r="AQ165" i="3"/>
  <c r="AQ164" i="3"/>
  <c r="AQ163" i="3"/>
  <c r="AQ162" i="3"/>
  <c r="AQ161" i="3"/>
  <c r="AQ160" i="3"/>
  <c r="AQ159" i="3"/>
  <c r="AQ158" i="3"/>
  <c r="AQ157" i="3"/>
  <c r="AQ156" i="3"/>
  <c r="AQ155" i="3"/>
  <c r="AQ154" i="3"/>
  <c r="AQ153" i="3"/>
  <c r="AQ152" i="3"/>
  <c r="AQ151" i="3"/>
  <c r="AQ150" i="3"/>
  <c r="AQ149" i="3"/>
  <c r="AQ148" i="3"/>
  <c r="AQ147" i="3"/>
  <c r="AQ146" i="3"/>
  <c r="AQ145" i="3"/>
  <c r="AQ144" i="3"/>
  <c r="AQ143" i="3"/>
  <c r="AQ142" i="3"/>
  <c r="AQ141" i="3"/>
  <c r="AQ140" i="3"/>
  <c r="AQ139" i="3"/>
  <c r="AQ138" i="3"/>
  <c r="AQ137" i="3"/>
  <c r="AQ136" i="3"/>
  <c r="AQ135" i="3"/>
  <c r="AQ134" i="3"/>
  <c r="AQ133" i="3"/>
  <c r="AQ132" i="3"/>
  <c r="AQ131" i="3"/>
  <c r="AQ130" i="3"/>
  <c r="AQ129" i="3"/>
  <c r="AQ128" i="3"/>
  <c r="AQ127" i="3"/>
  <c r="AQ126" i="3"/>
  <c r="AQ125" i="3"/>
  <c r="AQ124" i="3"/>
  <c r="AQ123" i="3"/>
  <c r="AQ122" i="3"/>
  <c r="AQ121" i="3"/>
  <c r="AQ120" i="3"/>
  <c r="AQ119" i="3"/>
  <c r="AQ118" i="3"/>
  <c r="AQ117" i="3"/>
  <c r="AQ116" i="3"/>
  <c r="AQ115" i="3"/>
  <c r="AQ114" i="3"/>
  <c r="AQ113" i="3"/>
  <c r="AQ112" i="3"/>
  <c r="AQ111" i="3"/>
  <c r="AQ110" i="3"/>
  <c r="AQ109" i="3"/>
  <c r="AQ108" i="3"/>
  <c r="AQ107" i="3"/>
  <c r="AQ106" i="3"/>
  <c r="AQ105" i="3"/>
  <c r="AQ104" i="3"/>
  <c r="AQ103" i="3"/>
  <c r="AQ102" i="3"/>
  <c r="AQ101" i="3"/>
  <c r="AQ100" i="3"/>
  <c r="AQ99" i="3"/>
  <c r="AQ98" i="3"/>
  <c r="AQ97" i="3"/>
  <c r="AQ96" i="3"/>
  <c r="AQ95" i="3"/>
  <c r="AQ94" i="3"/>
  <c r="AQ93" i="3"/>
  <c r="AQ92" i="3"/>
  <c r="AQ91" i="3"/>
  <c r="AQ90" i="3"/>
  <c r="AQ89" i="3"/>
  <c r="AQ87" i="3"/>
  <c r="AQ86" i="3"/>
  <c r="AQ85" i="3"/>
  <c r="AQ84" i="3"/>
  <c r="AQ83" i="3"/>
  <c r="AQ82" i="3"/>
  <c r="AQ81" i="3"/>
  <c r="AQ80" i="3"/>
  <c r="AQ79" i="3"/>
  <c r="AQ78" i="3"/>
  <c r="AQ77" i="3"/>
  <c r="AQ76" i="3"/>
  <c r="AQ75" i="3"/>
  <c r="AQ74" i="3"/>
  <c r="AQ73" i="3"/>
  <c r="AQ72" i="3"/>
  <c r="AQ71" i="3"/>
  <c r="AQ70" i="3"/>
  <c r="AQ69" i="3"/>
  <c r="AQ68" i="3"/>
  <c r="AQ67" i="3"/>
  <c r="AQ66" i="3"/>
  <c r="AQ65" i="3"/>
  <c r="AQ64" i="3"/>
  <c r="AQ63" i="3"/>
  <c r="AQ62" i="3"/>
  <c r="AQ61" i="3"/>
  <c r="AQ60" i="3"/>
  <c r="AQ59" i="3"/>
  <c r="AQ58" i="3"/>
  <c r="AQ57" i="3"/>
  <c r="AQ56" i="3"/>
  <c r="AQ55" i="3"/>
  <c r="AQ54" i="3"/>
  <c r="AQ53" i="3"/>
  <c r="AQ52" i="3"/>
  <c r="AQ51" i="3"/>
  <c r="AQ50" i="3"/>
  <c r="AQ49" i="3"/>
  <c r="AQ48" i="3"/>
  <c r="AQ47" i="3"/>
  <c r="AQ46" i="3"/>
  <c r="AQ45" i="3"/>
  <c r="AQ44" i="3"/>
  <c r="AQ43" i="3"/>
  <c r="AQ42" i="3"/>
  <c r="AQ41" i="3"/>
  <c r="AQ40" i="3"/>
  <c r="AQ39" i="3"/>
  <c r="AQ38" i="3"/>
  <c r="AQ37" i="3"/>
  <c r="AQ36" i="3"/>
  <c r="AQ35" i="3"/>
  <c r="AQ34" i="3"/>
  <c r="AQ33" i="3"/>
  <c r="AQ32" i="3"/>
  <c r="AQ31" i="3"/>
  <c r="AQ30" i="3"/>
  <c r="AQ29" i="3"/>
  <c r="AQ28" i="3"/>
  <c r="AQ27" i="3"/>
  <c r="AQ26" i="3"/>
  <c r="AQ25" i="3"/>
  <c r="AQ24" i="3"/>
  <c r="AQ23" i="3"/>
  <c r="AQ22" i="3"/>
  <c r="AQ21" i="3"/>
  <c r="AQ20" i="3"/>
  <c r="AQ19" i="3"/>
  <c r="AQ18" i="3"/>
  <c r="AQ17" i="3"/>
  <c r="AQ16" i="3"/>
  <c r="AQ15" i="3"/>
  <c r="AQ14" i="3"/>
  <c r="AQ13" i="3"/>
  <c r="AQ12" i="3"/>
  <c r="AQ11" i="3"/>
  <c r="AQ10" i="3"/>
  <c r="AQ9" i="3"/>
  <c r="AQ8" i="3"/>
  <c r="AQ7" i="3"/>
  <c r="AQ6" i="3"/>
  <c r="AP1146" i="3"/>
  <c r="AP1145" i="3"/>
  <c r="AP1144" i="3"/>
  <c r="AP1143" i="3"/>
  <c r="AP1142" i="3"/>
  <c r="AP1139" i="3"/>
  <c r="AP1138" i="3"/>
  <c r="AP1137" i="3"/>
  <c r="AP1136" i="3"/>
  <c r="AP1135" i="3"/>
  <c r="AP1134" i="3"/>
  <c r="AP1133" i="3"/>
  <c r="AP1132" i="3"/>
  <c r="AP1131" i="3"/>
  <c r="AP1130" i="3"/>
  <c r="AP1129" i="3"/>
  <c r="AP1128" i="3"/>
  <c r="AP1127" i="3"/>
  <c r="AP1126" i="3"/>
  <c r="AP1125" i="3"/>
  <c r="AP1124" i="3"/>
  <c r="AP1123" i="3"/>
  <c r="AP1122" i="3"/>
  <c r="AP1121" i="3"/>
  <c r="AP1120" i="3"/>
  <c r="AP1119" i="3"/>
  <c r="AP1118" i="3"/>
  <c r="AP1117" i="3"/>
  <c r="AP1116" i="3"/>
  <c r="AP1115" i="3"/>
  <c r="AP1114" i="3"/>
  <c r="AP1113" i="3"/>
  <c r="AP1112" i="3"/>
  <c r="AP1111" i="3"/>
  <c r="AP1110" i="3"/>
  <c r="AP1109" i="3"/>
  <c r="AP1108" i="3"/>
  <c r="AP1107" i="3"/>
  <c r="AP1106" i="3"/>
  <c r="AP1105" i="3"/>
  <c r="AP1104" i="3"/>
  <c r="AP1103" i="3"/>
  <c r="AP1102" i="3"/>
  <c r="AP1101" i="3"/>
  <c r="AP1100" i="3"/>
  <c r="AP1099" i="3"/>
  <c r="AP1098" i="3"/>
  <c r="AP1097" i="3"/>
  <c r="AP1096" i="3"/>
  <c r="AP1095" i="3"/>
  <c r="AP1094" i="3"/>
  <c r="AP1093" i="3"/>
  <c r="AP1092" i="3"/>
  <c r="AP1091" i="3"/>
  <c r="AP1090" i="3"/>
  <c r="AP1089" i="3"/>
  <c r="AP1088" i="3"/>
  <c r="AP1087" i="3"/>
  <c r="AP1086" i="3"/>
  <c r="AP1085" i="3"/>
  <c r="AP1084" i="3"/>
  <c r="AP1083" i="3"/>
  <c r="AP1082" i="3"/>
  <c r="AP1081" i="3"/>
  <c r="AP1080" i="3"/>
  <c r="AP1079" i="3"/>
  <c r="AP1078" i="3"/>
  <c r="AP1077" i="3"/>
  <c r="AP1076" i="3"/>
  <c r="AP1075" i="3"/>
  <c r="AP1074" i="3"/>
  <c r="AP1073" i="3"/>
  <c r="AP1072" i="3"/>
  <c r="AP1071" i="3"/>
  <c r="AP1070" i="3"/>
  <c r="AP1069" i="3"/>
  <c r="AP1068" i="3"/>
  <c r="AP1067" i="3"/>
  <c r="AP1066" i="3"/>
  <c r="AP1065" i="3"/>
  <c r="AP1064" i="3"/>
  <c r="AP1063" i="3"/>
  <c r="AP1062" i="3"/>
  <c r="AP1061" i="3"/>
  <c r="AP1060" i="3"/>
  <c r="AP1059" i="3"/>
  <c r="AP1058" i="3"/>
  <c r="AP1057" i="3"/>
  <c r="AP1056" i="3"/>
  <c r="AP1055" i="3"/>
  <c r="AP1054" i="3"/>
  <c r="AP1053" i="3"/>
  <c r="AP1052" i="3"/>
  <c r="AP1051" i="3"/>
  <c r="AP1050" i="3"/>
  <c r="AP1049" i="3"/>
  <c r="AP1048" i="3"/>
  <c r="AP1047" i="3"/>
  <c r="AP1046" i="3"/>
  <c r="AP1045" i="3"/>
  <c r="AP1044" i="3"/>
  <c r="AP1043" i="3"/>
  <c r="AP1042" i="3"/>
  <c r="AP1041" i="3"/>
  <c r="AP1040" i="3"/>
  <c r="AP1039" i="3"/>
  <c r="AP1038" i="3"/>
  <c r="AP1037" i="3"/>
  <c r="AP1036" i="3"/>
  <c r="AP1035" i="3"/>
  <c r="AP1034" i="3"/>
  <c r="AP1033" i="3"/>
  <c r="AP1032" i="3"/>
  <c r="AP1031" i="3"/>
  <c r="AP1030" i="3"/>
  <c r="AP1029" i="3"/>
  <c r="AP1028" i="3"/>
  <c r="AP1027" i="3"/>
  <c r="AP1026" i="3"/>
  <c r="AP1025" i="3"/>
  <c r="AP1024" i="3"/>
  <c r="AP1023" i="3"/>
  <c r="AP1022" i="3"/>
  <c r="AP1021" i="3"/>
  <c r="AP1020" i="3"/>
  <c r="AP1019" i="3"/>
  <c r="AP1018" i="3"/>
  <c r="AP1017" i="3"/>
  <c r="AP1016" i="3"/>
  <c r="AP1015" i="3"/>
  <c r="AP1014" i="3"/>
  <c r="AP1013" i="3"/>
  <c r="AP1012" i="3"/>
  <c r="AP1011" i="3"/>
  <c r="AP1010" i="3"/>
  <c r="AP1009" i="3"/>
  <c r="AP1008" i="3"/>
  <c r="AP1007" i="3"/>
  <c r="AP1006" i="3"/>
  <c r="AP1005" i="3"/>
  <c r="AP1004" i="3"/>
  <c r="AP1003" i="3"/>
  <c r="AP1002" i="3"/>
  <c r="AP1001" i="3"/>
  <c r="AP1000" i="3"/>
  <c r="AP999" i="3"/>
  <c r="AP998" i="3"/>
  <c r="AP997" i="3"/>
  <c r="AP996" i="3"/>
  <c r="AP995" i="3"/>
  <c r="AP994" i="3"/>
  <c r="AP993" i="3"/>
  <c r="AP992" i="3"/>
  <c r="AP991" i="3"/>
  <c r="AP990" i="3"/>
  <c r="AP989" i="3"/>
  <c r="AP988" i="3"/>
  <c r="AP987" i="3"/>
  <c r="AP986" i="3"/>
  <c r="AP985" i="3"/>
  <c r="AP984" i="3"/>
  <c r="AP983" i="3"/>
  <c r="AP982" i="3"/>
  <c r="AP981" i="3"/>
  <c r="AP980" i="3"/>
  <c r="AP979" i="3"/>
  <c r="AP978" i="3"/>
  <c r="AP977" i="3"/>
  <c r="AP976" i="3"/>
  <c r="AP975" i="3"/>
  <c r="AP974" i="3"/>
  <c r="AP973" i="3"/>
  <c r="AP972" i="3"/>
  <c r="AP971" i="3"/>
  <c r="AP970" i="3"/>
  <c r="AP969" i="3"/>
  <c r="AP968" i="3"/>
  <c r="AP967" i="3"/>
  <c r="AP966" i="3"/>
  <c r="AP965" i="3"/>
  <c r="AP964" i="3"/>
  <c r="AP963" i="3"/>
  <c r="AP962" i="3"/>
  <c r="AP961" i="3"/>
  <c r="AP960" i="3"/>
  <c r="AP959" i="3"/>
  <c r="AP958" i="3"/>
  <c r="AP957" i="3"/>
  <c r="AP956" i="3"/>
  <c r="AP955" i="3"/>
  <c r="AP954" i="3"/>
  <c r="AP953" i="3"/>
  <c r="AP952" i="3"/>
  <c r="AP951" i="3"/>
  <c r="AP950" i="3"/>
  <c r="AP949" i="3"/>
  <c r="AP948" i="3"/>
  <c r="AP947" i="3"/>
  <c r="AP946" i="3"/>
  <c r="AP945" i="3"/>
  <c r="AP944" i="3"/>
  <c r="AP943" i="3"/>
  <c r="AP942" i="3"/>
  <c r="AP941" i="3"/>
  <c r="AP940" i="3"/>
  <c r="AP939" i="3"/>
  <c r="AP938" i="3"/>
  <c r="AP937" i="3"/>
  <c r="AP936" i="3"/>
  <c r="AP935" i="3"/>
  <c r="AP934" i="3"/>
  <c r="AP933" i="3"/>
  <c r="AP932" i="3"/>
  <c r="AP931" i="3"/>
  <c r="AP930" i="3"/>
  <c r="AP929" i="3"/>
  <c r="AP928" i="3"/>
  <c r="AP927" i="3"/>
  <c r="AP926" i="3"/>
  <c r="AP925" i="3"/>
  <c r="AP924" i="3"/>
  <c r="AP923" i="3"/>
  <c r="AP922" i="3"/>
  <c r="AP921" i="3"/>
  <c r="AP920" i="3"/>
  <c r="AP919" i="3"/>
  <c r="AP918" i="3"/>
  <c r="AP917" i="3"/>
  <c r="AP916" i="3"/>
  <c r="AP915" i="3"/>
  <c r="AP914" i="3"/>
  <c r="AP913" i="3"/>
  <c r="AP912" i="3"/>
  <c r="AP911" i="3"/>
  <c r="AP910" i="3"/>
  <c r="AP909" i="3"/>
  <c r="AP908" i="3"/>
  <c r="AP907" i="3"/>
  <c r="AP906" i="3"/>
  <c r="AP905" i="3"/>
  <c r="AP904" i="3"/>
  <c r="AP903" i="3"/>
  <c r="AP902" i="3"/>
  <c r="AP901" i="3"/>
  <c r="AP900" i="3"/>
  <c r="AP899" i="3"/>
  <c r="AP898" i="3"/>
  <c r="AP897" i="3"/>
  <c r="AP896" i="3"/>
  <c r="AP895" i="3"/>
  <c r="AP894" i="3"/>
  <c r="AP893" i="3"/>
  <c r="AP892" i="3"/>
  <c r="AP891" i="3"/>
  <c r="AP890" i="3"/>
  <c r="AP889" i="3"/>
  <c r="AP888" i="3"/>
  <c r="AP887" i="3"/>
  <c r="AP886" i="3"/>
  <c r="AP885" i="3"/>
  <c r="AP884" i="3"/>
  <c r="AP883" i="3"/>
  <c r="AP882" i="3"/>
  <c r="AP881" i="3"/>
  <c r="AP880" i="3"/>
  <c r="AP879" i="3"/>
  <c r="AP878" i="3"/>
  <c r="AP877" i="3"/>
  <c r="AP876" i="3"/>
  <c r="AP875" i="3"/>
  <c r="AP874" i="3"/>
  <c r="AP873" i="3"/>
  <c r="AP872" i="3"/>
  <c r="AP871" i="3"/>
  <c r="AP870" i="3"/>
  <c r="AP869" i="3"/>
  <c r="AP868" i="3"/>
  <c r="AP867" i="3"/>
  <c r="AP866" i="3"/>
  <c r="AP865" i="3"/>
  <c r="AP864" i="3"/>
  <c r="AP863" i="3"/>
  <c r="AP862" i="3"/>
  <c r="AP861" i="3"/>
  <c r="AP860" i="3"/>
  <c r="AP859" i="3"/>
  <c r="AP858" i="3"/>
  <c r="AP857" i="3"/>
  <c r="AP856" i="3"/>
  <c r="AP855" i="3"/>
  <c r="AP854" i="3"/>
  <c r="AP853" i="3"/>
  <c r="AP852" i="3"/>
  <c r="AP851" i="3"/>
  <c r="AP850" i="3"/>
  <c r="AP849" i="3"/>
  <c r="AP848" i="3"/>
  <c r="AP847" i="3"/>
  <c r="AP846" i="3"/>
  <c r="AP845" i="3"/>
  <c r="AP844" i="3"/>
  <c r="AP843" i="3"/>
  <c r="AP842" i="3"/>
  <c r="AP841" i="3"/>
  <c r="AP840" i="3"/>
  <c r="AP839" i="3"/>
  <c r="AP838" i="3"/>
  <c r="AP837" i="3"/>
  <c r="AP836" i="3"/>
  <c r="AP835" i="3"/>
  <c r="AP834" i="3"/>
  <c r="AP833" i="3"/>
  <c r="AP832" i="3"/>
  <c r="AP831" i="3"/>
  <c r="AP830" i="3"/>
  <c r="AP829" i="3"/>
  <c r="AP828" i="3"/>
  <c r="AP827" i="3"/>
  <c r="AP826" i="3"/>
  <c r="AP825" i="3"/>
  <c r="AP824" i="3"/>
  <c r="AP823" i="3"/>
  <c r="AP822" i="3"/>
  <c r="AP821" i="3"/>
  <c r="AP820" i="3"/>
  <c r="AP819" i="3"/>
  <c r="AP818" i="3"/>
  <c r="AP817" i="3"/>
  <c r="AP816" i="3"/>
  <c r="AP815" i="3"/>
  <c r="AP814" i="3"/>
  <c r="AP813" i="3"/>
  <c r="AP812" i="3"/>
  <c r="AP811" i="3"/>
  <c r="AP810" i="3"/>
  <c r="AP809" i="3"/>
  <c r="AP808" i="3"/>
  <c r="AP807" i="3"/>
  <c r="AP806" i="3"/>
  <c r="AP805" i="3"/>
  <c r="AP804" i="3"/>
  <c r="AP803" i="3"/>
  <c r="AP802" i="3"/>
  <c r="AP801" i="3"/>
  <c r="AP800" i="3"/>
  <c r="AP799" i="3"/>
  <c r="AP798" i="3"/>
  <c r="AP797" i="3"/>
  <c r="AP796" i="3"/>
  <c r="AP795" i="3"/>
  <c r="AP794" i="3"/>
  <c r="AP793" i="3"/>
  <c r="AP792" i="3"/>
  <c r="AP791" i="3"/>
  <c r="AP790" i="3"/>
  <c r="AP789" i="3"/>
  <c r="AP788" i="3"/>
  <c r="AP787" i="3"/>
  <c r="AP786" i="3"/>
  <c r="AP785" i="3"/>
  <c r="AP784" i="3"/>
  <c r="AP783" i="3"/>
  <c r="AP782" i="3"/>
  <c r="AP781" i="3"/>
  <c r="AP780" i="3"/>
  <c r="AP779" i="3"/>
  <c r="AP778" i="3"/>
  <c r="AP777" i="3"/>
  <c r="AP776" i="3"/>
  <c r="AP775" i="3"/>
  <c r="AP774" i="3"/>
  <c r="AP773" i="3"/>
  <c r="AP772" i="3"/>
  <c r="AP771" i="3"/>
  <c r="AP770" i="3"/>
  <c r="AP769" i="3"/>
  <c r="AP768" i="3"/>
  <c r="AP767" i="3"/>
  <c r="AP766" i="3"/>
  <c r="AP765" i="3"/>
  <c r="AP764" i="3"/>
  <c r="AP763" i="3"/>
  <c r="AP762" i="3"/>
  <c r="AP761" i="3"/>
  <c r="AP760" i="3"/>
  <c r="AP759" i="3"/>
  <c r="AP758" i="3"/>
  <c r="AP757" i="3"/>
  <c r="AP756" i="3"/>
  <c r="AP755" i="3"/>
  <c r="AP754" i="3"/>
  <c r="AP753" i="3"/>
  <c r="AP752" i="3"/>
  <c r="AP751" i="3"/>
  <c r="AP750" i="3"/>
  <c r="AP749" i="3"/>
  <c r="AP748" i="3"/>
  <c r="AP747" i="3"/>
  <c r="AP746" i="3"/>
  <c r="AP745" i="3"/>
  <c r="AP744" i="3"/>
  <c r="AP743" i="3"/>
  <c r="AP742" i="3"/>
  <c r="AP741" i="3"/>
  <c r="AP740" i="3"/>
  <c r="AP739" i="3"/>
  <c r="AP738" i="3"/>
  <c r="AP737" i="3"/>
  <c r="AP736" i="3"/>
  <c r="AP735" i="3"/>
  <c r="AP734" i="3"/>
  <c r="AP733" i="3"/>
  <c r="AP732" i="3"/>
  <c r="AP731" i="3"/>
  <c r="AP730" i="3"/>
  <c r="AP729" i="3"/>
  <c r="AP728" i="3"/>
  <c r="AP727" i="3"/>
  <c r="AP726" i="3"/>
  <c r="AP725" i="3"/>
  <c r="AP724" i="3"/>
  <c r="AP723" i="3"/>
  <c r="AP722" i="3"/>
  <c r="AP721" i="3"/>
  <c r="AP720" i="3"/>
  <c r="AP719" i="3"/>
  <c r="AP718" i="3"/>
  <c r="AP717" i="3"/>
  <c r="AP716" i="3"/>
  <c r="AP715" i="3"/>
  <c r="AP714" i="3"/>
  <c r="AP713" i="3"/>
  <c r="AP712" i="3"/>
  <c r="AP711" i="3"/>
  <c r="AP710" i="3"/>
  <c r="AP709" i="3"/>
  <c r="AP708" i="3"/>
  <c r="AP707" i="3"/>
  <c r="AP706" i="3"/>
  <c r="AP705" i="3"/>
  <c r="AP704" i="3"/>
  <c r="AP703" i="3"/>
  <c r="AP702" i="3"/>
  <c r="AP701" i="3"/>
  <c r="AP700" i="3"/>
  <c r="AP699" i="3"/>
  <c r="AP698" i="3"/>
  <c r="AP697" i="3"/>
  <c r="AP696" i="3"/>
  <c r="AP695" i="3"/>
  <c r="AP694" i="3"/>
  <c r="AP693" i="3"/>
  <c r="AP692" i="3"/>
  <c r="AP691" i="3"/>
  <c r="AP690" i="3"/>
  <c r="AP689" i="3"/>
  <c r="AP688" i="3"/>
  <c r="AP687" i="3"/>
  <c r="AP686" i="3"/>
  <c r="AP685" i="3"/>
  <c r="AP684" i="3"/>
  <c r="AP683" i="3"/>
  <c r="AP682" i="3"/>
  <c r="AP681" i="3"/>
  <c r="AP680" i="3"/>
  <c r="AP679" i="3"/>
  <c r="AP678" i="3"/>
  <c r="AP677" i="3"/>
  <c r="AP676" i="3"/>
  <c r="AP675" i="3"/>
  <c r="AP674" i="3"/>
  <c r="AP673" i="3"/>
  <c r="AP672" i="3"/>
  <c r="AP671" i="3"/>
  <c r="AP670" i="3"/>
  <c r="AP669" i="3"/>
  <c r="AP668" i="3"/>
  <c r="AP667" i="3"/>
  <c r="AP666" i="3"/>
  <c r="AP665" i="3"/>
  <c r="AP664" i="3"/>
  <c r="AP663" i="3"/>
  <c r="AP662" i="3"/>
  <c r="AP661" i="3"/>
  <c r="AP660" i="3"/>
  <c r="AP659" i="3"/>
  <c r="AP658" i="3"/>
  <c r="AP657" i="3"/>
  <c r="AP656" i="3"/>
  <c r="AP655" i="3"/>
  <c r="AP654" i="3"/>
  <c r="AP653" i="3"/>
  <c r="AP652" i="3"/>
  <c r="AP651" i="3"/>
  <c r="AP650" i="3"/>
  <c r="AP649" i="3"/>
  <c r="AP648" i="3"/>
  <c r="AP647" i="3"/>
  <c r="AP646" i="3"/>
  <c r="AP645" i="3"/>
  <c r="AP644" i="3"/>
  <c r="AP643" i="3"/>
  <c r="AP642" i="3"/>
  <c r="AP641" i="3"/>
  <c r="AP640" i="3"/>
  <c r="AP639" i="3"/>
  <c r="AP638" i="3"/>
  <c r="AP637" i="3"/>
  <c r="AP636" i="3"/>
  <c r="AP635" i="3"/>
  <c r="AP634" i="3"/>
  <c r="AP633" i="3"/>
  <c r="AP632" i="3"/>
  <c r="AP631" i="3"/>
  <c r="AP630" i="3"/>
  <c r="AP629" i="3"/>
  <c r="AP628" i="3"/>
  <c r="AP627" i="3"/>
  <c r="AP626" i="3"/>
  <c r="AP625" i="3"/>
  <c r="AP624" i="3"/>
  <c r="AP623" i="3"/>
  <c r="AP622" i="3"/>
  <c r="AP621" i="3"/>
  <c r="AP620" i="3"/>
  <c r="AP619" i="3"/>
  <c r="AP618" i="3"/>
  <c r="AP617" i="3"/>
  <c r="AP616" i="3"/>
  <c r="AP615" i="3"/>
  <c r="AP614" i="3"/>
  <c r="AP613" i="3"/>
  <c r="AP612" i="3"/>
  <c r="AP611" i="3"/>
  <c r="AP610" i="3"/>
  <c r="AP609" i="3"/>
  <c r="AP608" i="3"/>
  <c r="AP607" i="3"/>
  <c r="AP606" i="3"/>
  <c r="AP605" i="3"/>
  <c r="AP604" i="3"/>
  <c r="AP603" i="3"/>
  <c r="AP602" i="3"/>
  <c r="AP601" i="3"/>
  <c r="AP600" i="3"/>
  <c r="AP599" i="3"/>
  <c r="AP598" i="3"/>
  <c r="AP597" i="3"/>
  <c r="AP596" i="3"/>
  <c r="AP595" i="3"/>
  <c r="AP594" i="3"/>
  <c r="AP593" i="3"/>
  <c r="AP592" i="3"/>
  <c r="AP591" i="3"/>
  <c r="AP590" i="3"/>
  <c r="AP589" i="3"/>
  <c r="AP588" i="3"/>
  <c r="AP587" i="3"/>
  <c r="AP586" i="3"/>
  <c r="AP585" i="3"/>
  <c r="AP584" i="3"/>
  <c r="AP583" i="3"/>
  <c r="AP582" i="3"/>
  <c r="AP581" i="3"/>
  <c r="AP580" i="3"/>
  <c r="AP579" i="3"/>
  <c r="AP578" i="3"/>
  <c r="AP577" i="3"/>
  <c r="AP576" i="3"/>
  <c r="AP575" i="3"/>
  <c r="AP574" i="3"/>
  <c r="AP573" i="3"/>
  <c r="AP572" i="3"/>
  <c r="AP571" i="3"/>
  <c r="AP570" i="3"/>
  <c r="AP569" i="3"/>
  <c r="AP568" i="3"/>
  <c r="AP567" i="3"/>
  <c r="AP566" i="3"/>
  <c r="AP565" i="3"/>
  <c r="AP564" i="3"/>
  <c r="AP563" i="3"/>
  <c r="AP562" i="3"/>
  <c r="AP561" i="3"/>
  <c r="AP560" i="3"/>
  <c r="AP558" i="3"/>
  <c r="AP557" i="3"/>
  <c r="AP556" i="3"/>
  <c r="AP555" i="3"/>
  <c r="AP554" i="3"/>
  <c r="AP553" i="3"/>
  <c r="AP552" i="3"/>
  <c r="AP551" i="3"/>
  <c r="AP550" i="3"/>
  <c r="AP549" i="3"/>
  <c r="AP548" i="3"/>
  <c r="AP547" i="3"/>
  <c r="AP546" i="3"/>
  <c r="AP545" i="3"/>
  <c r="AP544" i="3"/>
  <c r="AP543" i="3"/>
  <c r="AP542" i="3"/>
  <c r="AP541" i="3"/>
  <c r="AP540" i="3"/>
  <c r="AP539" i="3"/>
  <c r="AP538" i="3"/>
  <c r="AP537" i="3"/>
  <c r="AP536" i="3"/>
  <c r="AP535" i="3"/>
  <c r="AP534" i="3"/>
  <c r="AP533" i="3"/>
  <c r="AP532" i="3"/>
  <c r="AP531" i="3"/>
  <c r="AP530" i="3"/>
  <c r="AP529" i="3"/>
  <c r="AP528" i="3"/>
  <c r="AP527" i="3"/>
  <c r="AP524" i="3"/>
  <c r="AP523" i="3"/>
  <c r="AP522" i="3"/>
  <c r="AP521" i="3"/>
  <c r="AP520" i="3"/>
  <c r="AP519" i="3"/>
  <c r="AP518" i="3"/>
  <c r="AP517" i="3"/>
  <c r="AP516" i="3"/>
  <c r="AP515" i="3"/>
  <c r="AP514" i="3"/>
  <c r="AP513" i="3"/>
  <c r="AP512" i="3"/>
  <c r="AP511" i="3"/>
  <c r="AP510" i="3"/>
  <c r="AP508" i="3"/>
  <c r="AP507" i="3"/>
  <c r="AP506" i="3"/>
  <c r="AP505" i="3"/>
  <c r="AP504" i="3"/>
  <c r="AP503" i="3"/>
  <c r="AP502" i="3"/>
  <c r="AP501" i="3"/>
  <c r="AP500" i="3"/>
  <c r="AP499" i="3"/>
  <c r="AP498" i="3"/>
  <c r="AP497" i="3"/>
  <c r="AP496" i="3"/>
  <c r="AP495" i="3"/>
  <c r="AP494" i="3"/>
  <c r="AP493" i="3"/>
  <c r="AP492" i="3"/>
  <c r="AP491" i="3"/>
  <c r="AP490" i="3"/>
  <c r="AP489" i="3"/>
  <c r="AP488" i="3"/>
  <c r="AP487" i="3"/>
  <c r="AP486" i="3"/>
  <c r="AP485" i="3"/>
  <c r="AP484" i="3"/>
  <c r="AP483" i="3"/>
  <c r="AP482" i="3"/>
  <c r="AP481" i="3"/>
  <c r="AP480" i="3"/>
  <c r="AP479" i="3"/>
  <c r="AP478" i="3"/>
  <c r="AP477" i="3"/>
  <c r="AP476" i="3"/>
  <c r="AP475" i="3"/>
  <c r="AP474" i="3"/>
  <c r="AP473" i="3"/>
  <c r="AP472" i="3"/>
  <c r="AP471" i="3"/>
  <c r="AP470" i="3"/>
  <c r="AP469" i="3"/>
  <c r="AP468" i="3"/>
  <c r="AP467" i="3"/>
  <c r="AP466" i="3"/>
  <c r="AP465" i="3"/>
  <c r="AP464" i="3"/>
  <c r="AP463" i="3"/>
  <c r="AP462" i="3"/>
  <c r="AP461" i="3"/>
  <c r="AP460" i="3"/>
  <c r="AP459" i="3"/>
  <c r="AP458" i="3"/>
  <c r="AP457" i="3"/>
  <c r="AP456" i="3"/>
  <c r="AP455" i="3"/>
  <c r="AP454" i="3"/>
  <c r="AP453" i="3"/>
  <c r="AP452" i="3"/>
  <c r="AP451" i="3"/>
  <c r="AP450" i="3"/>
  <c r="AP449" i="3"/>
  <c r="AP448" i="3"/>
  <c r="AP447" i="3"/>
  <c r="AP446" i="3"/>
  <c r="AP445" i="3"/>
  <c r="AP444" i="3"/>
  <c r="AP443" i="3"/>
  <c r="AP442" i="3"/>
  <c r="AP441" i="3"/>
  <c r="AP440" i="3"/>
  <c r="AP439" i="3"/>
  <c r="AP438" i="3"/>
  <c r="AP437" i="3"/>
  <c r="AP436" i="3"/>
  <c r="AP435" i="3"/>
  <c r="AP434" i="3"/>
  <c r="AP433" i="3"/>
  <c r="AP432" i="3"/>
  <c r="AP431" i="3"/>
  <c r="AP430" i="3"/>
  <c r="AP429" i="3"/>
  <c r="AP428" i="3"/>
  <c r="AP427" i="3"/>
  <c r="AP426" i="3"/>
  <c r="AP425" i="3"/>
  <c r="AP424" i="3"/>
  <c r="AP423" i="3"/>
  <c r="AP422" i="3"/>
  <c r="AP421" i="3"/>
  <c r="AP420" i="3"/>
  <c r="AP419" i="3"/>
  <c r="AP418" i="3"/>
  <c r="AP417" i="3"/>
  <c r="AP416" i="3"/>
  <c r="AP415" i="3"/>
  <c r="AP414" i="3"/>
  <c r="AP413" i="3"/>
  <c r="AP412" i="3"/>
  <c r="AP411" i="3"/>
  <c r="AP410" i="3"/>
  <c r="AP409" i="3"/>
  <c r="AP408" i="3"/>
  <c r="AP407" i="3"/>
  <c r="AP406" i="3"/>
  <c r="AP405" i="3"/>
  <c r="AP404" i="3"/>
  <c r="AP403" i="3"/>
  <c r="AP402" i="3"/>
  <c r="AP401" i="3"/>
  <c r="AP400" i="3"/>
  <c r="AP399" i="3"/>
  <c r="AP398" i="3"/>
  <c r="AP397" i="3"/>
  <c r="AP396" i="3"/>
  <c r="AP395" i="3"/>
  <c r="AP394" i="3"/>
  <c r="AP393" i="3"/>
  <c r="AP392" i="3"/>
  <c r="AP391" i="3"/>
  <c r="AP390" i="3"/>
  <c r="AP389" i="3"/>
  <c r="AP388" i="3"/>
  <c r="AP387" i="3"/>
  <c r="AP386" i="3"/>
  <c r="AP385" i="3"/>
  <c r="AP384" i="3"/>
  <c r="AP383" i="3"/>
  <c r="AP382" i="3"/>
  <c r="AP381" i="3"/>
  <c r="AP380" i="3"/>
  <c r="AP379" i="3"/>
  <c r="AP378" i="3"/>
  <c r="AP377" i="3"/>
  <c r="AP376" i="3"/>
  <c r="AP375" i="3"/>
  <c r="AP374" i="3"/>
  <c r="AP373" i="3"/>
  <c r="AP372" i="3"/>
  <c r="AP371" i="3"/>
  <c r="AP370" i="3"/>
  <c r="AP369" i="3"/>
  <c r="AP368" i="3"/>
  <c r="AP367" i="3"/>
  <c r="AP366" i="3"/>
  <c r="AP365" i="3"/>
  <c r="AP364" i="3"/>
  <c r="AP363" i="3"/>
  <c r="AP362" i="3"/>
  <c r="AP361" i="3"/>
  <c r="AP360" i="3"/>
  <c r="AP359" i="3"/>
  <c r="AP358" i="3"/>
  <c r="AP357" i="3"/>
  <c r="AP356" i="3"/>
  <c r="AP355" i="3"/>
  <c r="AP354" i="3"/>
  <c r="AP353" i="3"/>
  <c r="AP352" i="3"/>
  <c r="AP351" i="3"/>
  <c r="AP350" i="3"/>
  <c r="AP349" i="3"/>
  <c r="AP348" i="3"/>
  <c r="AP347" i="3"/>
  <c r="AP346" i="3"/>
  <c r="AP345" i="3"/>
  <c r="AP344" i="3"/>
  <c r="AP343" i="3"/>
  <c r="AP342" i="3"/>
  <c r="AP341" i="3"/>
  <c r="AP340" i="3"/>
  <c r="AP339" i="3"/>
  <c r="AP338" i="3"/>
  <c r="AP337" i="3"/>
  <c r="AP336" i="3"/>
  <c r="AP335" i="3"/>
  <c r="AP334" i="3"/>
  <c r="AP333" i="3"/>
  <c r="AP332" i="3"/>
  <c r="AP331" i="3"/>
  <c r="AP330" i="3"/>
  <c r="AP329" i="3"/>
  <c r="AP328" i="3"/>
  <c r="AP327" i="3"/>
  <c r="AP326" i="3"/>
  <c r="AP325" i="3"/>
  <c r="AP324" i="3"/>
  <c r="AP323" i="3"/>
  <c r="AP322" i="3"/>
  <c r="AP321" i="3"/>
  <c r="AP320" i="3"/>
  <c r="AP319" i="3"/>
  <c r="AP318" i="3"/>
  <c r="AP317" i="3"/>
  <c r="AP316" i="3"/>
  <c r="AP315" i="3"/>
  <c r="AP314" i="3"/>
  <c r="AP313" i="3"/>
  <c r="AP312" i="3"/>
  <c r="AP311" i="3"/>
  <c r="AP310" i="3"/>
  <c r="AP309" i="3"/>
  <c r="AP308" i="3"/>
  <c r="AP307" i="3"/>
  <c r="AP306" i="3"/>
  <c r="AP305" i="3"/>
  <c r="AP304" i="3"/>
  <c r="AP303" i="3"/>
  <c r="AP302" i="3"/>
  <c r="AP301" i="3"/>
  <c r="AP300" i="3"/>
  <c r="AP299" i="3"/>
  <c r="AP298" i="3"/>
  <c r="AP297" i="3"/>
  <c r="AP296" i="3"/>
  <c r="AP295" i="3"/>
  <c r="AP294" i="3"/>
  <c r="AP293" i="3"/>
  <c r="AP292" i="3"/>
  <c r="AP291" i="3"/>
  <c r="AP290" i="3"/>
  <c r="AP289" i="3"/>
  <c r="AP288" i="3"/>
  <c r="AP287" i="3"/>
  <c r="AP286" i="3"/>
  <c r="AP285" i="3"/>
  <c r="AP284" i="3"/>
  <c r="AP283" i="3"/>
  <c r="AP282" i="3"/>
  <c r="AP281" i="3"/>
  <c r="AP280" i="3"/>
  <c r="AP279" i="3"/>
  <c r="AP278" i="3"/>
  <c r="AP277" i="3"/>
  <c r="AP276" i="3"/>
  <c r="AP275" i="3"/>
  <c r="AP274" i="3"/>
  <c r="AP273" i="3"/>
  <c r="AP272" i="3"/>
  <c r="AP271" i="3"/>
  <c r="AP270" i="3"/>
  <c r="AP269" i="3"/>
  <c r="AP268" i="3"/>
  <c r="AP267" i="3"/>
  <c r="AP266" i="3"/>
  <c r="AP265" i="3"/>
  <c r="AP264" i="3"/>
  <c r="AP263" i="3"/>
  <c r="AP262" i="3"/>
  <c r="AP261" i="3"/>
  <c r="AP260" i="3"/>
  <c r="AP259" i="3"/>
  <c r="AP258" i="3"/>
  <c r="AP257" i="3"/>
  <c r="AP256" i="3"/>
  <c r="AP255" i="3"/>
  <c r="AP254" i="3"/>
  <c r="AP253" i="3"/>
  <c r="AP252" i="3"/>
  <c r="AP251" i="3"/>
  <c r="AP250" i="3"/>
  <c r="AP249" i="3"/>
  <c r="AP248" i="3"/>
  <c r="AP247" i="3"/>
  <c r="AP246" i="3"/>
  <c r="AP245" i="3"/>
  <c r="AP244" i="3"/>
  <c r="AP243" i="3"/>
  <c r="AP242" i="3"/>
  <c r="AP241" i="3"/>
  <c r="AP240" i="3"/>
  <c r="AP239" i="3"/>
  <c r="AP238" i="3"/>
  <c r="AP237" i="3"/>
  <c r="AP236" i="3"/>
  <c r="AP235" i="3"/>
  <c r="AP234" i="3"/>
  <c r="AP233" i="3"/>
  <c r="AP232" i="3"/>
  <c r="AP231" i="3"/>
  <c r="AP230" i="3"/>
  <c r="AP229" i="3"/>
  <c r="AP228" i="3"/>
  <c r="AP227" i="3"/>
  <c r="AP226" i="3"/>
  <c r="AP225" i="3"/>
  <c r="AP224" i="3"/>
  <c r="AP223" i="3"/>
  <c r="AP222" i="3"/>
  <c r="AP221" i="3"/>
  <c r="AP220" i="3"/>
  <c r="AP219" i="3"/>
  <c r="AP218" i="3"/>
  <c r="AP217" i="3"/>
  <c r="AP216" i="3"/>
  <c r="AP215" i="3"/>
  <c r="AP214" i="3"/>
  <c r="AP213" i="3"/>
  <c r="AP212" i="3"/>
  <c r="AP211" i="3"/>
  <c r="AP210" i="3"/>
  <c r="AP209" i="3"/>
  <c r="AP208" i="3"/>
  <c r="AP207" i="3"/>
  <c r="AP206" i="3"/>
  <c r="AP205" i="3"/>
  <c r="AP204" i="3"/>
  <c r="AP203" i="3"/>
  <c r="AP202" i="3"/>
  <c r="AP201" i="3"/>
  <c r="AP200" i="3"/>
  <c r="AP199" i="3"/>
  <c r="AP198" i="3"/>
  <c r="AP197" i="3"/>
  <c r="AP196" i="3"/>
  <c r="AP195" i="3"/>
  <c r="AP194" i="3"/>
  <c r="AP193" i="3"/>
  <c r="AP192" i="3"/>
  <c r="AP191" i="3"/>
  <c r="AP190" i="3"/>
  <c r="AP189" i="3"/>
  <c r="AP188" i="3"/>
  <c r="AP187" i="3"/>
  <c r="AP186" i="3"/>
  <c r="AP185" i="3"/>
  <c r="AP184" i="3"/>
  <c r="AP183" i="3"/>
  <c r="AP182" i="3"/>
  <c r="AP181" i="3"/>
  <c r="AP180" i="3"/>
  <c r="AP179" i="3"/>
  <c r="AP178" i="3"/>
  <c r="AP177" i="3"/>
  <c r="AP176" i="3"/>
  <c r="AP175" i="3"/>
  <c r="AP174" i="3"/>
  <c r="AP173" i="3"/>
  <c r="AP172" i="3"/>
  <c r="AP171" i="3"/>
  <c r="AP170" i="3"/>
  <c r="AP169" i="3"/>
  <c r="AP168" i="3"/>
  <c r="AP167" i="3"/>
  <c r="AP166" i="3"/>
  <c r="AP165" i="3"/>
  <c r="AP164" i="3"/>
  <c r="AP163" i="3"/>
  <c r="AP162" i="3"/>
  <c r="AP161" i="3"/>
  <c r="AP160" i="3"/>
  <c r="AP159" i="3"/>
  <c r="AP158" i="3"/>
  <c r="AP157" i="3"/>
  <c r="AP156" i="3"/>
  <c r="AP155" i="3"/>
  <c r="AP154" i="3"/>
  <c r="AP153" i="3"/>
  <c r="AP152" i="3"/>
  <c r="AP151" i="3"/>
  <c r="AP150" i="3"/>
  <c r="AP149" i="3"/>
  <c r="AP148" i="3"/>
  <c r="AP147" i="3"/>
  <c r="AP146" i="3"/>
  <c r="AP145" i="3"/>
  <c r="AP144" i="3"/>
  <c r="AP143" i="3"/>
  <c r="AP142" i="3"/>
  <c r="AP141" i="3"/>
  <c r="AP140" i="3"/>
  <c r="AP139" i="3"/>
  <c r="AP138" i="3"/>
  <c r="AP137" i="3"/>
  <c r="AP136" i="3"/>
  <c r="AP135" i="3"/>
  <c r="AP134" i="3"/>
  <c r="AP133" i="3"/>
  <c r="AP132" i="3"/>
  <c r="AP131" i="3"/>
  <c r="AP130" i="3"/>
  <c r="AP129" i="3"/>
  <c r="AP128" i="3"/>
  <c r="AP127" i="3"/>
  <c r="AP126" i="3"/>
  <c r="AP125" i="3"/>
  <c r="AP124" i="3"/>
  <c r="AP123" i="3"/>
  <c r="AP122" i="3"/>
  <c r="AP121" i="3"/>
  <c r="AP120" i="3"/>
  <c r="AP119" i="3"/>
  <c r="AP118" i="3"/>
  <c r="AP117" i="3"/>
  <c r="AP116" i="3"/>
  <c r="AP115" i="3"/>
  <c r="AP114" i="3"/>
  <c r="AP113" i="3"/>
  <c r="AP112" i="3"/>
  <c r="AP111" i="3"/>
  <c r="AP110" i="3"/>
  <c r="AP109" i="3"/>
  <c r="AP108" i="3"/>
  <c r="AP107" i="3"/>
  <c r="AP106" i="3"/>
  <c r="AP105" i="3"/>
  <c r="AP104" i="3"/>
  <c r="AP103" i="3"/>
  <c r="AP102" i="3"/>
  <c r="AP101" i="3"/>
  <c r="AP100" i="3"/>
  <c r="AP99" i="3"/>
  <c r="AP98" i="3"/>
  <c r="AP97" i="3"/>
  <c r="AP96" i="3"/>
  <c r="AP95" i="3"/>
  <c r="AP94" i="3"/>
  <c r="AP93" i="3"/>
  <c r="AP92" i="3"/>
  <c r="AP91" i="3"/>
  <c r="AP90" i="3"/>
  <c r="AP89" i="3"/>
  <c r="AP87" i="3"/>
  <c r="AP86" i="3"/>
  <c r="AP85" i="3"/>
  <c r="AP84" i="3"/>
  <c r="AP83" i="3"/>
  <c r="AP82" i="3"/>
  <c r="AP81" i="3"/>
  <c r="AP80" i="3"/>
  <c r="AP79" i="3"/>
  <c r="AP78" i="3"/>
  <c r="AP77" i="3"/>
  <c r="AP76" i="3"/>
  <c r="AP75" i="3"/>
  <c r="AP74" i="3"/>
  <c r="AP73" i="3"/>
  <c r="AP72" i="3"/>
  <c r="AP71" i="3"/>
  <c r="AP70" i="3"/>
  <c r="AP69" i="3"/>
  <c r="AP68" i="3"/>
  <c r="AP67" i="3"/>
  <c r="AP66" i="3"/>
  <c r="AP65" i="3"/>
  <c r="AP64" i="3"/>
  <c r="AP63" i="3"/>
  <c r="AP62" i="3"/>
  <c r="AP61" i="3"/>
  <c r="AP60" i="3"/>
  <c r="AP59" i="3"/>
  <c r="AP58" i="3"/>
  <c r="AP57" i="3"/>
  <c r="AP56" i="3"/>
  <c r="AP55" i="3"/>
  <c r="AP54" i="3"/>
  <c r="AP53" i="3"/>
  <c r="AP52" i="3"/>
  <c r="AP51" i="3"/>
  <c r="AP50" i="3"/>
  <c r="AP49" i="3"/>
  <c r="AP48" i="3"/>
  <c r="AP47" i="3"/>
  <c r="AP46" i="3"/>
  <c r="AP45" i="3"/>
  <c r="AP44" i="3"/>
  <c r="AP43" i="3"/>
  <c r="AP42" i="3"/>
  <c r="AP41" i="3"/>
  <c r="AP40" i="3"/>
  <c r="AP39" i="3"/>
  <c r="AP38" i="3"/>
  <c r="AP37" i="3"/>
  <c r="AP36" i="3"/>
  <c r="AP35" i="3"/>
  <c r="AP34" i="3"/>
  <c r="AP33" i="3"/>
  <c r="AP32" i="3"/>
  <c r="AP31" i="3"/>
  <c r="AP30" i="3"/>
  <c r="AP29" i="3"/>
  <c r="AP28" i="3"/>
  <c r="AP27" i="3"/>
  <c r="AP26" i="3"/>
  <c r="AP25" i="3"/>
  <c r="AP24" i="3"/>
  <c r="AP23" i="3"/>
  <c r="AP22" i="3"/>
  <c r="AP21" i="3"/>
  <c r="AP20" i="3"/>
  <c r="AP19" i="3"/>
  <c r="AP18" i="3"/>
  <c r="AP17" i="3"/>
  <c r="AP16" i="3"/>
  <c r="AP15" i="3"/>
  <c r="AP14" i="3"/>
  <c r="AP13" i="3"/>
  <c r="AP12" i="3"/>
  <c r="AP11" i="3"/>
  <c r="AP10" i="3"/>
  <c r="AP9" i="3"/>
  <c r="AP8" i="3"/>
  <c r="AP7" i="3"/>
  <c r="AP6" i="3"/>
  <c r="AO1146" i="3"/>
  <c r="AO1145" i="3"/>
  <c r="AO1144" i="3"/>
  <c r="AO1143" i="3"/>
  <c r="AO1142" i="3"/>
  <c r="AO1139" i="3"/>
  <c r="AO1138" i="3"/>
  <c r="AO1137" i="3"/>
  <c r="AO1136" i="3"/>
  <c r="AO1135" i="3"/>
  <c r="AO1134" i="3"/>
  <c r="AO1133" i="3"/>
  <c r="AO1132" i="3"/>
  <c r="AO1131" i="3"/>
  <c r="AO1130" i="3"/>
  <c r="AO1129" i="3"/>
  <c r="AO1128" i="3"/>
  <c r="AO1127" i="3"/>
  <c r="AO1126" i="3"/>
  <c r="AO1125" i="3"/>
  <c r="AO1124" i="3"/>
  <c r="AO1123" i="3"/>
  <c r="AO1122" i="3"/>
  <c r="AO1121" i="3"/>
  <c r="AO1120" i="3"/>
  <c r="AO1119" i="3"/>
  <c r="AO1118" i="3"/>
  <c r="AO1117" i="3"/>
  <c r="AO1116" i="3"/>
  <c r="AO1115" i="3"/>
  <c r="AO1114" i="3"/>
  <c r="AO1113" i="3"/>
  <c r="AO1112" i="3"/>
  <c r="AO1111" i="3"/>
  <c r="AO1110" i="3"/>
  <c r="AO1109" i="3"/>
  <c r="AO1108" i="3"/>
  <c r="AO1107" i="3"/>
  <c r="AO1106" i="3"/>
  <c r="AO1105" i="3"/>
  <c r="AO1104" i="3"/>
  <c r="AO1103" i="3"/>
  <c r="AO1102" i="3"/>
  <c r="AO1101" i="3"/>
  <c r="AO1100" i="3"/>
  <c r="AO1099" i="3"/>
  <c r="AO1098" i="3"/>
  <c r="AO1097" i="3"/>
  <c r="AO1096" i="3"/>
  <c r="AO1095" i="3"/>
  <c r="AO1094" i="3"/>
  <c r="AO1093" i="3"/>
  <c r="AO1092" i="3"/>
  <c r="AO1091" i="3"/>
  <c r="AO1090" i="3"/>
  <c r="AO1089" i="3"/>
  <c r="AO1088" i="3"/>
  <c r="AO1087" i="3"/>
  <c r="AO1086" i="3"/>
  <c r="AO1085" i="3"/>
  <c r="AO1084" i="3"/>
  <c r="AO1083" i="3"/>
  <c r="AO1082" i="3"/>
  <c r="AO1081" i="3"/>
  <c r="AO1080" i="3"/>
  <c r="AO1079" i="3"/>
  <c r="AO1078" i="3"/>
  <c r="AO1077" i="3"/>
  <c r="AO1076" i="3"/>
  <c r="AO1075" i="3"/>
  <c r="AO1074" i="3"/>
  <c r="AO1073" i="3"/>
  <c r="AO1072" i="3"/>
  <c r="AO1071" i="3"/>
  <c r="AO1070" i="3"/>
  <c r="AO1069" i="3"/>
  <c r="AO1068" i="3"/>
  <c r="AO1067" i="3"/>
  <c r="AO1066" i="3"/>
  <c r="AO1065" i="3"/>
  <c r="AO1064" i="3"/>
  <c r="AO1063" i="3"/>
  <c r="AO1062" i="3"/>
  <c r="AO1061" i="3"/>
  <c r="AO1060" i="3"/>
  <c r="AO1059" i="3"/>
  <c r="AO1058" i="3"/>
  <c r="AO1057" i="3"/>
  <c r="AO1056" i="3"/>
  <c r="AO1055" i="3"/>
  <c r="AO1054" i="3"/>
  <c r="AO1053" i="3"/>
  <c r="AO1052" i="3"/>
  <c r="AO1051" i="3"/>
  <c r="AO1050" i="3"/>
  <c r="AO1049" i="3"/>
  <c r="AO1048" i="3"/>
  <c r="AO1047" i="3"/>
  <c r="AO1046" i="3"/>
  <c r="AO1045" i="3"/>
  <c r="AO1044" i="3"/>
  <c r="AO1043" i="3"/>
  <c r="AO1042" i="3"/>
  <c r="AO1041" i="3"/>
  <c r="AO1040" i="3"/>
  <c r="AO1039" i="3"/>
  <c r="AO1038" i="3"/>
  <c r="AO1037" i="3"/>
  <c r="AO1036" i="3"/>
  <c r="AO1035" i="3"/>
  <c r="AO1034" i="3"/>
  <c r="AO1033" i="3"/>
  <c r="AO1032" i="3"/>
  <c r="AO1031" i="3"/>
  <c r="AO1030" i="3"/>
  <c r="AO1029" i="3"/>
  <c r="AO1028" i="3"/>
  <c r="AO1027" i="3"/>
  <c r="AO1026" i="3"/>
  <c r="AO1025" i="3"/>
  <c r="AO1024" i="3"/>
  <c r="AO1023" i="3"/>
  <c r="AO1022" i="3"/>
  <c r="AO1021" i="3"/>
  <c r="AO1020" i="3"/>
  <c r="AO1019" i="3"/>
  <c r="AO1018" i="3"/>
  <c r="AO1017" i="3"/>
  <c r="AO1016" i="3"/>
  <c r="AO1015" i="3"/>
  <c r="AO1014" i="3"/>
  <c r="AO1013" i="3"/>
  <c r="AO1012" i="3"/>
  <c r="AO1011" i="3"/>
  <c r="AO1010" i="3"/>
  <c r="AO1009" i="3"/>
  <c r="AO1008" i="3"/>
  <c r="AO1007" i="3"/>
  <c r="AO1006" i="3"/>
  <c r="AO1005" i="3"/>
  <c r="AO1004" i="3"/>
  <c r="AO1003" i="3"/>
  <c r="AO1002" i="3"/>
  <c r="AO1001" i="3"/>
  <c r="AO1000" i="3"/>
  <c r="AO999" i="3"/>
  <c r="AO998" i="3"/>
  <c r="AO997" i="3"/>
  <c r="AO996" i="3"/>
  <c r="AO995" i="3"/>
  <c r="AO994" i="3"/>
  <c r="AO993" i="3"/>
  <c r="AO992" i="3"/>
  <c r="AO991" i="3"/>
  <c r="AO990" i="3"/>
  <c r="AO989" i="3"/>
  <c r="AO988" i="3"/>
  <c r="AO987" i="3"/>
  <c r="AO986" i="3"/>
  <c r="AO985" i="3"/>
  <c r="AO984" i="3"/>
  <c r="AO983" i="3"/>
  <c r="AO982" i="3"/>
  <c r="AO981" i="3"/>
  <c r="AO980" i="3"/>
  <c r="AO979" i="3"/>
  <c r="AO978" i="3"/>
  <c r="AO977" i="3"/>
  <c r="AO976" i="3"/>
  <c r="AO975" i="3"/>
  <c r="AO974" i="3"/>
  <c r="AO973" i="3"/>
  <c r="AO972" i="3"/>
  <c r="AO971" i="3"/>
  <c r="AO970" i="3"/>
  <c r="AO969" i="3"/>
  <c r="AO968" i="3"/>
  <c r="AO967" i="3"/>
  <c r="AO966" i="3"/>
  <c r="AO965" i="3"/>
  <c r="AO964" i="3"/>
  <c r="AO963" i="3"/>
  <c r="AO962" i="3"/>
  <c r="AO961" i="3"/>
  <c r="AO960" i="3"/>
  <c r="AO959" i="3"/>
  <c r="AO958" i="3"/>
  <c r="AO957" i="3"/>
  <c r="AO956" i="3"/>
  <c r="AO955" i="3"/>
  <c r="AO954" i="3"/>
  <c r="AO953" i="3"/>
  <c r="AO952" i="3"/>
  <c r="AO951" i="3"/>
  <c r="AO950" i="3"/>
  <c r="AO949" i="3"/>
  <c r="AO948" i="3"/>
  <c r="AO947" i="3"/>
  <c r="AO946" i="3"/>
  <c r="AO945" i="3"/>
  <c r="AO944" i="3"/>
  <c r="AO943" i="3"/>
  <c r="AO942" i="3"/>
  <c r="AO941" i="3"/>
  <c r="AO940" i="3"/>
  <c r="AO939" i="3"/>
  <c r="AO938" i="3"/>
  <c r="AO937" i="3"/>
  <c r="AO936" i="3"/>
  <c r="AO935" i="3"/>
  <c r="AO934" i="3"/>
  <c r="AO933" i="3"/>
  <c r="AO932" i="3"/>
  <c r="AO931" i="3"/>
  <c r="AO930" i="3"/>
  <c r="AO929" i="3"/>
  <c r="AO928" i="3"/>
  <c r="AO927" i="3"/>
  <c r="AO926" i="3"/>
  <c r="AO925" i="3"/>
  <c r="AO924" i="3"/>
  <c r="AO923" i="3"/>
  <c r="AO922" i="3"/>
  <c r="AO921" i="3"/>
  <c r="AO920" i="3"/>
  <c r="AO919" i="3"/>
  <c r="AO918" i="3"/>
  <c r="AO917" i="3"/>
  <c r="AO916" i="3"/>
  <c r="AO915" i="3"/>
  <c r="AO914" i="3"/>
  <c r="AO913" i="3"/>
  <c r="AO912" i="3"/>
  <c r="AO911" i="3"/>
  <c r="AO910" i="3"/>
  <c r="AO909" i="3"/>
  <c r="AO908" i="3"/>
  <c r="AO907" i="3"/>
  <c r="AO906" i="3"/>
  <c r="AO905" i="3"/>
  <c r="AO904" i="3"/>
  <c r="AO903" i="3"/>
  <c r="AO902" i="3"/>
  <c r="AO901" i="3"/>
  <c r="AO900" i="3"/>
  <c r="AO899" i="3"/>
  <c r="AO898" i="3"/>
  <c r="AO897" i="3"/>
  <c r="AO896" i="3"/>
  <c r="AO895" i="3"/>
  <c r="AO894" i="3"/>
  <c r="AO893" i="3"/>
  <c r="AO892" i="3"/>
  <c r="AO891" i="3"/>
  <c r="AO890" i="3"/>
  <c r="AO889" i="3"/>
  <c r="AO888" i="3"/>
  <c r="AO887" i="3"/>
  <c r="AO886" i="3"/>
  <c r="AO885" i="3"/>
  <c r="AO884" i="3"/>
  <c r="AO883" i="3"/>
  <c r="AO882" i="3"/>
  <c r="AO881" i="3"/>
  <c r="AO880" i="3"/>
  <c r="AO879" i="3"/>
  <c r="AO878" i="3"/>
  <c r="AO877" i="3"/>
  <c r="AO876" i="3"/>
  <c r="AO875" i="3"/>
  <c r="AO874" i="3"/>
  <c r="AO873" i="3"/>
  <c r="AO872" i="3"/>
  <c r="AO871" i="3"/>
  <c r="AO870" i="3"/>
  <c r="AO869" i="3"/>
  <c r="AO868" i="3"/>
  <c r="AO867" i="3"/>
  <c r="AO866" i="3"/>
  <c r="AO865" i="3"/>
  <c r="AO864" i="3"/>
  <c r="AO863" i="3"/>
  <c r="AO862" i="3"/>
  <c r="AO861" i="3"/>
  <c r="AO860" i="3"/>
  <c r="AO859" i="3"/>
  <c r="AO858" i="3"/>
  <c r="AO857" i="3"/>
  <c r="AO856" i="3"/>
  <c r="AO855" i="3"/>
  <c r="AO854" i="3"/>
  <c r="AO853" i="3"/>
  <c r="AO852" i="3"/>
  <c r="AO851" i="3"/>
  <c r="AO850" i="3"/>
  <c r="AO849" i="3"/>
  <c r="AO848" i="3"/>
  <c r="AO847" i="3"/>
  <c r="AO846" i="3"/>
  <c r="AO845" i="3"/>
  <c r="AO844" i="3"/>
  <c r="AO843" i="3"/>
  <c r="AO842" i="3"/>
  <c r="AO841" i="3"/>
  <c r="AO840" i="3"/>
  <c r="AO839" i="3"/>
  <c r="AO838" i="3"/>
  <c r="AO837" i="3"/>
  <c r="AO836" i="3"/>
  <c r="AO835" i="3"/>
  <c r="AO834" i="3"/>
  <c r="AO833" i="3"/>
  <c r="AO832" i="3"/>
  <c r="AO831" i="3"/>
  <c r="AO830" i="3"/>
  <c r="AO829" i="3"/>
  <c r="AO828" i="3"/>
  <c r="AO827" i="3"/>
  <c r="AO826" i="3"/>
  <c r="AO825" i="3"/>
  <c r="AO824" i="3"/>
  <c r="AO823" i="3"/>
  <c r="AO822" i="3"/>
  <c r="AO821" i="3"/>
  <c r="AO820" i="3"/>
  <c r="AO819" i="3"/>
  <c r="AO818" i="3"/>
  <c r="AO817" i="3"/>
  <c r="AO816" i="3"/>
  <c r="AO815" i="3"/>
  <c r="AO814" i="3"/>
  <c r="AO813" i="3"/>
  <c r="AO812" i="3"/>
  <c r="AO811" i="3"/>
  <c r="AO810" i="3"/>
  <c r="AO809" i="3"/>
  <c r="AO808" i="3"/>
  <c r="AO807" i="3"/>
  <c r="AO806" i="3"/>
  <c r="AO805" i="3"/>
  <c r="AO804" i="3"/>
  <c r="AO803" i="3"/>
  <c r="AO802" i="3"/>
  <c r="AO801" i="3"/>
  <c r="AO800" i="3"/>
  <c r="AO799" i="3"/>
  <c r="AO798" i="3"/>
  <c r="AO797" i="3"/>
  <c r="AO796" i="3"/>
  <c r="AO795" i="3"/>
  <c r="AO794" i="3"/>
  <c r="AO793" i="3"/>
  <c r="AO792" i="3"/>
  <c r="AO791" i="3"/>
  <c r="AO790" i="3"/>
  <c r="AO789" i="3"/>
  <c r="AO788" i="3"/>
  <c r="AO787" i="3"/>
  <c r="AO786" i="3"/>
  <c r="AO785" i="3"/>
  <c r="AO784" i="3"/>
  <c r="AO783" i="3"/>
  <c r="AO782" i="3"/>
  <c r="AO781" i="3"/>
  <c r="AO780" i="3"/>
  <c r="AO779" i="3"/>
  <c r="AO778" i="3"/>
  <c r="AO777" i="3"/>
  <c r="AO776" i="3"/>
  <c r="AO775" i="3"/>
  <c r="AO774" i="3"/>
  <c r="AO773" i="3"/>
  <c r="AO772" i="3"/>
  <c r="AO771" i="3"/>
  <c r="AO770" i="3"/>
  <c r="AO769" i="3"/>
  <c r="AO768" i="3"/>
  <c r="AO767" i="3"/>
  <c r="AO766" i="3"/>
  <c r="AO765" i="3"/>
  <c r="AO764" i="3"/>
  <c r="AO763" i="3"/>
  <c r="AO762" i="3"/>
  <c r="AO761" i="3"/>
  <c r="AO760" i="3"/>
  <c r="AO759" i="3"/>
  <c r="AO758" i="3"/>
  <c r="AO757" i="3"/>
  <c r="AO756" i="3"/>
  <c r="AO755" i="3"/>
  <c r="AO754" i="3"/>
  <c r="AO753" i="3"/>
  <c r="AO752" i="3"/>
  <c r="AO751" i="3"/>
  <c r="AO750" i="3"/>
  <c r="AO749" i="3"/>
  <c r="AO748" i="3"/>
  <c r="AO747" i="3"/>
  <c r="AO746" i="3"/>
  <c r="AO745" i="3"/>
  <c r="AO744" i="3"/>
  <c r="AO743" i="3"/>
  <c r="AO742" i="3"/>
  <c r="AO741" i="3"/>
  <c r="AO740" i="3"/>
  <c r="AO739" i="3"/>
  <c r="AO738" i="3"/>
  <c r="AO737" i="3"/>
  <c r="AO736" i="3"/>
  <c r="AO735" i="3"/>
  <c r="AO734" i="3"/>
  <c r="AO733" i="3"/>
  <c r="AO732" i="3"/>
  <c r="AO731" i="3"/>
  <c r="AO730" i="3"/>
  <c r="AO729" i="3"/>
  <c r="AO728" i="3"/>
  <c r="AO727" i="3"/>
  <c r="AO726" i="3"/>
  <c r="AO725" i="3"/>
  <c r="AO724" i="3"/>
  <c r="AO723" i="3"/>
  <c r="AO722" i="3"/>
  <c r="AO721" i="3"/>
  <c r="AO720" i="3"/>
  <c r="AO719" i="3"/>
  <c r="AO718" i="3"/>
  <c r="AO717" i="3"/>
  <c r="AO716" i="3"/>
  <c r="AO715" i="3"/>
  <c r="AO714" i="3"/>
  <c r="AO713" i="3"/>
  <c r="AO712" i="3"/>
  <c r="AO711" i="3"/>
  <c r="AO710" i="3"/>
  <c r="AO709" i="3"/>
  <c r="AO708" i="3"/>
  <c r="AO707" i="3"/>
  <c r="AO706" i="3"/>
  <c r="AO705" i="3"/>
  <c r="AO704" i="3"/>
  <c r="AO703" i="3"/>
  <c r="AO702" i="3"/>
  <c r="AO701" i="3"/>
  <c r="AO700" i="3"/>
  <c r="AO699" i="3"/>
  <c r="AO698" i="3"/>
  <c r="AO697" i="3"/>
  <c r="AO696" i="3"/>
  <c r="AO695" i="3"/>
  <c r="AO694" i="3"/>
  <c r="AO693" i="3"/>
  <c r="AO692" i="3"/>
  <c r="AO691" i="3"/>
  <c r="AO690" i="3"/>
  <c r="AO689" i="3"/>
  <c r="AO688" i="3"/>
  <c r="AO687" i="3"/>
  <c r="AO686" i="3"/>
  <c r="AO685" i="3"/>
  <c r="AO684" i="3"/>
  <c r="AO683" i="3"/>
  <c r="AO682" i="3"/>
  <c r="AO681" i="3"/>
  <c r="AO680" i="3"/>
  <c r="AO679" i="3"/>
  <c r="AO678" i="3"/>
  <c r="AO677" i="3"/>
  <c r="AO676" i="3"/>
  <c r="AO675" i="3"/>
  <c r="AO674" i="3"/>
  <c r="AO673" i="3"/>
  <c r="AO672" i="3"/>
  <c r="AO671" i="3"/>
  <c r="AO670" i="3"/>
  <c r="AO669" i="3"/>
  <c r="AO668" i="3"/>
  <c r="AO667" i="3"/>
  <c r="AO666" i="3"/>
  <c r="AO665" i="3"/>
  <c r="AO664" i="3"/>
  <c r="AO663" i="3"/>
  <c r="AO662" i="3"/>
  <c r="AO661" i="3"/>
  <c r="AO660" i="3"/>
  <c r="AO659" i="3"/>
  <c r="AO658" i="3"/>
  <c r="AO657" i="3"/>
  <c r="AO656" i="3"/>
  <c r="AO655" i="3"/>
  <c r="AO654" i="3"/>
  <c r="AO653" i="3"/>
  <c r="AO652" i="3"/>
  <c r="AO651" i="3"/>
  <c r="AO650" i="3"/>
  <c r="AO649" i="3"/>
  <c r="AO648" i="3"/>
  <c r="AO647" i="3"/>
  <c r="AO646" i="3"/>
  <c r="AO645" i="3"/>
  <c r="AO644" i="3"/>
  <c r="AO643" i="3"/>
  <c r="AO642" i="3"/>
  <c r="AO641" i="3"/>
  <c r="AO640" i="3"/>
  <c r="AO639" i="3"/>
  <c r="AO638" i="3"/>
  <c r="AO637" i="3"/>
  <c r="AO636" i="3"/>
  <c r="AO635" i="3"/>
  <c r="AO634" i="3"/>
  <c r="AO633" i="3"/>
  <c r="AO632" i="3"/>
  <c r="AO631" i="3"/>
  <c r="AO630" i="3"/>
  <c r="AO629" i="3"/>
  <c r="AO628" i="3"/>
  <c r="AO627" i="3"/>
  <c r="AO626" i="3"/>
  <c r="AO625" i="3"/>
  <c r="AO624" i="3"/>
  <c r="AO623" i="3"/>
  <c r="AO622" i="3"/>
  <c r="AO621" i="3"/>
  <c r="AO620" i="3"/>
  <c r="AO619" i="3"/>
  <c r="AO618" i="3"/>
  <c r="AO617" i="3"/>
  <c r="AO616" i="3"/>
  <c r="AO615" i="3"/>
  <c r="AO614" i="3"/>
  <c r="AO613" i="3"/>
  <c r="AO612" i="3"/>
  <c r="AO611" i="3"/>
  <c r="AO610" i="3"/>
  <c r="AO609" i="3"/>
  <c r="AO608" i="3"/>
  <c r="AO607" i="3"/>
  <c r="AO606" i="3"/>
  <c r="AO605" i="3"/>
  <c r="AO604" i="3"/>
  <c r="AO603" i="3"/>
  <c r="AO602" i="3"/>
  <c r="AO601" i="3"/>
  <c r="AO600" i="3"/>
  <c r="AO599" i="3"/>
  <c r="AO598" i="3"/>
  <c r="AO597" i="3"/>
  <c r="AO596" i="3"/>
  <c r="AO595" i="3"/>
  <c r="AO594" i="3"/>
  <c r="AO593" i="3"/>
  <c r="AO592" i="3"/>
  <c r="AO591" i="3"/>
  <c r="AO590" i="3"/>
  <c r="AO589" i="3"/>
  <c r="AO588" i="3"/>
  <c r="AO587" i="3"/>
  <c r="AO586" i="3"/>
  <c r="AO585" i="3"/>
  <c r="AO584" i="3"/>
  <c r="AO583" i="3"/>
  <c r="AO582" i="3"/>
  <c r="AO581" i="3"/>
  <c r="AO580" i="3"/>
  <c r="AO579" i="3"/>
  <c r="AO578" i="3"/>
  <c r="AO577" i="3"/>
  <c r="AO576" i="3"/>
  <c r="AO575" i="3"/>
  <c r="AO574" i="3"/>
  <c r="AO573" i="3"/>
  <c r="AO572" i="3"/>
  <c r="AO571" i="3"/>
  <c r="AO570" i="3"/>
  <c r="AO569" i="3"/>
  <c r="AO568" i="3"/>
  <c r="AO567" i="3"/>
  <c r="AO566" i="3"/>
  <c r="AO565" i="3"/>
  <c r="AO564" i="3"/>
  <c r="AO563" i="3"/>
  <c r="AO562" i="3"/>
  <c r="AO561" i="3"/>
  <c r="AO560" i="3"/>
  <c r="AO558" i="3"/>
  <c r="AO557" i="3"/>
  <c r="AO556" i="3"/>
  <c r="AO555" i="3"/>
  <c r="AO554" i="3"/>
  <c r="AO553" i="3"/>
  <c r="AO552" i="3"/>
  <c r="AO551" i="3"/>
  <c r="AO550" i="3"/>
  <c r="AO549" i="3"/>
  <c r="AO548" i="3"/>
  <c r="AO547" i="3"/>
  <c r="AO546" i="3"/>
  <c r="AO545" i="3"/>
  <c r="AO544" i="3"/>
  <c r="AO543" i="3"/>
  <c r="AO542" i="3"/>
  <c r="AO541" i="3"/>
  <c r="AO540" i="3"/>
  <c r="AO539" i="3"/>
  <c r="AO538" i="3"/>
  <c r="AO537" i="3"/>
  <c r="AO536" i="3"/>
  <c r="AO535" i="3"/>
  <c r="AO534" i="3"/>
  <c r="AO533" i="3"/>
  <c r="AO532" i="3"/>
  <c r="AO531" i="3"/>
  <c r="AO530" i="3"/>
  <c r="AO529" i="3"/>
  <c r="AO528" i="3"/>
  <c r="AO527" i="3"/>
  <c r="AO524" i="3"/>
  <c r="AO523" i="3"/>
  <c r="AO522" i="3"/>
  <c r="AO521" i="3"/>
  <c r="AO520" i="3"/>
  <c r="AO519" i="3"/>
  <c r="AO518" i="3"/>
  <c r="AO517" i="3"/>
  <c r="AO516" i="3"/>
  <c r="AO515" i="3"/>
  <c r="AO514" i="3"/>
  <c r="AO513" i="3"/>
  <c r="AO512" i="3"/>
  <c r="AO511" i="3"/>
  <c r="AO510" i="3"/>
  <c r="AO508" i="3"/>
  <c r="AO507" i="3"/>
  <c r="AO506" i="3"/>
  <c r="AO505" i="3"/>
  <c r="AO504" i="3"/>
  <c r="AO503" i="3"/>
  <c r="AO502" i="3"/>
  <c r="AO501" i="3"/>
  <c r="AO500" i="3"/>
  <c r="AO499" i="3"/>
  <c r="AO498" i="3"/>
  <c r="AO497" i="3"/>
  <c r="AO496" i="3"/>
  <c r="AO495" i="3"/>
  <c r="AO494" i="3"/>
  <c r="AO493" i="3"/>
  <c r="AO492" i="3"/>
  <c r="AO491" i="3"/>
  <c r="AO490" i="3"/>
  <c r="AO489" i="3"/>
  <c r="AO488" i="3"/>
  <c r="AO487" i="3"/>
  <c r="AO486" i="3"/>
  <c r="AO485" i="3"/>
  <c r="AO484" i="3"/>
  <c r="AO483" i="3"/>
  <c r="AO482" i="3"/>
  <c r="AO481" i="3"/>
  <c r="AO480" i="3"/>
  <c r="AO479" i="3"/>
  <c r="AO478" i="3"/>
  <c r="AO477" i="3"/>
  <c r="AO476" i="3"/>
  <c r="AO475" i="3"/>
  <c r="AO474" i="3"/>
  <c r="AO473" i="3"/>
  <c r="AO472" i="3"/>
  <c r="AO471" i="3"/>
  <c r="AO470" i="3"/>
  <c r="AO469" i="3"/>
  <c r="AO468" i="3"/>
  <c r="AO467" i="3"/>
  <c r="AO466" i="3"/>
  <c r="AO465" i="3"/>
  <c r="AO464" i="3"/>
  <c r="AO463" i="3"/>
  <c r="AO462" i="3"/>
  <c r="AO461" i="3"/>
  <c r="AO460" i="3"/>
  <c r="AO459" i="3"/>
  <c r="AO458" i="3"/>
  <c r="AO457" i="3"/>
  <c r="AO456" i="3"/>
  <c r="AO455" i="3"/>
  <c r="AO454" i="3"/>
  <c r="AO453" i="3"/>
  <c r="AO452" i="3"/>
  <c r="AO451" i="3"/>
  <c r="AO450" i="3"/>
  <c r="AO449" i="3"/>
  <c r="AO448" i="3"/>
  <c r="AO447" i="3"/>
  <c r="AO446" i="3"/>
  <c r="AO445" i="3"/>
  <c r="AO444" i="3"/>
  <c r="AO443" i="3"/>
  <c r="AO442" i="3"/>
  <c r="AO441" i="3"/>
  <c r="AO440" i="3"/>
  <c r="AO439" i="3"/>
  <c r="AO438" i="3"/>
  <c r="AO437" i="3"/>
  <c r="AO436" i="3"/>
  <c r="AO435" i="3"/>
  <c r="AO434" i="3"/>
  <c r="AO433" i="3"/>
  <c r="AO432" i="3"/>
  <c r="AO431" i="3"/>
  <c r="AO430" i="3"/>
  <c r="AO429" i="3"/>
  <c r="AO428" i="3"/>
  <c r="AO427" i="3"/>
  <c r="AO426" i="3"/>
  <c r="AO425" i="3"/>
  <c r="AO424" i="3"/>
  <c r="AO423" i="3"/>
  <c r="AO422" i="3"/>
  <c r="AO421" i="3"/>
  <c r="AO420" i="3"/>
  <c r="AO419" i="3"/>
  <c r="AO418" i="3"/>
  <c r="AO417" i="3"/>
  <c r="AO416" i="3"/>
  <c r="AO415" i="3"/>
  <c r="AO414" i="3"/>
  <c r="AO413" i="3"/>
  <c r="AO412" i="3"/>
  <c r="AO411" i="3"/>
  <c r="AO410" i="3"/>
  <c r="AO409" i="3"/>
  <c r="AO408" i="3"/>
  <c r="AO407" i="3"/>
  <c r="AO406" i="3"/>
  <c r="AO405" i="3"/>
  <c r="AO404" i="3"/>
  <c r="AO403" i="3"/>
  <c r="AO402" i="3"/>
  <c r="AO401" i="3"/>
  <c r="AO400" i="3"/>
  <c r="AO399" i="3"/>
  <c r="AO398" i="3"/>
  <c r="AO397" i="3"/>
  <c r="AO396" i="3"/>
  <c r="AO395" i="3"/>
  <c r="AO394" i="3"/>
  <c r="AO393" i="3"/>
  <c r="AO392" i="3"/>
  <c r="AO391" i="3"/>
  <c r="AO390" i="3"/>
  <c r="AO389" i="3"/>
  <c r="AO388" i="3"/>
  <c r="AO387" i="3"/>
  <c r="AO386" i="3"/>
  <c r="AO385" i="3"/>
  <c r="AO384" i="3"/>
  <c r="AO383" i="3"/>
  <c r="AO382" i="3"/>
  <c r="AO381" i="3"/>
  <c r="AO380" i="3"/>
  <c r="AO379" i="3"/>
  <c r="AO378" i="3"/>
  <c r="AO377" i="3"/>
  <c r="AO376" i="3"/>
  <c r="AO375" i="3"/>
  <c r="AO374" i="3"/>
  <c r="AO373" i="3"/>
  <c r="AO372" i="3"/>
  <c r="AO371" i="3"/>
  <c r="AO370" i="3"/>
  <c r="AO369" i="3"/>
  <c r="AO368" i="3"/>
  <c r="AO367" i="3"/>
  <c r="AO366" i="3"/>
  <c r="AO365" i="3"/>
  <c r="AO364" i="3"/>
  <c r="AO363" i="3"/>
  <c r="AO362" i="3"/>
  <c r="AO361" i="3"/>
  <c r="AO360" i="3"/>
  <c r="AO359" i="3"/>
  <c r="AO358" i="3"/>
  <c r="AO357" i="3"/>
  <c r="AO356" i="3"/>
  <c r="AO355" i="3"/>
  <c r="AO354" i="3"/>
  <c r="AO353" i="3"/>
  <c r="AO352" i="3"/>
  <c r="AO351" i="3"/>
  <c r="AO350" i="3"/>
  <c r="AO349" i="3"/>
  <c r="AO348" i="3"/>
  <c r="AO347" i="3"/>
  <c r="AO346" i="3"/>
  <c r="AO345" i="3"/>
  <c r="AO344" i="3"/>
  <c r="AO343" i="3"/>
  <c r="AO342" i="3"/>
  <c r="AO341" i="3"/>
  <c r="AO340" i="3"/>
  <c r="AO339" i="3"/>
  <c r="AO338" i="3"/>
  <c r="AO337" i="3"/>
  <c r="AO336" i="3"/>
  <c r="AO335" i="3"/>
  <c r="AO334" i="3"/>
  <c r="AO333" i="3"/>
  <c r="AO332" i="3"/>
  <c r="AO331" i="3"/>
  <c r="AO330" i="3"/>
  <c r="AO329" i="3"/>
  <c r="AO328" i="3"/>
  <c r="AO327" i="3"/>
  <c r="AO326" i="3"/>
  <c r="AO325" i="3"/>
  <c r="AO324" i="3"/>
  <c r="AO323" i="3"/>
  <c r="AO322" i="3"/>
  <c r="AO321" i="3"/>
  <c r="AO320" i="3"/>
  <c r="AO319" i="3"/>
  <c r="AO318" i="3"/>
  <c r="AO317" i="3"/>
  <c r="AO316" i="3"/>
  <c r="AO315" i="3"/>
  <c r="AO314" i="3"/>
  <c r="AO313" i="3"/>
  <c r="AO312" i="3"/>
  <c r="AO311" i="3"/>
  <c r="AO310" i="3"/>
  <c r="AO309" i="3"/>
  <c r="AO308" i="3"/>
  <c r="AO307" i="3"/>
  <c r="AO306" i="3"/>
  <c r="AO305" i="3"/>
  <c r="AO304" i="3"/>
  <c r="AO303" i="3"/>
  <c r="AO302" i="3"/>
  <c r="AO301" i="3"/>
  <c r="AO300" i="3"/>
  <c r="AO299" i="3"/>
  <c r="AO298" i="3"/>
  <c r="AO297" i="3"/>
  <c r="AO296" i="3"/>
  <c r="AO295" i="3"/>
  <c r="AO294" i="3"/>
  <c r="AO293" i="3"/>
  <c r="AO292" i="3"/>
  <c r="AO291" i="3"/>
  <c r="AO290" i="3"/>
  <c r="AO289" i="3"/>
  <c r="AO288" i="3"/>
  <c r="AO287" i="3"/>
  <c r="AO286" i="3"/>
  <c r="AO285" i="3"/>
  <c r="AO284" i="3"/>
  <c r="AO283" i="3"/>
  <c r="AO282" i="3"/>
  <c r="AO281" i="3"/>
  <c r="AO280" i="3"/>
  <c r="AO279" i="3"/>
  <c r="AO278" i="3"/>
  <c r="AO277" i="3"/>
  <c r="AO276" i="3"/>
  <c r="AO275" i="3"/>
  <c r="AO274" i="3"/>
  <c r="AO273" i="3"/>
  <c r="AO272" i="3"/>
  <c r="AO271" i="3"/>
  <c r="AO270" i="3"/>
  <c r="AO269" i="3"/>
  <c r="AO268" i="3"/>
  <c r="AO267" i="3"/>
  <c r="AO266" i="3"/>
  <c r="AO265" i="3"/>
  <c r="AO264" i="3"/>
  <c r="AO263" i="3"/>
  <c r="AO262" i="3"/>
  <c r="AO261" i="3"/>
  <c r="AO260" i="3"/>
  <c r="AO259" i="3"/>
  <c r="AO258" i="3"/>
  <c r="AO257" i="3"/>
  <c r="AO256" i="3"/>
  <c r="AO255" i="3"/>
  <c r="AO254" i="3"/>
  <c r="AO253" i="3"/>
  <c r="AO252" i="3"/>
  <c r="AO251" i="3"/>
  <c r="AO250" i="3"/>
  <c r="AO249" i="3"/>
  <c r="AO248" i="3"/>
  <c r="AO247" i="3"/>
  <c r="AO246" i="3"/>
  <c r="AO245" i="3"/>
  <c r="AO244" i="3"/>
  <c r="AO243" i="3"/>
  <c r="AO242" i="3"/>
  <c r="AO241" i="3"/>
  <c r="AO240" i="3"/>
  <c r="AO239" i="3"/>
  <c r="AO238" i="3"/>
  <c r="AO237" i="3"/>
  <c r="AO236" i="3"/>
  <c r="AO235" i="3"/>
  <c r="AO234" i="3"/>
  <c r="AO233" i="3"/>
  <c r="AO232" i="3"/>
  <c r="AO231" i="3"/>
  <c r="AO230" i="3"/>
  <c r="AO229" i="3"/>
  <c r="AO228" i="3"/>
  <c r="AO227" i="3"/>
  <c r="AO226" i="3"/>
  <c r="AO225" i="3"/>
  <c r="AO224" i="3"/>
  <c r="AO223" i="3"/>
  <c r="AO222" i="3"/>
  <c r="AO221" i="3"/>
  <c r="AO220" i="3"/>
  <c r="AO219" i="3"/>
  <c r="AO218" i="3"/>
  <c r="AO217" i="3"/>
  <c r="AO216" i="3"/>
  <c r="AO215" i="3"/>
  <c r="AO214" i="3"/>
  <c r="AO213" i="3"/>
  <c r="AO212" i="3"/>
  <c r="AO211" i="3"/>
  <c r="AO210" i="3"/>
  <c r="AO209" i="3"/>
  <c r="AO208" i="3"/>
  <c r="AO207" i="3"/>
  <c r="AO206" i="3"/>
  <c r="AO205" i="3"/>
  <c r="AO204" i="3"/>
  <c r="AO203" i="3"/>
  <c r="AO202" i="3"/>
  <c r="AO201" i="3"/>
  <c r="AO200" i="3"/>
  <c r="AO199" i="3"/>
  <c r="AO198" i="3"/>
  <c r="AO197" i="3"/>
  <c r="AO196" i="3"/>
  <c r="AO195" i="3"/>
  <c r="AO194" i="3"/>
  <c r="AO193" i="3"/>
  <c r="AO192" i="3"/>
  <c r="AO191" i="3"/>
  <c r="AO190" i="3"/>
  <c r="AO189" i="3"/>
  <c r="AO188" i="3"/>
  <c r="AO187" i="3"/>
  <c r="AO186" i="3"/>
  <c r="AO185" i="3"/>
  <c r="AO184" i="3"/>
  <c r="AO183" i="3"/>
  <c r="AO182" i="3"/>
  <c r="AO181" i="3"/>
  <c r="AO180" i="3"/>
  <c r="AO179" i="3"/>
  <c r="AO178" i="3"/>
  <c r="AO177" i="3"/>
  <c r="AO176" i="3"/>
  <c r="AO175" i="3"/>
  <c r="AO174" i="3"/>
  <c r="AO173" i="3"/>
  <c r="AO172" i="3"/>
  <c r="AO171" i="3"/>
  <c r="AO170" i="3"/>
  <c r="AO169" i="3"/>
  <c r="AO168" i="3"/>
  <c r="AO167" i="3"/>
  <c r="AO166" i="3"/>
  <c r="AO165" i="3"/>
  <c r="AO164" i="3"/>
  <c r="AO163" i="3"/>
  <c r="AO162" i="3"/>
  <c r="AO161" i="3"/>
  <c r="AO160" i="3"/>
  <c r="AO159" i="3"/>
  <c r="AO158" i="3"/>
  <c r="AO157" i="3"/>
  <c r="AO156" i="3"/>
  <c r="AO155" i="3"/>
  <c r="AO154" i="3"/>
  <c r="AO153" i="3"/>
  <c r="AO152" i="3"/>
  <c r="AO151" i="3"/>
  <c r="AO150" i="3"/>
  <c r="AO149" i="3"/>
  <c r="AO148" i="3"/>
  <c r="AO147" i="3"/>
  <c r="AO146" i="3"/>
  <c r="AO145" i="3"/>
  <c r="AO144" i="3"/>
  <c r="AO143" i="3"/>
  <c r="AO142" i="3"/>
  <c r="AO141" i="3"/>
  <c r="AO140" i="3"/>
  <c r="AO139" i="3"/>
  <c r="AO138" i="3"/>
  <c r="AO137" i="3"/>
  <c r="AO136" i="3"/>
  <c r="AO135" i="3"/>
  <c r="AO134" i="3"/>
  <c r="AO133" i="3"/>
  <c r="AO132" i="3"/>
  <c r="AO131" i="3"/>
  <c r="AO130" i="3"/>
  <c r="AO129" i="3"/>
  <c r="AO128" i="3"/>
  <c r="AO127" i="3"/>
  <c r="AO126" i="3"/>
  <c r="AO125" i="3"/>
  <c r="AO124" i="3"/>
  <c r="AO123" i="3"/>
  <c r="AO122" i="3"/>
  <c r="AO121" i="3"/>
  <c r="AO120" i="3"/>
  <c r="AO119" i="3"/>
  <c r="AO118" i="3"/>
  <c r="AO117" i="3"/>
  <c r="AO116" i="3"/>
  <c r="AO115" i="3"/>
  <c r="AO114" i="3"/>
  <c r="AO113" i="3"/>
  <c r="AO112" i="3"/>
  <c r="AO111" i="3"/>
  <c r="AO110" i="3"/>
  <c r="AO109" i="3"/>
  <c r="AO108" i="3"/>
  <c r="AO107" i="3"/>
  <c r="AO106" i="3"/>
  <c r="AO105" i="3"/>
  <c r="AO104" i="3"/>
  <c r="AO103" i="3"/>
  <c r="AO102" i="3"/>
  <c r="AO101" i="3"/>
  <c r="AO100" i="3"/>
  <c r="AO99" i="3"/>
  <c r="AO98" i="3"/>
  <c r="AO97" i="3"/>
  <c r="AO96" i="3"/>
  <c r="AO95" i="3"/>
  <c r="AO94" i="3"/>
  <c r="AO93" i="3"/>
  <c r="AO92" i="3"/>
  <c r="AO91" i="3"/>
  <c r="AO90" i="3"/>
  <c r="AO89" i="3"/>
  <c r="AO87" i="3"/>
  <c r="AO86" i="3"/>
  <c r="AO85" i="3"/>
  <c r="AO84" i="3"/>
  <c r="AO83" i="3"/>
  <c r="AO82" i="3"/>
  <c r="AO81" i="3"/>
  <c r="AO80" i="3"/>
  <c r="AO79" i="3"/>
  <c r="AO78" i="3"/>
  <c r="AO77" i="3"/>
  <c r="AO76" i="3"/>
  <c r="AO75" i="3"/>
  <c r="AO74" i="3"/>
  <c r="AO73" i="3"/>
  <c r="AO72" i="3"/>
  <c r="AO71" i="3"/>
  <c r="AO70" i="3"/>
  <c r="AO69" i="3"/>
  <c r="AO68" i="3"/>
  <c r="AO67" i="3"/>
  <c r="AO66" i="3"/>
  <c r="AO65" i="3"/>
  <c r="AO64" i="3"/>
  <c r="AO63" i="3"/>
  <c r="AO62" i="3"/>
  <c r="AO61" i="3"/>
  <c r="AO60" i="3"/>
  <c r="AO59" i="3"/>
  <c r="AO58" i="3"/>
  <c r="AO57" i="3"/>
  <c r="AO56" i="3"/>
  <c r="AO55" i="3"/>
  <c r="AO54" i="3"/>
  <c r="AO53" i="3"/>
  <c r="AO52" i="3"/>
  <c r="AO51" i="3"/>
  <c r="AO50" i="3"/>
  <c r="AO49" i="3"/>
  <c r="AO48" i="3"/>
  <c r="AO47" i="3"/>
  <c r="AO46" i="3"/>
  <c r="AO45" i="3"/>
  <c r="AO44" i="3"/>
  <c r="AO43" i="3"/>
  <c r="AO42" i="3"/>
  <c r="AO41" i="3"/>
  <c r="AO40" i="3"/>
  <c r="AO39" i="3"/>
  <c r="AO38" i="3"/>
  <c r="AO37" i="3"/>
  <c r="AO36" i="3"/>
  <c r="AO35" i="3"/>
  <c r="AO34" i="3"/>
  <c r="AO33" i="3"/>
  <c r="AO32" i="3"/>
  <c r="AO31" i="3"/>
  <c r="AO30" i="3"/>
  <c r="AO29" i="3"/>
  <c r="AO28" i="3"/>
  <c r="AO27" i="3"/>
  <c r="AO26" i="3"/>
  <c r="AO25" i="3"/>
  <c r="AO24" i="3"/>
  <c r="AO23" i="3"/>
  <c r="AO22" i="3"/>
  <c r="AO21" i="3"/>
  <c r="AO20" i="3"/>
  <c r="AO19" i="3"/>
  <c r="AO18" i="3"/>
  <c r="AO17" i="3"/>
  <c r="AO16" i="3"/>
  <c r="AO15" i="3"/>
  <c r="AO14" i="3"/>
  <c r="AO13" i="3"/>
  <c r="AO12" i="3"/>
  <c r="AO11" i="3"/>
  <c r="AO10" i="3"/>
  <c r="AO9" i="3"/>
  <c r="AO8" i="3"/>
  <c r="AO7" i="3"/>
  <c r="AO6" i="3"/>
  <c r="AN1146" i="3"/>
  <c r="AN1145" i="3"/>
  <c r="AN1144" i="3"/>
  <c r="AN1143" i="3"/>
  <c r="AN1142" i="3"/>
  <c r="AN1139" i="3"/>
  <c r="AN1138" i="3"/>
  <c r="AN1137" i="3"/>
  <c r="AN1136" i="3"/>
  <c r="AN1135" i="3"/>
  <c r="AN1134" i="3"/>
  <c r="AN1133" i="3"/>
  <c r="AN1132" i="3"/>
  <c r="AN1131" i="3"/>
  <c r="AN1130" i="3"/>
  <c r="AN1129" i="3"/>
  <c r="AN1128" i="3"/>
  <c r="AN1127" i="3"/>
  <c r="AN1126" i="3"/>
  <c r="AN1125" i="3"/>
  <c r="AN1124" i="3"/>
  <c r="AN1123" i="3"/>
  <c r="AN1122" i="3"/>
  <c r="AN1121" i="3"/>
  <c r="AN1120" i="3"/>
  <c r="AN1119" i="3"/>
  <c r="AN1118" i="3"/>
  <c r="AN1117" i="3"/>
  <c r="AN1116" i="3"/>
  <c r="AN1115" i="3"/>
  <c r="AN1114" i="3"/>
  <c r="AN1113" i="3"/>
  <c r="AN1112" i="3"/>
  <c r="AN1111" i="3"/>
  <c r="AN1110" i="3"/>
  <c r="AN1109" i="3"/>
  <c r="AN1108" i="3"/>
  <c r="AN1107" i="3"/>
  <c r="AN1106" i="3"/>
  <c r="AN1105" i="3"/>
  <c r="AN1104" i="3"/>
  <c r="AN1103" i="3"/>
  <c r="AN1102" i="3"/>
  <c r="AN1101" i="3"/>
  <c r="AN1100" i="3"/>
  <c r="AN1099" i="3"/>
  <c r="AN1098" i="3"/>
  <c r="AN1097" i="3"/>
  <c r="AN1096" i="3"/>
  <c r="AN1095" i="3"/>
  <c r="AN1094" i="3"/>
  <c r="AN1093" i="3"/>
  <c r="AN1092" i="3"/>
  <c r="AN1091" i="3"/>
  <c r="AN1090" i="3"/>
  <c r="AN1089" i="3"/>
  <c r="AN1088" i="3"/>
  <c r="AN1087" i="3"/>
  <c r="AN1086" i="3"/>
  <c r="AN1085" i="3"/>
  <c r="AN1084" i="3"/>
  <c r="AN1083" i="3"/>
  <c r="AN1082" i="3"/>
  <c r="AN1081" i="3"/>
  <c r="AN1080" i="3"/>
  <c r="AN1079" i="3"/>
  <c r="AN1078" i="3"/>
  <c r="AN1077" i="3"/>
  <c r="AN1076" i="3"/>
  <c r="AN1075" i="3"/>
  <c r="AN1074" i="3"/>
  <c r="AN1073" i="3"/>
  <c r="AN1072" i="3"/>
  <c r="AN1071" i="3"/>
  <c r="AN1070" i="3"/>
  <c r="AN1069" i="3"/>
  <c r="AN1068" i="3"/>
  <c r="AN1067" i="3"/>
  <c r="AN1066" i="3"/>
  <c r="AN1065" i="3"/>
  <c r="AN1064" i="3"/>
  <c r="AN1063" i="3"/>
  <c r="AN1062" i="3"/>
  <c r="AN1061" i="3"/>
  <c r="AN1060" i="3"/>
  <c r="AN1059" i="3"/>
  <c r="AN1058" i="3"/>
  <c r="AN1057" i="3"/>
  <c r="AN1056" i="3"/>
  <c r="AN1055" i="3"/>
  <c r="AN1054" i="3"/>
  <c r="AN1053" i="3"/>
  <c r="AN1052" i="3"/>
  <c r="AN1051" i="3"/>
  <c r="AN1050" i="3"/>
  <c r="AN1049" i="3"/>
  <c r="AN1048" i="3"/>
  <c r="AN1047" i="3"/>
  <c r="AN1046" i="3"/>
  <c r="AN1045" i="3"/>
  <c r="AN1044" i="3"/>
  <c r="AN1043" i="3"/>
  <c r="AN1042" i="3"/>
  <c r="AN1041" i="3"/>
  <c r="AN1040" i="3"/>
  <c r="AN1039" i="3"/>
  <c r="AN1038" i="3"/>
  <c r="AN1037" i="3"/>
  <c r="AN1036" i="3"/>
  <c r="AN1035" i="3"/>
  <c r="AN1034" i="3"/>
  <c r="AN1033" i="3"/>
  <c r="AN1032" i="3"/>
  <c r="AN1031" i="3"/>
  <c r="AN1030" i="3"/>
  <c r="AN1029" i="3"/>
  <c r="AN1028" i="3"/>
  <c r="AN1027" i="3"/>
  <c r="AN1026" i="3"/>
  <c r="AN1025" i="3"/>
  <c r="AN1024" i="3"/>
  <c r="AN1023" i="3"/>
  <c r="AN1022" i="3"/>
  <c r="AN1021" i="3"/>
  <c r="AN1020" i="3"/>
  <c r="AN1019" i="3"/>
  <c r="AN1018" i="3"/>
  <c r="AN1017" i="3"/>
  <c r="AN1016" i="3"/>
  <c r="AN1015" i="3"/>
  <c r="AN1014" i="3"/>
  <c r="AN1013" i="3"/>
  <c r="AN1012" i="3"/>
  <c r="AN1011" i="3"/>
  <c r="AN1010" i="3"/>
  <c r="AN1009" i="3"/>
  <c r="AN1008" i="3"/>
  <c r="AN1007" i="3"/>
  <c r="AN1006" i="3"/>
  <c r="AN1005" i="3"/>
  <c r="AN1004" i="3"/>
  <c r="AN1003" i="3"/>
  <c r="AN1002" i="3"/>
  <c r="AN1001" i="3"/>
  <c r="AN1000" i="3"/>
  <c r="AN999" i="3"/>
  <c r="AN998" i="3"/>
  <c r="AN997" i="3"/>
  <c r="AN996" i="3"/>
  <c r="AN995" i="3"/>
  <c r="AN994" i="3"/>
  <c r="AN993" i="3"/>
  <c r="AN992" i="3"/>
  <c r="AN991" i="3"/>
  <c r="AN990" i="3"/>
  <c r="AN989" i="3"/>
  <c r="AN988" i="3"/>
  <c r="AN987" i="3"/>
  <c r="AN986" i="3"/>
  <c r="AN985" i="3"/>
  <c r="AN984" i="3"/>
  <c r="AN983" i="3"/>
  <c r="AN982" i="3"/>
  <c r="AN981" i="3"/>
  <c r="AN980" i="3"/>
  <c r="AN979" i="3"/>
  <c r="AN978" i="3"/>
  <c r="AN977" i="3"/>
  <c r="AN976" i="3"/>
  <c r="AN975" i="3"/>
  <c r="AN974" i="3"/>
  <c r="AN973" i="3"/>
  <c r="AN972" i="3"/>
  <c r="AN971" i="3"/>
  <c r="AN970" i="3"/>
  <c r="AN969" i="3"/>
  <c r="AN968" i="3"/>
  <c r="AN967" i="3"/>
  <c r="AN966" i="3"/>
  <c r="AN965" i="3"/>
  <c r="AN964" i="3"/>
  <c r="AN963" i="3"/>
  <c r="AN962" i="3"/>
  <c r="AN961" i="3"/>
  <c r="AN960" i="3"/>
  <c r="AN959" i="3"/>
  <c r="AN958" i="3"/>
  <c r="AN957" i="3"/>
  <c r="AN956" i="3"/>
  <c r="AN955" i="3"/>
  <c r="AN954" i="3"/>
  <c r="AN953" i="3"/>
  <c r="AN952" i="3"/>
  <c r="AN951" i="3"/>
  <c r="AN950" i="3"/>
  <c r="AN949" i="3"/>
  <c r="AN948" i="3"/>
  <c r="AN947" i="3"/>
  <c r="AN946" i="3"/>
  <c r="AN945" i="3"/>
  <c r="AN944" i="3"/>
  <c r="AN943" i="3"/>
  <c r="AN942" i="3"/>
  <c r="AN941" i="3"/>
  <c r="AN940" i="3"/>
  <c r="AN939" i="3"/>
  <c r="AN938" i="3"/>
  <c r="AN937" i="3"/>
  <c r="AN936" i="3"/>
  <c r="AN935" i="3"/>
  <c r="AN934" i="3"/>
  <c r="AN933" i="3"/>
  <c r="AN932" i="3"/>
  <c r="AN931" i="3"/>
  <c r="AN930" i="3"/>
  <c r="AN929" i="3"/>
  <c r="AN928" i="3"/>
  <c r="AN927" i="3"/>
  <c r="AN926" i="3"/>
  <c r="AN925" i="3"/>
  <c r="AN924" i="3"/>
  <c r="AN923" i="3"/>
  <c r="AN922" i="3"/>
  <c r="AN921" i="3"/>
  <c r="AN920" i="3"/>
  <c r="AN919" i="3"/>
  <c r="AN918" i="3"/>
  <c r="AN917" i="3"/>
  <c r="AN916" i="3"/>
  <c r="AN915" i="3"/>
  <c r="AN914" i="3"/>
  <c r="AN913" i="3"/>
  <c r="AN912" i="3"/>
  <c r="AN911" i="3"/>
  <c r="AN910" i="3"/>
  <c r="AN909" i="3"/>
  <c r="AN908" i="3"/>
  <c r="AN907" i="3"/>
  <c r="AN906" i="3"/>
  <c r="AN905" i="3"/>
  <c r="AN904" i="3"/>
  <c r="AN903" i="3"/>
  <c r="AN902" i="3"/>
  <c r="AN901" i="3"/>
  <c r="AN900" i="3"/>
  <c r="AN899" i="3"/>
  <c r="AN898" i="3"/>
  <c r="AN897" i="3"/>
  <c r="AN896" i="3"/>
  <c r="AN895" i="3"/>
  <c r="AN894" i="3"/>
  <c r="AN893" i="3"/>
  <c r="AN892" i="3"/>
  <c r="AN891" i="3"/>
  <c r="AN890" i="3"/>
  <c r="AN889" i="3"/>
  <c r="AN888" i="3"/>
  <c r="AN887" i="3"/>
  <c r="AN886" i="3"/>
  <c r="AN885" i="3"/>
  <c r="AN884" i="3"/>
  <c r="AN883" i="3"/>
  <c r="AN882" i="3"/>
  <c r="AN881" i="3"/>
  <c r="AN880" i="3"/>
  <c r="AN879" i="3"/>
  <c r="AN878" i="3"/>
  <c r="AN877" i="3"/>
  <c r="AN876" i="3"/>
  <c r="AN875" i="3"/>
  <c r="AN874" i="3"/>
  <c r="AN873" i="3"/>
  <c r="AN872" i="3"/>
  <c r="AN871" i="3"/>
  <c r="AN870" i="3"/>
  <c r="AN869" i="3"/>
  <c r="AN868" i="3"/>
  <c r="AN867" i="3"/>
  <c r="AN866" i="3"/>
  <c r="AN865" i="3"/>
  <c r="AN864" i="3"/>
  <c r="AN863" i="3"/>
  <c r="AN862" i="3"/>
  <c r="AN861" i="3"/>
  <c r="AN860" i="3"/>
  <c r="AN859" i="3"/>
  <c r="AN858" i="3"/>
  <c r="AN857" i="3"/>
  <c r="AN856" i="3"/>
  <c r="AN855" i="3"/>
  <c r="AN854" i="3"/>
  <c r="AN853" i="3"/>
  <c r="AN852" i="3"/>
  <c r="AN851" i="3"/>
  <c r="AN850" i="3"/>
  <c r="AN849" i="3"/>
  <c r="AN848" i="3"/>
  <c r="AN847" i="3"/>
  <c r="AN846" i="3"/>
  <c r="AN845" i="3"/>
  <c r="AN844" i="3"/>
  <c r="AN843" i="3"/>
  <c r="AN842" i="3"/>
  <c r="AN841" i="3"/>
  <c r="AN840" i="3"/>
  <c r="AN839" i="3"/>
  <c r="AN838" i="3"/>
  <c r="AN837" i="3"/>
  <c r="AN836" i="3"/>
  <c r="AN835" i="3"/>
  <c r="AN834" i="3"/>
  <c r="AN833" i="3"/>
  <c r="AN832" i="3"/>
  <c r="AN831" i="3"/>
  <c r="AN830" i="3"/>
  <c r="AN829" i="3"/>
  <c r="AN828" i="3"/>
  <c r="AN827" i="3"/>
  <c r="AN826" i="3"/>
  <c r="AN825" i="3"/>
  <c r="AN824" i="3"/>
  <c r="AN823" i="3"/>
  <c r="AN822" i="3"/>
  <c r="AN821" i="3"/>
  <c r="AN820" i="3"/>
  <c r="AN819" i="3"/>
  <c r="AN818" i="3"/>
  <c r="AN817" i="3"/>
  <c r="AN816" i="3"/>
  <c r="AN815" i="3"/>
  <c r="AN814" i="3"/>
  <c r="AN813" i="3"/>
  <c r="AN812" i="3"/>
  <c r="AN811" i="3"/>
  <c r="AN810" i="3"/>
  <c r="AN809" i="3"/>
  <c r="AN808" i="3"/>
  <c r="AN807" i="3"/>
  <c r="AN806" i="3"/>
  <c r="AN805" i="3"/>
  <c r="AN804" i="3"/>
  <c r="AN803" i="3"/>
  <c r="AN802" i="3"/>
  <c r="AN801" i="3"/>
  <c r="AN800" i="3"/>
  <c r="AN799" i="3"/>
  <c r="AN798" i="3"/>
  <c r="AN797" i="3"/>
  <c r="AN796" i="3"/>
  <c r="AN795" i="3"/>
  <c r="AN794" i="3"/>
  <c r="AN793" i="3"/>
  <c r="AN792" i="3"/>
  <c r="AN791" i="3"/>
  <c r="AN790" i="3"/>
  <c r="AN789" i="3"/>
  <c r="AN788" i="3"/>
  <c r="AN787" i="3"/>
  <c r="AN786" i="3"/>
  <c r="AN785" i="3"/>
  <c r="AN784" i="3"/>
  <c r="AN783" i="3"/>
  <c r="AN782" i="3"/>
  <c r="AN781" i="3"/>
  <c r="AN780" i="3"/>
  <c r="AN779" i="3"/>
  <c r="AN778" i="3"/>
  <c r="AN777" i="3"/>
  <c r="AN776" i="3"/>
  <c r="AN775" i="3"/>
  <c r="AN774" i="3"/>
  <c r="AN773" i="3"/>
  <c r="AN772" i="3"/>
  <c r="AN771" i="3"/>
  <c r="AN770" i="3"/>
  <c r="AN769" i="3"/>
  <c r="AN768" i="3"/>
  <c r="AN767" i="3"/>
  <c r="AN766" i="3"/>
  <c r="AN765" i="3"/>
  <c r="AN764" i="3"/>
  <c r="AN763" i="3"/>
  <c r="AN762" i="3"/>
  <c r="AN761" i="3"/>
  <c r="AN760" i="3"/>
  <c r="AN759" i="3"/>
  <c r="AN758" i="3"/>
  <c r="AN757" i="3"/>
  <c r="AN756" i="3"/>
  <c r="AN755" i="3"/>
  <c r="AN754" i="3"/>
  <c r="AN753" i="3"/>
  <c r="AN752" i="3"/>
  <c r="AN751" i="3"/>
  <c r="AN750" i="3"/>
  <c r="AN749" i="3"/>
  <c r="AN748" i="3"/>
  <c r="AN747" i="3"/>
  <c r="AN746" i="3"/>
  <c r="AN745" i="3"/>
  <c r="AN744" i="3"/>
  <c r="AN743" i="3"/>
  <c r="AN742" i="3"/>
  <c r="AN741" i="3"/>
  <c r="AN740" i="3"/>
  <c r="AN739" i="3"/>
  <c r="AN738" i="3"/>
  <c r="AN737" i="3"/>
  <c r="AN736" i="3"/>
  <c r="AN735" i="3"/>
  <c r="AN734" i="3"/>
  <c r="AN733" i="3"/>
  <c r="AN732" i="3"/>
  <c r="AN731" i="3"/>
  <c r="AN730" i="3"/>
  <c r="AN729" i="3"/>
  <c r="AN728" i="3"/>
  <c r="AN727" i="3"/>
  <c r="AN726" i="3"/>
  <c r="AN725" i="3"/>
  <c r="AN724" i="3"/>
  <c r="AN723" i="3"/>
  <c r="AN722" i="3"/>
  <c r="AN721" i="3"/>
  <c r="AN720" i="3"/>
  <c r="AN719" i="3"/>
  <c r="AN718" i="3"/>
  <c r="AN717" i="3"/>
  <c r="AN716" i="3"/>
  <c r="AN715" i="3"/>
  <c r="AN714" i="3"/>
  <c r="AN713" i="3"/>
  <c r="AN712" i="3"/>
  <c r="AN711" i="3"/>
  <c r="AN710" i="3"/>
  <c r="AN709" i="3"/>
  <c r="AN708" i="3"/>
  <c r="AN707" i="3"/>
  <c r="AN706" i="3"/>
  <c r="AN705" i="3"/>
  <c r="AN704" i="3"/>
  <c r="AN703" i="3"/>
  <c r="AN702" i="3"/>
  <c r="AN701" i="3"/>
  <c r="AN700" i="3"/>
  <c r="AN699" i="3"/>
  <c r="AN698" i="3"/>
  <c r="AN697" i="3"/>
  <c r="AN696" i="3"/>
  <c r="AN695" i="3"/>
  <c r="AN694" i="3"/>
  <c r="AN693" i="3"/>
  <c r="AN692" i="3"/>
  <c r="AN691" i="3"/>
  <c r="AN690" i="3"/>
  <c r="AN689" i="3"/>
  <c r="AN688" i="3"/>
  <c r="AN687" i="3"/>
  <c r="AN686" i="3"/>
  <c r="AN685" i="3"/>
  <c r="AN684" i="3"/>
  <c r="AN683" i="3"/>
  <c r="AN682" i="3"/>
  <c r="AN681" i="3"/>
  <c r="AN680" i="3"/>
  <c r="AN679" i="3"/>
  <c r="AN678" i="3"/>
  <c r="AN677" i="3"/>
  <c r="AN676" i="3"/>
  <c r="AN675" i="3"/>
  <c r="AN674" i="3"/>
  <c r="AN673" i="3"/>
  <c r="AN672" i="3"/>
  <c r="AN671" i="3"/>
  <c r="AN670" i="3"/>
  <c r="AN669" i="3"/>
  <c r="AN668" i="3"/>
  <c r="AN667" i="3"/>
  <c r="AN666" i="3"/>
  <c r="AN665" i="3"/>
  <c r="AN664" i="3"/>
  <c r="AN663" i="3"/>
  <c r="AN662" i="3"/>
  <c r="AN661" i="3"/>
  <c r="AN660" i="3"/>
  <c r="AN659" i="3"/>
  <c r="AN658" i="3"/>
  <c r="AN657" i="3"/>
  <c r="AN656" i="3"/>
  <c r="AN655" i="3"/>
  <c r="AN654" i="3"/>
  <c r="AN653" i="3"/>
  <c r="AN652" i="3"/>
  <c r="AN651" i="3"/>
  <c r="AN650" i="3"/>
  <c r="AN649" i="3"/>
  <c r="AN648" i="3"/>
  <c r="AN647" i="3"/>
  <c r="AN646" i="3"/>
  <c r="AN645" i="3"/>
  <c r="AN644" i="3"/>
  <c r="AN643" i="3"/>
  <c r="AN642" i="3"/>
  <c r="AN641" i="3"/>
  <c r="AN640" i="3"/>
  <c r="AN639" i="3"/>
  <c r="AN638" i="3"/>
  <c r="AN637" i="3"/>
  <c r="AN636" i="3"/>
  <c r="AN635" i="3"/>
  <c r="AN634" i="3"/>
  <c r="AN633" i="3"/>
  <c r="AN632" i="3"/>
  <c r="AN631" i="3"/>
  <c r="AN630" i="3"/>
  <c r="AN629" i="3"/>
  <c r="AN628" i="3"/>
  <c r="AN627" i="3"/>
  <c r="AN626" i="3"/>
  <c r="AN625" i="3"/>
  <c r="AN624" i="3"/>
  <c r="AN623" i="3"/>
  <c r="AN622" i="3"/>
  <c r="AN621" i="3"/>
  <c r="AN620" i="3"/>
  <c r="AN619" i="3"/>
  <c r="AN618" i="3"/>
  <c r="AN617" i="3"/>
  <c r="AN616" i="3"/>
  <c r="AN615" i="3"/>
  <c r="AN614" i="3"/>
  <c r="AN613" i="3"/>
  <c r="AN612" i="3"/>
  <c r="AN611" i="3"/>
  <c r="AN610" i="3"/>
  <c r="AN609" i="3"/>
  <c r="AN608" i="3"/>
  <c r="AN607" i="3"/>
  <c r="AN606" i="3"/>
  <c r="AN605" i="3"/>
  <c r="AN604" i="3"/>
  <c r="AN603" i="3"/>
  <c r="AN602" i="3"/>
  <c r="AN601" i="3"/>
  <c r="AN600" i="3"/>
  <c r="AN599" i="3"/>
  <c r="AN598" i="3"/>
  <c r="AN597" i="3"/>
  <c r="AN596" i="3"/>
  <c r="AN595" i="3"/>
  <c r="AN594" i="3"/>
  <c r="AN593" i="3"/>
  <c r="AN592" i="3"/>
  <c r="AN591" i="3"/>
  <c r="AN590" i="3"/>
  <c r="AN589" i="3"/>
  <c r="AN588" i="3"/>
  <c r="AN587" i="3"/>
  <c r="AN586" i="3"/>
  <c r="AN585" i="3"/>
  <c r="AN584" i="3"/>
  <c r="AN583" i="3"/>
  <c r="AN582" i="3"/>
  <c r="AN581" i="3"/>
  <c r="AN580" i="3"/>
  <c r="AN579" i="3"/>
  <c r="AN578" i="3"/>
  <c r="AN577" i="3"/>
  <c r="AN576" i="3"/>
  <c r="AN575" i="3"/>
  <c r="AN574" i="3"/>
  <c r="AN573" i="3"/>
  <c r="AN572" i="3"/>
  <c r="AN571" i="3"/>
  <c r="AN570" i="3"/>
  <c r="AN569" i="3"/>
  <c r="AN568" i="3"/>
  <c r="AN567" i="3"/>
  <c r="AN566" i="3"/>
  <c r="AN565" i="3"/>
  <c r="AN564" i="3"/>
  <c r="AN563" i="3"/>
  <c r="AN562" i="3"/>
  <c r="AN561" i="3"/>
  <c r="AN560" i="3"/>
  <c r="AN558" i="3"/>
  <c r="AN557" i="3"/>
  <c r="AN556" i="3"/>
  <c r="AN555" i="3"/>
  <c r="AN554" i="3"/>
  <c r="AN553" i="3"/>
  <c r="AN552" i="3"/>
  <c r="AN551" i="3"/>
  <c r="AN550" i="3"/>
  <c r="AN549" i="3"/>
  <c r="AN548" i="3"/>
  <c r="AN547" i="3"/>
  <c r="AN546" i="3"/>
  <c r="AN545" i="3"/>
  <c r="AN544" i="3"/>
  <c r="AN543" i="3"/>
  <c r="AN542" i="3"/>
  <c r="AN541" i="3"/>
  <c r="AN540" i="3"/>
  <c r="AN539" i="3"/>
  <c r="AN538" i="3"/>
  <c r="AN537" i="3"/>
  <c r="AN536" i="3"/>
  <c r="AN535" i="3"/>
  <c r="AN534" i="3"/>
  <c r="AN533" i="3"/>
  <c r="AN532" i="3"/>
  <c r="AN531" i="3"/>
  <c r="AN530" i="3"/>
  <c r="AN529" i="3"/>
  <c r="AN528" i="3"/>
  <c r="AN527" i="3"/>
  <c r="AN524" i="3"/>
  <c r="AN523" i="3"/>
  <c r="AN522" i="3"/>
  <c r="AN521" i="3"/>
  <c r="AN520" i="3"/>
  <c r="AN519" i="3"/>
  <c r="AN518" i="3"/>
  <c r="AN517" i="3"/>
  <c r="AN516" i="3"/>
  <c r="AN515" i="3"/>
  <c r="AN514" i="3"/>
  <c r="AN513" i="3"/>
  <c r="AN512" i="3"/>
  <c r="AN511" i="3"/>
  <c r="AN510" i="3"/>
  <c r="AN508" i="3"/>
  <c r="AN507" i="3"/>
  <c r="AN506" i="3"/>
  <c r="AN505" i="3"/>
  <c r="AN504" i="3"/>
  <c r="AN503" i="3"/>
  <c r="AN502" i="3"/>
  <c r="AN501" i="3"/>
  <c r="AN500" i="3"/>
  <c r="AN499" i="3"/>
  <c r="AN498" i="3"/>
  <c r="AN497" i="3"/>
  <c r="AN496" i="3"/>
  <c r="AN495" i="3"/>
  <c r="AN494" i="3"/>
  <c r="AN493" i="3"/>
  <c r="AN492" i="3"/>
  <c r="AN491" i="3"/>
  <c r="AN490" i="3"/>
  <c r="AN489" i="3"/>
  <c r="AN488" i="3"/>
  <c r="AN487" i="3"/>
  <c r="AN486" i="3"/>
  <c r="AN485" i="3"/>
  <c r="AN484" i="3"/>
  <c r="AN483" i="3"/>
  <c r="AN482" i="3"/>
  <c r="AN481" i="3"/>
  <c r="AN480" i="3"/>
  <c r="AN479" i="3"/>
  <c r="AN478" i="3"/>
  <c r="AN477" i="3"/>
  <c r="AN476" i="3"/>
  <c r="AN475" i="3"/>
  <c r="AN474" i="3"/>
  <c r="AN473" i="3"/>
  <c r="AN472" i="3"/>
  <c r="AN471" i="3"/>
  <c r="AN470" i="3"/>
  <c r="AN469" i="3"/>
  <c r="AN468" i="3"/>
  <c r="AN467" i="3"/>
  <c r="AN466" i="3"/>
  <c r="AN465" i="3"/>
  <c r="AN464" i="3"/>
  <c r="AN463" i="3"/>
  <c r="AN462" i="3"/>
  <c r="AN461" i="3"/>
  <c r="AN460" i="3"/>
  <c r="AN459" i="3"/>
  <c r="AN458" i="3"/>
  <c r="AN457" i="3"/>
  <c r="AN456" i="3"/>
  <c r="AN455" i="3"/>
  <c r="AN454" i="3"/>
  <c r="AN453" i="3"/>
  <c r="AN452" i="3"/>
  <c r="AN451" i="3"/>
  <c r="AN450" i="3"/>
  <c r="AN449" i="3"/>
  <c r="AN448" i="3"/>
  <c r="AN447" i="3"/>
  <c r="AN446" i="3"/>
  <c r="AN445" i="3"/>
  <c r="AN444" i="3"/>
  <c r="AN443" i="3"/>
  <c r="AN442" i="3"/>
  <c r="AN441" i="3"/>
  <c r="AN440" i="3"/>
  <c r="AN439" i="3"/>
  <c r="AN438" i="3"/>
  <c r="AN437" i="3"/>
  <c r="AN436" i="3"/>
  <c r="AN435" i="3"/>
  <c r="AN434" i="3"/>
  <c r="AN433" i="3"/>
  <c r="AN432" i="3"/>
  <c r="AN431" i="3"/>
  <c r="AN430" i="3"/>
  <c r="AN429" i="3"/>
  <c r="AN428" i="3"/>
  <c r="AN427" i="3"/>
  <c r="AN426" i="3"/>
  <c r="AN425" i="3"/>
  <c r="AN424" i="3"/>
  <c r="AN423" i="3"/>
  <c r="AN422" i="3"/>
  <c r="AN421" i="3"/>
  <c r="AN420" i="3"/>
  <c r="AN419" i="3"/>
  <c r="AN418" i="3"/>
  <c r="AN417" i="3"/>
  <c r="AN416" i="3"/>
  <c r="AN415" i="3"/>
  <c r="AN414" i="3"/>
  <c r="AN413" i="3"/>
  <c r="AN412" i="3"/>
  <c r="AN411" i="3"/>
  <c r="AN410" i="3"/>
  <c r="AN409" i="3"/>
  <c r="AN408" i="3"/>
  <c r="AN407" i="3"/>
  <c r="AN406" i="3"/>
  <c r="AN405" i="3"/>
  <c r="AN404" i="3"/>
  <c r="AN403" i="3"/>
  <c r="AN402" i="3"/>
  <c r="AN401" i="3"/>
  <c r="AN400" i="3"/>
  <c r="AN399" i="3"/>
  <c r="AN398" i="3"/>
  <c r="AN397" i="3"/>
  <c r="AN396" i="3"/>
  <c r="AN395" i="3"/>
  <c r="AN394" i="3"/>
  <c r="AN393" i="3"/>
  <c r="AN392" i="3"/>
  <c r="AN391" i="3"/>
  <c r="AN390" i="3"/>
  <c r="AN389" i="3"/>
  <c r="AN388" i="3"/>
  <c r="AN387" i="3"/>
  <c r="AN386" i="3"/>
  <c r="AN385" i="3"/>
  <c r="AN384" i="3"/>
  <c r="AN383" i="3"/>
  <c r="AN382" i="3"/>
  <c r="AN381" i="3"/>
  <c r="AN380" i="3"/>
  <c r="AN379" i="3"/>
  <c r="AN378" i="3"/>
  <c r="AN377" i="3"/>
  <c r="AN376" i="3"/>
  <c r="AN375" i="3"/>
  <c r="AN374" i="3"/>
  <c r="AN373" i="3"/>
  <c r="AN372" i="3"/>
  <c r="AN371" i="3"/>
  <c r="AN370" i="3"/>
  <c r="AN369" i="3"/>
  <c r="AN368" i="3"/>
  <c r="AN367" i="3"/>
  <c r="AN366" i="3"/>
  <c r="AN365" i="3"/>
  <c r="AN364" i="3"/>
  <c r="AN363" i="3"/>
  <c r="AN362" i="3"/>
  <c r="AN361" i="3"/>
  <c r="AN360" i="3"/>
  <c r="AN359" i="3"/>
  <c r="AN358" i="3"/>
  <c r="AN357" i="3"/>
  <c r="AN356" i="3"/>
  <c r="AN355" i="3"/>
  <c r="AN354" i="3"/>
  <c r="AN353" i="3"/>
  <c r="AN352" i="3"/>
  <c r="AN351" i="3"/>
  <c r="AN350" i="3"/>
  <c r="AN349" i="3"/>
  <c r="AN348" i="3"/>
  <c r="AN347" i="3"/>
  <c r="AN346" i="3"/>
  <c r="AN345" i="3"/>
  <c r="AN344" i="3"/>
  <c r="AN343" i="3"/>
  <c r="AN342" i="3"/>
  <c r="AN341" i="3"/>
  <c r="AN340" i="3"/>
  <c r="AN339" i="3"/>
  <c r="AN338" i="3"/>
  <c r="AN337" i="3"/>
  <c r="AN336" i="3"/>
  <c r="AN335" i="3"/>
  <c r="AN334" i="3"/>
  <c r="AN333" i="3"/>
  <c r="AN332" i="3"/>
  <c r="AN331" i="3"/>
  <c r="AN330" i="3"/>
  <c r="AN329" i="3"/>
  <c r="AN328" i="3"/>
  <c r="AN327" i="3"/>
  <c r="AN326" i="3"/>
  <c r="AN325" i="3"/>
  <c r="AN324" i="3"/>
  <c r="AN323" i="3"/>
  <c r="AN322" i="3"/>
  <c r="AN321" i="3"/>
  <c r="AN320" i="3"/>
  <c r="AN319" i="3"/>
  <c r="AN318" i="3"/>
  <c r="AN317" i="3"/>
  <c r="AN316" i="3"/>
  <c r="AN315" i="3"/>
  <c r="AN314" i="3"/>
  <c r="AN313" i="3"/>
  <c r="AN312" i="3"/>
  <c r="AN311" i="3"/>
  <c r="AN310" i="3"/>
  <c r="AN309" i="3"/>
  <c r="AN308" i="3"/>
  <c r="AN307" i="3"/>
  <c r="AN306" i="3"/>
  <c r="AN305" i="3"/>
  <c r="AN304" i="3"/>
  <c r="AN303" i="3"/>
  <c r="AN302" i="3"/>
  <c r="AN301" i="3"/>
  <c r="AN300" i="3"/>
  <c r="AN299" i="3"/>
  <c r="AN298" i="3"/>
  <c r="AN297" i="3"/>
  <c r="AN296" i="3"/>
  <c r="AN295" i="3"/>
  <c r="AN294" i="3"/>
  <c r="AN293" i="3"/>
  <c r="AN292" i="3"/>
  <c r="AN291" i="3"/>
  <c r="AN290" i="3"/>
  <c r="AN289" i="3"/>
  <c r="AN288" i="3"/>
  <c r="AN287" i="3"/>
  <c r="AN286" i="3"/>
  <c r="AN285" i="3"/>
  <c r="AN284" i="3"/>
  <c r="AN283" i="3"/>
  <c r="AN282" i="3"/>
  <c r="AN281" i="3"/>
  <c r="AN280" i="3"/>
  <c r="AN279" i="3"/>
  <c r="AN278" i="3"/>
  <c r="AN277" i="3"/>
  <c r="AN276" i="3"/>
  <c r="AN275" i="3"/>
  <c r="AN274" i="3"/>
  <c r="AN273" i="3"/>
  <c r="AN272" i="3"/>
  <c r="AN271" i="3"/>
  <c r="AN270" i="3"/>
  <c r="AN269" i="3"/>
  <c r="AN268" i="3"/>
  <c r="AN267" i="3"/>
  <c r="AN266" i="3"/>
  <c r="AN265" i="3"/>
  <c r="AN264" i="3"/>
  <c r="AN263" i="3"/>
  <c r="AN262" i="3"/>
  <c r="AN261" i="3"/>
  <c r="AN260" i="3"/>
  <c r="AN259" i="3"/>
  <c r="AN258" i="3"/>
  <c r="AN257" i="3"/>
  <c r="AN256" i="3"/>
  <c r="AN255" i="3"/>
  <c r="AN254" i="3"/>
  <c r="AN253" i="3"/>
  <c r="AN252" i="3"/>
  <c r="AN251" i="3"/>
  <c r="AN250" i="3"/>
  <c r="AN249" i="3"/>
  <c r="AN248" i="3"/>
  <c r="AN247" i="3"/>
  <c r="AN246" i="3"/>
  <c r="AN245" i="3"/>
  <c r="AN244" i="3"/>
  <c r="AN243" i="3"/>
  <c r="AN242" i="3"/>
  <c r="AN241" i="3"/>
  <c r="AN240" i="3"/>
  <c r="AN239" i="3"/>
  <c r="AN238" i="3"/>
  <c r="AN237" i="3"/>
  <c r="AN236" i="3"/>
  <c r="AN235" i="3"/>
  <c r="AN234" i="3"/>
  <c r="AN233" i="3"/>
  <c r="AN232" i="3"/>
  <c r="AN231" i="3"/>
  <c r="AN230" i="3"/>
  <c r="AN229" i="3"/>
  <c r="AN228" i="3"/>
  <c r="AN227" i="3"/>
  <c r="AN226" i="3"/>
  <c r="AN225" i="3"/>
  <c r="AN224" i="3"/>
  <c r="AN223" i="3"/>
  <c r="AN222" i="3"/>
  <c r="AN221" i="3"/>
  <c r="AN220" i="3"/>
  <c r="AN219" i="3"/>
  <c r="AN218" i="3"/>
  <c r="AN217" i="3"/>
  <c r="AN216" i="3"/>
  <c r="AN215" i="3"/>
  <c r="AN214" i="3"/>
  <c r="AN213" i="3"/>
  <c r="AN212" i="3"/>
  <c r="AN211" i="3"/>
  <c r="AN210" i="3"/>
  <c r="AN209" i="3"/>
  <c r="AN208" i="3"/>
  <c r="AN207" i="3"/>
  <c r="AN206" i="3"/>
  <c r="AN205" i="3"/>
  <c r="AN204" i="3"/>
  <c r="AN203" i="3"/>
  <c r="AN202" i="3"/>
  <c r="AN201" i="3"/>
  <c r="AN200" i="3"/>
  <c r="AN199" i="3"/>
  <c r="AN198" i="3"/>
  <c r="AN197" i="3"/>
  <c r="AN196" i="3"/>
  <c r="AN195" i="3"/>
  <c r="AN194" i="3"/>
  <c r="AN193" i="3"/>
  <c r="AN192" i="3"/>
  <c r="AN191" i="3"/>
  <c r="AN190" i="3"/>
  <c r="AN189" i="3"/>
  <c r="AN188" i="3"/>
  <c r="AN187" i="3"/>
  <c r="AN186" i="3"/>
  <c r="AN185" i="3"/>
  <c r="AN184" i="3"/>
  <c r="AN183" i="3"/>
  <c r="AN182" i="3"/>
  <c r="AN181" i="3"/>
  <c r="AN180" i="3"/>
  <c r="AN179" i="3"/>
  <c r="AN178" i="3"/>
  <c r="AN177" i="3"/>
  <c r="AN176" i="3"/>
  <c r="AN175" i="3"/>
  <c r="AN174" i="3"/>
  <c r="AN173" i="3"/>
  <c r="AN172" i="3"/>
  <c r="AN171" i="3"/>
  <c r="AN170" i="3"/>
  <c r="AN169" i="3"/>
  <c r="AN168" i="3"/>
  <c r="AN167" i="3"/>
  <c r="AN166" i="3"/>
  <c r="AN165" i="3"/>
  <c r="AN164" i="3"/>
  <c r="AN163" i="3"/>
  <c r="AN162" i="3"/>
  <c r="AN161" i="3"/>
  <c r="AN160" i="3"/>
  <c r="AN159" i="3"/>
  <c r="AN158" i="3"/>
  <c r="AN157" i="3"/>
  <c r="AN156" i="3"/>
  <c r="AN155" i="3"/>
  <c r="AN154" i="3"/>
  <c r="AN153" i="3"/>
  <c r="AN152" i="3"/>
  <c r="AN151" i="3"/>
  <c r="AN150" i="3"/>
  <c r="AN149" i="3"/>
  <c r="AN148" i="3"/>
  <c r="AN147" i="3"/>
  <c r="AN146" i="3"/>
  <c r="AN145" i="3"/>
  <c r="AN144" i="3"/>
  <c r="AN143" i="3"/>
  <c r="AN142" i="3"/>
  <c r="AN141" i="3"/>
  <c r="AN140" i="3"/>
  <c r="AN139" i="3"/>
  <c r="AN138" i="3"/>
  <c r="AN137" i="3"/>
  <c r="AN136" i="3"/>
  <c r="AN135" i="3"/>
  <c r="AN134" i="3"/>
  <c r="AN133" i="3"/>
  <c r="AN132" i="3"/>
  <c r="AN131" i="3"/>
  <c r="AN130" i="3"/>
  <c r="AN129" i="3"/>
  <c r="AN128" i="3"/>
  <c r="AN127" i="3"/>
  <c r="AN126" i="3"/>
  <c r="AN125" i="3"/>
  <c r="AN124" i="3"/>
  <c r="AN123" i="3"/>
  <c r="AN122" i="3"/>
  <c r="AN121" i="3"/>
  <c r="AN120" i="3"/>
  <c r="AN119" i="3"/>
  <c r="AN118" i="3"/>
  <c r="AN117" i="3"/>
  <c r="AN116" i="3"/>
  <c r="AN115" i="3"/>
  <c r="AN114" i="3"/>
  <c r="AN113" i="3"/>
  <c r="AN112" i="3"/>
  <c r="AN111" i="3"/>
  <c r="AN110" i="3"/>
  <c r="AN109" i="3"/>
  <c r="AN108" i="3"/>
  <c r="AN107" i="3"/>
  <c r="AN106" i="3"/>
  <c r="AN105" i="3"/>
  <c r="AN104" i="3"/>
  <c r="AN103" i="3"/>
  <c r="AN102" i="3"/>
  <c r="AN101" i="3"/>
  <c r="AN100" i="3"/>
  <c r="AN99" i="3"/>
  <c r="AN98" i="3"/>
  <c r="AN97" i="3"/>
  <c r="AN96" i="3"/>
  <c r="AN95" i="3"/>
  <c r="AN94" i="3"/>
  <c r="AN93" i="3"/>
  <c r="AN92" i="3"/>
  <c r="AN91" i="3"/>
  <c r="AN90" i="3"/>
  <c r="AN89" i="3"/>
  <c r="AN87" i="3"/>
  <c r="AN86" i="3"/>
  <c r="AN85" i="3"/>
  <c r="AN84" i="3"/>
  <c r="AN83" i="3"/>
  <c r="AN82" i="3"/>
  <c r="AN81" i="3"/>
  <c r="AN80" i="3"/>
  <c r="AN79" i="3"/>
  <c r="AN78" i="3"/>
  <c r="AN77" i="3"/>
  <c r="AN76" i="3"/>
  <c r="AN75" i="3"/>
  <c r="AN74" i="3"/>
  <c r="AN73" i="3"/>
  <c r="AN72" i="3"/>
  <c r="AN71" i="3"/>
  <c r="AN70" i="3"/>
  <c r="AN69" i="3"/>
  <c r="AN68" i="3"/>
  <c r="AN67" i="3"/>
  <c r="AN66" i="3"/>
  <c r="AN65" i="3"/>
  <c r="AN64" i="3"/>
  <c r="AN63" i="3"/>
  <c r="AN62" i="3"/>
  <c r="AN61" i="3"/>
  <c r="AN60" i="3"/>
  <c r="AN59" i="3"/>
  <c r="AN58" i="3"/>
  <c r="AN57" i="3"/>
  <c r="AN56" i="3"/>
  <c r="AN55" i="3"/>
  <c r="AN54" i="3"/>
  <c r="AN53" i="3"/>
  <c r="AN52" i="3"/>
  <c r="AN51" i="3"/>
  <c r="AN50" i="3"/>
  <c r="AN49" i="3"/>
  <c r="AN48" i="3"/>
  <c r="AN47" i="3"/>
  <c r="AN46" i="3"/>
  <c r="AN45" i="3"/>
  <c r="AN44" i="3"/>
  <c r="AN43" i="3"/>
  <c r="AN42" i="3"/>
  <c r="AN41" i="3"/>
  <c r="AN40" i="3"/>
  <c r="AN39" i="3"/>
  <c r="AN38" i="3"/>
  <c r="AN37" i="3"/>
  <c r="AN36" i="3"/>
  <c r="AN35" i="3"/>
  <c r="AN34" i="3"/>
  <c r="AN33" i="3"/>
  <c r="AN32" i="3"/>
  <c r="AN31" i="3"/>
  <c r="AN30" i="3"/>
  <c r="AN29" i="3"/>
  <c r="AN28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4" i="3"/>
  <c r="AN13" i="3"/>
  <c r="AN12" i="3"/>
  <c r="AN11" i="3"/>
  <c r="AN10" i="3"/>
  <c r="AN9" i="3"/>
  <c r="AN8" i="3"/>
  <c r="AN7" i="3"/>
  <c r="AN6" i="3"/>
  <c r="AJ1146" i="3"/>
  <c r="AJ1145" i="3"/>
  <c r="AJ1144" i="3"/>
  <c r="AJ1143" i="3"/>
  <c r="AJ1142" i="3"/>
  <c r="AJ1139" i="3"/>
  <c r="AJ1138" i="3"/>
  <c r="AJ1137" i="3"/>
  <c r="AJ1136" i="3"/>
  <c r="AJ1135" i="3"/>
  <c r="AJ1134" i="3"/>
  <c r="AJ1133" i="3"/>
  <c r="AJ1132" i="3"/>
  <c r="AJ1131" i="3"/>
  <c r="AJ1130" i="3"/>
  <c r="AJ1129" i="3"/>
  <c r="AJ1128" i="3"/>
  <c r="AJ1127" i="3"/>
  <c r="AJ1126" i="3"/>
  <c r="AJ1125" i="3"/>
  <c r="AJ1124" i="3"/>
  <c r="AJ1123" i="3"/>
  <c r="AJ1122" i="3"/>
  <c r="AJ1121" i="3"/>
  <c r="AJ1120" i="3"/>
  <c r="AJ1119" i="3"/>
  <c r="AJ1118" i="3"/>
  <c r="AJ1117" i="3"/>
  <c r="AJ1116" i="3"/>
  <c r="AJ1115" i="3"/>
  <c r="AJ1114" i="3"/>
  <c r="AJ1113" i="3"/>
  <c r="AJ1112" i="3"/>
  <c r="AJ1111" i="3"/>
  <c r="AJ1110" i="3"/>
  <c r="AJ1109" i="3"/>
  <c r="AJ1108" i="3"/>
  <c r="AJ1107" i="3"/>
  <c r="AJ1106" i="3"/>
  <c r="AJ1105" i="3"/>
  <c r="AJ1104" i="3"/>
  <c r="AJ1103" i="3"/>
  <c r="AJ1102" i="3"/>
  <c r="AJ1101" i="3"/>
  <c r="AJ1100" i="3"/>
  <c r="AJ1099" i="3"/>
  <c r="AJ1098" i="3"/>
  <c r="AJ1097" i="3"/>
  <c r="AJ1096" i="3"/>
  <c r="AJ1095" i="3"/>
  <c r="AJ1094" i="3"/>
  <c r="AJ1093" i="3"/>
  <c r="AJ1092" i="3"/>
  <c r="AJ1091" i="3"/>
  <c r="AJ1090" i="3"/>
  <c r="AJ1089" i="3"/>
  <c r="AJ1088" i="3"/>
  <c r="AJ1087" i="3"/>
  <c r="AJ1086" i="3"/>
  <c r="AJ1085" i="3"/>
  <c r="AJ1084" i="3"/>
  <c r="AJ1083" i="3"/>
  <c r="AJ1082" i="3"/>
  <c r="AJ1081" i="3"/>
  <c r="AJ1080" i="3"/>
  <c r="AJ1079" i="3"/>
  <c r="AJ1078" i="3"/>
  <c r="AJ1077" i="3"/>
  <c r="AJ1076" i="3"/>
  <c r="AJ1075" i="3"/>
  <c r="AJ1074" i="3"/>
  <c r="AJ1073" i="3"/>
  <c r="AJ1072" i="3"/>
  <c r="AJ1071" i="3"/>
  <c r="AJ1070" i="3"/>
  <c r="AJ1069" i="3"/>
  <c r="AJ1068" i="3"/>
  <c r="AJ1067" i="3"/>
  <c r="AJ1066" i="3"/>
  <c r="AJ1065" i="3"/>
  <c r="AJ1064" i="3"/>
  <c r="AJ1063" i="3"/>
  <c r="AJ1062" i="3"/>
  <c r="AJ1061" i="3"/>
  <c r="AJ1060" i="3"/>
  <c r="AJ1059" i="3"/>
  <c r="AJ1058" i="3"/>
  <c r="AJ1057" i="3"/>
  <c r="AJ1056" i="3"/>
  <c r="AJ1055" i="3"/>
  <c r="AJ1054" i="3"/>
  <c r="AJ1053" i="3"/>
  <c r="AJ1052" i="3"/>
  <c r="AJ1051" i="3"/>
  <c r="AJ1050" i="3"/>
  <c r="AJ1049" i="3"/>
  <c r="AJ1048" i="3"/>
  <c r="AJ1047" i="3"/>
  <c r="AJ1046" i="3"/>
  <c r="AJ1045" i="3"/>
  <c r="AJ1044" i="3"/>
  <c r="AJ1043" i="3"/>
  <c r="AJ1042" i="3"/>
  <c r="AJ1041" i="3"/>
  <c r="AJ1040" i="3"/>
  <c r="AJ1039" i="3"/>
  <c r="AJ1038" i="3"/>
  <c r="AJ1037" i="3"/>
  <c r="AJ1036" i="3"/>
  <c r="AJ1035" i="3"/>
  <c r="AJ1034" i="3"/>
  <c r="AJ1033" i="3"/>
  <c r="AJ1032" i="3"/>
  <c r="AJ1031" i="3"/>
  <c r="AJ1030" i="3"/>
  <c r="AJ1029" i="3"/>
  <c r="AJ1028" i="3"/>
  <c r="AJ1027" i="3"/>
  <c r="AJ1026" i="3"/>
  <c r="AJ1025" i="3"/>
  <c r="AJ1024" i="3"/>
  <c r="AJ1023" i="3"/>
  <c r="AJ1022" i="3"/>
  <c r="AJ1021" i="3"/>
  <c r="AJ1020" i="3"/>
  <c r="AJ1019" i="3"/>
  <c r="AJ1018" i="3"/>
  <c r="AJ1017" i="3"/>
  <c r="AJ1016" i="3"/>
  <c r="AJ1015" i="3"/>
  <c r="AJ1014" i="3"/>
  <c r="AJ1013" i="3"/>
  <c r="AJ1012" i="3"/>
  <c r="AJ1011" i="3"/>
  <c r="AJ1010" i="3"/>
  <c r="AJ1009" i="3"/>
  <c r="AJ1008" i="3"/>
  <c r="AJ1007" i="3"/>
  <c r="AJ1006" i="3"/>
  <c r="AJ1005" i="3"/>
  <c r="AJ1004" i="3"/>
  <c r="AJ1003" i="3"/>
  <c r="AJ1002" i="3"/>
  <c r="AJ1001" i="3"/>
  <c r="AJ1000" i="3"/>
  <c r="AJ999" i="3"/>
  <c r="AJ998" i="3"/>
  <c r="AJ997" i="3"/>
  <c r="AJ996" i="3"/>
  <c r="AJ995" i="3"/>
  <c r="AJ994" i="3"/>
  <c r="AJ993" i="3"/>
  <c r="AJ992" i="3"/>
  <c r="AJ991" i="3"/>
  <c r="AJ990" i="3"/>
  <c r="AJ989" i="3"/>
  <c r="AJ988" i="3"/>
  <c r="AJ987" i="3"/>
  <c r="AJ986" i="3"/>
  <c r="AJ985" i="3"/>
  <c r="AJ984" i="3"/>
  <c r="AJ983" i="3"/>
  <c r="AJ982" i="3"/>
  <c r="AJ981" i="3"/>
  <c r="AJ980" i="3"/>
  <c r="AJ979" i="3"/>
  <c r="AJ978" i="3"/>
  <c r="AJ977" i="3"/>
  <c r="AJ976" i="3"/>
  <c r="AJ975" i="3"/>
  <c r="AJ974" i="3"/>
  <c r="AJ973" i="3"/>
  <c r="AJ972" i="3"/>
  <c r="AJ971" i="3"/>
  <c r="AJ970" i="3"/>
  <c r="AJ969" i="3"/>
  <c r="AJ968" i="3"/>
  <c r="AJ967" i="3"/>
  <c r="AJ966" i="3"/>
  <c r="AJ965" i="3"/>
  <c r="AJ964" i="3"/>
  <c r="AJ963" i="3"/>
  <c r="AJ962" i="3"/>
  <c r="AJ961" i="3"/>
  <c r="AJ960" i="3"/>
  <c r="AJ959" i="3"/>
  <c r="AJ958" i="3"/>
  <c r="AJ957" i="3"/>
  <c r="AJ956" i="3"/>
  <c r="AJ955" i="3"/>
  <c r="AJ954" i="3"/>
  <c r="AJ953" i="3"/>
  <c r="AJ952" i="3"/>
  <c r="AJ951" i="3"/>
  <c r="AJ950" i="3"/>
  <c r="AJ949" i="3"/>
  <c r="AJ948" i="3"/>
  <c r="AJ947" i="3"/>
  <c r="AJ946" i="3"/>
  <c r="AJ945" i="3"/>
  <c r="AJ944" i="3"/>
  <c r="AJ943" i="3"/>
  <c r="AJ942" i="3"/>
  <c r="AJ941" i="3"/>
  <c r="AJ940" i="3"/>
  <c r="AJ939" i="3"/>
  <c r="AJ938" i="3"/>
  <c r="AJ937" i="3"/>
  <c r="AJ936" i="3"/>
  <c r="AJ935" i="3"/>
  <c r="AJ934" i="3"/>
  <c r="AJ933" i="3"/>
  <c r="AJ932" i="3"/>
  <c r="AJ931" i="3"/>
  <c r="AJ930" i="3"/>
  <c r="AJ929" i="3"/>
  <c r="AJ928" i="3"/>
  <c r="AJ927" i="3"/>
  <c r="AJ926" i="3"/>
  <c r="AJ925" i="3"/>
  <c r="AJ924" i="3"/>
  <c r="AJ923" i="3"/>
  <c r="AJ922" i="3"/>
  <c r="AJ921" i="3"/>
  <c r="AJ920" i="3"/>
  <c r="AJ919" i="3"/>
  <c r="AJ918" i="3"/>
  <c r="AJ917" i="3"/>
  <c r="AJ916" i="3"/>
  <c r="AJ915" i="3"/>
  <c r="AJ914" i="3"/>
  <c r="AJ913" i="3"/>
  <c r="AJ912" i="3"/>
  <c r="AJ911" i="3"/>
  <c r="AJ910" i="3"/>
  <c r="AJ909" i="3"/>
  <c r="AJ908" i="3"/>
  <c r="AJ907" i="3"/>
  <c r="AJ906" i="3"/>
  <c r="AJ905" i="3"/>
  <c r="AJ904" i="3"/>
  <c r="AJ903" i="3"/>
  <c r="AJ902" i="3"/>
  <c r="AJ901" i="3"/>
  <c r="AJ900" i="3"/>
  <c r="AJ899" i="3"/>
  <c r="AJ898" i="3"/>
  <c r="AJ897" i="3"/>
  <c r="AJ896" i="3"/>
  <c r="AJ895" i="3"/>
  <c r="AJ894" i="3"/>
  <c r="AJ893" i="3"/>
  <c r="AJ892" i="3"/>
  <c r="AJ891" i="3"/>
  <c r="AJ890" i="3"/>
  <c r="AJ889" i="3"/>
  <c r="AJ888" i="3"/>
  <c r="AJ887" i="3"/>
  <c r="AJ886" i="3"/>
  <c r="AJ885" i="3"/>
  <c r="AJ884" i="3"/>
  <c r="AJ883" i="3"/>
  <c r="AJ882" i="3"/>
  <c r="AJ881" i="3"/>
  <c r="AJ880" i="3"/>
  <c r="AJ879" i="3"/>
  <c r="AJ878" i="3"/>
  <c r="AJ877" i="3"/>
  <c r="AJ876" i="3"/>
  <c r="AJ875" i="3"/>
  <c r="AJ874" i="3"/>
  <c r="AJ873" i="3"/>
  <c r="AJ872" i="3"/>
  <c r="AJ871" i="3"/>
  <c r="AJ870" i="3"/>
  <c r="AJ869" i="3"/>
  <c r="AJ868" i="3"/>
  <c r="AJ867" i="3"/>
  <c r="AJ866" i="3"/>
  <c r="AJ865" i="3"/>
  <c r="AJ864" i="3"/>
  <c r="AJ863" i="3"/>
  <c r="AJ862" i="3"/>
  <c r="AJ861" i="3"/>
  <c r="AJ860" i="3"/>
  <c r="AJ859" i="3"/>
  <c r="AJ858" i="3"/>
  <c r="AJ857" i="3"/>
  <c r="AJ856" i="3"/>
  <c r="AJ855" i="3"/>
  <c r="AJ854" i="3"/>
  <c r="AJ853" i="3"/>
  <c r="AJ852" i="3"/>
  <c r="AJ851" i="3"/>
  <c r="AJ850" i="3"/>
  <c r="AJ849" i="3"/>
  <c r="AJ848" i="3"/>
  <c r="AJ847" i="3"/>
  <c r="AJ846" i="3"/>
  <c r="AJ845" i="3"/>
  <c r="AJ844" i="3"/>
  <c r="AJ843" i="3"/>
  <c r="AJ842" i="3"/>
  <c r="AJ841" i="3"/>
  <c r="AJ840" i="3"/>
  <c r="AJ839" i="3"/>
  <c r="AJ838" i="3"/>
  <c r="AJ837" i="3"/>
  <c r="AJ836" i="3"/>
  <c r="AJ835" i="3"/>
  <c r="AJ834" i="3"/>
  <c r="AJ833" i="3"/>
  <c r="AJ832" i="3"/>
  <c r="AJ831" i="3"/>
  <c r="AJ830" i="3"/>
  <c r="AJ829" i="3"/>
  <c r="AJ828" i="3"/>
  <c r="AJ827" i="3"/>
  <c r="AJ826" i="3"/>
  <c r="AJ825" i="3"/>
  <c r="AJ824" i="3"/>
  <c r="AJ823" i="3"/>
  <c r="AJ822" i="3"/>
  <c r="AJ821" i="3"/>
  <c r="AJ820" i="3"/>
  <c r="AJ819" i="3"/>
  <c r="AJ818" i="3"/>
  <c r="AJ817" i="3"/>
  <c r="AJ816" i="3"/>
  <c r="AJ815" i="3"/>
  <c r="AJ814" i="3"/>
  <c r="AJ813" i="3"/>
  <c r="AJ812" i="3"/>
  <c r="AJ811" i="3"/>
  <c r="AJ810" i="3"/>
  <c r="AJ809" i="3"/>
  <c r="AJ808" i="3"/>
  <c r="AJ807" i="3"/>
  <c r="AJ806" i="3"/>
  <c r="AJ805" i="3"/>
  <c r="AJ804" i="3"/>
  <c r="AJ803" i="3"/>
  <c r="AJ802" i="3"/>
  <c r="AJ801" i="3"/>
  <c r="AJ800" i="3"/>
  <c r="AJ799" i="3"/>
  <c r="AJ798" i="3"/>
  <c r="AJ797" i="3"/>
  <c r="AJ796" i="3"/>
  <c r="AJ795" i="3"/>
  <c r="AJ794" i="3"/>
  <c r="AJ793" i="3"/>
  <c r="AJ792" i="3"/>
  <c r="AJ791" i="3"/>
  <c r="AJ790" i="3"/>
  <c r="AJ789" i="3"/>
  <c r="AJ788" i="3"/>
  <c r="AJ787" i="3"/>
  <c r="AJ786" i="3"/>
  <c r="AJ785" i="3"/>
  <c r="AJ784" i="3"/>
  <c r="AJ783" i="3"/>
  <c r="AJ782" i="3"/>
  <c r="AJ781" i="3"/>
  <c r="AJ780" i="3"/>
  <c r="AJ779" i="3"/>
  <c r="AJ778" i="3"/>
  <c r="AJ777" i="3"/>
  <c r="AJ776" i="3"/>
  <c r="AJ775" i="3"/>
  <c r="AJ774" i="3"/>
  <c r="AJ773" i="3"/>
  <c r="AJ772" i="3"/>
  <c r="AJ771" i="3"/>
  <c r="AJ770" i="3"/>
  <c r="AJ769" i="3"/>
  <c r="AJ768" i="3"/>
  <c r="AJ767" i="3"/>
  <c r="AJ766" i="3"/>
  <c r="AJ765" i="3"/>
  <c r="AJ764" i="3"/>
  <c r="AJ763" i="3"/>
  <c r="AJ762" i="3"/>
  <c r="AJ761" i="3"/>
  <c r="AJ760" i="3"/>
  <c r="AJ759" i="3"/>
  <c r="AJ758" i="3"/>
  <c r="AJ757" i="3"/>
  <c r="AJ756" i="3"/>
  <c r="AJ755" i="3"/>
  <c r="AJ754" i="3"/>
  <c r="AJ753" i="3"/>
  <c r="AJ752" i="3"/>
  <c r="AJ751" i="3"/>
  <c r="AJ750" i="3"/>
  <c r="AJ749" i="3"/>
  <c r="AJ748" i="3"/>
  <c r="AJ747" i="3"/>
  <c r="AJ746" i="3"/>
  <c r="AJ745" i="3"/>
  <c r="AJ744" i="3"/>
  <c r="AJ743" i="3"/>
  <c r="AJ742" i="3"/>
  <c r="AJ741" i="3"/>
  <c r="AJ740" i="3"/>
  <c r="AJ739" i="3"/>
  <c r="AJ738" i="3"/>
  <c r="AJ737" i="3"/>
  <c r="AJ736" i="3"/>
  <c r="AJ735" i="3"/>
  <c r="AJ734" i="3"/>
  <c r="AJ733" i="3"/>
  <c r="AJ732" i="3"/>
  <c r="AJ731" i="3"/>
  <c r="AJ730" i="3"/>
  <c r="AJ729" i="3"/>
  <c r="AJ728" i="3"/>
  <c r="AJ727" i="3"/>
  <c r="AJ726" i="3"/>
  <c r="AJ725" i="3"/>
  <c r="AJ724" i="3"/>
  <c r="AJ723" i="3"/>
  <c r="AJ722" i="3"/>
  <c r="AJ721" i="3"/>
  <c r="AJ720" i="3"/>
  <c r="AJ719" i="3"/>
  <c r="AJ718" i="3"/>
  <c r="AJ717" i="3"/>
  <c r="AJ716" i="3"/>
  <c r="AJ715" i="3"/>
  <c r="AJ714" i="3"/>
  <c r="AJ713" i="3"/>
  <c r="AJ712" i="3"/>
  <c r="AJ711" i="3"/>
  <c r="AJ710" i="3"/>
  <c r="AJ709" i="3"/>
  <c r="AJ708" i="3"/>
  <c r="AJ707" i="3"/>
  <c r="AJ706" i="3"/>
  <c r="AJ705" i="3"/>
  <c r="AJ704" i="3"/>
  <c r="AJ703" i="3"/>
  <c r="AJ702" i="3"/>
  <c r="AJ701" i="3"/>
  <c r="AJ700" i="3"/>
  <c r="AJ699" i="3"/>
  <c r="AJ698" i="3"/>
  <c r="AJ697" i="3"/>
  <c r="AJ696" i="3"/>
  <c r="AJ695" i="3"/>
  <c r="AJ694" i="3"/>
  <c r="AJ693" i="3"/>
  <c r="AJ692" i="3"/>
  <c r="AJ691" i="3"/>
  <c r="AJ690" i="3"/>
  <c r="AJ689" i="3"/>
  <c r="AJ688" i="3"/>
  <c r="AJ687" i="3"/>
  <c r="AJ686" i="3"/>
  <c r="AJ685" i="3"/>
  <c r="AJ684" i="3"/>
  <c r="AJ683" i="3"/>
  <c r="AJ682" i="3"/>
  <c r="AJ681" i="3"/>
  <c r="AJ680" i="3"/>
  <c r="AJ679" i="3"/>
  <c r="AJ678" i="3"/>
  <c r="AJ677" i="3"/>
  <c r="AJ676" i="3"/>
  <c r="AJ675" i="3"/>
  <c r="AJ674" i="3"/>
  <c r="AJ673" i="3"/>
  <c r="AJ672" i="3"/>
  <c r="AJ671" i="3"/>
  <c r="AJ670" i="3"/>
  <c r="AJ669" i="3"/>
  <c r="AJ668" i="3"/>
  <c r="AJ667" i="3"/>
  <c r="AJ666" i="3"/>
  <c r="AJ665" i="3"/>
  <c r="AJ664" i="3"/>
  <c r="AJ663" i="3"/>
  <c r="AJ662" i="3"/>
  <c r="AJ661" i="3"/>
  <c r="AJ660" i="3"/>
  <c r="AJ659" i="3"/>
  <c r="AJ658" i="3"/>
  <c r="AJ657" i="3"/>
  <c r="AJ656" i="3"/>
  <c r="AJ655" i="3"/>
  <c r="AJ654" i="3"/>
  <c r="AJ653" i="3"/>
  <c r="AJ652" i="3"/>
  <c r="AJ651" i="3"/>
  <c r="AJ650" i="3"/>
  <c r="AJ649" i="3"/>
  <c r="AJ648" i="3"/>
  <c r="AJ647" i="3"/>
  <c r="AJ646" i="3"/>
  <c r="AJ645" i="3"/>
  <c r="AJ644" i="3"/>
  <c r="AJ643" i="3"/>
  <c r="AJ642" i="3"/>
  <c r="AJ641" i="3"/>
  <c r="AJ640" i="3"/>
  <c r="AJ639" i="3"/>
  <c r="AJ638" i="3"/>
  <c r="AJ637" i="3"/>
  <c r="AJ636" i="3"/>
  <c r="AJ635" i="3"/>
  <c r="AJ634" i="3"/>
  <c r="AJ633" i="3"/>
  <c r="AJ632" i="3"/>
  <c r="AJ631" i="3"/>
  <c r="AJ630" i="3"/>
  <c r="AJ629" i="3"/>
  <c r="AJ628" i="3"/>
  <c r="AJ627" i="3"/>
  <c r="AJ626" i="3"/>
  <c r="AJ625" i="3"/>
  <c r="AJ624" i="3"/>
  <c r="AJ623" i="3"/>
  <c r="AJ622" i="3"/>
  <c r="AJ621" i="3"/>
  <c r="AJ620" i="3"/>
  <c r="AJ619" i="3"/>
  <c r="AJ618" i="3"/>
  <c r="AJ617" i="3"/>
  <c r="AJ616" i="3"/>
  <c r="AJ615" i="3"/>
  <c r="AJ614" i="3"/>
  <c r="AJ613" i="3"/>
  <c r="AJ612" i="3"/>
  <c r="AJ611" i="3"/>
  <c r="AJ610" i="3"/>
  <c r="AJ609" i="3"/>
  <c r="AJ608" i="3"/>
  <c r="AJ607" i="3"/>
  <c r="AJ606" i="3"/>
  <c r="AJ605" i="3"/>
  <c r="AJ604" i="3"/>
  <c r="AJ603" i="3"/>
  <c r="AJ602" i="3"/>
  <c r="AJ601" i="3"/>
  <c r="AJ600" i="3"/>
  <c r="AJ599" i="3"/>
  <c r="AJ598" i="3"/>
  <c r="AJ597" i="3"/>
  <c r="AJ596" i="3"/>
  <c r="AJ595" i="3"/>
  <c r="AJ594" i="3"/>
  <c r="AJ593" i="3"/>
  <c r="AJ592" i="3"/>
  <c r="AJ591" i="3"/>
  <c r="AJ590" i="3"/>
  <c r="AJ589" i="3"/>
  <c r="AJ588" i="3"/>
  <c r="AJ587" i="3"/>
  <c r="AJ586" i="3"/>
  <c r="AJ585" i="3"/>
  <c r="AJ584" i="3"/>
  <c r="AJ583" i="3"/>
  <c r="AJ582" i="3"/>
  <c r="AJ581" i="3"/>
  <c r="AJ580" i="3"/>
  <c r="AJ579" i="3"/>
  <c r="AJ578" i="3"/>
  <c r="AJ577" i="3"/>
  <c r="AJ576" i="3"/>
  <c r="AJ575" i="3"/>
  <c r="AJ574" i="3"/>
  <c r="AJ573" i="3"/>
  <c r="AJ572" i="3"/>
  <c r="AJ571" i="3"/>
  <c r="AJ570" i="3"/>
  <c r="AJ569" i="3"/>
  <c r="AJ568" i="3"/>
  <c r="AJ567" i="3"/>
  <c r="AJ566" i="3"/>
  <c r="AJ565" i="3"/>
  <c r="AJ564" i="3"/>
  <c r="AJ563" i="3"/>
  <c r="AJ562" i="3"/>
  <c r="AJ561" i="3"/>
  <c r="AJ560" i="3"/>
  <c r="AJ558" i="3"/>
  <c r="AJ557" i="3"/>
  <c r="AJ556" i="3"/>
  <c r="AJ555" i="3"/>
  <c r="AJ554" i="3"/>
  <c r="AJ553" i="3"/>
  <c r="AJ552" i="3"/>
  <c r="AJ551" i="3"/>
  <c r="AJ550" i="3"/>
  <c r="AJ549" i="3"/>
  <c r="AJ548" i="3"/>
  <c r="AJ547" i="3"/>
  <c r="AJ546" i="3"/>
  <c r="AJ545" i="3"/>
  <c r="AJ544" i="3"/>
  <c r="AJ543" i="3"/>
  <c r="AJ542" i="3"/>
  <c r="AJ541" i="3"/>
  <c r="AJ540" i="3"/>
  <c r="AJ539" i="3"/>
  <c r="AJ538" i="3"/>
  <c r="AJ537" i="3"/>
  <c r="AJ536" i="3"/>
  <c r="AJ535" i="3"/>
  <c r="AJ534" i="3"/>
  <c r="AJ533" i="3"/>
  <c r="AJ532" i="3"/>
  <c r="AJ531" i="3"/>
  <c r="AJ530" i="3"/>
  <c r="AJ529" i="3"/>
  <c r="AJ528" i="3"/>
  <c r="AJ527" i="3"/>
  <c r="AJ524" i="3"/>
  <c r="AJ523" i="3"/>
  <c r="AJ522" i="3"/>
  <c r="AJ521" i="3"/>
  <c r="AJ520" i="3"/>
  <c r="AJ519" i="3"/>
  <c r="AJ518" i="3"/>
  <c r="AJ517" i="3"/>
  <c r="AJ516" i="3"/>
  <c r="AJ515" i="3"/>
  <c r="AJ514" i="3"/>
  <c r="AJ513" i="3"/>
  <c r="AJ512" i="3"/>
  <c r="AJ511" i="3"/>
  <c r="AJ510" i="3"/>
  <c r="AJ508" i="3"/>
  <c r="AJ507" i="3"/>
  <c r="AJ506" i="3"/>
  <c r="AJ505" i="3"/>
  <c r="AJ504" i="3"/>
  <c r="AJ503" i="3"/>
  <c r="AJ502" i="3"/>
  <c r="AJ501" i="3"/>
  <c r="AJ500" i="3"/>
  <c r="AJ499" i="3"/>
  <c r="AJ498" i="3"/>
  <c r="AJ497" i="3"/>
  <c r="AJ496" i="3"/>
  <c r="AJ495" i="3"/>
  <c r="AJ494" i="3"/>
  <c r="AJ493" i="3"/>
  <c r="AJ492" i="3"/>
  <c r="AJ491" i="3"/>
  <c r="AJ490" i="3"/>
  <c r="AJ489" i="3"/>
  <c r="AJ488" i="3"/>
  <c r="AJ487" i="3"/>
  <c r="AJ486" i="3"/>
  <c r="AJ485" i="3"/>
  <c r="AJ484" i="3"/>
  <c r="AJ483" i="3"/>
  <c r="AJ482" i="3"/>
  <c r="AJ481" i="3"/>
  <c r="AJ480" i="3"/>
  <c r="AJ479" i="3"/>
  <c r="AJ478" i="3"/>
  <c r="AJ477" i="3"/>
  <c r="AJ476" i="3"/>
  <c r="AJ475" i="3"/>
  <c r="AJ474" i="3"/>
  <c r="AJ473" i="3"/>
  <c r="AJ472" i="3"/>
  <c r="AJ471" i="3"/>
  <c r="AJ470" i="3"/>
  <c r="AJ469" i="3"/>
  <c r="AJ468" i="3"/>
  <c r="AJ467" i="3"/>
  <c r="AJ466" i="3"/>
  <c r="AJ465" i="3"/>
  <c r="AJ464" i="3"/>
  <c r="AJ463" i="3"/>
  <c r="AJ462" i="3"/>
  <c r="AJ461" i="3"/>
  <c r="AJ460" i="3"/>
  <c r="AJ459" i="3"/>
  <c r="AJ458" i="3"/>
  <c r="AJ457" i="3"/>
  <c r="AJ456" i="3"/>
  <c r="AJ455" i="3"/>
  <c r="AJ454" i="3"/>
  <c r="AJ453" i="3"/>
  <c r="AJ452" i="3"/>
  <c r="AJ451" i="3"/>
  <c r="AJ450" i="3"/>
  <c r="AJ449" i="3"/>
  <c r="AJ448" i="3"/>
  <c r="AJ447" i="3"/>
  <c r="AJ446" i="3"/>
  <c r="AJ445" i="3"/>
  <c r="AJ444" i="3"/>
  <c r="AJ443" i="3"/>
  <c r="AJ442" i="3"/>
  <c r="AJ441" i="3"/>
  <c r="AJ440" i="3"/>
  <c r="AJ439" i="3"/>
  <c r="AJ438" i="3"/>
  <c r="AJ437" i="3"/>
  <c r="AJ436" i="3"/>
  <c r="AJ435" i="3"/>
  <c r="AJ434" i="3"/>
  <c r="AJ433" i="3"/>
  <c r="AJ432" i="3"/>
  <c r="AJ431" i="3"/>
  <c r="AJ430" i="3"/>
  <c r="AJ429" i="3"/>
  <c r="AJ428" i="3"/>
  <c r="AJ427" i="3"/>
  <c r="AJ426" i="3"/>
  <c r="AJ425" i="3"/>
  <c r="AJ424" i="3"/>
  <c r="AJ423" i="3"/>
  <c r="AJ422" i="3"/>
  <c r="AJ421" i="3"/>
  <c r="AJ420" i="3"/>
  <c r="AJ419" i="3"/>
  <c r="AJ418" i="3"/>
  <c r="AJ417" i="3"/>
  <c r="AJ416" i="3"/>
  <c r="AJ415" i="3"/>
  <c r="AJ414" i="3"/>
  <c r="AJ413" i="3"/>
  <c r="AJ412" i="3"/>
  <c r="AJ411" i="3"/>
  <c r="AJ410" i="3"/>
  <c r="AJ409" i="3"/>
  <c r="AJ408" i="3"/>
  <c r="AJ407" i="3"/>
  <c r="AJ406" i="3"/>
  <c r="AJ405" i="3"/>
  <c r="AJ404" i="3"/>
  <c r="AJ403" i="3"/>
  <c r="AJ402" i="3"/>
  <c r="AJ401" i="3"/>
  <c r="AJ400" i="3"/>
  <c r="AJ399" i="3"/>
  <c r="AJ398" i="3"/>
  <c r="AJ397" i="3"/>
  <c r="AJ396" i="3"/>
  <c r="AJ395" i="3"/>
  <c r="AJ394" i="3"/>
  <c r="AJ393" i="3"/>
  <c r="AJ392" i="3"/>
  <c r="AJ391" i="3"/>
  <c r="AJ390" i="3"/>
  <c r="AJ389" i="3"/>
  <c r="AJ388" i="3"/>
  <c r="AJ387" i="3"/>
  <c r="AJ386" i="3"/>
  <c r="AJ385" i="3"/>
  <c r="AJ384" i="3"/>
  <c r="AJ383" i="3"/>
  <c r="AJ382" i="3"/>
  <c r="AJ381" i="3"/>
  <c r="AJ380" i="3"/>
  <c r="AJ379" i="3"/>
  <c r="AJ378" i="3"/>
  <c r="AJ377" i="3"/>
  <c r="AJ376" i="3"/>
  <c r="AJ375" i="3"/>
  <c r="AJ374" i="3"/>
  <c r="AJ373" i="3"/>
  <c r="AJ372" i="3"/>
  <c r="AJ371" i="3"/>
  <c r="AJ370" i="3"/>
  <c r="AJ369" i="3"/>
  <c r="AJ368" i="3"/>
  <c r="AJ367" i="3"/>
  <c r="AJ366" i="3"/>
  <c r="AJ365" i="3"/>
  <c r="AJ364" i="3"/>
  <c r="AJ363" i="3"/>
  <c r="AJ362" i="3"/>
  <c r="AJ361" i="3"/>
  <c r="AJ360" i="3"/>
  <c r="AJ359" i="3"/>
  <c r="AJ358" i="3"/>
  <c r="AJ357" i="3"/>
  <c r="AJ356" i="3"/>
  <c r="AJ355" i="3"/>
  <c r="AJ354" i="3"/>
  <c r="AJ353" i="3"/>
  <c r="AJ352" i="3"/>
  <c r="AJ351" i="3"/>
  <c r="AJ350" i="3"/>
  <c r="AJ349" i="3"/>
  <c r="AJ348" i="3"/>
  <c r="AJ347" i="3"/>
  <c r="AJ346" i="3"/>
  <c r="AJ345" i="3"/>
  <c r="AJ344" i="3"/>
  <c r="AJ343" i="3"/>
  <c r="AJ342" i="3"/>
  <c r="AJ341" i="3"/>
  <c r="AJ340" i="3"/>
  <c r="AJ339" i="3"/>
  <c r="AJ338" i="3"/>
  <c r="AJ337" i="3"/>
  <c r="AJ336" i="3"/>
  <c r="AJ335" i="3"/>
  <c r="AJ334" i="3"/>
  <c r="AJ333" i="3"/>
  <c r="AJ332" i="3"/>
  <c r="AJ331" i="3"/>
  <c r="AJ330" i="3"/>
  <c r="AJ329" i="3"/>
  <c r="AJ328" i="3"/>
  <c r="AJ327" i="3"/>
  <c r="AJ326" i="3"/>
  <c r="AJ325" i="3"/>
  <c r="AJ324" i="3"/>
  <c r="AJ323" i="3"/>
  <c r="AJ322" i="3"/>
  <c r="AJ321" i="3"/>
  <c r="AJ320" i="3"/>
  <c r="AJ319" i="3"/>
  <c r="AJ318" i="3"/>
  <c r="AJ317" i="3"/>
  <c r="AJ316" i="3"/>
  <c r="AJ315" i="3"/>
  <c r="AJ314" i="3"/>
  <c r="AJ313" i="3"/>
  <c r="AJ312" i="3"/>
  <c r="AJ311" i="3"/>
  <c r="AJ310" i="3"/>
  <c r="AJ309" i="3"/>
  <c r="AJ308" i="3"/>
  <c r="AJ307" i="3"/>
  <c r="AJ306" i="3"/>
  <c r="AJ305" i="3"/>
  <c r="AJ304" i="3"/>
  <c r="AJ303" i="3"/>
  <c r="AJ302" i="3"/>
  <c r="AJ301" i="3"/>
  <c r="AJ300" i="3"/>
  <c r="AJ299" i="3"/>
  <c r="AJ298" i="3"/>
  <c r="AJ297" i="3"/>
  <c r="AJ296" i="3"/>
  <c r="AJ295" i="3"/>
  <c r="AJ294" i="3"/>
  <c r="AJ293" i="3"/>
  <c r="AJ292" i="3"/>
  <c r="AJ291" i="3"/>
  <c r="AJ290" i="3"/>
  <c r="AJ289" i="3"/>
  <c r="AJ288" i="3"/>
  <c r="AJ287" i="3"/>
  <c r="AJ286" i="3"/>
  <c r="AJ285" i="3"/>
  <c r="AJ284" i="3"/>
  <c r="AJ283" i="3"/>
  <c r="AJ282" i="3"/>
  <c r="AJ281" i="3"/>
  <c r="AJ280" i="3"/>
  <c r="AJ279" i="3"/>
  <c r="AJ278" i="3"/>
  <c r="AJ277" i="3"/>
  <c r="AJ276" i="3"/>
  <c r="AJ275" i="3"/>
  <c r="AJ274" i="3"/>
  <c r="AJ273" i="3"/>
  <c r="AJ272" i="3"/>
  <c r="AJ271" i="3"/>
  <c r="AJ270" i="3"/>
  <c r="AJ269" i="3"/>
  <c r="AJ268" i="3"/>
  <c r="AJ267" i="3"/>
  <c r="AJ266" i="3"/>
  <c r="AJ265" i="3"/>
  <c r="AJ264" i="3"/>
  <c r="AJ263" i="3"/>
  <c r="AJ262" i="3"/>
  <c r="AJ261" i="3"/>
  <c r="AJ260" i="3"/>
  <c r="AJ259" i="3"/>
  <c r="AJ258" i="3"/>
  <c r="AJ257" i="3"/>
  <c r="AJ256" i="3"/>
  <c r="AJ255" i="3"/>
  <c r="AJ254" i="3"/>
  <c r="AJ253" i="3"/>
  <c r="AJ252" i="3"/>
  <c r="AJ251" i="3"/>
  <c r="AJ250" i="3"/>
  <c r="AJ249" i="3"/>
  <c r="AJ248" i="3"/>
  <c r="AJ247" i="3"/>
  <c r="AJ246" i="3"/>
  <c r="AJ245" i="3"/>
  <c r="AJ244" i="3"/>
  <c r="AJ243" i="3"/>
  <c r="AJ242" i="3"/>
  <c r="AJ241" i="3"/>
  <c r="AJ240" i="3"/>
  <c r="AJ239" i="3"/>
  <c r="AJ238" i="3"/>
  <c r="AJ237" i="3"/>
  <c r="AJ236" i="3"/>
  <c r="AJ235" i="3"/>
  <c r="AJ234" i="3"/>
  <c r="AJ233" i="3"/>
  <c r="AJ232" i="3"/>
  <c r="AJ231" i="3"/>
  <c r="AJ230" i="3"/>
  <c r="AJ229" i="3"/>
  <c r="AJ228" i="3"/>
  <c r="AJ227" i="3"/>
  <c r="AJ226" i="3"/>
  <c r="AJ225" i="3"/>
  <c r="AJ224" i="3"/>
  <c r="AJ223" i="3"/>
  <c r="AJ222" i="3"/>
  <c r="AJ221" i="3"/>
  <c r="AJ220" i="3"/>
  <c r="AJ219" i="3"/>
  <c r="AJ218" i="3"/>
  <c r="AJ217" i="3"/>
  <c r="AJ216" i="3"/>
  <c r="AJ215" i="3"/>
  <c r="AJ214" i="3"/>
  <c r="AJ213" i="3"/>
  <c r="AJ212" i="3"/>
  <c r="AJ211" i="3"/>
  <c r="AJ210" i="3"/>
  <c r="AJ209" i="3"/>
  <c r="AJ208" i="3"/>
  <c r="AJ207" i="3"/>
  <c r="AJ206" i="3"/>
  <c r="AJ205" i="3"/>
  <c r="AJ204" i="3"/>
  <c r="AJ203" i="3"/>
  <c r="AJ202" i="3"/>
  <c r="AJ201" i="3"/>
  <c r="AJ200" i="3"/>
  <c r="AJ199" i="3"/>
  <c r="AJ198" i="3"/>
  <c r="AJ197" i="3"/>
  <c r="AJ196" i="3"/>
  <c r="AJ195" i="3"/>
  <c r="AJ194" i="3"/>
  <c r="AJ193" i="3"/>
  <c r="AJ192" i="3"/>
  <c r="AJ191" i="3"/>
  <c r="AJ190" i="3"/>
  <c r="AJ189" i="3"/>
  <c r="AJ188" i="3"/>
  <c r="AJ187" i="3"/>
  <c r="AJ186" i="3"/>
  <c r="AJ185" i="3"/>
  <c r="AJ184" i="3"/>
  <c r="AJ183" i="3"/>
  <c r="AJ182" i="3"/>
  <c r="AJ181" i="3"/>
  <c r="AJ180" i="3"/>
  <c r="AJ179" i="3"/>
  <c r="AJ178" i="3"/>
  <c r="AJ177" i="3"/>
  <c r="AJ176" i="3"/>
  <c r="AJ175" i="3"/>
  <c r="AJ174" i="3"/>
  <c r="AJ173" i="3"/>
  <c r="AJ172" i="3"/>
  <c r="AJ171" i="3"/>
  <c r="AJ170" i="3"/>
  <c r="AJ169" i="3"/>
  <c r="AJ168" i="3"/>
  <c r="AJ167" i="3"/>
  <c r="AJ166" i="3"/>
  <c r="AJ165" i="3"/>
  <c r="AJ164" i="3"/>
  <c r="AJ163" i="3"/>
  <c r="AJ162" i="3"/>
  <c r="AJ161" i="3"/>
  <c r="AJ160" i="3"/>
  <c r="AJ159" i="3"/>
  <c r="AJ158" i="3"/>
  <c r="AJ157" i="3"/>
  <c r="AJ156" i="3"/>
  <c r="AJ155" i="3"/>
  <c r="AJ154" i="3"/>
  <c r="AJ153" i="3"/>
  <c r="AJ152" i="3"/>
  <c r="AJ151" i="3"/>
  <c r="AJ150" i="3"/>
  <c r="AJ149" i="3"/>
  <c r="AJ148" i="3"/>
  <c r="AJ147" i="3"/>
  <c r="AJ146" i="3"/>
  <c r="AJ145" i="3"/>
  <c r="AJ144" i="3"/>
  <c r="AJ143" i="3"/>
  <c r="AJ142" i="3"/>
  <c r="AJ141" i="3"/>
  <c r="AJ140" i="3"/>
  <c r="AJ139" i="3"/>
  <c r="AJ138" i="3"/>
  <c r="AJ137" i="3"/>
  <c r="AJ136" i="3"/>
  <c r="AJ135" i="3"/>
  <c r="AJ134" i="3"/>
  <c r="AJ133" i="3"/>
  <c r="AJ132" i="3"/>
  <c r="AJ131" i="3"/>
  <c r="AJ130" i="3"/>
  <c r="AJ129" i="3"/>
  <c r="AJ128" i="3"/>
  <c r="AJ127" i="3"/>
  <c r="AJ126" i="3"/>
  <c r="AJ125" i="3"/>
  <c r="AJ124" i="3"/>
  <c r="AJ123" i="3"/>
  <c r="AJ122" i="3"/>
  <c r="AJ121" i="3"/>
  <c r="AJ120" i="3"/>
  <c r="AJ119" i="3"/>
  <c r="AJ118" i="3"/>
  <c r="AJ117" i="3"/>
  <c r="AJ116" i="3"/>
  <c r="AJ115" i="3"/>
  <c r="AJ114" i="3"/>
  <c r="AJ113" i="3"/>
  <c r="AJ112" i="3"/>
  <c r="AJ111" i="3"/>
  <c r="AJ110" i="3"/>
  <c r="AJ109" i="3"/>
  <c r="AJ108" i="3"/>
  <c r="AJ107" i="3"/>
  <c r="AJ106" i="3"/>
  <c r="AJ105" i="3"/>
  <c r="AJ104" i="3"/>
  <c r="AJ103" i="3"/>
  <c r="AJ102" i="3"/>
  <c r="AJ101" i="3"/>
  <c r="AJ100" i="3"/>
  <c r="AJ99" i="3"/>
  <c r="AJ98" i="3"/>
  <c r="AJ97" i="3"/>
  <c r="AJ96" i="3"/>
  <c r="AJ95" i="3"/>
  <c r="AJ94" i="3"/>
  <c r="AJ93" i="3"/>
  <c r="AJ92" i="3"/>
  <c r="AJ91" i="3"/>
  <c r="AJ90" i="3"/>
  <c r="AJ89" i="3"/>
  <c r="AJ87" i="3"/>
  <c r="AJ86" i="3"/>
  <c r="AJ85" i="3"/>
  <c r="AJ84" i="3"/>
  <c r="AJ83" i="3"/>
  <c r="AJ82" i="3"/>
  <c r="AJ81" i="3"/>
  <c r="AJ80" i="3"/>
  <c r="AJ79" i="3"/>
  <c r="AJ78" i="3"/>
  <c r="AJ77" i="3"/>
  <c r="AJ76" i="3"/>
  <c r="AJ75" i="3"/>
  <c r="AJ74" i="3"/>
  <c r="AJ73" i="3"/>
  <c r="AJ72" i="3"/>
  <c r="AJ71" i="3"/>
  <c r="AJ70" i="3"/>
  <c r="AJ69" i="3"/>
  <c r="AJ68" i="3"/>
  <c r="AJ67" i="3"/>
  <c r="AJ66" i="3"/>
  <c r="AJ65" i="3"/>
  <c r="AJ64" i="3"/>
  <c r="AJ63" i="3"/>
  <c r="AJ62" i="3"/>
  <c r="AJ61" i="3"/>
  <c r="AJ60" i="3"/>
  <c r="AJ59" i="3"/>
  <c r="AJ58" i="3"/>
  <c r="AJ57" i="3"/>
  <c r="AJ56" i="3"/>
  <c r="AJ55" i="3"/>
  <c r="AJ54" i="3"/>
  <c r="AJ53" i="3"/>
  <c r="AJ52" i="3"/>
  <c r="AJ51" i="3"/>
  <c r="AJ50" i="3"/>
  <c r="AJ49" i="3"/>
  <c r="AJ48" i="3"/>
  <c r="AJ47" i="3"/>
  <c r="AJ46" i="3"/>
  <c r="AJ45" i="3"/>
  <c r="AJ44" i="3"/>
  <c r="AJ43" i="3"/>
  <c r="AJ42" i="3"/>
  <c r="AJ41" i="3"/>
  <c r="AJ40" i="3"/>
  <c r="AJ39" i="3"/>
  <c r="AJ38" i="3"/>
  <c r="AJ37" i="3"/>
  <c r="AJ36" i="3"/>
  <c r="AJ35" i="3"/>
  <c r="AJ34" i="3"/>
  <c r="AJ33" i="3"/>
  <c r="AJ32" i="3"/>
  <c r="AJ31" i="3"/>
  <c r="AJ30" i="3"/>
  <c r="AJ29" i="3"/>
  <c r="AJ28" i="3"/>
  <c r="AJ27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4" i="3"/>
  <c r="AJ13" i="3"/>
  <c r="AJ12" i="3"/>
  <c r="AJ11" i="3"/>
  <c r="AJ10" i="3"/>
  <c r="AJ9" i="3"/>
  <c r="AJ8" i="3"/>
  <c r="AJ7" i="3"/>
  <c r="AJ6" i="3"/>
  <c r="AH1146" i="3"/>
  <c r="AH1145" i="3"/>
  <c r="AH1144" i="3"/>
  <c r="AH1143" i="3"/>
  <c r="AH1142" i="3"/>
  <c r="AH1139" i="3"/>
  <c r="AH1138" i="3"/>
  <c r="AH1137" i="3"/>
  <c r="AH1136" i="3"/>
  <c r="AH1135" i="3"/>
  <c r="AH1134" i="3"/>
  <c r="AH1133" i="3"/>
  <c r="AH1132" i="3"/>
  <c r="AH1131" i="3"/>
  <c r="AH1130" i="3"/>
  <c r="AH1129" i="3"/>
  <c r="AH1128" i="3"/>
  <c r="AH1127" i="3"/>
  <c r="AH1126" i="3"/>
  <c r="AH1125" i="3"/>
  <c r="AH1124" i="3"/>
  <c r="AH1123" i="3"/>
  <c r="AH1122" i="3"/>
  <c r="AH1121" i="3"/>
  <c r="AH1120" i="3"/>
  <c r="AH1119" i="3"/>
  <c r="AH1118" i="3"/>
  <c r="AH1117" i="3"/>
  <c r="AH1116" i="3"/>
  <c r="AH1115" i="3"/>
  <c r="AH1114" i="3"/>
  <c r="AH1113" i="3"/>
  <c r="AH1112" i="3"/>
  <c r="AH1111" i="3"/>
  <c r="AH1110" i="3"/>
  <c r="AH1109" i="3"/>
  <c r="AH1108" i="3"/>
  <c r="AH1107" i="3"/>
  <c r="AH1106" i="3"/>
  <c r="AH1105" i="3"/>
  <c r="AH1104" i="3"/>
  <c r="AH1103" i="3"/>
  <c r="AH1102" i="3"/>
  <c r="AH1101" i="3"/>
  <c r="AH1100" i="3"/>
  <c r="AH1099" i="3"/>
  <c r="AH1098" i="3"/>
  <c r="AH1097" i="3"/>
  <c r="AH1096" i="3"/>
  <c r="AH1095" i="3"/>
  <c r="AH1094" i="3"/>
  <c r="AH1093" i="3"/>
  <c r="AH1092" i="3"/>
  <c r="AH1091" i="3"/>
  <c r="AH1090" i="3"/>
  <c r="AH1089" i="3"/>
  <c r="AH1088" i="3"/>
  <c r="AH1087" i="3"/>
  <c r="AH1086" i="3"/>
  <c r="AH1085" i="3"/>
  <c r="AH1084" i="3"/>
  <c r="AH1083" i="3"/>
  <c r="AH1082" i="3"/>
  <c r="AH1081" i="3"/>
  <c r="AH1080" i="3"/>
  <c r="AH1079" i="3"/>
  <c r="AH1078" i="3"/>
  <c r="AH1077" i="3"/>
  <c r="AH1076" i="3"/>
  <c r="AH1075" i="3"/>
  <c r="AH1074" i="3"/>
  <c r="AH1073" i="3"/>
  <c r="AH1072" i="3"/>
  <c r="AH1071" i="3"/>
  <c r="AH1070" i="3"/>
  <c r="AH1069" i="3"/>
  <c r="AH1068" i="3"/>
  <c r="AH1067" i="3"/>
  <c r="AH1066" i="3"/>
  <c r="AH1065" i="3"/>
  <c r="AH1064" i="3"/>
  <c r="AH1063" i="3"/>
  <c r="AH1062" i="3"/>
  <c r="AH1061" i="3"/>
  <c r="AH1060" i="3"/>
  <c r="AH1059" i="3"/>
  <c r="AH1058" i="3"/>
  <c r="AH1057" i="3"/>
  <c r="AH1056" i="3"/>
  <c r="AH1055" i="3"/>
  <c r="AH1054" i="3"/>
  <c r="AH1053" i="3"/>
  <c r="AH1052" i="3"/>
  <c r="AH1051" i="3"/>
  <c r="AH1050" i="3"/>
  <c r="AH1049" i="3"/>
  <c r="AH1048" i="3"/>
  <c r="AH1047" i="3"/>
  <c r="AH1046" i="3"/>
  <c r="AH1045" i="3"/>
  <c r="AH1044" i="3"/>
  <c r="AH1043" i="3"/>
  <c r="AH1042" i="3"/>
  <c r="AH1041" i="3"/>
  <c r="AH1040" i="3"/>
  <c r="AH1039" i="3"/>
  <c r="AH1038" i="3"/>
  <c r="AH1037" i="3"/>
  <c r="AH1036" i="3"/>
  <c r="AH1035" i="3"/>
  <c r="AH1034" i="3"/>
  <c r="AH1033" i="3"/>
  <c r="AH1032" i="3"/>
  <c r="AH1031" i="3"/>
  <c r="AH1030" i="3"/>
  <c r="AH1029" i="3"/>
  <c r="AH1028" i="3"/>
  <c r="AH1027" i="3"/>
  <c r="AH1026" i="3"/>
  <c r="AH1025" i="3"/>
  <c r="AH1024" i="3"/>
  <c r="AH1023" i="3"/>
  <c r="AH1022" i="3"/>
  <c r="AH1021" i="3"/>
  <c r="AH1020" i="3"/>
  <c r="AH1019" i="3"/>
  <c r="AH1018" i="3"/>
  <c r="AH1017" i="3"/>
  <c r="AH1016" i="3"/>
  <c r="AH1015" i="3"/>
  <c r="AH1014" i="3"/>
  <c r="AH1013" i="3"/>
  <c r="AH1012" i="3"/>
  <c r="AH1011" i="3"/>
  <c r="AH1010" i="3"/>
  <c r="AH1009" i="3"/>
  <c r="AH1008" i="3"/>
  <c r="AH1007" i="3"/>
  <c r="AH1006" i="3"/>
  <c r="AH1005" i="3"/>
  <c r="AH1004" i="3"/>
  <c r="AH1003" i="3"/>
  <c r="AH1002" i="3"/>
  <c r="AH1001" i="3"/>
  <c r="AH1000" i="3"/>
  <c r="AH999" i="3"/>
  <c r="AH998" i="3"/>
  <c r="AH997" i="3"/>
  <c r="AH996" i="3"/>
  <c r="AH995" i="3"/>
  <c r="AH994" i="3"/>
  <c r="AH993" i="3"/>
  <c r="AH992" i="3"/>
  <c r="AH991" i="3"/>
  <c r="AH990" i="3"/>
  <c r="AH989" i="3"/>
  <c r="AH988" i="3"/>
  <c r="AH987" i="3"/>
  <c r="AH986" i="3"/>
  <c r="AH985" i="3"/>
  <c r="AH984" i="3"/>
  <c r="AH983" i="3"/>
  <c r="AH982" i="3"/>
  <c r="AH981" i="3"/>
  <c r="AH980" i="3"/>
  <c r="AH979" i="3"/>
  <c r="AH978" i="3"/>
  <c r="AH977" i="3"/>
  <c r="AH976" i="3"/>
  <c r="AH975" i="3"/>
  <c r="AH974" i="3"/>
  <c r="AH973" i="3"/>
  <c r="AH972" i="3"/>
  <c r="AH971" i="3"/>
  <c r="AH970" i="3"/>
  <c r="AH969" i="3"/>
  <c r="AH968" i="3"/>
  <c r="AH967" i="3"/>
  <c r="AH966" i="3"/>
  <c r="AH965" i="3"/>
  <c r="AH964" i="3"/>
  <c r="AH963" i="3"/>
  <c r="AH962" i="3"/>
  <c r="AH961" i="3"/>
  <c r="AH960" i="3"/>
  <c r="AH959" i="3"/>
  <c r="AH958" i="3"/>
  <c r="AH957" i="3"/>
  <c r="AH956" i="3"/>
  <c r="AH955" i="3"/>
  <c r="AH954" i="3"/>
  <c r="AH953" i="3"/>
  <c r="AH952" i="3"/>
  <c r="AH951" i="3"/>
  <c r="AH950" i="3"/>
  <c r="AH949" i="3"/>
  <c r="AH948" i="3"/>
  <c r="AH947" i="3"/>
  <c r="AH946" i="3"/>
  <c r="AH945" i="3"/>
  <c r="AH944" i="3"/>
  <c r="AH943" i="3"/>
  <c r="AH942" i="3"/>
  <c r="AH941" i="3"/>
  <c r="AH940" i="3"/>
  <c r="AH939" i="3"/>
  <c r="AH938" i="3"/>
  <c r="AH937" i="3"/>
  <c r="AH936" i="3"/>
  <c r="AH935" i="3"/>
  <c r="AH934" i="3"/>
  <c r="AH933" i="3"/>
  <c r="AH932" i="3"/>
  <c r="AH931" i="3"/>
  <c r="AH930" i="3"/>
  <c r="AH929" i="3"/>
  <c r="AH928" i="3"/>
  <c r="AH927" i="3"/>
  <c r="AH926" i="3"/>
  <c r="AH925" i="3"/>
  <c r="AH924" i="3"/>
  <c r="AH923" i="3"/>
  <c r="AH922" i="3"/>
  <c r="AH921" i="3"/>
  <c r="AH920" i="3"/>
  <c r="AH919" i="3"/>
  <c r="AH918" i="3"/>
  <c r="AH917" i="3"/>
  <c r="AH916" i="3"/>
  <c r="AH915" i="3"/>
  <c r="AH914" i="3"/>
  <c r="AH913" i="3"/>
  <c r="AH912" i="3"/>
  <c r="AH911" i="3"/>
  <c r="AH910" i="3"/>
  <c r="AH909" i="3"/>
  <c r="AH908" i="3"/>
  <c r="AH907" i="3"/>
  <c r="AH906" i="3"/>
  <c r="AH905" i="3"/>
  <c r="AH904" i="3"/>
  <c r="AH903" i="3"/>
  <c r="AH902" i="3"/>
  <c r="AH901" i="3"/>
  <c r="AH900" i="3"/>
  <c r="AH899" i="3"/>
  <c r="AH898" i="3"/>
  <c r="AH897" i="3"/>
  <c r="AH896" i="3"/>
  <c r="AH895" i="3"/>
  <c r="AH894" i="3"/>
  <c r="AH893" i="3"/>
  <c r="AH892" i="3"/>
  <c r="AH891" i="3"/>
  <c r="AH890" i="3"/>
  <c r="AH889" i="3"/>
  <c r="AH888" i="3"/>
  <c r="AH887" i="3"/>
  <c r="AH886" i="3"/>
  <c r="AH885" i="3"/>
  <c r="AH884" i="3"/>
  <c r="AH883" i="3"/>
  <c r="AH882" i="3"/>
  <c r="AH881" i="3"/>
  <c r="AH880" i="3"/>
  <c r="AH879" i="3"/>
  <c r="AH878" i="3"/>
  <c r="AH877" i="3"/>
  <c r="AH876" i="3"/>
  <c r="AH875" i="3"/>
  <c r="AH874" i="3"/>
  <c r="AH873" i="3"/>
  <c r="AH872" i="3"/>
  <c r="AH871" i="3"/>
  <c r="AH870" i="3"/>
  <c r="AH869" i="3"/>
  <c r="AH868" i="3"/>
  <c r="AH867" i="3"/>
  <c r="AH866" i="3"/>
  <c r="AH865" i="3"/>
  <c r="AH864" i="3"/>
  <c r="AH863" i="3"/>
  <c r="AH862" i="3"/>
  <c r="AH861" i="3"/>
  <c r="AH860" i="3"/>
  <c r="AH859" i="3"/>
  <c r="AH858" i="3"/>
  <c r="AH857" i="3"/>
  <c r="AH856" i="3"/>
  <c r="AH855" i="3"/>
  <c r="AH854" i="3"/>
  <c r="AH853" i="3"/>
  <c r="AH852" i="3"/>
  <c r="AH851" i="3"/>
  <c r="AH850" i="3"/>
  <c r="AH849" i="3"/>
  <c r="AH848" i="3"/>
  <c r="AH847" i="3"/>
  <c r="AH846" i="3"/>
  <c r="AH845" i="3"/>
  <c r="AH844" i="3"/>
  <c r="AH843" i="3"/>
  <c r="AH842" i="3"/>
  <c r="AH841" i="3"/>
  <c r="AH840" i="3"/>
  <c r="AH839" i="3"/>
  <c r="AH838" i="3"/>
  <c r="AH837" i="3"/>
  <c r="AH836" i="3"/>
  <c r="AH835" i="3"/>
  <c r="AH834" i="3"/>
  <c r="AH833" i="3"/>
  <c r="AH832" i="3"/>
  <c r="AH831" i="3"/>
  <c r="AH830" i="3"/>
  <c r="AH829" i="3"/>
  <c r="AH828" i="3"/>
  <c r="AH827" i="3"/>
  <c r="AH826" i="3"/>
  <c r="AH825" i="3"/>
  <c r="AH824" i="3"/>
  <c r="AH823" i="3"/>
  <c r="AH822" i="3"/>
  <c r="AH821" i="3"/>
  <c r="AH820" i="3"/>
  <c r="AH819" i="3"/>
  <c r="AH818" i="3"/>
  <c r="AH817" i="3"/>
  <c r="AH816" i="3"/>
  <c r="AH815" i="3"/>
  <c r="AH814" i="3"/>
  <c r="AH813" i="3"/>
  <c r="AH812" i="3"/>
  <c r="AH811" i="3"/>
  <c r="AH810" i="3"/>
  <c r="AH809" i="3"/>
  <c r="AH808" i="3"/>
  <c r="AH807" i="3"/>
  <c r="AH806" i="3"/>
  <c r="AH805" i="3"/>
  <c r="AH804" i="3"/>
  <c r="AH803" i="3"/>
  <c r="AH802" i="3"/>
  <c r="AH801" i="3"/>
  <c r="AH800" i="3"/>
  <c r="AH799" i="3"/>
  <c r="AH798" i="3"/>
  <c r="AH797" i="3"/>
  <c r="AH796" i="3"/>
  <c r="AH795" i="3"/>
  <c r="AH794" i="3"/>
  <c r="AH793" i="3"/>
  <c r="AH792" i="3"/>
  <c r="AH791" i="3"/>
  <c r="AH790" i="3"/>
  <c r="AH789" i="3"/>
  <c r="AH788" i="3"/>
  <c r="AH787" i="3"/>
  <c r="AH786" i="3"/>
  <c r="AH785" i="3"/>
  <c r="AH784" i="3"/>
  <c r="AH783" i="3"/>
  <c r="AH782" i="3"/>
  <c r="AH781" i="3"/>
  <c r="AH780" i="3"/>
  <c r="AH779" i="3"/>
  <c r="AH778" i="3"/>
  <c r="AH777" i="3"/>
  <c r="AH776" i="3"/>
  <c r="AH775" i="3"/>
  <c r="AH774" i="3"/>
  <c r="AH773" i="3"/>
  <c r="AH772" i="3"/>
  <c r="AH771" i="3"/>
  <c r="AH770" i="3"/>
  <c r="AH769" i="3"/>
  <c r="AH768" i="3"/>
  <c r="AH767" i="3"/>
  <c r="AH766" i="3"/>
  <c r="AH765" i="3"/>
  <c r="AH764" i="3"/>
  <c r="AH763" i="3"/>
  <c r="AH762" i="3"/>
  <c r="AH761" i="3"/>
  <c r="AH760" i="3"/>
  <c r="AH759" i="3"/>
  <c r="AH758" i="3"/>
  <c r="AH757" i="3"/>
  <c r="AH756" i="3"/>
  <c r="AH755" i="3"/>
  <c r="AH754" i="3"/>
  <c r="AH753" i="3"/>
  <c r="AH752" i="3"/>
  <c r="AH751" i="3"/>
  <c r="AH750" i="3"/>
  <c r="AH749" i="3"/>
  <c r="AH748" i="3"/>
  <c r="AH747" i="3"/>
  <c r="AH746" i="3"/>
  <c r="AH745" i="3"/>
  <c r="AH744" i="3"/>
  <c r="AH743" i="3"/>
  <c r="AH742" i="3"/>
  <c r="AH741" i="3"/>
  <c r="AH740" i="3"/>
  <c r="AH739" i="3"/>
  <c r="AH738" i="3"/>
  <c r="AH737" i="3"/>
  <c r="AH736" i="3"/>
  <c r="AH735" i="3"/>
  <c r="AH734" i="3"/>
  <c r="AH733" i="3"/>
  <c r="AH732" i="3"/>
  <c r="AH731" i="3"/>
  <c r="AH730" i="3"/>
  <c r="AH729" i="3"/>
  <c r="AH728" i="3"/>
  <c r="AH727" i="3"/>
  <c r="AH726" i="3"/>
  <c r="AH725" i="3"/>
  <c r="AH724" i="3"/>
  <c r="AH723" i="3"/>
  <c r="AH722" i="3"/>
  <c r="AH721" i="3"/>
  <c r="AH720" i="3"/>
  <c r="AH719" i="3"/>
  <c r="AH718" i="3"/>
  <c r="AH717" i="3"/>
  <c r="AH716" i="3"/>
  <c r="AH715" i="3"/>
  <c r="AH714" i="3"/>
  <c r="AH713" i="3"/>
  <c r="AH712" i="3"/>
  <c r="AH711" i="3"/>
  <c r="AH710" i="3"/>
  <c r="AH709" i="3"/>
  <c r="AH708" i="3"/>
  <c r="AH707" i="3"/>
  <c r="AH706" i="3"/>
  <c r="AH705" i="3"/>
  <c r="AH704" i="3"/>
  <c r="AH703" i="3"/>
  <c r="AH702" i="3"/>
  <c r="AH701" i="3"/>
  <c r="AH700" i="3"/>
  <c r="AH699" i="3"/>
  <c r="AH698" i="3"/>
  <c r="AH697" i="3"/>
  <c r="AH696" i="3"/>
  <c r="AH695" i="3"/>
  <c r="AH694" i="3"/>
  <c r="AH693" i="3"/>
  <c r="AH692" i="3"/>
  <c r="AH691" i="3"/>
  <c r="AH690" i="3"/>
  <c r="AH689" i="3"/>
  <c r="AH688" i="3"/>
  <c r="AH687" i="3"/>
  <c r="AH686" i="3"/>
  <c r="AH685" i="3"/>
  <c r="AH684" i="3"/>
  <c r="AH683" i="3"/>
  <c r="AH682" i="3"/>
  <c r="AH681" i="3"/>
  <c r="AH680" i="3"/>
  <c r="AH679" i="3"/>
  <c r="AH678" i="3"/>
  <c r="AH677" i="3"/>
  <c r="AH676" i="3"/>
  <c r="AH675" i="3"/>
  <c r="AH674" i="3"/>
  <c r="AH673" i="3"/>
  <c r="AH672" i="3"/>
  <c r="AH671" i="3"/>
  <c r="AH670" i="3"/>
  <c r="AH669" i="3"/>
  <c r="AH668" i="3"/>
  <c r="AH667" i="3"/>
  <c r="AH666" i="3"/>
  <c r="AH665" i="3"/>
  <c r="AH664" i="3"/>
  <c r="AH663" i="3"/>
  <c r="AH662" i="3"/>
  <c r="AH661" i="3"/>
  <c r="AH660" i="3"/>
  <c r="AH659" i="3"/>
  <c r="AH658" i="3"/>
  <c r="AH657" i="3"/>
  <c r="AH656" i="3"/>
  <c r="AH655" i="3"/>
  <c r="AH654" i="3"/>
  <c r="AH653" i="3"/>
  <c r="AH652" i="3"/>
  <c r="AH651" i="3"/>
  <c r="AH650" i="3"/>
  <c r="AH649" i="3"/>
  <c r="AH648" i="3"/>
  <c r="AH647" i="3"/>
  <c r="AH646" i="3"/>
  <c r="AH645" i="3"/>
  <c r="AH644" i="3"/>
  <c r="AH643" i="3"/>
  <c r="AH642" i="3"/>
  <c r="AH641" i="3"/>
  <c r="AH640" i="3"/>
  <c r="AH639" i="3"/>
  <c r="AH638" i="3"/>
  <c r="AH637" i="3"/>
  <c r="AH636" i="3"/>
  <c r="AH635" i="3"/>
  <c r="AH634" i="3"/>
  <c r="AH633" i="3"/>
  <c r="AH632" i="3"/>
  <c r="AH631" i="3"/>
  <c r="AH630" i="3"/>
  <c r="AH629" i="3"/>
  <c r="AH628" i="3"/>
  <c r="AH627" i="3"/>
  <c r="AH626" i="3"/>
  <c r="AH625" i="3"/>
  <c r="AH624" i="3"/>
  <c r="AH623" i="3"/>
  <c r="AH622" i="3"/>
  <c r="AH621" i="3"/>
  <c r="AH620" i="3"/>
  <c r="AH619" i="3"/>
  <c r="AH618" i="3"/>
  <c r="AH617" i="3"/>
  <c r="AH616" i="3"/>
  <c r="AH615" i="3"/>
  <c r="AH614" i="3"/>
  <c r="AH613" i="3"/>
  <c r="AH612" i="3"/>
  <c r="AH611" i="3"/>
  <c r="AH610" i="3"/>
  <c r="AH609" i="3"/>
  <c r="AH608" i="3"/>
  <c r="AH607" i="3"/>
  <c r="AH606" i="3"/>
  <c r="AH605" i="3"/>
  <c r="AH604" i="3"/>
  <c r="AH603" i="3"/>
  <c r="AH602" i="3"/>
  <c r="AH601" i="3"/>
  <c r="AH600" i="3"/>
  <c r="AH599" i="3"/>
  <c r="AH598" i="3"/>
  <c r="AH597" i="3"/>
  <c r="AH596" i="3"/>
  <c r="AH595" i="3"/>
  <c r="AH594" i="3"/>
  <c r="AH593" i="3"/>
  <c r="AH592" i="3"/>
  <c r="AH591" i="3"/>
  <c r="AH590" i="3"/>
  <c r="AH589" i="3"/>
  <c r="AH588" i="3"/>
  <c r="AH587" i="3"/>
  <c r="AH586" i="3"/>
  <c r="AH585" i="3"/>
  <c r="AH584" i="3"/>
  <c r="AH583" i="3"/>
  <c r="AH582" i="3"/>
  <c r="AH581" i="3"/>
  <c r="AH580" i="3"/>
  <c r="AH579" i="3"/>
  <c r="AH578" i="3"/>
  <c r="AH577" i="3"/>
  <c r="AH576" i="3"/>
  <c r="AH575" i="3"/>
  <c r="AH574" i="3"/>
  <c r="AH573" i="3"/>
  <c r="AH572" i="3"/>
  <c r="AH571" i="3"/>
  <c r="AH570" i="3"/>
  <c r="AH569" i="3"/>
  <c r="AH568" i="3"/>
  <c r="AH567" i="3"/>
  <c r="AH566" i="3"/>
  <c r="AH565" i="3"/>
  <c r="AH564" i="3"/>
  <c r="AH563" i="3"/>
  <c r="AH562" i="3"/>
  <c r="AH561" i="3"/>
  <c r="AH560" i="3"/>
  <c r="AH558" i="3"/>
  <c r="AH557" i="3"/>
  <c r="AH556" i="3"/>
  <c r="AH555" i="3"/>
  <c r="AH554" i="3"/>
  <c r="AH553" i="3"/>
  <c r="AH552" i="3"/>
  <c r="AH551" i="3"/>
  <c r="AH550" i="3"/>
  <c r="AH549" i="3"/>
  <c r="AH548" i="3"/>
  <c r="AH547" i="3"/>
  <c r="AH546" i="3"/>
  <c r="AH545" i="3"/>
  <c r="AH544" i="3"/>
  <c r="AH543" i="3"/>
  <c r="AH542" i="3"/>
  <c r="AH541" i="3"/>
  <c r="AH540" i="3"/>
  <c r="AH539" i="3"/>
  <c r="AH538" i="3"/>
  <c r="AH537" i="3"/>
  <c r="AH536" i="3"/>
  <c r="AH535" i="3"/>
  <c r="AH534" i="3"/>
  <c r="AH533" i="3"/>
  <c r="AH532" i="3"/>
  <c r="AH531" i="3"/>
  <c r="AH530" i="3"/>
  <c r="AH529" i="3"/>
  <c r="AH528" i="3"/>
  <c r="AH527" i="3"/>
  <c r="AH524" i="3"/>
  <c r="AH523" i="3"/>
  <c r="AH522" i="3"/>
  <c r="AH521" i="3"/>
  <c r="AH520" i="3"/>
  <c r="AH519" i="3"/>
  <c r="AH518" i="3"/>
  <c r="AH517" i="3"/>
  <c r="AH516" i="3"/>
  <c r="AH515" i="3"/>
  <c r="AH514" i="3"/>
  <c r="AH513" i="3"/>
  <c r="AH512" i="3"/>
  <c r="AH511" i="3"/>
  <c r="AH510" i="3"/>
  <c r="AH508" i="3"/>
  <c r="AH507" i="3"/>
  <c r="AH506" i="3"/>
  <c r="AH505" i="3"/>
  <c r="AH504" i="3"/>
  <c r="AH503" i="3"/>
  <c r="AH502" i="3"/>
  <c r="AH501" i="3"/>
  <c r="AH500" i="3"/>
  <c r="AH499" i="3"/>
  <c r="AH498" i="3"/>
  <c r="AH497" i="3"/>
  <c r="AH496" i="3"/>
  <c r="AH495" i="3"/>
  <c r="AH494" i="3"/>
  <c r="AH493" i="3"/>
  <c r="AH492" i="3"/>
  <c r="AH491" i="3"/>
  <c r="AH490" i="3"/>
  <c r="AH489" i="3"/>
  <c r="AH488" i="3"/>
  <c r="AH487" i="3"/>
  <c r="AH486" i="3"/>
  <c r="AH485" i="3"/>
  <c r="AH484" i="3"/>
  <c r="AH483" i="3"/>
  <c r="AH482" i="3"/>
  <c r="AH481" i="3"/>
  <c r="AH480" i="3"/>
  <c r="AH479" i="3"/>
  <c r="AH478" i="3"/>
  <c r="AH477" i="3"/>
  <c r="AH476" i="3"/>
  <c r="AH475" i="3"/>
  <c r="AH474" i="3"/>
  <c r="AH473" i="3"/>
  <c r="AH472" i="3"/>
  <c r="AH471" i="3"/>
  <c r="AH470" i="3"/>
  <c r="AH469" i="3"/>
  <c r="AH468" i="3"/>
  <c r="AH467" i="3"/>
  <c r="AH466" i="3"/>
  <c r="AH465" i="3"/>
  <c r="AH464" i="3"/>
  <c r="AH463" i="3"/>
  <c r="AH462" i="3"/>
  <c r="AH461" i="3"/>
  <c r="AH460" i="3"/>
  <c r="AH459" i="3"/>
  <c r="AH458" i="3"/>
  <c r="AH457" i="3"/>
  <c r="AH456" i="3"/>
  <c r="AH455" i="3"/>
  <c r="AH454" i="3"/>
  <c r="AH453" i="3"/>
  <c r="AH452" i="3"/>
  <c r="AH451" i="3"/>
  <c r="AH450" i="3"/>
  <c r="AH449" i="3"/>
  <c r="AH448" i="3"/>
  <c r="AH447" i="3"/>
  <c r="AH446" i="3"/>
  <c r="AH445" i="3"/>
  <c r="AH444" i="3"/>
  <c r="AH443" i="3"/>
  <c r="AH442" i="3"/>
  <c r="AH441" i="3"/>
  <c r="AH440" i="3"/>
  <c r="AH439" i="3"/>
  <c r="AH438" i="3"/>
  <c r="AH437" i="3"/>
  <c r="AH436" i="3"/>
  <c r="AH435" i="3"/>
  <c r="AH434" i="3"/>
  <c r="AH433" i="3"/>
  <c r="AH432" i="3"/>
  <c r="AH431" i="3"/>
  <c r="AH430" i="3"/>
  <c r="AH429" i="3"/>
  <c r="AH428" i="3"/>
  <c r="AH427" i="3"/>
  <c r="AH426" i="3"/>
  <c r="AH425" i="3"/>
  <c r="AH424" i="3"/>
  <c r="AH423" i="3"/>
  <c r="AH422" i="3"/>
  <c r="AH421" i="3"/>
  <c r="AH420" i="3"/>
  <c r="AH419" i="3"/>
  <c r="AH418" i="3"/>
  <c r="AH417" i="3"/>
  <c r="AH416" i="3"/>
  <c r="AH415" i="3"/>
  <c r="AH414" i="3"/>
  <c r="AH413" i="3"/>
  <c r="AH412" i="3"/>
  <c r="AH411" i="3"/>
  <c r="AH410" i="3"/>
  <c r="AH409" i="3"/>
  <c r="AH408" i="3"/>
  <c r="AH407" i="3"/>
  <c r="AH406" i="3"/>
  <c r="AH405" i="3"/>
  <c r="AH404" i="3"/>
  <c r="AH403" i="3"/>
  <c r="AH402" i="3"/>
  <c r="AH401" i="3"/>
  <c r="AH400" i="3"/>
  <c r="AH399" i="3"/>
  <c r="AH398" i="3"/>
  <c r="AH397" i="3"/>
  <c r="AH396" i="3"/>
  <c r="AH395" i="3"/>
  <c r="AH394" i="3"/>
  <c r="AH393" i="3"/>
  <c r="AH392" i="3"/>
  <c r="AH391" i="3"/>
  <c r="AH390" i="3"/>
  <c r="AH389" i="3"/>
  <c r="AH388" i="3"/>
  <c r="AH387" i="3"/>
  <c r="AH386" i="3"/>
  <c r="AH385" i="3"/>
  <c r="AH384" i="3"/>
  <c r="AH383" i="3"/>
  <c r="AH382" i="3"/>
  <c r="AH381" i="3"/>
  <c r="AH380" i="3"/>
  <c r="AH379" i="3"/>
  <c r="AH378" i="3"/>
  <c r="AH377" i="3"/>
  <c r="AH376" i="3"/>
  <c r="AH375" i="3"/>
  <c r="AH374" i="3"/>
  <c r="AH373" i="3"/>
  <c r="AH372" i="3"/>
  <c r="AH371" i="3"/>
  <c r="AH370" i="3"/>
  <c r="AH369" i="3"/>
  <c r="AH368" i="3"/>
  <c r="AH367" i="3"/>
  <c r="AH366" i="3"/>
  <c r="AH365" i="3"/>
  <c r="AH364" i="3"/>
  <c r="AH363" i="3"/>
  <c r="AH362" i="3"/>
  <c r="AH361" i="3"/>
  <c r="AH360" i="3"/>
  <c r="AH359" i="3"/>
  <c r="AH358" i="3"/>
  <c r="AH357" i="3"/>
  <c r="AH356" i="3"/>
  <c r="AH355" i="3"/>
  <c r="AH354" i="3"/>
  <c r="AH353" i="3"/>
  <c r="AH352" i="3"/>
  <c r="AH351" i="3"/>
  <c r="AH350" i="3"/>
  <c r="AH349" i="3"/>
  <c r="AH348" i="3"/>
  <c r="AH347" i="3"/>
  <c r="AH346" i="3"/>
  <c r="AH345" i="3"/>
  <c r="AH344" i="3"/>
  <c r="AH343" i="3"/>
  <c r="AH342" i="3"/>
  <c r="AH341" i="3"/>
  <c r="AH340" i="3"/>
  <c r="AH339" i="3"/>
  <c r="AH338" i="3"/>
  <c r="AH337" i="3"/>
  <c r="AH336" i="3"/>
  <c r="AH335" i="3"/>
  <c r="AH334" i="3"/>
  <c r="AH333" i="3"/>
  <c r="AH332" i="3"/>
  <c r="AH331" i="3"/>
  <c r="AH330" i="3"/>
  <c r="AH329" i="3"/>
  <c r="AH328" i="3"/>
  <c r="AH327" i="3"/>
  <c r="AH326" i="3"/>
  <c r="AH325" i="3"/>
  <c r="AH324" i="3"/>
  <c r="AH323" i="3"/>
  <c r="AH322" i="3"/>
  <c r="AH321" i="3"/>
  <c r="AH320" i="3"/>
  <c r="AH319" i="3"/>
  <c r="AH318" i="3"/>
  <c r="AH317" i="3"/>
  <c r="AH316" i="3"/>
  <c r="AH315" i="3"/>
  <c r="AH314" i="3"/>
  <c r="AH313" i="3"/>
  <c r="AH312" i="3"/>
  <c r="AH311" i="3"/>
  <c r="AH310" i="3"/>
  <c r="AH309" i="3"/>
  <c r="AH308" i="3"/>
  <c r="AH307" i="3"/>
  <c r="AH306" i="3"/>
  <c r="AH305" i="3"/>
  <c r="AH304" i="3"/>
  <c r="AH303" i="3"/>
  <c r="AH302" i="3"/>
  <c r="AH301" i="3"/>
  <c r="AH300" i="3"/>
  <c r="AH299" i="3"/>
  <c r="AH298" i="3"/>
  <c r="AH297" i="3"/>
  <c r="AH296" i="3"/>
  <c r="AH295" i="3"/>
  <c r="AH294" i="3"/>
  <c r="AH293" i="3"/>
  <c r="AH292" i="3"/>
  <c r="AH291" i="3"/>
  <c r="AH290" i="3"/>
  <c r="AH289" i="3"/>
  <c r="AH288" i="3"/>
  <c r="AH287" i="3"/>
  <c r="AH286" i="3"/>
  <c r="AH285" i="3"/>
  <c r="AH284" i="3"/>
  <c r="AH283" i="3"/>
  <c r="AH282" i="3"/>
  <c r="AH281" i="3"/>
  <c r="AH280" i="3"/>
  <c r="AH279" i="3"/>
  <c r="AH278" i="3"/>
  <c r="AH277" i="3"/>
  <c r="AH276" i="3"/>
  <c r="AH275" i="3"/>
  <c r="AH274" i="3"/>
  <c r="AH273" i="3"/>
  <c r="AH272" i="3"/>
  <c r="AH271" i="3"/>
  <c r="AH270" i="3"/>
  <c r="AH269" i="3"/>
  <c r="AH268" i="3"/>
  <c r="AH267" i="3"/>
  <c r="AH266" i="3"/>
  <c r="AH265" i="3"/>
  <c r="AH264" i="3"/>
  <c r="AH263" i="3"/>
  <c r="AH262" i="3"/>
  <c r="AH261" i="3"/>
  <c r="AH260" i="3"/>
  <c r="AH259" i="3"/>
  <c r="AH258" i="3"/>
  <c r="AH257" i="3"/>
  <c r="AH256" i="3"/>
  <c r="AH255" i="3"/>
  <c r="AH254" i="3"/>
  <c r="AH253" i="3"/>
  <c r="AH252" i="3"/>
  <c r="AH251" i="3"/>
  <c r="AH250" i="3"/>
  <c r="AH249" i="3"/>
  <c r="AH248" i="3"/>
  <c r="AH247" i="3"/>
  <c r="AH246" i="3"/>
  <c r="AH245" i="3"/>
  <c r="AH244" i="3"/>
  <c r="AH243" i="3"/>
  <c r="AH242" i="3"/>
  <c r="AH241" i="3"/>
  <c r="AH240" i="3"/>
  <c r="AH239" i="3"/>
  <c r="AH238" i="3"/>
  <c r="AH237" i="3"/>
  <c r="AH236" i="3"/>
  <c r="AH235" i="3"/>
  <c r="AH234" i="3"/>
  <c r="AH233" i="3"/>
  <c r="AH232" i="3"/>
  <c r="AH231" i="3"/>
  <c r="AH230" i="3"/>
  <c r="AH229" i="3"/>
  <c r="AH228" i="3"/>
  <c r="AH227" i="3"/>
  <c r="AH226" i="3"/>
  <c r="AH225" i="3"/>
  <c r="AH224" i="3"/>
  <c r="AH223" i="3"/>
  <c r="AH222" i="3"/>
  <c r="AH221" i="3"/>
  <c r="AH220" i="3"/>
  <c r="AH219" i="3"/>
  <c r="AH218" i="3"/>
  <c r="AH217" i="3"/>
  <c r="AH216" i="3"/>
  <c r="AH215" i="3"/>
  <c r="AH214" i="3"/>
  <c r="AH213" i="3"/>
  <c r="AH212" i="3"/>
  <c r="AH211" i="3"/>
  <c r="AH210" i="3"/>
  <c r="AH209" i="3"/>
  <c r="AH208" i="3"/>
  <c r="AH207" i="3"/>
  <c r="AH206" i="3"/>
  <c r="AH205" i="3"/>
  <c r="AH204" i="3"/>
  <c r="AH203" i="3"/>
  <c r="AH202" i="3"/>
  <c r="AH201" i="3"/>
  <c r="AH200" i="3"/>
  <c r="AH199" i="3"/>
  <c r="AH198" i="3"/>
  <c r="AH197" i="3"/>
  <c r="AH196" i="3"/>
  <c r="AH195" i="3"/>
  <c r="AH194" i="3"/>
  <c r="AH193" i="3"/>
  <c r="AH192" i="3"/>
  <c r="AH191" i="3"/>
  <c r="AH190" i="3"/>
  <c r="AH189" i="3"/>
  <c r="AH188" i="3"/>
  <c r="AH187" i="3"/>
  <c r="AH186" i="3"/>
  <c r="AH185" i="3"/>
  <c r="AH184" i="3"/>
  <c r="AH183" i="3"/>
  <c r="AH182" i="3"/>
  <c r="AH181" i="3"/>
  <c r="AH180" i="3"/>
  <c r="AH179" i="3"/>
  <c r="AH178" i="3"/>
  <c r="AH177" i="3"/>
  <c r="AH176" i="3"/>
  <c r="AH175" i="3"/>
  <c r="AH174" i="3"/>
  <c r="AH173" i="3"/>
  <c r="AH172" i="3"/>
  <c r="AH171" i="3"/>
  <c r="AH170" i="3"/>
  <c r="AH169" i="3"/>
  <c r="AH168" i="3"/>
  <c r="AH167" i="3"/>
  <c r="AH166" i="3"/>
  <c r="AH165" i="3"/>
  <c r="AH164" i="3"/>
  <c r="AH163" i="3"/>
  <c r="AH162" i="3"/>
  <c r="AH161" i="3"/>
  <c r="AH160" i="3"/>
  <c r="AH159" i="3"/>
  <c r="AH158" i="3"/>
  <c r="AH157" i="3"/>
  <c r="AH156" i="3"/>
  <c r="AH155" i="3"/>
  <c r="AH154" i="3"/>
  <c r="AH153" i="3"/>
  <c r="AH152" i="3"/>
  <c r="AH151" i="3"/>
  <c r="AH150" i="3"/>
  <c r="AH149" i="3"/>
  <c r="AH148" i="3"/>
  <c r="AH147" i="3"/>
  <c r="AH146" i="3"/>
  <c r="AH145" i="3"/>
  <c r="AH144" i="3"/>
  <c r="AH143" i="3"/>
  <c r="AH142" i="3"/>
  <c r="AH141" i="3"/>
  <c r="AH140" i="3"/>
  <c r="AH139" i="3"/>
  <c r="AH138" i="3"/>
  <c r="AH137" i="3"/>
  <c r="AH136" i="3"/>
  <c r="AH135" i="3"/>
  <c r="AH134" i="3"/>
  <c r="AH133" i="3"/>
  <c r="AH132" i="3"/>
  <c r="AH131" i="3"/>
  <c r="AH130" i="3"/>
  <c r="AH129" i="3"/>
  <c r="AH128" i="3"/>
  <c r="AH127" i="3"/>
  <c r="AH126" i="3"/>
  <c r="AH125" i="3"/>
  <c r="AH124" i="3"/>
  <c r="AH123" i="3"/>
  <c r="AH122" i="3"/>
  <c r="AH121" i="3"/>
  <c r="AH120" i="3"/>
  <c r="AH119" i="3"/>
  <c r="AH118" i="3"/>
  <c r="AH117" i="3"/>
  <c r="AH116" i="3"/>
  <c r="AH115" i="3"/>
  <c r="AH114" i="3"/>
  <c r="AH113" i="3"/>
  <c r="AH112" i="3"/>
  <c r="AH111" i="3"/>
  <c r="AH110" i="3"/>
  <c r="AH109" i="3"/>
  <c r="AH108" i="3"/>
  <c r="AH107" i="3"/>
  <c r="AH7" i="3"/>
  <c r="AH8" i="3"/>
  <c r="AH9" i="3"/>
  <c r="AH10" i="3"/>
  <c r="AH11" i="3"/>
  <c r="AH12" i="3"/>
  <c r="AH13" i="3"/>
  <c r="AH14" i="3"/>
  <c r="AH15" i="3"/>
  <c r="AH16" i="3"/>
  <c r="AH17" i="3"/>
  <c r="AH18" i="3"/>
  <c r="AH19" i="3"/>
  <c r="AH20" i="3"/>
  <c r="AH21" i="3"/>
  <c r="AH22" i="3"/>
  <c r="AH23" i="3"/>
  <c r="AH24" i="3"/>
  <c r="AH25" i="3"/>
  <c r="AH26" i="3"/>
  <c r="AH27" i="3"/>
  <c r="AH28" i="3"/>
  <c r="AH29" i="3"/>
  <c r="AH30" i="3"/>
  <c r="AH31" i="3"/>
  <c r="AH32" i="3"/>
  <c r="AH33" i="3"/>
  <c r="AH34" i="3"/>
  <c r="AH35" i="3"/>
  <c r="AH36" i="3"/>
  <c r="AH37" i="3"/>
  <c r="AH38" i="3"/>
  <c r="AH39" i="3"/>
  <c r="AH40" i="3"/>
  <c r="AH41" i="3"/>
  <c r="AH42" i="3"/>
  <c r="AH43" i="3"/>
  <c r="AH44" i="3"/>
  <c r="AH45" i="3"/>
  <c r="AH46" i="3"/>
  <c r="AH47" i="3"/>
  <c r="AH48" i="3"/>
  <c r="AH49" i="3"/>
  <c r="AH50" i="3"/>
  <c r="AH51" i="3"/>
  <c r="AH52" i="3"/>
  <c r="AH53" i="3"/>
  <c r="AH54" i="3"/>
  <c r="AH55" i="3"/>
  <c r="AH56" i="3"/>
  <c r="AH57" i="3"/>
  <c r="AH58" i="3"/>
  <c r="AH59" i="3"/>
  <c r="AH60" i="3"/>
  <c r="AH61" i="3"/>
  <c r="AH62" i="3"/>
  <c r="AH63" i="3"/>
  <c r="AH64" i="3"/>
  <c r="AH65" i="3"/>
  <c r="AH6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9" i="3"/>
  <c r="AH90" i="3"/>
  <c r="AH91" i="3"/>
  <c r="AH92" i="3"/>
  <c r="AH93" i="3"/>
  <c r="AH94" i="3"/>
  <c r="AH95" i="3"/>
  <c r="AH96" i="3"/>
  <c r="AH97" i="3"/>
  <c r="AH98" i="3"/>
  <c r="AH99" i="3"/>
  <c r="AH100" i="3"/>
  <c r="AH101" i="3"/>
  <c r="AH102" i="3"/>
  <c r="AH103" i="3"/>
  <c r="AH104" i="3"/>
  <c r="AH105" i="3"/>
  <c r="AH6" i="3"/>
  <c r="AG1146" i="3"/>
  <c r="AG1145" i="3"/>
  <c r="AG1144" i="3"/>
  <c r="AG1143" i="3"/>
  <c r="AG1142" i="3"/>
  <c r="AG1139" i="3"/>
  <c r="AG1138" i="3"/>
  <c r="AG1137" i="3"/>
  <c r="AG1136" i="3"/>
  <c r="AG1135" i="3"/>
  <c r="AG1134" i="3"/>
  <c r="AG1133" i="3"/>
  <c r="AG1132" i="3"/>
  <c r="AG1131" i="3"/>
  <c r="AG1130" i="3"/>
  <c r="AG1129" i="3"/>
  <c r="AG1128" i="3"/>
  <c r="AG1127" i="3"/>
  <c r="AG1126" i="3"/>
  <c r="AG1125" i="3"/>
  <c r="AG1124" i="3"/>
  <c r="AG1123" i="3"/>
  <c r="AG1122" i="3"/>
  <c r="AG1121" i="3"/>
  <c r="AG1120" i="3"/>
  <c r="AG1119" i="3"/>
  <c r="AG1118" i="3"/>
  <c r="AG1117" i="3"/>
  <c r="AG1116" i="3"/>
  <c r="AG1115" i="3"/>
  <c r="AG1114" i="3"/>
  <c r="AG1113" i="3"/>
  <c r="AG1112" i="3"/>
  <c r="AG1111" i="3"/>
  <c r="AG1110" i="3"/>
  <c r="AG1109" i="3"/>
  <c r="AG1108" i="3"/>
  <c r="AG1107" i="3"/>
  <c r="AG1106" i="3"/>
  <c r="AG1105" i="3"/>
  <c r="AG1104" i="3"/>
  <c r="AG1103" i="3"/>
  <c r="AG1102" i="3"/>
  <c r="AG1101" i="3"/>
  <c r="AG1100" i="3"/>
  <c r="AG1099" i="3"/>
  <c r="AG1098" i="3"/>
  <c r="AG1097" i="3"/>
  <c r="AG1096" i="3"/>
  <c r="AG1095" i="3"/>
  <c r="AG1094" i="3"/>
  <c r="AG1093" i="3"/>
  <c r="AG1092" i="3"/>
  <c r="AG1091" i="3"/>
  <c r="AG1090" i="3"/>
  <c r="AG1089" i="3"/>
  <c r="AG1088" i="3"/>
  <c r="AG1087" i="3"/>
  <c r="AG1086" i="3"/>
  <c r="AG1085" i="3"/>
  <c r="AG1084" i="3"/>
  <c r="AG1083" i="3"/>
  <c r="AG1082" i="3"/>
  <c r="AG1081" i="3"/>
  <c r="AG1080" i="3"/>
  <c r="AG1079" i="3"/>
  <c r="AG1078" i="3"/>
  <c r="AG1077" i="3"/>
  <c r="AG1076" i="3"/>
  <c r="AG1075" i="3"/>
  <c r="AG1074" i="3"/>
  <c r="AG1073" i="3"/>
  <c r="AG1072" i="3"/>
  <c r="AG1071" i="3"/>
  <c r="AG1070" i="3"/>
  <c r="AG1069" i="3"/>
  <c r="AG1068" i="3"/>
  <c r="AG1067" i="3"/>
  <c r="AG1066" i="3"/>
  <c r="AG1065" i="3"/>
  <c r="AG1064" i="3"/>
  <c r="AG1063" i="3"/>
  <c r="AG1062" i="3"/>
  <c r="AG1061" i="3"/>
  <c r="AG1060" i="3"/>
  <c r="AG1059" i="3"/>
  <c r="AG1058" i="3"/>
  <c r="AG1057" i="3"/>
  <c r="AG1056" i="3"/>
  <c r="AG1055" i="3"/>
  <c r="AG1054" i="3"/>
  <c r="AG1053" i="3"/>
  <c r="AG1052" i="3"/>
  <c r="AG1051" i="3"/>
  <c r="AG1050" i="3"/>
  <c r="AG1049" i="3"/>
  <c r="AG1048" i="3"/>
  <c r="AG1047" i="3"/>
  <c r="AG1046" i="3"/>
  <c r="AG1045" i="3"/>
  <c r="AG1044" i="3"/>
  <c r="AG1043" i="3"/>
  <c r="AG1042" i="3"/>
  <c r="AG1041" i="3"/>
  <c r="AG1040" i="3"/>
  <c r="AG1039" i="3"/>
  <c r="AG1038" i="3"/>
  <c r="AG1037" i="3"/>
  <c r="AG1036" i="3"/>
  <c r="AG1035" i="3"/>
  <c r="AG1034" i="3"/>
  <c r="AG1033" i="3"/>
  <c r="AG1032" i="3"/>
  <c r="AG1031" i="3"/>
  <c r="AG1030" i="3"/>
  <c r="AG1029" i="3"/>
  <c r="AG1028" i="3"/>
  <c r="AG1027" i="3"/>
  <c r="AG1026" i="3"/>
  <c r="AG1025" i="3"/>
  <c r="AG1024" i="3"/>
  <c r="AG1023" i="3"/>
  <c r="AG1022" i="3"/>
  <c r="AG1021" i="3"/>
  <c r="AG1020" i="3"/>
  <c r="AG1019" i="3"/>
  <c r="AG1018" i="3"/>
  <c r="AG1017" i="3"/>
  <c r="AG1016" i="3"/>
  <c r="AG1015" i="3"/>
  <c r="AG1014" i="3"/>
  <c r="AG1013" i="3"/>
  <c r="AG1012" i="3"/>
  <c r="AG1011" i="3"/>
  <c r="AG1010" i="3"/>
  <c r="AG1009" i="3"/>
  <c r="AG1008" i="3"/>
  <c r="AG1007" i="3"/>
  <c r="AG1006" i="3"/>
  <c r="AG1005" i="3"/>
  <c r="AG1004" i="3"/>
  <c r="AG1003" i="3"/>
  <c r="AG1002" i="3"/>
  <c r="AG1001" i="3"/>
  <c r="AG1000" i="3"/>
  <c r="AG999" i="3"/>
  <c r="AG998" i="3"/>
  <c r="AG997" i="3"/>
  <c r="AG996" i="3"/>
  <c r="AG995" i="3"/>
  <c r="AG994" i="3"/>
  <c r="AG993" i="3"/>
  <c r="AG992" i="3"/>
  <c r="AG991" i="3"/>
  <c r="AG990" i="3"/>
  <c r="AG989" i="3"/>
  <c r="AG988" i="3"/>
  <c r="AG987" i="3"/>
  <c r="AG986" i="3"/>
  <c r="AG985" i="3"/>
  <c r="AG984" i="3"/>
  <c r="AG983" i="3"/>
  <c r="AG982" i="3"/>
  <c r="AG981" i="3"/>
  <c r="AG980" i="3"/>
  <c r="AG979" i="3"/>
  <c r="AG978" i="3"/>
  <c r="AG977" i="3"/>
  <c r="AG976" i="3"/>
  <c r="AG975" i="3"/>
  <c r="AG974" i="3"/>
  <c r="AG973" i="3"/>
  <c r="AG972" i="3"/>
  <c r="AG971" i="3"/>
  <c r="AG970" i="3"/>
  <c r="AG969" i="3"/>
  <c r="AG968" i="3"/>
  <c r="AG967" i="3"/>
  <c r="AG966" i="3"/>
  <c r="AG965" i="3"/>
  <c r="AG964" i="3"/>
  <c r="AG963" i="3"/>
  <c r="AG962" i="3"/>
  <c r="AG961" i="3"/>
  <c r="AG960" i="3"/>
  <c r="AG959" i="3"/>
  <c r="AG958" i="3"/>
  <c r="AG957" i="3"/>
  <c r="AG956" i="3"/>
  <c r="AG955" i="3"/>
  <c r="AG954" i="3"/>
  <c r="AG953" i="3"/>
  <c r="AG952" i="3"/>
  <c r="AG951" i="3"/>
  <c r="AG950" i="3"/>
  <c r="AG949" i="3"/>
  <c r="AG948" i="3"/>
  <c r="AG947" i="3"/>
  <c r="AG946" i="3"/>
  <c r="AG945" i="3"/>
  <c r="AG944" i="3"/>
  <c r="AG943" i="3"/>
  <c r="AG942" i="3"/>
  <c r="AG941" i="3"/>
  <c r="AG940" i="3"/>
  <c r="AG939" i="3"/>
  <c r="AG938" i="3"/>
  <c r="AG937" i="3"/>
  <c r="AG936" i="3"/>
  <c r="AG935" i="3"/>
  <c r="AG934" i="3"/>
  <c r="AG933" i="3"/>
  <c r="AG932" i="3"/>
  <c r="AG931" i="3"/>
  <c r="AG930" i="3"/>
  <c r="AG929" i="3"/>
  <c r="AG928" i="3"/>
  <c r="AG927" i="3"/>
  <c r="AG926" i="3"/>
  <c r="AG925" i="3"/>
  <c r="AG924" i="3"/>
  <c r="AG923" i="3"/>
  <c r="AG922" i="3"/>
  <c r="AG921" i="3"/>
  <c r="AG920" i="3"/>
  <c r="AG919" i="3"/>
  <c r="AG918" i="3"/>
  <c r="AG917" i="3"/>
  <c r="AG916" i="3"/>
  <c r="AG915" i="3"/>
  <c r="AG914" i="3"/>
  <c r="AG913" i="3"/>
  <c r="AG912" i="3"/>
  <c r="AG911" i="3"/>
  <c r="AG910" i="3"/>
  <c r="AG909" i="3"/>
  <c r="AG908" i="3"/>
  <c r="AG907" i="3"/>
  <c r="AG906" i="3"/>
  <c r="AG905" i="3"/>
  <c r="AG904" i="3"/>
  <c r="AG903" i="3"/>
  <c r="AG902" i="3"/>
  <c r="AG901" i="3"/>
  <c r="AG900" i="3"/>
  <c r="AG899" i="3"/>
  <c r="AG898" i="3"/>
  <c r="AG897" i="3"/>
  <c r="AG896" i="3"/>
  <c r="AG895" i="3"/>
  <c r="AG894" i="3"/>
  <c r="AG893" i="3"/>
  <c r="AG892" i="3"/>
  <c r="AG891" i="3"/>
  <c r="AG890" i="3"/>
  <c r="AG889" i="3"/>
  <c r="AG888" i="3"/>
  <c r="AG887" i="3"/>
  <c r="AG886" i="3"/>
  <c r="AG885" i="3"/>
  <c r="AG884" i="3"/>
  <c r="AG883" i="3"/>
  <c r="AG882" i="3"/>
  <c r="AG881" i="3"/>
  <c r="AG880" i="3"/>
  <c r="AG879" i="3"/>
  <c r="AG878" i="3"/>
  <c r="AG877" i="3"/>
  <c r="AG876" i="3"/>
  <c r="AG875" i="3"/>
  <c r="AG874" i="3"/>
  <c r="AG873" i="3"/>
  <c r="AG872" i="3"/>
  <c r="AG871" i="3"/>
  <c r="AG870" i="3"/>
  <c r="AG869" i="3"/>
  <c r="AG868" i="3"/>
  <c r="AG867" i="3"/>
  <c r="AG866" i="3"/>
  <c r="AG865" i="3"/>
  <c r="AG864" i="3"/>
  <c r="AG863" i="3"/>
  <c r="AG862" i="3"/>
  <c r="AG861" i="3"/>
  <c r="AG860" i="3"/>
  <c r="AG859" i="3"/>
  <c r="AG858" i="3"/>
  <c r="AG857" i="3"/>
  <c r="AG856" i="3"/>
  <c r="AG855" i="3"/>
  <c r="AG854" i="3"/>
  <c r="AG853" i="3"/>
  <c r="AG852" i="3"/>
  <c r="AG851" i="3"/>
  <c r="AG850" i="3"/>
  <c r="AG849" i="3"/>
  <c r="AG848" i="3"/>
  <c r="AG847" i="3"/>
  <c r="AG846" i="3"/>
  <c r="AG845" i="3"/>
  <c r="AG844" i="3"/>
  <c r="AG843" i="3"/>
  <c r="AG842" i="3"/>
  <c r="AG841" i="3"/>
  <c r="AG840" i="3"/>
  <c r="AG839" i="3"/>
  <c r="AG838" i="3"/>
  <c r="AG837" i="3"/>
  <c r="AG836" i="3"/>
  <c r="AG835" i="3"/>
  <c r="AG834" i="3"/>
  <c r="AG833" i="3"/>
  <c r="AG832" i="3"/>
  <c r="AG831" i="3"/>
  <c r="AG830" i="3"/>
  <c r="AG829" i="3"/>
  <c r="AG828" i="3"/>
  <c r="AG827" i="3"/>
  <c r="AG826" i="3"/>
  <c r="AG825" i="3"/>
  <c r="AG824" i="3"/>
  <c r="AG823" i="3"/>
  <c r="AG822" i="3"/>
  <c r="AG821" i="3"/>
  <c r="AG820" i="3"/>
  <c r="AG819" i="3"/>
  <c r="AG818" i="3"/>
  <c r="AG817" i="3"/>
  <c r="AG816" i="3"/>
  <c r="AG815" i="3"/>
  <c r="AG814" i="3"/>
  <c r="AG813" i="3"/>
  <c r="AG812" i="3"/>
  <c r="AG811" i="3"/>
  <c r="AG810" i="3"/>
  <c r="AG809" i="3"/>
  <c r="AG808" i="3"/>
  <c r="AG807" i="3"/>
  <c r="AG806" i="3"/>
  <c r="AG805" i="3"/>
  <c r="AG804" i="3"/>
  <c r="AG803" i="3"/>
  <c r="AG802" i="3"/>
  <c r="AG801" i="3"/>
  <c r="AG800" i="3"/>
  <c r="AG799" i="3"/>
  <c r="AG798" i="3"/>
  <c r="AG797" i="3"/>
  <c r="AG796" i="3"/>
  <c r="AG795" i="3"/>
  <c r="AG794" i="3"/>
  <c r="AG793" i="3"/>
  <c r="AG792" i="3"/>
  <c r="AG791" i="3"/>
  <c r="AG790" i="3"/>
  <c r="AG789" i="3"/>
  <c r="AG788" i="3"/>
  <c r="AG787" i="3"/>
  <c r="AG786" i="3"/>
  <c r="AG785" i="3"/>
  <c r="AG784" i="3"/>
  <c r="AG783" i="3"/>
  <c r="AG782" i="3"/>
  <c r="AG781" i="3"/>
  <c r="AG780" i="3"/>
  <c r="AG779" i="3"/>
  <c r="AG778" i="3"/>
  <c r="AG777" i="3"/>
  <c r="AG776" i="3"/>
  <c r="AG775" i="3"/>
  <c r="AG774" i="3"/>
  <c r="AG773" i="3"/>
  <c r="AG772" i="3"/>
  <c r="AG771" i="3"/>
  <c r="AG770" i="3"/>
  <c r="AG769" i="3"/>
  <c r="AG768" i="3"/>
  <c r="AG767" i="3"/>
  <c r="AG766" i="3"/>
  <c r="AG765" i="3"/>
  <c r="AG764" i="3"/>
  <c r="AG763" i="3"/>
  <c r="AG762" i="3"/>
  <c r="AG761" i="3"/>
  <c r="AG760" i="3"/>
  <c r="AG759" i="3"/>
  <c r="AG758" i="3"/>
  <c r="AG757" i="3"/>
  <c r="AG756" i="3"/>
  <c r="AG755" i="3"/>
  <c r="AG754" i="3"/>
  <c r="AG753" i="3"/>
  <c r="AG752" i="3"/>
  <c r="AG751" i="3"/>
  <c r="AG750" i="3"/>
  <c r="AG749" i="3"/>
  <c r="AG748" i="3"/>
  <c r="AG747" i="3"/>
  <c r="AG746" i="3"/>
  <c r="AG745" i="3"/>
  <c r="AG744" i="3"/>
  <c r="AG743" i="3"/>
  <c r="AG742" i="3"/>
  <c r="AG741" i="3"/>
  <c r="AG740" i="3"/>
  <c r="AG739" i="3"/>
  <c r="AG738" i="3"/>
  <c r="AG737" i="3"/>
  <c r="AG736" i="3"/>
  <c r="AG735" i="3"/>
  <c r="AG734" i="3"/>
  <c r="AG733" i="3"/>
  <c r="AG732" i="3"/>
  <c r="AG731" i="3"/>
  <c r="AG730" i="3"/>
  <c r="AG729" i="3"/>
  <c r="AG728" i="3"/>
  <c r="AG727" i="3"/>
  <c r="AG726" i="3"/>
  <c r="AG725" i="3"/>
  <c r="AG724" i="3"/>
  <c r="AG723" i="3"/>
  <c r="AG722" i="3"/>
  <c r="AG721" i="3"/>
  <c r="AG720" i="3"/>
  <c r="AG719" i="3"/>
  <c r="AG718" i="3"/>
  <c r="AG717" i="3"/>
  <c r="AG716" i="3"/>
  <c r="AG715" i="3"/>
  <c r="AG714" i="3"/>
  <c r="AG713" i="3"/>
  <c r="AG712" i="3"/>
  <c r="AG711" i="3"/>
  <c r="AG710" i="3"/>
  <c r="AG709" i="3"/>
  <c r="AG708" i="3"/>
  <c r="AG707" i="3"/>
  <c r="AG706" i="3"/>
  <c r="AG705" i="3"/>
  <c r="AG704" i="3"/>
  <c r="AG703" i="3"/>
  <c r="AG702" i="3"/>
  <c r="AG701" i="3"/>
  <c r="AG700" i="3"/>
  <c r="AG699" i="3"/>
  <c r="AG698" i="3"/>
  <c r="AG697" i="3"/>
  <c r="AG696" i="3"/>
  <c r="AG695" i="3"/>
  <c r="AG694" i="3"/>
  <c r="AG693" i="3"/>
  <c r="AG692" i="3"/>
  <c r="AG691" i="3"/>
  <c r="AG690" i="3"/>
  <c r="AG689" i="3"/>
  <c r="AG688" i="3"/>
  <c r="AG687" i="3"/>
  <c r="AG686" i="3"/>
  <c r="AG685" i="3"/>
  <c r="AG684" i="3"/>
  <c r="AG683" i="3"/>
  <c r="AG682" i="3"/>
  <c r="AG681" i="3"/>
  <c r="AG680" i="3"/>
  <c r="AG679" i="3"/>
  <c r="AG678" i="3"/>
  <c r="AG677" i="3"/>
  <c r="AG676" i="3"/>
  <c r="AG675" i="3"/>
  <c r="AG674" i="3"/>
  <c r="AG673" i="3"/>
  <c r="AG672" i="3"/>
  <c r="AG671" i="3"/>
  <c r="AG670" i="3"/>
  <c r="AG669" i="3"/>
  <c r="AG668" i="3"/>
  <c r="AG667" i="3"/>
  <c r="AG666" i="3"/>
  <c r="AG665" i="3"/>
  <c r="AG664" i="3"/>
  <c r="AG663" i="3"/>
  <c r="AG662" i="3"/>
  <c r="AG661" i="3"/>
  <c r="AG660" i="3"/>
  <c r="AG659" i="3"/>
  <c r="AG658" i="3"/>
  <c r="AG657" i="3"/>
  <c r="AG656" i="3"/>
  <c r="AG655" i="3"/>
  <c r="AG654" i="3"/>
  <c r="AG653" i="3"/>
  <c r="AG652" i="3"/>
  <c r="AG651" i="3"/>
  <c r="AG650" i="3"/>
  <c r="AG649" i="3"/>
  <c r="AG648" i="3"/>
  <c r="AG647" i="3"/>
  <c r="AG646" i="3"/>
  <c r="AG645" i="3"/>
  <c r="AG644" i="3"/>
  <c r="AG643" i="3"/>
  <c r="AG642" i="3"/>
  <c r="AG641" i="3"/>
  <c r="AG640" i="3"/>
  <c r="AG639" i="3"/>
  <c r="AG638" i="3"/>
  <c r="AG637" i="3"/>
  <c r="AG636" i="3"/>
  <c r="AG635" i="3"/>
  <c r="AG634" i="3"/>
  <c r="AG633" i="3"/>
  <c r="AG632" i="3"/>
  <c r="AG631" i="3"/>
  <c r="AG630" i="3"/>
  <c r="AG629" i="3"/>
  <c r="AG628" i="3"/>
  <c r="AG627" i="3"/>
  <c r="AG626" i="3"/>
  <c r="AG625" i="3"/>
  <c r="AG624" i="3"/>
  <c r="AG623" i="3"/>
  <c r="AG622" i="3"/>
  <c r="AG621" i="3"/>
  <c r="AG620" i="3"/>
  <c r="AG619" i="3"/>
  <c r="AG618" i="3"/>
  <c r="AG617" i="3"/>
  <c r="AG616" i="3"/>
  <c r="AG615" i="3"/>
  <c r="AG614" i="3"/>
  <c r="AG613" i="3"/>
  <c r="AG612" i="3"/>
  <c r="AG611" i="3"/>
  <c r="AG610" i="3"/>
  <c r="AG609" i="3"/>
  <c r="AG608" i="3"/>
  <c r="AG607" i="3"/>
  <c r="AG606" i="3"/>
  <c r="AG605" i="3"/>
  <c r="AG604" i="3"/>
  <c r="AG603" i="3"/>
  <c r="AG602" i="3"/>
  <c r="AG601" i="3"/>
  <c r="AG600" i="3"/>
  <c r="AG599" i="3"/>
  <c r="AG598" i="3"/>
  <c r="AG597" i="3"/>
  <c r="AG596" i="3"/>
  <c r="AG595" i="3"/>
  <c r="AG594" i="3"/>
  <c r="AG593" i="3"/>
  <c r="AG592" i="3"/>
  <c r="AG591" i="3"/>
  <c r="AG590" i="3"/>
  <c r="AG589" i="3"/>
  <c r="AG588" i="3"/>
  <c r="AG587" i="3"/>
  <c r="AG586" i="3"/>
  <c r="AG585" i="3"/>
  <c r="AG584" i="3"/>
  <c r="AG583" i="3"/>
  <c r="AG582" i="3"/>
  <c r="AG581" i="3"/>
  <c r="AG580" i="3"/>
  <c r="AG579" i="3"/>
  <c r="AG578" i="3"/>
  <c r="AG577" i="3"/>
  <c r="AG576" i="3"/>
  <c r="AG575" i="3"/>
  <c r="AG574" i="3"/>
  <c r="AG573" i="3"/>
  <c r="AG572" i="3"/>
  <c r="AG571" i="3"/>
  <c r="AG570" i="3"/>
  <c r="AG569" i="3"/>
  <c r="AG568" i="3"/>
  <c r="AG567" i="3"/>
  <c r="AG566" i="3"/>
  <c r="AG565" i="3"/>
  <c r="AG564" i="3"/>
  <c r="AG563" i="3"/>
  <c r="AG562" i="3"/>
  <c r="AG561" i="3"/>
  <c r="AG560" i="3"/>
  <c r="AG558" i="3"/>
  <c r="AG557" i="3"/>
  <c r="AG556" i="3"/>
  <c r="AG555" i="3"/>
  <c r="AG554" i="3"/>
  <c r="AG553" i="3"/>
  <c r="AG552" i="3"/>
  <c r="AG551" i="3"/>
  <c r="AG550" i="3"/>
  <c r="AG549" i="3"/>
  <c r="AG548" i="3"/>
  <c r="AG547" i="3"/>
  <c r="AG546" i="3"/>
  <c r="AG545" i="3"/>
  <c r="AG544" i="3"/>
  <c r="AG543" i="3"/>
  <c r="AG542" i="3"/>
  <c r="AG541" i="3"/>
  <c r="AG540" i="3"/>
  <c r="AG539" i="3"/>
  <c r="AG538" i="3"/>
  <c r="AG537" i="3"/>
  <c r="AG536" i="3"/>
  <c r="AG535" i="3"/>
  <c r="AG534" i="3"/>
  <c r="AG533" i="3"/>
  <c r="AG532" i="3"/>
  <c r="AG531" i="3"/>
  <c r="AG530" i="3"/>
  <c r="AG529" i="3"/>
  <c r="AG528" i="3"/>
  <c r="AG527" i="3"/>
  <c r="AG524" i="3"/>
  <c r="AG523" i="3"/>
  <c r="AG522" i="3"/>
  <c r="AG521" i="3"/>
  <c r="AG520" i="3"/>
  <c r="AG519" i="3"/>
  <c r="AG518" i="3"/>
  <c r="AG517" i="3"/>
  <c r="AG516" i="3"/>
  <c r="AG515" i="3"/>
  <c r="AG514" i="3"/>
  <c r="AG513" i="3"/>
  <c r="AG512" i="3"/>
  <c r="AG511" i="3"/>
  <c r="AG510" i="3"/>
  <c r="AG508" i="3"/>
  <c r="AG507" i="3"/>
  <c r="AG506" i="3"/>
  <c r="AG505" i="3"/>
  <c r="AG504" i="3"/>
  <c r="AG503" i="3"/>
  <c r="AG502" i="3"/>
  <c r="AG501" i="3"/>
  <c r="AG500" i="3"/>
  <c r="AG499" i="3"/>
  <c r="AG498" i="3"/>
  <c r="AG497" i="3"/>
  <c r="AG496" i="3"/>
  <c r="AG495" i="3"/>
  <c r="AG494" i="3"/>
  <c r="AG493" i="3"/>
  <c r="AG492" i="3"/>
  <c r="AG491" i="3"/>
  <c r="AG490" i="3"/>
  <c r="AG489" i="3"/>
  <c r="AG488" i="3"/>
  <c r="AG487" i="3"/>
  <c r="AG486" i="3"/>
  <c r="AG485" i="3"/>
  <c r="AG484" i="3"/>
  <c r="AG483" i="3"/>
  <c r="AG482" i="3"/>
  <c r="AG481" i="3"/>
  <c r="AG480" i="3"/>
  <c r="AG479" i="3"/>
  <c r="AG478" i="3"/>
  <c r="AG477" i="3"/>
  <c r="AG476" i="3"/>
  <c r="AG475" i="3"/>
  <c r="AG474" i="3"/>
  <c r="AG473" i="3"/>
  <c r="AG472" i="3"/>
  <c r="AG471" i="3"/>
  <c r="AG470" i="3"/>
  <c r="AG469" i="3"/>
  <c r="AG468" i="3"/>
  <c r="AG467" i="3"/>
  <c r="AG466" i="3"/>
  <c r="AG465" i="3"/>
  <c r="AG464" i="3"/>
  <c r="AG463" i="3"/>
  <c r="AG462" i="3"/>
  <c r="AG461" i="3"/>
  <c r="AG460" i="3"/>
  <c r="AG459" i="3"/>
  <c r="AG458" i="3"/>
  <c r="AG457" i="3"/>
  <c r="AG456" i="3"/>
  <c r="AG455" i="3"/>
  <c r="AG454" i="3"/>
  <c r="AG453" i="3"/>
  <c r="AG452" i="3"/>
  <c r="AG451" i="3"/>
  <c r="AG450" i="3"/>
  <c r="AG449" i="3"/>
  <c r="AG448" i="3"/>
  <c r="AG447" i="3"/>
  <c r="AG446" i="3"/>
  <c r="AG445" i="3"/>
  <c r="AG444" i="3"/>
  <c r="AG443" i="3"/>
  <c r="AG442" i="3"/>
  <c r="AG441" i="3"/>
  <c r="AG440" i="3"/>
  <c r="AG439" i="3"/>
  <c r="AG438" i="3"/>
  <c r="AG437" i="3"/>
  <c r="AG436" i="3"/>
  <c r="AG435" i="3"/>
  <c r="AG434" i="3"/>
  <c r="AG433" i="3"/>
  <c r="AG432" i="3"/>
  <c r="AG431" i="3"/>
  <c r="AG430" i="3"/>
  <c r="AG429" i="3"/>
  <c r="AG428" i="3"/>
  <c r="AG427" i="3"/>
  <c r="AG426" i="3"/>
  <c r="AG425" i="3"/>
  <c r="AG424" i="3"/>
  <c r="AG423" i="3"/>
  <c r="AG422" i="3"/>
  <c r="AG421" i="3"/>
  <c r="AG420" i="3"/>
  <c r="AG419" i="3"/>
  <c r="AG418" i="3"/>
  <c r="AG417" i="3"/>
  <c r="AG416" i="3"/>
  <c r="AG415" i="3"/>
  <c r="AG414" i="3"/>
  <c r="AG413" i="3"/>
  <c r="AG412" i="3"/>
  <c r="AG411" i="3"/>
  <c r="AG410" i="3"/>
  <c r="AG409" i="3"/>
  <c r="AG408" i="3"/>
  <c r="AG407" i="3"/>
  <c r="AG406" i="3"/>
  <c r="AG405" i="3"/>
  <c r="AG404" i="3"/>
  <c r="AG403" i="3"/>
  <c r="AG402" i="3"/>
  <c r="AG401" i="3"/>
  <c r="AG400" i="3"/>
  <c r="AG399" i="3"/>
  <c r="AG398" i="3"/>
  <c r="AG397" i="3"/>
  <c r="AG396" i="3"/>
  <c r="AG395" i="3"/>
  <c r="AG394" i="3"/>
  <c r="AG393" i="3"/>
  <c r="AG392" i="3"/>
  <c r="AG391" i="3"/>
  <c r="AG390" i="3"/>
  <c r="AG389" i="3"/>
  <c r="AG388" i="3"/>
  <c r="AG387" i="3"/>
  <c r="AG386" i="3"/>
  <c r="AG385" i="3"/>
  <c r="AG384" i="3"/>
  <c r="AG383" i="3"/>
  <c r="AG382" i="3"/>
  <c r="AG381" i="3"/>
  <c r="AG380" i="3"/>
  <c r="AG379" i="3"/>
  <c r="AG378" i="3"/>
  <c r="AG377" i="3"/>
  <c r="AG376" i="3"/>
  <c r="AG375" i="3"/>
  <c r="AG374" i="3"/>
  <c r="AG373" i="3"/>
  <c r="AG372" i="3"/>
  <c r="AG371" i="3"/>
  <c r="AG370" i="3"/>
  <c r="AG369" i="3"/>
  <c r="AG368" i="3"/>
  <c r="AG367" i="3"/>
  <c r="AG366" i="3"/>
  <c r="AG365" i="3"/>
  <c r="AG364" i="3"/>
  <c r="AG363" i="3"/>
  <c r="AG362" i="3"/>
  <c r="AG361" i="3"/>
  <c r="AG360" i="3"/>
  <c r="AG359" i="3"/>
  <c r="AG358" i="3"/>
  <c r="AG357" i="3"/>
  <c r="AG356" i="3"/>
  <c r="AG355" i="3"/>
  <c r="AG354" i="3"/>
  <c r="AG353" i="3"/>
  <c r="AG352" i="3"/>
  <c r="AG351" i="3"/>
  <c r="AG350" i="3"/>
  <c r="AG349" i="3"/>
  <c r="AG348" i="3"/>
  <c r="AG347" i="3"/>
  <c r="AG346" i="3"/>
  <c r="AG345" i="3"/>
  <c r="AG344" i="3"/>
  <c r="AG343" i="3"/>
  <c r="AG342" i="3"/>
  <c r="AG341" i="3"/>
  <c r="AG340" i="3"/>
  <c r="AG339" i="3"/>
  <c r="AG338" i="3"/>
  <c r="AG337" i="3"/>
  <c r="AG336" i="3"/>
  <c r="AG335" i="3"/>
  <c r="AG334" i="3"/>
  <c r="AG333" i="3"/>
  <c r="AG332" i="3"/>
  <c r="AG331" i="3"/>
  <c r="AG330" i="3"/>
  <c r="AG329" i="3"/>
  <c r="AG328" i="3"/>
  <c r="AG327" i="3"/>
  <c r="AG326" i="3"/>
  <c r="AG325" i="3"/>
  <c r="AG324" i="3"/>
  <c r="AG323" i="3"/>
  <c r="AG322" i="3"/>
  <c r="AG321" i="3"/>
  <c r="AG320" i="3"/>
  <c r="AG319" i="3"/>
  <c r="AG318" i="3"/>
  <c r="AG317" i="3"/>
  <c r="AG316" i="3"/>
  <c r="AG315" i="3"/>
  <c r="AG314" i="3"/>
  <c r="AG313" i="3"/>
  <c r="AG312" i="3"/>
  <c r="AG311" i="3"/>
  <c r="AG310" i="3"/>
  <c r="AG309" i="3"/>
  <c r="AG308" i="3"/>
  <c r="AG307" i="3"/>
  <c r="AG306" i="3"/>
  <c r="AG305" i="3"/>
  <c r="AG304" i="3"/>
  <c r="AG303" i="3"/>
  <c r="AG302" i="3"/>
  <c r="AG301" i="3"/>
  <c r="AG300" i="3"/>
  <c r="AG299" i="3"/>
  <c r="AG298" i="3"/>
  <c r="AG297" i="3"/>
  <c r="AG296" i="3"/>
  <c r="AG295" i="3"/>
  <c r="AG294" i="3"/>
  <c r="AG293" i="3"/>
  <c r="AG292" i="3"/>
  <c r="AG291" i="3"/>
  <c r="AG290" i="3"/>
  <c r="AG289" i="3"/>
  <c r="AG288" i="3"/>
  <c r="AG287" i="3"/>
  <c r="AG286" i="3"/>
  <c r="AG285" i="3"/>
  <c r="AG284" i="3"/>
  <c r="AG283" i="3"/>
  <c r="AG282" i="3"/>
  <c r="AG281" i="3"/>
  <c r="AG280" i="3"/>
  <c r="AG279" i="3"/>
  <c r="AG278" i="3"/>
  <c r="AG277" i="3"/>
  <c r="AG276" i="3"/>
  <c r="AG275" i="3"/>
  <c r="AG274" i="3"/>
  <c r="AG273" i="3"/>
  <c r="AG272" i="3"/>
  <c r="AG271" i="3"/>
  <c r="AG270" i="3"/>
  <c r="AG269" i="3"/>
  <c r="AG268" i="3"/>
  <c r="AG267" i="3"/>
  <c r="AG266" i="3"/>
  <c r="AG265" i="3"/>
  <c r="AG264" i="3"/>
  <c r="AG263" i="3"/>
  <c r="AG262" i="3"/>
  <c r="AG261" i="3"/>
  <c r="AG260" i="3"/>
  <c r="AG259" i="3"/>
  <c r="AG258" i="3"/>
  <c r="AG257" i="3"/>
  <c r="AG256" i="3"/>
  <c r="AG255" i="3"/>
  <c r="AG254" i="3"/>
  <c r="AG253" i="3"/>
  <c r="AG252" i="3"/>
  <c r="AG251" i="3"/>
  <c r="AG250" i="3"/>
  <c r="AG249" i="3"/>
  <c r="AG248" i="3"/>
  <c r="AG247" i="3"/>
  <c r="AG246" i="3"/>
  <c r="AG245" i="3"/>
  <c r="AG244" i="3"/>
  <c r="AG243" i="3"/>
  <c r="AG242" i="3"/>
  <c r="AG241" i="3"/>
  <c r="AG240" i="3"/>
  <c r="AG239" i="3"/>
  <c r="AG238" i="3"/>
  <c r="AG237" i="3"/>
  <c r="AG236" i="3"/>
  <c r="AG235" i="3"/>
  <c r="AG234" i="3"/>
  <c r="AG233" i="3"/>
  <c r="AG232" i="3"/>
  <c r="AG231" i="3"/>
  <c r="AG230" i="3"/>
  <c r="AG229" i="3"/>
  <c r="AG228" i="3"/>
  <c r="AG227" i="3"/>
  <c r="AG226" i="3"/>
  <c r="AG225" i="3"/>
  <c r="AG224" i="3"/>
  <c r="AG223" i="3"/>
  <c r="AG222" i="3"/>
  <c r="AG221" i="3"/>
  <c r="AG220" i="3"/>
  <c r="AG219" i="3"/>
  <c r="AG218" i="3"/>
  <c r="AG217" i="3"/>
  <c r="AG216" i="3"/>
  <c r="AG215" i="3"/>
  <c r="AG214" i="3"/>
  <c r="AG213" i="3"/>
  <c r="AG212" i="3"/>
  <c r="AG211" i="3"/>
  <c r="AG210" i="3"/>
  <c r="AG209" i="3"/>
  <c r="AG208" i="3"/>
  <c r="AG207" i="3"/>
  <c r="AG206" i="3"/>
  <c r="AG205" i="3"/>
  <c r="AG204" i="3"/>
  <c r="AG203" i="3"/>
  <c r="AG202" i="3"/>
  <c r="AG201" i="3"/>
  <c r="AG200" i="3"/>
  <c r="AG199" i="3"/>
  <c r="AG198" i="3"/>
  <c r="AG197" i="3"/>
  <c r="AG196" i="3"/>
  <c r="AG195" i="3"/>
  <c r="AG194" i="3"/>
  <c r="AG193" i="3"/>
  <c r="AG192" i="3"/>
  <c r="AG191" i="3"/>
  <c r="AG190" i="3"/>
  <c r="AG189" i="3"/>
  <c r="AG188" i="3"/>
  <c r="AG187" i="3"/>
  <c r="AG186" i="3"/>
  <c r="AG185" i="3"/>
  <c r="AG184" i="3"/>
  <c r="AG183" i="3"/>
  <c r="AG182" i="3"/>
  <c r="AG181" i="3"/>
  <c r="AG180" i="3"/>
  <c r="AG179" i="3"/>
  <c r="AG178" i="3"/>
  <c r="AG177" i="3"/>
  <c r="AG176" i="3"/>
  <c r="AG175" i="3"/>
  <c r="AG174" i="3"/>
  <c r="AG173" i="3"/>
  <c r="AG172" i="3"/>
  <c r="AG171" i="3"/>
  <c r="AG170" i="3"/>
  <c r="AG169" i="3"/>
  <c r="AG168" i="3"/>
  <c r="AG167" i="3"/>
  <c r="AG166" i="3"/>
  <c r="AG165" i="3"/>
  <c r="AG164" i="3"/>
  <c r="AG163" i="3"/>
  <c r="AG162" i="3"/>
  <c r="AG161" i="3"/>
  <c r="AG160" i="3"/>
  <c r="AG159" i="3"/>
  <c r="AG158" i="3"/>
  <c r="AG157" i="3"/>
  <c r="AG156" i="3"/>
  <c r="AG155" i="3"/>
  <c r="AG154" i="3"/>
  <c r="AG153" i="3"/>
  <c r="AG152" i="3"/>
  <c r="AG151" i="3"/>
  <c r="AG150" i="3"/>
  <c r="AG149" i="3"/>
  <c r="AG148" i="3"/>
  <c r="AG147" i="3"/>
  <c r="AG146" i="3"/>
  <c r="AG145" i="3"/>
  <c r="AG144" i="3"/>
  <c r="AG143" i="3"/>
  <c r="AG142" i="3"/>
  <c r="AG141" i="3"/>
  <c r="AG140" i="3"/>
  <c r="AG139" i="3"/>
  <c r="AG138" i="3"/>
  <c r="AG137" i="3"/>
  <c r="AG136" i="3"/>
  <c r="AG135" i="3"/>
  <c r="AG134" i="3"/>
  <c r="AG133" i="3"/>
  <c r="AG132" i="3"/>
  <c r="AG131" i="3"/>
  <c r="AG130" i="3"/>
  <c r="AG129" i="3"/>
  <c r="AG128" i="3"/>
  <c r="AG127" i="3"/>
  <c r="AG126" i="3"/>
  <c r="AG125" i="3"/>
  <c r="AG124" i="3"/>
  <c r="AG123" i="3"/>
  <c r="AG122" i="3"/>
  <c r="AG121" i="3"/>
  <c r="AG120" i="3"/>
  <c r="AG119" i="3"/>
  <c r="AG118" i="3"/>
  <c r="AG117" i="3"/>
  <c r="AG116" i="3"/>
  <c r="AG115" i="3"/>
  <c r="AG114" i="3"/>
  <c r="AG113" i="3"/>
  <c r="AG112" i="3"/>
  <c r="AG111" i="3"/>
  <c r="AG110" i="3"/>
  <c r="AG109" i="3"/>
  <c r="AG108" i="3"/>
  <c r="AG107" i="3"/>
  <c r="AG105" i="3"/>
  <c r="AG104" i="3"/>
  <c r="AG103" i="3"/>
  <c r="AG102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71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4" i="3"/>
  <c r="AG13" i="3"/>
  <c r="AG12" i="3"/>
  <c r="AG11" i="3"/>
  <c r="AG10" i="3"/>
  <c r="AG9" i="3"/>
  <c r="AG8" i="3"/>
  <c r="AG7" i="3"/>
  <c r="AG6" i="3"/>
  <c r="AF841" i="3"/>
  <c r="AF1146" i="3"/>
  <c r="AF1145" i="3"/>
  <c r="AF1144" i="3"/>
  <c r="AF1143" i="3"/>
  <c r="AF1142" i="3"/>
  <c r="AF1139" i="3"/>
  <c r="AF1138" i="3"/>
  <c r="AF1137" i="3"/>
  <c r="AF1136" i="3"/>
  <c r="AF1135" i="3"/>
  <c r="AF1134" i="3"/>
  <c r="AF1133" i="3"/>
  <c r="AF1132" i="3"/>
  <c r="AF1131" i="3"/>
  <c r="AF1130" i="3"/>
  <c r="AF1129" i="3"/>
  <c r="AF1128" i="3"/>
  <c r="AF1127" i="3"/>
  <c r="AF1126" i="3"/>
  <c r="AF1125" i="3"/>
  <c r="AF1124" i="3"/>
  <c r="AF1123" i="3"/>
  <c r="AF1122" i="3"/>
  <c r="AF1121" i="3"/>
  <c r="AF1120" i="3"/>
  <c r="AF1119" i="3"/>
  <c r="AF1118" i="3"/>
  <c r="AF1117" i="3"/>
  <c r="AF1116" i="3"/>
  <c r="AF1115" i="3"/>
  <c r="AF1114" i="3"/>
  <c r="AF1113" i="3"/>
  <c r="AF1112" i="3"/>
  <c r="AF1111" i="3"/>
  <c r="AF1110" i="3"/>
  <c r="AF1109" i="3"/>
  <c r="AF1108" i="3"/>
  <c r="AF1107" i="3"/>
  <c r="AF1106" i="3"/>
  <c r="AF1105" i="3"/>
  <c r="AF1104" i="3"/>
  <c r="AF1103" i="3"/>
  <c r="AF1102" i="3"/>
  <c r="AF1101" i="3"/>
  <c r="AF1100" i="3"/>
  <c r="AF1099" i="3"/>
  <c r="AF1098" i="3"/>
  <c r="AF1097" i="3"/>
  <c r="AF1096" i="3"/>
  <c r="AF1095" i="3"/>
  <c r="AF1094" i="3"/>
  <c r="AF1093" i="3"/>
  <c r="AF1092" i="3"/>
  <c r="AF1091" i="3"/>
  <c r="AF1090" i="3"/>
  <c r="AF1089" i="3"/>
  <c r="AF1088" i="3"/>
  <c r="AF1087" i="3"/>
  <c r="AF1086" i="3"/>
  <c r="AF1085" i="3"/>
  <c r="AF1084" i="3"/>
  <c r="AF1083" i="3"/>
  <c r="AF1082" i="3"/>
  <c r="AF1081" i="3"/>
  <c r="AF1080" i="3"/>
  <c r="AF1079" i="3"/>
  <c r="AF1078" i="3"/>
  <c r="AF1077" i="3"/>
  <c r="AF1076" i="3"/>
  <c r="AF1075" i="3"/>
  <c r="AF1074" i="3"/>
  <c r="AF1073" i="3"/>
  <c r="AF1072" i="3"/>
  <c r="AF1071" i="3"/>
  <c r="AF1070" i="3"/>
  <c r="AF1069" i="3"/>
  <c r="AF1068" i="3"/>
  <c r="AF1067" i="3"/>
  <c r="AF1066" i="3"/>
  <c r="AF1065" i="3"/>
  <c r="AF1064" i="3"/>
  <c r="AF1063" i="3"/>
  <c r="AF1062" i="3"/>
  <c r="AF1061" i="3"/>
  <c r="AF1060" i="3"/>
  <c r="AF1059" i="3"/>
  <c r="AF1058" i="3"/>
  <c r="AF1057" i="3"/>
  <c r="AF1056" i="3"/>
  <c r="AF1055" i="3"/>
  <c r="AF1054" i="3"/>
  <c r="AF1053" i="3"/>
  <c r="AF1052" i="3"/>
  <c r="AF1051" i="3"/>
  <c r="AF1050" i="3"/>
  <c r="AF1049" i="3"/>
  <c r="AF1048" i="3"/>
  <c r="AF1047" i="3"/>
  <c r="AF1046" i="3"/>
  <c r="AF1045" i="3"/>
  <c r="AF1044" i="3"/>
  <c r="AF1043" i="3"/>
  <c r="AF1042" i="3"/>
  <c r="AF1041" i="3"/>
  <c r="AF1040" i="3"/>
  <c r="AF1039" i="3"/>
  <c r="AF1038" i="3"/>
  <c r="AF1037" i="3"/>
  <c r="AF1036" i="3"/>
  <c r="AF1035" i="3"/>
  <c r="AF1034" i="3"/>
  <c r="AF1033" i="3"/>
  <c r="AF1032" i="3"/>
  <c r="AF1031" i="3"/>
  <c r="AF1030" i="3"/>
  <c r="AF1029" i="3"/>
  <c r="AF1028" i="3"/>
  <c r="AF1027" i="3"/>
  <c r="AF1026" i="3"/>
  <c r="AF1025" i="3"/>
  <c r="AF1024" i="3"/>
  <c r="AF1023" i="3"/>
  <c r="AF1022" i="3"/>
  <c r="AF1021" i="3"/>
  <c r="AF1020" i="3"/>
  <c r="AF1019" i="3"/>
  <c r="AF1018" i="3"/>
  <c r="AF1017" i="3"/>
  <c r="AF1016" i="3"/>
  <c r="AF1015" i="3"/>
  <c r="AF1014" i="3"/>
  <c r="AF1013" i="3"/>
  <c r="AF1012" i="3"/>
  <c r="AF1011" i="3"/>
  <c r="AF1010" i="3"/>
  <c r="AF1009" i="3"/>
  <c r="AF1008" i="3"/>
  <c r="AF1007" i="3"/>
  <c r="AF1006" i="3"/>
  <c r="AF1005" i="3"/>
  <c r="AF1004" i="3"/>
  <c r="AF1003" i="3"/>
  <c r="AF1002" i="3"/>
  <c r="AF1001" i="3"/>
  <c r="AF1000" i="3"/>
  <c r="AF999" i="3"/>
  <c r="AF998" i="3"/>
  <c r="AF997" i="3"/>
  <c r="AF996" i="3"/>
  <c r="AF995" i="3"/>
  <c r="AF994" i="3"/>
  <c r="AF993" i="3"/>
  <c r="AF992" i="3"/>
  <c r="AF991" i="3"/>
  <c r="AF990" i="3"/>
  <c r="AF989" i="3"/>
  <c r="AF988" i="3"/>
  <c r="AF987" i="3"/>
  <c r="AF986" i="3"/>
  <c r="AF985" i="3"/>
  <c r="AF984" i="3"/>
  <c r="AF983" i="3"/>
  <c r="AF982" i="3"/>
  <c r="AF981" i="3"/>
  <c r="AF980" i="3"/>
  <c r="AF979" i="3"/>
  <c r="AF978" i="3"/>
  <c r="AF977" i="3"/>
  <c r="AF976" i="3"/>
  <c r="AF975" i="3"/>
  <c r="AF974" i="3"/>
  <c r="AF973" i="3"/>
  <c r="AF972" i="3"/>
  <c r="AF971" i="3"/>
  <c r="AF970" i="3"/>
  <c r="AF969" i="3"/>
  <c r="AF968" i="3"/>
  <c r="AF967" i="3"/>
  <c r="AF966" i="3"/>
  <c r="AF965" i="3"/>
  <c r="AF964" i="3"/>
  <c r="AF963" i="3"/>
  <c r="AF962" i="3"/>
  <c r="AF961" i="3"/>
  <c r="AF960" i="3"/>
  <c r="AF959" i="3"/>
  <c r="AF958" i="3"/>
  <c r="AF957" i="3"/>
  <c r="AF956" i="3"/>
  <c r="AF955" i="3"/>
  <c r="AF954" i="3"/>
  <c r="AF953" i="3"/>
  <c r="AF952" i="3"/>
  <c r="AF951" i="3"/>
  <c r="AF950" i="3"/>
  <c r="AF949" i="3"/>
  <c r="AF948" i="3"/>
  <c r="AF947" i="3"/>
  <c r="AF946" i="3"/>
  <c r="AF945" i="3"/>
  <c r="AF944" i="3"/>
  <c r="AF943" i="3"/>
  <c r="AF942" i="3"/>
  <c r="AF941" i="3"/>
  <c r="AF940" i="3"/>
  <c r="AF939" i="3"/>
  <c r="AF938" i="3"/>
  <c r="AF937" i="3"/>
  <c r="AF936" i="3"/>
  <c r="AF935" i="3"/>
  <c r="AF934" i="3"/>
  <c r="AF933" i="3"/>
  <c r="AF932" i="3"/>
  <c r="AF931" i="3"/>
  <c r="AF930" i="3"/>
  <c r="AF929" i="3"/>
  <c r="AF928" i="3"/>
  <c r="AF927" i="3"/>
  <c r="AF926" i="3"/>
  <c r="AF925" i="3"/>
  <c r="AF924" i="3"/>
  <c r="AF923" i="3"/>
  <c r="AF922" i="3"/>
  <c r="AF921" i="3"/>
  <c r="AF920" i="3"/>
  <c r="AF919" i="3"/>
  <c r="AF918" i="3"/>
  <c r="AF917" i="3"/>
  <c r="AF916" i="3"/>
  <c r="AF915" i="3"/>
  <c r="AF914" i="3"/>
  <c r="AF913" i="3"/>
  <c r="AF912" i="3"/>
  <c r="AF911" i="3"/>
  <c r="AF910" i="3"/>
  <c r="AF909" i="3"/>
  <c r="AF908" i="3"/>
  <c r="AF907" i="3"/>
  <c r="AF906" i="3"/>
  <c r="AF905" i="3"/>
  <c r="AF904" i="3"/>
  <c r="AF903" i="3"/>
  <c r="AF902" i="3"/>
  <c r="AF901" i="3"/>
  <c r="AF900" i="3"/>
  <c r="AF899" i="3"/>
  <c r="AF898" i="3"/>
  <c r="AF897" i="3"/>
  <c r="AF896" i="3"/>
  <c r="AF895" i="3"/>
  <c r="AF894" i="3"/>
  <c r="AF893" i="3"/>
  <c r="AF892" i="3"/>
  <c r="AF891" i="3"/>
  <c r="AF890" i="3"/>
  <c r="AF889" i="3"/>
  <c r="AF888" i="3"/>
  <c r="AF887" i="3"/>
  <c r="AF886" i="3"/>
  <c r="AF885" i="3"/>
  <c r="AF884" i="3"/>
  <c r="AF883" i="3"/>
  <c r="AF882" i="3"/>
  <c r="AF881" i="3"/>
  <c r="AF880" i="3"/>
  <c r="AF879" i="3"/>
  <c r="AF878" i="3"/>
  <c r="AF877" i="3"/>
  <c r="AF876" i="3"/>
  <c r="AF875" i="3"/>
  <c r="AF874" i="3"/>
  <c r="AF873" i="3"/>
  <c r="AF872" i="3"/>
  <c r="AF871" i="3"/>
  <c r="AF870" i="3"/>
  <c r="AF869" i="3"/>
  <c r="AF868" i="3"/>
  <c r="AF867" i="3"/>
  <c r="AF866" i="3"/>
  <c r="AF865" i="3"/>
  <c r="AF864" i="3"/>
  <c r="AF863" i="3"/>
  <c r="AF862" i="3"/>
  <c r="AF861" i="3"/>
  <c r="AF860" i="3"/>
  <c r="AF859" i="3"/>
  <c r="AF858" i="3"/>
  <c r="AF857" i="3"/>
  <c r="AF856" i="3"/>
  <c r="AF855" i="3"/>
  <c r="AF854" i="3"/>
  <c r="AF853" i="3"/>
  <c r="AF852" i="3"/>
  <c r="AF851" i="3"/>
  <c r="AF850" i="3"/>
  <c r="AF849" i="3"/>
  <c r="AF848" i="3"/>
  <c r="AF847" i="3"/>
  <c r="AF846" i="3"/>
  <c r="AF845" i="3"/>
  <c r="AF844" i="3"/>
  <c r="AF843" i="3"/>
  <c r="AF842" i="3"/>
  <c r="AF840" i="3"/>
  <c r="AF839" i="3"/>
  <c r="AF838" i="3"/>
  <c r="AF837" i="3"/>
  <c r="AF836" i="3"/>
  <c r="AF835" i="3"/>
  <c r="AF834" i="3"/>
  <c r="AF833" i="3"/>
  <c r="AF832" i="3"/>
  <c r="AF831" i="3"/>
  <c r="AF830" i="3"/>
  <c r="AF829" i="3"/>
  <c r="AF828" i="3"/>
  <c r="AF827" i="3"/>
  <c r="AF826" i="3"/>
  <c r="AF825" i="3"/>
  <c r="AF824" i="3"/>
  <c r="AF823" i="3"/>
  <c r="AF822" i="3"/>
  <c r="AF821" i="3"/>
  <c r="AF820" i="3"/>
  <c r="AF819" i="3"/>
  <c r="AF818" i="3"/>
  <c r="AF817" i="3"/>
  <c r="AF816" i="3"/>
  <c r="AF815" i="3"/>
  <c r="AF814" i="3"/>
  <c r="AF813" i="3"/>
  <c r="AF812" i="3"/>
  <c r="AF811" i="3"/>
  <c r="AF810" i="3"/>
  <c r="AF809" i="3"/>
  <c r="AF808" i="3"/>
  <c r="AF807" i="3"/>
  <c r="AF806" i="3"/>
  <c r="AF805" i="3"/>
  <c r="AF804" i="3"/>
  <c r="AF803" i="3"/>
  <c r="AF802" i="3"/>
  <c r="AF801" i="3"/>
  <c r="AF800" i="3"/>
  <c r="AF799" i="3"/>
  <c r="AF798" i="3"/>
  <c r="AF797" i="3"/>
  <c r="AF796" i="3"/>
  <c r="AF795" i="3"/>
  <c r="AF794" i="3"/>
  <c r="AF793" i="3"/>
  <c r="AF792" i="3"/>
  <c r="AF791" i="3"/>
  <c r="AF790" i="3"/>
  <c r="AF789" i="3"/>
  <c r="AF788" i="3"/>
  <c r="AF787" i="3"/>
  <c r="AF786" i="3"/>
  <c r="AF785" i="3"/>
  <c r="AF784" i="3"/>
  <c r="AF783" i="3"/>
  <c r="AF782" i="3"/>
  <c r="AF781" i="3"/>
  <c r="AF780" i="3"/>
  <c r="AF779" i="3"/>
  <c r="AF778" i="3"/>
  <c r="AF777" i="3"/>
  <c r="AF776" i="3"/>
  <c r="AF775" i="3"/>
  <c r="AF774" i="3"/>
  <c r="AF773" i="3"/>
  <c r="AF772" i="3"/>
  <c r="AF771" i="3"/>
  <c r="AF770" i="3"/>
  <c r="AF769" i="3"/>
  <c r="AF768" i="3"/>
  <c r="AF767" i="3"/>
  <c r="AF766" i="3"/>
  <c r="AF765" i="3"/>
  <c r="AF764" i="3"/>
  <c r="AF763" i="3"/>
  <c r="AF762" i="3"/>
  <c r="AF761" i="3"/>
  <c r="AF760" i="3"/>
  <c r="AF759" i="3"/>
  <c r="AF758" i="3"/>
  <c r="AF757" i="3"/>
  <c r="AF756" i="3"/>
  <c r="AF755" i="3"/>
  <c r="AF754" i="3"/>
  <c r="AF753" i="3"/>
  <c r="AF752" i="3"/>
  <c r="AF751" i="3"/>
  <c r="AF750" i="3"/>
  <c r="AF749" i="3"/>
  <c r="AF748" i="3"/>
  <c r="AF747" i="3"/>
  <c r="AF746" i="3"/>
  <c r="AF745" i="3"/>
  <c r="AF744" i="3"/>
  <c r="AF743" i="3"/>
  <c r="AF742" i="3"/>
  <c r="AF741" i="3"/>
  <c r="AF740" i="3"/>
  <c r="AF739" i="3"/>
  <c r="AF738" i="3"/>
  <c r="AF737" i="3"/>
  <c r="AF736" i="3"/>
  <c r="AF735" i="3"/>
  <c r="AF734" i="3"/>
  <c r="AF733" i="3"/>
  <c r="AF732" i="3"/>
  <c r="AF731" i="3"/>
  <c r="AF730" i="3"/>
  <c r="AF729" i="3"/>
  <c r="AF728" i="3"/>
  <c r="AF727" i="3"/>
  <c r="AF726" i="3"/>
  <c r="AF725" i="3"/>
  <c r="AF724" i="3"/>
  <c r="AF723" i="3"/>
  <c r="AF722" i="3"/>
  <c r="AF721" i="3"/>
  <c r="AF720" i="3"/>
  <c r="AF719" i="3"/>
  <c r="AF718" i="3"/>
  <c r="AF717" i="3"/>
  <c r="AF716" i="3"/>
  <c r="AF715" i="3"/>
  <c r="AF714" i="3"/>
  <c r="AF713" i="3"/>
  <c r="AF712" i="3"/>
  <c r="AF711" i="3"/>
  <c r="AF710" i="3"/>
  <c r="AF709" i="3"/>
  <c r="AF708" i="3"/>
  <c r="AF707" i="3"/>
  <c r="AF706" i="3"/>
  <c r="AF705" i="3"/>
  <c r="AF704" i="3"/>
  <c r="AF703" i="3"/>
  <c r="AF702" i="3"/>
  <c r="AF701" i="3"/>
  <c r="AF700" i="3"/>
  <c r="AF699" i="3"/>
  <c r="AF698" i="3"/>
  <c r="AF697" i="3"/>
  <c r="AF696" i="3"/>
  <c r="AF695" i="3"/>
  <c r="AF694" i="3"/>
  <c r="AF693" i="3"/>
  <c r="AF692" i="3"/>
  <c r="AF691" i="3"/>
  <c r="AF690" i="3"/>
  <c r="AF689" i="3"/>
  <c r="AF688" i="3"/>
  <c r="AF687" i="3"/>
  <c r="AF686" i="3"/>
  <c r="AF685" i="3"/>
  <c r="AF684" i="3"/>
  <c r="AF683" i="3"/>
  <c r="AF682" i="3"/>
  <c r="AF681" i="3"/>
  <c r="AF680" i="3"/>
  <c r="AF679" i="3"/>
  <c r="AF678" i="3"/>
  <c r="AF677" i="3"/>
  <c r="AF676" i="3"/>
  <c r="AF675" i="3"/>
  <c r="AF674" i="3"/>
  <c r="AF673" i="3"/>
  <c r="AF672" i="3"/>
  <c r="AF671" i="3"/>
  <c r="AF670" i="3"/>
  <c r="AF669" i="3"/>
  <c r="AF668" i="3"/>
  <c r="AF667" i="3"/>
  <c r="AF666" i="3"/>
  <c r="AF665" i="3"/>
  <c r="AF664" i="3"/>
  <c r="AF663" i="3"/>
  <c r="AF662" i="3"/>
  <c r="AF661" i="3"/>
  <c r="AF660" i="3"/>
  <c r="AF659" i="3"/>
  <c r="AF658" i="3"/>
  <c r="AF657" i="3"/>
  <c r="AF656" i="3"/>
  <c r="AF655" i="3"/>
  <c r="AF654" i="3"/>
  <c r="AF653" i="3"/>
  <c r="AF652" i="3"/>
  <c r="AF651" i="3"/>
  <c r="AF650" i="3"/>
  <c r="AF649" i="3"/>
  <c r="AF648" i="3"/>
  <c r="AF647" i="3"/>
  <c r="AF646" i="3"/>
  <c r="AF645" i="3"/>
  <c r="AF644" i="3"/>
  <c r="AF643" i="3"/>
  <c r="AF642" i="3"/>
  <c r="AF641" i="3"/>
  <c r="AF640" i="3"/>
  <c r="AF639" i="3"/>
  <c r="AF638" i="3"/>
  <c r="AF637" i="3"/>
  <c r="AF636" i="3"/>
  <c r="AF635" i="3"/>
  <c r="AF634" i="3"/>
  <c r="AF633" i="3"/>
  <c r="AF632" i="3"/>
  <c r="AF631" i="3"/>
  <c r="AF630" i="3"/>
  <c r="AF629" i="3"/>
  <c r="AF628" i="3"/>
  <c r="AF627" i="3"/>
  <c r="AF626" i="3"/>
  <c r="AF625" i="3"/>
  <c r="AF624" i="3"/>
  <c r="AF623" i="3"/>
  <c r="AF622" i="3"/>
  <c r="AF621" i="3"/>
  <c r="AF620" i="3"/>
  <c r="AF619" i="3"/>
  <c r="AF618" i="3"/>
  <c r="AF617" i="3"/>
  <c r="AF616" i="3"/>
  <c r="AF615" i="3"/>
  <c r="AF614" i="3"/>
  <c r="AF613" i="3"/>
  <c r="AF612" i="3"/>
  <c r="AF611" i="3"/>
  <c r="AF610" i="3"/>
  <c r="AF609" i="3"/>
  <c r="AF608" i="3"/>
  <c r="AF607" i="3"/>
  <c r="AF606" i="3"/>
  <c r="AF605" i="3"/>
  <c r="AF604" i="3"/>
  <c r="AF603" i="3"/>
  <c r="AF602" i="3"/>
  <c r="AF601" i="3"/>
  <c r="AF600" i="3"/>
  <c r="AF599" i="3"/>
  <c r="AF598" i="3"/>
  <c r="AF597" i="3"/>
  <c r="AF596" i="3"/>
  <c r="AF595" i="3"/>
  <c r="AF594" i="3"/>
  <c r="AF593" i="3"/>
  <c r="AF592" i="3"/>
  <c r="AF591" i="3"/>
  <c r="AF590" i="3"/>
  <c r="AF589" i="3"/>
  <c r="AF588" i="3"/>
  <c r="AF587" i="3"/>
  <c r="AF586" i="3"/>
  <c r="AF585" i="3"/>
  <c r="AF584" i="3"/>
  <c r="AF583" i="3"/>
  <c r="AF582" i="3"/>
  <c r="AF581" i="3"/>
  <c r="AF580" i="3"/>
  <c r="AF579" i="3"/>
  <c r="AF578" i="3"/>
  <c r="AF577" i="3"/>
  <c r="AF576" i="3"/>
  <c r="AF575" i="3"/>
  <c r="AF574" i="3"/>
  <c r="AF573" i="3"/>
  <c r="AF572" i="3"/>
  <c r="AF571" i="3"/>
  <c r="AF570" i="3"/>
  <c r="AF569" i="3"/>
  <c r="AF568" i="3"/>
  <c r="AF567" i="3"/>
  <c r="AF566" i="3"/>
  <c r="AF565" i="3"/>
  <c r="AF564" i="3"/>
  <c r="AF563" i="3"/>
  <c r="AF562" i="3"/>
  <c r="AF561" i="3"/>
  <c r="AF558" i="3"/>
  <c r="AF557" i="3"/>
  <c r="AF556" i="3"/>
  <c r="AF555" i="3"/>
  <c r="AF554" i="3"/>
  <c r="AF553" i="3"/>
  <c r="AF552" i="3"/>
  <c r="AF551" i="3"/>
  <c r="AF550" i="3"/>
  <c r="AF549" i="3"/>
  <c r="AF548" i="3"/>
  <c r="AF547" i="3"/>
  <c r="AF546" i="3"/>
  <c r="AF545" i="3"/>
  <c r="AF544" i="3"/>
  <c r="AF543" i="3"/>
  <c r="AF542" i="3"/>
  <c r="AF541" i="3"/>
  <c r="AF540" i="3"/>
  <c r="AF539" i="3"/>
  <c r="AF538" i="3"/>
  <c r="AF537" i="3"/>
  <c r="AF536" i="3"/>
  <c r="AF535" i="3"/>
  <c r="AF534" i="3"/>
  <c r="AF533" i="3"/>
  <c r="AF532" i="3"/>
  <c r="AF531" i="3"/>
  <c r="AF530" i="3"/>
  <c r="AF529" i="3"/>
  <c r="AF528" i="3"/>
  <c r="AF527" i="3"/>
  <c r="AF524" i="3"/>
  <c r="AF523" i="3"/>
  <c r="AF522" i="3"/>
  <c r="AF521" i="3"/>
  <c r="AF520" i="3"/>
  <c r="AF519" i="3"/>
  <c r="AF518" i="3"/>
  <c r="AF517" i="3"/>
  <c r="AF516" i="3"/>
  <c r="AF515" i="3"/>
  <c r="AF514" i="3"/>
  <c r="AF513" i="3"/>
  <c r="AF512" i="3"/>
  <c r="AF511" i="3"/>
  <c r="AF510" i="3"/>
  <c r="AF508" i="3"/>
  <c r="AF507" i="3"/>
  <c r="AF506" i="3"/>
  <c r="AF505" i="3"/>
  <c r="AF504" i="3"/>
  <c r="AF503" i="3"/>
  <c r="AF502" i="3"/>
  <c r="AF501" i="3"/>
  <c r="AF500" i="3"/>
  <c r="AF499" i="3"/>
  <c r="AF498" i="3"/>
  <c r="AF497" i="3"/>
  <c r="AF496" i="3"/>
  <c r="AF495" i="3"/>
  <c r="AF494" i="3"/>
  <c r="AF493" i="3"/>
  <c r="AF492" i="3"/>
  <c r="AF491" i="3"/>
  <c r="AF490" i="3"/>
  <c r="AF489" i="3"/>
  <c r="AF488" i="3"/>
  <c r="AF487" i="3"/>
  <c r="AF486" i="3"/>
  <c r="AF485" i="3"/>
  <c r="AF484" i="3"/>
  <c r="AF483" i="3"/>
  <c r="AF482" i="3"/>
  <c r="AF481" i="3"/>
  <c r="AF480" i="3"/>
  <c r="AF479" i="3"/>
  <c r="AF478" i="3"/>
  <c r="AF477" i="3"/>
  <c r="AF476" i="3"/>
  <c r="AF475" i="3"/>
  <c r="AF474" i="3"/>
  <c r="AF473" i="3"/>
  <c r="AF472" i="3"/>
  <c r="AF471" i="3"/>
  <c r="AF470" i="3"/>
  <c r="AF469" i="3"/>
  <c r="AF468" i="3"/>
  <c r="AF467" i="3"/>
  <c r="AF466" i="3"/>
  <c r="AF465" i="3"/>
  <c r="AF464" i="3"/>
  <c r="AF463" i="3"/>
  <c r="AF462" i="3"/>
  <c r="AF461" i="3"/>
  <c r="AF460" i="3"/>
  <c r="AF459" i="3"/>
  <c r="AF458" i="3"/>
  <c r="AF457" i="3"/>
  <c r="AF456" i="3"/>
  <c r="AF455" i="3"/>
  <c r="AF454" i="3"/>
  <c r="AF453" i="3"/>
  <c r="AF452" i="3"/>
  <c r="AF451" i="3"/>
  <c r="AF450" i="3"/>
  <c r="AF449" i="3"/>
  <c r="AF448" i="3"/>
  <c r="AF447" i="3"/>
  <c r="AF446" i="3"/>
  <c r="AF445" i="3"/>
  <c r="AF444" i="3"/>
  <c r="AF443" i="3"/>
  <c r="AF442" i="3"/>
  <c r="AF441" i="3"/>
  <c r="AF440" i="3"/>
  <c r="AF439" i="3"/>
  <c r="AF438" i="3"/>
  <c r="AF437" i="3"/>
  <c r="AF436" i="3"/>
  <c r="AF435" i="3"/>
  <c r="AF434" i="3"/>
  <c r="AF433" i="3"/>
  <c r="AF432" i="3"/>
  <c r="AF431" i="3"/>
  <c r="AF430" i="3"/>
  <c r="AF429" i="3"/>
  <c r="AF428" i="3"/>
  <c r="AF427" i="3"/>
  <c r="AF426" i="3"/>
  <c r="AF425" i="3"/>
  <c r="AF424" i="3"/>
  <c r="AF423" i="3"/>
  <c r="AF422" i="3"/>
  <c r="AF421" i="3"/>
  <c r="AF420" i="3"/>
  <c r="AF419" i="3"/>
  <c r="AF418" i="3"/>
  <c r="AF417" i="3"/>
  <c r="AF416" i="3"/>
  <c r="AF415" i="3"/>
  <c r="AF414" i="3"/>
  <c r="AF413" i="3"/>
  <c r="AF412" i="3"/>
  <c r="AF411" i="3"/>
  <c r="AF410" i="3"/>
  <c r="AF409" i="3"/>
  <c r="AF408" i="3"/>
  <c r="AF407" i="3"/>
  <c r="AF406" i="3"/>
  <c r="AF405" i="3"/>
  <c r="AF404" i="3"/>
  <c r="AF403" i="3"/>
  <c r="AF402" i="3"/>
  <c r="AF401" i="3"/>
  <c r="AF400" i="3"/>
  <c r="AF399" i="3"/>
  <c r="AF398" i="3"/>
  <c r="AF397" i="3"/>
  <c r="AF396" i="3"/>
  <c r="AF395" i="3"/>
  <c r="AF394" i="3"/>
  <c r="AF393" i="3"/>
  <c r="AF392" i="3"/>
  <c r="AF391" i="3"/>
  <c r="AF390" i="3"/>
  <c r="AF389" i="3"/>
  <c r="AF388" i="3"/>
  <c r="AF387" i="3"/>
  <c r="AF386" i="3"/>
  <c r="AF385" i="3"/>
  <c r="AF384" i="3"/>
  <c r="AF383" i="3"/>
  <c r="AF382" i="3"/>
  <c r="AF381" i="3"/>
  <c r="AF380" i="3"/>
  <c r="AF379" i="3"/>
  <c r="AF378" i="3"/>
  <c r="AF377" i="3"/>
  <c r="AF376" i="3"/>
  <c r="AF375" i="3"/>
  <c r="AF374" i="3"/>
  <c r="AF373" i="3"/>
  <c r="AF372" i="3"/>
  <c r="AF371" i="3"/>
  <c r="AF370" i="3"/>
  <c r="AF369" i="3"/>
  <c r="AF368" i="3"/>
  <c r="AF367" i="3"/>
  <c r="AF366" i="3"/>
  <c r="AF365" i="3"/>
  <c r="AF364" i="3"/>
  <c r="AF363" i="3"/>
  <c r="AF362" i="3"/>
  <c r="AF361" i="3"/>
  <c r="AF360" i="3"/>
  <c r="AF359" i="3"/>
  <c r="AF358" i="3"/>
  <c r="AF357" i="3"/>
  <c r="AF356" i="3"/>
  <c r="AF355" i="3"/>
  <c r="AF354" i="3"/>
  <c r="AF353" i="3"/>
  <c r="AF352" i="3"/>
  <c r="AF351" i="3"/>
  <c r="AF350" i="3"/>
  <c r="AF349" i="3"/>
  <c r="AF348" i="3"/>
  <c r="AF347" i="3"/>
  <c r="AF346" i="3"/>
  <c r="AF345" i="3"/>
  <c r="AF344" i="3"/>
  <c r="AF343" i="3"/>
  <c r="AF342" i="3"/>
  <c r="AF341" i="3"/>
  <c r="AF340" i="3"/>
  <c r="AF339" i="3"/>
  <c r="AF338" i="3"/>
  <c r="AF337" i="3"/>
  <c r="AF336" i="3"/>
  <c r="AF335" i="3"/>
  <c r="AF334" i="3"/>
  <c r="AF333" i="3"/>
  <c r="AF332" i="3"/>
  <c r="AF331" i="3"/>
  <c r="AF330" i="3"/>
  <c r="AF329" i="3"/>
  <c r="AF328" i="3"/>
  <c r="AF327" i="3"/>
  <c r="AF326" i="3"/>
  <c r="AF325" i="3"/>
  <c r="AF324" i="3"/>
  <c r="AF323" i="3"/>
  <c r="AF322" i="3"/>
  <c r="AF321" i="3"/>
  <c r="AF320" i="3"/>
  <c r="AF319" i="3"/>
  <c r="AF318" i="3"/>
  <c r="AF317" i="3"/>
  <c r="AF316" i="3"/>
  <c r="AF315" i="3"/>
  <c r="AF314" i="3"/>
  <c r="AF313" i="3"/>
  <c r="AF312" i="3"/>
  <c r="AF311" i="3"/>
  <c r="AF310" i="3"/>
  <c r="AF309" i="3"/>
  <c r="AF308" i="3"/>
  <c r="AF307" i="3"/>
  <c r="AF306" i="3"/>
  <c r="AF305" i="3"/>
  <c r="AF304" i="3"/>
  <c r="AF303" i="3"/>
  <c r="AF302" i="3"/>
  <c r="AF301" i="3"/>
  <c r="AF300" i="3"/>
  <c r="AF299" i="3"/>
  <c r="AF298" i="3"/>
  <c r="AF297" i="3"/>
  <c r="AF296" i="3"/>
  <c r="AF295" i="3"/>
  <c r="AF294" i="3"/>
  <c r="AF293" i="3"/>
  <c r="AF292" i="3"/>
  <c r="AF291" i="3"/>
  <c r="AF290" i="3"/>
  <c r="AF289" i="3"/>
  <c r="AF288" i="3"/>
  <c r="AF287" i="3"/>
  <c r="AF286" i="3"/>
  <c r="AF285" i="3"/>
  <c r="AF284" i="3"/>
  <c r="AF283" i="3"/>
  <c r="AF282" i="3"/>
  <c r="AF281" i="3"/>
  <c r="AF280" i="3"/>
  <c r="AF279" i="3"/>
  <c r="AF278" i="3"/>
  <c r="AF277" i="3"/>
  <c r="AF276" i="3"/>
  <c r="AF275" i="3"/>
  <c r="AF274" i="3"/>
  <c r="AF273" i="3"/>
  <c r="AF272" i="3"/>
  <c r="AF271" i="3"/>
  <c r="AF270" i="3"/>
  <c r="AF269" i="3"/>
  <c r="AF268" i="3"/>
  <c r="AF267" i="3"/>
  <c r="AF266" i="3"/>
  <c r="AF265" i="3"/>
  <c r="AF264" i="3"/>
  <c r="AF263" i="3"/>
  <c r="AF262" i="3"/>
  <c r="AF261" i="3"/>
  <c r="AF260" i="3"/>
  <c r="AF259" i="3"/>
  <c r="AF258" i="3"/>
  <c r="AF257" i="3"/>
  <c r="AF256" i="3"/>
  <c r="AF255" i="3"/>
  <c r="AF254" i="3"/>
  <c r="AF253" i="3"/>
  <c r="AF252" i="3"/>
  <c r="AF251" i="3"/>
  <c r="AF250" i="3"/>
  <c r="AF249" i="3"/>
  <c r="AF248" i="3"/>
  <c r="AF247" i="3"/>
  <c r="AF246" i="3"/>
  <c r="AF245" i="3"/>
  <c r="AF244" i="3"/>
  <c r="AF243" i="3"/>
  <c r="AF242" i="3"/>
  <c r="AF241" i="3"/>
  <c r="AF240" i="3"/>
  <c r="AF239" i="3"/>
  <c r="AF238" i="3"/>
  <c r="AF237" i="3"/>
  <c r="AF236" i="3"/>
  <c r="AF235" i="3"/>
  <c r="AF234" i="3"/>
  <c r="AF233" i="3"/>
  <c r="AF232" i="3"/>
  <c r="AF231" i="3"/>
  <c r="AF230" i="3"/>
  <c r="AF229" i="3"/>
  <c r="AF228" i="3"/>
  <c r="AF227" i="3"/>
  <c r="AF226" i="3"/>
  <c r="AF225" i="3"/>
  <c r="AF224" i="3"/>
  <c r="AF223" i="3"/>
  <c r="AF222" i="3"/>
  <c r="AF221" i="3"/>
  <c r="AF220" i="3"/>
  <c r="AF219" i="3"/>
  <c r="AF218" i="3"/>
  <c r="AF217" i="3"/>
  <c r="AF216" i="3"/>
  <c r="AF215" i="3"/>
  <c r="AF214" i="3"/>
  <c r="AF213" i="3"/>
  <c r="AF212" i="3"/>
  <c r="AF211" i="3"/>
  <c r="AF210" i="3"/>
  <c r="AF209" i="3"/>
  <c r="AF208" i="3"/>
  <c r="AF207" i="3"/>
  <c r="AF206" i="3"/>
  <c r="AF205" i="3"/>
  <c r="AF204" i="3"/>
  <c r="AF203" i="3"/>
  <c r="AF202" i="3"/>
  <c r="AF201" i="3"/>
  <c r="AF200" i="3"/>
  <c r="AF199" i="3"/>
  <c r="AF198" i="3"/>
  <c r="AF197" i="3"/>
  <c r="AF196" i="3"/>
  <c r="AF195" i="3"/>
  <c r="AF194" i="3"/>
  <c r="AF193" i="3"/>
  <c r="AF192" i="3"/>
  <c r="AF191" i="3"/>
  <c r="AF190" i="3"/>
  <c r="AF189" i="3"/>
  <c r="AF188" i="3"/>
  <c r="AF187" i="3"/>
  <c r="AF186" i="3"/>
  <c r="AF185" i="3"/>
  <c r="AF184" i="3"/>
  <c r="AF183" i="3"/>
  <c r="AF182" i="3"/>
  <c r="AF181" i="3"/>
  <c r="AF180" i="3"/>
  <c r="AF179" i="3"/>
  <c r="AF178" i="3"/>
  <c r="AF177" i="3"/>
  <c r="AF176" i="3"/>
  <c r="AF175" i="3"/>
  <c r="AF174" i="3"/>
  <c r="AF173" i="3"/>
  <c r="AF172" i="3"/>
  <c r="AF171" i="3"/>
  <c r="AF170" i="3"/>
  <c r="AF169" i="3"/>
  <c r="AF168" i="3"/>
  <c r="AF167" i="3"/>
  <c r="AF166" i="3"/>
  <c r="AF165" i="3"/>
  <c r="AF164" i="3"/>
  <c r="AF163" i="3"/>
  <c r="AF162" i="3"/>
  <c r="AF161" i="3"/>
  <c r="AF160" i="3"/>
  <c r="AF159" i="3"/>
  <c r="AF158" i="3"/>
  <c r="AF157" i="3"/>
  <c r="AF156" i="3"/>
  <c r="AF155" i="3"/>
  <c r="AF154" i="3"/>
  <c r="AF153" i="3"/>
  <c r="AF152" i="3"/>
  <c r="AF151" i="3"/>
  <c r="AF150" i="3"/>
  <c r="AF149" i="3"/>
  <c r="AF148" i="3"/>
  <c r="AF147" i="3"/>
  <c r="AF146" i="3"/>
  <c r="AF145" i="3"/>
  <c r="AF144" i="3"/>
  <c r="AF143" i="3"/>
  <c r="AF142" i="3"/>
  <c r="AF141" i="3"/>
  <c r="AF140" i="3"/>
  <c r="AF139" i="3"/>
  <c r="AF138" i="3"/>
  <c r="AF137" i="3"/>
  <c r="AF136" i="3"/>
  <c r="AF135" i="3"/>
  <c r="AF134" i="3"/>
  <c r="AF133" i="3"/>
  <c r="AF132" i="3"/>
  <c r="AF131" i="3"/>
  <c r="AF130" i="3"/>
  <c r="AF129" i="3"/>
  <c r="AF128" i="3"/>
  <c r="AF127" i="3"/>
  <c r="AF126" i="3"/>
  <c r="AF125" i="3"/>
  <c r="AF124" i="3"/>
  <c r="AF123" i="3"/>
  <c r="AF122" i="3"/>
  <c r="AF121" i="3"/>
  <c r="AF120" i="3"/>
  <c r="AF119" i="3"/>
  <c r="AF118" i="3"/>
  <c r="AF117" i="3"/>
  <c r="AF116" i="3"/>
  <c r="AF115" i="3"/>
  <c r="AF114" i="3"/>
  <c r="AF113" i="3"/>
  <c r="AF112" i="3"/>
  <c r="AF111" i="3"/>
  <c r="AF110" i="3"/>
  <c r="AF109" i="3"/>
  <c r="AF108" i="3"/>
  <c r="AF107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6" i="3"/>
  <c r="AE104" i="3"/>
  <c r="AE105" i="3"/>
  <c r="AE89" i="3"/>
  <c r="AE90" i="3"/>
  <c r="AE91" i="3"/>
  <c r="AE92" i="3"/>
  <c r="AE93" i="3"/>
  <c r="AE94" i="3"/>
  <c r="AE95" i="3"/>
  <c r="AE96" i="3"/>
  <c r="AE97" i="3"/>
  <c r="AE98" i="3"/>
  <c r="AE99" i="3"/>
  <c r="AE100" i="3"/>
  <c r="AE101" i="3"/>
  <c r="AE102" i="3"/>
  <c r="AE103" i="3"/>
  <c r="AE7" i="3"/>
  <c r="AE8" i="3"/>
  <c r="AE9" i="3"/>
  <c r="AE10" i="3"/>
  <c r="AE11" i="3"/>
  <c r="AE12" i="3"/>
  <c r="AE13" i="3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28" i="3"/>
  <c r="AE29" i="3"/>
  <c r="AE30" i="3"/>
  <c r="AE31" i="3"/>
  <c r="AE32" i="3"/>
  <c r="AE33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49" i="3"/>
  <c r="AE50" i="3"/>
  <c r="AE51" i="3"/>
  <c r="AE52" i="3"/>
  <c r="AE53" i="3"/>
  <c r="AE54" i="3"/>
  <c r="AE55" i="3"/>
  <c r="AE56" i="3"/>
  <c r="AE57" i="3"/>
  <c r="AE58" i="3"/>
  <c r="AE59" i="3"/>
  <c r="AE60" i="3"/>
  <c r="AE61" i="3"/>
  <c r="AE62" i="3"/>
  <c r="AE63" i="3"/>
  <c r="AE64" i="3"/>
  <c r="AE65" i="3"/>
  <c r="AE66" i="3"/>
  <c r="AE67" i="3"/>
  <c r="AE68" i="3"/>
  <c r="AE69" i="3"/>
  <c r="AE70" i="3"/>
  <c r="AE71" i="3"/>
  <c r="AE72" i="3"/>
  <c r="AE73" i="3"/>
  <c r="AE74" i="3"/>
  <c r="AE75" i="3"/>
  <c r="AE76" i="3"/>
  <c r="AE77" i="3"/>
  <c r="AE78" i="3"/>
  <c r="AE79" i="3"/>
  <c r="AE80" i="3"/>
  <c r="AE81" i="3"/>
  <c r="AE82" i="3"/>
  <c r="AE83" i="3"/>
  <c r="AE84" i="3"/>
  <c r="AE85" i="3"/>
  <c r="AE86" i="3"/>
  <c r="AE87" i="3"/>
  <c r="AE6" i="3"/>
  <c r="AC654" i="3"/>
  <c r="AD78" i="3"/>
  <c r="AD79" i="3"/>
  <c r="AD80" i="3"/>
  <c r="AD81" i="3"/>
  <c r="AD82" i="3"/>
  <c r="AD83" i="3"/>
  <c r="AD84" i="3"/>
  <c r="AD85" i="3"/>
  <c r="AD86" i="3"/>
  <c r="AD87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2" i="3"/>
  <c r="AD183" i="3"/>
  <c r="AD184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AD258" i="3"/>
  <c r="AD259" i="3"/>
  <c r="AD260" i="3"/>
  <c r="AD261" i="3"/>
  <c r="AD262" i="3"/>
  <c r="AD263" i="3"/>
  <c r="AD264" i="3"/>
  <c r="AD265" i="3"/>
  <c r="AD266" i="3"/>
  <c r="AD267" i="3"/>
  <c r="AD268" i="3"/>
  <c r="AD269" i="3"/>
  <c r="AD270" i="3"/>
  <c r="AD271" i="3"/>
  <c r="AD272" i="3"/>
  <c r="AD273" i="3"/>
  <c r="AD274" i="3"/>
  <c r="AD275" i="3"/>
  <c r="AD276" i="3"/>
  <c r="AD277" i="3"/>
  <c r="AD278" i="3"/>
  <c r="AD279" i="3"/>
  <c r="AD280" i="3"/>
  <c r="AD281" i="3"/>
  <c r="AD282" i="3"/>
  <c r="AD283" i="3"/>
  <c r="AD284" i="3"/>
  <c r="AD285" i="3"/>
  <c r="AD286" i="3"/>
  <c r="AD287" i="3"/>
  <c r="AD288" i="3"/>
  <c r="AD289" i="3"/>
  <c r="AD290" i="3"/>
  <c r="AD291" i="3"/>
  <c r="AD292" i="3"/>
  <c r="AD293" i="3"/>
  <c r="AD294" i="3"/>
  <c r="AD295" i="3"/>
  <c r="AD296" i="3"/>
  <c r="AD297" i="3"/>
  <c r="AD298" i="3"/>
  <c r="AD299" i="3"/>
  <c r="AD300" i="3"/>
  <c r="AD301" i="3"/>
  <c r="AD302" i="3"/>
  <c r="AD303" i="3"/>
  <c r="AD304" i="3"/>
  <c r="AD305" i="3"/>
  <c r="AD306" i="3"/>
  <c r="AD307" i="3"/>
  <c r="AD308" i="3"/>
  <c r="AD309" i="3"/>
  <c r="AD310" i="3"/>
  <c r="AD311" i="3"/>
  <c r="AD312" i="3"/>
  <c r="AD313" i="3"/>
  <c r="AD314" i="3"/>
  <c r="AD315" i="3"/>
  <c r="AD316" i="3"/>
  <c r="AD317" i="3"/>
  <c r="AD318" i="3"/>
  <c r="AD319" i="3"/>
  <c r="AD320" i="3"/>
  <c r="AD321" i="3"/>
  <c r="AD322" i="3"/>
  <c r="AD323" i="3"/>
  <c r="AD324" i="3"/>
  <c r="AD325" i="3"/>
  <c r="AD326" i="3"/>
  <c r="AD327" i="3"/>
  <c r="AD328" i="3"/>
  <c r="AD329" i="3"/>
  <c r="AD330" i="3"/>
  <c r="AD331" i="3"/>
  <c r="AD332" i="3"/>
  <c r="AD333" i="3"/>
  <c r="AD334" i="3"/>
  <c r="AD335" i="3"/>
  <c r="AD336" i="3"/>
  <c r="AD337" i="3"/>
  <c r="AD338" i="3"/>
  <c r="AD339" i="3"/>
  <c r="AD340" i="3"/>
  <c r="AD341" i="3"/>
  <c r="AD342" i="3"/>
  <c r="AD343" i="3"/>
  <c r="AD344" i="3"/>
  <c r="AD345" i="3"/>
  <c r="AD346" i="3"/>
  <c r="AD347" i="3"/>
  <c r="AD348" i="3"/>
  <c r="AD349" i="3"/>
  <c r="AD350" i="3"/>
  <c r="AD351" i="3"/>
  <c r="AD352" i="3"/>
  <c r="AD353" i="3"/>
  <c r="AD354" i="3"/>
  <c r="AD355" i="3"/>
  <c r="AD356" i="3"/>
  <c r="AD357" i="3"/>
  <c r="AD358" i="3"/>
  <c r="AD359" i="3"/>
  <c r="AD360" i="3"/>
  <c r="AD361" i="3"/>
  <c r="AD362" i="3"/>
  <c r="AD363" i="3"/>
  <c r="AD364" i="3"/>
  <c r="AD365" i="3"/>
  <c r="AD366" i="3"/>
  <c r="AD367" i="3"/>
  <c r="AD368" i="3"/>
  <c r="AD369" i="3"/>
  <c r="AD370" i="3"/>
  <c r="AD371" i="3"/>
  <c r="AD372" i="3"/>
  <c r="AD373" i="3"/>
  <c r="AD374" i="3"/>
  <c r="AD375" i="3"/>
  <c r="AD376" i="3"/>
  <c r="AD377" i="3"/>
  <c r="AD378" i="3"/>
  <c r="AD379" i="3"/>
  <c r="AD380" i="3"/>
  <c r="AD381" i="3"/>
  <c r="AD382" i="3"/>
  <c r="AD383" i="3"/>
  <c r="AD384" i="3"/>
  <c r="AD385" i="3"/>
  <c r="AD386" i="3"/>
  <c r="AD387" i="3"/>
  <c r="AD388" i="3"/>
  <c r="AD389" i="3"/>
  <c r="AD390" i="3"/>
  <c r="AD391" i="3"/>
  <c r="AD392" i="3"/>
  <c r="AD393" i="3"/>
  <c r="AD394" i="3"/>
  <c r="AD395" i="3"/>
  <c r="AD396" i="3"/>
  <c r="AD397" i="3"/>
  <c r="AD398" i="3"/>
  <c r="AD399" i="3"/>
  <c r="AD400" i="3"/>
  <c r="AD401" i="3"/>
  <c r="AD402" i="3"/>
  <c r="AD403" i="3"/>
  <c r="AD404" i="3"/>
  <c r="AD405" i="3"/>
  <c r="AD406" i="3"/>
  <c r="AD407" i="3"/>
  <c r="AD408" i="3"/>
  <c r="AD409" i="3"/>
  <c r="AD410" i="3"/>
  <c r="AD411" i="3"/>
  <c r="AD412" i="3"/>
  <c r="AD413" i="3"/>
  <c r="AD414" i="3"/>
  <c r="AD415" i="3"/>
  <c r="AD416" i="3"/>
  <c r="AD417" i="3"/>
  <c r="AD418" i="3"/>
  <c r="AD419" i="3"/>
  <c r="AD420" i="3"/>
  <c r="AD421" i="3"/>
  <c r="AD422" i="3"/>
  <c r="AD423" i="3"/>
  <c r="AD424" i="3"/>
  <c r="AD425" i="3"/>
  <c r="AD426" i="3"/>
  <c r="AD427" i="3"/>
  <c r="AD428" i="3"/>
  <c r="AD429" i="3"/>
  <c r="AD430" i="3"/>
  <c r="AD431" i="3"/>
  <c r="AD432" i="3"/>
  <c r="AD433" i="3"/>
  <c r="AD434" i="3"/>
  <c r="AD435" i="3"/>
  <c r="AD436" i="3"/>
  <c r="AD437" i="3"/>
  <c r="AD438" i="3"/>
  <c r="AD439" i="3"/>
  <c r="AD440" i="3"/>
  <c r="AD441" i="3"/>
  <c r="AD442" i="3"/>
  <c r="AD443" i="3"/>
  <c r="AD444" i="3"/>
  <c r="AD445" i="3"/>
  <c r="AD446" i="3"/>
  <c r="AD447" i="3"/>
  <c r="AD448" i="3"/>
  <c r="AD449" i="3"/>
  <c r="AD450" i="3"/>
  <c r="AD451" i="3"/>
  <c r="AD452" i="3"/>
  <c r="AD453" i="3"/>
  <c r="AD454" i="3"/>
  <c r="AD455" i="3"/>
  <c r="AD456" i="3"/>
  <c r="AD457" i="3"/>
  <c r="AD458" i="3"/>
  <c r="AD459" i="3"/>
  <c r="AD460" i="3"/>
  <c r="AD461" i="3"/>
  <c r="AD462" i="3"/>
  <c r="AD463" i="3"/>
  <c r="AD464" i="3"/>
  <c r="AD465" i="3"/>
  <c r="AD466" i="3"/>
  <c r="AD467" i="3"/>
  <c r="AD468" i="3"/>
  <c r="AD469" i="3"/>
  <c r="AD470" i="3"/>
  <c r="AD471" i="3"/>
  <c r="AD472" i="3"/>
  <c r="AD473" i="3"/>
  <c r="AD474" i="3"/>
  <c r="AD475" i="3"/>
  <c r="AD476" i="3"/>
  <c r="AD477" i="3"/>
  <c r="AD478" i="3"/>
  <c r="AD479" i="3"/>
  <c r="AD480" i="3"/>
  <c r="AD481" i="3"/>
  <c r="AD482" i="3"/>
  <c r="AD483" i="3"/>
  <c r="AD484" i="3"/>
  <c r="AD485" i="3"/>
  <c r="AD486" i="3"/>
  <c r="AD487" i="3"/>
  <c r="AD488" i="3"/>
  <c r="AD489" i="3"/>
  <c r="AD490" i="3"/>
  <c r="AD491" i="3"/>
  <c r="AD492" i="3"/>
  <c r="AD493" i="3"/>
  <c r="AD494" i="3"/>
  <c r="AD495" i="3"/>
  <c r="AD496" i="3"/>
  <c r="AD497" i="3"/>
  <c r="AD498" i="3"/>
  <c r="AD499" i="3"/>
  <c r="AD500" i="3"/>
  <c r="AD501" i="3"/>
  <c r="AD502" i="3"/>
  <c r="AD503" i="3"/>
  <c r="AD504" i="3"/>
  <c r="AD505" i="3"/>
  <c r="AD506" i="3"/>
  <c r="AD507" i="3"/>
  <c r="AD508" i="3"/>
  <c r="AD510" i="3"/>
  <c r="AD511" i="3"/>
  <c r="AD512" i="3"/>
  <c r="AD513" i="3"/>
  <c r="AD514" i="3"/>
  <c r="AD515" i="3"/>
  <c r="AD516" i="3"/>
  <c r="AD517" i="3"/>
  <c r="AD518" i="3"/>
  <c r="AD519" i="3"/>
  <c r="AD520" i="3"/>
  <c r="AD521" i="3"/>
  <c r="AD522" i="3"/>
  <c r="AD523" i="3"/>
  <c r="AD524" i="3"/>
  <c r="AD527" i="3"/>
  <c r="AD528" i="3"/>
  <c r="AD529" i="3"/>
  <c r="AD530" i="3"/>
  <c r="AD531" i="3"/>
  <c r="AD532" i="3"/>
  <c r="AD533" i="3"/>
  <c r="AD534" i="3"/>
  <c r="AD535" i="3"/>
  <c r="AD536" i="3"/>
  <c r="AD537" i="3"/>
  <c r="AD538" i="3"/>
  <c r="AD539" i="3"/>
  <c r="AD540" i="3"/>
  <c r="AD541" i="3"/>
  <c r="AD542" i="3"/>
  <c r="AD543" i="3"/>
  <c r="AD544" i="3"/>
  <c r="AD545" i="3"/>
  <c r="AD546" i="3"/>
  <c r="AD547" i="3"/>
  <c r="AD548" i="3"/>
  <c r="AD549" i="3"/>
  <c r="AD550" i="3"/>
  <c r="AD551" i="3"/>
  <c r="AD552" i="3"/>
  <c r="AD553" i="3"/>
  <c r="AD554" i="3"/>
  <c r="AD555" i="3"/>
  <c r="AD556" i="3"/>
  <c r="AD557" i="3"/>
  <c r="AD558" i="3"/>
  <c r="AD561" i="3"/>
  <c r="AD562" i="3"/>
  <c r="AD563" i="3"/>
  <c r="AD564" i="3"/>
  <c r="AD565" i="3"/>
  <c r="AD566" i="3"/>
  <c r="AD567" i="3"/>
  <c r="AD568" i="3"/>
  <c r="AD569" i="3"/>
  <c r="AD570" i="3"/>
  <c r="AD571" i="3"/>
  <c r="AD572" i="3"/>
  <c r="AD573" i="3"/>
  <c r="AD574" i="3"/>
  <c r="AD575" i="3"/>
  <c r="AD576" i="3"/>
  <c r="AD577" i="3"/>
  <c r="AD578" i="3"/>
  <c r="AD579" i="3"/>
  <c r="AD580" i="3"/>
  <c r="AD581" i="3"/>
  <c r="AD582" i="3"/>
  <c r="AD583" i="3"/>
  <c r="AD584" i="3"/>
  <c r="AD585" i="3"/>
  <c r="AD586" i="3"/>
  <c r="AD587" i="3"/>
  <c r="AD588" i="3"/>
  <c r="AD589" i="3"/>
  <c r="AD590" i="3"/>
  <c r="AD591" i="3"/>
  <c r="AD592" i="3"/>
  <c r="AD593" i="3"/>
  <c r="AD594" i="3"/>
  <c r="AD595" i="3"/>
  <c r="AD596" i="3"/>
  <c r="AD597" i="3"/>
  <c r="AD598" i="3"/>
  <c r="AD599" i="3"/>
  <c r="AD600" i="3"/>
  <c r="AD601" i="3"/>
  <c r="AD602" i="3"/>
  <c r="AD603" i="3"/>
  <c r="AD604" i="3"/>
  <c r="AD605" i="3"/>
  <c r="AD606" i="3"/>
  <c r="AD607" i="3"/>
  <c r="AD608" i="3"/>
  <c r="AD609" i="3"/>
  <c r="AD610" i="3"/>
  <c r="AD611" i="3"/>
  <c r="AD612" i="3"/>
  <c r="AD613" i="3"/>
  <c r="AD614" i="3"/>
  <c r="AD615" i="3"/>
  <c r="AD616" i="3"/>
  <c r="AD617" i="3"/>
  <c r="AD618" i="3"/>
  <c r="AD619" i="3"/>
  <c r="AD620" i="3"/>
  <c r="AD621" i="3"/>
  <c r="AD622" i="3"/>
  <c r="AD623" i="3"/>
  <c r="AD624" i="3"/>
  <c r="AD625" i="3"/>
  <c r="AD626" i="3"/>
  <c r="AD627" i="3"/>
  <c r="AD628" i="3"/>
  <c r="AD629" i="3"/>
  <c r="AD630" i="3"/>
  <c r="AD631" i="3"/>
  <c r="AD632" i="3"/>
  <c r="AD633" i="3"/>
  <c r="AD634" i="3"/>
  <c r="AD635" i="3"/>
  <c r="AD636" i="3"/>
  <c r="AD637" i="3"/>
  <c r="AD638" i="3"/>
  <c r="AD639" i="3"/>
  <c r="AD640" i="3"/>
  <c r="AD641" i="3"/>
  <c r="AD642" i="3"/>
  <c r="AD643" i="3"/>
  <c r="AD644" i="3"/>
  <c r="AD645" i="3"/>
  <c r="AD646" i="3"/>
  <c r="AD647" i="3"/>
  <c r="AD648" i="3"/>
  <c r="AD649" i="3"/>
  <c r="AD650" i="3"/>
  <c r="AD651" i="3"/>
  <c r="AD652" i="3"/>
  <c r="AD653" i="3"/>
  <c r="AD654" i="3"/>
  <c r="AD655" i="3"/>
  <c r="AD656" i="3"/>
  <c r="AD657" i="3"/>
  <c r="AD658" i="3"/>
  <c r="AD659" i="3"/>
  <c r="AD660" i="3"/>
  <c r="AD661" i="3"/>
  <c r="AD662" i="3"/>
  <c r="AD663" i="3"/>
  <c r="AD664" i="3"/>
  <c r="AD665" i="3"/>
  <c r="AD666" i="3"/>
  <c r="AD667" i="3"/>
  <c r="AD668" i="3"/>
  <c r="AD669" i="3"/>
  <c r="AD670" i="3"/>
  <c r="AD671" i="3"/>
  <c r="AD672" i="3"/>
  <c r="AD673" i="3"/>
  <c r="AD674" i="3"/>
  <c r="AD675" i="3"/>
  <c r="AD676" i="3"/>
  <c r="AD677" i="3"/>
  <c r="AD678" i="3"/>
  <c r="AD679" i="3"/>
  <c r="AD680" i="3"/>
  <c r="AD681" i="3"/>
  <c r="AD682" i="3"/>
  <c r="AD683" i="3"/>
  <c r="AD684" i="3"/>
  <c r="AD685" i="3"/>
  <c r="AD686" i="3"/>
  <c r="AD687" i="3"/>
  <c r="AD688" i="3"/>
  <c r="AD689" i="3"/>
  <c r="AD690" i="3"/>
  <c r="AD691" i="3"/>
  <c r="AD692" i="3"/>
  <c r="AD693" i="3"/>
  <c r="AD694" i="3"/>
  <c r="AD695" i="3"/>
  <c r="AD696" i="3"/>
  <c r="AD697" i="3"/>
  <c r="AD698" i="3"/>
  <c r="AD699" i="3"/>
  <c r="AD700" i="3"/>
  <c r="AD701" i="3"/>
  <c r="AD702" i="3"/>
  <c r="AD703" i="3"/>
  <c r="AD704" i="3"/>
  <c r="AD705" i="3"/>
  <c r="AD706" i="3"/>
  <c r="AD707" i="3"/>
  <c r="AD708" i="3"/>
  <c r="AD709" i="3"/>
  <c r="AD710" i="3"/>
  <c r="AD711" i="3"/>
  <c r="AD712" i="3"/>
  <c r="AD713" i="3"/>
  <c r="AD714" i="3"/>
  <c r="AD715" i="3"/>
  <c r="AD716" i="3"/>
  <c r="AD717" i="3"/>
  <c r="AD718" i="3"/>
  <c r="AD719" i="3"/>
  <c r="AD720" i="3"/>
  <c r="AD721" i="3"/>
  <c r="AD722" i="3"/>
  <c r="AD723" i="3"/>
  <c r="AD724" i="3"/>
  <c r="AD725" i="3"/>
  <c r="AD726" i="3"/>
  <c r="AD727" i="3"/>
  <c r="AD728" i="3"/>
  <c r="AD729" i="3"/>
  <c r="AD730" i="3"/>
  <c r="AD731" i="3"/>
  <c r="AD732" i="3"/>
  <c r="AD733" i="3"/>
  <c r="AD734" i="3"/>
  <c r="AD735" i="3"/>
  <c r="AD736" i="3"/>
  <c r="AD737" i="3"/>
  <c r="AD738" i="3"/>
  <c r="AD739" i="3"/>
  <c r="AD740" i="3"/>
  <c r="AD741" i="3"/>
  <c r="AD742" i="3"/>
  <c r="AD743" i="3"/>
  <c r="AD744" i="3"/>
  <c r="AD745" i="3"/>
  <c r="AD746" i="3"/>
  <c r="AD747" i="3"/>
  <c r="AD748" i="3"/>
  <c r="AD749" i="3"/>
  <c r="AD750" i="3"/>
  <c r="AD751" i="3"/>
  <c r="AD752" i="3"/>
  <c r="AD753" i="3"/>
  <c r="AD754" i="3"/>
  <c r="AD755" i="3"/>
  <c r="AD756" i="3"/>
  <c r="AD757" i="3"/>
  <c r="AD758" i="3"/>
  <c r="AD759" i="3"/>
  <c r="AD760" i="3"/>
  <c r="AD761" i="3"/>
  <c r="AD762" i="3"/>
  <c r="AD763" i="3"/>
  <c r="AD764" i="3"/>
  <c r="AD765" i="3"/>
  <c r="AD766" i="3"/>
  <c r="AD767" i="3"/>
  <c r="AD768" i="3"/>
  <c r="AD769" i="3"/>
  <c r="AD770" i="3"/>
  <c r="AD771" i="3"/>
  <c r="AD772" i="3"/>
  <c r="AD773" i="3"/>
  <c r="AD774" i="3"/>
  <c r="AD775" i="3"/>
  <c r="AD776" i="3"/>
  <c r="AD777" i="3"/>
  <c r="AD778" i="3"/>
  <c r="AD779" i="3"/>
  <c r="AD780" i="3"/>
  <c r="AD781" i="3"/>
  <c r="AD782" i="3"/>
  <c r="AD783" i="3"/>
  <c r="AD784" i="3"/>
  <c r="AD785" i="3"/>
  <c r="AD786" i="3"/>
  <c r="AD787" i="3"/>
  <c r="AD788" i="3"/>
  <c r="AD789" i="3"/>
  <c r="AD790" i="3"/>
  <c r="AD791" i="3"/>
  <c r="AD792" i="3"/>
  <c r="AD793" i="3"/>
  <c r="AD794" i="3"/>
  <c r="AD795" i="3"/>
  <c r="AD796" i="3"/>
  <c r="AD797" i="3"/>
  <c r="AD798" i="3"/>
  <c r="AD799" i="3"/>
  <c r="AD800" i="3"/>
  <c r="AD801" i="3"/>
  <c r="AD802" i="3"/>
  <c r="AD803" i="3"/>
  <c r="AD804" i="3"/>
  <c r="AD805" i="3"/>
  <c r="AD806" i="3"/>
  <c r="AD807" i="3"/>
  <c r="AD808" i="3"/>
  <c r="AD809" i="3"/>
  <c r="AD810" i="3"/>
  <c r="AD811" i="3"/>
  <c r="AD812" i="3"/>
  <c r="AD813" i="3"/>
  <c r="AD814" i="3"/>
  <c r="AD815" i="3"/>
  <c r="AD816" i="3"/>
  <c r="AD817" i="3"/>
  <c r="AD818" i="3"/>
  <c r="AD819" i="3"/>
  <c r="AD820" i="3"/>
  <c r="AD821" i="3"/>
  <c r="AD822" i="3"/>
  <c r="AD823" i="3"/>
  <c r="AD824" i="3"/>
  <c r="AD825" i="3"/>
  <c r="AD826" i="3"/>
  <c r="AD827" i="3"/>
  <c r="AD828" i="3"/>
  <c r="AD829" i="3"/>
  <c r="AD830" i="3"/>
  <c r="AD831" i="3"/>
  <c r="AD832" i="3"/>
  <c r="AD833" i="3"/>
  <c r="AD834" i="3"/>
  <c r="AD835" i="3"/>
  <c r="AD836" i="3"/>
  <c r="AD837" i="3"/>
  <c r="AD838" i="3"/>
  <c r="AD839" i="3"/>
  <c r="AD840" i="3"/>
  <c r="AD841" i="3"/>
  <c r="AD842" i="3"/>
  <c r="AD843" i="3"/>
  <c r="AD844" i="3"/>
  <c r="AD845" i="3"/>
  <c r="AD846" i="3"/>
  <c r="AD847" i="3"/>
  <c r="AD848" i="3"/>
  <c r="AD849" i="3"/>
  <c r="AD850" i="3"/>
  <c r="AD851" i="3"/>
  <c r="AD852" i="3"/>
  <c r="AD853" i="3"/>
  <c r="AD854" i="3"/>
  <c r="AD855" i="3"/>
  <c r="AD856" i="3"/>
  <c r="AD857" i="3"/>
  <c r="AD858" i="3"/>
  <c r="AD859" i="3"/>
  <c r="AD860" i="3"/>
  <c r="AD861" i="3"/>
  <c r="AD862" i="3"/>
  <c r="AD863" i="3"/>
  <c r="AD864" i="3"/>
  <c r="AD865" i="3"/>
  <c r="AD866" i="3"/>
  <c r="AD867" i="3"/>
  <c r="AD868" i="3"/>
  <c r="AD869" i="3"/>
  <c r="AD870" i="3"/>
  <c r="AD871" i="3"/>
  <c r="AD872" i="3"/>
  <c r="AD873" i="3"/>
  <c r="AD874" i="3"/>
  <c r="AD875" i="3"/>
  <c r="AD876" i="3"/>
  <c r="AD877" i="3"/>
  <c r="AD878" i="3"/>
  <c r="AD879" i="3"/>
  <c r="AD880" i="3"/>
  <c r="AD881" i="3"/>
  <c r="AD882" i="3"/>
  <c r="AD883" i="3"/>
  <c r="AD884" i="3"/>
  <c r="AD885" i="3"/>
  <c r="AD886" i="3"/>
  <c r="AD887" i="3"/>
  <c r="AD888" i="3"/>
  <c r="AD889" i="3"/>
  <c r="AD890" i="3"/>
  <c r="AD891" i="3"/>
  <c r="AD892" i="3"/>
  <c r="AD893" i="3"/>
  <c r="AD894" i="3"/>
  <c r="AD895" i="3"/>
  <c r="AD896" i="3"/>
  <c r="AD897" i="3"/>
  <c r="AD898" i="3"/>
  <c r="AD899" i="3"/>
  <c r="AD900" i="3"/>
  <c r="AD901" i="3"/>
  <c r="AD902" i="3"/>
  <c r="AD903" i="3"/>
  <c r="AD904" i="3"/>
  <c r="AD905" i="3"/>
  <c r="AD906" i="3"/>
  <c r="AD907" i="3"/>
  <c r="AD908" i="3"/>
  <c r="AD909" i="3"/>
  <c r="AD910" i="3"/>
  <c r="AD911" i="3"/>
  <c r="AD912" i="3"/>
  <c r="AD913" i="3"/>
  <c r="AD914" i="3"/>
  <c r="AD915" i="3"/>
  <c r="AD916" i="3"/>
  <c r="AD917" i="3"/>
  <c r="AD918" i="3"/>
  <c r="AD919" i="3"/>
  <c r="AD920" i="3"/>
  <c r="AD921" i="3"/>
  <c r="AD922" i="3"/>
  <c r="AD923" i="3"/>
  <c r="AD924" i="3"/>
  <c r="AD925" i="3"/>
  <c r="AD926" i="3"/>
  <c r="AD927" i="3"/>
  <c r="AD928" i="3"/>
  <c r="AD929" i="3"/>
  <c r="AD930" i="3"/>
  <c r="AD931" i="3"/>
  <c r="AD932" i="3"/>
  <c r="AD933" i="3"/>
  <c r="AD934" i="3"/>
  <c r="AD935" i="3"/>
  <c r="AD936" i="3"/>
  <c r="AD937" i="3"/>
  <c r="AD938" i="3"/>
  <c r="AD939" i="3"/>
  <c r="AD940" i="3"/>
  <c r="AD941" i="3"/>
  <c r="AD942" i="3"/>
  <c r="AD943" i="3"/>
  <c r="AD944" i="3"/>
  <c r="AD945" i="3"/>
  <c r="AD946" i="3"/>
  <c r="AD947" i="3"/>
  <c r="AD948" i="3"/>
  <c r="AD949" i="3"/>
  <c r="AD950" i="3"/>
  <c r="AD951" i="3"/>
  <c r="AD952" i="3"/>
  <c r="AD953" i="3"/>
  <c r="AD954" i="3"/>
  <c r="AD955" i="3"/>
  <c r="AD956" i="3"/>
  <c r="AD957" i="3"/>
  <c r="AD958" i="3"/>
  <c r="AD959" i="3"/>
  <c r="AD960" i="3"/>
  <c r="AD961" i="3"/>
  <c r="AD962" i="3"/>
  <c r="AD963" i="3"/>
  <c r="AD964" i="3"/>
  <c r="AD965" i="3"/>
  <c r="AD966" i="3"/>
  <c r="AD967" i="3"/>
  <c r="AD968" i="3"/>
  <c r="AD969" i="3"/>
  <c r="AD970" i="3"/>
  <c r="AD971" i="3"/>
  <c r="AD972" i="3"/>
  <c r="AD973" i="3"/>
  <c r="AD974" i="3"/>
  <c r="AD975" i="3"/>
  <c r="AD976" i="3"/>
  <c r="AD977" i="3"/>
  <c r="AD978" i="3"/>
  <c r="AD979" i="3"/>
  <c r="AD980" i="3"/>
  <c r="AD981" i="3"/>
  <c r="AD982" i="3"/>
  <c r="AD983" i="3"/>
  <c r="AD984" i="3"/>
  <c r="AD985" i="3"/>
  <c r="AD986" i="3"/>
  <c r="AD987" i="3"/>
  <c r="AD988" i="3"/>
  <c r="AD989" i="3"/>
  <c r="AD990" i="3"/>
  <c r="AD991" i="3"/>
  <c r="AD992" i="3"/>
  <c r="AD993" i="3"/>
  <c r="AD994" i="3"/>
  <c r="AD995" i="3"/>
  <c r="AD996" i="3"/>
  <c r="AD997" i="3"/>
  <c r="AD998" i="3"/>
  <c r="AD999" i="3"/>
  <c r="AD1000" i="3"/>
  <c r="AD1001" i="3"/>
  <c r="AD1002" i="3"/>
  <c r="AD1003" i="3"/>
  <c r="AD1004" i="3"/>
  <c r="AD1005" i="3"/>
  <c r="AD1006" i="3"/>
  <c r="AD1007" i="3"/>
  <c r="AD1008" i="3"/>
  <c r="AD1009" i="3"/>
  <c r="AD1010" i="3"/>
  <c r="AD1011" i="3"/>
  <c r="AD1012" i="3"/>
  <c r="AD1013" i="3"/>
  <c r="AD1014" i="3"/>
  <c r="AD1015" i="3"/>
  <c r="AD1016" i="3"/>
  <c r="AD1017" i="3"/>
  <c r="AD1018" i="3"/>
  <c r="AD1019" i="3"/>
  <c r="AD1020" i="3"/>
  <c r="AD1021" i="3"/>
  <c r="AD1022" i="3"/>
  <c r="AD1023" i="3"/>
  <c r="AD1024" i="3"/>
  <c r="AD1025" i="3"/>
  <c r="AD1026" i="3"/>
  <c r="AD1027" i="3"/>
  <c r="AD1028" i="3"/>
  <c r="AD1029" i="3"/>
  <c r="AD1030" i="3"/>
  <c r="AD1031" i="3"/>
  <c r="AD1032" i="3"/>
  <c r="AD1033" i="3"/>
  <c r="AD1034" i="3"/>
  <c r="AD1035" i="3"/>
  <c r="AD1036" i="3"/>
  <c r="AD1037" i="3"/>
  <c r="AD1038" i="3"/>
  <c r="AD1039" i="3"/>
  <c r="AD1040" i="3"/>
  <c r="AD1041" i="3"/>
  <c r="AD1042" i="3"/>
  <c r="AD1043" i="3"/>
  <c r="AD1044" i="3"/>
  <c r="AD1045" i="3"/>
  <c r="AD1046" i="3"/>
  <c r="AD1047" i="3"/>
  <c r="AD1048" i="3"/>
  <c r="AD1049" i="3"/>
  <c r="AD1050" i="3"/>
  <c r="AD1051" i="3"/>
  <c r="AD1052" i="3"/>
  <c r="AD1053" i="3"/>
  <c r="AD1054" i="3"/>
  <c r="AD1055" i="3"/>
  <c r="AD1056" i="3"/>
  <c r="AD1057" i="3"/>
  <c r="AD1058" i="3"/>
  <c r="AD1059" i="3"/>
  <c r="AD1060" i="3"/>
  <c r="AD1061" i="3"/>
  <c r="AD1062" i="3"/>
  <c r="AD1063" i="3"/>
  <c r="AD1064" i="3"/>
  <c r="AD1065" i="3"/>
  <c r="AD1066" i="3"/>
  <c r="AD1067" i="3"/>
  <c r="AD1068" i="3"/>
  <c r="AD1069" i="3"/>
  <c r="AD1070" i="3"/>
  <c r="AD1071" i="3"/>
  <c r="AD1072" i="3"/>
  <c r="AD1073" i="3"/>
  <c r="AD1074" i="3"/>
  <c r="AD1075" i="3"/>
  <c r="AD1076" i="3"/>
  <c r="AD1077" i="3"/>
  <c r="AD1078" i="3"/>
  <c r="AD1079" i="3"/>
  <c r="AD1080" i="3"/>
  <c r="AD1081" i="3"/>
  <c r="AD1082" i="3"/>
  <c r="AD1083" i="3"/>
  <c r="AD1084" i="3"/>
  <c r="AD1085" i="3"/>
  <c r="AD1086" i="3"/>
  <c r="AD1087" i="3"/>
  <c r="AD1088" i="3"/>
  <c r="AD1089" i="3"/>
  <c r="AD1090" i="3"/>
  <c r="AD1091" i="3"/>
  <c r="AD1092" i="3"/>
  <c r="AD1093" i="3"/>
  <c r="AD1094" i="3"/>
  <c r="AD1095" i="3"/>
  <c r="AD1096" i="3"/>
  <c r="AD1097" i="3"/>
  <c r="AD1098" i="3"/>
  <c r="AD1099" i="3"/>
  <c r="AD1100" i="3"/>
  <c r="AD1101" i="3"/>
  <c r="AD1102" i="3"/>
  <c r="AD1103" i="3"/>
  <c r="AD1104" i="3"/>
  <c r="AD1105" i="3"/>
  <c r="AD1106" i="3"/>
  <c r="AD1107" i="3"/>
  <c r="AD1108" i="3"/>
  <c r="AD1109" i="3"/>
  <c r="AD1110" i="3"/>
  <c r="AD1111" i="3"/>
  <c r="AD1112" i="3"/>
  <c r="AD1113" i="3"/>
  <c r="AD1114" i="3"/>
  <c r="AD1115" i="3"/>
  <c r="AD1116" i="3"/>
  <c r="AD1117" i="3"/>
  <c r="AD1118" i="3"/>
  <c r="AD1119" i="3"/>
  <c r="AD1120" i="3"/>
  <c r="AD1121" i="3"/>
  <c r="AD1122" i="3"/>
  <c r="AD1123" i="3"/>
  <c r="AD1124" i="3"/>
  <c r="AD1125" i="3"/>
  <c r="AD1126" i="3"/>
  <c r="AD1127" i="3"/>
  <c r="AD1128" i="3"/>
  <c r="AD1129" i="3"/>
  <c r="AD1130" i="3"/>
  <c r="AD1131" i="3"/>
  <c r="AD1132" i="3"/>
  <c r="AD1133" i="3"/>
  <c r="AD1134" i="3"/>
  <c r="AD1135" i="3"/>
  <c r="AD1136" i="3"/>
  <c r="AD1137" i="3"/>
  <c r="AD1138" i="3"/>
  <c r="AD1139" i="3"/>
  <c r="AD1142" i="3"/>
  <c r="AD1143" i="3"/>
  <c r="AD1144" i="3"/>
  <c r="AD1145" i="3"/>
  <c r="AD1146" i="3"/>
  <c r="AC79" i="3"/>
  <c r="AC80" i="3"/>
  <c r="AC81" i="3"/>
  <c r="AC82" i="3"/>
  <c r="AC83" i="3"/>
  <c r="AC84" i="3"/>
  <c r="AC85" i="3"/>
  <c r="AC86" i="3"/>
  <c r="AC87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383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41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69" i="3"/>
  <c r="AC470" i="3"/>
  <c r="AC471" i="3"/>
  <c r="AC472" i="3"/>
  <c r="AC473" i="3"/>
  <c r="AC474" i="3"/>
  <c r="AC475" i="3"/>
  <c r="AC476" i="3"/>
  <c r="AC477" i="3"/>
  <c r="AC478" i="3"/>
  <c r="AC479" i="3"/>
  <c r="AC480" i="3"/>
  <c r="AC481" i="3"/>
  <c r="AC482" i="3"/>
  <c r="AC483" i="3"/>
  <c r="AC484" i="3"/>
  <c r="AC485" i="3"/>
  <c r="AC486" i="3"/>
  <c r="AC487" i="3"/>
  <c r="AC488" i="3"/>
  <c r="AC489" i="3"/>
  <c r="AC490" i="3"/>
  <c r="AC491" i="3"/>
  <c r="AC492" i="3"/>
  <c r="AC493" i="3"/>
  <c r="AC494" i="3"/>
  <c r="AC495" i="3"/>
  <c r="AC496" i="3"/>
  <c r="AC497" i="3"/>
  <c r="AC498" i="3"/>
  <c r="AC499" i="3"/>
  <c r="AC500" i="3"/>
  <c r="AC501" i="3"/>
  <c r="AC502" i="3"/>
  <c r="AC503" i="3"/>
  <c r="AC504" i="3"/>
  <c r="AC505" i="3"/>
  <c r="AC506" i="3"/>
  <c r="AC507" i="3"/>
  <c r="AC508" i="3"/>
  <c r="AC510" i="3"/>
  <c r="AC511" i="3"/>
  <c r="AC512" i="3"/>
  <c r="AC513" i="3"/>
  <c r="AC514" i="3"/>
  <c r="AC515" i="3"/>
  <c r="AC516" i="3"/>
  <c r="AC517" i="3"/>
  <c r="AC518" i="3"/>
  <c r="AC519" i="3"/>
  <c r="AC520" i="3"/>
  <c r="AC521" i="3"/>
  <c r="AC522" i="3"/>
  <c r="AC523" i="3"/>
  <c r="AC524" i="3"/>
  <c r="AC527" i="3"/>
  <c r="AC528" i="3"/>
  <c r="AC529" i="3"/>
  <c r="AC530" i="3"/>
  <c r="AC531" i="3"/>
  <c r="AC532" i="3"/>
  <c r="AC533" i="3"/>
  <c r="AC534" i="3"/>
  <c r="AC535" i="3"/>
  <c r="AC536" i="3"/>
  <c r="AC537" i="3"/>
  <c r="AC538" i="3"/>
  <c r="AC539" i="3"/>
  <c r="AC540" i="3"/>
  <c r="AC541" i="3"/>
  <c r="AC542" i="3"/>
  <c r="AC543" i="3"/>
  <c r="AC544" i="3"/>
  <c r="AC545" i="3"/>
  <c r="AC546" i="3"/>
  <c r="AC547" i="3"/>
  <c r="AC548" i="3"/>
  <c r="AC549" i="3"/>
  <c r="AC550" i="3"/>
  <c r="AC551" i="3"/>
  <c r="AC552" i="3"/>
  <c r="AC553" i="3"/>
  <c r="AC554" i="3"/>
  <c r="AC555" i="3"/>
  <c r="AC556" i="3"/>
  <c r="AC557" i="3"/>
  <c r="AC558" i="3"/>
  <c r="AC561" i="3"/>
  <c r="AC562" i="3"/>
  <c r="AC563" i="3"/>
  <c r="AC564" i="3"/>
  <c r="AC565" i="3"/>
  <c r="AC566" i="3"/>
  <c r="AC567" i="3"/>
  <c r="AC568" i="3"/>
  <c r="AC569" i="3"/>
  <c r="AC570" i="3"/>
  <c r="AC571" i="3"/>
  <c r="AC572" i="3"/>
  <c r="AC573" i="3"/>
  <c r="AC574" i="3"/>
  <c r="AC575" i="3"/>
  <c r="AC576" i="3"/>
  <c r="AC577" i="3"/>
  <c r="AC578" i="3"/>
  <c r="AC579" i="3"/>
  <c r="AC580" i="3"/>
  <c r="AC581" i="3"/>
  <c r="AC582" i="3"/>
  <c r="AC583" i="3"/>
  <c r="AC584" i="3"/>
  <c r="AC585" i="3"/>
  <c r="AC586" i="3"/>
  <c r="AC587" i="3"/>
  <c r="AC588" i="3"/>
  <c r="AC589" i="3"/>
  <c r="AC590" i="3"/>
  <c r="AC591" i="3"/>
  <c r="AC592" i="3"/>
  <c r="AC593" i="3"/>
  <c r="AC594" i="3"/>
  <c r="AC595" i="3"/>
  <c r="AC596" i="3"/>
  <c r="AC597" i="3"/>
  <c r="AC598" i="3"/>
  <c r="AC599" i="3"/>
  <c r="AC600" i="3"/>
  <c r="AC601" i="3"/>
  <c r="AC602" i="3"/>
  <c r="AC603" i="3"/>
  <c r="AC604" i="3"/>
  <c r="AC605" i="3"/>
  <c r="AC606" i="3"/>
  <c r="AC607" i="3"/>
  <c r="AC608" i="3"/>
  <c r="AC609" i="3"/>
  <c r="AC610" i="3"/>
  <c r="AC611" i="3"/>
  <c r="AC612" i="3"/>
  <c r="AC613" i="3"/>
  <c r="AC614" i="3"/>
  <c r="AC615" i="3"/>
  <c r="AC616" i="3"/>
  <c r="AC617" i="3"/>
  <c r="AC618" i="3"/>
  <c r="AC619" i="3"/>
  <c r="AC620" i="3"/>
  <c r="AC621" i="3"/>
  <c r="AC622" i="3"/>
  <c r="AC623" i="3"/>
  <c r="AC624" i="3"/>
  <c r="AC625" i="3"/>
  <c r="AC626" i="3"/>
  <c r="AC627" i="3"/>
  <c r="AC628" i="3"/>
  <c r="AC629" i="3"/>
  <c r="AC630" i="3"/>
  <c r="AC631" i="3"/>
  <c r="AC632" i="3"/>
  <c r="AC633" i="3"/>
  <c r="AC634" i="3"/>
  <c r="AC635" i="3"/>
  <c r="AC636" i="3"/>
  <c r="AC637" i="3"/>
  <c r="AC638" i="3"/>
  <c r="AC639" i="3"/>
  <c r="AC640" i="3"/>
  <c r="AC641" i="3"/>
  <c r="AC642" i="3"/>
  <c r="AC643" i="3"/>
  <c r="AC644" i="3"/>
  <c r="AC645" i="3"/>
  <c r="AC646" i="3"/>
  <c r="AC647" i="3"/>
  <c r="AC648" i="3"/>
  <c r="AC649" i="3"/>
  <c r="AC650" i="3"/>
  <c r="AC651" i="3"/>
  <c r="AC652" i="3"/>
  <c r="AC653" i="3"/>
  <c r="AC655" i="3"/>
  <c r="AC656" i="3"/>
  <c r="AC657" i="3"/>
  <c r="AC658" i="3"/>
  <c r="AC659" i="3"/>
  <c r="AC660" i="3"/>
  <c r="AC661" i="3"/>
  <c r="AC662" i="3"/>
  <c r="AC663" i="3"/>
  <c r="AC664" i="3"/>
  <c r="AC665" i="3"/>
  <c r="AC666" i="3"/>
  <c r="AC667" i="3"/>
  <c r="AC668" i="3"/>
  <c r="AC669" i="3"/>
  <c r="AC670" i="3"/>
  <c r="AC671" i="3"/>
  <c r="AC672" i="3"/>
  <c r="AC673" i="3"/>
  <c r="AC674" i="3"/>
  <c r="AC675" i="3"/>
  <c r="AC676" i="3"/>
  <c r="AC677" i="3"/>
  <c r="AC678" i="3"/>
  <c r="AC679" i="3"/>
  <c r="AC680" i="3"/>
  <c r="AC681" i="3"/>
  <c r="AC682" i="3"/>
  <c r="AC683" i="3"/>
  <c r="AC684" i="3"/>
  <c r="AC685" i="3"/>
  <c r="AC686" i="3"/>
  <c r="AC687" i="3"/>
  <c r="AC688" i="3"/>
  <c r="AC689" i="3"/>
  <c r="AC690" i="3"/>
  <c r="AC691" i="3"/>
  <c r="AC692" i="3"/>
  <c r="AC693" i="3"/>
  <c r="AC694" i="3"/>
  <c r="AC695" i="3"/>
  <c r="AC696" i="3"/>
  <c r="AC697" i="3"/>
  <c r="AC698" i="3"/>
  <c r="AC699" i="3"/>
  <c r="AC700" i="3"/>
  <c r="AC701" i="3"/>
  <c r="AC702" i="3"/>
  <c r="AC703" i="3"/>
  <c r="AC704" i="3"/>
  <c r="AC705" i="3"/>
  <c r="AC706" i="3"/>
  <c r="AC707" i="3"/>
  <c r="AC708" i="3"/>
  <c r="AC709" i="3"/>
  <c r="AC710" i="3"/>
  <c r="AC711" i="3"/>
  <c r="AC712" i="3"/>
  <c r="AC713" i="3"/>
  <c r="AC714" i="3"/>
  <c r="AC715" i="3"/>
  <c r="AC716" i="3"/>
  <c r="AC717" i="3"/>
  <c r="AC718" i="3"/>
  <c r="AC719" i="3"/>
  <c r="AC720" i="3"/>
  <c r="AC721" i="3"/>
  <c r="AC722" i="3"/>
  <c r="AC723" i="3"/>
  <c r="AC724" i="3"/>
  <c r="AC725" i="3"/>
  <c r="AC726" i="3"/>
  <c r="AC727" i="3"/>
  <c r="AC728" i="3"/>
  <c r="AC729" i="3"/>
  <c r="AC730" i="3"/>
  <c r="AC731" i="3"/>
  <c r="AC732" i="3"/>
  <c r="AC733" i="3"/>
  <c r="AC734" i="3"/>
  <c r="AC735" i="3"/>
  <c r="AC736" i="3"/>
  <c r="AC737" i="3"/>
  <c r="AC738" i="3"/>
  <c r="AC739" i="3"/>
  <c r="AC740" i="3"/>
  <c r="AC741" i="3"/>
  <c r="AC742" i="3"/>
  <c r="AC743" i="3"/>
  <c r="AC744" i="3"/>
  <c r="AC745" i="3"/>
  <c r="AC746" i="3"/>
  <c r="AC747" i="3"/>
  <c r="AC748" i="3"/>
  <c r="AC749" i="3"/>
  <c r="AC750" i="3"/>
  <c r="AC751" i="3"/>
  <c r="AC752" i="3"/>
  <c r="AC753" i="3"/>
  <c r="AC754" i="3"/>
  <c r="AC755" i="3"/>
  <c r="AC756" i="3"/>
  <c r="AC757" i="3"/>
  <c r="AC758" i="3"/>
  <c r="AC759" i="3"/>
  <c r="AC760" i="3"/>
  <c r="AC761" i="3"/>
  <c r="AC762" i="3"/>
  <c r="AC763" i="3"/>
  <c r="AC764" i="3"/>
  <c r="AC765" i="3"/>
  <c r="AC766" i="3"/>
  <c r="AC767" i="3"/>
  <c r="AC768" i="3"/>
  <c r="AC769" i="3"/>
  <c r="AC770" i="3"/>
  <c r="AC771" i="3"/>
  <c r="AC772" i="3"/>
  <c r="AC773" i="3"/>
  <c r="AC774" i="3"/>
  <c r="AC775" i="3"/>
  <c r="AC776" i="3"/>
  <c r="AC777" i="3"/>
  <c r="AC778" i="3"/>
  <c r="AC779" i="3"/>
  <c r="AC780" i="3"/>
  <c r="AC781" i="3"/>
  <c r="AC782" i="3"/>
  <c r="AC783" i="3"/>
  <c r="AC784" i="3"/>
  <c r="AC785" i="3"/>
  <c r="AC786" i="3"/>
  <c r="AC787" i="3"/>
  <c r="AC788" i="3"/>
  <c r="AC789" i="3"/>
  <c r="AC790" i="3"/>
  <c r="AC791" i="3"/>
  <c r="AC792" i="3"/>
  <c r="AC793" i="3"/>
  <c r="AC794" i="3"/>
  <c r="AC795" i="3"/>
  <c r="AC796" i="3"/>
  <c r="AC797" i="3"/>
  <c r="AC798" i="3"/>
  <c r="AC799" i="3"/>
  <c r="AC800" i="3"/>
  <c r="AC801" i="3"/>
  <c r="AC802" i="3"/>
  <c r="AC803" i="3"/>
  <c r="AC804" i="3"/>
  <c r="AC805" i="3"/>
  <c r="AC806" i="3"/>
  <c r="AC807" i="3"/>
  <c r="AC808" i="3"/>
  <c r="AC809" i="3"/>
  <c r="AC810" i="3"/>
  <c r="AC811" i="3"/>
  <c r="AC812" i="3"/>
  <c r="AC813" i="3"/>
  <c r="AC814" i="3"/>
  <c r="AC815" i="3"/>
  <c r="AC816" i="3"/>
  <c r="AC817" i="3"/>
  <c r="AC818" i="3"/>
  <c r="AC819" i="3"/>
  <c r="AC820" i="3"/>
  <c r="AC821" i="3"/>
  <c r="AC822" i="3"/>
  <c r="AC823" i="3"/>
  <c r="AC824" i="3"/>
  <c r="AC825" i="3"/>
  <c r="AC826" i="3"/>
  <c r="AC827" i="3"/>
  <c r="AC828" i="3"/>
  <c r="AC829" i="3"/>
  <c r="AC830" i="3"/>
  <c r="AC831" i="3"/>
  <c r="AC832" i="3"/>
  <c r="AC833" i="3"/>
  <c r="AC834" i="3"/>
  <c r="AC835" i="3"/>
  <c r="AC836" i="3"/>
  <c r="AC837" i="3"/>
  <c r="AC838" i="3"/>
  <c r="AC839" i="3"/>
  <c r="AC840" i="3"/>
  <c r="AC841" i="3"/>
  <c r="AC842" i="3"/>
  <c r="AC843" i="3"/>
  <c r="AC844" i="3"/>
  <c r="AC845" i="3"/>
  <c r="AC846" i="3"/>
  <c r="AC847" i="3"/>
  <c r="AC848" i="3"/>
  <c r="AC849" i="3"/>
  <c r="AC850" i="3"/>
  <c r="AC851" i="3"/>
  <c r="AC852" i="3"/>
  <c r="AC853" i="3"/>
  <c r="AC854" i="3"/>
  <c r="AC855" i="3"/>
  <c r="AC856" i="3"/>
  <c r="AC857" i="3"/>
  <c r="AC858" i="3"/>
  <c r="AC859" i="3"/>
  <c r="AC860" i="3"/>
  <c r="AC861" i="3"/>
  <c r="AC862" i="3"/>
  <c r="AC863" i="3"/>
  <c r="AC864" i="3"/>
  <c r="AC865" i="3"/>
  <c r="AC866" i="3"/>
  <c r="AC867" i="3"/>
  <c r="AC868" i="3"/>
  <c r="AC869" i="3"/>
  <c r="AC870" i="3"/>
  <c r="AC871" i="3"/>
  <c r="AC872" i="3"/>
  <c r="AC873" i="3"/>
  <c r="AC874" i="3"/>
  <c r="AC875" i="3"/>
  <c r="AC876" i="3"/>
  <c r="AC877" i="3"/>
  <c r="AC878" i="3"/>
  <c r="AC879" i="3"/>
  <c r="AC880" i="3"/>
  <c r="AC881" i="3"/>
  <c r="AC882" i="3"/>
  <c r="AC883" i="3"/>
  <c r="AC884" i="3"/>
  <c r="AC885" i="3"/>
  <c r="AC886" i="3"/>
  <c r="AC887" i="3"/>
  <c r="AC888" i="3"/>
  <c r="AC889" i="3"/>
  <c r="AC890" i="3"/>
  <c r="AC891" i="3"/>
  <c r="AC892" i="3"/>
  <c r="AC893" i="3"/>
  <c r="AC894" i="3"/>
  <c r="AC895" i="3"/>
  <c r="AC896" i="3"/>
  <c r="AC897" i="3"/>
  <c r="AC898" i="3"/>
  <c r="AC899" i="3"/>
  <c r="AC900" i="3"/>
  <c r="AC901" i="3"/>
  <c r="AC902" i="3"/>
  <c r="AC903" i="3"/>
  <c r="AC904" i="3"/>
  <c r="AC905" i="3"/>
  <c r="AC906" i="3"/>
  <c r="AC907" i="3"/>
  <c r="AC908" i="3"/>
  <c r="AC909" i="3"/>
  <c r="AC910" i="3"/>
  <c r="AC911" i="3"/>
  <c r="AC912" i="3"/>
  <c r="AC913" i="3"/>
  <c r="AC914" i="3"/>
  <c r="AC915" i="3"/>
  <c r="AC916" i="3"/>
  <c r="AC917" i="3"/>
  <c r="AC918" i="3"/>
  <c r="AC919" i="3"/>
  <c r="AC920" i="3"/>
  <c r="AC921" i="3"/>
  <c r="AC922" i="3"/>
  <c r="AC923" i="3"/>
  <c r="AC924" i="3"/>
  <c r="AC925" i="3"/>
  <c r="AC926" i="3"/>
  <c r="AC927" i="3"/>
  <c r="AC928" i="3"/>
  <c r="AC929" i="3"/>
  <c r="AC930" i="3"/>
  <c r="AC931" i="3"/>
  <c r="AC932" i="3"/>
  <c r="AC933" i="3"/>
  <c r="AC934" i="3"/>
  <c r="AC935" i="3"/>
  <c r="AC936" i="3"/>
  <c r="AC937" i="3"/>
  <c r="AC938" i="3"/>
  <c r="AC939" i="3"/>
  <c r="AC940" i="3"/>
  <c r="AC941" i="3"/>
  <c r="AC942" i="3"/>
  <c r="AC943" i="3"/>
  <c r="AC944" i="3"/>
  <c r="AC945" i="3"/>
  <c r="AC946" i="3"/>
  <c r="AC947" i="3"/>
  <c r="AC948" i="3"/>
  <c r="AC949" i="3"/>
  <c r="AC950" i="3"/>
  <c r="AC951" i="3"/>
  <c r="AC952" i="3"/>
  <c r="AC953" i="3"/>
  <c r="AC954" i="3"/>
  <c r="AC955" i="3"/>
  <c r="AC956" i="3"/>
  <c r="AC957" i="3"/>
  <c r="AC958" i="3"/>
  <c r="AC959" i="3"/>
  <c r="AC960" i="3"/>
  <c r="AC961" i="3"/>
  <c r="AC962" i="3"/>
  <c r="AC963" i="3"/>
  <c r="AC964" i="3"/>
  <c r="AC965" i="3"/>
  <c r="AC966" i="3"/>
  <c r="AC967" i="3"/>
  <c r="AC968" i="3"/>
  <c r="AC969" i="3"/>
  <c r="AC970" i="3"/>
  <c r="AC971" i="3"/>
  <c r="AC972" i="3"/>
  <c r="AC973" i="3"/>
  <c r="AC974" i="3"/>
  <c r="AC975" i="3"/>
  <c r="AC976" i="3"/>
  <c r="AC977" i="3"/>
  <c r="AC978" i="3"/>
  <c r="AC979" i="3"/>
  <c r="AC980" i="3"/>
  <c r="AC981" i="3"/>
  <c r="AC982" i="3"/>
  <c r="AC983" i="3"/>
  <c r="AC984" i="3"/>
  <c r="AC985" i="3"/>
  <c r="AC986" i="3"/>
  <c r="AC987" i="3"/>
  <c r="AC988" i="3"/>
  <c r="AC989" i="3"/>
  <c r="AC990" i="3"/>
  <c r="AC991" i="3"/>
  <c r="AC992" i="3"/>
  <c r="AC993" i="3"/>
  <c r="AC994" i="3"/>
  <c r="AC995" i="3"/>
  <c r="AC996" i="3"/>
  <c r="AC997" i="3"/>
  <c r="AC998" i="3"/>
  <c r="AC999" i="3"/>
  <c r="AC1000" i="3"/>
  <c r="AC1001" i="3"/>
  <c r="AC1002" i="3"/>
  <c r="AC1003" i="3"/>
  <c r="AC1004" i="3"/>
  <c r="AC1005" i="3"/>
  <c r="AC1006" i="3"/>
  <c r="AC1007" i="3"/>
  <c r="AC1008" i="3"/>
  <c r="AC1009" i="3"/>
  <c r="AC1010" i="3"/>
  <c r="AC1011" i="3"/>
  <c r="AC1012" i="3"/>
  <c r="AC1013" i="3"/>
  <c r="AC1014" i="3"/>
  <c r="AC1015" i="3"/>
  <c r="AC1016" i="3"/>
  <c r="AC1017" i="3"/>
  <c r="AC1018" i="3"/>
  <c r="AC1019" i="3"/>
  <c r="AC1020" i="3"/>
  <c r="AC1021" i="3"/>
  <c r="AC1022" i="3"/>
  <c r="AC1023" i="3"/>
  <c r="AC1024" i="3"/>
  <c r="AC1025" i="3"/>
  <c r="AC1026" i="3"/>
  <c r="AC1027" i="3"/>
  <c r="AC1028" i="3"/>
  <c r="AC1029" i="3"/>
  <c r="AC1030" i="3"/>
  <c r="AC1031" i="3"/>
  <c r="AC1032" i="3"/>
  <c r="AC1033" i="3"/>
  <c r="AC1034" i="3"/>
  <c r="AC1035" i="3"/>
  <c r="AC1036" i="3"/>
  <c r="AC1037" i="3"/>
  <c r="AC1038" i="3"/>
  <c r="AC1039" i="3"/>
  <c r="AC1040" i="3"/>
  <c r="AC1041" i="3"/>
  <c r="AC1042" i="3"/>
  <c r="AC1043" i="3"/>
  <c r="AC1044" i="3"/>
  <c r="AC1045" i="3"/>
  <c r="AC1046" i="3"/>
  <c r="AC1047" i="3"/>
  <c r="AC1048" i="3"/>
  <c r="AC1049" i="3"/>
  <c r="AC1050" i="3"/>
  <c r="AC1051" i="3"/>
  <c r="AC1052" i="3"/>
  <c r="AC1053" i="3"/>
  <c r="AC1054" i="3"/>
  <c r="AC1055" i="3"/>
  <c r="AC1056" i="3"/>
  <c r="AC1057" i="3"/>
  <c r="AC1058" i="3"/>
  <c r="AC1059" i="3"/>
  <c r="AC1060" i="3"/>
  <c r="AC1061" i="3"/>
  <c r="AC1062" i="3"/>
  <c r="AC1063" i="3"/>
  <c r="AC1064" i="3"/>
  <c r="AC1065" i="3"/>
  <c r="AC1066" i="3"/>
  <c r="AC1067" i="3"/>
  <c r="AC1068" i="3"/>
  <c r="AC1069" i="3"/>
  <c r="AC1070" i="3"/>
  <c r="AC1071" i="3"/>
  <c r="AC1072" i="3"/>
  <c r="AC1073" i="3"/>
  <c r="AC1074" i="3"/>
  <c r="AC1075" i="3"/>
  <c r="AC1076" i="3"/>
  <c r="AC1077" i="3"/>
  <c r="AC1078" i="3"/>
  <c r="AC1079" i="3"/>
  <c r="AC1080" i="3"/>
  <c r="AC1081" i="3"/>
  <c r="AC1082" i="3"/>
  <c r="AC1083" i="3"/>
  <c r="AC1084" i="3"/>
  <c r="AC1085" i="3"/>
  <c r="AC1086" i="3"/>
  <c r="AC1087" i="3"/>
  <c r="AC1088" i="3"/>
  <c r="AC1089" i="3"/>
  <c r="AC1090" i="3"/>
  <c r="AC1091" i="3"/>
  <c r="AC1092" i="3"/>
  <c r="AC1093" i="3"/>
  <c r="AC1094" i="3"/>
  <c r="AC1095" i="3"/>
  <c r="AC1096" i="3"/>
  <c r="AC1097" i="3"/>
  <c r="AC1098" i="3"/>
  <c r="AC1099" i="3"/>
  <c r="AC1100" i="3"/>
  <c r="AC1101" i="3"/>
  <c r="AC1102" i="3"/>
  <c r="AC1103" i="3"/>
  <c r="AC1104" i="3"/>
  <c r="AC1105" i="3"/>
  <c r="AC1106" i="3"/>
  <c r="AC1107" i="3"/>
  <c r="AC1108" i="3"/>
  <c r="AC1109" i="3"/>
  <c r="AC1110" i="3"/>
  <c r="AC1111" i="3"/>
  <c r="AC1112" i="3"/>
  <c r="AC1113" i="3"/>
  <c r="AC1114" i="3"/>
  <c r="AC1115" i="3"/>
  <c r="AC1116" i="3"/>
  <c r="AC1117" i="3"/>
  <c r="AC1118" i="3"/>
  <c r="AC1119" i="3"/>
  <c r="AC1120" i="3"/>
  <c r="AC1121" i="3"/>
  <c r="AC1122" i="3"/>
  <c r="AC1123" i="3"/>
  <c r="AC1124" i="3"/>
  <c r="AC1125" i="3"/>
  <c r="AC1126" i="3"/>
  <c r="AC1127" i="3"/>
  <c r="AC1128" i="3"/>
  <c r="AC1129" i="3"/>
  <c r="AC1130" i="3"/>
  <c r="AC1131" i="3"/>
  <c r="AC1132" i="3"/>
  <c r="AC1133" i="3"/>
  <c r="AC1134" i="3"/>
  <c r="AC1135" i="3"/>
  <c r="AC1136" i="3"/>
  <c r="AC1137" i="3"/>
  <c r="AC1138" i="3"/>
  <c r="AC1139" i="3"/>
  <c r="AC1142" i="3"/>
  <c r="AC1143" i="3"/>
  <c r="AC1144" i="3"/>
  <c r="AC1145" i="3"/>
  <c r="AC1146" i="3"/>
  <c r="AC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6" i="3"/>
  <c r="AD7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6" i="3"/>
  <c r="J6" i="3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304" i="3"/>
  <c r="AA305" i="3"/>
  <c r="AA306" i="3"/>
  <c r="AA307" i="3"/>
  <c r="AA308" i="3"/>
  <c r="AA309" i="3"/>
  <c r="AA310" i="3"/>
  <c r="AA311" i="3"/>
  <c r="AA312" i="3"/>
  <c r="AA313" i="3"/>
  <c r="AA314" i="3"/>
  <c r="AA315" i="3"/>
  <c r="AA316" i="3"/>
  <c r="AA317" i="3"/>
  <c r="AA318" i="3"/>
  <c r="AA319" i="3"/>
  <c r="AA320" i="3"/>
  <c r="AA321" i="3"/>
  <c r="AA322" i="3"/>
  <c r="AA323" i="3"/>
  <c r="AA324" i="3"/>
  <c r="AA325" i="3"/>
  <c r="AA326" i="3"/>
  <c r="AA327" i="3"/>
  <c r="AA328" i="3"/>
  <c r="AA329" i="3"/>
  <c r="AA330" i="3"/>
  <c r="AA331" i="3"/>
  <c r="AA332" i="3"/>
  <c r="AA333" i="3"/>
  <c r="AA334" i="3"/>
  <c r="AA335" i="3"/>
  <c r="AA336" i="3"/>
  <c r="AA337" i="3"/>
  <c r="AA338" i="3"/>
  <c r="AA339" i="3"/>
  <c r="AA340" i="3"/>
  <c r="AA341" i="3"/>
  <c r="AA342" i="3"/>
  <c r="AA343" i="3"/>
  <c r="AA344" i="3"/>
  <c r="AA345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1" i="3"/>
  <c r="AA372" i="3"/>
  <c r="AA373" i="3"/>
  <c r="AA374" i="3"/>
  <c r="AA375" i="3"/>
  <c r="AA376" i="3"/>
  <c r="AA377" i="3"/>
  <c r="AA378" i="3"/>
  <c r="AA379" i="3"/>
  <c r="AA380" i="3"/>
  <c r="AA381" i="3"/>
  <c r="AA382" i="3"/>
  <c r="AA383" i="3"/>
  <c r="AA384" i="3"/>
  <c r="AA385" i="3"/>
  <c r="AA386" i="3"/>
  <c r="AA387" i="3"/>
  <c r="AA388" i="3"/>
  <c r="AA389" i="3"/>
  <c r="AA390" i="3"/>
  <c r="AA391" i="3"/>
  <c r="AA392" i="3"/>
  <c r="AA393" i="3"/>
  <c r="AA394" i="3"/>
  <c r="AA395" i="3"/>
  <c r="AA396" i="3"/>
  <c r="AA397" i="3"/>
  <c r="AA398" i="3"/>
  <c r="AA399" i="3"/>
  <c r="AA400" i="3"/>
  <c r="AA401" i="3"/>
  <c r="AA402" i="3"/>
  <c r="AA403" i="3"/>
  <c r="AA404" i="3"/>
  <c r="AA405" i="3"/>
  <c r="AA406" i="3"/>
  <c r="AA407" i="3"/>
  <c r="AA408" i="3"/>
  <c r="AA409" i="3"/>
  <c r="AA410" i="3"/>
  <c r="AA411" i="3"/>
  <c r="AA412" i="3"/>
  <c r="AA413" i="3"/>
  <c r="AA414" i="3"/>
  <c r="AA415" i="3"/>
  <c r="AA416" i="3"/>
  <c r="AA417" i="3"/>
  <c r="AA418" i="3"/>
  <c r="AA419" i="3"/>
  <c r="AA420" i="3"/>
  <c r="AA421" i="3"/>
  <c r="AA422" i="3"/>
  <c r="AA423" i="3"/>
  <c r="AA424" i="3"/>
  <c r="AA425" i="3"/>
  <c r="AA426" i="3"/>
  <c r="AA427" i="3"/>
  <c r="AA428" i="3"/>
  <c r="AA429" i="3"/>
  <c r="AA430" i="3"/>
  <c r="AA431" i="3"/>
  <c r="AA432" i="3"/>
  <c r="AA433" i="3"/>
  <c r="AA434" i="3"/>
  <c r="AA435" i="3"/>
  <c r="AA436" i="3"/>
  <c r="AA437" i="3"/>
  <c r="AA438" i="3"/>
  <c r="AA439" i="3"/>
  <c r="AA440" i="3"/>
  <c r="AA441" i="3"/>
  <c r="AA442" i="3"/>
  <c r="AA443" i="3"/>
  <c r="AA444" i="3"/>
  <c r="AA445" i="3"/>
  <c r="AA446" i="3"/>
  <c r="AA447" i="3"/>
  <c r="AA448" i="3"/>
  <c r="AA449" i="3"/>
  <c r="AA450" i="3"/>
  <c r="AA451" i="3"/>
  <c r="AA452" i="3"/>
  <c r="AA453" i="3"/>
  <c r="AA454" i="3"/>
  <c r="AA455" i="3"/>
  <c r="AA456" i="3"/>
  <c r="AA457" i="3"/>
  <c r="AA458" i="3"/>
  <c r="AA459" i="3"/>
  <c r="AA460" i="3"/>
  <c r="AA461" i="3"/>
  <c r="AA462" i="3"/>
  <c r="AA463" i="3"/>
  <c r="AA464" i="3"/>
  <c r="AA465" i="3"/>
  <c r="AA466" i="3"/>
  <c r="AA467" i="3"/>
  <c r="AA468" i="3"/>
  <c r="AA469" i="3"/>
  <c r="AA470" i="3"/>
  <c r="AA471" i="3"/>
  <c r="AA472" i="3"/>
  <c r="AA473" i="3"/>
  <c r="AA474" i="3"/>
  <c r="AA475" i="3"/>
  <c r="AA476" i="3"/>
  <c r="AA477" i="3"/>
  <c r="AA478" i="3"/>
  <c r="AA479" i="3"/>
  <c r="AA480" i="3"/>
  <c r="AA481" i="3"/>
  <c r="AA482" i="3"/>
  <c r="AA483" i="3"/>
  <c r="AA484" i="3"/>
  <c r="AA485" i="3"/>
  <c r="AA486" i="3"/>
  <c r="AA487" i="3"/>
  <c r="AA488" i="3"/>
  <c r="AA489" i="3"/>
  <c r="AA490" i="3"/>
  <c r="AA491" i="3"/>
  <c r="AA492" i="3"/>
  <c r="AA493" i="3"/>
  <c r="AA494" i="3"/>
  <c r="AA495" i="3"/>
  <c r="AA496" i="3"/>
  <c r="AA497" i="3"/>
  <c r="AA498" i="3"/>
  <c r="AA499" i="3"/>
  <c r="AA500" i="3"/>
  <c r="AA501" i="3"/>
  <c r="AA502" i="3"/>
  <c r="AA503" i="3"/>
  <c r="AA504" i="3"/>
  <c r="AA505" i="3"/>
  <c r="AA506" i="3"/>
  <c r="AA507" i="3"/>
  <c r="AA508" i="3"/>
  <c r="AA510" i="3"/>
  <c r="AA511" i="3"/>
  <c r="AA512" i="3"/>
  <c r="AA513" i="3"/>
  <c r="AA514" i="3"/>
  <c r="AA515" i="3"/>
  <c r="AA516" i="3"/>
  <c r="AA517" i="3"/>
  <c r="AA518" i="3"/>
  <c r="AA519" i="3"/>
  <c r="AA520" i="3"/>
  <c r="AA521" i="3"/>
  <c r="AA522" i="3"/>
  <c r="AA523" i="3"/>
  <c r="AA524" i="3"/>
  <c r="AA527" i="3"/>
  <c r="AA528" i="3"/>
  <c r="AA529" i="3"/>
  <c r="AA530" i="3"/>
  <c r="AA531" i="3"/>
  <c r="AA532" i="3"/>
  <c r="AA533" i="3"/>
  <c r="AA534" i="3"/>
  <c r="AA535" i="3"/>
  <c r="AA536" i="3"/>
  <c r="AA537" i="3"/>
  <c r="AA538" i="3"/>
  <c r="AA539" i="3"/>
  <c r="AA540" i="3"/>
  <c r="AA541" i="3"/>
  <c r="AA542" i="3"/>
  <c r="AA543" i="3"/>
  <c r="AA544" i="3"/>
  <c r="AA545" i="3"/>
  <c r="AA546" i="3"/>
  <c r="AA547" i="3"/>
  <c r="AA548" i="3"/>
  <c r="AA549" i="3"/>
  <c r="AA550" i="3"/>
  <c r="AA551" i="3"/>
  <c r="AA552" i="3"/>
  <c r="AA553" i="3"/>
  <c r="AA554" i="3"/>
  <c r="AA555" i="3"/>
  <c r="AA556" i="3"/>
  <c r="AA557" i="3"/>
  <c r="AA558" i="3"/>
  <c r="AA561" i="3"/>
  <c r="AA562" i="3"/>
  <c r="AA563" i="3"/>
  <c r="AA564" i="3"/>
  <c r="AA565" i="3"/>
  <c r="AA566" i="3"/>
  <c r="AA567" i="3"/>
  <c r="AA568" i="3"/>
  <c r="AA569" i="3"/>
  <c r="AA570" i="3"/>
  <c r="AA571" i="3"/>
  <c r="AA572" i="3"/>
  <c r="AA573" i="3"/>
  <c r="AA574" i="3"/>
  <c r="AA575" i="3"/>
  <c r="AA576" i="3"/>
  <c r="AA577" i="3"/>
  <c r="AA578" i="3"/>
  <c r="AA579" i="3"/>
  <c r="AA580" i="3"/>
  <c r="AA581" i="3"/>
  <c r="AA582" i="3"/>
  <c r="AA583" i="3"/>
  <c r="AA584" i="3"/>
  <c r="AA585" i="3"/>
  <c r="AA586" i="3"/>
  <c r="AA587" i="3"/>
  <c r="AA588" i="3"/>
  <c r="AA589" i="3"/>
  <c r="AA590" i="3"/>
  <c r="AA591" i="3"/>
  <c r="AA592" i="3"/>
  <c r="AA593" i="3"/>
  <c r="AA594" i="3"/>
  <c r="AA595" i="3"/>
  <c r="AA596" i="3"/>
  <c r="AA597" i="3"/>
  <c r="AA598" i="3"/>
  <c r="AA599" i="3"/>
  <c r="AA600" i="3"/>
  <c r="AA601" i="3"/>
  <c r="AA602" i="3"/>
  <c r="AA603" i="3"/>
  <c r="AA604" i="3"/>
  <c r="AA605" i="3"/>
  <c r="AA606" i="3"/>
  <c r="AA607" i="3"/>
  <c r="AA608" i="3"/>
  <c r="AA609" i="3"/>
  <c r="AA610" i="3"/>
  <c r="AA611" i="3"/>
  <c r="AA612" i="3"/>
  <c r="AA613" i="3"/>
  <c r="AA614" i="3"/>
  <c r="AA615" i="3"/>
  <c r="AA616" i="3"/>
  <c r="AA617" i="3"/>
  <c r="AA618" i="3"/>
  <c r="AA619" i="3"/>
  <c r="AA620" i="3"/>
  <c r="AA621" i="3"/>
  <c r="AA622" i="3"/>
  <c r="AA623" i="3"/>
  <c r="AA624" i="3"/>
  <c r="AA625" i="3"/>
  <c r="AA626" i="3"/>
  <c r="AA627" i="3"/>
  <c r="AA628" i="3"/>
  <c r="AA629" i="3"/>
  <c r="AA630" i="3"/>
  <c r="AA631" i="3"/>
  <c r="AA632" i="3"/>
  <c r="AA633" i="3"/>
  <c r="AA634" i="3"/>
  <c r="AA635" i="3"/>
  <c r="AA636" i="3"/>
  <c r="AA637" i="3"/>
  <c r="AA638" i="3"/>
  <c r="AA639" i="3"/>
  <c r="AA640" i="3"/>
  <c r="AA641" i="3"/>
  <c r="AA642" i="3"/>
  <c r="AA643" i="3"/>
  <c r="AA644" i="3"/>
  <c r="AA645" i="3"/>
  <c r="AA646" i="3"/>
  <c r="AA647" i="3"/>
  <c r="AA648" i="3"/>
  <c r="AA649" i="3"/>
  <c r="AA650" i="3"/>
  <c r="AA651" i="3"/>
  <c r="AA652" i="3"/>
  <c r="AA653" i="3"/>
  <c r="AA654" i="3"/>
  <c r="AA655" i="3"/>
  <c r="AA656" i="3"/>
  <c r="AA657" i="3"/>
  <c r="AA658" i="3"/>
  <c r="AA659" i="3"/>
  <c r="AA660" i="3"/>
  <c r="AA661" i="3"/>
  <c r="AA662" i="3"/>
  <c r="AA663" i="3"/>
  <c r="AA664" i="3"/>
  <c r="AA665" i="3"/>
  <c r="AA666" i="3"/>
  <c r="AA667" i="3"/>
  <c r="AA668" i="3"/>
  <c r="AA669" i="3"/>
  <c r="AA670" i="3"/>
  <c r="AA671" i="3"/>
  <c r="AA672" i="3"/>
  <c r="AA673" i="3"/>
  <c r="AA674" i="3"/>
  <c r="AA675" i="3"/>
  <c r="AA676" i="3"/>
  <c r="AA677" i="3"/>
  <c r="AA678" i="3"/>
  <c r="AA679" i="3"/>
  <c r="AA680" i="3"/>
  <c r="AA681" i="3"/>
  <c r="AA682" i="3"/>
  <c r="AA683" i="3"/>
  <c r="AA684" i="3"/>
  <c r="AA685" i="3"/>
  <c r="AA686" i="3"/>
  <c r="AA687" i="3"/>
  <c r="AA688" i="3"/>
  <c r="AA689" i="3"/>
  <c r="AA690" i="3"/>
  <c r="AA691" i="3"/>
  <c r="AA692" i="3"/>
  <c r="AA693" i="3"/>
  <c r="AA694" i="3"/>
  <c r="AA695" i="3"/>
  <c r="AA696" i="3"/>
  <c r="AA697" i="3"/>
  <c r="AA698" i="3"/>
  <c r="AA699" i="3"/>
  <c r="AA700" i="3"/>
  <c r="AA701" i="3"/>
  <c r="AA702" i="3"/>
  <c r="AA703" i="3"/>
  <c r="AA704" i="3"/>
  <c r="AA705" i="3"/>
  <c r="AA706" i="3"/>
  <c r="AA707" i="3"/>
  <c r="AA708" i="3"/>
  <c r="AA709" i="3"/>
  <c r="AA710" i="3"/>
  <c r="AA711" i="3"/>
  <c r="AA712" i="3"/>
  <c r="AA713" i="3"/>
  <c r="AA714" i="3"/>
  <c r="AA715" i="3"/>
  <c r="AA716" i="3"/>
  <c r="AA717" i="3"/>
  <c r="AA718" i="3"/>
  <c r="AA719" i="3"/>
  <c r="AA720" i="3"/>
  <c r="AA721" i="3"/>
  <c r="AA722" i="3"/>
  <c r="AA723" i="3"/>
  <c r="AA724" i="3"/>
  <c r="AA725" i="3"/>
  <c r="AA726" i="3"/>
  <c r="AA727" i="3"/>
  <c r="AA728" i="3"/>
  <c r="AA729" i="3"/>
  <c r="AA730" i="3"/>
  <c r="AA731" i="3"/>
  <c r="AA732" i="3"/>
  <c r="AA733" i="3"/>
  <c r="AA734" i="3"/>
  <c r="AA735" i="3"/>
  <c r="AA736" i="3"/>
  <c r="AA737" i="3"/>
  <c r="AA738" i="3"/>
  <c r="AA739" i="3"/>
  <c r="AA740" i="3"/>
  <c r="AA741" i="3"/>
  <c r="AA742" i="3"/>
  <c r="AA743" i="3"/>
  <c r="AA744" i="3"/>
  <c r="AA745" i="3"/>
  <c r="AA746" i="3"/>
  <c r="AA747" i="3"/>
  <c r="AA748" i="3"/>
  <c r="AA749" i="3"/>
  <c r="AA750" i="3"/>
  <c r="AA751" i="3"/>
  <c r="AA752" i="3"/>
  <c r="AA753" i="3"/>
  <c r="AA754" i="3"/>
  <c r="AA755" i="3"/>
  <c r="AA756" i="3"/>
  <c r="AA757" i="3"/>
  <c r="AA758" i="3"/>
  <c r="AA759" i="3"/>
  <c r="AA760" i="3"/>
  <c r="AA761" i="3"/>
  <c r="AA762" i="3"/>
  <c r="AA763" i="3"/>
  <c r="AA764" i="3"/>
  <c r="AA765" i="3"/>
  <c r="AA766" i="3"/>
  <c r="AA767" i="3"/>
  <c r="AA768" i="3"/>
  <c r="AA769" i="3"/>
  <c r="AA770" i="3"/>
  <c r="AA771" i="3"/>
  <c r="AA772" i="3"/>
  <c r="AA773" i="3"/>
  <c r="AA774" i="3"/>
  <c r="AA775" i="3"/>
  <c r="AA776" i="3"/>
  <c r="AA777" i="3"/>
  <c r="AA778" i="3"/>
  <c r="AA779" i="3"/>
  <c r="AA780" i="3"/>
  <c r="AA781" i="3"/>
  <c r="AA782" i="3"/>
  <c r="AA783" i="3"/>
  <c r="AA784" i="3"/>
  <c r="AA785" i="3"/>
  <c r="AA786" i="3"/>
  <c r="AA787" i="3"/>
  <c r="AA788" i="3"/>
  <c r="AA789" i="3"/>
  <c r="AA790" i="3"/>
  <c r="AA791" i="3"/>
  <c r="AA792" i="3"/>
  <c r="AA793" i="3"/>
  <c r="AA794" i="3"/>
  <c r="AA795" i="3"/>
  <c r="AA796" i="3"/>
  <c r="AA797" i="3"/>
  <c r="AA798" i="3"/>
  <c r="AA799" i="3"/>
  <c r="AA800" i="3"/>
  <c r="AA801" i="3"/>
  <c r="AA802" i="3"/>
  <c r="AA803" i="3"/>
  <c r="AA804" i="3"/>
  <c r="AA805" i="3"/>
  <c r="AA806" i="3"/>
  <c r="AA807" i="3"/>
  <c r="AA808" i="3"/>
  <c r="AA809" i="3"/>
  <c r="AA810" i="3"/>
  <c r="AA811" i="3"/>
  <c r="AA812" i="3"/>
  <c r="AA813" i="3"/>
  <c r="AA814" i="3"/>
  <c r="AA815" i="3"/>
  <c r="AA816" i="3"/>
  <c r="AA817" i="3"/>
  <c r="AA818" i="3"/>
  <c r="AA819" i="3"/>
  <c r="AA820" i="3"/>
  <c r="AA821" i="3"/>
  <c r="AA822" i="3"/>
  <c r="AA823" i="3"/>
  <c r="AA824" i="3"/>
  <c r="AA825" i="3"/>
  <c r="AA826" i="3"/>
  <c r="AA827" i="3"/>
  <c r="AA828" i="3"/>
  <c r="AA829" i="3"/>
  <c r="AA830" i="3"/>
  <c r="AA831" i="3"/>
  <c r="AA832" i="3"/>
  <c r="AA833" i="3"/>
  <c r="AA834" i="3"/>
  <c r="AA835" i="3"/>
  <c r="AA836" i="3"/>
  <c r="AA837" i="3"/>
  <c r="AA838" i="3"/>
  <c r="AA839" i="3"/>
  <c r="AA840" i="3"/>
  <c r="AA841" i="3"/>
  <c r="AA842" i="3"/>
  <c r="AA843" i="3"/>
  <c r="AA844" i="3"/>
  <c r="AA845" i="3"/>
  <c r="AA846" i="3"/>
  <c r="AA847" i="3"/>
  <c r="AA848" i="3"/>
  <c r="AA849" i="3"/>
  <c r="AA850" i="3"/>
  <c r="AA851" i="3"/>
  <c r="AA852" i="3"/>
  <c r="AA853" i="3"/>
  <c r="AA854" i="3"/>
  <c r="AA855" i="3"/>
  <c r="AA856" i="3"/>
  <c r="AA857" i="3"/>
  <c r="AA858" i="3"/>
  <c r="AA859" i="3"/>
  <c r="AA860" i="3"/>
  <c r="AA861" i="3"/>
  <c r="AA862" i="3"/>
  <c r="AA863" i="3"/>
  <c r="AA864" i="3"/>
  <c r="AA865" i="3"/>
  <c r="AA866" i="3"/>
  <c r="AA867" i="3"/>
  <c r="AA868" i="3"/>
  <c r="AA869" i="3"/>
  <c r="AA870" i="3"/>
  <c r="AA871" i="3"/>
  <c r="AA872" i="3"/>
  <c r="AA873" i="3"/>
  <c r="AA874" i="3"/>
  <c r="AA875" i="3"/>
  <c r="AA876" i="3"/>
  <c r="AA877" i="3"/>
  <c r="AA878" i="3"/>
  <c r="AA879" i="3"/>
  <c r="AA880" i="3"/>
  <c r="AA881" i="3"/>
  <c r="AA882" i="3"/>
  <c r="AA883" i="3"/>
  <c r="AA884" i="3"/>
  <c r="AA885" i="3"/>
  <c r="AA886" i="3"/>
  <c r="AA887" i="3"/>
  <c r="AA888" i="3"/>
  <c r="AA889" i="3"/>
  <c r="AA890" i="3"/>
  <c r="AA891" i="3"/>
  <c r="AA892" i="3"/>
  <c r="AA893" i="3"/>
  <c r="AA894" i="3"/>
  <c r="AA895" i="3"/>
  <c r="AA896" i="3"/>
  <c r="AA897" i="3"/>
  <c r="AA898" i="3"/>
  <c r="AA899" i="3"/>
  <c r="AA900" i="3"/>
  <c r="AA901" i="3"/>
  <c r="AA902" i="3"/>
  <c r="AA903" i="3"/>
  <c r="AA904" i="3"/>
  <c r="AA905" i="3"/>
  <c r="AA906" i="3"/>
  <c r="AA907" i="3"/>
  <c r="AA908" i="3"/>
  <c r="AA909" i="3"/>
  <c r="AA910" i="3"/>
  <c r="AA911" i="3"/>
  <c r="AA912" i="3"/>
  <c r="AA913" i="3"/>
  <c r="AA914" i="3"/>
  <c r="AA915" i="3"/>
  <c r="AA916" i="3"/>
  <c r="AA917" i="3"/>
  <c r="AA918" i="3"/>
  <c r="AA919" i="3"/>
  <c r="AA920" i="3"/>
  <c r="AA921" i="3"/>
  <c r="AA922" i="3"/>
  <c r="AA923" i="3"/>
  <c r="AA924" i="3"/>
  <c r="AA925" i="3"/>
  <c r="AA926" i="3"/>
  <c r="AA927" i="3"/>
  <c r="AA928" i="3"/>
  <c r="AA929" i="3"/>
  <c r="AA930" i="3"/>
  <c r="AA931" i="3"/>
  <c r="AA932" i="3"/>
  <c r="AA933" i="3"/>
  <c r="AA934" i="3"/>
  <c r="AA935" i="3"/>
  <c r="AA936" i="3"/>
  <c r="AA937" i="3"/>
  <c r="AA938" i="3"/>
  <c r="AA939" i="3"/>
  <c r="AA940" i="3"/>
  <c r="AA941" i="3"/>
  <c r="AA942" i="3"/>
  <c r="AA943" i="3"/>
  <c r="AA944" i="3"/>
  <c r="AA945" i="3"/>
  <c r="AA946" i="3"/>
  <c r="AA947" i="3"/>
  <c r="AA948" i="3"/>
  <c r="AA949" i="3"/>
  <c r="AA950" i="3"/>
  <c r="AA951" i="3"/>
  <c r="AA952" i="3"/>
  <c r="AA953" i="3"/>
  <c r="AA954" i="3"/>
  <c r="AA955" i="3"/>
  <c r="AA956" i="3"/>
  <c r="AA957" i="3"/>
  <c r="AA958" i="3"/>
  <c r="AA959" i="3"/>
  <c r="AA960" i="3"/>
  <c r="AA961" i="3"/>
  <c r="AA962" i="3"/>
  <c r="AA963" i="3"/>
  <c r="AA964" i="3"/>
  <c r="AA965" i="3"/>
  <c r="AA966" i="3"/>
  <c r="AA967" i="3"/>
  <c r="AA968" i="3"/>
  <c r="AA969" i="3"/>
  <c r="AA970" i="3"/>
  <c r="AA971" i="3"/>
  <c r="AA972" i="3"/>
  <c r="AA973" i="3"/>
  <c r="AA974" i="3"/>
  <c r="AA975" i="3"/>
  <c r="AA976" i="3"/>
  <c r="AA977" i="3"/>
  <c r="AA978" i="3"/>
  <c r="AA979" i="3"/>
  <c r="AA980" i="3"/>
  <c r="AA981" i="3"/>
  <c r="AA982" i="3"/>
  <c r="AA983" i="3"/>
  <c r="AA984" i="3"/>
  <c r="AA985" i="3"/>
  <c r="AA986" i="3"/>
  <c r="AA987" i="3"/>
  <c r="AA988" i="3"/>
  <c r="AA989" i="3"/>
  <c r="AA990" i="3"/>
  <c r="AA991" i="3"/>
  <c r="AA992" i="3"/>
  <c r="AA993" i="3"/>
  <c r="AA994" i="3"/>
  <c r="AA995" i="3"/>
  <c r="AA996" i="3"/>
  <c r="AA997" i="3"/>
  <c r="AA998" i="3"/>
  <c r="AA999" i="3"/>
  <c r="AA1000" i="3"/>
  <c r="AA1001" i="3"/>
  <c r="AA1002" i="3"/>
  <c r="AA1003" i="3"/>
  <c r="AA1004" i="3"/>
  <c r="AA1005" i="3"/>
  <c r="AA1006" i="3"/>
  <c r="AA1007" i="3"/>
  <c r="AA1008" i="3"/>
  <c r="AA1009" i="3"/>
  <c r="AA1010" i="3"/>
  <c r="AA1011" i="3"/>
  <c r="AA1012" i="3"/>
  <c r="AA1013" i="3"/>
  <c r="AA1014" i="3"/>
  <c r="AA1015" i="3"/>
  <c r="AA1016" i="3"/>
  <c r="AA1017" i="3"/>
  <c r="AA1018" i="3"/>
  <c r="AA1019" i="3"/>
  <c r="AA1020" i="3"/>
  <c r="AA1021" i="3"/>
  <c r="AA1022" i="3"/>
  <c r="AA1023" i="3"/>
  <c r="AA1024" i="3"/>
  <c r="AA1025" i="3"/>
  <c r="AA1026" i="3"/>
  <c r="AA1027" i="3"/>
  <c r="AA1028" i="3"/>
  <c r="AA1029" i="3"/>
  <c r="AA1030" i="3"/>
  <c r="AA1031" i="3"/>
  <c r="AA1032" i="3"/>
  <c r="AA1033" i="3"/>
  <c r="AA1034" i="3"/>
  <c r="AA1035" i="3"/>
  <c r="AA1036" i="3"/>
  <c r="AA1037" i="3"/>
  <c r="AA1038" i="3"/>
  <c r="AA1039" i="3"/>
  <c r="AA1040" i="3"/>
  <c r="AA1041" i="3"/>
  <c r="AA1042" i="3"/>
  <c r="AA1043" i="3"/>
  <c r="AA1044" i="3"/>
  <c r="AA1045" i="3"/>
  <c r="AA1046" i="3"/>
  <c r="AA1047" i="3"/>
  <c r="AA1048" i="3"/>
  <c r="AA1049" i="3"/>
  <c r="AA1050" i="3"/>
  <c r="AA1051" i="3"/>
  <c r="AA1052" i="3"/>
  <c r="AA1053" i="3"/>
  <c r="AA1054" i="3"/>
  <c r="AA1055" i="3"/>
  <c r="AA1056" i="3"/>
  <c r="AA1057" i="3"/>
  <c r="AA1058" i="3"/>
  <c r="AA1059" i="3"/>
  <c r="AA1060" i="3"/>
  <c r="AA1061" i="3"/>
  <c r="AA1062" i="3"/>
  <c r="AA1063" i="3"/>
  <c r="AA1064" i="3"/>
  <c r="AA1065" i="3"/>
  <c r="AA1066" i="3"/>
  <c r="AA1067" i="3"/>
  <c r="AA1068" i="3"/>
  <c r="AA1069" i="3"/>
  <c r="AA1070" i="3"/>
  <c r="AA1071" i="3"/>
  <c r="AA1072" i="3"/>
  <c r="AA1073" i="3"/>
  <c r="AA1074" i="3"/>
  <c r="AA1075" i="3"/>
  <c r="AA1076" i="3"/>
  <c r="AA1077" i="3"/>
  <c r="AA1078" i="3"/>
  <c r="AA1079" i="3"/>
  <c r="AA1080" i="3"/>
  <c r="AA1081" i="3"/>
  <c r="AA1082" i="3"/>
  <c r="AA1083" i="3"/>
  <c r="AA1084" i="3"/>
  <c r="AA1085" i="3"/>
  <c r="AA1086" i="3"/>
  <c r="AA1087" i="3"/>
  <c r="AA1088" i="3"/>
  <c r="AA1089" i="3"/>
  <c r="AA1090" i="3"/>
  <c r="AA1091" i="3"/>
  <c r="AA1092" i="3"/>
  <c r="AA1093" i="3"/>
  <c r="AA1094" i="3"/>
  <c r="AA1095" i="3"/>
  <c r="AA1096" i="3"/>
  <c r="AA1097" i="3"/>
  <c r="AA1098" i="3"/>
  <c r="AA1099" i="3"/>
  <c r="AA1100" i="3"/>
  <c r="AA1101" i="3"/>
  <c r="AA1102" i="3"/>
  <c r="AA1103" i="3"/>
  <c r="AA1104" i="3"/>
  <c r="AA1105" i="3"/>
  <c r="AA1106" i="3"/>
  <c r="AA1107" i="3"/>
  <c r="AA1108" i="3"/>
  <c r="AA1109" i="3"/>
  <c r="AA1110" i="3"/>
  <c r="AA1111" i="3"/>
  <c r="AA1112" i="3"/>
  <c r="AA1113" i="3"/>
  <c r="AA1114" i="3"/>
  <c r="AA1115" i="3"/>
  <c r="AA1116" i="3"/>
  <c r="AA1117" i="3"/>
  <c r="AA1118" i="3"/>
  <c r="AA1119" i="3"/>
  <c r="AA1120" i="3"/>
  <c r="AA1121" i="3"/>
  <c r="AA1122" i="3"/>
  <c r="AA1123" i="3"/>
  <c r="AA1124" i="3"/>
  <c r="AA1125" i="3"/>
  <c r="AA1126" i="3"/>
  <c r="AA1127" i="3"/>
  <c r="AA1128" i="3"/>
  <c r="AA1129" i="3"/>
  <c r="AA1130" i="3"/>
  <c r="AA1131" i="3"/>
  <c r="AA1132" i="3"/>
  <c r="AA1133" i="3"/>
  <c r="AA1134" i="3"/>
  <c r="AA1135" i="3"/>
  <c r="AA1136" i="3"/>
  <c r="AA1137" i="3"/>
  <c r="AA1138" i="3"/>
  <c r="AA1139" i="3"/>
  <c r="AA1142" i="3"/>
  <c r="AA1143" i="3"/>
  <c r="AA1144" i="3"/>
  <c r="AA1145" i="3"/>
  <c r="AA1146" i="3"/>
  <c r="AA6" i="3"/>
  <c r="Y742" i="3"/>
  <c r="X654" i="3"/>
  <c r="Y655" i="3"/>
  <c r="Y656" i="3"/>
  <c r="Y657" i="3"/>
  <c r="Y658" i="3"/>
  <c r="Y659" i="3"/>
  <c r="Y660" i="3"/>
  <c r="Y661" i="3"/>
  <c r="Y662" i="3"/>
  <c r="Y663" i="3"/>
  <c r="Y664" i="3"/>
  <c r="Y665" i="3"/>
  <c r="Y666" i="3"/>
  <c r="Y667" i="3"/>
  <c r="Y668" i="3"/>
  <c r="Y669" i="3"/>
  <c r="Y670" i="3"/>
  <c r="Y671" i="3"/>
  <c r="Y672" i="3"/>
  <c r="Y673" i="3"/>
  <c r="Y674" i="3"/>
  <c r="Y675" i="3"/>
  <c r="Y676" i="3"/>
  <c r="Y677" i="3"/>
  <c r="Y678" i="3"/>
  <c r="Y679" i="3"/>
  <c r="Y680" i="3"/>
  <c r="Y681" i="3"/>
  <c r="Y682" i="3"/>
  <c r="Y683" i="3"/>
  <c r="Y684" i="3"/>
  <c r="Y685" i="3"/>
  <c r="Y686" i="3"/>
  <c r="Y687" i="3"/>
  <c r="Y688" i="3"/>
  <c r="Y689" i="3"/>
  <c r="Y690" i="3"/>
  <c r="Y691" i="3"/>
  <c r="Y692" i="3"/>
  <c r="Y693" i="3"/>
  <c r="Y694" i="3"/>
  <c r="Y695" i="3"/>
  <c r="Y696" i="3"/>
  <c r="Y697" i="3"/>
  <c r="Y698" i="3"/>
  <c r="Y699" i="3"/>
  <c r="Y700" i="3"/>
  <c r="Y701" i="3"/>
  <c r="Y702" i="3"/>
  <c r="Y703" i="3"/>
  <c r="Y704" i="3"/>
  <c r="Y705" i="3"/>
  <c r="Y706" i="3"/>
  <c r="Y707" i="3"/>
  <c r="Y708" i="3"/>
  <c r="Y709" i="3"/>
  <c r="Y710" i="3"/>
  <c r="Y711" i="3"/>
  <c r="Y712" i="3"/>
  <c r="Y713" i="3"/>
  <c r="Y714" i="3"/>
  <c r="Y715" i="3"/>
  <c r="Y716" i="3"/>
  <c r="Y717" i="3"/>
  <c r="Y718" i="3"/>
  <c r="Y719" i="3"/>
  <c r="Y720" i="3"/>
  <c r="Y721" i="3"/>
  <c r="Y722" i="3"/>
  <c r="Y723" i="3"/>
  <c r="Y724" i="3"/>
  <c r="Y725" i="3"/>
  <c r="Y726" i="3"/>
  <c r="Y727" i="3"/>
  <c r="Y728" i="3"/>
  <c r="Y729" i="3"/>
  <c r="Y730" i="3"/>
  <c r="Y731" i="3"/>
  <c r="Y732" i="3"/>
  <c r="Y733" i="3"/>
  <c r="Y734" i="3"/>
  <c r="Y735" i="3"/>
  <c r="Y736" i="3"/>
  <c r="Y737" i="3"/>
  <c r="Y738" i="3"/>
  <c r="Y739" i="3"/>
  <c r="Y740" i="3"/>
  <c r="Y741" i="3"/>
  <c r="Y743" i="3"/>
  <c r="Y744" i="3"/>
  <c r="Y745" i="3"/>
  <c r="Y746" i="3"/>
  <c r="Y747" i="3"/>
  <c r="Y748" i="3"/>
  <c r="Y749" i="3"/>
  <c r="Y750" i="3"/>
  <c r="Y751" i="3"/>
  <c r="Y752" i="3"/>
  <c r="Y753" i="3"/>
  <c r="Y754" i="3"/>
  <c r="Y755" i="3"/>
  <c r="Y756" i="3"/>
  <c r="Y757" i="3"/>
  <c r="Y758" i="3"/>
  <c r="Y759" i="3"/>
  <c r="Y760" i="3"/>
  <c r="Y761" i="3"/>
  <c r="Y762" i="3"/>
  <c r="Y763" i="3"/>
  <c r="Y764" i="3"/>
  <c r="Y765" i="3"/>
  <c r="Y766" i="3"/>
  <c r="Y767" i="3"/>
  <c r="Y768" i="3"/>
  <c r="Y769" i="3"/>
  <c r="Y770" i="3"/>
  <c r="Y771" i="3"/>
  <c r="Y772" i="3"/>
  <c r="Y773" i="3"/>
  <c r="Y774" i="3"/>
  <c r="Y775" i="3"/>
  <c r="Y776" i="3"/>
  <c r="Y777" i="3"/>
  <c r="Y778" i="3"/>
  <c r="Y779" i="3"/>
  <c r="Y780" i="3"/>
  <c r="Y781" i="3"/>
  <c r="Y782" i="3"/>
  <c r="Y783" i="3"/>
  <c r="Y784" i="3"/>
  <c r="Y785" i="3"/>
  <c r="Y786" i="3"/>
  <c r="Y787" i="3"/>
  <c r="Y788" i="3"/>
  <c r="Y789" i="3"/>
  <c r="Y790" i="3"/>
  <c r="Y791" i="3"/>
  <c r="Y792" i="3"/>
  <c r="Y793" i="3"/>
  <c r="Y794" i="3"/>
  <c r="Y795" i="3"/>
  <c r="Y796" i="3"/>
  <c r="Y797" i="3"/>
  <c r="Y798" i="3"/>
  <c r="Y799" i="3"/>
  <c r="Y800" i="3"/>
  <c r="Y801" i="3"/>
  <c r="Y802" i="3"/>
  <c r="Y803" i="3"/>
  <c r="Y804" i="3"/>
  <c r="Y805" i="3"/>
  <c r="Y806" i="3"/>
  <c r="Y807" i="3"/>
  <c r="Y808" i="3"/>
  <c r="Y809" i="3"/>
  <c r="Y810" i="3"/>
  <c r="Y811" i="3"/>
  <c r="Y812" i="3"/>
  <c r="Y813" i="3"/>
  <c r="Y814" i="3"/>
  <c r="Y815" i="3"/>
  <c r="Y816" i="3"/>
  <c r="Y817" i="3"/>
  <c r="Y818" i="3"/>
  <c r="Y819" i="3"/>
  <c r="Y820" i="3"/>
  <c r="Y821" i="3"/>
  <c r="Y822" i="3"/>
  <c r="Y823" i="3"/>
  <c r="Y824" i="3"/>
  <c r="Y825" i="3"/>
  <c r="Y826" i="3"/>
  <c r="Y827" i="3"/>
  <c r="Y828" i="3"/>
  <c r="Y829" i="3"/>
  <c r="Y830" i="3"/>
  <c r="Y831" i="3"/>
  <c r="Y832" i="3"/>
  <c r="Y833" i="3"/>
  <c r="Y834" i="3"/>
  <c r="Y835" i="3"/>
  <c r="Y836" i="3"/>
  <c r="Y837" i="3"/>
  <c r="Y838" i="3"/>
  <c r="Y839" i="3"/>
  <c r="Y840" i="3"/>
  <c r="Y841" i="3"/>
  <c r="Y842" i="3"/>
  <c r="Y843" i="3"/>
  <c r="Y844" i="3"/>
  <c r="Y845" i="3"/>
  <c r="Y846" i="3"/>
  <c r="Y847" i="3"/>
  <c r="Y848" i="3"/>
  <c r="Y849" i="3"/>
  <c r="Y850" i="3"/>
  <c r="Y851" i="3"/>
  <c r="Y852" i="3"/>
  <c r="Y853" i="3"/>
  <c r="Y854" i="3"/>
  <c r="Y855" i="3"/>
  <c r="Y856" i="3"/>
  <c r="Y857" i="3"/>
  <c r="Y858" i="3"/>
  <c r="Y859" i="3"/>
  <c r="Y860" i="3"/>
  <c r="Y861" i="3"/>
  <c r="Y862" i="3"/>
  <c r="Y863" i="3"/>
  <c r="Y864" i="3"/>
  <c r="Y865" i="3"/>
  <c r="Y866" i="3"/>
  <c r="Y867" i="3"/>
  <c r="Y868" i="3"/>
  <c r="Y869" i="3"/>
  <c r="Y870" i="3"/>
  <c r="Y871" i="3"/>
  <c r="Y872" i="3"/>
  <c r="Y873" i="3"/>
  <c r="Y874" i="3"/>
  <c r="Y875" i="3"/>
  <c r="Y876" i="3"/>
  <c r="Y877" i="3"/>
  <c r="Y878" i="3"/>
  <c r="Y879" i="3"/>
  <c r="Y880" i="3"/>
  <c r="Y881" i="3"/>
  <c r="Y882" i="3"/>
  <c r="Y883" i="3"/>
  <c r="Y884" i="3"/>
  <c r="Y885" i="3"/>
  <c r="Y886" i="3"/>
  <c r="Y887" i="3"/>
  <c r="Y888" i="3"/>
  <c r="Y889" i="3"/>
  <c r="Y890" i="3"/>
  <c r="Y891" i="3"/>
  <c r="Y892" i="3"/>
  <c r="Y893" i="3"/>
  <c r="Y894" i="3"/>
  <c r="Y895" i="3"/>
  <c r="Y896" i="3"/>
  <c r="Y897" i="3"/>
  <c r="Y898" i="3"/>
  <c r="Y899" i="3"/>
  <c r="Y900" i="3"/>
  <c r="Y901" i="3"/>
  <c r="Y902" i="3"/>
  <c r="Y903" i="3"/>
  <c r="Y904" i="3"/>
  <c r="Y905" i="3"/>
  <c r="Y906" i="3"/>
  <c r="Y907" i="3"/>
  <c r="Y908" i="3"/>
  <c r="Y909" i="3"/>
  <c r="Y910" i="3"/>
  <c r="Y911" i="3"/>
  <c r="Y912" i="3"/>
  <c r="Y913" i="3"/>
  <c r="Y914" i="3"/>
  <c r="Y915" i="3"/>
  <c r="Y916" i="3"/>
  <c r="Y917" i="3"/>
  <c r="Y918" i="3"/>
  <c r="Y919" i="3"/>
  <c r="Y920" i="3"/>
  <c r="Y921" i="3"/>
  <c r="Y922" i="3"/>
  <c r="Y923" i="3"/>
  <c r="Y924" i="3"/>
  <c r="Y925" i="3"/>
  <c r="Y926" i="3"/>
  <c r="Y927" i="3"/>
  <c r="Y928" i="3"/>
  <c r="Y929" i="3"/>
  <c r="Y930" i="3"/>
  <c r="Y931" i="3"/>
  <c r="Y932" i="3"/>
  <c r="Y933" i="3"/>
  <c r="Y934" i="3"/>
  <c r="Y935" i="3"/>
  <c r="Y936" i="3"/>
  <c r="Y937" i="3"/>
  <c r="Y938" i="3"/>
  <c r="Y939" i="3"/>
  <c r="Y940" i="3"/>
  <c r="Y941" i="3"/>
  <c r="Y942" i="3"/>
  <c r="Y943" i="3"/>
  <c r="Y944" i="3"/>
  <c r="Y945" i="3"/>
  <c r="Y946" i="3"/>
  <c r="Y947" i="3"/>
  <c r="Y948" i="3"/>
  <c r="Y949" i="3"/>
  <c r="Y950" i="3"/>
  <c r="Y951" i="3"/>
  <c r="Y952" i="3"/>
  <c r="Y953" i="3"/>
  <c r="Y954" i="3"/>
  <c r="Y955" i="3"/>
  <c r="Y956" i="3"/>
  <c r="Y957" i="3"/>
  <c r="Y958" i="3"/>
  <c r="Y959" i="3"/>
  <c r="Y960" i="3"/>
  <c r="Y961" i="3"/>
  <c r="Y962" i="3"/>
  <c r="Y963" i="3"/>
  <c r="Y964" i="3"/>
  <c r="Y965" i="3"/>
  <c r="Y966" i="3"/>
  <c r="Y967" i="3"/>
  <c r="Y968" i="3"/>
  <c r="Y969" i="3"/>
  <c r="Y970" i="3"/>
  <c r="Y971" i="3"/>
  <c r="Y972" i="3"/>
  <c r="Y973" i="3"/>
  <c r="Y974" i="3"/>
  <c r="Y975" i="3"/>
  <c r="Y976" i="3"/>
  <c r="Y977" i="3"/>
  <c r="Y978" i="3"/>
  <c r="Y979" i="3"/>
  <c r="Y980" i="3"/>
  <c r="Y981" i="3"/>
  <c r="Y982" i="3"/>
  <c r="Y983" i="3"/>
  <c r="Y984" i="3"/>
  <c r="Y985" i="3"/>
  <c r="Y986" i="3"/>
  <c r="Y987" i="3"/>
  <c r="Y988" i="3"/>
  <c r="Y989" i="3"/>
  <c r="Y990" i="3"/>
  <c r="Y991" i="3"/>
  <c r="Y992" i="3"/>
  <c r="Y993" i="3"/>
  <c r="Y994" i="3"/>
  <c r="Y995" i="3"/>
  <c r="Y996" i="3"/>
  <c r="Y997" i="3"/>
  <c r="Y998" i="3"/>
  <c r="Y999" i="3"/>
  <c r="Y1000" i="3"/>
  <c r="Y1001" i="3"/>
  <c r="Y1002" i="3"/>
  <c r="Y1003" i="3"/>
  <c r="Y1004" i="3"/>
  <c r="Y1005" i="3"/>
  <c r="Y1006" i="3"/>
  <c r="Y1007" i="3"/>
  <c r="Y1008" i="3"/>
  <c r="Y1009" i="3"/>
  <c r="Y1010" i="3"/>
  <c r="Y1011" i="3"/>
  <c r="Y1012" i="3"/>
  <c r="Y1013" i="3"/>
  <c r="Y1014" i="3"/>
  <c r="Y1015" i="3"/>
  <c r="Y1016" i="3"/>
  <c r="Y1017" i="3"/>
  <c r="Y1018" i="3"/>
  <c r="Y1019" i="3"/>
  <c r="Y1020" i="3"/>
  <c r="Y1021" i="3"/>
  <c r="Y1022" i="3"/>
  <c r="Y1023" i="3"/>
  <c r="Y1024" i="3"/>
  <c r="Y1025" i="3"/>
  <c r="Y1026" i="3"/>
  <c r="Y1027" i="3"/>
  <c r="Y1028" i="3"/>
  <c r="Y1029" i="3"/>
  <c r="Y1030" i="3"/>
  <c r="Y1031" i="3"/>
  <c r="Y1032" i="3"/>
  <c r="Y1033" i="3"/>
  <c r="Y1034" i="3"/>
  <c r="Y1035" i="3"/>
  <c r="Y1036" i="3"/>
  <c r="Y1037" i="3"/>
  <c r="Y1038" i="3"/>
  <c r="Y1039" i="3"/>
  <c r="Y1040" i="3"/>
  <c r="Y1041" i="3"/>
  <c r="Y1042" i="3"/>
  <c r="Y1043" i="3"/>
  <c r="Y1044" i="3"/>
  <c r="Y1045" i="3"/>
  <c r="Y1046" i="3"/>
  <c r="Y1047" i="3"/>
  <c r="Y1048" i="3"/>
  <c r="Y1049" i="3"/>
  <c r="Y1050" i="3"/>
  <c r="Y1051" i="3"/>
  <c r="Y1052" i="3"/>
  <c r="Y1053" i="3"/>
  <c r="Y1054" i="3"/>
  <c r="Y1055" i="3"/>
  <c r="Y1056" i="3"/>
  <c r="Y1057" i="3"/>
  <c r="Y1058" i="3"/>
  <c r="Y1059" i="3"/>
  <c r="Y1060" i="3"/>
  <c r="Y1061" i="3"/>
  <c r="Y1062" i="3"/>
  <c r="Y1063" i="3"/>
  <c r="Y1064" i="3"/>
  <c r="Y1065" i="3"/>
  <c r="Y1066" i="3"/>
  <c r="Y1067" i="3"/>
  <c r="Y1068" i="3"/>
  <c r="Y1069" i="3"/>
  <c r="Y1070" i="3"/>
  <c r="Y1071" i="3"/>
  <c r="Y1072" i="3"/>
  <c r="Y1073" i="3"/>
  <c r="Y1074" i="3"/>
  <c r="Y1075" i="3"/>
  <c r="Y1076" i="3"/>
  <c r="Y1077" i="3"/>
  <c r="Y1078" i="3"/>
  <c r="Y1079" i="3"/>
  <c r="Y1080" i="3"/>
  <c r="Y1081" i="3"/>
  <c r="Y1082" i="3"/>
  <c r="Y1083" i="3"/>
  <c r="Y1084" i="3"/>
  <c r="Y1085" i="3"/>
  <c r="Y1086" i="3"/>
  <c r="Y1087" i="3"/>
  <c r="Y1088" i="3"/>
  <c r="Y1089" i="3"/>
  <c r="Y1090" i="3"/>
  <c r="Y1091" i="3"/>
  <c r="Y1092" i="3"/>
  <c r="Y1093" i="3"/>
  <c r="Y1094" i="3"/>
  <c r="Y1095" i="3"/>
  <c r="Y1096" i="3"/>
  <c r="Y1097" i="3"/>
  <c r="Y1098" i="3"/>
  <c r="Y1099" i="3"/>
  <c r="Y1100" i="3"/>
  <c r="Y1101" i="3"/>
  <c r="Y1102" i="3"/>
  <c r="Y1103" i="3"/>
  <c r="Y1104" i="3"/>
  <c r="Y1105" i="3"/>
  <c r="Y1106" i="3"/>
  <c r="Y1107" i="3"/>
  <c r="Y1108" i="3"/>
  <c r="Y1109" i="3"/>
  <c r="Y1110" i="3"/>
  <c r="Y1111" i="3"/>
  <c r="Y1112" i="3"/>
  <c r="Y1113" i="3"/>
  <c r="Y1114" i="3"/>
  <c r="Y1115" i="3"/>
  <c r="Y1116" i="3"/>
  <c r="Y1117" i="3"/>
  <c r="Y1118" i="3"/>
  <c r="Y1119" i="3"/>
  <c r="Y1120" i="3"/>
  <c r="Y1121" i="3"/>
  <c r="Y1122" i="3"/>
  <c r="Y1123" i="3"/>
  <c r="Y1124" i="3"/>
  <c r="Y1125" i="3"/>
  <c r="Y1126" i="3"/>
  <c r="Y1127" i="3"/>
  <c r="Y1128" i="3"/>
  <c r="Y1129" i="3"/>
  <c r="Y1130" i="3"/>
  <c r="Y1131" i="3"/>
  <c r="Y1132" i="3"/>
  <c r="Y1133" i="3"/>
  <c r="Y1134" i="3"/>
  <c r="Y1135" i="3"/>
  <c r="Y1136" i="3"/>
  <c r="Y654" i="3"/>
  <c r="Z655" i="3"/>
  <c r="Z656" i="3"/>
  <c r="Z657" i="3"/>
  <c r="Z658" i="3"/>
  <c r="Z659" i="3"/>
  <c r="Z660" i="3"/>
  <c r="Z661" i="3"/>
  <c r="Z662" i="3"/>
  <c r="Z663" i="3"/>
  <c r="Z664" i="3"/>
  <c r="Z665" i="3"/>
  <c r="Z666" i="3"/>
  <c r="Z667" i="3"/>
  <c r="Z668" i="3"/>
  <c r="Z669" i="3"/>
  <c r="Z670" i="3"/>
  <c r="Z671" i="3"/>
  <c r="Z672" i="3"/>
  <c r="Z673" i="3"/>
  <c r="Z674" i="3"/>
  <c r="Z675" i="3"/>
  <c r="Z676" i="3"/>
  <c r="Z677" i="3"/>
  <c r="Z678" i="3"/>
  <c r="Z679" i="3"/>
  <c r="Z680" i="3"/>
  <c r="Z681" i="3"/>
  <c r="Z682" i="3"/>
  <c r="Z683" i="3"/>
  <c r="Z684" i="3"/>
  <c r="Z685" i="3"/>
  <c r="Z686" i="3"/>
  <c r="Z687" i="3"/>
  <c r="Z688" i="3"/>
  <c r="Z689" i="3"/>
  <c r="Z690" i="3"/>
  <c r="Z691" i="3"/>
  <c r="Z692" i="3"/>
  <c r="Z693" i="3"/>
  <c r="Z694" i="3"/>
  <c r="Z695" i="3"/>
  <c r="Z696" i="3"/>
  <c r="Z697" i="3"/>
  <c r="Z698" i="3"/>
  <c r="Z699" i="3"/>
  <c r="Z700" i="3"/>
  <c r="Z701" i="3"/>
  <c r="Z702" i="3"/>
  <c r="Z703" i="3"/>
  <c r="Z704" i="3"/>
  <c r="Z705" i="3"/>
  <c r="Z706" i="3"/>
  <c r="Z707" i="3"/>
  <c r="Z708" i="3"/>
  <c r="Z709" i="3"/>
  <c r="Z710" i="3"/>
  <c r="Z711" i="3"/>
  <c r="Z712" i="3"/>
  <c r="Z713" i="3"/>
  <c r="Z714" i="3"/>
  <c r="Z715" i="3"/>
  <c r="Z716" i="3"/>
  <c r="Z717" i="3"/>
  <c r="Z718" i="3"/>
  <c r="Z719" i="3"/>
  <c r="Z720" i="3"/>
  <c r="Z721" i="3"/>
  <c r="Z722" i="3"/>
  <c r="Z723" i="3"/>
  <c r="Z724" i="3"/>
  <c r="Z725" i="3"/>
  <c r="Z726" i="3"/>
  <c r="Z727" i="3"/>
  <c r="Z728" i="3"/>
  <c r="Z729" i="3"/>
  <c r="Z730" i="3"/>
  <c r="Z731" i="3"/>
  <c r="Z732" i="3"/>
  <c r="Z733" i="3"/>
  <c r="Z734" i="3"/>
  <c r="Z735" i="3"/>
  <c r="Z736" i="3"/>
  <c r="Z737" i="3"/>
  <c r="Z738" i="3"/>
  <c r="Z739" i="3"/>
  <c r="Z740" i="3"/>
  <c r="Z741" i="3"/>
  <c r="Z742" i="3"/>
  <c r="Z743" i="3"/>
  <c r="Z744" i="3"/>
  <c r="Z745" i="3"/>
  <c r="Z746" i="3"/>
  <c r="Z747" i="3"/>
  <c r="Z748" i="3"/>
  <c r="Z749" i="3"/>
  <c r="Z750" i="3"/>
  <c r="Z751" i="3"/>
  <c r="Z752" i="3"/>
  <c r="Z753" i="3"/>
  <c r="Z754" i="3"/>
  <c r="Z755" i="3"/>
  <c r="Z756" i="3"/>
  <c r="Z757" i="3"/>
  <c r="Z758" i="3"/>
  <c r="Z759" i="3"/>
  <c r="Z760" i="3"/>
  <c r="Z761" i="3"/>
  <c r="Z762" i="3"/>
  <c r="Z763" i="3"/>
  <c r="Z764" i="3"/>
  <c r="Z765" i="3"/>
  <c r="Z766" i="3"/>
  <c r="Z767" i="3"/>
  <c r="Z768" i="3"/>
  <c r="Z769" i="3"/>
  <c r="Z770" i="3"/>
  <c r="Z771" i="3"/>
  <c r="Z772" i="3"/>
  <c r="Z773" i="3"/>
  <c r="Z774" i="3"/>
  <c r="Z775" i="3"/>
  <c r="Z776" i="3"/>
  <c r="Z777" i="3"/>
  <c r="Z778" i="3"/>
  <c r="Z779" i="3"/>
  <c r="Z780" i="3"/>
  <c r="Z781" i="3"/>
  <c r="Z782" i="3"/>
  <c r="Z783" i="3"/>
  <c r="Z784" i="3"/>
  <c r="Z785" i="3"/>
  <c r="Z786" i="3"/>
  <c r="Z787" i="3"/>
  <c r="Z788" i="3"/>
  <c r="Z789" i="3"/>
  <c r="Z790" i="3"/>
  <c r="Z791" i="3"/>
  <c r="Z792" i="3"/>
  <c r="Z793" i="3"/>
  <c r="Z794" i="3"/>
  <c r="Z795" i="3"/>
  <c r="Z796" i="3"/>
  <c r="Z797" i="3"/>
  <c r="Z798" i="3"/>
  <c r="Z799" i="3"/>
  <c r="Z800" i="3"/>
  <c r="Z801" i="3"/>
  <c r="Z802" i="3"/>
  <c r="Z803" i="3"/>
  <c r="Z804" i="3"/>
  <c r="Z805" i="3"/>
  <c r="Z806" i="3"/>
  <c r="Z807" i="3"/>
  <c r="Z808" i="3"/>
  <c r="Z809" i="3"/>
  <c r="Z810" i="3"/>
  <c r="Z811" i="3"/>
  <c r="Z812" i="3"/>
  <c r="Z813" i="3"/>
  <c r="Z814" i="3"/>
  <c r="Z815" i="3"/>
  <c r="Z816" i="3"/>
  <c r="Z817" i="3"/>
  <c r="Z818" i="3"/>
  <c r="Z819" i="3"/>
  <c r="Z820" i="3"/>
  <c r="Z821" i="3"/>
  <c r="Z822" i="3"/>
  <c r="Z823" i="3"/>
  <c r="Z824" i="3"/>
  <c r="Z825" i="3"/>
  <c r="Z826" i="3"/>
  <c r="Z827" i="3"/>
  <c r="Z828" i="3"/>
  <c r="Z829" i="3"/>
  <c r="Z830" i="3"/>
  <c r="Z831" i="3"/>
  <c r="Z832" i="3"/>
  <c r="Z833" i="3"/>
  <c r="Z834" i="3"/>
  <c r="Z835" i="3"/>
  <c r="Z836" i="3"/>
  <c r="Z837" i="3"/>
  <c r="Z838" i="3"/>
  <c r="Z839" i="3"/>
  <c r="Z840" i="3"/>
  <c r="Z841" i="3"/>
  <c r="Z842" i="3"/>
  <c r="Z843" i="3"/>
  <c r="Z844" i="3"/>
  <c r="Z845" i="3"/>
  <c r="Z846" i="3"/>
  <c r="Z847" i="3"/>
  <c r="Z848" i="3"/>
  <c r="Z849" i="3"/>
  <c r="Z850" i="3"/>
  <c r="Z851" i="3"/>
  <c r="Z852" i="3"/>
  <c r="Z853" i="3"/>
  <c r="Z854" i="3"/>
  <c r="Z855" i="3"/>
  <c r="Z856" i="3"/>
  <c r="Z857" i="3"/>
  <c r="Z858" i="3"/>
  <c r="Z859" i="3"/>
  <c r="Z860" i="3"/>
  <c r="Z861" i="3"/>
  <c r="Z862" i="3"/>
  <c r="Z863" i="3"/>
  <c r="Z864" i="3"/>
  <c r="Z865" i="3"/>
  <c r="Z866" i="3"/>
  <c r="Z867" i="3"/>
  <c r="Z868" i="3"/>
  <c r="Z869" i="3"/>
  <c r="Z870" i="3"/>
  <c r="Z871" i="3"/>
  <c r="Z872" i="3"/>
  <c r="Z873" i="3"/>
  <c r="Z874" i="3"/>
  <c r="Z875" i="3"/>
  <c r="Z876" i="3"/>
  <c r="Z877" i="3"/>
  <c r="Z878" i="3"/>
  <c r="Z879" i="3"/>
  <c r="Z880" i="3"/>
  <c r="Z881" i="3"/>
  <c r="Z882" i="3"/>
  <c r="Z883" i="3"/>
  <c r="Z884" i="3"/>
  <c r="Z885" i="3"/>
  <c r="Z886" i="3"/>
  <c r="Z887" i="3"/>
  <c r="Z888" i="3"/>
  <c r="Z889" i="3"/>
  <c r="Z890" i="3"/>
  <c r="Z891" i="3"/>
  <c r="Z892" i="3"/>
  <c r="Z893" i="3"/>
  <c r="Z894" i="3"/>
  <c r="Z895" i="3"/>
  <c r="Z896" i="3"/>
  <c r="Z897" i="3"/>
  <c r="Z898" i="3"/>
  <c r="Z899" i="3"/>
  <c r="Z900" i="3"/>
  <c r="Z901" i="3"/>
  <c r="Z902" i="3"/>
  <c r="Z903" i="3"/>
  <c r="Z904" i="3"/>
  <c r="Z905" i="3"/>
  <c r="Z906" i="3"/>
  <c r="Z907" i="3"/>
  <c r="Z908" i="3"/>
  <c r="Z909" i="3"/>
  <c r="Z910" i="3"/>
  <c r="Z911" i="3"/>
  <c r="Z912" i="3"/>
  <c r="Z913" i="3"/>
  <c r="Z914" i="3"/>
  <c r="Z915" i="3"/>
  <c r="Z916" i="3"/>
  <c r="Z917" i="3"/>
  <c r="Z918" i="3"/>
  <c r="Z919" i="3"/>
  <c r="Z920" i="3"/>
  <c r="Z921" i="3"/>
  <c r="Z922" i="3"/>
  <c r="Z923" i="3"/>
  <c r="Z924" i="3"/>
  <c r="Z925" i="3"/>
  <c r="Z926" i="3"/>
  <c r="Z927" i="3"/>
  <c r="Z928" i="3"/>
  <c r="Z929" i="3"/>
  <c r="Z930" i="3"/>
  <c r="Z931" i="3"/>
  <c r="Z932" i="3"/>
  <c r="Z933" i="3"/>
  <c r="Z934" i="3"/>
  <c r="Z935" i="3"/>
  <c r="Z936" i="3"/>
  <c r="Z937" i="3"/>
  <c r="Z938" i="3"/>
  <c r="Z939" i="3"/>
  <c r="Z940" i="3"/>
  <c r="Z941" i="3"/>
  <c r="Z942" i="3"/>
  <c r="Z943" i="3"/>
  <c r="Z944" i="3"/>
  <c r="Z945" i="3"/>
  <c r="Z946" i="3"/>
  <c r="Z947" i="3"/>
  <c r="Z948" i="3"/>
  <c r="Z949" i="3"/>
  <c r="Z950" i="3"/>
  <c r="Z951" i="3"/>
  <c r="Z952" i="3"/>
  <c r="Z953" i="3"/>
  <c r="Z954" i="3"/>
  <c r="Z955" i="3"/>
  <c r="Z956" i="3"/>
  <c r="Z957" i="3"/>
  <c r="Z958" i="3"/>
  <c r="Z959" i="3"/>
  <c r="Z960" i="3"/>
  <c r="Z961" i="3"/>
  <c r="Z962" i="3"/>
  <c r="Z963" i="3"/>
  <c r="Z964" i="3"/>
  <c r="Z965" i="3"/>
  <c r="Z966" i="3"/>
  <c r="Z967" i="3"/>
  <c r="Z968" i="3"/>
  <c r="Z969" i="3"/>
  <c r="Z970" i="3"/>
  <c r="Z971" i="3"/>
  <c r="Z972" i="3"/>
  <c r="Z973" i="3"/>
  <c r="Z974" i="3"/>
  <c r="Z975" i="3"/>
  <c r="Z976" i="3"/>
  <c r="Z977" i="3"/>
  <c r="Z978" i="3"/>
  <c r="Z979" i="3"/>
  <c r="Z980" i="3"/>
  <c r="Z981" i="3"/>
  <c r="Z982" i="3"/>
  <c r="Z983" i="3"/>
  <c r="Z984" i="3"/>
  <c r="Z985" i="3"/>
  <c r="Z986" i="3"/>
  <c r="Z987" i="3"/>
  <c r="Z988" i="3"/>
  <c r="Z989" i="3"/>
  <c r="Z990" i="3"/>
  <c r="Z991" i="3"/>
  <c r="Z992" i="3"/>
  <c r="Z993" i="3"/>
  <c r="Z994" i="3"/>
  <c r="Z995" i="3"/>
  <c r="Z996" i="3"/>
  <c r="Z997" i="3"/>
  <c r="Z998" i="3"/>
  <c r="Z999" i="3"/>
  <c r="Z1000" i="3"/>
  <c r="Z1001" i="3"/>
  <c r="Z1002" i="3"/>
  <c r="Z1003" i="3"/>
  <c r="Z1004" i="3"/>
  <c r="Z1005" i="3"/>
  <c r="Z1006" i="3"/>
  <c r="Z1007" i="3"/>
  <c r="Z1008" i="3"/>
  <c r="Z1009" i="3"/>
  <c r="Z1010" i="3"/>
  <c r="Z1011" i="3"/>
  <c r="Z1012" i="3"/>
  <c r="Z1013" i="3"/>
  <c r="Z1014" i="3"/>
  <c r="Z1015" i="3"/>
  <c r="Z1016" i="3"/>
  <c r="Z1017" i="3"/>
  <c r="Z1018" i="3"/>
  <c r="Z1019" i="3"/>
  <c r="Z1020" i="3"/>
  <c r="Z1021" i="3"/>
  <c r="Z1022" i="3"/>
  <c r="Z1023" i="3"/>
  <c r="Z1024" i="3"/>
  <c r="Z1025" i="3"/>
  <c r="Z1026" i="3"/>
  <c r="Z1027" i="3"/>
  <c r="Z1028" i="3"/>
  <c r="Z1029" i="3"/>
  <c r="Z1030" i="3"/>
  <c r="Z1031" i="3"/>
  <c r="Z1032" i="3"/>
  <c r="Z1033" i="3"/>
  <c r="Z1034" i="3"/>
  <c r="Z1035" i="3"/>
  <c r="Z1036" i="3"/>
  <c r="Z1037" i="3"/>
  <c r="Z1038" i="3"/>
  <c r="Z1039" i="3"/>
  <c r="Z1040" i="3"/>
  <c r="Z1041" i="3"/>
  <c r="Z1042" i="3"/>
  <c r="Z1043" i="3"/>
  <c r="Z1044" i="3"/>
  <c r="Z1045" i="3"/>
  <c r="Z1046" i="3"/>
  <c r="Z1047" i="3"/>
  <c r="Z1048" i="3"/>
  <c r="Z1049" i="3"/>
  <c r="Z1050" i="3"/>
  <c r="Z1051" i="3"/>
  <c r="Z1052" i="3"/>
  <c r="Z1053" i="3"/>
  <c r="Z1054" i="3"/>
  <c r="Z1055" i="3"/>
  <c r="Z1056" i="3"/>
  <c r="Z1057" i="3"/>
  <c r="Z1058" i="3"/>
  <c r="Z1059" i="3"/>
  <c r="Z1060" i="3"/>
  <c r="Z1061" i="3"/>
  <c r="Z1062" i="3"/>
  <c r="Z1063" i="3"/>
  <c r="Z1064" i="3"/>
  <c r="Z1065" i="3"/>
  <c r="Z1066" i="3"/>
  <c r="Z1067" i="3"/>
  <c r="Z1068" i="3"/>
  <c r="Z1069" i="3"/>
  <c r="Z1070" i="3"/>
  <c r="Z1071" i="3"/>
  <c r="Z1072" i="3"/>
  <c r="Z1073" i="3"/>
  <c r="Z1074" i="3"/>
  <c r="Z1075" i="3"/>
  <c r="Z1076" i="3"/>
  <c r="Z1077" i="3"/>
  <c r="Z1078" i="3"/>
  <c r="Z1079" i="3"/>
  <c r="Z1080" i="3"/>
  <c r="Z1081" i="3"/>
  <c r="Z1082" i="3"/>
  <c r="Z1083" i="3"/>
  <c r="Z1084" i="3"/>
  <c r="Z1085" i="3"/>
  <c r="Z1086" i="3"/>
  <c r="Z1087" i="3"/>
  <c r="Z1088" i="3"/>
  <c r="Z1089" i="3"/>
  <c r="Z1090" i="3"/>
  <c r="Z1091" i="3"/>
  <c r="Z1092" i="3"/>
  <c r="Z1093" i="3"/>
  <c r="Z1094" i="3"/>
  <c r="Z1095" i="3"/>
  <c r="Z1096" i="3"/>
  <c r="Z1097" i="3"/>
  <c r="Z1098" i="3"/>
  <c r="Z1099" i="3"/>
  <c r="Z1100" i="3"/>
  <c r="Z1101" i="3"/>
  <c r="Z1102" i="3"/>
  <c r="Z1103" i="3"/>
  <c r="Z1104" i="3"/>
  <c r="Z1105" i="3"/>
  <c r="Z1106" i="3"/>
  <c r="Z1107" i="3"/>
  <c r="Z1108" i="3"/>
  <c r="Z1109" i="3"/>
  <c r="Z1110" i="3"/>
  <c r="Z1111" i="3"/>
  <c r="Z1112" i="3"/>
  <c r="Z1113" i="3"/>
  <c r="Z1114" i="3"/>
  <c r="Z1115" i="3"/>
  <c r="Z1116" i="3"/>
  <c r="Z1117" i="3"/>
  <c r="Z1118" i="3"/>
  <c r="Z1119" i="3"/>
  <c r="Z1120" i="3"/>
  <c r="Z1121" i="3"/>
  <c r="Z1122" i="3"/>
  <c r="Z1123" i="3"/>
  <c r="Z1124" i="3"/>
  <c r="Z1125" i="3"/>
  <c r="Z1126" i="3"/>
  <c r="Z1127" i="3"/>
  <c r="Z1128" i="3"/>
  <c r="Z1129" i="3"/>
  <c r="Z1130" i="3"/>
  <c r="Z1131" i="3"/>
  <c r="Z1132" i="3"/>
  <c r="Z1133" i="3"/>
  <c r="Z1134" i="3"/>
  <c r="Z1135" i="3"/>
  <c r="Z1136" i="3"/>
  <c r="Z654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84" i="3"/>
  <c r="Z285" i="3"/>
  <c r="Z286" i="3"/>
  <c r="Z287" i="3"/>
  <c r="Z288" i="3"/>
  <c r="Z289" i="3"/>
  <c r="Z290" i="3"/>
  <c r="Z291" i="3"/>
  <c r="Z292" i="3"/>
  <c r="Z293" i="3"/>
  <c r="Z294" i="3"/>
  <c r="Z295" i="3"/>
  <c r="Z296" i="3"/>
  <c r="Z297" i="3"/>
  <c r="Z298" i="3"/>
  <c r="Z299" i="3"/>
  <c r="Z300" i="3"/>
  <c r="Z301" i="3"/>
  <c r="Z302" i="3"/>
  <c r="Z303" i="3"/>
  <c r="Z304" i="3"/>
  <c r="Z305" i="3"/>
  <c r="Z306" i="3"/>
  <c r="Z307" i="3"/>
  <c r="Z308" i="3"/>
  <c r="Z309" i="3"/>
  <c r="Z310" i="3"/>
  <c r="Z311" i="3"/>
  <c r="Z312" i="3"/>
  <c r="Z313" i="3"/>
  <c r="Z314" i="3"/>
  <c r="Z315" i="3"/>
  <c r="Z316" i="3"/>
  <c r="Z317" i="3"/>
  <c r="Z318" i="3"/>
  <c r="Z319" i="3"/>
  <c r="Z320" i="3"/>
  <c r="Z321" i="3"/>
  <c r="Z322" i="3"/>
  <c r="Z323" i="3"/>
  <c r="Z324" i="3"/>
  <c r="Z325" i="3"/>
  <c r="Z326" i="3"/>
  <c r="Z327" i="3"/>
  <c r="Z328" i="3"/>
  <c r="Z329" i="3"/>
  <c r="Z330" i="3"/>
  <c r="Z331" i="3"/>
  <c r="Z332" i="3"/>
  <c r="Z333" i="3"/>
  <c r="Z334" i="3"/>
  <c r="Z335" i="3"/>
  <c r="Z336" i="3"/>
  <c r="Z337" i="3"/>
  <c r="Z338" i="3"/>
  <c r="Z339" i="3"/>
  <c r="Z340" i="3"/>
  <c r="Z341" i="3"/>
  <c r="Z342" i="3"/>
  <c r="Z343" i="3"/>
  <c r="Z344" i="3"/>
  <c r="Z345" i="3"/>
  <c r="Z346" i="3"/>
  <c r="Z347" i="3"/>
  <c r="Z348" i="3"/>
  <c r="Z349" i="3"/>
  <c r="Z350" i="3"/>
  <c r="Z351" i="3"/>
  <c r="Z352" i="3"/>
  <c r="Z353" i="3"/>
  <c r="Z354" i="3"/>
  <c r="Z355" i="3"/>
  <c r="Z356" i="3"/>
  <c r="Z357" i="3"/>
  <c r="Z358" i="3"/>
  <c r="Z359" i="3"/>
  <c r="Z360" i="3"/>
  <c r="Z361" i="3"/>
  <c r="Z362" i="3"/>
  <c r="Z363" i="3"/>
  <c r="Z364" i="3"/>
  <c r="Z365" i="3"/>
  <c r="Z366" i="3"/>
  <c r="Z367" i="3"/>
  <c r="Z368" i="3"/>
  <c r="Z369" i="3"/>
  <c r="Z370" i="3"/>
  <c r="Z371" i="3"/>
  <c r="Z372" i="3"/>
  <c r="Z373" i="3"/>
  <c r="Z374" i="3"/>
  <c r="Z375" i="3"/>
  <c r="Z376" i="3"/>
  <c r="Z377" i="3"/>
  <c r="Z378" i="3"/>
  <c r="Z379" i="3"/>
  <c r="Z380" i="3"/>
  <c r="Z381" i="3"/>
  <c r="Z382" i="3"/>
  <c r="Z383" i="3"/>
  <c r="Z384" i="3"/>
  <c r="Z385" i="3"/>
  <c r="Z386" i="3"/>
  <c r="Z387" i="3"/>
  <c r="Z388" i="3"/>
  <c r="Z389" i="3"/>
  <c r="Z390" i="3"/>
  <c r="Z391" i="3"/>
  <c r="Z392" i="3"/>
  <c r="Z393" i="3"/>
  <c r="Z394" i="3"/>
  <c r="Z395" i="3"/>
  <c r="Z396" i="3"/>
  <c r="Z397" i="3"/>
  <c r="Z398" i="3"/>
  <c r="Z399" i="3"/>
  <c r="Z400" i="3"/>
  <c r="Z401" i="3"/>
  <c r="Z402" i="3"/>
  <c r="Z403" i="3"/>
  <c r="Z404" i="3"/>
  <c r="Z405" i="3"/>
  <c r="Z406" i="3"/>
  <c r="Z407" i="3"/>
  <c r="Z408" i="3"/>
  <c r="Z409" i="3"/>
  <c r="Z410" i="3"/>
  <c r="Z411" i="3"/>
  <c r="Z412" i="3"/>
  <c r="Z413" i="3"/>
  <c r="Z414" i="3"/>
  <c r="Z415" i="3"/>
  <c r="Z416" i="3"/>
  <c r="Z417" i="3"/>
  <c r="Z418" i="3"/>
  <c r="Z419" i="3"/>
  <c r="Z420" i="3"/>
  <c r="Z421" i="3"/>
  <c r="Z422" i="3"/>
  <c r="Z423" i="3"/>
  <c r="Z424" i="3"/>
  <c r="Z425" i="3"/>
  <c r="Z426" i="3"/>
  <c r="Z427" i="3"/>
  <c r="Z428" i="3"/>
  <c r="Z429" i="3"/>
  <c r="Z430" i="3"/>
  <c r="Z431" i="3"/>
  <c r="Z432" i="3"/>
  <c r="Z433" i="3"/>
  <c r="Z434" i="3"/>
  <c r="Z435" i="3"/>
  <c r="Z436" i="3"/>
  <c r="Z437" i="3"/>
  <c r="Z438" i="3"/>
  <c r="Z439" i="3"/>
  <c r="Z440" i="3"/>
  <c r="Z441" i="3"/>
  <c r="Z442" i="3"/>
  <c r="Z443" i="3"/>
  <c r="Z444" i="3"/>
  <c r="Z445" i="3"/>
  <c r="Z446" i="3"/>
  <c r="Z447" i="3"/>
  <c r="Z448" i="3"/>
  <c r="Z449" i="3"/>
  <c r="Z450" i="3"/>
  <c r="Z451" i="3"/>
  <c r="Z452" i="3"/>
  <c r="Z453" i="3"/>
  <c r="Z454" i="3"/>
  <c r="Z455" i="3"/>
  <c r="Z456" i="3"/>
  <c r="Z457" i="3"/>
  <c r="Z458" i="3"/>
  <c r="Z459" i="3"/>
  <c r="Z460" i="3"/>
  <c r="Z461" i="3"/>
  <c r="Z462" i="3"/>
  <c r="Z463" i="3"/>
  <c r="Z464" i="3"/>
  <c r="Z465" i="3"/>
  <c r="Z466" i="3"/>
  <c r="Z467" i="3"/>
  <c r="Z468" i="3"/>
  <c r="Z469" i="3"/>
  <c r="Z470" i="3"/>
  <c r="Z471" i="3"/>
  <c r="Z472" i="3"/>
  <c r="Z473" i="3"/>
  <c r="Z474" i="3"/>
  <c r="Z475" i="3"/>
  <c r="Z476" i="3"/>
  <c r="Z477" i="3"/>
  <c r="Z478" i="3"/>
  <c r="Z479" i="3"/>
  <c r="Z480" i="3"/>
  <c r="Z481" i="3"/>
  <c r="Z482" i="3"/>
  <c r="Z483" i="3"/>
  <c r="Z484" i="3"/>
  <c r="Z485" i="3"/>
  <c r="Z486" i="3"/>
  <c r="Z487" i="3"/>
  <c r="Z488" i="3"/>
  <c r="Z489" i="3"/>
  <c r="Z490" i="3"/>
  <c r="Z491" i="3"/>
  <c r="Z492" i="3"/>
  <c r="Z493" i="3"/>
  <c r="Z494" i="3"/>
  <c r="Z495" i="3"/>
  <c r="Z496" i="3"/>
  <c r="Z497" i="3"/>
  <c r="Z498" i="3"/>
  <c r="Z499" i="3"/>
  <c r="Z500" i="3"/>
  <c r="Z501" i="3"/>
  <c r="Z502" i="3"/>
  <c r="Z503" i="3"/>
  <c r="Z504" i="3"/>
  <c r="Z505" i="3"/>
  <c r="Z506" i="3"/>
  <c r="Z507" i="3"/>
  <c r="Z508" i="3"/>
  <c r="Z510" i="3"/>
  <c r="Z511" i="3"/>
  <c r="Z512" i="3"/>
  <c r="Z513" i="3"/>
  <c r="Z514" i="3"/>
  <c r="Z515" i="3"/>
  <c r="Z516" i="3"/>
  <c r="Z517" i="3"/>
  <c r="Z518" i="3"/>
  <c r="Z519" i="3"/>
  <c r="Z520" i="3"/>
  <c r="Z521" i="3"/>
  <c r="Z522" i="3"/>
  <c r="Z523" i="3"/>
  <c r="Z524" i="3"/>
  <c r="Z527" i="3"/>
  <c r="Z528" i="3"/>
  <c r="Z529" i="3"/>
  <c r="Z530" i="3"/>
  <c r="Z531" i="3"/>
  <c r="Z532" i="3"/>
  <c r="Z533" i="3"/>
  <c r="Z534" i="3"/>
  <c r="Z535" i="3"/>
  <c r="Z536" i="3"/>
  <c r="Z537" i="3"/>
  <c r="Z538" i="3"/>
  <c r="Z539" i="3"/>
  <c r="Z540" i="3"/>
  <c r="Z541" i="3"/>
  <c r="Z542" i="3"/>
  <c r="Z543" i="3"/>
  <c r="Z544" i="3"/>
  <c r="Z545" i="3"/>
  <c r="Z546" i="3"/>
  <c r="Z547" i="3"/>
  <c r="Z548" i="3"/>
  <c r="Z549" i="3"/>
  <c r="Z550" i="3"/>
  <c r="Z551" i="3"/>
  <c r="Z552" i="3"/>
  <c r="Z553" i="3"/>
  <c r="Z554" i="3"/>
  <c r="Z555" i="3"/>
  <c r="Z556" i="3"/>
  <c r="Z557" i="3"/>
  <c r="Z558" i="3"/>
  <c r="Z561" i="3"/>
  <c r="Z562" i="3"/>
  <c r="Z563" i="3"/>
  <c r="Z564" i="3"/>
  <c r="Z565" i="3"/>
  <c r="Z566" i="3"/>
  <c r="Z567" i="3"/>
  <c r="Z568" i="3"/>
  <c r="Z569" i="3"/>
  <c r="Z570" i="3"/>
  <c r="Z571" i="3"/>
  <c r="Z572" i="3"/>
  <c r="Z573" i="3"/>
  <c r="Z574" i="3"/>
  <c r="Z575" i="3"/>
  <c r="Z576" i="3"/>
  <c r="Z577" i="3"/>
  <c r="Z578" i="3"/>
  <c r="Z579" i="3"/>
  <c r="Z580" i="3"/>
  <c r="Z581" i="3"/>
  <c r="Z582" i="3"/>
  <c r="Z583" i="3"/>
  <c r="Z584" i="3"/>
  <c r="Z585" i="3"/>
  <c r="Z586" i="3"/>
  <c r="Z587" i="3"/>
  <c r="Z588" i="3"/>
  <c r="Z589" i="3"/>
  <c r="Z590" i="3"/>
  <c r="Z591" i="3"/>
  <c r="Z592" i="3"/>
  <c r="Z593" i="3"/>
  <c r="Z594" i="3"/>
  <c r="Z595" i="3"/>
  <c r="Z596" i="3"/>
  <c r="Z597" i="3"/>
  <c r="Z598" i="3"/>
  <c r="Z599" i="3"/>
  <c r="Z600" i="3"/>
  <c r="Z601" i="3"/>
  <c r="Z602" i="3"/>
  <c r="Z603" i="3"/>
  <c r="Z604" i="3"/>
  <c r="Z605" i="3"/>
  <c r="Z606" i="3"/>
  <c r="Z607" i="3"/>
  <c r="Z608" i="3"/>
  <c r="Z609" i="3"/>
  <c r="Z610" i="3"/>
  <c r="Z611" i="3"/>
  <c r="Z612" i="3"/>
  <c r="Z613" i="3"/>
  <c r="Z614" i="3"/>
  <c r="Z615" i="3"/>
  <c r="Z616" i="3"/>
  <c r="Z617" i="3"/>
  <c r="Z618" i="3"/>
  <c r="Z619" i="3"/>
  <c r="Z620" i="3"/>
  <c r="Z621" i="3"/>
  <c r="Z622" i="3"/>
  <c r="Z623" i="3"/>
  <c r="Z624" i="3"/>
  <c r="Z625" i="3"/>
  <c r="Z626" i="3"/>
  <c r="Z627" i="3"/>
  <c r="Z628" i="3"/>
  <c r="Z629" i="3"/>
  <c r="Z630" i="3"/>
  <c r="Z631" i="3"/>
  <c r="Z632" i="3"/>
  <c r="Z633" i="3"/>
  <c r="Z634" i="3"/>
  <c r="Z635" i="3"/>
  <c r="Z636" i="3"/>
  <c r="Z637" i="3"/>
  <c r="Z638" i="3"/>
  <c r="Z639" i="3"/>
  <c r="Z640" i="3"/>
  <c r="Z641" i="3"/>
  <c r="Z642" i="3"/>
  <c r="Z643" i="3"/>
  <c r="Z644" i="3"/>
  <c r="Z645" i="3"/>
  <c r="Z646" i="3"/>
  <c r="Z647" i="3"/>
  <c r="Z648" i="3"/>
  <c r="Z649" i="3"/>
  <c r="Z650" i="3"/>
  <c r="Z651" i="3"/>
  <c r="Z652" i="3"/>
  <c r="Z653" i="3"/>
  <c r="Z1137" i="3"/>
  <c r="Z1138" i="3"/>
  <c r="Z1139" i="3"/>
  <c r="Z1142" i="3"/>
  <c r="Z1143" i="3"/>
  <c r="Z1144" i="3"/>
  <c r="Z1145" i="3"/>
  <c r="Z1146" i="3"/>
  <c r="Z6" i="3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7" i="3"/>
  <c r="Y108" i="3"/>
  <c r="Y109" i="3"/>
  <c r="Y110" i="3"/>
  <c r="Y111" i="3"/>
  <c r="Y112" i="3"/>
  <c r="Y113" i="3"/>
  <c r="Y114" i="3"/>
  <c r="Y115" i="3"/>
  <c r="Y116" i="3"/>
  <c r="Y117" i="3"/>
  <c r="Y118" i="3"/>
  <c r="Y119" i="3"/>
  <c r="Y120" i="3"/>
  <c r="Y121" i="3"/>
  <c r="Y122" i="3"/>
  <c r="Y123" i="3"/>
  <c r="Y124" i="3"/>
  <c r="Y125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196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23" i="3"/>
  <c r="Y224" i="3"/>
  <c r="Y225" i="3"/>
  <c r="Y226" i="3"/>
  <c r="Y227" i="3"/>
  <c r="Y228" i="3"/>
  <c r="Y229" i="3"/>
  <c r="Y230" i="3"/>
  <c r="Y231" i="3"/>
  <c r="Y232" i="3"/>
  <c r="Y233" i="3"/>
  <c r="Y234" i="3"/>
  <c r="Y235" i="3"/>
  <c r="Y236" i="3"/>
  <c r="Y237" i="3"/>
  <c r="Y238" i="3"/>
  <c r="Y239" i="3"/>
  <c r="Y240" i="3"/>
  <c r="Y241" i="3"/>
  <c r="Y242" i="3"/>
  <c r="Y243" i="3"/>
  <c r="Y244" i="3"/>
  <c r="Y245" i="3"/>
  <c r="Y246" i="3"/>
  <c r="Y247" i="3"/>
  <c r="Y248" i="3"/>
  <c r="Y249" i="3"/>
  <c r="Y250" i="3"/>
  <c r="Y251" i="3"/>
  <c r="Y252" i="3"/>
  <c r="Y253" i="3"/>
  <c r="Y254" i="3"/>
  <c r="Y255" i="3"/>
  <c r="Y256" i="3"/>
  <c r="Y257" i="3"/>
  <c r="Y258" i="3"/>
  <c r="Y259" i="3"/>
  <c r="Y260" i="3"/>
  <c r="Y261" i="3"/>
  <c r="Y262" i="3"/>
  <c r="Y263" i="3"/>
  <c r="Y264" i="3"/>
  <c r="Y265" i="3"/>
  <c r="Y266" i="3"/>
  <c r="Y267" i="3"/>
  <c r="Y268" i="3"/>
  <c r="Y269" i="3"/>
  <c r="Y270" i="3"/>
  <c r="Y271" i="3"/>
  <c r="Y272" i="3"/>
  <c r="Y273" i="3"/>
  <c r="Y274" i="3"/>
  <c r="Y275" i="3"/>
  <c r="Y276" i="3"/>
  <c r="Y277" i="3"/>
  <c r="Y278" i="3"/>
  <c r="Y279" i="3"/>
  <c r="Y280" i="3"/>
  <c r="Y281" i="3"/>
  <c r="Y282" i="3"/>
  <c r="Y283" i="3"/>
  <c r="Y284" i="3"/>
  <c r="Y285" i="3"/>
  <c r="Y286" i="3"/>
  <c r="Y287" i="3"/>
  <c r="Y288" i="3"/>
  <c r="Y289" i="3"/>
  <c r="Y290" i="3"/>
  <c r="Y291" i="3"/>
  <c r="Y292" i="3"/>
  <c r="Y293" i="3"/>
  <c r="Y294" i="3"/>
  <c r="Y295" i="3"/>
  <c r="Y296" i="3"/>
  <c r="Y297" i="3"/>
  <c r="Y298" i="3"/>
  <c r="Y299" i="3"/>
  <c r="Y300" i="3"/>
  <c r="Y301" i="3"/>
  <c r="Y302" i="3"/>
  <c r="Y303" i="3"/>
  <c r="Y304" i="3"/>
  <c r="Y305" i="3"/>
  <c r="Y306" i="3"/>
  <c r="Y307" i="3"/>
  <c r="Y308" i="3"/>
  <c r="Y309" i="3"/>
  <c r="Y310" i="3"/>
  <c r="Y311" i="3"/>
  <c r="Y312" i="3"/>
  <c r="Y313" i="3"/>
  <c r="Y314" i="3"/>
  <c r="Y315" i="3"/>
  <c r="Y316" i="3"/>
  <c r="Y317" i="3"/>
  <c r="Y318" i="3"/>
  <c r="Y319" i="3"/>
  <c r="Y320" i="3"/>
  <c r="Y321" i="3"/>
  <c r="Y322" i="3"/>
  <c r="Y323" i="3"/>
  <c r="Y324" i="3"/>
  <c r="Y325" i="3"/>
  <c r="Y326" i="3"/>
  <c r="Y327" i="3"/>
  <c r="Y328" i="3"/>
  <c r="Y329" i="3"/>
  <c r="Y330" i="3"/>
  <c r="Y331" i="3"/>
  <c r="Y332" i="3"/>
  <c r="Y333" i="3"/>
  <c r="Y334" i="3"/>
  <c r="Y335" i="3"/>
  <c r="Y336" i="3"/>
  <c r="Y337" i="3"/>
  <c r="Y338" i="3"/>
  <c r="Y339" i="3"/>
  <c r="Y340" i="3"/>
  <c r="Y341" i="3"/>
  <c r="Y342" i="3"/>
  <c r="Y343" i="3"/>
  <c r="Y344" i="3"/>
  <c r="Y345" i="3"/>
  <c r="Y346" i="3"/>
  <c r="Y347" i="3"/>
  <c r="Y348" i="3"/>
  <c r="Y349" i="3"/>
  <c r="Y350" i="3"/>
  <c r="Y351" i="3"/>
  <c r="Y352" i="3"/>
  <c r="Y353" i="3"/>
  <c r="Y354" i="3"/>
  <c r="Y355" i="3"/>
  <c r="Y356" i="3"/>
  <c r="Y357" i="3"/>
  <c r="Y358" i="3"/>
  <c r="Y359" i="3"/>
  <c r="Y360" i="3"/>
  <c r="Y361" i="3"/>
  <c r="Y362" i="3"/>
  <c r="Y363" i="3"/>
  <c r="Y364" i="3"/>
  <c r="Y365" i="3"/>
  <c r="Y366" i="3"/>
  <c r="Y367" i="3"/>
  <c r="Y368" i="3"/>
  <c r="Y369" i="3"/>
  <c r="Y370" i="3"/>
  <c r="Y371" i="3"/>
  <c r="Y372" i="3"/>
  <c r="Y373" i="3"/>
  <c r="Y374" i="3"/>
  <c r="Y375" i="3"/>
  <c r="Y376" i="3"/>
  <c r="Y377" i="3"/>
  <c r="Y378" i="3"/>
  <c r="Y379" i="3"/>
  <c r="Y380" i="3"/>
  <c r="Y381" i="3"/>
  <c r="Y382" i="3"/>
  <c r="Y383" i="3"/>
  <c r="Y384" i="3"/>
  <c r="Y385" i="3"/>
  <c r="Y386" i="3"/>
  <c r="Y387" i="3"/>
  <c r="Y388" i="3"/>
  <c r="Y389" i="3"/>
  <c r="Y390" i="3"/>
  <c r="Y391" i="3"/>
  <c r="Y392" i="3"/>
  <c r="Y393" i="3"/>
  <c r="Y394" i="3"/>
  <c r="Y395" i="3"/>
  <c r="Y396" i="3"/>
  <c r="Y397" i="3"/>
  <c r="Y398" i="3"/>
  <c r="Y399" i="3"/>
  <c r="Y400" i="3"/>
  <c r="Y401" i="3"/>
  <c r="Y402" i="3"/>
  <c r="Y403" i="3"/>
  <c r="Y404" i="3"/>
  <c r="Y405" i="3"/>
  <c r="Y406" i="3"/>
  <c r="Y407" i="3"/>
  <c r="Y408" i="3"/>
  <c r="Y409" i="3"/>
  <c r="Y410" i="3"/>
  <c r="Y411" i="3"/>
  <c r="Y412" i="3"/>
  <c r="Y413" i="3"/>
  <c r="Y414" i="3"/>
  <c r="Y415" i="3"/>
  <c r="Y416" i="3"/>
  <c r="Y417" i="3"/>
  <c r="Y418" i="3"/>
  <c r="Y419" i="3"/>
  <c r="Y420" i="3"/>
  <c r="Y421" i="3"/>
  <c r="Y422" i="3"/>
  <c r="Y423" i="3"/>
  <c r="Y424" i="3"/>
  <c r="Y425" i="3"/>
  <c r="Y426" i="3"/>
  <c r="Y427" i="3"/>
  <c r="Y428" i="3"/>
  <c r="Y429" i="3"/>
  <c r="Y430" i="3"/>
  <c r="Y431" i="3"/>
  <c r="Y432" i="3"/>
  <c r="Y433" i="3"/>
  <c r="Y434" i="3"/>
  <c r="Y435" i="3"/>
  <c r="Y436" i="3"/>
  <c r="Y437" i="3"/>
  <c r="Y438" i="3"/>
  <c r="Y439" i="3"/>
  <c r="Y440" i="3"/>
  <c r="Y441" i="3"/>
  <c r="Y442" i="3"/>
  <c r="Y443" i="3"/>
  <c r="Y444" i="3"/>
  <c r="Y445" i="3"/>
  <c r="Y446" i="3"/>
  <c r="Y447" i="3"/>
  <c r="Y448" i="3"/>
  <c r="Y449" i="3"/>
  <c r="Y450" i="3"/>
  <c r="Y451" i="3"/>
  <c r="Y452" i="3"/>
  <c r="Y453" i="3"/>
  <c r="Y454" i="3"/>
  <c r="Y455" i="3"/>
  <c r="Y456" i="3"/>
  <c r="Y457" i="3"/>
  <c r="Y458" i="3"/>
  <c r="Y459" i="3"/>
  <c r="Y460" i="3"/>
  <c r="Y461" i="3"/>
  <c r="Y462" i="3"/>
  <c r="Y463" i="3"/>
  <c r="Y464" i="3"/>
  <c r="Y465" i="3"/>
  <c r="Y466" i="3"/>
  <c r="Y467" i="3"/>
  <c r="Y468" i="3"/>
  <c r="Y469" i="3"/>
  <c r="Y470" i="3"/>
  <c r="Y471" i="3"/>
  <c r="Y472" i="3"/>
  <c r="Y473" i="3"/>
  <c r="Y474" i="3"/>
  <c r="Y475" i="3"/>
  <c r="Y476" i="3"/>
  <c r="Y477" i="3"/>
  <c r="Y478" i="3"/>
  <c r="Y479" i="3"/>
  <c r="Y480" i="3"/>
  <c r="Y481" i="3"/>
  <c r="Y482" i="3"/>
  <c r="Y483" i="3"/>
  <c r="Y484" i="3"/>
  <c r="Y485" i="3"/>
  <c r="Y486" i="3"/>
  <c r="Y487" i="3"/>
  <c r="Y488" i="3"/>
  <c r="Y489" i="3"/>
  <c r="Y490" i="3"/>
  <c r="Y491" i="3"/>
  <c r="Y492" i="3"/>
  <c r="Y493" i="3"/>
  <c r="Y494" i="3"/>
  <c r="Y495" i="3"/>
  <c r="Y496" i="3"/>
  <c r="Y497" i="3"/>
  <c r="Y498" i="3"/>
  <c r="Y499" i="3"/>
  <c r="Y500" i="3"/>
  <c r="Y501" i="3"/>
  <c r="Y502" i="3"/>
  <c r="Y503" i="3"/>
  <c r="Y504" i="3"/>
  <c r="Y505" i="3"/>
  <c r="Y506" i="3"/>
  <c r="Y507" i="3"/>
  <c r="Y508" i="3"/>
  <c r="Y510" i="3"/>
  <c r="Y511" i="3"/>
  <c r="Y512" i="3"/>
  <c r="Y513" i="3"/>
  <c r="Y514" i="3"/>
  <c r="Y515" i="3"/>
  <c r="Y516" i="3"/>
  <c r="Y517" i="3"/>
  <c r="Y518" i="3"/>
  <c r="Y519" i="3"/>
  <c r="Y520" i="3"/>
  <c r="Y521" i="3"/>
  <c r="Y522" i="3"/>
  <c r="Y523" i="3"/>
  <c r="Y524" i="3"/>
  <c r="Y527" i="3"/>
  <c r="Y528" i="3"/>
  <c r="Y529" i="3"/>
  <c r="Y530" i="3"/>
  <c r="Y531" i="3"/>
  <c r="Y532" i="3"/>
  <c r="Y533" i="3"/>
  <c r="Y534" i="3"/>
  <c r="Y535" i="3"/>
  <c r="Y536" i="3"/>
  <c r="Y537" i="3"/>
  <c r="Y538" i="3"/>
  <c r="Y539" i="3"/>
  <c r="Y540" i="3"/>
  <c r="Y541" i="3"/>
  <c r="Y542" i="3"/>
  <c r="Y543" i="3"/>
  <c r="Y544" i="3"/>
  <c r="Y545" i="3"/>
  <c r="Y546" i="3"/>
  <c r="Y547" i="3"/>
  <c r="Y548" i="3"/>
  <c r="Y549" i="3"/>
  <c r="Y550" i="3"/>
  <c r="Y551" i="3"/>
  <c r="Y552" i="3"/>
  <c r="Y553" i="3"/>
  <c r="Y554" i="3"/>
  <c r="Y555" i="3"/>
  <c r="Y556" i="3"/>
  <c r="Y557" i="3"/>
  <c r="Y558" i="3"/>
  <c r="Y561" i="3"/>
  <c r="Y562" i="3"/>
  <c r="Y563" i="3"/>
  <c r="Y564" i="3"/>
  <c r="Y565" i="3"/>
  <c r="Y566" i="3"/>
  <c r="Y567" i="3"/>
  <c r="Y568" i="3"/>
  <c r="Y569" i="3"/>
  <c r="Y570" i="3"/>
  <c r="Y571" i="3"/>
  <c r="Y572" i="3"/>
  <c r="Y573" i="3"/>
  <c r="Y574" i="3"/>
  <c r="Y575" i="3"/>
  <c r="Y576" i="3"/>
  <c r="Y577" i="3"/>
  <c r="Y578" i="3"/>
  <c r="Y579" i="3"/>
  <c r="Y580" i="3"/>
  <c r="Y581" i="3"/>
  <c r="Y582" i="3"/>
  <c r="Y583" i="3"/>
  <c r="Y584" i="3"/>
  <c r="Y585" i="3"/>
  <c r="Y586" i="3"/>
  <c r="Y587" i="3"/>
  <c r="Y588" i="3"/>
  <c r="Y589" i="3"/>
  <c r="Y590" i="3"/>
  <c r="Y591" i="3"/>
  <c r="Y592" i="3"/>
  <c r="Y593" i="3"/>
  <c r="Y594" i="3"/>
  <c r="Y595" i="3"/>
  <c r="Y596" i="3"/>
  <c r="Y597" i="3"/>
  <c r="Y598" i="3"/>
  <c r="Y599" i="3"/>
  <c r="Y600" i="3"/>
  <c r="Y601" i="3"/>
  <c r="Y602" i="3"/>
  <c r="Y603" i="3"/>
  <c r="Y604" i="3"/>
  <c r="Y605" i="3"/>
  <c r="Y606" i="3"/>
  <c r="Y607" i="3"/>
  <c r="Y608" i="3"/>
  <c r="Y609" i="3"/>
  <c r="Y610" i="3"/>
  <c r="Y611" i="3"/>
  <c r="Y612" i="3"/>
  <c r="Y613" i="3"/>
  <c r="Y614" i="3"/>
  <c r="Y615" i="3"/>
  <c r="Y616" i="3"/>
  <c r="Y617" i="3"/>
  <c r="Y618" i="3"/>
  <c r="Y619" i="3"/>
  <c r="Y620" i="3"/>
  <c r="Y621" i="3"/>
  <c r="Y622" i="3"/>
  <c r="Y623" i="3"/>
  <c r="Y624" i="3"/>
  <c r="Y625" i="3"/>
  <c r="Y626" i="3"/>
  <c r="Y627" i="3"/>
  <c r="Y628" i="3"/>
  <c r="Y629" i="3"/>
  <c r="Y630" i="3"/>
  <c r="Y631" i="3"/>
  <c r="Y632" i="3"/>
  <c r="Y633" i="3"/>
  <c r="Y634" i="3"/>
  <c r="Y635" i="3"/>
  <c r="Y636" i="3"/>
  <c r="Y637" i="3"/>
  <c r="Y638" i="3"/>
  <c r="Y639" i="3"/>
  <c r="Y640" i="3"/>
  <c r="Y641" i="3"/>
  <c r="Y642" i="3"/>
  <c r="Y643" i="3"/>
  <c r="Y644" i="3"/>
  <c r="Y645" i="3"/>
  <c r="Y646" i="3"/>
  <c r="Y647" i="3"/>
  <c r="Y648" i="3"/>
  <c r="Y649" i="3"/>
  <c r="Y650" i="3"/>
  <c r="Y651" i="3"/>
  <c r="Y652" i="3"/>
  <c r="Y653" i="3"/>
  <c r="Y1137" i="3"/>
  <c r="Y1138" i="3"/>
  <c r="Y1139" i="3"/>
  <c r="Y1142" i="3"/>
  <c r="Y1143" i="3"/>
  <c r="Y1144" i="3"/>
  <c r="Y1145" i="3"/>
  <c r="Y1146" i="3"/>
  <c r="Y6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2" i="3"/>
  <c r="X1143" i="3"/>
  <c r="X1144" i="3"/>
  <c r="X1145" i="3"/>
  <c r="X1146" i="3"/>
  <c r="X9" i="3"/>
  <c r="X10" i="3"/>
  <c r="X11" i="3"/>
  <c r="X12" i="3"/>
  <c r="X13" i="3"/>
  <c r="X14" i="3"/>
  <c r="X15" i="3"/>
  <c r="X16" i="3"/>
  <c r="X17" i="3"/>
  <c r="X7" i="3"/>
  <c r="X8" i="3"/>
  <c r="X6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999" i="3"/>
  <c r="U1000" i="3"/>
  <c r="U1001" i="3"/>
  <c r="U1002" i="3"/>
  <c r="U1003" i="3"/>
  <c r="U1004" i="3"/>
  <c r="U1005" i="3"/>
  <c r="U1006" i="3"/>
  <c r="U1007" i="3"/>
  <c r="U1008" i="3"/>
  <c r="U1009" i="3"/>
  <c r="U1010" i="3"/>
  <c r="U1011" i="3"/>
  <c r="U1012" i="3"/>
  <c r="U1013" i="3"/>
  <c r="U1014" i="3"/>
  <c r="U1015" i="3"/>
  <c r="U1016" i="3"/>
  <c r="U1017" i="3"/>
  <c r="U1018" i="3"/>
  <c r="U1019" i="3"/>
  <c r="U1020" i="3"/>
  <c r="U1021" i="3"/>
  <c r="U1022" i="3"/>
  <c r="U1023" i="3"/>
  <c r="U1024" i="3"/>
  <c r="U1025" i="3"/>
  <c r="U1026" i="3"/>
  <c r="U1027" i="3"/>
  <c r="U1028" i="3"/>
  <c r="U1029" i="3"/>
  <c r="U1030" i="3"/>
  <c r="U1031" i="3"/>
  <c r="U1032" i="3"/>
  <c r="U1033" i="3"/>
  <c r="U1034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4" i="3"/>
  <c r="U1055" i="3"/>
  <c r="U1056" i="3"/>
  <c r="U1057" i="3"/>
  <c r="U1058" i="3"/>
  <c r="U1059" i="3"/>
  <c r="U1060" i="3"/>
  <c r="U1061" i="3"/>
  <c r="U1062" i="3"/>
  <c r="U1063" i="3"/>
  <c r="U1064" i="3"/>
  <c r="U1065" i="3"/>
  <c r="U1066" i="3"/>
  <c r="U1067" i="3"/>
  <c r="U1068" i="3"/>
  <c r="U1069" i="3"/>
  <c r="U1070" i="3"/>
  <c r="U1071" i="3"/>
  <c r="U1072" i="3"/>
  <c r="U1073" i="3"/>
  <c r="U1074" i="3"/>
  <c r="U1075" i="3"/>
  <c r="U1076" i="3"/>
  <c r="U1077" i="3"/>
  <c r="U1078" i="3"/>
  <c r="U1079" i="3"/>
  <c r="U1080" i="3"/>
  <c r="U1081" i="3"/>
  <c r="U1082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098" i="3"/>
  <c r="U1099" i="3"/>
  <c r="U1100" i="3"/>
  <c r="U1101" i="3"/>
  <c r="U1102" i="3"/>
  <c r="U1103" i="3"/>
  <c r="U1104" i="3"/>
  <c r="U1105" i="3"/>
  <c r="U1106" i="3"/>
  <c r="U1107" i="3"/>
  <c r="U1108" i="3"/>
  <c r="U1109" i="3"/>
  <c r="U1110" i="3"/>
  <c r="U1111" i="3"/>
  <c r="U1112" i="3"/>
  <c r="U1113" i="3"/>
  <c r="U1114" i="3"/>
  <c r="U1115" i="3"/>
  <c r="U1116" i="3"/>
  <c r="U1117" i="3"/>
  <c r="U1118" i="3"/>
  <c r="U1119" i="3"/>
  <c r="U1120" i="3"/>
  <c r="U1121" i="3"/>
  <c r="U1122" i="3"/>
  <c r="U1123" i="3"/>
  <c r="U1124" i="3"/>
  <c r="U1125" i="3"/>
  <c r="U1126" i="3"/>
  <c r="U1127" i="3"/>
  <c r="U1128" i="3"/>
  <c r="U1129" i="3"/>
  <c r="U1130" i="3"/>
  <c r="U1131" i="3"/>
  <c r="U1132" i="3"/>
  <c r="U1133" i="3"/>
  <c r="U1134" i="3"/>
  <c r="U1135" i="3"/>
  <c r="U1136" i="3"/>
  <c r="U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5" i="3"/>
  <c r="V696" i="3"/>
  <c r="V697" i="3"/>
  <c r="V698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4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3" i="3"/>
  <c r="V734" i="3"/>
  <c r="V735" i="3"/>
  <c r="V736" i="3"/>
  <c r="V737" i="3"/>
  <c r="V738" i="3"/>
  <c r="V739" i="3"/>
  <c r="V740" i="3"/>
  <c r="V741" i="3"/>
  <c r="V742" i="3"/>
  <c r="V743" i="3"/>
  <c r="V744" i="3"/>
  <c r="V745" i="3"/>
  <c r="V746" i="3"/>
  <c r="V747" i="3"/>
  <c r="V748" i="3"/>
  <c r="V749" i="3"/>
  <c r="V750" i="3"/>
  <c r="V751" i="3"/>
  <c r="V752" i="3"/>
  <c r="V753" i="3"/>
  <c r="V754" i="3"/>
  <c r="V755" i="3"/>
  <c r="V756" i="3"/>
  <c r="V757" i="3"/>
  <c r="V758" i="3"/>
  <c r="V759" i="3"/>
  <c r="V760" i="3"/>
  <c r="V761" i="3"/>
  <c r="V762" i="3"/>
  <c r="V763" i="3"/>
  <c r="V764" i="3"/>
  <c r="V765" i="3"/>
  <c r="V766" i="3"/>
  <c r="V767" i="3"/>
  <c r="V768" i="3"/>
  <c r="V769" i="3"/>
  <c r="V770" i="3"/>
  <c r="V771" i="3"/>
  <c r="V772" i="3"/>
  <c r="V773" i="3"/>
  <c r="V774" i="3"/>
  <c r="V775" i="3"/>
  <c r="V776" i="3"/>
  <c r="V777" i="3"/>
  <c r="V778" i="3"/>
  <c r="V779" i="3"/>
  <c r="V780" i="3"/>
  <c r="V781" i="3"/>
  <c r="V782" i="3"/>
  <c r="V783" i="3"/>
  <c r="V784" i="3"/>
  <c r="V785" i="3"/>
  <c r="V786" i="3"/>
  <c r="V787" i="3"/>
  <c r="V788" i="3"/>
  <c r="V789" i="3"/>
  <c r="V790" i="3"/>
  <c r="V791" i="3"/>
  <c r="V792" i="3"/>
  <c r="V793" i="3"/>
  <c r="V794" i="3"/>
  <c r="V795" i="3"/>
  <c r="V796" i="3"/>
  <c r="V797" i="3"/>
  <c r="V798" i="3"/>
  <c r="V799" i="3"/>
  <c r="V800" i="3"/>
  <c r="V801" i="3"/>
  <c r="V802" i="3"/>
  <c r="V803" i="3"/>
  <c r="V804" i="3"/>
  <c r="V805" i="3"/>
  <c r="V806" i="3"/>
  <c r="V807" i="3"/>
  <c r="V808" i="3"/>
  <c r="V809" i="3"/>
  <c r="V810" i="3"/>
  <c r="V811" i="3"/>
  <c r="V812" i="3"/>
  <c r="V813" i="3"/>
  <c r="V814" i="3"/>
  <c r="V815" i="3"/>
  <c r="V816" i="3"/>
  <c r="V817" i="3"/>
  <c r="V818" i="3"/>
  <c r="V819" i="3"/>
  <c r="V820" i="3"/>
  <c r="V821" i="3"/>
  <c r="V822" i="3"/>
  <c r="V823" i="3"/>
  <c r="V824" i="3"/>
  <c r="V825" i="3"/>
  <c r="V826" i="3"/>
  <c r="V827" i="3"/>
  <c r="V828" i="3"/>
  <c r="V829" i="3"/>
  <c r="V830" i="3"/>
  <c r="V831" i="3"/>
  <c r="V832" i="3"/>
  <c r="V833" i="3"/>
  <c r="V834" i="3"/>
  <c r="V835" i="3"/>
  <c r="V836" i="3"/>
  <c r="V837" i="3"/>
  <c r="V838" i="3"/>
  <c r="V839" i="3"/>
  <c r="V840" i="3"/>
  <c r="V841" i="3"/>
  <c r="V842" i="3"/>
  <c r="V843" i="3"/>
  <c r="V844" i="3"/>
  <c r="V845" i="3"/>
  <c r="V846" i="3"/>
  <c r="V847" i="3"/>
  <c r="V848" i="3"/>
  <c r="V849" i="3"/>
  <c r="V850" i="3"/>
  <c r="V851" i="3"/>
  <c r="V852" i="3"/>
  <c r="V853" i="3"/>
  <c r="V854" i="3"/>
  <c r="V855" i="3"/>
  <c r="V856" i="3"/>
  <c r="V857" i="3"/>
  <c r="V858" i="3"/>
  <c r="V859" i="3"/>
  <c r="V860" i="3"/>
  <c r="V861" i="3"/>
  <c r="V862" i="3"/>
  <c r="V863" i="3"/>
  <c r="V864" i="3"/>
  <c r="V865" i="3"/>
  <c r="V866" i="3"/>
  <c r="V867" i="3"/>
  <c r="V868" i="3"/>
  <c r="V869" i="3"/>
  <c r="V870" i="3"/>
  <c r="V871" i="3"/>
  <c r="V872" i="3"/>
  <c r="V873" i="3"/>
  <c r="V874" i="3"/>
  <c r="V875" i="3"/>
  <c r="V876" i="3"/>
  <c r="V877" i="3"/>
  <c r="V878" i="3"/>
  <c r="V879" i="3"/>
  <c r="V880" i="3"/>
  <c r="V881" i="3"/>
  <c r="V882" i="3"/>
  <c r="V883" i="3"/>
  <c r="V884" i="3"/>
  <c r="V885" i="3"/>
  <c r="V886" i="3"/>
  <c r="V887" i="3"/>
  <c r="V888" i="3"/>
  <c r="V889" i="3"/>
  <c r="V890" i="3"/>
  <c r="V891" i="3"/>
  <c r="V892" i="3"/>
  <c r="V893" i="3"/>
  <c r="V894" i="3"/>
  <c r="V895" i="3"/>
  <c r="V896" i="3"/>
  <c r="V897" i="3"/>
  <c r="V898" i="3"/>
  <c r="V899" i="3"/>
  <c r="V900" i="3"/>
  <c r="V901" i="3"/>
  <c r="V902" i="3"/>
  <c r="V903" i="3"/>
  <c r="V904" i="3"/>
  <c r="V905" i="3"/>
  <c r="V906" i="3"/>
  <c r="V907" i="3"/>
  <c r="V908" i="3"/>
  <c r="V909" i="3"/>
  <c r="V910" i="3"/>
  <c r="V911" i="3"/>
  <c r="V912" i="3"/>
  <c r="V913" i="3"/>
  <c r="V914" i="3"/>
  <c r="V915" i="3"/>
  <c r="V916" i="3"/>
  <c r="V917" i="3"/>
  <c r="V918" i="3"/>
  <c r="V919" i="3"/>
  <c r="V920" i="3"/>
  <c r="V921" i="3"/>
  <c r="V922" i="3"/>
  <c r="V923" i="3"/>
  <c r="V924" i="3"/>
  <c r="V925" i="3"/>
  <c r="V926" i="3"/>
  <c r="V927" i="3"/>
  <c r="V928" i="3"/>
  <c r="V929" i="3"/>
  <c r="V930" i="3"/>
  <c r="V931" i="3"/>
  <c r="V932" i="3"/>
  <c r="V933" i="3"/>
  <c r="V934" i="3"/>
  <c r="V935" i="3"/>
  <c r="V936" i="3"/>
  <c r="V937" i="3"/>
  <c r="V938" i="3"/>
  <c r="V939" i="3"/>
  <c r="V940" i="3"/>
  <c r="V941" i="3"/>
  <c r="V942" i="3"/>
  <c r="V943" i="3"/>
  <c r="V944" i="3"/>
  <c r="V945" i="3"/>
  <c r="V946" i="3"/>
  <c r="V947" i="3"/>
  <c r="V948" i="3"/>
  <c r="V949" i="3"/>
  <c r="V950" i="3"/>
  <c r="V951" i="3"/>
  <c r="V952" i="3"/>
  <c r="V953" i="3"/>
  <c r="V954" i="3"/>
  <c r="V955" i="3"/>
  <c r="V956" i="3"/>
  <c r="V957" i="3"/>
  <c r="V958" i="3"/>
  <c r="V959" i="3"/>
  <c r="V960" i="3"/>
  <c r="V961" i="3"/>
  <c r="V962" i="3"/>
  <c r="V963" i="3"/>
  <c r="V964" i="3"/>
  <c r="V965" i="3"/>
  <c r="V966" i="3"/>
  <c r="V967" i="3"/>
  <c r="V968" i="3"/>
  <c r="V969" i="3"/>
  <c r="V970" i="3"/>
  <c r="V971" i="3"/>
  <c r="V972" i="3"/>
  <c r="V973" i="3"/>
  <c r="V974" i="3"/>
  <c r="V975" i="3"/>
  <c r="V976" i="3"/>
  <c r="V977" i="3"/>
  <c r="V978" i="3"/>
  <c r="V979" i="3"/>
  <c r="V980" i="3"/>
  <c r="V981" i="3"/>
  <c r="V982" i="3"/>
  <c r="V983" i="3"/>
  <c r="V984" i="3"/>
  <c r="V985" i="3"/>
  <c r="V986" i="3"/>
  <c r="V987" i="3"/>
  <c r="V988" i="3"/>
  <c r="V989" i="3"/>
  <c r="V990" i="3"/>
  <c r="V991" i="3"/>
  <c r="V992" i="3"/>
  <c r="V993" i="3"/>
  <c r="V994" i="3"/>
  <c r="V995" i="3"/>
  <c r="V996" i="3"/>
  <c r="V997" i="3"/>
  <c r="V998" i="3"/>
  <c r="V999" i="3"/>
  <c r="V1000" i="3"/>
  <c r="V1001" i="3"/>
  <c r="V1002" i="3"/>
  <c r="V1003" i="3"/>
  <c r="V1004" i="3"/>
  <c r="V1005" i="3"/>
  <c r="V1006" i="3"/>
  <c r="V1007" i="3"/>
  <c r="V1008" i="3"/>
  <c r="V1009" i="3"/>
  <c r="V1010" i="3"/>
  <c r="V1011" i="3"/>
  <c r="V1012" i="3"/>
  <c r="V1013" i="3"/>
  <c r="V1014" i="3"/>
  <c r="V1015" i="3"/>
  <c r="V1016" i="3"/>
  <c r="V1017" i="3"/>
  <c r="V1018" i="3"/>
  <c r="V1019" i="3"/>
  <c r="V1020" i="3"/>
  <c r="V1021" i="3"/>
  <c r="V1022" i="3"/>
  <c r="V1023" i="3"/>
  <c r="V1024" i="3"/>
  <c r="V1025" i="3"/>
  <c r="V1026" i="3"/>
  <c r="V1027" i="3"/>
  <c r="V1028" i="3"/>
  <c r="V1029" i="3"/>
  <c r="V1030" i="3"/>
  <c r="V1031" i="3"/>
  <c r="V1032" i="3"/>
  <c r="V1033" i="3"/>
  <c r="V1034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4" i="3"/>
  <c r="V1055" i="3"/>
  <c r="V1056" i="3"/>
  <c r="V1057" i="3"/>
  <c r="V1058" i="3"/>
  <c r="V1059" i="3"/>
  <c r="V1060" i="3"/>
  <c r="V1061" i="3"/>
  <c r="V1062" i="3"/>
  <c r="V1063" i="3"/>
  <c r="V1064" i="3"/>
  <c r="V1065" i="3"/>
  <c r="V1066" i="3"/>
  <c r="V1067" i="3"/>
  <c r="V1068" i="3"/>
  <c r="V1069" i="3"/>
  <c r="V1070" i="3"/>
  <c r="V1071" i="3"/>
  <c r="V1072" i="3"/>
  <c r="V1073" i="3"/>
  <c r="V1074" i="3"/>
  <c r="V1075" i="3"/>
  <c r="V1076" i="3"/>
  <c r="V1077" i="3"/>
  <c r="V1078" i="3"/>
  <c r="V1079" i="3"/>
  <c r="V1080" i="3"/>
  <c r="V1081" i="3"/>
  <c r="V1082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098" i="3"/>
  <c r="V1099" i="3"/>
  <c r="V1100" i="3"/>
  <c r="V1101" i="3"/>
  <c r="V1102" i="3"/>
  <c r="V1103" i="3"/>
  <c r="V1104" i="3"/>
  <c r="V1105" i="3"/>
  <c r="V1106" i="3"/>
  <c r="V1107" i="3"/>
  <c r="V1108" i="3"/>
  <c r="V1109" i="3"/>
  <c r="V1110" i="3"/>
  <c r="V1111" i="3"/>
  <c r="V1112" i="3"/>
  <c r="V1113" i="3"/>
  <c r="V1114" i="3"/>
  <c r="V1115" i="3"/>
  <c r="V1116" i="3"/>
  <c r="V1117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654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555" i="3"/>
  <c r="V556" i="3"/>
  <c r="V557" i="3"/>
  <c r="V558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V629" i="3"/>
  <c r="V630" i="3"/>
  <c r="V631" i="3"/>
  <c r="V632" i="3"/>
  <c r="V633" i="3"/>
  <c r="V634" i="3"/>
  <c r="V635" i="3"/>
  <c r="V636" i="3"/>
  <c r="V637" i="3"/>
  <c r="V638" i="3"/>
  <c r="V639" i="3"/>
  <c r="V640" i="3"/>
  <c r="V641" i="3"/>
  <c r="V642" i="3"/>
  <c r="V643" i="3"/>
  <c r="V644" i="3"/>
  <c r="V645" i="3"/>
  <c r="V646" i="3"/>
  <c r="V647" i="3"/>
  <c r="V648" i="3"/>
  <c r="V649" i="3"/>
  <c r="V650" i="3"/>
  <c r="V651" i="3"/>
  <c r="V652" i="3"/>
  <c r="V653" i="3"/>
  <c r="V1137" i="3"/>
  <c r="V1138" i="3"/>
  <c r="V1139" i="3"/>
  <c r="V1142" i="3"/>
  <c r="V1143" i="3"/>
  <c r="V1144" i="3"/>
  <c r="V1145" i="3"/>
  <c r="V1146" i="3"/>
  <c r="V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1137" i="3"/>
  <c r="U1138" i="3"/>
  <c r="U1139" i="3"/>
  <c r="U1142" i="3"/>
  <c r="U1143" i="3"/>
  <c r="U1144" i="3"/>
  <c r="U1145" i="3"/>
  <c r="U1146" i="3"/>
  <c r="U6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1" i="3"/>
  <c r="M1022" i="3"/>
  <c r="M1023" i="3"/>
  <c r="M1024" i="3"/>
  <c r="M1025" i="3"/>
  <c r="M1026" i="3"/>
  <c r="M1027" i="3"/>
  <c r="M1028" i="3"/>
  <c r="M1029" i="3"/>
  <c r="M1030" i="3"/>
  <c r="M1031" i="3"/>
  <c r="M1032" i="3"/>
  <c r="M1033" i="3"/>
  <c r="M1034" i="3"/>
  <c r="M1035" i="3"/>
  <c r="M1036" i="3"/>
  <c r="M1037" i="3"/>
  <c r="M1038" i="3"/>
  <c r="M1039" i="3"/>
  <c r="M1040" i="3"/>
  <c r="M1041" i="3"/>
  <c r="M1042" i="3"/>
  <c r="M1043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654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9" i="3"/>
  <c r="R1088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7" i="3"/>
  <c r="R1066" i="3"/>
  <c r="R1065" i="3"/>
  <c r="R1064" i="3"/>
  <c r="R1063" i="3"/>
  <c r="R1062" i="3"/>
  <c r="R1061" i="3"/>
  <c r="R1060" i="3"/>
  <c r="R1059" i="3"/>
  <c r="R1058" i="3"/>
  <c r="R1057" i="3"/>
  <c r="R1056" i="3"/>
  <c r="R1055" i="3"/>
  <c r="R1054" i="3"/>
  <c r="R1053" i="3"/>
  <c r="R1052" i="3"/>
  <c r="R1051" i="3"/>
  <c r="R1050" i="3"/>
  <c r="R1049" i="3"/>
  <c r="R1048" i="3"/>
  <c r="R1047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3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6" i="3"/>
  <c r="R935" i="3"/>
  <c r="R934" i="3"/>
  <c r="R933" i="3"/>
  <c r="R932" i="3"/>
  <c r="R931" i="3"/>
  <c r="R930" i="3"/>
  <c r="R929" i="3"/>
  <c r="R928" i="3"/>
  <c r="R927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4" i="3"/>
  <c r="R743" i="3"/>
  <c r="R742" i="3"/>
  <c r="R654" i="3"/>
  <c r="S1136" i="3"/>
  <c r="S1135" i="3"/>
  <c r="S1134" i="3"/>
  <c r="S1133" i="3"/>
  <c r="S1132" i="3"/>
  <c r="S1131" i="3"/>
  <c r="S1130" i="3"/>
  <c r="S1129" i="3"/>
  <c r="S1128" i="3"/>
  <c r="S1127" i="3"/>
  <c r="S1126" i="3"/>
  <c r="S1125" i="3"/>
  <c r="S1124" i="3"/>
  <c r="S1123" i="3"/>
  <c r="S1122" i="3"/>
  <c r="S1121" i="3"/>
  <c r="S1120" i="3"/>
  <c r="S1119" i="3"/>
  <c r="S1118" i="3"/>
  <c r="S1117" i="3"/>
  <c r="S1116" i="3"/>
  <c r="S1115" i="3"/>
  <c r="S1114" i="3"/>
  <c r="S1113" i="3"/>
  <c r="S1112" i="3"/>
  <c r="S1111" i="3"/>
  <c r="S1110" i="3"/>
  <c r="S1109" i="3"/>
  <c r="S1108" i="3"/>
  <c r="S1107" i="3"/>
  <c r="S1106" i="3"/>
  <c r="S1105" i="3"/>
  <c r="S1104" i="3"/>
  <c r="S1103" i="3"/>
  <c r="S1102" i="3"/>
  <c r="S1101" i="3"/>
  <c r="S1100" i="3"/>
  <c r="S1099" i="3"/>
  <c r="S1098" i="3"/>
  <c r="S1097" i="3"/>
  <c r="S1096" i="3"/>
  <c r="S1095" i="3"/>
  <c r="S1094" i="3"/>
  <c r="S1093" i="3"/>
  <c r="S1092" i="3"/>
  <c r="S1091" i="3"/>
  <c r="S1090" i="3"/>
  <c r="S1089" i="3"/>
  <c r="S1088" i="3"/>
  <c r="S1087" i="3"/>
  <c r="S1086" i="3"/>
  <c r="S1085" i="3"/>
  <c r="S1084" i="3"/>
  <c r="S1083" i="3"/>
  <c r="S1082" i="3"/>
  <c r="S1081" i="3"/>
  <c r="S1080" i="3"/>
  <c r="S1079" i="3"/>
  <c r="S1078" i="3"/>
  <c r="S1077" i="3"/>
  <c r="S1076" i="3"/>
  <c r="S1075" i="3"/>
  <c r="S1074" i="3"/>
  <c r="S1073" i="3"/>
  <c r="S1072" i="3"/>
  <c r="S1071" i="3"/>
  <c r="S1070" i="3"/>
  <c r="S1069" i="3"/>
  <c r="S1068" i="3"/>
  <c r="S1067" i="3"/>
  <c r="S1066" i="3"/>
  <c r="S1065" i="3"/>
  <c r="S1064" i="3"/>
  <c r="S1063" i="3"/>
  <c r="S1062" i="3"/>
  <c r="S1061" i="3"/>
  <c r="S1060" i="3"/>
  <c r="S1059" i="3"/>
  <c r="S1058" i="3"/>
  <c r="S1057" i="3"/>
  <c r="S1056" i="3"/>
  <c r="S1055" i="3"/>
  <c r="S1054" i="3"/>
  <c r="S1053" i="3"/>
  <c r="S1052" i="3"/>
  <c r="S1051" i="3"/>
  <c r="S1050" i="3"/>
  <c r="S1049" i="3"/>
  <c r="S1048" i="3"/>
  <c r="S1047" i="3"/>
  <c r="S1046" i="3"/>
  <c r="S1045" i="3"/>
  <c r="S1044" i="3"/>
  <c r="S1043" i="3"/>
  <c r="S1042" i="3"/>
  <c r="S1041" i="3"/>
  <c r="S1040" i="3"/>
  <c r="S1039" i="3"/>
  <c r="S1038" i="3"/>
  <c r="S1037" i="3"/>
  <c r="S1036" i="3"/>
  <c r="S1035" i="3"/>
  <c r="S1034" i="3"/>
  <c r="S1033" i="3"/>
  <c r="S1032" i="3"/>
  <c r="S1031" i="3"/>
  <c r="S1030" i="3"/>
  <c r="S1029" i="3"/>
  <c r="S1028" i="3"/>
  <c r="S1027" i="3"/>
  <c r="S1026" i="3"/>
  <c r="S1025" i="3"/>
  <c r="S1024" i="3"/>
  <c r="S1023" i="3"/>
  <c r="S1022" i="3"/>
  <c r="S1021" i="3"/>
  <c r="S1020" i="3"/>
  <c r="S1019" i="3"/>
  <c r="S1018" i="3"/>
  <c r="S1017" i="3"/>
  <c r="S1016" i="3"/>
  <c r="S1015" i="3"/>
  <c r="S1014" i="3"/>
  <c r="S1013" i="3"/>
  <c r="S1012" i="3"/>
  <c r="S1011" i="3"/>
  <c r="S1010" i="3"/>
  <c r="S1009" i="3"/>
  <c r="S1008" i="3"/>
  <c r="S1007" i="3"/>
  <c r="S1006" i="3"/>
  <c r="S1005" i="3"/>
  <c r="S1004" i="3"/>
  <c r="S1003" i="3"/>
  <c r="S1002" i="3"/>
  <c r="S1001" i="3"/>
  <c r="S1000" i="3"/>
  <c r="S999" i="3"/>
  <c r="S998" i="3"/>
  <c r="S997" i="3"/>
  <c r="S996" i="3"/>
  <c r="S995" i="3"/>
  <c r="S994" i="3"/>
  <c r="S993" i="3"/>
  <c r="S992" i="3"/>
  <c r="S991" i="3"/>
  <c r="S990" i="3"/>
  <c r="S989" i="3"/>
  <c r="S988" i="3"/>
  <c r="S987" i="3"/>
  <c r="S986" i="3"/>
  <c r="S985" i="3"/>
  <c r="S984" i="3"/>
  <c r="S983" i="3"/>
  <c r="S982" i="3"/>
  <c r="S981" i="3"/>
  <c r="S980" i="3"/>
  <c r="S979" i="3"/>
  <c r="S978" i="3"/>
  <c r="S977" i="3"/>
  <c r="S976" i="3"/>
  <c r="S975" i="3"/>
  <c r="S974" i="3"/>
  <c r="S973" i="3"/>
  <c r="S972" i="3"/>
  <c r="S971" i="3"/>
  <c r="S970" i="3"/>
  <c r="S969" i="3"/>
  <c r="S968" i="3"/>
  <c r="S967" i="3"/>
  <c r="S966" i="3"/>
  <c r="S965" i="3"/>
  <c r="S964" i="3"/>
  <c r="S963" i="3"/>
  <c r="S962" i="3"/>
  <c r="S961" i="3"/>
  <c r="S960" i="3"/>
  <c r="S959" i="3"/>
  <c r="S958" i="3"/>
  <c r="S957" i="3"/>
  <c r="S956" i="3"/>
  <c r="S955" i="3"/>
  <c r="S954" i="3"/>
  <c r="S953" i="3"/>
  <c r="S952" i="3"/>
  <c r="S951" i="3"/>
  <c r="S950" i="3"/>
  <c r="S949" i="3"/>
  <c r="S948" i="3"/>
  <c r="S947" i="3"/>
  <c r="S946" i="3"/>
  <c r="S945" i="3"/>
  <c r="S944" i="3"/>
  <c r="S943" i="3"/>
  <c r="S942" i="3"/>
  <c r="S941" i="3"/>
  <c r="S940" i="3"/>
  <c r="S939" i="3"/>
  <c r="S938" i="3"/>
  <c r="S937" i="3"/>
  <c r="S936" i="3"/>
  <c r="S935" i="3"/>
  <c r="S934" i="3"/>
  <c r="S933" i="3"/>
  <c r="S932" i="3"/>
  <c r="S931" i="3"/>
  <c r="S930" i="3"/>
  <c r="S929" i="3"/>
  <c r="S928" i="3"/>
  <c r="S927" i="3"/>
  <c r="S926" i="3"/>
  <c r="S925" i="3"/>
  <c r="S924" i="3"/>
  <c r="S923" i="3"/>
  <c r="S922" i="3"/>
  <c r="S921" i="3"/>
  <c r="S920" i="3"/>
  <c r="S919" i="3"/>
  <c r="S918" i="3"/>
  <c r="S917" i="3"/>
  <c r="S916" i="3"/>
  <c r="S915" i="3"/>
  <c r="S914" i="3"/>
  <c r="S913" i="3"/>
  <c r="S912" i="3"/>
  <c r="S911" i="3"/>
  <c r="S910" i="3"/>
  <c r="S909" i="3"/>
  <c r="S908" i="3"/>
  <c r="S907" i="3"/>
  <c r="S906" i="3"/>
  <c r="S905" i="3"/>
  <c r="S904" i="3"/>
  <c r="S903" i="3"/>
  <c r="S902" i="3"/>
  <c r="S901" i="3"/>
  <c r="S900" i="3"/>
  <c r="S899" i="3"/>
  <c r="S898" i="3"/>
  <c r="S897" i="3"/>
  <c r="S896" i="3"/>
  <c r="S895" i="3"/>
  <c r="S894" i="3"/>
  <c r="S893" i="3"/>
  <c r="S892" i="3"/>
  <c r="S891" i="3"/>
  <c r="S890" i="3"/>
  <c r="S889" i="3"/>
  <c r="S888" i="3"/>
  <c r="S887" i="3"/>
  <c r="S886" i="3"/>
  <c r="S885" i="3"/>
  <c r="S884" i="3"/>
  <c r="S883" i="3"/>
  <c r="S882" i="3"/>
  <c r="S881" i="3"/>
  <c r="S880" i="3"/>
  <c r="S879" i="3"/>
  <c r="S878" i="3"/>
  <c r="S877" i="3"/>
  <c r="S876" i="3"/>
  <c r="S875" i="3"/>
  <c r="S874" i="3"/>
  <c r="S873" i="3"/>
  <c r="S872" i="3"/>
  <c r="S871" i="3"/>
  <c r="S870" i="3"/>
  <c r="S869" i="3"/>
  <c r="S868" i="3"/>
  <c r="S867" i="3"/>
  <c r="S866" i="3"/>
  <c r="S865" i="3"/>
  <c r="S864" i="3"/>
  <c r="S863" i="3"/>
  <c r="S862" i="3"/>
  <c r="S861" i="3"/>
  <c r="S860" i="3"/>
  <c r="S859" i="3"/>
  <c r="S858" i="3"/>
  <c r="S857" i="3"/>
  <c r="S856" i="3"/>
  <c r="S855" i="3"/>
  <c r="S854" i="3"/>
  <c r="S853" i="3"/>
  <c r="S852" i="3"/>
  <c r="S851" i="3"/>
  <c r="S850" i="3"/>
  <c r="S849" i="3"/>
  <c r="S848" i="3"/>
  <c r="S847" i="3"/>
  <c r="S846" i="3"/>
  <c r="S845" i="3"/>
  <c r="S844" i="3"/>
  <c r="S843" i="3"/>
  <c r="S842" i="3"/>
  <c r="S841" i="3"/>
  <c r="S840" i="3"/>
  <c r="S839" i="3"/>
  <c r="S838" i="3"/>
  <c r="S837" i="3"/>
  <c r="S836" i="3"/>
  <c r="S835" i="3"/>
  <c r="S834" i="3"/>
  <c r="S833" i="3"/>
  <c r="S832" i="3"/>
  <c r="S831" i="3"/>
  <c r="S830" i="3"/>
  <c r="S829" i="3"/>
  <c r="S828" i="3"/>
  <c r="S827" i="3"/>
  <c r="S826" i="3"/>
  <c r="S825" i="3"/>
  <c r="S824" i="3"/>
  <c r="S823" i="3"/>
  <c r="S822" i="3"/>
  <c r="S821" i="3"/>
  <c r="S820" i="3"/>
  <c r="S819" i="3"/>
  <c r="S818" i="3"/>
  <c r="S817" i="3"/>
  <c r="S816" i="3"/>
  <c r="S815" i="3"/>
  <c r="S814" i="3"/>
  <c r="S813" i="3"/>
  <c r="S812" i="3"/>
  <c r="S811" i="3"/>
  <c r="S810" i="3"/>
  <c r="S809" i="3"/>
  <c r="S808" i="3"/>
  <c r="S807" i="3"/>
  <c r="S806" i="3"/>
  <c r="S805" i="3"/>
  <c r="S804" i="3"/>
  <c r="S803" i="3"/>
  <c r="S802" i="3"/>
  <c r="S801" i="3"/>
  <c r="S800" i="3"/>
  <c r="S799" i="3"/>
  <c r="S798" i="3"/>
  <c r="S797" i="3"/>
  <c r="S796" i="3"/>
  <c r="S795" i="3"/>
  <c r="S794" i="3"/>
  <c r="S793" i="3"/>
  <c r="S792" i="3"/>
  <c r="S791" i="3"/>
  <c r="S790" i="3"/>
  <c r="S789" i="3"/>
  <c r="S788" i="3"/>
  <c r="S787" i="3"/>
  <c r="S786" i="3"/>
  <c r="S785" i="3"/>
  <c r="S784" i="3"/>
  <c r="S783" i="3"/>
  <c r="S782" i="3"/>
  <c r="S781" i="3"/>
  <c r="S780" i="3"/>
  <c r="S779" i="3"/>
  <c r="S778" i="3"/>
  <c r="S777" i="3"/>
  <c r="S776" i="3"/>
  <c r="S775" i="3"/>
  <c r="S774" i="3"/>
  <c r="S773" i="3"/>
  <c r="S772" i="3"/>
  <c r="S771" i="3"/>
  <c r="S770" i="3"/>
  <c r="S769" i="3"/>
  <c r="S768" i="3"/>
  <c r="S767" i="3"/>
  <c r="S766" i="3"/>
  <c r="S765" i="3"/>
  <c r="S764" i="3"/>
  <c r="S763" i="3"/>
  <c r="S762" i="3"/>
  <c r="S761" i="3"/>
  <c r="S760" i="3"/>
  <c r="S759" i="3"/>
  <c r="S758" i="3"/>
  <c r="S757" i="3"/>
  <c r="S756" i="3"/>
  <c r="S755" i="3"/>
  <c r="S754" i="3"/>
  <c r="S753" i="3"/>
  <c r="S752" i="3"/>
  <c r="S751" i="3"/>
  <c r="S750" i="3"/>
  <c r="S749" i="3"/>
  <c r="S748" i="3"/>
  <c r="S747" i="3"/>
  <c r="S746" i="3"/>
  <c r="S745" i="3"/>
  <c r="S744" i="3"/>
  <c r="S743" i="3"/>
  <c r="S742" i="3"/>
  <c r="S654" i="3"/>
  <c r="T1136" i="3"/>
  <c r="T1135" i="3"/>
  <c r="T1134" i="3"/>
  <c r="T1133" i="3"/>
  <c r="T1132" i="3"/>
  <c r="T1131" i="3"/>
  <c r="T1130" i="3"/>
  <c r="T1129" i="3"/>
  <c r="T1128" i="3"/>
  <c r="T1127" i="3"/>
  <c r="T1126" i="3"/>
  <c r="T1125" i="3"/>
  <c r="T1124" i="3"/>
  <c r="T1123" i="3"/>
  <c r="T1122" i="3"/>
  <c r="T1121" i="3"/>
  <c r="T1120" i="3"/>
  <c r="T1119" i="3"/>
  <c r="T1118" i="3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9" i="3"/>
  <c r="T1098" i="3"/>
  <c r="T1097" i="3"/>
  <c r="T1096" i="3"/>
  <c r="T1095" i="3"/>
  <c r="T1094" i="3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T1069" i="3"/>
  <c r="T1068" i="3"/>
  <c r="T1067" i="3"/>
  <c r="T1066" i="3"/>
  <c r="T1065" i="3"/>
  <c r="T1064" i="3"/>
  <c r="T1063" i="3"/>
  <c r="T1062" i="3"/>
  <c r="T1061" i="3"/>
  <c r="T1060" i="3"/>
  <c r="T1059" i="3"/>
  <c r="T1058" i="3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T1045" i="3"/>
  <c r="T1044" i="3"/>
  <c r="T1043" i="3"/>
  <c r="T1042" i="3"/>
  <c r="T1041" i="3"/>
  <c r="T1040" i="3"/>
  <c r="T1039" i="3"/>
  <c r="T1038" i="3"/>
  <c r="T1037" i="3"/>
  <c r="T1036" i="3"/>
  <c r="T1035" i="3"/>
  <c r="T1034" i="3"/>
  <c r="T1033" i="3"/>
  <c r="T1032" i="3"/>
  <c r="T1031" i="3"/>
  <c r="T1030" i="3"/>
  <c r="T1029" i="3"/>
  <c r="T1028" i="3"/>
  <c r="T1027" i="3"/>
  <c r="T1026" i="3"/>
  <c r="T1025" i="3"/>
  <c r="T1024" i="3"/>
  <c r="T1023" i="3"/>
  <c r="T1022" i="3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T973" i="3"/>
  <c r="T972" i="3"/>
  <c r="T971" i="3"/>
  <c r="T970" i="3"/>
  <c r="T969" i="3"/>
  <c r="T968" i="3"/>
  <c r="T967" i="3"/>
  <c r="T966" i="3"/>
  <c r="T965" i="3"/>
  <c r="T964" i="3"/>
  <c r="T963" i="3"/>
  <c r="T962" i="3"/>
  <c r="T961" i="3"/>
  <c r="T960" i="3"/>
  <c r="T959" i="3"/>
  <c r="T958" i="3"/>
  <c r="T957" i="3"/>
  <c r="T956" i="3"/>
  <c r="T955" i="3"/>
  <c r="T954" i="3"/>
  <c r="T953" i="3"/>
  <c r="T952" i="3"/>
  <c r="T951" i="3"/>
  <c r="T950" i="3"/>
  <c r="T949" i="3"/>
  <c r="T948" i="3"/>
  <c r="T947" i="3"/>
  <c r="T946" i="3"/>
  <c r="T945" i="3"/>
  <c r="T944" i="3"/>
  <c r="T943" i="3"/>
  <c r="T942" i="3"/>
  <c r="T941" i="3"/>
  <c r="T940" i="3"/>
  <c r="T939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6" i="3"/>
  <c r="T925" i="3"/>
  <c r="T924" i="3"/>
  <c r="T923" i="3"/>
  <c r="T922" i="3"/>
  <c r="T921" i="3"/>
  <c r="T920" i="3"/>
  <c r="T919" i="3"/>
  <c r="T918" i="3"/>
  <c r="T917" i="3"/>
  <c r="T916" i="3"/>
  <c r="T915" i="3"/>
  <c r="T914" i="3"/>
  <c r="T913" i="3"/>
  <c r="T912" i="3"/>
  <c r="T911" i="3"/>
  <c r="T910" i="3"/>
  <c r="T909" i="3"/>
  <c r="T908" i="3"/>
  <c r="T907" i="3"/>
  <c r="T906" i="3"/>
  <c r="T905" i="3"/>
  <c r="T904" i="3"/>
  <c r="T903" i="3"/>
  <c r="T902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1137" i="3"/>
  <c r="T1138" i="3"/>
  <c r="T1139" i="3"/>
  <c r="T1142" i="3"/>
  <c r="T1143" i="3"/>
  <c r="T1144" i="3"/>
  <c r="T1145" i="3"/>
  <c r="T1146" i="3"/>
  <c r="T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1137" i="3"/>
  <c r="S1138" i="3"/>
  <c r="S1139" i="3"/>
  <c r="S1142" i="3"/>
  <c r="S1143" i="3"/>
  <c r="S1144" i="3"/>
  <c r="S1145" i="3"/>
  <c r="S1146" i="3"/>
  <c r="S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1137" i="3"/>
  <c r="R1138" i="3"/>
  <c r="R1139" i="3"/>
  <c r="R1142" i="3"/>
  <c r="R1143" i="3"/>
  <c r="R1144" i="3"/>
  <c r="R1145" i="3"/>
  <c r="R1146" i="3"/>
  <c r="R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1137" i="3"/>
  <c r="Q1138" i="3"/>
  <c r="Q1139" i="3"/>
  <c r="Q1142" i="3"/>
  <c r="Q1143" i="3"/>
  <c r="Q1144" i="3"/>
  <c r="Q1145" i="3"/>
  <c r="Q1146" i="3"/>
  <c r="Q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1137" i="3"/>
  <c r="P1138" i="3"/>
  <c r="P1139" i="3"/>
  <c r="P1142" i="3"/>
  <c r="P1143" i="3"/>
  <c r="P1144" i="3"/>
  <c r="P1145" i="3"/>
  <c r="P1146" i="3"/>
  <c r="P6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1137" i="3"/>
  <c r="N1138" i="3"/>
  <c r="N1139" i="3"/>
  <c r="N1142" i="3"/>
  <c r="N1143" i="3"/>
  <c r="N1144" i="3"/>
  <c r="N1145" i="3"/>
  <c r="N1146" i="3"/>
  <c r="N400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108" i="3"/>
  <c r="N109" i="3"/>
  <c r="N110" i="3"/>
  <c r="N111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7" i="3"/>
  <c r="N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1137" i="3"/>
  <c r="M1138" i="3"/>
  <c r="M1139" i="3"/>
  <c r="M1142" i="3"/>
  <c r="M1143" i="3"/>
  <c r="M1144" i="3"/>
  <c r="M1145" i="3"/>
  <c r="M1146" i="3"/>
  <c r="M6" i="3"/>
  <c r="L22" i="3" l="1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1137" i="3"/>
  <c r="L1138" i="3"/>
  <c r="L1139" i="3"/>
  <c r="L1142" i="3"/>
  <c r="L1143" i="3"/>
  <c r="L1144" i="3"/>
  <c r="L1145" i="3"/>
  <c r="L1146" i="3"/>
  <c r="L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2" i="3"/>
  <c r="J1143" i="3"/>
  <c r="J1144" i="3"/>
  <c r="J1145" i="3"/>
  <c r="J1146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James Stanchina</author>
  </authors>
  <commentList>
    <comment ref="E6146" authorId="0" shapeId="0" xr:uid="{BA834EB1-D5D6-4B4E-AD15-554AB31157A1}">
      <text>
        <r>
          <rPr>
            <b/>
            <sz val="9"/>
            <color indexed="81"/>
            <rFont val="Tahoma"/>
            <family val="2"/>
          </rPr>
          <t>115% times medicare rate</t>
        </r>
      </text>
    </comment>
  </commentList>
</comments>
</file>

<file path=xl/sharedStrings.xml><?xml version="1.0" encoding="utf-8"?>
<sst xmlns="http://schemas.openxmlformats.org/spreadsheetml/2006/main" count="13167" uniqueCount="5709">
  <si>
    <t>97110GP</t>
  </si>
  <si>
    <t>THERAP EXERCISE-ROM, EA 15MIN</t>
  </si>
  <si>
    <t>SLEEP STUDY</t>
  </si>
  <si>
    <t>VME EKG</t>
  </si>
  <si>
    <t>BX PROSTATE, NEEDLE PUNC</t>
  </si>
  <si>
    <t>MRI BRAIN W/WO CONTRAST</t>
  </si>
  <si>
    <t>MRI LOWER EXT W/O CONTRAST</t>
  </si>
  <si>
    <t>MRI LUMBAR W/O CONTRAST</t>
  </si>
  <si>
    <t>CT PELVIS W/ CONTRAST &amp; 3D</t>
  </si>
  <si>
    <t>CT ABD/PELVIS W CONTRAST</t>
  </si>
  <si>
    <t>CT HEAD W/O CONTRAST</t>
  </si>
  <si>
    <t>TRANSVAGINAL NON-OB</t>
  </si>
  <si>
    <t>LUMBAR SPINE MIN 4 VIEWS</t>
  </si>
  <si>
    <t>OB &gt; 14WKS</t>
  </si>
  <si>
    <t>ABDOMEN COMPLETE US</t>
  </si>
  <si>
    <t>MAMMOGRAPHY CAD DX UNI</t>
  </si>
  <si>
    <t>MAMMOGRAPHY CAD SCREENING</t>
  </si>
  <si>
    <t>URINE DIPSTICK CHEM ONLY</t>
  </si>
  <si>
    <t>URINALYSIS, COMPLETE</t>
  </si>
  <si>
    <t>PTT</t>
  </si>
  <si>
    <t>CBC NO DIFFERENTIAL</t>
  </si>
  <si>
    <t>PSA FREE</t>
  </si>
  <si>
    <t>LIPID PANEL</t>
  </si>
  <si>
    <t>COMPLETE BLOOD COUNT</t>
  </si>
  <si>
    <t>TSH</t>
  </si>
  <si>
    <t>COMPREHENSIVE METABOLIC PANEL</t>
  </si>
  <si>
    <t>BASIC METABOLIC PANEL</t>
  </si>
  <si>
    <t>CPT/HPCS</t>
  </si>
  <si>
    <t>Description</t>
  </si>
  <si>
    <t>Prothrombin time</t>
  </si>
  <si>
    <t>A9503</t>
  </si>
  <si>
    <t>A9516</t>
  </si>
  <si>
    <t>A9537</t>
  </si>
  <si>
    <t>A9562</t>
  </si>
  <si>
    <t>A9577</t>
  </si>
  <si>
    <t>C1713</t>
  </si>
  <si>
    <t>C1729</t>
  </si>
  <si>
    <t>C1776</t>
  </si>
  <si>
    <t>C1781</t>
  </si>
  <si>
    <t>C8900</t>
  </si>
  <si>
    <t>C8908</t>
  </si>
  <si>
    <t>C9803</t>
  </si>
  <si>
    <t>G0103</t>
  </si>
  <si>
    <t>G0108</t>
  </si>
  <si>
    <t>G0145</t>
  </si>
  <si>
    <t>G0277</t>
  </si>
  <si>
    <t>G0279</t>
  </si>
  <si>
    <t>G0297</t>
  </si>
  <si>
    <t>G0424</t>
  </si>
  <si>
    <t>G0463</t>
  </si>
  <si>
    <t>G0480</t>
  </si>
  <si>
    <t>J0131</t>
  </si>
  <si>
    <t>J0171</t>
  </si>
  <si>
    <t>J0282</t>
  </si>
  <si>
    <t>J0330</t>
  </si>
  <si>
    <t>J0690</t>
  </si>
  <si>
    <t>J0694</t>
  </si>
  <si>
    <t>J1100</t>
  </si>
  <si>
    <t>J1170</t>
  </si>
  <si>
    <t>J1644</t>
  </si>
  <si>
    <t>J1650</t>
  </si>
  <si>
    <t>J1885</t>
  </si>
  <si>
    <t>J1940</t>
  </si>
  <si>
    <t>J2001</t>
  </si>
  <si>
    <t>J2175</t>
  </si>
  <si>
    <t>J2250</t>
  </si>
  <si>
    <t>J2270</t>
  </si>
  <si>
    <t>J2370</t>
  </si>
  <si>
    <t>J2405</t>
  </si>
  <si>
    <t>J2590</t>
  </si>
  <si>
    <t>J2765</t>
  </si>
  <si>
    <t>J2795</t>
  </si>
  <si>
    <t>J3010</t>
  </si>
  <si>
    <t>J3301</t>
  </si>
  <si>
    <t>P9016</t>
  </si>
  <si>
    <t>Q9967</t>
  </si>
  <si>
    <t>Q9969</t>
  </si>
  <si>
    <t>Evaluation and Management Services</t>
  </si>
  <si>
    <t>30 minute office visit</t>
  </si>
  <si>
    <t>45 Minute office visit</t>
  </si>
  <si>
    <t>60 Minute office Visit</t>
  </si>
  <si>
    <t>Office Consult 40 Min</t>
  </si>
  <si>
    <t>Office Consult 60 min</t>
  </si>
  <si>
    <t>Removal of Breast Lesion</t>
  </si>
  <si>
    <t xml:space="preserve">Removal of one knee cartilage using an endoscope </t>
  </si>
  <si>
    <t>Biplys single / multiple</t>
  </si>
  <si>
    <t>Diagnostic Colonoscopy</t>
  </si>
  <si>
    <t>Laparoscopy Cholecystecomp</t>
  </si>
  <si>
    <t>OB blood test panel</t>
  </si>
  <si>
    <t>Renal Function Panel</t>
  </si>
  <si>
    <t>Hepal Function AMA Fanel</t>
  </si>
  <si>
    <t>Mammography CAD DX BILATERAL</t>
  </si>
  <si>
    <t>Major joint replacement or reattachment of lower extremity w/o MCC</t>
  </si>
  <si>
    <t>NA</t>
  </si>
  <si>
    <t xml:space="preserve">Shaving of shoulder bone using an endoscope </t>
  </si>
  <si>
    <t xml:space="preserve">Diagnostic examination of esophagus, stomach, and/or upper small bowel using an endoscope </t>
  </si>
  <si>
    <t xml:space="preserve">Biopsy of large bowel using an endoscope </t>
  </si>
  <si>
    <t xml:space="preserve">Removal of polyps or growths of large bowel using an endoscope </t>
  </si>
  <si>
    <t xml:space="preserve">Repair of groin hernia patient age 5 or older </t>
  </si>
  <si>
    <t xml:space="preserve">Surgical removal of prostate and surrounding lymph nodes using an endoscope </t>
  </si>
  <si>
    <t xml:space="preserve">Routine obstetric care for vaginal delivery, including pre-and post-delivery care </t>
  </si>
  <si>
    <t xml:space="preserve">Routine obstetric care for cesarean delivery, including pre-and post-delivery care </t>
  </si>
  <si>
    <t>Routine obstetric care for vaginal delivery after prior cesarean delivery including pre-and post-delivery care (</t>
  </si>
  <si>
    <t>UTERINE &amp; ADNEXA PROC FOR NON-MALIGNANCY W/O CC/MCC</t>
  </si>
  <si>
    <t>SURGICAL PATH LEVEL IV - TC</t>
  </si>
  <si>
    <t>US GUIDANCE-NEEDLE PLACEMENT</t>
  </si>
  <si>
    <t>PROSTATE</t>
  </si>
  <si>
    <t>LIDOCAINE 2% URO JET</t>
  </si>
  <si>
    <t>LIDOCAINE 1% 10MG/ML, 20ML VIAL</t>
  </si>
  <si>
    <t>CPT</t>
  </si>
  <si>
    <t>MULTIHANCE 529MG/ML 10ML VL /1ML</t>
  </si>
  <si>
    <t>OXYGEN, DCH</t>
  </si>
  <si>
    <t>GASTRO COLON CARE FEE</t>
  </si>
  <si>
    <t>IV START KIT</t>
  </si>
  <si>
    <t>O2 CANNULA</t>
  </si>
  <si>
    <t>TUBING, SUCTION, 10FT.</t>
  </si>
  <si>
    <t>RN CONSCIOUS SEDATION</t>
  </si>
  <si>
    <t>IV BAG LESS THAN 3L</t>
  </si>
  <si>
    <t>RN CONSCIOUS SEDATION ADDL 15 MIN</t>
  </si>
  <si>
    <t>SET, CONTINU-FLO</t>
  </si>
  <si>
    <t>KETAMINE 50MG/ML,10ML VL BILL/ML</t>
  </si>
  <si>
    <t>FENTANYL CITRATE (PF) 0.1MG/2ML</t>
  </si>
  <si>
    <t>PROPOFOL 200MG/20ML VIAL</t>
  </si>
  <si>
    <t>DIVIDED O2 CANNULA</t>
  </si>
  <si>
    <t>ADDITIONAL CPT CODE-NRV 750</t>
  </si>
  <si>
    <t>PHASE II RECOVERY - 1ST HOUR</t>
  </si>
  <si>
    <t>PHASE II RECOVERY - CONSEC HRS</t>
  </si>
  <si>
    <t>SURGERY EA ADD 15 MINUTES</t>
  </si>
  <si>
    <t>SGY 30 MIN</t>
  </si>
  <si>
    <t>SLING</t>
  </si>
  <si>
    <t>Healicoil 5.5 Suture Anchor</t>
  </si>
  <si>
    <t>BLADE, ARTHROSCOPIC</t>
  </si>
  <si>
    <t>IV TUBING- EXT. SET, 43</t>
  </si>
  <si>
    <t>GAUZE 4 X 4</t>
  </si>
  <si>
    <t>6.5 Clear Trac Flexible Cannula</t>
  </si>
  <si>
    <t>FirstPass ST Suture Passer</t>
  </si>
  <si>
    <t>Shoulder Suspension Kit</t>
  </si>
  <si>
    <t>8025MM TWIST IN CANNULA</t>
  </si>
  <si>
    <t>PHASE I RECOVERY-1ST 1/2 HOUR</t>
  </si>
  <si>
    <t>Initial Block 30</t>
  </si>
  <si>
    <t>Addtl Block 15</t>
  </si>
  <si>
    <t>HCG - QUALITATIVE</t>
  </si>
  <si>
    <t>VENIPUNCTURE OUTPATIENT</t>
  </si>
  <si>
    <t>ROCURONIUM 100MG/10ML VIAL</t>
  </si>
  <si>
    <t>DEXAMETHASONE SOD 4MG/1ML VL BILL/1MG</t>
  </si>
  <si>
    <t>LIDOCAINE HCL SYRIN 100MG/5ML BILL/10MG</t>
  </si>
  <si>
    <t>MIDAZOLAM 2MG/2ML BILL PER 1MG</t>
  </si>
  <si>
    <t>SEVOFLURANE 250ML</t>
  </si>
  <si>
    <t>SCOPOLAMINE PATCH .5MG</t>
  </si>
  <si>
    <t>HYDROMORPHONE 2MG/1ML INJ BILL/4MG</t>
  </si>
  <si>
    <t>MARCAINE 0.25% PF 30 ML</t>
  </si>
  <si>
    <t>KETOROLAC TROMETH 30MG/ML BILL/15MG</t>
  </si>
  <si>
    <t>ONDANSETRON HCL 4MG/2ML BILL PER 1MG</t>
  </si>
  <si>
    <t>HYDROCODONE 5MG/APAP 325MG TAB</t>
  </si>
  <si>
    <t>XEROFORM DRESSING</t>
  </si>
  <si>
    <t>ACETAMINOPHEN 1000MG/100ML VIAL BIL/10MG</t>
  </si>
  <si>
    <t>SUGAMMADEX 200MG/2ML IVINJ</t>
  </si>
  <si>
    <t>CEFAZOLIN 2G/100ML PB BILL/500MG</t>
  </si>
  <si>
    <t>ANES PATIENT DISP'S</t>
  </si>
  <si>
    <t>ENDOTRACHEAL TUBE</t>
  </si>
  <si>
    <t>DISP TEMP MONITOR</t>
  </si>
  <si>
    <t>O2 MASK W/ TUBING</t>
  </si>
  <si>
    <t>ORAL AIRWAY</t>
  </si>
  <si>
    <t>STYLET INTUBATING</t>
  </si>
  <si>
    <t>SUCTION TIP, YANKAUER</t>
  </si>
  <si>
    <t>GAS SAMPLING LINE</t>
  </si>
  <si>
    <t>DRESSING, ABD</t>
  </si>
  <si>
    <t>COMPRESSION SLEEVES</t>
  </si>
  <si>
    <t>DRESSING, KLING-3</t>
  </si>
  <si>
    <t>SYRINGE, EAR &amp; ULCER</t>
  </si>
  <si>
    <t>HANDTROL</t>
  </si>
  <si>
    <t>HYDROFLEX TUBING</t>
  </si>
  <si>
    <t>ABSORPTION MAT CLOUD 9</t>
  </si>
  <si>
    <t>IV-LACTATED RINGERS, 1L BAG</t>
  </si>
  <si>
    <t>IV-SOD CHLOR 0.9% 3L BAG</t>
  </si>
  <si>
    <t>SUCTION TIP, FRAZIER</t>
  </si>
  <si>
    <t>STAPLER, DISP 35W</t>
  </si>
  <si>
    <t>SPONGE, LAP</t>
  </si>
  <si>
    <t>SUCTION CANNISTER 1200CC</t>
  </si>
  <si>
    <t>COUNT, SM NEEDLE</t>
  </si>
  <si>
    <t>SET SECONDARY MED W/ GLASS</t>
  </si>
  <si>
    <t>COFLEX DRESSING</t>
  </si>
  <si>
    <t>SUCTION CANNISTER 3000CC</t>
  </si>
  <si>
    <t>SUTURE #5 TO 3-0/J616 STRANDS</t>
  </si>
  <si>
    <t>SUTURE 4-0 - 9-0/ BONE WAX</t>
  </si>
  <si>
    <t>SERFAS 90 ABLATOR</t>
  </si>
  <si>
    <t>OMNIPAQUE350MG/ML,500ML BOT/1ML</t>
  </si>
  <si>
    <t>DR MAMMOGRAM SCREENING BIL</t>
  </si>
  <si>
    <t>TOMOSYNTHESIS - SCREENING</t>
  </si>
  <si>
    <t>3D RECO W INDEPEND WS</t>
  </si>
  <si>
    <t>STERI STRIPS, ALL SIZES</t>
  </si>
  <si>
    <t>DRAIN, PENROSE 1/4 X 12</t>
  </si>
  <si>
    <t>BAXTER ANESTHESIA SET</t>
  </si>
  <si>
    <t>SPONGE, PEANUT</t>
  </si>
  <si>
    <t>ELECTRODE, REM POLYHESIVE II</t>
  </si>
  <si>
    <t>PROLENE MESH PLUG</t>
  </si>
  <si>
    <t>SOD CHLOR 0.9%- 1L POUR</t>
  </si>
  <si>
    <t>HASSON TROCAR</t>
  </si>
  <si>
    <t>TROCAR, 5 MM</t>
  </si>
  <si>
    <t>CANNULA, 5 MM</t>
  </si>
  <si>
    <t>STRYKER IRRIGATION TUBING</t>
  </si>
  <si>
    <t>ETHICON ENDOPOUCH</t>
  </si>
  <si>
    <t>PHASE I RECOVERY-EA 15 MINS</t>
  </si>
  <si>
    <t>SURGICAL PATH LEVEL III - TC</t>
  </si>
  <si>
    <t>ACETAMIN/CODEINE 300-30MG TAB</t>
  </si>
  <si>
    <t>SENSORCAINE WITH EPI 30ML</t>
  </si>
  <si>
    <t>SUCCINYCHOLINE 20MG/ML, 10ML VIAL</t>
  </si>
  <si>
    <t>LIDOCAINE 1% 5ML SDV</t>
  </si>
  <si>
    <t>ENDOCLIPS 5MM OR LARGE</t>
  </si>
  <si>
    <t>TUBING CO2</t>
  </si>
  <si>
    <t>IV-SOD CHLOR 0.9% 1L BAG</t>
  </si>
  <si>
    <t>SOD CHLOR 0.9%- 250ML POUR</t>
  </si>
  <si>
    <t>STERILE WATER, 250 ML BOTTLE</t>
  </si>
  <si>
    <t>SURGICAL PATH LEVEL V - TC</t>
  </si>
  <si>
    <t>ACE BANDAGE- 6IN DBL. UNSTERILE</t>
  </si>
  <si>
    <t>EGD, INTERVENTION CARE FEE</t>
  </si>
  <si>
    <t>POL PIC</t>
  </si>
  <si>
    <t>RADIAL JAW BIOPSY FORCEP EXTRA</t>
  </si>
  <si>
    <t>IMMUNOHISTOCHEMISTRY, EACH ABY - TC</t>
  </si>
  <si>
    <t>DR DX MAMMO UNILATERAL</t>
  </si>
  <si>
    <t>TOMOSYNTHESIS - DIAGNOSTIC</t>
  </si>
  <si>
    <t>DR DX MAMMO BILATERAL</t>
  </si>
  <si>
    <t>COLONOSCOPY W/INTERV CARE FEE</t>
  </si>
  <si>
    <t>POLYPECTOMY SNARE</t>
  </si>
  <si>
    <t>RN CONSCIOUS SEDATION 22-37 MINUTES</t>
  </si>
  <si>
    <t>COLONOSCOPY, DIAG CARE FEE</t>
  </si>
  <si>
    <t>SPINAL NEEDLE</t>
  </si>
  <si>
    <t>SYRINGE 10ML PREFILLED SALINE</t>
  </si>
  <si>
    <t>EPINEPHRINE 1MG/1ML INJ BILL PER 0.1MG</t>
  </si>
  <si>
    <t>MEPERIDINE 50MG/1ML INJ BILL/100MG</t>
  </si>
  <si>
    <t>BUPIVACAINE 0.25% W/EPI 30ML</t>
  </si>
  <si>
    <t>LMA</t>
  </si>
  <si>
    <t>DRESSING, KERLIX, 4</t>
  </si>
  <si>
    <t>ACE BANDAGE- 6IN STERILE</t>
  </si>
  <si>
    <t>MED/SURG/PEDS OBS</t>
  </si>
  <si>
    <t>SYRINGE 10 ML PREFILLED SALINE</t>
  </si>
  <si>
    <t>SENSOR, MASSIMO NEO/ADULT</t>
  </si>
  <si>
    <t>OXIMETRY CONTINUAL MONITORING</t>
  </si>
  <si>
    <t>DISP. OXIMETER PROBE</t>
  </si>
  <si>
    <t>OXYGEN, RT ADMINISTERED</t>
  </si>
  <si>
    <t>IEVAL INSTRUCTION MDI, NEB, IPPB,AEROSOL</t>
  </si>
  <si>
    <t>TRIFLOW</t>
  </si>
  <si>
    <t>CATHETER, FOLEY, 5CC, 2-WAY</t>
  </si>
  <si>
    <t>TOURNIQUET STERILE 34 IN.</t>
  </si>
  <si>
    <t>ACTICOAT SILVER 4X8</t>
  </si>
  <si>
    <t>PALACOS R&amp;G CEMENT</t>
  </si>
  <si>
    <t>FEMORAL COMPONENT</t>
  </si>
  <si>
    <t>TIBIAL COMPONENT</t>
  </si>
  <si>
    <t>PROLONG POLY</t>
  </si>
  <si>
    <t>REGULAR PATELLA</t>
  </si>
  <si>
    <t>VENIPUNCTURE - INPATIENT</t>
  </si>
  <si>
    <t>SENSORCAINE MPF SPINAL AMP</t>
  </si>
  <si>
    <t>CEFAZOLIN 1G/50ML BILL PER 500MG</t>
  </si>
  <si>
    <t>TOTAL HIP IRRIGATION 3L</t>
  </si>
  <si>
    <t>POLYETHYLENE GLYCOL 17GM PKT</t>
  </si>
  <si>
    <t>AMLODIPINE BESYLATE 10MG TAB</t>
  </si>
  <si>
    <t>DOCUSATE SODIUM CAP 100MG</t>
  </si>
  <si>
    <t>PHENYLEPHRINE HCL 10MG/ML BILL PER 1ML</t>
  </si>
  <si>
    <t>SODIUM CHLORIDE 0.9% 100ML</t>
  </si>
  <si>
    <t>OXYCOD+ACET 5/325MG TAB</t>
  </si>
  <si>
    <t>ENOXAPARIN 30MG/0.3ML SYRIN BILL/10MG</t>
  </si>
  <si>
    <t>GABAPENTIN 300MG CAP</t>
  </si>
  <si>
    <t>NIFEREX 150MG CAP</t>
  </si>
  <si>
    <t>COZAAR 50 MG TAB</t>
  </si>
  <si>
    <t>OXYCONTIN 10 MG TABLET</t>
  </si>
  <si>
    <t>PERICAPSULAR KNEE  INJECTION 100ML</t>
  </si>
  <si>
    <t>TRANEXAMIC ACID 1000MG/10ML IVINJ</t>
  </si>
  <si>
    <t>SPINAL ANESTHESIA KIT</t>
  </si>
  <si>
    <t>FUNCTIONAL ACTIVITIES</t>
  </si>
  <si>
    <t>GAIT TRAINING THER, EA 15 MIN</t>
  </si>
  <si>
    <t>ACTIVITIES DAILY LIVING</t>
  </si>
  <si>
    <t>OT EVAL LOW COMPLEX 30 MIN</t>
  </si>
  <si>
    <t>PT EVAL LOW COMPLEX 20 MIN</t>
  </si>
  <si>
    <t>ESMARK 4 OR 6</t>
  </si>
  <si>
    <t>CATH TRAY W/O FOLEY</t>
  </si>
  <si>
    <t>CAST PADDING, 6</t>
  </si>
  <si>
    <t>BLADE SAW</t>
  </si>
  <si>
    <t>PULSAVAC PLUS KIT</t>
  </si>
  <si>
    <t>URINE METER</t>
  </si>
  <si>
    <t>ACE BANDAGE- 6IN DBL. STERILE</t>
  </si>
  <si>
    <t>BOWL, MIX-E-VAC</t>
  </si>
  <si>
    <t>BAG-O-JET</t>
  </si>
  <si>
    <t>COUNT, LGR NEEDLE</t>
  </si>
  <si>
    <t>POLAR CARE UNIT</t>
  </si>
  <si>
    <t>SUTURE 8 PACK/OPTHALMIC</t>
  </si>
  <si>
    <t>ASEPTO SYRINGE</t>
  </si>
  <si>
    <t>ALVARADO LEG PAD</t>
  </si>
  <si>
    <t>INJECTION CAP</t>
  </si>
  <si>
    <t>GYRUS BIPOLAR FORCEPS</t>
  </si>
  <si>
    <t>THREADED TROCAR</t>
  </si>
  <si>
    <t>V-CARE</t>
  </si>
  <si>
    <t>CATHETER LEG BAND</t>
  </si>
  <si>
    <t>INSULATED BOVIE TIP 1'</t>
  </si>
  <si>
    <t>COVID-19</t>
  </si>
  <si>
    <t>HSP CLINIC SPEC COLLECT SARS-COV-2 COV19</t>
  </si>
  <si>
    <t>ANTIBODY SCREEN</t>
  </si>
  <si>
    <t>ABO BLOOD TYPING</t>
  </si>
  <si>
    <t>RH (D) TYPE</t>
  </si>
  <si>
    <t>MORPHINE 4MG/ML BILL PER 10MG</t>
  </si>
  <si>
    <t>EPHEDRINE HCL AMP 50MG</t>
  </si>
  <si>
    <t>MAGNESIUM HYDROXIDE 30CC</t>
  </si>
  <si>
    <t>IBUPROFEN TAB 600MG</t>
  </si>
  <si>
    <t>CEFOXITIN SOD 2G/50ML BILL PER 1G</t>
  </si>
  <si>
    <t>MORPHINE 10MG/1ML INJ</t>
  </si>
  <si>
    <t>FENTANYL CITRATE 0.25MG/5ML BILL/0.1MG</t>
  </si>
  <si>
    <t>BLANKET, WARM AIR, FULL BODY</t>
  </si>
  <si>
    <t>ACCESS NEEDLE</t>
  </si>
  <si>
    <t>STAPLER, DISP 25 NARROW</t>
  </si>
  <si>
    <t>YANKAUER TIP W/O VENT</t>
  </si>
  <si>
    <t>OB PRIVATE (OBS)</t>
  </si>
  <si>
    <t>ABDOMINAL BINDER</t>
  </si>
  <si>
    <t>STAPLE REMOVER</t>
  </si>
  <si>
    <t>PHASE I RECOVERY - 1ST 1/2 HOUR</t>
  </si>
  <si>
    <t>TOPPERS</t>
  </si>
  <si>
    <t>LANOLIN CREAM</t>
  </si>
  <si>
    <t>METOCLOPRAMIDE 10MG/2ML</t>
  </si>
  <si>
    <t>OXYTOCIN 10UNITS/ML INJ</t>
  </si>
  <si>
    <t>ALKA SELTZER GOLD TAB</t>
  </si>
  <si>
    <t>OXYTOCIN 20UNITS/LR 1000ML BILL /10UNITS</t>
  </si>
  <si>
    <t>CEFAZOLIN 2G/50ML BILL PER 500MG</t>
  </si>
  <si>
    <t>MUCOUS TRAP, INFANT- DELEE</t>
  </si>
  <si>
    <t>DRESSING, TELFA, 3X8</t>
  </si>
  <si>
    <t>DELIVERY ROOM</t>
  </si>
  <si>
    <t>IV CATHETER</t>
  </si>
  <si>
    <t>LIDOCAINE HCL (PF) 1% 30ML</t>
  </si>
  <si>
    <t>4SHIGA TOXIN II</t>
  </si>
  <si>
    <t>SHIGA TOXIN I</t>
  </si>
  <si>
    <t>PROGESTERONE</t>
  </si>
  <si>
    <t>RAPID STREP SCREEN</t>
  </si>
  <si>
    <t>VANCOMYCIN</t>
  </si>
  <si>
    <t>CULTURE, STREP SCREEN THROAT</t>
  </si>
  <si>
    <t>FOLATE</t>
  </si>
  <si>
    <t>CULTURE, WOUND</t>
  </si>
  <si>
    <t>RBCS LEUKOREDUCED, EACH UNIT</t>
  </si>
  <si>
    <t>VITAMIN B6</t>
  </si>
  <si>
    <t>COPPER</t>
  </si>
  <si>
    <t>URIC ACID</t>
  </si>
  <si>
    <t>GLUCOSE</t>
  </si>
  <si>
    <t>STOOL CULTURE BACTERIA ADL PATHGN</t>
  </si>
  <si>
    <t>FECES CULTURE FOR BACTERIA AEROBIC</t>
  </si>
  <si>
    <t>HCG QUALITATIVE URINE</t>
  </si>
  <si>
    <t>URINE SCREEN</t>
  </si>
  <si>
    <t>ALCOHOL, ETHYL</t>
  </si>
  <si>
    <t>CHLAMYDIA &amp; GC AMPLIFIED RNA</t>
  </si>
  <si>
    <t>GC Amplified RNA</t>
  </si>
  <si>
    <t>Chlamydiamplified RNA</t>
  </si>
  <si>
    <t>HERNIA REPAIR W/MESH</t>
  </si>
  <si>
    <t>PULMONARY REHAB</t>
  </si>
  <si>
    <t>93798KX</t>
  </si>
  <si>
    <t>KX-CR PHASE II MONITORED EXER</t>
  </si>
  <si>
    <t>CR PHASE II MONITORED EXERCISE</t>
  </si>
  <si>
    <t>IND  INITIAL/COMP DSME 1/2 HR</t>
  </si>
  <si>
    <t>EMG W/ NERVE CONDUCT LIMITED - TC</t>
  </si>
  <si>
    <t>DUPLEX ABD VESSELS LIMITED</t>
  </si>
  <si>
    <t>DUPLEX SCAN EXTRACRANIAL ARTER</t>
  </si>
  <si>
    <t>DUPLEX EXT VEINS UNILAT</t>
  </si>
  <si>
    <t>NON-STRESS TEST</t>
  </si>
  <si>
    <t>Home Sleep Apnea Test</t>
  </si>
  <si>
    <t>Sleep Study</t>
  </si>
  <si>
    <t>CPAP STUDY</t>
  </si>
  <si>
    <t>EEG MORE THAN 1 HOUR</t>
  </si>
  <si>
    <t>HOLTER RECORDING 48 HRS</t>
  </si>
  <si>
    <t>EKG</t>
  </si>
  <si>
    <t>MRI THORACIC W/O CONTRAST</t>
  </si>
  <si>
    <t>MRI SPINAL CANAL LUMBAR W/O &amp; W/CO</t>
  </si>
  <si>
    <t>MRI LUMBAR W/WO CONTRAST</t>
  </si>
  <si>
    <t>MRI CERVICAL W/O CONTRAST</t>
  </si>
  <si>
    <t>MRI BRAIN W/O CONTRAST</t>
  </si>
  <si>
    <t>MRI Chest</t>
  </si>
  <si>
    <t>MRI ABDOMEN W/WO CONTRAST</t>
  </si>
  <si>
    <t>MULTIHANCE 529MG/ML 15ML VL /1ML</t>
  </si>
  <si>
    <t>MRI UPPER EXTREMITY JOINT</t>
  </si>
  <si>
    <t>VASECTOMY UNI OR BI UROS</t>
  </si>
  <si>
    <t>NEW PT &lt; 45 MIN</t>
  </si>
  <si>
    <t>EST PT &lt; 25 MIN</t>
  </si>
  <si>
    <t>ESTABLISHED PATIENT -DETAILED</t>
  </si>
  <si>
    <t>ESTABLISHED PATIENT - EXPANDED PROBLEM</t>
  </si>
  <si>
    <t>ECHO 2-D-M W/ DOPPLER AND COLOR FLOW</t>
  </si>
  <si>
    <t>CARDIOVASCULAR STRESS TEST</t>
  </si>
  <si>
    <t>LEXISCAN STRESS TEST</t>
  </si>
  <si>
    <t>2D LIMITED ECHO</t>
  </si>
  <si>
    <t>Overnight Oximetry Study</t>
  </si>
  <si>
    <t>PULM FUNCT STUDY, W/DIALATOR</t>
  </si>
  <si>
    <t>LUNG VOLUMES</t>
  </si>
  <si>
    <t>DIFFUSING CAPACITY</t>
  </si>
  <si>
    <t>AIRWAY RESISTANCE</t>
  </si>
  <si>
    <t xml:space="preserve">EVAL ORAL&amp;PHARYNGEAL SWLNG FUNCJ  </t>
  </si>
  <si>
    <t>MOTION FLUORO SWALLOW STUDY</t>
  </si>
  <si>
    <t>CLINICAL SWALLOW STUDY</t>
  </si>
  <si>
    <t>VIDEO FLUOROSCOPY OF ESOPHAGUS</t>
  </si>
  <si>
    <t>92526GN</t>
  </si>
  <si>
    <t>DYSPHAGIC TREATMENT</t>
  </si>
  <si>
    <t>92507GN</t>
  </si>
  <si>
    <t>SPEECH TREATMENT</t>
  </si>
  <si>
    <t>97166GO</t>
  </si>
  <si>
    <t>OT EVAL MOD COMPLEX 45 MIN</t>
  </si>
  <si>
    <t>97112GO</t>
  </si>
  <si>
    <t>NEUROMUSCLE RE-EDUC, EA 15MIN</t>
  </si>
  <si>
    <t>97035GO</t>
  </si>
  <si>
    <t>ULTRASOUND EA 15 MIN</t>
  </si>
  <si>
    <t>97535GO</t>
  </si>
  <si>
    <t>97022GO</t>
  </si>
  <si>
    <t>FLUIDOTHERAPY</t>
  </si>
  <si>
    <t>97140GO</t>
  </si>
  <si>
    <t>OT MANUAL THERAPY, EA 15 MIN</t>
  </si>
  <si>
    <t>97150GP</t>
  </si>
  <si>
    <t>40934085 - GROUP THER EX</t>
  </si>
  <si>
    <t>G0283GP</t>
  </si>
  <si>
    <t>ESTIM UNATTENDED</t>
  </si>
  <si>
    <t>97035GP</t>
  </si>
  <si>
    <t>97113GP</t>
  </si>
  <si>
    <t>AQUATIC THERAPY W/EX EA 15MIN</t>
  </si>
  <si>
    <t>97112GP</t>
  </si>
  <si>
    <t>97116GP</t>
  </si>
  <si>
    <t>97140GP</t>
  </si>
  <si>
    <t>MANUAL THERAPY, EA 15 MIN</t>
  </si>
  <si>
    <t>97530GP</t>
  </si>
  <si>
    <t>HYPERBARIC THERAPY, PER 30 MINUTES</t>
  </si>
  <si>
    <t>FUROSEMIDE 40MG/4ML VL BILL PER 20MG</t>
  </si>
  <si>
    <t>PROV TC99 NON-HEU ADD-ON</t>
  </si>
  <si>
    <t>PROV 99MTC-MAG3</t>
  </si>
  <si>
    <t>RENAL IMAGING W/PHARM INTERVEN</t>
  </si>
  <si>
    <t>MRI TMJ</t>
  </si>
  <si>
    <t>MRI Pelvis w/o contrast</t>
  </si>
  <si>
    <t>MRA Abdomen w/ contrast</t>
  </si>
  <si>
    <t>MRA ABDOMEN W/CONTRAST</t>
  </si>
  <si>
    <t>MULTIHANCE 529MG/ML 20ML VL/1ML</t>
  </si>
  <si>
    <t>Tilt Table test</t>
  </si>
  <si>
    <t>NITROGLYCERIN SPRAY</t>
  </si>
  <si>
    <t>TILT TABLE TESTING</t>
  </si>
  <si>
    <t>CT Upper Ext w/o contrast</t>
  </si>
  <si>
    <t>40574303 - ABDOMEN COMPLETE B MODE</t>
  </si>
  <si>
    <t>PELVIC ULTRASOUND</t>
  </si>
  <si>
    <t>THYROID SOFT TISSUE HEAD &amp; NECK</t>
  </si>
  <si>
    <t>TRANSVAGINAL OB</t>
  </si>
  <si>
    <t>BREAST US LTD INCL AXILLA UNIL</t>
  </si>
  <si>
    <t>RENAL AORTA/NODES LIMITED</t>
  </si>
  <si>
    <t>SINGLE ORGAN QUADRANT F/U</t>
  </si>
  <si>
    <t>CT Thorax w/wo Contrast</t>
  </si>
  <si>
    <t>CT THORAX W/WO CONT</t>
  </si>
  <si>
    <t>CT Angio Abdomen/Pelvis w runoff</t>
  </si>
  <si>
    <t>CT ANGIO RUNOFF A/P/EXT W/CONTRAST</t>
  </si>
  <si>
    <t>MRI Pelvis w/wo contrast</t>
  </si>
  <si>
    <t>MRI PELVIS W/WO CONTRAST</t>
  </si>
  <si>
    <t xml:space="preserve">CT Angio Abdomen w/ contrast </t>
  </si>
  <si>
    <t>CT ANGIO ABDOMEN W/CONTRAST</t>
  </si>
  <si>
    <t>Tailor's Bunionectomy</t>
  </si>
  <si>
    <t>SHOE, POST-OP, WOMEN'S MED(BLU</t>
  </si>
  <si>
    <t>ADAPTIC 3X3</t>
  </si>
  <si>
    <t>ACE BANDAGE- 4IN UNSTERILE</t>
  </si>
  <si>
    <t>MARCAINE PF 0.5% 30 ML</t>
  </si>
  <si>
    <t>DRESSING, CONFORM 3’’</t>
  </si>
  <si>
    <t>TOURNIQUET, STERILE 12"</t>
  </si>
  <si>
    <t>24 hour holter monitor</t>
  </si>
  <si>
    <t>ANALYSIS - 48 HRS</t>
  </si>
  <si>
    <t>DVM HOLTER INTERP-PC</t>
  </si>
  <si>
    <t>48 Hour Holter Monitor</t>
  </si>
  <si>
    <t>HOLTER RECORDING 24 HRS</t>
  </si>
  <si>
    <t>ANALYSIS - 24 HRS</t>
  </si>
  <si>
    <t>CT Head w/wo contrast</t>
  </si>
  <si>
    <t>CT HEAD W W/O CONTRAST</t>
  </si>
  <si>
    <t>Cardiac Angiogram CT</t>
  </si>
  <si>
    <t>CCTA NO CAL SCORE</t>
  </si>
  <si>
    <t>NITROGLYCERIN SL TAB .4MG</t>
  </si>
  <si>
    <t>METOPROLOL TARTRATE TAB 50MG</t>
  </si>
  <si>
    <t>MRI Breast Bilateral w/wo contrast</t>
  </si>
  <si>
    <t>MRI BREAST BILATERAL W/WO CON - TC</t>
  </si>
  <si>
    <t>Abdominal paracentesis</t>
  </si>
  <si>
    <t>PLEURI VAC</t>
  </si>
  <si>
    <t>ABD PARACENTESIS</t>
  </si>
  <si>
    <t>EXTENSION SET TUBING</t>
  </si>
  <si>
    <t>ARTHROCENTESIS MAJOR JT</t>
  </si>
  <si>
    <t>OMNIPAQUE 300MG/ML,50ML VL/1ML</t>
  </si>
  <si>
    <t>ROPIVACAINE 5MG/ML,20ML VL BILL/1MG</t>
  </si>
  <si>
    <t>TRIAMCINOLONE ACET 40MG/1ML VL BILL/10MG</t>
  </si>
  <si>
    <t>BANDBAG FLUROSCOPE COVER</t>
  </si>
  <si>
    <t>FLUORO GUIDED NEEDLE PLACEMENT</t>
  </si>
  <si>
    <t>OB ultrasound less than 14 wks</t>
  </si>
  <si>
    <t>OB Biophy profile w/o NST</t>
  </si>
  <si>
    <t>CT Colonscpy Screening</t>
  </si>
  <si>
    <t>CT SOFT TISSUE NECK W/ CONT</t>
  </si>
  <si>
    <t>CT ANGIO NECK W/CONTRAST</t>
  </si>
  <si>
    <t xml:space="preserve"> CT ABD/PELVIS W &amp; W/O CONTRAST</t>
  </si>
  <si>
    <t>CT ABD/PELVIS W &amp; W/O CONTRAST</t>
  </si>
  <si>
    <t>CT ABD/PELVIS W/O CONTRAST</t>
  </si>
  <si>
    <t>CT THORAX W/O CONTRAST</t>
  </si>
  <si>
    <t>CT ABD W/PELVIS KIDNEY STONES</t>
  </si>
  <si>
    <t>CT CARDIAC SCORING</t>
  </si>
  <si>
    <t>CT ANGIO THORAX W/CONTRAST</t>
  </si>
  <si>
    <t>CT CERVICAL SPINE W/O CONT</t>
  </si>
  <si>
    <t>CT LUNG CANCER SCREENING</t>
  </si>
  <si>
    <t>CT THORAX W/ CONTRAST</t>
  </si>
  <si>
    <t>CT MAXILLA W/O CONTRAST</t>
  </si>
  <si>
    <t>CT ANGIO HEAD W/CONTRAST</t>
  </si>
  <si>
    <t>Cardioversion</t>
  </si>
  <si>
    <t>STERILE WATER FOR INJ 50 ML</t>
  </si>
  <si>
    <t>BREVITAL SODIUM 500MG VIAL</t>
  </si>
  <si>
    <t>GLYCOPYRROLATE 0.4MG/2ML</t>
  </si>
  <si>
    <t>HEPARIN 5000UNITS/ML,1ML BILL/1000 UNITS</t>
  </si>
  <si>
    <t>AMIODARONE 150MG/3ML BILL PER 30MG</t>
  </si>
  <si>
    <t>CARDIOVERSION IN ENDO</t>
  </si>
  <si>
    <t>ZOLL STAT PADZ ADULT</t>
  </si>
  <si>
    <t>Thyroid Scan</t>
  </si>
  <si>
    <t>I-123 THYROID UPTAKE + SCAN</t>
  </si>
  <si>
    <t>DX I-123 CAPSULES</t>
  </si>
  <si>
    <t>Gastric Emptying Study</t>
  </si>
  <si>
    <t>Bone Scan 3 Phase</t>
  </si>
  <si>
    <t>BONE SCAN 3 PHASE</t>
  </si>
  <si>
    <t>PROV 99MTC-MDP, PER 30 MCI</t>
  </si>
  <si>
    <t>Lymphatic Imaging</t>
  </si>
  <si>
    <t>HIDA/HEPATOBILIARY SCAN</t>
  </si>
  <si>
    <t>PROV 99MTC-MEBROFENIN</t>
  </si>
  <si>
    <t>BONE SCAN</t>
  </si>
  <si>
    <t>EXERCISE 1 &amp; 2 DAY –SPECT</t>
  </si>
  <si>
    <t>LEXISCAN 1 &amp; 2 DAY -SPECT</t>
  </si>
  <si>
    <t>MRI Cervical w/wo contrast</t>
  </si>
  <si>
    <t>MRI CERVICAL W/ WO CONTRAST</t>
  </si>
  <si>
    <t>TREATMENT AIDS COMPLEX</t>
  </si>
  <si>
    <t>BASIC RAD/DOSIMETRY CALC</t>
  </si>
  <si>
    <t>IMRT TREATMENT SIMPLE</t>
  </si>
  <si>
    <t xml:space="preserve"> CONT MED RAD PHYSICS CONSULT</t>
  </si>
  <si>
    <t>RADIATION TRMT DEL &gt; 1MEV COMPLEX</t>
  </si>
  <si>
    <t>IMRT COMPLEX</t>
  </si>
  <si>
    <t>Extremity non vasc echogr</t>
  </si>
  <si>
    <t>CHEST PA SINGLE VIEW</t>
  </si>
  <si>
    <t>CHEST 2 VIEWS</t>
  </si>
  <si>
    <t>Bone Survery Complete</t>
  </si>
  <si>
    <t>HUMERUS MIN 2 VIEWS</t>
  </si>
  <si>
    <t>FEMUR 2 VIEWS</t>
  </si>
  <si>
    <t>CERVICAL SPINE COMPLETE</t>
  </si>
  <si>
    <t xml:space="preserve">Dilation &amp; Curettage </t>
  </si>
  <si>
    <t>SILVER NITRATE APPLICATOR</t>
  </si>
  <si>
    <t>CATHETER, REG ROBINSON</t>
  </si>
  <si>
    <t>KNEE 4 OR MORE VIEWS</t>
  </si>
  <si>
    <t>KNEE 2 VIEWS</t>
  </si>
  <si>
    <t>FOREARM</t>
  </si>
  <si>
    <t>FINGERS MIN 2 VIEWS</t>
  </si>
  <si>
    <t>THORACIC SPINE 3 VIEWS</t>
  </si>
  <si>
    <t>ELBOW 3 VIEWS</t>
  </si>
  <si>
    <t>PELVIS 1 OR 2 VIEWS</t>
  </si>
  <si>
    <t>ABDOMEN ACUTE W PA CHEST</t>
  </si>
  <si>
    <t>LOWER LEG TIBIA FIB</t>
  </si>
  <si>
    <t>CERVICAL SPINE 2-3 VIEWS</t>
  </si>
  <si>
    <t>RIBS UNILATERAL W/ P A CHEST</t>
  </si>
  <si>
    <t>ABDOMEN SINGLE</t>
  </si>
  <si>
    <t>WRIST 3 VIEWS</t>
  </si>
  <si>
    <t>HAND MIN 3 VIEWS</t>
  </si>
  <si>
    <t>HIP AP &amp; LAT W/WO PELVIS</t>
  </si>
  <si>
    <t>ANKLE 3 VIEWS</t>
  </si>
  <si>
    <t>KNEE 3 VIEWS</t>
  </si>
  <si>
    <t>FOOT 3 VIEWS</t>
  </si>
  <si>
    <t>DEXA BONE DENISTY HIP PELVIS SPINE</t>
  </si>
  <si>
    <t>ABDOMEN COMPLETE</t>
  </si>
  <si>
    <t>SHOULDER COMPLETE MIN 2 VWS</t>
  </si>
  <si>
    <t>LUMBAR SPINE 2-3 VIEWS</t>
  </si>
  <si>
    <t>Carpal Tunnel Release</t>
  </si>
  <si>
    <t>ACE BANDAGE- 3IN UNSTERILE</t>
  </si>
  <si>
    <t>CAST PADDING, 4</t>
  </si>
  <si>
    <t>CLINDAMYCIN 600 MG/D5W 50 ML</t>
  </si>
  <si>
    <t>TOURNIQUET STERILE 18 IN.</t>
  </si>
  <si>
    <t>Release Trigger finger</t>
  </si>
  <si>
    <t>ACE BANDAGE- 2IN UNSTERILE</t>
  </si>
  <si>
    <t>MRI Lower ext nonjoint with and without contrast</t>
  </si>
  <si>
    <t>MRI LWR EXT NONJOINT W/WO CONT</t>
  </si>
  <si>
    <t>MRA Brain w/o contrast</t>
  </si>
  <si>
    <t>CT Maxilla w/ contrast</t>
  </si>
  <si>
    <t>CT MAXILLA W/ CONTRAST</t>
  </si>
  <si>
    <t>CT Lwr Extremity w/o contrast</t>
  </si>
  <si>
    <t>Pulmonary Stress Test</t>
  </si>
  <si>
    <t>TL PAP W AUTO SCRN &amp; MANUAL RESCR</t>
  </si>
  <si>
    <t>IGG</t>
  </si>
  <si>
    <t>40172314 - MRSA</t>
  </si>
  <si>
    <t>40172306 - S. AUREUS</t>
  </si>
  <si>
    <t>40170920 - IMMUNOFIXATION E PHOR, OTH FLUIDS</t>
  </si>
  <si>
    <t>40170912 - PROTEIN E PHORETIC FRAC/QUAN</t>
  </si>
  <si>
    <t xml:space="preserve"> H PYLORI STOOL ANTIGEN</t>
  </si>
  <si>
    <t>TICK BORNE ANTIBODY PANEL</t>
  </si>
  <si>
    <t>VALPROIC ACID</t>
  </si>
  <si>
    <t>BUN</t>
  </si>
  <si>
    <t>LUTEINIZING HORMONE</t>
  </si>
  <si>
    <t>WBC COUNT ONLY (W/ODIFF)</t>
  </si>
  <si>
    <t>MONO SPOT</t>
  </si>
  <si>
    <t>HEPATITIS A ANTIBODY (IGG,IGM)</t>
  </si>
  <si>
    <t>HEPATITIS B CORE ANTIBODY</t>
  </si>
  <si>
    <t>SPUTUM COLLECTION WITHOUT TX</t>
  </si>
  <si>
    <t>LDL CHOLESTEROL, DIRECT MEASUREMENT</t>
  </si>
  <si>
    <t>LACTOFERRIN, FECAL, QUALITATIVE</t>
  </si>
  <si>
    <t>CULTURE, ANAEROBIC</t>
  </si>
  <si>
    <t>HEPATITIS B ANTIGEN SURFACE</t>
  </si>
  <si>
    <t>Duplex art lower extremity bilateral</t>
  </si>
  <si>
    <t>BILIRUBIN TOTAL</t>
  </si>
  <si>
    <t>FECAL OCCULT BLOOD, IA</t>
  </si>
  <si>
    <t>SALICYLATES</t>
  </si>
  <si>
    <t>CORTISOL, SERUM</t>
  </si>
  <si>
    <t>NEW BORN SCREEN</t>
  </si>
  <si>
    <t>SGPT (ALT)</t>
  </si>
  <si>
    <t>BILIRUBIN DIRECT</t>
  </si>
  <si>
    <t>Art Flo-Lab Multi-Levels</t>
  </si>
  <si>
    <t>POTASSIUM (K)</t>
  </si>
  <si>
    <t>CAMPYLOBACTER ANTIGEN</t>
  </si>
  <si>
    <t>40183337 - HEPATITIS C ANTIBODY</t>
  </si>
  <si>
    <t>PROTEIN TOTAL</t>
  </si>
  <si>
    <t>HCG (QUANTITATIVE)</t>
  </si>
  <si>
    <t>HPV, HIGH RISK</t>
  </si>
  <si>
    <t>SEROLOGICAL SCREEN</t>
  </si>
  <si>
    <t>FREE T3 (TRIIODOTHYRONINE)</t>
  </si>
  <si>
    <t>CREATININE</t>
  </si>
  <si>
    <t>Duplext art lower extremity unilateral</t>
  </si>
  <si>
    <t>UGI</t>
  </si>
  <si>
    <t>D-DIMER TEST</t>
  </si>
  <si>
    <t>HEMOGLOBIN (HB)</t>
  </si>
  <si>
    <t>LACTIC DEHYDROGENASE (LDH)</t>
  </si>
  <si>
    <t>COMPATABILITY TEST, IMMEDIATE SPIN, EA</t>
  </si>
  <si>
    <t>CREATININE URINE</t>
  </si>
  <si>
    <t>IRON</t>
  </si>
  <si>
    <t>CULTURE TYPING EACH ANTISERA</t>
  </si>
  <si>
    <t>GRAM STAIN</t>
  </si>
  <si>
    <t>PROTEIN, 24 HOUR URINE</t>
  </si>
  <si>
    <t>DRUG SCREEN QUAL MULT CLASS</t>
  </si>
  <si>
    <t>VITAMIN D 25 HYDROXY</t>
  </si>
  <si>
    <t>INFCT ANTIGEN INFLUENZA A OR B EACH</t>
  </si>
  <si>
    <t>VITAMIN B12</t>
  </si>
  <si>
    <t>FERRITIN</t>
  </si>
  <si>
    <t>PROSTATIC SPECIFIC ANTIGEN</t>
  </si>
  <si>
    <t>SEDIMENTATION RATE (ESR)</t>
  </si>
  <si>
    <t>AEROBIC ISOLATE DEFINITIVE ID</t>
  </si>
  <si>
    <t>B-TYPE NATRIURETIC PEPTIDE</t>
  </si>
  <si>
    <t>LIPASE</t>
  </si>
  <si>
    <t>FREE T4</t>
  </si>
  <si>
    <t>SUSCEPTIBILITY TESTS</t>
  </si>
  <si>
    <t>PHOSPHORUS</t>
  </si>
  <si>
    <t>DIFFERENTIAL WBC COUNT</t>
  </si>
  <si>
    <t>VENOUS BLOOD GAS</t>
  </si>
  <si>
    <t>C-REACTIVE PROTEIN</t>
  </si>
  <si>
    <t>CULTURE, BLOOD</t>
  </si>
  <si>
    <t>LACTATE, PLASMA</t>
  </si>
  <si>
    <t>CULTURE, URINE</t>
  </si>
  <si>
    <t>GLYCOHEMOGLOBIN</t>
  </si>
  <si>
    <t>MRI upper extremity nonjoint with/without contrast</t>
  </si>
  <si>
    <t>MRI UPPER EXT NONJOINT W/WO CONT</t>
  </si>
  <si>
    <t>MAGNESIUM</t>
  </si>
  <si>
    <t>Rev CODE</t>
  </si>
  <si>
    <t>BCBS</t>
  </si>
  <si>
    <t>UHC</t>
  </si>
  <si>
    <t>CIGNA</t>
  </si>
  <si>
    <t>AETNA</t>
  </si>
  <si>
    <t>Common Ground</t>
  </si>
  <si>
    <t>TriWest</t>
  </si>
  <si>
    <t>First Health</t>
  </si>
  <si>
    <t>Priority Health</t>
  </si>
  <si>
    <t>Cofinity</t>
  </si>
  <si>
    <t>Min</t>
  </si>
  <si>
    <t>Max</t>
  </si>
  <si>
    <r>
      <t xml:space="preserve">Laboratory &amp; Pathology Services     </t>
    </r>
    <r>
      <rPr>
        <i/>
        <sz val="8"/>
        <color indexed="8"/>
        <rFont val="ARIAL"/>
        <family val="2"/>
      </rPr>
      <t>(One vena puncture per lab visit)</t>
    </r>
  </si>
  <si>
    <t>SELENIUM</t>
  </si>
  <si>
    <t>PLATELLET ANTIBODY</t>
  </si>
  <si>
    <t>CREATINE PHOSPHOKINASE</t>
  </si>
  <si>
    <t>CYTO- THIN LAYER PAP</t>
  </si>
  <si>
    <t>ESOPHOGRAM</t>
  </si>
  <si>
    <t>TELETHERAPY ISODOSE/COMPLEX</t>
  </si>
  <si>
    <t>KINDNEY WITH FLOW AND FUNCTION</t>
  </si>
  <si>
    <t xml:space="preserve">                                (separate radiologist read billing may apply)</t>
  </si>
  <si>
    <t xml:space="preserve">                            (separate surgeon/physician billing may apply)</t>
  </si>
  <si>
    <t xml:space="preserve">                  (separate surgeon/anesthesiology billing may apply)</t>
  </si>
  <si>
    <t xml:space="preserve">                  (separate physician billing may apply)</t>
  </si>
  <si>
    <t xml:space="preserve">                                (separate physician billing may apply)</t>
  </si>
  <si>
    <r>
      <t xml:space="preserve">Radiology Services             </t>
    </r>
    <r>
      <rPr>
        <i/>
        <sz val="8"/>
        <color indexed="8"/>
        <rFont val="ARIAL"/>
        <family val="2"/>
      </rPr>
      <t>(separate radiologist read billing may apply)</t>
    </r>
  </si>
  <si>
    <r>
      <t xml:space="preserve">Medicine and Surgery Services    </t>
    </r>
    <r>
      <rPr>
        <i/>
        <sz val="8"/>
        <color indexed="8"/>
        <rFont val="ARIAL"/>
        <family val="2"/>
      </rPr>
      <t>(separate surgeon/anesthesiology billing may apply)</t>
    </r>
  </si>
  <si>
    <t>Dickinson County Healthcare System</t>
  </si>
  <si>
    <t>Note: Prices may vary per patient</t>
  </si>
  <si>
    <t>Base
Charge</t>
  </si>
  <si>
    <t>Self Pay Rate</t>
  </si>
  <si>
    <t xml:space="preserve"> DEBRIDEMENT ADDL 20 SQ CM</t>
  </si>
  <si>
    <t>¼ INCH PACKING STRIPS</t>
  </si>
  <si>
    <t>-</t>
  </si>
  <si>
    <t>10 F NEPH CATH</t>
  </si>
  <si>
    <t>1000U LASER FIBER</t>
  </si>
  <si>
    <t>10F DIALATOR</t>
  </si>
  <si>
    <t>11 FR DILATOR</t>
  </si>
  <si>
    <t>A9517</t>
  </si>
  <si>
    <t>12 F DIALATOR</t>
  </si>
  <si>
    <t>12 F VANSONNENBERG</t>
  </si>
  <si>
    <t>12 FR NEPH CATH</t>
  </si>
  <si>
    <t>12 X 12 VICRYL MESH</t>
  </si>
  <si>
    <t>12X12 PROLENE MESH</t>
  </si>
  <si>
    <t>14 F VANSONNENBERG</t>
  </si>
  <si>
    <t>14 FR NEPH CATH</t>
  </si>
  <si>
    <t>15-18MM EZ CLIP DEVICE</t>
  </si>
  <si>
    <t>15MM ENDOCATCH</t>
  </si>
  <si>
    <t>17 HYDROXYPROGESTERONE</t>
  </si>
  <si>
    <t>18 FR GASTROSTOMY TUBE</t>
  </si>
  <si>
    <t>18 FR PEG TUBE KIT</t>
  </si>
  <si>
    <t>18 GA 4 LONG DWELL NEEDLE</t>
  </si>
  <si>
    <t>18 GA 8 LONG DWELL NEEDLE</t>
  </si>
  <si>
    <t>19FR BLAKE DRAIN</t>
  </si>
  <si>
    <t>1ST HR CHEMO INFUSION</t>
  </si>
  <si>
    <t>1ST HR IV THER W/CHEMO PRIMARY</t>
  </si>
  <si>
    <t>1ST HR IV THERAPY</t>
  </si>
  <si>
    <t>1ST HR IV THERAPY - ACU PT</t>
  </si>
  <si>
    <t>2 PART TITANIUM LEUR ADAPTER</t>
  </si>
  <si>
    <t>2.0/3.0 TRILLIANT SCREW</t>
  </si>
  <si>
    <t>20-25MM EZ CLIP DEVICE</t>
  </si>
  <si>
    <t>2D LIMITED ECHOCARDIOGRAM W/CONTRAST</t>
  </si>
  <si>
    <t>C8924</t>
  </si>
  <si>
    <t>2D M MODE ECHO W/ CONTRAST</t>
  </si>
  <si>
    <t>C8929</t>
  </si>
  <si>
    <t>2ND DEG BURN CARE &lt;5% TBSA</t>
  </si>
  <si>
    <t>2ND DEG BURN CARE &gt;1 EXTR OR 10% TBSA</t>
  </si>
  <si>
    <t>2ND DEG BURN CARE 5-10% TBSA</t>
  </si>
  <si>
    <t>2x2 STERILE 50.PKG 100/BOX</t>
  </si>
  <si>
    <t>2X2 STERILE 50/PKG 100/BOX</t>
  </si>
  <si>
    <t>30CC CANCELLOUS CHIPS</t>
  </si>
  <si>
    <t>32FR PEZZER RECTAL TUBE</t>
  </si>
  <si>
    <t>3D RECON W INDEPEND WS - TC</t>
  </si>
  <si>
    <t>3D RECONSTRUCTION</t>
  </si>
  <si>
    <t>3X35 SCOTCHCAST SPLINT</t>
  </si>
  <si>
    <t>4 FR DILATOR</t>
  </si>
  <si>
    <t>4 X 6 ADHESIVE DRESSING</t>
  </si>
  <si>
    <t>4.75 BC SWIVELOCK</t>
  </si>
  <si>
    <t>48 HR AMBULATORY EEG</t>
  </si>
  <si>
    <t>4IN ORTHOGLASS- 12IN PIECE</t>
  </si>
  <si>
    <t>4X10 TEGADERM DRESSING</t>
  </si>
  <si>
    <t>4X4 GRAFT JACKET</t>
  </si>
  <si>
    <t>4X8 GRAFT JACKET</t>
  </si>
  <si>
    <t>5 FR DILATOR</t>
  </si>
  <si>
    <t>5 HIAA</t>
  </si>
  <si>
    <t>5 PANEL HAIR TEST</t>
  </si>
  <si>
    <t>5.0 STEINMANN &amp; CENT THRD PIN</t>
  </si>
  <si>
    <t>5.5 BC SWIVELOCK</t>
  </si>
  <si>
    <t>5F 6MM BALLOON DIL CATH 16-462</t>
  </si>
  <si>
    <t>5F 8MM BALLOON DIL CATH 16-504</t>
  </si>
  <si>
    <t>5F ROYAL FLUSH II NYLON ST CAT</t>
  </si>
  <si>
    <t>6 F DIALATOR</t>
  </si>
  <si>
    <t>6.7 GROLLMAN PULM PIG</t>
  </si>
  <si>
    <t>62CM PERTIONEAL DIALYSIS CATH</t>
  </si>
  <si>
    <t>C1750</t>
  </si>
  <si>
    <t>6F INTRODUCER SHEATH</t>
  </si>
  <si>
    <t>C1766</t>
  </si>
  <si>
    <t>6F ROYAL FLUSH II NYLON ST CAT</t>
  </si>
  <si>
    <t>6F ROYAL FLUSH II PIG</t>
  </si>
  <si>
    <t>6IN ORTHOGLASS- 18IN PIECE</t>
  </si>
  <si>
    <t>6MM TWIST IN CANNULA</t>
  </si>
  <si>
    <t>7 Day Holter Scan</t>
  </si>
  <si>
    <t>7 F DIALATOR</t>
  </si>
  <si>
    <t>72 HR AMBULATORY EEG</t>
  </si>
  <si>
    <t>7F INTRODUCER SHEATH</t>
  </si>
  <si>
    <t>8 F DIALATOR</t>
  </si>
  <si>
    <t>8 FR CUP &amp; GLOVE</t>
  </si>
  <si>
    <t>8-12MM EZ CLIP DEVICE</t>
  </si>
  <si>
    <t>8F NEPH CATH</t>
  </si>
  <si>
    <t>8MM CARBON ROD 200-240</t>
  </si>
  <si>
    <t>8MM CARBON ROD 280</t>
  </si>
  <si>
    <t>9 FR DILATOR</t>
  </si>
  <si>
    <t>9FR ESOPHAGEAL STETHOSCOPE</t>
  </si>
  <si>
    <t>A C JOINTS</t>
  </si>
  <si>
    <t>A C JOINTS - MCR</t>
  </si>
  <si>
    <t>73050FY</t>
  </si>
  <si>
    <t>ABD AORTOGRAM W RUN-OFF</t>
  </si>
  <si>
    <t>ABD PARACENTESIS SUBSEQUENT</t>
  </si>
  <si>
    <t>ABDOMEN COMPLETE - MCR</t>
  </si>
  <si>
    <t>74019FY</t>
  </si>
  <si>
    <t>ABDOMEN COMPLETE B MODE</t>
  </si>
  <si>
    <t>ABDOMEN COMPLETE US - MCR</t>
  </si>
  <si>
    <t>ABDOMEN SINGLE - MCR</t>
  </si>
  <si>
    <t>ABDOMINAL AORTOGRAM</t>
  </si>
  <si>
    <t>ABDUCTOR PILLOW</t>
  </si>
  <si>
    <t>ABO BLOOD TYPE (CORD BLOOD)</t>
  </si>
  <si>
    <t>ABSORPT DRG &gt; 16 &lt;48 W/W BDR</t>
  </si>
  <si>
    <t>A6252</t>
  </si>
  <si>
    <t>ABSORPT DRG &gt;48 SQ IN W/O B</t>
  </si>
  <si>
    <t>A6253</t>
  </si>
  <si>
    <t>ACCESSING A VASCULAR DEVICE</t>
  </si>
  <si>
    <t>ACCORDION DEVICE</t>
  </si>
  <si>
    <t>ACCUFEX SUTURE RETRIEVER</t>
  </si>
  <si>
    <t>ACE BANDAGE- 2IN STERILE</t>
  </si>
  <si>
    <t>ACE BANDAGE- 3IN STERILE</t>
  </si>
  <si>
    <t>ACE BANDAGE- 4IN STERILE</t>
  </si>
  <si>
    <t>ACE BANDAGE- 6 IN UNSTERILE</t>
  </si>
  <si>
    <t>ACE BANDAGE- 6IN UNSTERILE</t>
  </si>
  <si>
    <t>ACETABULAR LINER</t>
  </si>
  <si>
    <t>ACETABULAR SCREW</t>
  </si>
  <si>
    <t>ACETABULAR SHELLS</t>
  </si>
  <si>
    <t>ACETAMINOPHEN</t>
  </si>
  <si>
    <t>ACETONE</t>
  </si>
  <si>
    <t>ACHR BINDING ANTIBODIES</t>
  </si>
  <si>
    <t>ACHR BLOCKING AUTO ANTIBODIES</t>
  </si>
  <si>
    <t>ACHR MODULATING ANTIBODIES</t>
  </si>
  <si>
    <t>ACID FAST SMEAR</t>
  </si>
  <si>
    <t>ACL GRAFT KNIFE</t>
  </si>
  <si>
    <t>ACL TIGHT ROPE RT</t>
  </si>
  <si>
    <t>ACMI CUTTING LOOP</t>
  </si>
  <si>
    <t>ACMI ROLLER BALL ELECTRODE</t>
  </si>
  <si>
    <t>ACT</t>
  </si>
  <si>
    <t>ACTICOAT ABSORBENT DRESSING</t>
  </si>
  <si>
    <t>ACTICOAT DRESSING POST OP</t>
  </si>
  <si>
    <t>ACTICOAT DRESSING, 4X4</t>
  </si>
  <si>
    <t>ACTICOAT FLEX 3</t>
  </si>
  <si>
    <t>ACTICOAT POST OP 4X10</t>
  </si>
  <si>
    <t>ACTICOAT SILVER 5X5</t>
  </si>
  <si>
    <t>ACTIGRAPH SLEEP SCREEN</t>
  </si>
  <si>
    <t>97535GP</t>
  </si>
  <si>
    <t>ACU WOUND DRESSING CHANGE</t>
  </si>
  <si>
    <t>ACUFEX CANNULATED BONE PLUGS</t>
  </si>
  <si>
    <t>ACYLCARNITINES, QUANT</t>
  </si>
  <si>
    <t>ADAPTIC 3X8</t>
  </si>
  <si>
    <t>ADAPTOR – CA</t>
  </si>
  <si>
    <t>ADDITIONAL CPT CODE-NRV 360</t>
  </si>
  <si>
    <t>ADDITIONAL CPT CODE-NRV 450</t>
  </si>
  <si>
    <t>ADDITIONAL CPT CODE-NRV 490</t>
  </si>
  <si>
    <t>ADDL HR IV THER W/CHEMO PRIMARY</t>
  </si>
  <si>
    <t>ADDL HRS CHEMO INFUSION</t>
  </si>
  <si>
    <t>ADDL HRS IV (INFUSION)</t>
  </si>
  <si>
    <t>ADDL HRS IV THERAPY</t>
  </si>
  <si>
    <t>ADDL HRS IV THERAPY - ACU PT</t>
  </si>
  <si>
    <t>ADENOVIRUS PCR</t>
  </si>
  <si>
    <t>IC</t>
  </si>
  <si>
    <t>ADJT TIS TRN/REARGMT F/C/C/M/N/A/G/H/F</t>
  </si>
  <si>
    <t>ADMIN FEE</t>
  </si>
  <si>
    <t>G0010</t>
  </si>
  <si>
    <t>G0008</t>
  </si>
  <si>
    <t>ADMINISTRATION INFLUENZA VACCINE H/OGM</t>
  </si>
  <si>
    <t>ADMINISTRATION OF HEP B VACCINE</t>
  </si>
  <si>
    <t>G0009</t>
  </si>
  <si>
    <t>ADMINISTRATION OF PNEUMOVAX VACCINE H/OG</t>
  </si>
  <si>
    <t>ADMINISTRATIVE FEE UPCLMC</t>
  </si>
  <si>
    <t>ADRENOCORTICOTROPIC HORM</t>
  </si>
  <si>
    <t>ADVANCED GUIDEWIRE</t>
  </si>
  <si>
    <t>C1769</t>
  </si>
  <si>
    <t>AERO CHAMBER</t>
  </si>
  <si>
    <t>AEROBIC ISOLATE 1D-2</t>
  </si>
  <si>
    <t>AEROVENT JR KIT</t>
  </si>
  <si>
    <t>AF ORTHOSIS BOOT</t>
  </si>
  <si>
    <t>AFFINITY PER SQ CM</t>
  </si>
  <si>
    <t>Q4159</t>
  </si>
  <si>
    <t>No fee</t>
  </si>
  <si>
    <t>AFFINITY PER SQ CM - WASTAGE</t>
  </si>
  <si>
    <t>Q4159JW</t>
  </si>
  <si>
    <t>AFP MATERNAL 4 MARKER</t>
  </si>
  <si>
    <t>AFP MATERNAL SINGLE MARKER</t>
  </si>
  <si>
    <t>AFTER HOURS CHARGE</t>
  </si>
  <si>
    <t>AIC - SQ/IM INJECTION - NON CHEMO</t>
  </si>
  <si>
    <t>AIC 1ST HOUR IV THERAPY</t>
  </si>
  <si>
    <t>AIC 1ST HOUR THERAPY W/ CHEMO PRIMARY</t>
  </si>
  <si>
    <t>AIC 1ST HR CHEMO INFUSION</t>
  </si>
  <si>
    <t>AIC 1ST HR IV THERAPY</t>
  </si>
  <si>
    <t>AIC ADDL HR IV THER W/CHEMO PRIMARY</t>
  </si>
  <si>
    <t>AIC ADDL HRS CHEMO INFUSION</t>
  </si>
  <si>
    <t>AIC ADDL HRS IV THERAPY</t>
  </si>
  <si>
    <t>AIC ALBUMIN URINE MICROALBM QUAN</t>
  </si>
  <si>
    <t>AIC BIOCLUSIVE 2X3</t>
  </si>
  <si>
    <t>AIC BIOCLUSIVE 4x5</t>
  </si>
  <si>
    <t>AIC CBC NO DIFFERENTIAL</t>
  </si>
  <si>
    <t>AIC COMPLETE BLOOD COUNT</t>
  </si>
  <si>
    <t>AIC COMPREHENSIVE METABOLIC PANEL</t>
  </si>
  <si>
    <t>AIC CREATININE</t>
  </si>
  <si>
    <t>AIC CREATININE OTHER SOURCES</t>
  </si>
  <si>
    <t>AIC GLYCOHEMOGLOBIN</t>
  </si>
  <si>
    <t>AIC INFUSION DRAW</t>
  </si>
  <si>
    <t>AIC INJ VACCINE/TOXOID – PREVENTIVE</t>
  </si>
  <si>
    <t>AIC INJECTION CAP</t>
  </si>
  <si>
    <t>AIC IV BAG LESS THAN 3L</t>
  </si>
  <si>
    <t>AIC IV SPIKE ADAPTER</t>
  </si>
  <si>
    <t>AIC IV START KIT</t>
  </si>
  <si>
    <t>AIC IV TUBING - MICRO EXT. SET</t>
  </si>
  <si>
    <t>AIC IV-SOD CHLOR 0.9% 250ML BAG</t>
  </si>
  <si>
    <t>AIC J-LOOP-CONNECTOR</t>
  </si>
  <si>
    <t>AIC LACTIC DEHYDROGENASE (LDH)</t>
  </si>
  <si>
    <t>AIC LIPID PANEL</t>
  </si>
  <si>
    <t>AIC NEEDLE, HUBER- 3/4 INCH</t>
  </si>
  <si>
    <t>AIC RETICULOCYTE</t>
  </si>
  <si>
    <t>AIC SET SECONDARY MED W/ GLASS</t>
  </si>
  <si>
    <t>AIC SET, CONTINU-FLO</t>
  </si>
  <si>
    <t>AIC SIDE ARM INJ - NON CHEMO</t>
  </si>
  <si>
    <t>AIC SPONGE, DRAIN, SOFTWICK 4X4</t>
  </si>
  <si>
    <t>AIC SQ/IM INJECTION - NON CHEMO</t>
  </si>
  <si>
    <t>AIC SYRINGE 10 ML PREFILLED SALINE</t>
  </si>
  <si>
    <t>AIC TAXOL TUBING</t>
  </si>
  <si>
    <t>AIC URINE SCREEN</t>
  </si>
  <si>
    <t>AIC VAD ACCESS</t>
  </si>
  <si>
    <t>AIC VENIPUNCTURE OUTPATIENT</t>
  </si>
  <si>
    <t>AIRCAST ANKLE BRACE LEFT</t>
  </si>
  <si>
    <t>AIRCAST ANKLE BRACE RIGHT</t>
  </si>
  <si>
    <t>ALBUMIN CSF</t>
  </si>
  <si>
    <t>ALBUMIN URINE MICROALBM QUAN</t>
  </si>
  <si>
    <t>ALBUMIN, SERUM</t>
  </si>
  <si>
    <t>ALDOLASE</t>
  </si>
  <si>
    <t>ALDOSTERONE</t>
  </si>
  <si>
    <t>ALEXIS LG RETRACTOR</t>
  </si>
  <si>
    <t>ALEXIS ORTHO RETRACTOR</t>
  </si>
  <si>
    <t>ALEXIS X-LG RETRACTOR</t>
  </si>
  <si>
    <t>Alginate Dressing &lt;=16SQ IN</t>
  </si>
  <si>
    <t>A6196</t>
  </si>
  <si>
    <t>Alginate Drsg &gt;16 &lt;=48 SQ IN</t>
  </si>
  <si>
    <t>A6197</t>
  </si>
  <si>
    <t>ALIGN HALO SLING</t>
  </si>
  <si>
    <t>ALK PHOS ISO ENZYMES</t>
  </si>
  <si>
    <t>ALKALINE PHOSPHATASE</t>
  </si>
  <si>
    <t>ALL PURPOSE DRAINAGE PIGTAIL</t>
  </si>
  <si>
    <t>ALLEVYN AD FOAM</t>
  </si>
  <si>
    <t>ALLEVYN AD FOAM 3X3</t>
  </si>
  <si>
    <t>ALLEVYN AD FOAM 4X4</t>
  </si>
  <si>
    <t>ALLEVYN AD FOAM 5X5</t>
  </si>
  <si>
    <t>ALLEVYN AD FOAM 6X6</t>
  </si>
  <si>
    <t>ALLEVYN FOAM</t>
  </si>
  <si>
    <t>ALLEVYN SACRAL DRESSING</t>
  </si>
  <si>
    <t>ALLEVYN SACRAL ISLAND DRESSING</t>
  </si>
  <si>
    <t>ALLIANCE 60ML SYRINGE/GAUGE ASSEMLY</t>
  </si>
  <si>
    <t>ALPHA 1 ANTITRYSPIN</t>
  </si>
  <si>
    <t>ALPHA FETOPROTEIN TUMOR MARKER</t>
  </si>
  <si>
    <t>ALPHA-FETOPROTEIN SERUM</t>
  </si>
  <si>
    <t>ALUMINUM</t>
  </si>
  <si>
    <t>AMB BP RECORDING</t>
  </si>
  <si>
    <t>AMB BP REVIEW/REPORT</t>
  </si>
  <si>
    <t>AMB. BP. SCAN ANAL W/ REPORT</t>
  </si>
  <si>
    <t>AMBU BAG - ADULT</t>
  </si>
  <si>
    <t>AMBU BAG ADULT</t>
  </si>
  <si>
    <t>AMBU BAG INFANT</t>
  </si>
  <si>
    <t>AMBU BAG PEDIATRIC L.F.</t>
  </si>
  <si>
    <t>AMBU BAG, ADULT</t>
  </si>
  <si>
    <t>AMBULATORY 24 HOUR PH</t>
  </si>
  <si>
    <t>AMBULATORY EEG EA 24 HRS</t>
  </si>
  <si>
    <t>AMINO ACIDS QNT PI</t>
  </si>
  <si>
    <t>AMIODARONE</t>
  </si>
  <si>
    <t>AMMONIA</t>
  </si>
  <si>
    <t>AMNIHOOK</t>
  </si>
  <si>
    <t>AMNIO INFUSION PRESSURE CATH</t>
  </si>
  <si>
    <t>AMNIOCENTESIS</t>
  </si>
  <si>
    <t>AMPHETAMINES CONFIRMATION</t>
  </si>
  <si>
    <t>AMPLATX NEEDLE HOLDER</t>
  </si>
  <si>
    <t>AMPLATX STIFF WIRE</t>
  </si>
  <si>
    <t>AMPLATZ EXTRA STIFF WIRE GUIDE .025</t>
  </si>
  <si>
    <t>AMPLATZ EXTRA STIFF WIRE GUIDE .035 J</t>
  </si>
  <si>
    <t>AMPLATZ EXTRA STIFF WIRE GUIDE .035 STRA</t>
  </si>
  <si>
    <t>AMPLATZ RENAL DILATOR KIT</t>
  </si>
  <si>
    <t>AMPLATZ STIFF WIRE GUIDE .035</t>
  </si>
  <si>
    <t>AMPLATZ STIFF WIRE GUIDE .038 STRAIGHT</t>
  </si>
  <si>
    <t>AMYLASE</t>
  </si>
  <si>
    <t>AMYLASE FLUID</t>
  </si>
  <si>
    <t>AMYLASE URINE</t>
  </si>
  <si>
    <t>ANAL EXAM ENDOSCOPIC</t>
  </si>
  <si>
    <t>ANALSCOPE PROCEDURE</t>
  </si>
  <si>
    <t>ANALYSIS - 72 HRS</t>
  </si>
  <si>
    <t>ANDROSTENEDIONE</t>
  </si>
  <si>
    <t>ANES NASAL CANNULA</t>
  </si>
  <si>
    <t>ANGIO BILAT SELECT RENAL</t>
  </si>
  <si>
    <t>ANGIO BRACHIAL</t>
  </si>
  <si>
    <t>ANGIO CATHETER</t>
  </si>
  <si>
    <t>ANGIO EXTREMITY BIL</t>
  </si>
  <si>
    <t>ANGIO EXTREMITY UNIL</t>
  </si>
  <si>
    <t>ANGIO PULMONARY SEL UNI</t>
  </si>
  <si>
    <t>ANGIO SELECT ADDTL VESSEL</t>
  </si>
  <si>
    <t>ANGIO VISCERAL W FLUSH</t>
  </si>
  <si>
    <t>ANGIOGRAPHY EXTREMITY BILAT</t>
  </si>
  <si>
    <t>ANGIOGRAPHY EXTREMITY UNILAT</t>
  </si>
  <si>
    <t>ANGIOPLASTY FEM/POP ART UNIL</t>
  </si>
  <si>
    <t>ANGIOPLASTY ILIAC ART ADD IPSILAT</t>
  </si>
  <si>
    <t>ANGIOPLASTY ILIAC ART UNIL</t>
  </si>
  <si>
    <t>ANGIOPLASTY TIB/PERON ART ADDTL</t>
  </si>
  <si>
    <t>ANGIOPLASTY TIB/PERON ART UNIL</t>
  </si>
  <si>
    <t>ANGIOSCULPT BALLOON CATH 100MM</t>
  </si>
  <si>
    <t>C1725</t>
  </si>
  <si>
    <t>ANGIOSCULPT BALLOON CATH 40MM</t>
  </si>
  <si>
    <t>ANGIOTENSION CONVERTING ENZYME</t>
  </si>
  <si>
    <t>ANGIOTENSION II</t>
  </si>
  <si>
    <t>ANGLED TRAILBLAZER</t>
  </si>
  <si>
    <t>C1887</t>
  </si>
  <si>
    <t>ANKLE 3 VIEWS - MCR</t>
  </si>
  <si>
    <t>73610FY</t>
  </si>
  <si>
    <t>ANKLE 3 VWS W INTRP/DOC</t>
  </si>
  <si>
    <t>ANKLE AP &amp; LAT 2 VIEWS</t>
  </si>
  <si>
    <t>ANKLE AP &amp; LAT 2 VIEWS - MCR</t>
  </si>
  <si>
    <t>73600FY</t>
  </si>
  <si>
    <t>ANKLE AP &amp; LAT 2 VIEWS - MINI</t>
  </si>
  <si>
    <t>ANOSCOPE, DISPOSABLE</t>
  </si>
  <si>
    <t>ANTEGRADE PYELOGRAM</t>
  </si>
  <si>
    <t>ANTI DNA DOUBLE STRANDED</t>
  </si>
  <si>
    <t>ANTI DNA SINGLE STRANDED</t>
  </si>
  <si>
    <t>ANTI EB EARLY ANTIGEN</t>
  </si>
  <si>
    <t>ANTI EB NUCLEAR ANTIGEN</t>
  </si>
  <si>
    <t>ANTI EB VCA IGG</t>
  </si>
  <si>
    <t>ANTI EB VCA IGM</t>
  </si>
  <si>
    <t>ANTI PARIETAL CELL IGG</t>
  </si>
  <si>
    <t>ANTI SMOOTH MUSCLE</t>
  </si>
  <si>
    <t>ANTI THYROGLOBULIN</t>
  </si>
  <si>
    <t>ANTIBODY ELUTION</t>
  </si>
  <si>
    <t>ANTIBODY ENTEROVIRUS</t>
  </si>
  <si>
    <t>ANTIBODY INFLUENZA VIRUS</t>
  </si>
  <si>
    <t>ANTIBODY PANEL</t>
  </si>
  <si>
    <t>ANTIBODY TITER</t>
  </si>
  <si>
    <t>ANTIGEN TYPING - RECIPIENT</t>
  </si>
  <si>
    <t>ANTIGEN TYPING - UNIT SCREEN</t>
  </si>
  <si>
    <t>ANTIGEN TYPING SURCHARGE</t>
  </si>
  <si>
    <t>ANTINUCLEAR ANTIBODIES</t>
  </si>
  <si>
    <t>ANTINUCLEAR ANTIBODY</t>
  </si>
  <si>
    <t>ANTI-RNP</t>
  </si>
  <si>
    <t>ANTI-SC170</t>
  </si>
  <si>
    <t>ANTI-SM SMITH</t>
  </si>
  <si>
    <t>ANTI-SSA SJOGREN'S A</t>
  </si>
  <si>
    <t>ANTI-SSB SJOGREN'S.B</t>
  </si>
  <si>
    <t>ANTITHROMBIN III ACTIVITY</t>
  </si>
  <si>
    <t>ANTITHYROID PEROXIDASE TPO</t>
  </si>
  <si>
    <t>AORTA AAA SCREENING</t>
  </si>
  <si>
    <t>AORTAGRAM W BIL RUNOFF</t>
  </si>
  <si>
    <t>AORTOGRAM ABDOMEN</t>
  </si>
  <si>
    <t>AORTOGRAM THORACIC</t>
  </si>
  <si>
    <t>APC RESISTANCE</t>
  </si>
  <si>
    <t>APHASIA ASSESSMENT</t>
  </si>
  <si>
    <t>96105GN</t>
  </si>
  <si>
    <t>APLIGRAF</t>
  </si>
  <si>
    <t>Q4101</t>
  </si>
  <si>
    <t>APLIGRAF PER SQ CM - WASTAGE</t>
  </si>
  <si>
    <t>Q4101JW</t>
  </si>
  <si>
    <t>APLISAL TB</t>
  </si>
  <si>
    <t>APOLIPOPROTEIN B</t>
  </si>
  <si>
    <t>APPLIC UE MULT LAYER COMP SYST</t>
  </si>
  <si>
    <t>29584GP</t>
  </si>
  <si>
    <t>APPLIC VENOUS COMP SYSTEM</t>
  </si>
  <si>
    <t>29581GP</t>
  </si>
  <si>
    <t>APPLICATION - FINGER SPLINT</t>
  </si>
  <si>
    <t>APPLICATION LONG LEG SPLINT</t>
  </si>
  <si>
    <t>APPLICATION LOWER LEG SPLINT</t>
  </si>
  <si>
    <t>APPLICATION OF FINGER SPLINT</t>
  </si>
  <si>
    <t>APPLICATION PASTE BOOT</t>
  </si>
  <si>
    <t>29580GP</t>
  </si>
  <si>
    <t>APPLY FOREARM SPLINT</t>
  </si>
  <si>
    <t>APPLY LONG ARM SPLINT</t>
  </si>
  <si>
    <t>AQAUCEL AG</t>
  </si>
  <si>
    <t>AQUACEL AG DRESSING 2X2</t>
  </si>
  <si>
    <t>AQUACEL DRESSING 4X4</t>
  </si>
  <si>
    <t>AQUACEL HYDROFIBER</t>
  </si>
  <si>
    <t>AQUACEL HYDROFIBER ROPE</t>
  </si>
  <si>
    <t>AQUACEL SILVER DRESSING 4X4</t>
  </si>
  <si>
    <t>AQUACEL SQUIBB</t>
  </si>
  <si>
    <t>AQUATIC THERAPY W/ EX EA 15 MIN</t>
  </si>
  <si>
    <t>Aquilex inflow/outflow tubing</t>
  </si>
  <si>
    <t>ARCHIVAL RETRIEVAL</t>
  </si>
  <si>
    <t>ARGON HANDPIECE</t>
  </si>
  <si>
    <t>ARGON LAPAROSCOPIC TIP</t>
  </si>
  <si>
    <t>ARHROTEK HARPOON</t>
  </si>
  <si>
    <t>ARISOCORTE FORTE</t>
  </si>
  <si>
    <t>ARM SWATHE</t>
  </si>
  <si>
    <t>ARROW DRIVE UNIT PTO 3000R</t>
  </si>
  <si>
    <t>ARROW PTD KIT PT 45509</t>
  </si>
  <si>
    <t>ARSENIC</t>
  </si>
  <si>
    <t>ART FLO-LAB MULTI-LEVELS</t>
  </si>
  <si>
    <t>ART FLO-LAB W/EXERCISE</t>
  </si>
  <si>
    <t>ART OCCLUSIVE DEVICE PLCMT</t>
  </si>
  <si>
    <t>G0269</t>
  </si>
  <si>
    <t>ART UPPER/LOWER EXT SING</t>
  </si>
  <si>
    <t>ARTERIAL BLOOD GAS KIT</t>
  </si>
  <si>
    <t>ARTERIAL EXTREMITY STUDY</t>
  </si>
  <si>
    <t>ARTERIAL LINE INTRODUCER KITS</t>
  </si>
  <si>
    <t>ARTERIAL PUNCTURE</t>
  </si>
  <si>
    <t>ARTERIOGRAM ADDTL AREA</t>
  </si>
  <si>
    <t>ARTHREX 1.1 GUIDE PIN</t>
  </si>
  <si>
    <t>ARTHREX 2.4 GUIDE PIN</t>
  </si>
  <si>
    <t>ARTHREX 2.4 PIN W/ SUTURE EYE</t>
  </si>
  <si>
    <t>ARTHREX ARTHRSCOPY</t>
  </si>
  <si>
    <t>ARTHREX CORKSCREW SUTURE ANCHOR</t>
  </si>
  <si>
    <t>ARTHREX INTERFERENCE SCREW</t>
  </si>
  <si>
    <t>ARTHROCENTESIS INTERMED JT</t>
  </si>
  <si>
    <t>ARTHROCENTESIS INTERMEDIATE</t>
  </si>
  <si>
    <t>ARTHROCENTESIS LARGE</t>
  </si>
  <si>
    <t>ARTHROCENTESIS SMALL</t>
  </si>
  <si>
    <t>ARTHROGRAM ANKLE</t>
  </si>
  <si>
    <t>ARTHROGRAM ELBOW</t>
  </si>
  <si>
    <t>ARTHROGRAM HIP</t>
  </si>
  <si>
    <t>ARTHROGRAM KNEE</t>
  </si>
  <si>
    <t>ARTHROGRAM SHOULDER</t>
  </si>
  <si>
    <t>ARTHROGRAM TRAY</t>
  </si>
  <si>
    <t>ARTHROGRAM WRIST</t>
  </si>
  <si>
    <t>ARTHROKNIFE</t>
  </si>
  <si>
    <t>ARTHROSC KNEE W MEN REPAIR-MED/LAT</t>
  </si>
  <si>
    <t>ARTHROSCOPY KNEE DEBRID/SHV AC</t>
  </si>
  <si>
    <t>ARTHROSCOPY KNEE LIM SYNOVECTOMY</t>
  </si>
  <si>
    <t>ARTHROSCOPY KNEE/ ABRAS ARTHROPL</t>
  </si>
  <si>
    <t>ARTHROSCOPY SHOULDER SURGICAL CAPSULORTH</t>
  </si>
  <si>
    <t>ARTHROSCOPY SHOULDER SURGICAL REPAIR SLA</t>
  </si>
  <si>
    <t>ARTHRS KNEE W/MENISCECTOMY MED&amp;LAT W/SHA</t>
  </si>
  <si>
    <t>ARTHS KNE SURG W/MENISCECTOMY MED/LAT W/</t>
  </si>
  <si>
    <t>ASBESTOS ANNUAL</t>
  </si>
  <si>
    <t>ASBESTOS BASELINE PE</t>
  </si>
  <si>
    <t>ASBESTOS CHEST &amp; LAT</t>
  </si>
  <si>
    <t>ASBESTOS TERMINATION PHYSICAL</t>
  </si>
  <si>
    <t>ASBESTOS-PHY REVIEW WITH WRITTEN OPINION</t>
  </si>
  <si>
    <t>ASCORBIC ACID (VITAMIN C)</t>
  </si>
  <si>
    <t>ASP BREAST CYST</t>
  </si>
  <si>
    <t>ASP BREAST CYST EA ADDTL</t>
  </si>
  <si>
    <t>ASP THYROID CYST</t>
  </si>
  <si>
    <t>ASP/INJ OF RENAL CYST</t>
  </si>
  <si>
    <t>ASPERGILLUS ANTIBODY ACUTE</t>
  </si>
  <si>
    <t>ASPERGILLUS ANTIBODY IMMUNE</t>
  </si>
  <si>
    <t>ASPERGILLUS IGA AB</t>
  </si>
  <si>
    <t>ASPERGILLUS IGG AB</t>
  </si>
  <si>
    <t>ASPERGILLUS IGM AB</t>
  </si>
  <si>
    <t>ASPIRATION WITH LOCAL</t>
  </si>
  <si>
    <t>ATHERECTOMY ABDOMINAL AORTA</t>
  </si>
  <si>
    <t>0236T</t>
  </si>
  <si>
    <t>ATHERECTOMY BRACHIO-CEPHALIC TRUNK</t>
  </si>
  <si>
    <t>0237T</t>
  </si>
  <si>
    <t>ATHERECTOMY FEM/POP W ANGIOPLASTY</t>
  </si>
  <si>
    <t>ATHERECTOMY ILIAC ART</t>
  </si>
  <si>
    <t>0238T</t>
  </si>
  <si>
    <t>ATHERECTOMY TIB/PERON W ANGIO ADDTL</t>
  </si>
  <si>
    <t>ATHERECTOMY TIB/PERON W ANGIOPLASTY</t>
  </si>
  <si>
    <t>ATLAS-CONWAY PRE-WORK SCREEN</t>
  </si>
  <si>
    <t>ATLAS-CONWAY SET UP FEE</t>
  </si>
  <si>
    <t>ATTENDED VITAL STIM TX</t>
  </si>
  <si>
    <t>97039GY</t>
  </si>
  <si>
    <t>AUDIO INTERPRETATION</t>
  </si>
  <si>
    <t>AUDIOGRAM - ANNUAL</t>
  </si>
  <si>
    <t>AUDIOGRAM - BASELINE</t>
  </si>
  <si>
    <t>AUDIOGRAM WITHOUT INTERP</t>
  </si>
  <si>
    <t>AUTOMATED DIFFERENTIAL</t>
  </si>
  <si>
    <t>AUTOPSY CT SCAN</t>
  </si>
  <si>
    <t>AUTOPSY DAILY MORGUE FEE</t>
  </si>
  <si>
    <t>AUTOPSY DIENER FEE</t>
  </si>
  <si>
    <t>AUTOPSY ETOH/DRUG SCREEN</t>
  </si>
  <si>
    <t>AUTOPSY FACILITY FEE</t>
  </si>
  <si>
    <t>AUTOPSY HISTOLOGY FEE</t>
  </si>
  <si>
    <t>AUTOPSY XRAY SURVEY</t>
  </si>
  <si>
    <t>AUTOSYRINGE TUBING</t>
  </si>
  <si>
    <t>AVULSION EA ADD'L NAIL PLATE</t>
  </si>
  <si>
    <t>AVULSION OF NAIL PLATE SINGLE</t>
  </si>
  <si>
    <t>AVULSION OF SECOND NAIL PLATE</t>
  </si>
  <si>
    <t>B. PERTUSSIS - AMPLIFIED PROBE</t>
  </si>
  <si>
    <t>BACK BELT</t>
  </si>
  <si>
    <t>L0621</t>
  </si>
  <si>
    <t>BACTISURE WOUND LAVAGE</t>
  </si>
  <si>
    <t>BAG  -CA</t>
  </si>
  <si>
    <t>BAG DECANTER</t>
  </si>
  <si>
    <t>BAHA DISPOSABLES</t>
  </si>
  <si>
    <t>BAHA EXTRA BLADE</t>
  </si>
  <si>
    <t>BAHA IMPLANTED DEVICE</t>
  </si>
  <si>
    <t>L8690</t>
  </si>
  <si>
    <t>BAIR HUGGER BLANKET</t>
  </si>
  <si>
    <t>BAKRI BALLOON</t>
  </si>
  <si>
    <t>BAKRI POSTPARTUM BALLOON</t>
  </si>
  <si>
    <t>BALLOON DILATION CATHETER</t>
  </si>
  <si>
    <t>BALLOON SINUPLASTY DISPOSABLES</t>
  </si>
  <si>
    <t>BANDAGE KLING</t>
  </si>
  <si>
    <t>BANDER URETERAL STENT</t>
  </si>
  <si>
    <t>C2617</t>
  </si>
  <si>
    <t>BARBITURATES CONFIRMATION</t>
  </si>
  <si>
    <t>BARD SUPRAPUBIC KITS</t>
  </si>
  <si>
    <t>C2627</t>
  </si>
  <si>
    <t>BARIUM ENEMA</t>
  </si>
  <si>
    <t>BARIUM ENEMA W AIR</t>
  </si>
  <si>
    <t>BARRIER FILM</t>
  </si>
  <si>
    <t>BARRIER FILM NO STING SKIN 1.0 ML</t>
  </si>
  <si>
    <t>BARRIER FILM SPRAY</t>
  </si>
  <si>
    <t>BARTHOLIN GLAND BALLOON</t>
  </si>
  <si>
    <t>BASIC GUIDEWIRE</t>
  </si>
  <si>
    <t>BAT - ADMINISTRATION FEE</t>
  </si>
  <si>
    <t>BAT - DOC ON-SITE</t>
  </si>
  <si>
    <t>BCR/ABL MAJOR MRNA PCR</t>
  </si>
  <si>
    <t>BCR/ABL MINOR MRNA PCR</t>
  </si>
  <si>
    <t>BCR/ABL OTHER MRNA PCR</t>
  </si>
  <si>
    <t>B-D GLUCAN (FUNGITELL)</t>
  </si>
  <si>
    <t>BEACHCHAIR FOAM HEAD PROTECTOR</t>
  </si>
  <si>
    <t>BEDSIDE TRACH TRAY - CIAGLIA BLUE RHINO</t>
  </si>
  <si>
    <t>BELL - BAT ADMINISTRATION FEE</t>
  </si>
  <si>
    <t>BELL DRUG SCREEN</t>
  </si>
  <si>
    <t>BELL MEMORIAL CONSULT</t>
  </si>
  <si>
    <t>BELT FITTING</t>
  </si>
  <si>
    <t>BENTSON CEREBRAL WIRE GUIDE .035</t>
  </si>
  <si>
    <t>BENTSON CEREBRAL WIRE GUIDE .038</t>
  </si>
  <si>
    <t>BENZODIAZEPINES CONFIRMATION</t>
  </si>
  <si>
    <t>BERYLLIUM URINE</t>
  </si>
  <si>
    <t>BESSE DRUG SCREEN</t>
  </si>
  <si>
    <t>BESSE/GOODMAN DS COLLECTION</t>
  </si>
  <si>
    <t>BETA 2 MICROGLOBULIN</t>
  </si>
  <si>
    <t>BETA LACTAMASE</t>
  </si>
  <si>
    <t>BIGOPSY FORCEPS</t>
  </si>
  <si>
    <t>BILE ACIDS,FRACTIONATED,AND,TOTAL PREGNA</t>
  </si>
  <si>
    <t>BILE BAG</t>
  </si>
  <si>
    <t>BILICHECK DISP TIP</t>
  </si>
  <si>
    <t>BILICHECK ECLIPSE</t>
  </si>
  <si>
    <t>BILIRUBIN, FLUID</t>
  </si>
  <si>
    <t>BIO COMPOSITE SCREW</t>
  </si>
  <si>
    <t>BIOCLUSIVE 2X3</t>
  </si>
  <si>
    <t>BIOCLUSIVE 4x10</t>
  </si>
  <si>
    <t>BIOCLUSIVE 4X5</t>
  </si>
  <si>
    <t>BIOIMPEDENCE THORACIC ELECTRICAL</t>
  </si>
  <si>
    <t>BIOMET ACETABULAR LINER</t>
  </si>
  <si>
    <t>BIOMET ACETABULAR SHELL</t>
  </si>
  <si>
    <t>BIOMET ASCENT ARTICULAR SURFAC</t>
  </si>
  <si>
    <t>BIOMET ASCENT FEM COMP</t>
  </si>
  <si>
    <t>BIOMET ASCENT TIBIAL COMP</t>
  </si>
  <si>
    <t>BIOMET LOPRO SELFTAP BONE SCRE</t>
  </si>
  <si>
    <t>BIOPATCH</t>
  </si>
  <si>
    <t>BIOPINCE</t>
  </si>
  <si>
    <t>BIOPSY MUSCLE PERCUTANEOUS NEEDLE</t>
  </si>
  <si>
    <t>BIOPSY MUSCLE SUPERFICIAL</t>
  </si>
  <si>
    <t>BIOPSY OF SKIN, SINGLE LESION</t>
  </si>
  <si>
    <t>BIOPSY SOFT TISSUE LE DEEP</t>
  </si>
  <si>
    <t>BIOPSY SOFT TISSUE LE SUPERFICIAL</t>
  </si>
  <si>
    <t>BIOPSY TO SUB -Q EACH ADD'N LESION</t>
  </si>
  <si>
    <t>BIOSTINGER IMPLANT</t>
  </si>
  <si>
    <t>BIPOLAR LINER</t>
  </si>
  <si>
    <t>BIPOLAR SHELL</t>
  </si>
  <si>
    <t>BIRDS NEST FILTER</t>
  </si>
  <si>
    <t>BITE GARD</t>
  </si>
  <si>
    <t>BI-VALVE CAST</t>
  </si>
  <si>
    <t>BK VIRUS DNA PCR</t>
  </si>
  <si>
    <t>BLADDER INSTILL OF ANTICARCINOGENIC AGNT</t>
  </si>
  <si>
    <t>BLADDER IRRIGATION, SIMPLE, LAVAGE INSTI</t>
  </si>
  <si>
    <t>BLADE DERMATOME</t>
  </si>
  <si>
    <t>BLADE EYE 1.4MM</t>
  </si>
  <si>
    <t>BLADE EYE 3.0MM</t>
  </si>
  <si>
    <t>BLASTOMYCES ANTIBODY</t>
  </si>
  <si>
    <t>BLASTOMYCES ANTIGEN QUANTITATIVE</t>
  </si>
  <si>
    <t>BLASTOMYCES ANTIGEN, URINE</t>
  </si>
  <si>
    <t>BLOCKADE MONITOR ELECTRODES</t>
  </si>
  <si>
    <t>BLOOD ALCOHOL TESTING - LAB</t>
  </si>
  <si>
    <t>BLOOD BILIRUBIN DIRECT</t>
  </si>
  <si>
    <t>BLOOD BILIRUBIN TOTAL</t>
  </si>
  <si>
    <t>BLOOD DRUG 5 PANEL</t>
  </si>
  <si>
    <t>BLOOD GASES</t>
  </si>
  <si>
    <t>BLOOD LEAD AND ZPP</t>
  </si>
  <si>
    <t>BLOOD PRESSURE RECHECK</t>
  </si>
  <si>
    <t>BLOOD SMEAR PERIPHERAL W/INTERP - PC</t>
  </si>
  <si>
    <t>BLOOD VOLUME DETERMINATION</t>
  </si>
  <si>
    <t>BLOOD WARMER TUBING</t>
  </si>
  <si>
    <t>BLOOD/FLUID WARMER CASSETT HIF</t>
  </si>
  <si>
    <t>BLOOD/FLUID WARMER CASSETT LIF</t>
  </si>
  <si>
    <t>BLOOD/PLATELET ADMIN</t>
  </si>
  <si>
    <t>BLOOD/PLATELET ADMIN - ACU PT</t>
  </si>
  <si>
    <t>BLOOD/PLATELET ADMIN - OP</t>
  </si>
  <si>
    <t>BLOODBORNE PATH - SEMINAR</t>
  </si>
  <si>
    <t>BLOODBORNE PATH - TRAIN IND</t>
  </si>
  <si>
    <t>BLUE RHINO CIAGLIA PERC TRACH TRAY</t>
  </si>
  <si>
    <t>BODY FAT ANALYSIS</t>
  </si>
  <si>
    <t>97799GP</t>
  </si>
  <si>
    <t>BONANNO SUPRAPUBIC CATH KIT</t>
  </si>
  <si>
    <t>BONE AGE</t>
  </si>
  <si>
    <t>BONE MARROW ASPIRATION</t>
  </si>
  <si>
    <t>BONE MARROW BIOPSY</t>
  </si>
  <si>
    <t>BONE MARROW BIOPSY,NEEDLE OR TROCAR H/OG</t>
  </si>
  <si>
    <t>BONE MARROW BLOOD SUPPLY</t>
  </si>
  <si>
    <t>BONE MARROW EVALUATION - PC</t>
  </si>
  <si>
    <t>BONE MARROW EVALUATION - TC</t>
  </si>
  <si>
    <t>BONE MARROW IMAGING WHOLE BODY</t>
  </si>
  <si>
    <t>BONE MARROW PROCEDURE</t>
  </si>
  <si>
    <t>BONE MARROW TRAY</t>
  </si>
  <si>
    <t>BONE SCAN MULTIPLE AREAS</t>
  </si>
  <si>
    <t>BONE SURVEY COMPLETE</t>
  </si>
  <si>
    <t>BONE SURVEY COMPLETE - MCR</t>
  </si>
  <si>
    <t>77075FY</t>
  </si>
  <si>
    <t>BONE SURVEY INFANT</t>
  </si>
  <si>
    <t>BONE SURVEY LIMITED</t>
  </si>
  <si>
    <t>BONE SURVEY LIMITED - MCR</t>
  </si>
  <si>
    <t>77074FY</t>
  </si>
  <si>
    <t>BONE/JOINT IMAGING LIMITED</t>
  </si>
  <si>
    <t>BOOKLET (HEART ATTACK)</t>
  </si>
  <si>
    <t>BOVIE TIP 1</t>
  </si>
  <si>
    <t>BOVIE TIP EXTENDOR</t>
  </si>
  <si>
    <t>BOX BRA PADS</t>
  </si>
  <si>
    <t>BOX TUCKS</t>
  </si>
  <si>
    <t>BRACHY INTERSTITIAL COMPLEX</t>
  </si>
  <si>
    <t>BRACKMAN HOOKED WIRE ELECTRODES</t>
  </si>
  <si>
    <t>BRACKMAN STIMULATOR PROBE</t>
  </si>
  <si>
    <t>BRAIN COMPLETE W/ VASC FLOW</t>
  </si>
  <si>
    <t>BRAVO pH STUDY</t>
  </si>
  <si>
    <t>B-READ INTERP</t>
  </si>
  <si>
    <t>BREAST BX  MAM STEREO 1ST LESION</t>
  </si>
  <si>
    <t>BREAST BX MAM STEREO ADDTL LESION</t>
  </si>
  <si>
    <t>BREAST PAD - HYDROGEL</t>
  </si>
  <si>
    <t>BREAST PADS - DISP</t>
  </si>
  <si>
    <t>BREAST SHELLS</t>
  </si>
  <si>
    <t>BREAST SURGICAL SPECIMEN</t>
  </si>
  <si>
    <t>BREAST UNIL</t>
  </si>
  <si>
    <t>BREAST UNIL - MCR</t>
  </si>
  <si>
    <t>BREAST US COMP INCL AXILLA UNIL</t>
  </si>
  <si>
    <t>BREATH ALCOHOL CONFIRM TEST</t>
  </si>
  <si>
    <t>BREATH ALCOHOL TEST</t>
  </si>
  <si>
    <t>BREATH ALCOHOL TEST/ON-SITE</t>
  </si>
  <si>
    <t>BRITE TIP SHEATH</t>
  </si>
  <si>
    <t>BRONCH/GASTRO CARE FEE</t>
  </si>
  <si>
    <t>BRONCHIAL BRUSH</t>
  </si>
  <si>
    <t>BRONCHOSCOPY CARE FEE</t>
  </si>
  <si>
    <t>BRST SHIELDS</t>
  </si>
  <si>
    <t>BSS OPTHALMIC SOLUTION</t>
  </si>
  <si>
    <t>BUPRENORPHINE</t>
  </si>
  <si>
    <t>BURN DRESSING TRAY - LARGE</t>
  </si>
  <si>
    <t>BURN DRESSING TRAY - SMALL</t>
  </si>
  <si>
    <t>BURN FLUFF</t>
  </si>
  <si>
    <t>BURR</t>
  </si>
  <si>
    <t>BURR-MIDAS REX</t>
  </si>
  <si>
    <t>BURRS SKEETER DRILL - DIAMOND</t>
  </si>
  <si>
    <t>BUTTON GASTROSCOPY DEVICE</t>
  </si>
  <si>
    <t>BUTTON REPL GASTROSCOPY DEVICE</t>
  </si>
  <si>
    <t>BX ABD OR RETROPERITONEAL MASS</t>
  </si>
  <si>
    <t>BX BONE DEEP VERT BODY/FEMUR</t>
  </si>
  <si>
    <t>BX BONE SUPERFICIAL</t>
  </si>
  <si>
    <t>BX BONE SUPERFICIAL STERNUM, ILIUM</t>
  </si>
  <si>
    <t>BX BREAST 1ST LESION MR IMAG</t>
  </si>
  <si>
    <t>BX BREAST 1ST LESION US IMAG</t>
  </si>
  <si>
    <t>BX BREAST ADD LESION MR IMAG</t>
  </si>
  <si>
    <t>BX BREAST ADD LESION STRTCTC</t>
  </si>
  <si>
    <t>BX BREAST ADD LESION US IMAG</t>
  </si>
  <si>
    <t>BX LUNG OR MEDIASTINUM</t>
  </si>
  <si>
    <t>BX MUSCLE DEEP PERCUTANEOUS</t>
  </si>
  <si>
    <t>BX MUSCLE SUPERFICIAL</t>
  </si>
  <si>
    <t>BX OF CERVIC W/SCOPE LEEP</t>
  </si>
  <si>
    <t>BX OF KIDNEY</t>
  </si>
  <si>
    <t>BX OF LIVER PERCUTANEOUS</t>
  </si>
  <si>
    <t>BX OF LYMPH NODES</t>
  </si>
  <si>
    <t>BX OF PANCREAS PERCUTANEOUS</t>
  </si>
  <si>
    <t>BX PLEURA</t>
  </si>
  <si>
    <t>BX PROSTATE TRANSPERI, SATURATION</t>
  </si>
  <si>
    <t>BX RENAL</t>
  </si>
  <si>
    <t>BX SOFT TISSUE BACK OR FLANK</t>
  </si>
  <si>
    <t>BX SOFT TISSUE NECK/THORAX</t>
  </si>
  <si>
    <t>BX THYROID NEEDLE CORE</t>
  </si>
  <si>
    <t>C PEPTIDE</t>
  </si>
  <si>
    <t>C. DIFF, TOXIN GENE, AMPL DNA</t>
  </si>
  <si>
    <t>C02 AIRWAY ADAPTER</t>
  </si>
  <si>
    <t>C1C2 PUNCT FOR MYELOGRAM W/INJ</t>
  </si>
  <si>
    <t>CA 15-3</t>
  </si>
  <si>
    <t>CA 27.29</t>
  </si>
  <si>
    <t>CA-125</t>
  </si>
  <si>
    <t>CA19-9</t>
  </si>
  <si>
    <t>CADMIUM</t>
  </si>
  <si>
    <t>CADMIUM BLOOD</t>
  </si>
  <si>
    <t>CADMIUM TESTING</t>
  </si>
  <si>
    <t>CADMIUM URINE</t>
  </si>
  <si>
    <t>CALCITONIN</t>
  </si>
  <si>
    <t>CALCIUM</t>
  </si>
  <si>
    <t>CALCIUM - IONIZED</t>
  </si>
  <si>
    <t>CALCIUM, 24 HOUR URINE</t>
  </si>
  <si>
    <t>CALIBRATED GUIDE WIRE ZIMMER</t>
  </si>
  <si>
    <t>CALPROTECTIN, FECAL</t>
  </si>
  <si>
    <t>CALRETICULIN</t>
  </si>
  <si>
    <t>CANALITH REPOSITIONING</t>
  </si>
  <si>
    <t>95992GP</t>
  </si>
  <si>
    <t>C-ANCA</t>
  </si>
  <si>
    <t>CAPILLARY PUNCTURE IP</t>
  </si>
  <si>
    <t>CAPILLARY PUNCTURE OP</t>
  </si>
  <si>
    <t>CAPSULAR TENSION RING</t>
  </si>
  <si>
    <t>CARBAMAZEPINE</t>
  </si>
  <si>
    <t>CARBAMAZEPINE TOTAL</t>
  </si>
  <si>
    <t>CARBON DIOXIDE/CO2 CONTENT</t>
  </si>
  <si>
    <t>CARBON MONOXIDE QUANT</t>
  </si>
  <si>
    <t>CARDIAC AMYLOIDOSIS IMAGING</t>
  </si>
  <si>
    <t>CARDIAC CATH PACK</t>
  </si>
  <si>
    <t>CARDIO PULMONARY RESCITATION</t>
  </si>
  <si>
    <t>CARDIO STRESS INTERP/REPORT</t>
  </si>
  <si>
    <t>CARDIOLIPIN ANTIBODY, EA IG CLASS</t>
  </si>
  <si>
    <t>CARDIOVASCULAR MULT STUDY NON-GAITED</t>
  </si>
  <si>
    <t>CARDIOVERSION</t>
  </si>
  <si>
    <t>CARDIOVERSION ELECTRIC EXT</t>
  </si>
  <si>
    <t>CARDIOVERSION IN OR</t>
  </si>
  <si>
    <t>CARNITINE</t>
  </si>
  <si>
    <t>CAROTENE, SERUM</t>
  </si>
  <si>
    <t>CAROTID ANGIO BIL</t>
  </si>
  <si>
    <t>CAROTID ANGIO UNIL</t>
  </si>
  <si>
    <t>CAST PADDING, 2</t>
  </si>
  <si>
    <t>CAST PADDING, 3</t>
  </si>
  <si>
    <t>CAST SHOE</t>
  </si>
  <si>
    <t>CAST, DELATLITE, 5 ROLL</t>
  </si>
  <si>
    <t>CAST, DELTALITE, 2 ROLL</t>
  </si>
  <si>
    <t>CAST, DELTALITE, 3 ROLL</t>
  </si>
  <si>
    <t>CAST, DELTALITE, 4 ROLL</t>
  </si>
  <si>
    <t>CAST, DELTALITE, 5 ROLL</t>
  </si>
  <si>
    <t>CAST, PLASTER 2 ROLL</t>
  </si>
  <si>
    <t>CAST, PLASTER 3 ROLL</t>
  </si>
  <si>
    <t>CAST, PLASTER 4 ROLL</t>
  </si>
  <si>
    <t>CAST, PLASTER 6 ROLL</t>
  </si>
  <si>
    <t>CASTING &amp; SPLINT APPLICATION</t>
  </si>
  <si>
    <t>CATECHOLAMINE FRACTION</t>
  </si>
  <si>
    <t>CATECHOLAMINES, URINE</t>
  </si>
  <si>
    <t>CATH BARD EQUISTREAM</t>
  </si>
  <si>
    <t>CATH EXTENSION CONNECTOR</t>
  </si>
  <si>
    <t>CATH KIT 14 FR W/GLOVE</t>
  </si>
  <si>
    <t>CATH LEG BAG</t>
  </si>
  <si>
    <t>CATH LEG STRIP</t>
  </si>
  <si>
    <t>CATH SINGLE LUMEN GROSH</t>
  </si>
  <si>
    <t>C1751</t>
  </si>
  <si>
    <t>CATH TRAY W/ FOLEY</t>
  </si>
  <si>
    <t>CATH TRAY W/ FOLEY &amp; BAG</t>
  </si>
  <si>
    <t>CATH, SUCTION 14FR KITt</t>
  </si>
  <si>
    <t>CATH, TRIPLE LUMEN (ALL SIZES)</t>
  </si>
  <si>
    <t>CATH. CHOLANGIOGRAM, TAUT</t>
  </si>
  <si>
    <t>CATHERIZATION URETHRA - SIMPLE</t>
  </si>
  <si>
    <t>CATHETER (STRAIGHT CATH SELF)</t>
  </si>
  <si>
    <t>CATHETER AORTA TRANSLUMBAR</t>
  </si>
  <si>
    <t>CATHETER ASPIRATION</t>
  </si>
  <si>
    <t>CATHETER FOGARTY EMBOLECTOMY</t>
  </si>
  <si>
    <t>C1757</t>
  </si>
  <si>
    <t>CATHETER GROSHONG DBL LUMEN</t>
  </si>
  <si>
    <t>CATHETER INSERT STRAIGHT/FOLEY</t>
  </si>
  <si>
    <t>CATHETER LEG BAG</t>
  </si>
  <si>
    <t>CATHETER LEG STRAP</t>
  </si>
  <si>
    <t>CATHETER PLUG</t>
  </si>
  <si>
    <t>CATHETER REPAIR W/O SUB Q PORT</t>
  </si>
  <si>
    <t>CATHETER REPLACEMENT</t>
  </si>
  <si>
    <t>CATHETER STRAP</t>
  </si>
  <si>
    <t>CATHETER TOUCHLESS</t>
  </si>
  <si>
    <t>CATHETER URETERAL</t>
  </si>
  <si>
    <t>C1758</t>
  </si>
  <si>
    <t>CATHETER, AINSWORTH</t>
  </si>
  <si>
    <t>CATHETER, FOLEY, 30CC, 2-WAY</t>
  </si>
  <si>
    <t>CATHETER, FOLEY, 30CC, 3-WAY</t>
  </si>
  <si>
    <t>CATHETER, FOLEY, 3CC, 2-WAY</t>
  </si>
  <si>
    <t>CATHETER, FOLEY, 5CC, 2WAY</t>
  </si>
  <si>
    <t>CATHETER, FOLEY, COUNCIL TIP</t>
  </si>
  <si>
    <t>CATHETER, FOLEY-COUDE</t>
  </si>
  <si>
    <t>CATHETER, POWERPORT</t>
  </si>
  <si>
    <t>CATHETERIZATION W/ FOLEY</t>
  </si>
  <si>
    <t>CATHETERIZATION W/FOLEY</t>
  </si>
  <si>
    <t>CATHETERIZATION/STRAIGHT CATH</t>
  </si>
  <si>
    <t>CAUTERY CORD-DISP</t>
  </si>
  <si>
    <t>CAUTERY PENCIL, FOOTSWITCHING</t>
  </si>
  <si>
    <t>CAUTERY, ACCUTEMP</t>
  </si>
  <si>
    <t>CAVALON SPRAY</t>
  </si>
  <si>
    <t>CCTA +CAL SCORE</t>
  </si>
  <si>
    <t>CCTA +FUNC +CAL SCORE</t>
  </si>
  <si>
    <t>CCTA +FUNC NO CAL SCORE</t>
  </si>
  <si>
    <t>CCTA W/WO DISEASE STRXR</t>
  </si>
  <si>
    <t>CEA</t>
  </si>
  <si>
    <t>CEEA</t>
  </si>
  <si>
    <t>CEMENT GUN - STRYKER</t>
  </si>
  <si>
    <t>CEMENTED CR IMPLANTS</t>
  </si>
  <si>
    <t>CEMENTED FEMORAL STEM</t>
  </si>
  <si>
    <t>CEMENTED HUMERAL STEM</t>
  </si>
  <si>
    <t>CEMENTED KNEE - SPECIALTY IMPLANTS</t>
  </si>
  <si>
    <t>CEMENTED TOTAL HIP IMPLANTS</t>
  </si>
  <si>
    <t>CENTRAL LINE ACCESS</t>
  </si>
  <si>
    <t>CENTRAL LINE DRSG CHG</t>
  </si>
  <si>
    <t>CENTRAL LINE INSERTION</t>
  </si>
  <si>
    <t>CERAMIC FEMORAL HEAD</t>
  </si>
  <si>
    <t>CERCLAGE WIRE</t>
  </si>
  <si>
    <t>CERULOPLASMIN</t>
  </si>
  <si>
    <t>CERVICAL BONE GRAFT</t>
  </si>
  <si>
    <t>CERVICAL PLATE, PIONEER</t>
  </si>
  <si>
    <t>CERVICAL PLATE, SINGLE LEVEL</t>
  </si>
  <si>
    <t>CERVICAL SCREW, PIONEER</t>
  </si>
  <si>
    <t>CERVICAL SPACER GRAFT</t>
  </si>
  <si>
    <t>CERVICAL SPINE 2-3 VIEWS - MCR</t>
  </si>
  <si>
    <t>72040FY</t>
  </si>
  <si>
    <t>CERVICAL SPINE 2-3 VWS W INTRP/DOC</t>
  </si>
  <si>
    <t>CERVICAL SPINE 4+ VIEWS</t>
  </si>
  <si>
    <t>CERVICAL SPINE 4+ VIEWS - MCR</t>
  </si>
  <si>
    <t>72050FY</t>
  </si>
  <si>
    <t>CERVICAL SPINE COMPLETE - MCR</t>
  </si>
  <si>
    <t>72052FY</t>
  </si>
  <si>
    <t>CGMS PRE EVALUATION</t>
  </si>
  <si>
    <t>CGMS PROCEDURE - PROFESSIONAL</t>
  </si>
  <si>
    <t>CHANGE GASTROSTOMY TUBE</t>
  </si>
  <si>
    <t>CHANGE GASTROSTOMY TUBE PERCUSTANEOUS WO</t>
  </si>
  <si>
    <t>CHANGE NEPHROSTOMY TUBE</t>
  </si>
  <si>
    <t>CHANGE PERCUTANEOUS DRAIN TUBE</t>
  </si>
  <si>
    <t>CHANGE URETEROST TUBE VIA ILEAL CONDUIT</t>
  </si>
  <si>
    <t>CHC CHW PEDIATRIC EKG</t>
  </si>
  <si>
    <t>CHC EKG</t>
  </si>
  <si>
    <t>CHC MCR EKG</t>
  </si>
  <si>
    <t>CHEMICAL CAUTERIZATION GRAN TISSUE</t>
  </si>
  <si>
    <t>CHEMICAL PLEURODESIS</t>
  </si>
  <si>
    <t>CHEMO ADMN SUBQ/IM HORM ANTI-NEO H/OGM</t>
  </si>
  <si>
    <t>CHEMO SIDE ARM INJ</t>
  </si>
  <si>
    <t>CHEMO SQ/IM ADMIN</t>
  </si>
  <si>
    <t>CHEMOTHERAPY 2ND DRUG, FIRST HR INFUSION</t>
  </si>
  <si>
    <t>CHEST 2 VIEW W LORDOTIC</t>
  </si>
  <si>
    <t>CHEST 2 VIEW W OBLIQUES</t>
  </si>
  <si>
    <t>CHEST 2 VIEWS - MCR</t>
  </si>
  <si>
    <t>71046FY</t>
  </si>
  <si>
    <t>CHEST 2 VIEWS FMC HAZMAT</t>
  </si>
  <si>
    <t>CHEST 3 VIEWS</t>
  </si>
  <si>
    <t>CHEST 4 VIEWS COMPLETE</t>
  </si>
  <si>
    <t>CHEST DRAIN BTL</t>
  </si>
  <si>
    <t>CHEST FLUORO 4 VIEWS</t>
  </si>
  <si>
    <t>CHEST PA &amp; LAT W/O INTERP</t>
  </si>
  <si>
    <t>CHEST PA SINGLE VIEW - MCR</t>
  </si>
  <si>
    <t>71045FY</t>
  </si>
  <si>
    <t>CHEST PA W/O INTERP</t>
  </si>
  <si>
    <t>CHEST SPECIAL VIEWS</t>
  </si>
  <si>
    <t>CHEST SPECIAL VIEWS/DECUB</t>
  </si>
  <si>
    <t>CHEST SPECIAL VIEWS/DECUB - MCR</t>
  </si>
  <si>
    <t>71047FY</t>
  </si>
  <si>
    <t>CHEST STIR FOR BREAST MRI - TC</t>
  </si>
  <si>
    <t>CHEST TUBE</t>
  </si>
  <si>
    <t>CHEST TUBE CATHETER 8.5</t>
  </si>
  <si>
    <t>CHEST TUBE DRAINAGE TRAY</t>
  </si>
  <si>
    <t>CHEST TUBE INSERTION</t>
  </si>
  <si>
    <t>CHEST US INCLUDES MEDIASTINUM</t>
  </si>
  <si>
    <t>CHICKEN POX VACCINE</t>
  </si>
  <si>
    <t>CHLAMYDIA AMPLIFIED RNA</t>
  </si>
  <si>
    <t>CHLORAPREP</t>
  </si>
  <si>
    <t>CHLORIDE</t>
  </si>
  <si>
    <t>CHNG PERCUT BILIARY DRAIN CATH</t>
  </si>
  <si>
    <t>CHOLANG CATH PERCUTAN ARROW</t>
  </si>
  <si>
    <t>CHOLANGIOGRAM CATH CAN</t>
  </si>
  <si>
    <t>CHOLESTEROL</t>
  </si>
  <si>
    <t>CHORIONIC GONADOTROPIN FREE BETA</t>
  </si>
  <si>
    <t>CHORIONIC GONADOTROPIN TEST</t>
  </si>
  <si>
    <t>CHROMATOGRAPH ASSAY HEAVY METALS</t>
  </si>
  <si>
    <t>CHROMATOGRAPHY SINGLE ANALYTE</t>
  </si>
  <si>
    <t>CHROMOGRANIN A</t>
  </si>
  <si>
    <t>CHROMUIM URINE</t>
  </si>
  <si>
    <t>CHS BRIEF PHYSICAL EXAM</t>
  </si>
  <si>
    <t>CHS PERIPHERAL VISION FIELDS</t>
  </si>
  <si>
    <t>CHS PHYSICAL EXAMINATION</t>
  </si>
  <si>
    <t>CHS VISUAL ACUITY ONLY</t>
  </si>
  <si>
    <t>CHW PEDIATRIC ECHO CONGENITAL</t>
  </si>
  <si>
    <t>CHW PEDIATRIC EKG</t>
  </si>
  <si>
    <t>CIAGLIA PER TRACH TRAY</t>
  </si>
  <si>
    <t>CIRCUMCISION</t>
  </si>
  <si>
    <t>CIRCUMCISION CARE FEE</t>
  </si>
  <si>
    <t>CITRATE, RANDOM URINE</t>
  </si>
  <si>
    <t>CLAMP CORD</t>
  </si>
  <si>
    <t>CLAVICLE</t>
  </si>
  <si>
    <t>CLAVICLE - MCR</t>
  </si>
  <si>
    <t>73000FY</t>
  </si>
  <si>
    <t>CLAVICLE COMPLETE</t>
  </si>
  <si>
    <t>CLEAR OUTER EAR CANAL</t>
  </si>
  <si>
    <t>CLEVELAND CLIFFS OCC HLTH CONS</t>
  </si>
  <si>
    <t>92610GN</t>
  </si>
  <si>
    <t>CLLT BLD IMPT VENOUS ACCESS DEVICE H/OGM</t>
  </si>
  <si>
    <t>CLONAZEPAM</t>
  </si>
  <si>
    <t>CLOSED FLUID SYSTEM</t>
  </si>
  <si>
    <t>CLOSED REDUCTION W/LOCAL</t>
  </si>
  <si>
    <t>CLOSED REDUCTION WITHOUT LOCAL</t>
  </si>
  <si>
    <t>CLOSED TX NOSE FX W/O MANJ</t>
  </si>
  <si>
    <t>CLOZARIL</t>
  </si>
  <si>
    <t>CLTX DSTL FIBULAR FX LAT MALLS W/MANJ</t>
  </si>
  <si>
    <t>CLTX DSTL RDL FX/EPIPHYSL SEP W/MANJ WHE</t>
  </si>
  <si>
    <t>CLTX RDL Head SUB LXTJ CHILD ELB</t>
  </si>
  <si>
    <t>CLTX TRIMALLEOLAR ANKLE FX W/MANIPULATIO</t>
  </si>
  <si>
    <t>CLV FLEX TRANSDUCER COVER</t>
  </si>
  <si>
    <t>CMPLX RPR F/C/C/M/N/AZ/G/H/F</t>
  </si>
  <si>
    <t>CMV, ANTIBODY, IGG</t>
  </si>
  <si>
    <t>CMV,ANTIBODY IGM</t>
  </si>
  <si>
    <t>CO SINGLE BREATH</t>
  </si>
  <si>
    <t>CO. FB. INITIAL/UPDATE</t>
  </si>
  <si>
    <t>CO2 INJECTATE LINE</t>
  </si>
  <si>
    <t>COAGULATOR INST MAKAR HOOK TIP</t>
  </si>
  <si>
    <t>COAPTITE INJECTION</t>
  </si>
  <si>
    <t>COAXIAL SHEATH</t>
  </si>
  <si>
    <t>COBALT</t>
  </si>
  <si>
    <t>COBRA 3</t>
  </si>
  <si>
    <t>COC FORM MODIFICATION FEE</t>
  </si>
  <si>
    <t>COCAINE CONFIRMATION</t>
  </si>
  <si>
    <t>COCCCIDIOIDES AB QUANTITAIVE</t>
  </si>
  <si>
    <t>CODMAN VEIN STRIPPER</t>
  </si>
  <si>
    <t>COFLEX AFD 2</t>
  </si>
  <si>
    <t>COFLEX AFD 4</t>
  </si>
  <si>
    <t>COFLEX TLC</t>
  </si>
  <si>
    <t>COGNITIVE PERFORMANCE TESTING</t>
  </si>
  <si>
    <t>96125GN</t>
  </si>
  <si>
    <t>COLD AGGLUTININS TITER</t>
  </si>
  <si>
    <t>Collagen Dressing &lt;=16SQ IN</t>
  </si>
  <si>
    <t>A6021</t>
  </si>
  <si>
    <t>COLLAR, CERVICAL FOAM - MED</t>
  </si>
  <si>
    <t>COLLAR, CERVICAL FOAM - MLONG</t>
  </si>
  <si>
    <t>COLLAR, CERVICAL FOAM - SM</t>
  </si>
  <si>
    <t>COLLECT BLOOD CATHETER VENOUS NOS H/OGM</t>
  </si>
  <si>
    <t>COLLECTOR FLEXI SEAL</t>
  </si>
  <si>
    <t>COLO BRAVA ELASTIC BARRIER STRIP</t>
  </si>
  <si>
    <t>COLO BRAVA STRIP PASTE</t>
  </si>
  <si>
    <t>COLONIC BALLOON DILATOR</t>
  </si>
  <si>
    <t>Colonoscopy W/Leasion Removal</t>
  </si>
  <si>
    <t>COLOR BLINDENESS SCREEN</t>
  </si>
  <si>
    <t>COLOR FLOW VELOCITY MAPPING</t>
  </si>
  <si>
    <t>COLOSTRUM CONTAINER</t>
  </si>
  <si>
    <t>COMBI TUBE</t>
  </si>
  <si>
    <t>COMBO HEPA/HEPB VACCINE</t>
  </si>
  <si>
    <t>COMFEEL HYDROCOLLOID</t>
  </si>
  <si>
    <t>COMMUNITY WORK REINTEGRATION</t>
  </si>
  <si>
    <t>97537GO</t>
  </si>
  <si>
    <t>COMPANY CONSULT</t>
  </si>
  <si>
    <t>COMPANY DRUG SCREEN</t>
  </si>
  <si>
    <t>COMPART. PRESSURE MONITORING</t>
  </si>
  <si>
    <t>COMPAT TEST, ANTIGLOBULIN TECHNIQUE, EA</t>
  </si>
  <si>
    <t>COMPLEMENT FIXATION TESTS, EACH ANTIGEN</t>
  </si>
  <si>
    <t>COMPLEMENT TOTAL</t>
  </si>
  <si>
    <t>COMPLEMENT, C3</t>
  </si>
  <si>
    <t>COMPLEMENT, C4</t>
  </si>
  <si>
    <t>COMPLEMENT,CI INIHBITOR</t>
  </si>
  <si>
    <t>COMPLETE ARTERIAL STUDY</t>
  </si>
  <si>
    <t>COMPREHENSIVE I PE</t>
  </si>
  <si>
    <t>COMPREHENSIVE II PE</t>
  </si>
  <si>
    <t>COMPREHENSIVE REVIEW OF DATA</t>
  </si>
  <si>
    <t>COMPREHENSIVE REVIEW OF DATA-PC</t>
  </si>
  <si>
    <t>COMPRILAN / KT 6CM PER YD</t>
  </si>
  <si>
    <t>COMPRILAN / KT 8 OR 10CM PER YD</t>
  </si>
  <si>
    <t>COMPUTER CHEST ADD ON</t>
  </si>
  <si>
    <t>0174T</t>
  </si>
  <si>
    <t>CONFIRMATION TEST</t>
  </si>
  <si>
    <t>CONFIRMATORY CONSULT</t>
  </si>
  <si>
    <t>CONFORM BAND S W &lt;3" /YD</t>
  </si>
  <si>
    <t>A6448</t>
  </si>
  <si>
    <t>CONFORM BAND S W &lt;3"/YD</t>
  </si>
  <si>
    <t>A6445</t>
  </si>
  <si>
    <t>CONFORM BAND S W&gt;=3" &lt;5 /YD</t>
  </si>
  <si>
    <t>A6446</t>
  </si>
  <si>
    <t>A6449</t>
  </si>
  <si>
    <t>CONSCIOUS SEDATION</t>
  </si>
  <si>
    <t>CONSORTIUM 1 - TIME ADMIN FEE</t>
  </si>
  <si>
    <t>CONSTRAINED LINER</t>
  </si>
  <si>
    <t>CONSULT - MD</t>
  </si>
  <si>
    <t>CONSULT - RN</t>
  </si>
  <si>
    <t>CONT GLUC MONITORING</t>
  </si>
  <si>
    <t>CONT MED RAD PHYSICS CONSULT</t>
  </si>
  <si>
    <t>CONT PASSIVE MOTION</t>
  </si>
  <si>
    <t>97039GP</t>
  </si>
  <si>
    <t>Contact LAyer &lt;= 16 SQ IN</t>
  </si>
  <si>
    <t>A6206</t>
  </si>
  <si>
    <t>Contact Layer &lt;16= SQ IN</t>
  </si>
  <si>
    <t>A6207</t>
  </si>
  <si>
    <t>CONTAINER EVACUATED 1L</t>
  </si>
  <si>
    <t>CONTINUOUS NEBULIZATION 1ST HR</t>
  </si>
  <si>
    <t>CONTINUOUS NEBULIZATION EA ADDL HR</t>
  </si>
  <si>
    <t>CONTOUR RELOAD</t>
  </si>
  <si>
    <t>CONTOUR STAPLER</t>
  </si>
  <si>
    <t>CONTRAST BATH THERAPY EA 15 MINS</t>
  </si>
  <si>
    <t>CONTRAST INJ VIA CATH</t>
  </si>
  <si>
    <t>CONTROL NASAL HEMORRHAGE ANTERIOR</t>
  </si>
  <si>
    <t>CONTROL OF NOSEBLEED COMPLETE</t>
  </si>
  <si>
    <t>CONTROL OF NOSEBLEED PACKS &amp; CAUTERY</t>
  </si>
  <si>
    <t>CONTROL OF NOSEBLEED SIMPLE</t>
  </si>
  <si>
    <t>CONTROL WIRE V-18 GUIDEWIRE</t>
  </si>
  <si>
    <t>CONVERSION OF GASTRO TUBE TO GJ TUBE</t>
  </si>
  <si>
    <t>CONZ OF CERVIX W/SCOPE LEEP</t>
  </si>
  <si>
    <t>COOK ZILVER 635 SELF EXPANDING STENT</t>
  </si>
  <si>
    <t>C1876</t>
  </si>
  <si>
    <t>COPA 3X3</t>
  </si>
  <si>
    <t>COPA 5X5</t>
  </si>
  <si>
    <t>COPE CATH INTRO</t>
  </si>
  <si>
    <t>COPE GASTROINTEST SUTURE SET</t>
  </si>
  <si>
    <t>CORING REAMERS</t>
  </si>
  <si>
    <t>CORNEAL TREPHINE BLADE</t>
  </si>
  <si>
    <t>CORNEAL/SCLERD PROTECTOR</t>
  </si>
  <si>
    <t>CORPORA CAVERNOSOGRAPHY</t>
  </si>
  <si>
    <t>CORRECTION HALLUX VALGUS</t>
  </si>
  <si>
    <t>CORRJ HALUX RIGDUS W/IMPLT</t>
  </si>
  <si>
    <t>CORTISOL, URINE</t>
  </si>
  <si>
    <t>COUDE CATHETER</t>
  </si>
  <si>
    <t>COUDE TIP ET TUBE INTRODUCER</t>
  </si>
  <si>
    <t>COVERLET DRESSING 3X6</t>
  </si>
  <si>
    <t>COVERLET DRESSING 4X4</t>
  </si>
  <si>
    <t>COVERLET DRESSING 4X8</t>
  </si>
  <si>
    <t>CPAP</t>
  </si>
  <si>
    <t>CPAP MASK</t>
  </si>
  <si>
    <t>CPAP NEBT</t>
  </si>
  <si>
    <t>CPAP, CONTINUOUS</t>
  </si>
  <si>
    <t>CPK ISOENZYMES - CKMB</t>
  </si>
  <si>
    <t>CPR CARDS</t>
  </si>
  <si>
    <t>CPT - INITIAL</t>
  </si>
  <si>
    <t>CPT - SUBSEQUENT</t>
  </si>
  <si>
    <t>CQUR MESH, MEDIUM</t>
  </si>
  <si>
    <t>CQUR MESH, SMALL</t>
  </si>
  <si>
    <t>CR PHASE II UNMONITORED EXERCISE</t>
  </si>
  <si>
    <t>CRE BALLOON EXTRA</t>
  </si>
  <si>
    <t>CRE SINGLE USE DILATATION CATH</t>
  </si>
  <si>
    <t>CREATINE PHOSPHOKINASE (CPK)</t>
  </si>
  <si>
    <t>CREATININE CLEARANCE</t>
  </si>
  <si>
    <t>CREATININE OTHER SOURCES</t>
  </si>
  <si>
    <t>C-REATIVE PROTEIN,HIGH SENSITI</t>
  </si>
  <si>
    <t>CRICOTHYROTOMY</t>
  </si>
  <si>
    <t>CRITICAL CARE ADDL 30 MIN</t>
  </si>
  <si>
    <t>CRITICAL CARE FIRST HOUR</t>
  </si>
  <si>
    <t>CRYOABLATION PROSTATE</t>
  </si>
  <si>
    <t>CRYOBLATION PROBE</t>
  </si>
  <si>
    <t>C2618</t>
  </si>
  <si>
    <t>CRYOGLOBULIN SERUM</t>
  </si>
  <si>
    <t>CRYOPRECIPITATE EACH UNIT</t>
  </si>
  <si>
    <t>P9012</t>
  </si>
  <si>
    <t>CRYOSURGERY</t>
  </si>
  <si>
    <t>CRYOSURGERY (1 LESION)</t>
  </si>
  <si>
    <t>CRYPTOCOCCAL ANTIGEN</t>
  </si>
  <si>
    <t>CRYPTOCOCCAL ANTIGEN, CSF</t>
  </si>
  <si>
    <t>CRYPTOSPORIDIUM ANTIGEN</t>
  </si>
  <si>
    <t>CRYSTAL IDENTIFICATION</t>
  </si>
  <si>
    <t>CSF FLOW &amp; IMAGING STUDY</t>
  </si>
  <si>
    <t>CSF LEAKAGE &amp; DETECTION</t>
  </si>
  <si>
    <t>CT ABD W/CONTRAST</t>
  </si>
  <si>
    <t>CT ABD W/O CONTRAST</t>
  </si>
  <si>
    <t>CT ABD W/WO CONTRAST</t>
  </si>
  <si>
    <t>CT ABD/PELVIS ANGIO W CONT</t>
  </si>
  <si>
    <t>CT ANGIO AORTA &amp; LOWER EXTREM W/C</t>
  </si>
  <si>
    <t>CT ANGIO PELVIS W/CONTRAST</t>
  </si>
  <si>
    <t>CT ANGIO UPPER EXT W/CONTRAST</t>
  </si>
  <si>
    <t>CT CERVICAL SPINE W/ CONTRAST</t>
  </si>
  <si>
    <t>CT CERVICAL SPINE W/WO &amp; 3D</t>
  </si>
  <si>
    <t>CT COLONSCPY SCREENING</t>
  </si>
  <si>
    <t>CT COLONSCPY W 7/OR W/O CONTRAST</t>
  </si>
  <si>
    <t>CT COLONSCPY W/O CONTRAST</t>
  </si>
  <si>
    <t>CT DENTAL IMPLANTS</t>
  </si>
  <si>
    <t>CT FOR TREATMENT PLANNING</t>
  </si>
  <si>
    <t>CT GUID DRAIN FLUID PERI/RETROPER</t>
  </si>
  <si>
    <t>CT GUID INJ SPINE OR PARASPIN DX OR THER</t>
  </si>
  <si>
    <t>CT GUID PERCU DRAIN CATH</t>
  </si>
  <si>
    <t>CT Guid S-I ANES/STER INJ</t>
  </si>
  <si>
    <t>CT Guid S-I-ANES/STER INJ</t>
  </si>
  <si>
    <t>CT GUIDE FOR NEEDLE PLCMT BX/INJ</t>
  </si>
  <si>
    <t>CT HEAD W CONTRAST</t>
  </si>
  <si>
    <t>CT HEART FUNCTION ADD ON</t>
  </si>
  <si>
    <t>CT HEART W/WO DYE FUNCT</t>
  </si>
  <si>
    <t>CT IMAGE GUID FLUID  DRAINAGE VISC</t>
  </si>
  <si>
    <t>CT LUMBAR SPINE W/ CONTRAST</t>
  </si>
  <si>
    <t>CT LUMBAR SPINE W/O CONT</t>
  </si>
  <si>
    <t>CT LUMBAR W &amp; W/O CONTRAST</t>
  </si>
  <si>
    <t>CT LWR EXTREM W/O CONT</t>
  </si>
  <si>
    <t>CT LWR EXTREMITIES W/ CONTRAST</t>
  </si>
  <si>
    <t>CT LWR EXTREMITIES W/WO CONT</t>
  </si>
  <si>
    <t>CT MAXILLA W/WO CONTRAST</t>
  </si>
  <si>
    <t>CT ORB,SELLA,PF,IAC W/ CONT</t>
  </si>
  <si>
    <t>CT ORB,SELLA,PF,IAC W/O CONT</t>
  </si>
  <si>
    <t>CT ORB,SELLA,PF,IAC W/WO CONT</t>
  </si>
  <si>
    <t>CT PELVIS W/O CONTRAST &amp; 3D</t>
  </si>
  <si>
    <t>CT PELVIS W/WO CONTRAST &amp; 3D</t>
  </si>
  <si>
    <t>CT RADIOLOGIST CONSULT</t>
  </si>
  <si>
    <t>CT SOFT TISSUE NECK W/O CONT</t>
  </si>
  <si>
    <t>CT SOFT TISSUE NECK W/WO CONT &amp; 3D</t>
  </si>
  <si>
    <t>CT THORACIC SPINE W/ CONT &amp; 3D</t>
  </si>
  <si>
    <t>CT THORACIC SPINE W/O CONT</t>
  </si>
  <si>
    <t>CT UPPER EXTREM W/O CONT</t>
  </si>
  <si>
    <t>CT UPPER EXTREMITIES W/ CONT</t>
  </si>
  <si>
    <t>CT UPPER EXTREMITIES W/WO CONT</t>
  </si>
  <si>
    <t>CT VENOGRAM LOWER EXT W/C</t>
  </si>
  <si>
    <t>CTRL LINE DRSG CHANGE-ACU PT</t>
  </si>
  <si>
    <t>CULTURE MYCOPLASMA/UREAPLASMA</t>
  </si>
  <si>
    <t>CULTURE VIRAL, HERPES, ZOSTER, VARICELLA</t>
  </si>
  <si>
    <t>CULTURE, ACID FAST MYCOBACTERIA</t>
  </si>
  <si>
    <t>CULTURE, BACTERIAL OTHER SOURCE</t>
  </si>
  <si>
    <t>CULTURE, BETA SREP GROUP B</t>
  </si>
  <si>
    <t>CULTURE, BRONCHIAL WASH</t>
  </si>
  <si>
    <t>CULTURE, CHLAMYDIA</t>
  </si>
  <si>
    <t>CULTURE, EAR</t>
  </si>
  <si>
    <t>CULTURE, EYE</t>
  </si>
  <si>
    <t>CULTURE, FUNGAL</t>
  </si>
  <si>
    <t>CULTURE, GC</t>
  </si>
  <si>
    <t>CULTURE, GENITAL</t>
  </si>
  <si>
    <t>CULTURE, MRSA SCREEN</t>
  </si>
  <si>
    <t>CULTURE, PERITONEAL FLUID</t>
  </si>
  <si>
    <t>CULTURE, PLEURAL FLUID</t>
  </si>
  <si>
    <t>CULTURE, SEMINAL FLUID</t>
  </si>
  <si>
    <t>CULTURE, SINUS</t>
  </si>
  <si>
    <t>CULTURE, SPINAL FLUID</t>
  </si>
  <si>
    <t>CULTURE, SPUTUM</t>
  </si>
  <si>
    <t>CULTURE, SYNOVIAL FLUID</t>
  </si>
  <si>
    <t>CULTURE, THROAT</t>
  </si>
  <si>
    <t>CULTURE, VIRAL</t>
  </si>
  <si>
    <t>CUP FEEDER INFANT</t>
  </si>
  <si>
    <t>CURETTE, UTERINE 10 FR</t>
  </si>
  <si>
    <t>CURETTE, UTERINE 12 FR</t>
  </si>
  <si>
    <t>CURETTE, UTERINE 8 FR</t>
  </si>
  <si>
    <t>CURETTE/TREAT CORNEA</t>
  </si>
  <si>
    <t>CURITY WET DRESSING EACH</t>
  </si>
  <si>
    <t>CUTIMED OFF LOADER SELECT</t>
  </si>
  <si>
    <t>Q4038</t>
  </si>
  <si>
    <t>CUTURE, FQ RESISTANCE SCREEN</t>
  </si>
  <si>
    <t>CV CATH REPOSIT W/ FLUORO</t>
  </si>
  <si>
    <t>CVP DRESSING TRAY</t>
  </si>
  <si>
    <t>C-WIRE</t>
  </si>
  <si>
    <t>C-WIRE IMPLANTED</t>
  </si>
  <si>
    <t>C-WIRE INSERTION</t>
  </si>
  <si>
    <t>CYCLIC CITRULLINATED PEPTIDE IgG</t>
  </si>
  <si>
    <t>CYCLOSPORINE</t>
  </si>
  <si>
    <t>CYSTIC FIBROSIS PROFILE, 32 MUTATION DNA</t>
  </si>
  <si>
    <t>CYSTO IRRIGATION TUBING</t>
  </si>
  <si>
    <t>CYSTO RESECT LONG HANDPIECE</t>
  </si>
  <si>
    <t>CYSTO RESECT LONG LOOP</t>
  </si>
  <si>
    <t>CYSTO RESECT LONG ROLLER BALL</t>
  </si>
  <si>
    <t>CYSTOGRAPHY, MIN 3 VIEWS</t>
  </si>
  <si>
    <t>CYSTOURETERO W/BIOPSY</t>
  </si>
  <si>
    <t>CYSTOURETHROSCOPY</t>
  </si>
  <si>
    <t>CYTO - ANY OTHER SOURCE - PC</t>
  </si>
  <si>
    <t>CYTO - ANY OTHER SOURCE - TC</t>
  </si>
  <si>
    <t>CYTO – CONJUNTIVA SMEAR</t>
  </si>
  <si>
    <t>CYTO - EXTENDED STUDY - PC</t>
  </si>
  <si>
    <t>CYTO - EXTENDED STUDY - TC</t>
  </si>
  <si>
    <t>CYTO - FILTER METHOD - PC</t>
  </si>
  <si>
    <t>CYTO - FLUIDS, WASHINGS, BRUSH - PC</t>
  </si>
  <si>
    <t>CYTO - FNA INTERP AND REPORT - PC</t>
  </si>
  <si>
    <t>CYTO - FNA INTERP AND REPORT - TC</t>
  </si>
  <si>
    <t>CYTO - LIQUID BASED METHOD - PC</t>
  </si>
  <si>
    <t>CYTO - LIQUID BASED METHOD - TC</t>
  </si>
  <si>
    <t>CYTO - PAP SMEAR</t>
  </si>
  <si>
    <t>P3000</t>
  </si>
  <si>
    <t>CYTO - PREP, SCREEN, INTERP - PC</t>
  </si>
  <si>
    <t>CYTO - PREP, SCREEN, INTERP - TC</t>
  </si>
  <si>
    <t>CYTO - SPECIMEN ADEQUACY DETERM - TC</t>
  </si>
  <si>
    <t>CYTO - SPECIMEN ADEQUACY TEST - PC</t>
  </si>
  <si>
    <t>CYTO - THIN LAYER PAP</t>
  </si>
  <si>
    <t>G0123</t>
  </si>
  <si>
    <t>CYTO - URINE - PC</t>
  </si>
  <si>
    <t>CYTO - URINE - TC</t>
  </si>
  <si>
    <t>CYTO CELL BLOCK - PC</t>
  </si>
  <si>
    <t>CYTO CELL BLOCK - TC</t>
  </si>
  <si>
    <t>CYTO- FILTER METHOD - TC</t>
  </si>
  <si>
    <t>CYTO- FLUIDS, WASHINGS, BRUSH - TC</t>
  </si>
  <si>
    <t>CYTO PATHOLOGIST INERPRETATION</t>
  </si>
  <si>
    <t>G0124</t>
  </si>
  <si>
    <t>CYTO,TOUCH-SQUASH-PREP, EACH ADD'N-PC</t>
  </si>
  <si>
    <t>CYTO,TOUCH-SQUASH-PREP, EACH ADD'N-TC</t>
  </si>
  <si>
    <t>88334TC</t>
  </si>
  <si>
    <t>CYTO,TOUCH-SQUASH-PREP, INITIAL SITE-PC</t>
  </si>
  <si>
    <t>CYTO,TOUCH-SQUASH-PREP, INITIAL SITE-TC</t>
  </si>
  <si>
    <t>88333TC</t>
  </si>
  <si>
    <t>CYTOMEGALOVIRUS DNA PCR, RESPIRATORY</t>
  </si>
  <si>
    <t>CYTOMEGOLOVIRUS, PCR, QUANT</t>
  </si>
  <si>
    <t>CYTO-SMEAR FOR VIRAL/FUNG ELEM</t>
  </si>
  <si>
    <t>CYTOSPIN FOR INFECTIOUS AGENT</t>
  </si>
  <si>
    <t>DAIG BIPOLAR PACING CATH 6FR</t>
  </si>
  <si>
    <t>DAILY KILOVOLTAGE TREATMENT</t>
  </si>
  <si>
    <t>DAVOL RELIAVAC DRAIN</t>
  </si>
  <si>
    <t>DBX MIX, 5CC</t>
  </si>
  <si>
    <t>DBX PASTE, 1CC</t>
  </si>
  <si>
    <t>DCH WELLNESS PROFILE</t>
  </si>
  <si>
    <t>DCHM E-VISIT 5-10 MIN./7 DAYS</t>
  </si>
  <si>
    <t>G2061CR</t>
  </si>
  <si>
    <t>DCMH E-VISIT 11-20 MIN./7DAYS</t>
  </si>
  <si>
    <t>G2062CR</t>
  </si>
  <si>
    <t>DCMH E-VISIT 21 OR . MIN./7DAYS</t>
  </si>
  <si>
    <t>G2063CR</t>
  </si>
  <si>
    <t>DDS ANKLE AP &amp; LAT</t>
  </si>
  <si>
    <t>DDS ART DOPPLER  FLO-LAB</t>
  </si>
  <si>
    <t>DDS ART DOPPLER FLO-LAB   W EXERCISE</t>
  </si>
  <si>
    <t>DDS BONE AGE</t>
  </si>
  <si>
    <t>DDS CERVICAL SPINE 4+VIEWS</t>
  </si>
  <si>
    <t>DDS CHEST 2 VIEWS</t>
  </si>
  <si>
    <t>DDS EKG</t>
  </si>
  <si>
    <t>DDS ELBOW AP &amp; LAT</t>
  </si>
  <si>
    <t>DDS FACIAL BONE</t>
  </si>
  <si>
    <t>DDS FEMUR 2 VIEWS</t>
  </si>
  <si>
    <t>DDS FOOT 2V</t>
  </si>
  <si>
    <t>DDS FOREARM</t>
  </si>
  <si>
    <t>DDS HAND 2 V</t>
  </si>
  <si>
    <t>DDS HIP AP &amp; LAT W/WO PELVIS</t>
  </si>
  <si>
    <t>DDS HUMERUS  2 VIEWS</t>
  </si>
  <si>
    <t>DDS KNEE 2 V</t>
  </si>
  <si>
    <t>DDS LOWER LEG TIBIA FIB</t>
  </si>
  <si>
    <t>DDS LUMBAR SPINE W OBLIQUES</t>
  </si>
  <si>
    <t>DDS MEDICAL ASSESSMENT FORM</t>
  </si>
  <si>
    <t>DDS ONE SYSTEM EXAM</t>
  </si>
  <si>
    <t>DDS Patient Evaluation</t>
  </si>
  <si>
    <t>DDS PATIENT EVALUATION</t>
  </si>
  <si>
    <t>DDS SHOULDER</t>
  </si>
  <si>
    <t>DDS SINUSES</t>
  </si>
  <si>
    <t>DDS THORACIC SPINE</t>
  </si>
  <si>
    <t>DDS WRIST 3 VIEWS</t>
  </si>
  <si>
    <t>DEB BONE ADD ON 20 SQ CM</t>
  </si>
  <si>
    <t>DEB MUSC/FASCIA ADD ON 20 SQ CM</t>
  </si>
  <si>
    <t>DEB SUBQ TISSUE 20 SQ CM/&lt;</t>
  </si>
  <si>
    <t>DEB SUBQ TISSUE ADD ON 20 SQ CM</t>
  </si>
  <si>
    <t>DEBRID WOUND/SILVADENE DRESG</t>
  </si>
  <si>
    <t>DEBRIDE BONE &lt;=20 SQ CM</t>
  </si>
  <si>
    <t>DEBRIDE MUSCLE &lt;=20 SQ CM</t>
  </si>
  <si>
    <t>DEBRIDE SKIN &lt;=20 SQ CM</t>
  </si>
  <si>
    <t>DEBRIDE SUB-Q &lt;=20 SQ CM</t>
  </si>
  <si>
    <t>DEBRIDEMENT OF 1ST BURN ESCHAR</t>
  </si>
  <si>
    <t>DEBRIDEMENT OF NAILS 1-5</t>
  </si>
  <si>
    <t>DEBRIDEMENT OF NAILS 6+</t>
  </si>
  <si>
    <t>DEBRIDEMENT SKIN - PART THICK.</t>
  </si>
  <si>
    <t>DECANNULATION STOPPER</t>
  </si>
  <si>
    <t>DECLOT BY THROMB IMPLANT DEV/CATH H/OGM</t>
  </si>
  <si>
    <t>DECLOT BY THROMBOLYTIC AGT</t>
  </si>
  <si>
    <t>DECLOT VASC ACCESS DEVC/CATH</t>
  </si>
  <si>
    <t>DEFIB PAD</t>
  </si>
  <si>
    <t>DEFIB/CARDIOVERSION</t>
  </si>
  <si>
    <t>DEFIBRILLATOR</t>
  </si>
  <si>
    <t>DENTAL GUARD</t>
  </si>
  <si>
    <t>DEPO MEDROL - 80</t>
  </si>
  <si>
    <t>DEPOSITION CASE PREP</t>
  </si>
  <si>
    <t>DEPOSITION -FAILED APPOINTMENT</t>
  </si>
  <si>
    <t>DEPOSITION TEST TIME</t>
  </si>
  <si>
    <t>DERMABOND</t>
  </si>
  <si>
    <t>DERMAGRAFT PER 1 SQ CM</t>
  </si>
  <si>
    <t>Q4106</t>
  </si>
  <si>
    <t>DERMAGRAFT PER SQ CM - WASTAGE</t>
  </si>
  <si>
    <t>Q4106JW</t>
  </si>
  <si>
    <t>DERMATOME CARRIER</t>
  </si>
  <si>
    <t>DESIPRAMINE</t>
  </si>
  <si>
    <t>DEVELOPMENTAL TESTING-LIMITED</t>
  </si>
  <si>
    <t>96110GN</t>
  </si>
  <si>
    <t>DEXA BONE DENSITOMETRY</t>
  </si>
  <si>
    <t>DEXA BONE DENSITOMETRY - MCR</t>
  </si>
  <si>
    <t>DEXA BONE DENSITY WRIST HEEL</t>
  </si>
  <si>
    <t>DEXA VERT FX DX</t>
  </si>
  <si>
    <t>DHEA</t>
  </si>
  <si>
    <t>DHEA-SULFATE</t>
  </si>
  <si>
    <t>DIABETIC GROUP SESSION 1/2 HR</t>
  </si>
  <si>
    <t>G0109</t>
  </si>
  <si>
    <t>DIAG LAPARO SEPERATE PROC</t>
  </si>
  <si>
    <t>DIAGNOSTIC COLONOSCOPY</t>
  </si>
  <si>
    <t>DIAGNOSTIC LARYNGOSCOPY H/OGM</t>
  </si>
  <si>
    <t>DIAGNOSTIC SIGMOIDOSCOPY</t>
  </si>
  <si>
    <t>DIALYSIS CATHETER INTRODUCER</t>
  </si>
  <si>
    <t>C1894</t>
  </si>
  <si>
    <t>DIALYSIS CHEMISTRY PROFILE</t>
  </si>
  <si>
    <t>DIGOXIN</t>
  </si>
  <si>
    <t>DILATION AND CURETTAGE</t>
  </si>
  <si>
    <t>DILATOR  7FR</t>
  </si>
  <si>
    <t>DILUTE RUSSELL VIPER VENOM TST</t>
  </si>
  <si>
    <t>DIR ANTIHUMAN GLOBULIN TEST (CORD BLOOD)</t>
  </si>
  <si>
    <t>DIRECT ADMIT TO  OBS MED/SURG/PEDS UNIT</t>
  </si>
  <si>
    <t>G0379</t>
  </si>
  <si>
    <t>DIRECT ADMIT TO MED OBS-OB UNIT</t>
  </si>
  <si>
    <t>DIRECT, COOMBS</t>
  </si>
  <si>
    <t>DISP PLASTIC THORACENTESIS SET</t>
  </si>
  <si>
    <t>DISP SUTURE REMOVAL SET</t>
  </si>
  <si>
    <t>DISPOSABLE CURETTE  - ANY SIZE</t>
  </si>
  <si>
    <t>DISPOSABLE INNER CANNULAS EACH</t>
  </si>
  <si>
    <t>DISPOSABLE LAP L HOOK CAUTERY</t>
  </si>
  <si>
    <t>DISPOSABLE LARYNGOSCOPY BLADE</t>
  </si>
  <si>
    <t>DISPOSABLE PUMP KIT &amp; BOTTLE</t>
  </si>
  <si>
    <t>DISPOSABLE SLING</t>
  </si>
  <si>
    <t>DISPOSABLE SNARE</t>
  </si>
  <si>
    <t>DISTAL CENTRALIZER</t>
  </si>
  <si>
    <t>DOBUTAMINE 1 &amp; 2 DAY-SPECT</t>
  </si>
  <si>
    <t>DOBUTAMINE STRESS ECHO</t>
  </si>
  <si>
    <t>DOBUTAMINE STRESS ECHOCARDIOGRAM W/CONT</t>
  </si>
  <si>
    <t>C8928</t>
  </si>
  <si>
    <t>DOBUTAMINE STRESS TEST</t>
  </si>
  <si>
    <t>DOC CHEST PA &amp; LAT W/ INTERP</t>
  </si>
  <si>
    <t>DOC CHEST PA W/INTERP</t>
  </si>
  <si>
    <t>DOC COMPLETE BLOOD COUNT</t>
  </si>
  <si>
    <t>DOC COMPLETE BLOOD COUNT, NO DIFF</t>
  </si>
  <si>
    <t>DOC COMPREHENSIVE METABOLIC PANEL</t>
  </si>
  <si>
    <t>DOC GRIP TEST</t>
  </si>
  <si>
    <t>DOC LIFT TEST</t>
  </si>
  <si>
    <t>DOC LIPID PROFILE</t>
  </si>
  <si>
    <t>DOC LUMBAR SPINE W INTERPRETATION</t>
  </si>
  <si>
    <t>DOC MANUAL DIFFERENTIAL</t>
  </si>
  <si>
    <t>DOC RN OFF-SITE HRS</t>
  </si>
  <si>
    <t>DOC SCREENING MAMMOGRAM</t>
  </si>
  <si>
    <t>DOPP VELOCIMETRY FET UMB ART</t>
  </si>
  <si>
    <t>DOPP VELOCIMETRY MCA</t>
  </si>
  <si>
    <t>DOPPLER ECHO</t>
  </si>
  <si>
    <t>DOT LAB ANALYSIS</t>
  </si>
  <si>
    <t>DOT PHYSICAL EXAM CONS</t>
  </si>
  <si>
    <t>DOT PHYSICIAN EXAM NON-CONS</t>
  </si>
  <si>
    <t>DR DX MAMMO CONVERTED FROM SCREEN</t>
  </si>
  <si>
    <t>77066GG</t>
  </si>
  <si>
    <t>DR MAMMOGRAM SCREENING UNIL</t>
  </si>
  <si>
    <t>DRAIN 3/16</t>
  </si>
  <si>
    <t>DRAIN BLOOD FROM UNDER NAIL</t>
  </si>
  <si>
    <t>DRAIN RESERVOIR, DAVOL</t>
  </si>
  <si>
    <t>DRAIN ROUND DOUBLE 1/4</t>
  </si>
  <si>
    <t>DRAIN ROUND DOUBLE 1/8</t>
  </si>
  <si>
    <t>DRAIN SPONGE, SOFT WICK</t>
  </si>
  <si>
    <t>DRAIN THING/KNEE LESION</t>
  </si>
  <si>
    <t>DRAIN TUBE ATTACH DEVICE</t>
  </si>
  <si>
    <t>DRAIN TUBE THORACO ABCESS</t>
  </si>
  <si>
    <t>DRAIN, MINI SNYDER</t>
  </si>
  <si>
    <t>DRAIN, PENROSE  3/4 X 12</t>
  </si>
  <si>
    <t>DRAIN, SILICONE FLAT 1/2</t>
  </si>
  <si>
    <t>DRAIN, SILICONE FLAT 1/4</t>
  </si>
  <si>
    <t>DRAIN/ INJ JOINT BURSA W/O US</t>
  </si>
  <si>
    <t>DRAINAGE CATHETER PERITONEAL</t>
  </si>
  <si>
    <t>DRAINAGE OF BURSA OF FOOT</t>
  </si>
  <si>
    <t>DRAINAGE OF GLAND ABSCESS</t>
  </si>
  <si>
    <t>DRAINAGE OF GUM LESION</t>
  </si>
  <si>
    <t>DRAINAGE OF SKIN ABSCESS COMPLICATED</t>
  </si>
  <si>
    <t>DRAINAGE OF SKIN ABSCESS SIMPLE</t>
  </si>
  <si>
    <t>DRAINAGE OF TONSIL ABSCESS</t>
  </si>
  <si>
    <t>DRAINAGE SUBUNGUAL HEMATOMA</t>
  </si>
  <si>
    <t>DRAINAGE TUBE KIT</t>
  </si>
  <si>
    <t>DRAIN-UNI-SUMP</t>
  </si>
  <si>
    <t>DRAWING BLOOD, ROUTINE H/OGM</t>
  </si>
  <si>
    <t>DRESSING &amp;/OR DEBRIDEMENT -LG</t>
  </si>
  <si>
    <t>DRESSING &amp;/OR DEBRIDEMENT -MED</t>
  </si>
  <si>
    <t>DRESSING &amp;/OR DEBRIDEMENT -SM</t>
  </si>
  <si>
    <t>DRESSING ABSORB ACRYLIC 3X3.75</t>
  </si>
  <si>
    <t>DRESSING CHANGE ONLY</t>
  </si>
  <si>
    <t>99211GP</t>
  </si>
  <si>
    <t>DRESSING CONFORM 2”</t>
  </si>
  <si>
    <t>DRESSING KLING 1 IN</t>
  </si>
  <si>
    <t>DRESSING TEG ABSORBANT</t>
  </si>
  <si>
    <t>DRESSING TEGADERM CHG</t>
  </si>
  <si>
    <t>DRESSING TEGADERM CHG IV</t>
  </si>
  <si>
    <t>DRESSING TEGADERM HEEL/ELBOW</t>
  </si>
  <si>
    <t>DRESSING TEGADERM NOTCHED</t>
  </si>
  <si>
    <t>DRESSING VASELINE 3X18 GUAZE</t>
  </si>
  <si>
    <t>DRESSING, BIOCLUSIVE 4X10</t>
  </si>
  <si>
    <t>DRESSING, CONFORM 2”</t>
  </si>
  <si>
    <t>DRESSING, DUODERM 8X12</t>
  </si>
  <si>
    <t>DRESSING, DUODERM 8X8</t>
  </si>
  <si>
    <t>DRESSING, DUODERM, 2X4</t>
  </si>
  <si>
    <t>DRESSING, DUODERM, 4X4</t>
  </si>
  <si>
    <t>DRESSING, DUODERM, X-THIN 4X4</t>
  </si>
  <si>
    <t>DRESSING, ISLAND 4X10</t>
  </si>
  <si>
    <t>DRESSING, ISLAND 4X14</t>
  </si>
  <si>
    <t>DRESSING, KLING-2</t>
  </si>
  <si>
    <t>DRESSING, KLING-4</t>
  </si>
  <si>
    <t>DRESSING, KLING-6</t>
  </si>
  <si>
    <t>DRESSING, MEDIOPORE 3-1/2X10</t>
  </si>
  <si>
    <t>DRESSING, SORBA VIEW</t>
  </si>
  <si>
    <t>DRESSING, TEGADERM ABSORBANT</t>
  </si>
  <si>
    <t>DRESSING, TELFA, 2X3</t>
  </si>
  <si>
    <t>DRESSING, TELFA, 3X4</t>
  </si>
  <si>
    <t>DRESSING, TIELLE 2.17X3.5</t>
  </si>
  <si>
    <t>DRILL BIT- 4.0 OR LARGER</t>
  </si>
  <si>
    <t>DRILL BIT CANNULATED SYNTHES</t>
  </si>
  <si>
    <t>DRILL BIT ZIMMER</t>
  </si>
  <si>
    <t>DRILL BIT, QUICK CONNECT</t>
  </si>
  <si>
    <t>DRILL BIT, SYNTHES 2.8</t>
  </si>
  <si>
    <t>DRILL, WIRE PASS, STRYKER</t>
  </si>
  <si>
    <t>DRUG COATED BALLOON &lt;100MM</t>
  </si>
  <si>
    <t>C2623</t>
  </si>
  <si>
    <t>DRUG COATED BALLOON &gt;120MM</t>
  </si>
  <si>
    <t>DRUG SCREEN - ESCANABA MILL VERSO</t>
  </si>
  <si>
    <t>DRUG SCREEN COLLECTION</t>
  </si>
  <si>
    <t>DRUG SCREEN,URINE</t>
  </si>
  <si>
    <t>DUAL LUMEN SF PICC</t>
  </si>
  <si>
    <t>DUN EXP PWS</t>
  </si>
  <si>
    <t>DUODERM - EXTRA THIN 4X4</t>
  </si>
  <si>
    <t>DUODERM CGF 4X4</t>
  </si>
  <si>
    <t>DUODERM EXTRA THIN 2X4 187900</t>
  </si>
  <si>
    <t>DUPLEX ABD VESSELS COMPLETE</t>
  </si>
  <si>
    <t>DUPLEX AORTA IVC ILIAC</t>
  </si>
  <si>
    <t>DUPLEX AORTA IVC ILIAC LTD</t>
  </si>
  <si>
    <t>DUPLEX ART LOWER EXT BIL</t>
  </si>
  <si>
    <t>DUPLEX ART LOWER EXT UNILAT</t>
  </si>
  <si>
    <t>DUPLEX EXT VEINS BILAT</t>
  </si>
  <si>
    <t>DUPLEX EXTRACRANIAL ARTERY</t>
  </si>
  <si>
    <t>DUPLEX EXTRACRANIAL ARTERY - MCR</t>
  </si>
  <si>
    <t>DUPLEX EXTREMITY VEINS BILATERAL</t>
  </si>
  <si>
    <t>DUPLEX EXTREMITY VEINS BILATERAL - MCR</t>
  </si>
  <si>
    <t>DUPLEX EXTREMITY VEINS UNILAT</t>
  </si>
  <si>
    <t>DUPLEX EXTREMITY VEINS UNILT - MCR</t>
  </si>
  <si>
    <t>DUPLEX LWR EXT ART BIL</t>
  </si>
  <si>
    <t>DUPLEX LWR EXT ART UNIL</t>
  </si>
  <si>
    <t>DUPLEX OF DIALYSIS GRAFT</t>
  </si>
  <si>
    <t>DUPLX UPR EXT ART/GRAFT BIL</t>
  </si>
  <si>
    <t>DUPLX UPR EXT ART/GRFT UNIL</t>
  </si>
  <si>
    <t>DVM CARDIO STRESS</t>
  </si>
  <si>
    <t>DVM ECHOCARDIOGRAM INTERP-PC</t>
  </si>
  <si>
    <t>DVM EVENT RECORDING INTERP-PC</t>
  </si>
  <si>
    <t>DVM EXERC SPECT INTERP-PC</t>
  </si>
  <si>
    <t>DVM LEXI SPECT INTERP-PC</t>
  </si>
  <si>
    <t>DVM LEXISCAN STRESS INTERP-PC</t>
  </si>
  <si>
    <t>DVM LEXISCAN STRESS SUPERVISION</t>
  </si>
  <si>
    <t>DVM LIMITED ECHO INTERP-PC</t>
  </si>
  <si>
    <t>DVM TILT TABLE INTERP-PC</t>
  </si>
  <si>
    <t>E&amp;M OP NEB, OXIMETRY,ETC</t>
  </si>
  <si>
    <t>EA ADDTL GEST &lt; 14 WKS</t>
  </si>
  <si>
    <t>EA ADDTL GEST &lt; 14WKS</t>
  </si>
  <si>
    <t>EA ADDTL GEST &gt; 14 WKS</t>
  </si>
  <si>
    <t>EA ADDTL GEST &gt; 14WKS</t>
  </si>
  <si>
    <t>EA ADDTL GEST &gt; 20WKS</t>
  </si>
  <si>
    <t>EAKIN COHESIVE SEAL</t>
  </si>
  <si>
    <t>EAR IRRIGATION</t>
  </si>
  <si>
    <t>EAR MCGEE PISTON</t>
  </si>
  <si>
    <t>EAR MUFFIN W/ELECTRODE - EXTRA</t>
  </si>
  <si>
    <t>EAR TRAY</t>
  </si>
  <si>
    <t>EAR WICK</t>
  </si>
  <si>
    <t>EASY CAP II CO2 DETECTOR</t>
  </si>
  <si>
    <t>EASY CORE BIOPSY NEEDLE</t>
  </si>
  <si>
    <t>ECG ELECTRODE</t>
  </si>
  <si>
    <t>ECG ROUTINE ECG W/LEAST 12 LDS</t>
  </si>
  <si>
    <t>ECHO SPINAL CANAL &amp; CONTENTS</t>
  </si>
  <si>
    <t>ECHOCARDIOGRAM W/CONTRAST</t>
  </si>
  <si>
    <t>ECHOENCEPHALOGRAPHY</t>
  </si>
  <si>
    <t>ECHOGRAPHY EXTREMITY NONVASC</t>
  </si>
  <si>
    <t>ECHOGRAPHY EXTREMITY NONVASC - MCR</t>
  </si>
  <si>
    <t>ECHOGRAPHY INFANT HIPS MANIP</t>
  </si>
  <si>
    <t>ECHOGRAPHY INFANT HIPS STATIC</t>
  </si>
  <si>
    <t>EDLICH GASTRIC LAVAGE KIT</t>
  </si>
  <si>
    <t>EEG - AWAKE &amp; ASLEEP</t>
  </si>
  <si>
    <t>EEG EXTENDED - 41-60 MINUTES</t>
  </si>
  <si>
    <t>EEG MONITORING STRIP</t>
  </si>
  <si>
    <t>EEG-CONSCIOUS SEDATION</t>
  </si>
  <si>
    <t>EF 4.0 CLOSED CLAMPS</t>
  </si>
  <si>
    <t>EF 4.0 ROD OPEN CLAMPS</t>
  </si>
  <si>
    <t>EF 4.0 ROD, 140-200MM</t>
  </si>
  <si>
    <t>EF 4.0 ROD, RPR 140-200MM</t>
  </si>
  <si>
    <t>EF 4.0MM ROD, RPR 60-120</t>
  </si>
  <si>
    <t>EF 5.0 SELF DRILL SHANZ SCREW</t>
  </si>
  <si>
    <t>EF 600MM CARBON FIBER ROD</t>
  </si>
  <si>
    <t>EF CAP FOR PINS</t>
  </si>
  <si>
    <t>EF CAP FOR RODS</t>
  </si>
  <si>
    <t>EF CAP FOR WIRES</t>
  </si>
  <si>
    <t>EF CLAMP ADJUSTABLE</t>
  </si>
  <si>
    <t>EF CLAMP COMBINATION</t>
  </si>
  <si>
    <t>EF CLAMP OPEN</t>
  </si>
  <si>
    <t>EF CLAMP RING TO ROD</t>
  </si>
  <si>
    <t>EF CLAMP TRANSVERSE</t>
  </si>
  <si>
    <t>EF CLAMP TUBE TO TUBE</t>
  </si>
  <si>
    <t>EF CLAMP WIRE/PIN ADJ</t>
  </si>
  <si>
    <t>EF DRILL BIT QUICK COUPLING</t>
  </si>
  <si>
    <t>EF RADIUS CARBON RODS 200/240</t>
  </si>
  <si>
    <t>EF RADIUS PROTECTIVE CAP</t>
  </si>
  <si>
    <t>EF RADIUS SCHANZ SCREW</t>
  </si>
  <si>
    <t>EF RADUIS ADJ CLAMP 4MM</t>
  </si>
  <si>
    <t>EF RING 3/4 140 MM</t>
  </si>
  <si>
    <t>EF RING 3/4/ 115M</t>
  </si>
  <si>
    <t>EF RING 3/4/ 165 MM</t>
  </si>
  <si>
    <t>EF RING 3/4/ 205 MM</t>
  </si>
  <si>
    <t>EF ROD CARBON FIBER 100-200 MM</t>
  </si>
  <si>
    <t>EF ROD CARBON FIBER 240-340 MM</t>
  </si>
  <si>
    <t>EF ROD CARBON FIBER 4.0MM</t>
  </si>
  <si>
    <t>EF ROD CARBON FIBER 400/500</t>
  </si>
  <si>
    <t>EF RPR 100-200MM ROD-LG EX FIX</t>
  </si>
  <si>
    <t>EF RPR 115MM RING-HYBRID</t>
  </si>
  <si>
    <t>EF RPR 140MM RING-HYBRID</t>
  </si>
  <si>
    <t>EF RPR 165MM RING-HYBRID</t>
  </si>
  <si>
    <t>EF RPR 200MM ROD-DIST RAD FIX</t>
  </si>
  <si>
    <t>EF RPR 205MM RING - HYBRID</t>
  </si>
  <si>
    <t>EF RPR 250-350MM ROD- LG EX FIX</t>
  </si>
  <si>
    <t>EF RPR 4.0 ADJ CLAMP-DIST RAD FIX</t>
  </si>
  <si>
    <t>EF RPR 4.0 CLOSED CLAMPS</t>
  </si>
  <si>
    <t>EF RPR 4.0 OPEN CLAMPS</t>
  </si>
  <si>
    <t>EF RPR 4.0MM 200/240 ROD-DIST RAD FIX</t>
  </si>
  <si>
    <t>EF RPR 400-500MM ROD-LG EX FIX</t>
  </si>
  <si>
    <t>EF RPR 600MM ROD-LG EX FIX</t>
  </si>
  <si>
    <t>EF RPR ADJUSTABLE CLAMP-LG EX FIX</t>
  </si>
  <si>
    <t>EF RPR COMBINATION CLAMP-LG EX FIX</t>
  </si>
  <si>
    <t>EF RPR OPEN CLAMP-LG EX FIX</t>
  </si>
  <si>
    <t>EF RPR RING TO ROD CLAMP-HYBRID</t>
  </si>
  <si>
    <t>EF RPR TRANSVERSE CLAMP-LG EX FIX</t>
  </si>
  <si>
    <t>EF RPR TUBE TO TUBE-LG EX FIX</t>
  </si>
  <si>
    <t>EF RPR UNIVERSAL JOINT-LG EX FIX</t>
  </si>
  <si>
    <t>EF RPR WIRE/PIN CLAIM - HYBRID</t>
  </si>
  <si>
    <t>EF SPADE PT WIRE 350 MM</t>
  </si>
  <si>
    <t>EF SPADE PT WIRE 400 MM</t>
  </si>
  <si>
    <t>EF UNIVERSAL JOINT</t>
  </si>
  <si>
    <t>EFICA DYNAMIC THER BED-PER DAY</t>
  </si>
  <si>
    <t>EGD BIOPSY SINGLE MULTIPLE</t>
  </si>
  <si>
    <t>EGD, DIAGNOSTIC, CARE FEE</t>
  </si>
  <si>
    <t>EGD, ESOPHAGEAL DIL CARE FEE</t>
  </si>
  <si>
    <t>EGFR MORPHOMETRIC ANAL COMP ASSIST - PC</t>
  </si>
  <si>
    <t>EGFR MORPHOMETRIC ANAL COMP ASSIST - TC</t>
  </si>
  <si>
    <t>EKG IN ED</t>
  </si>
  <si>
    <t>EKG INTERP / REPORT</t>
  </si>
  <si>
    <t>EKG INTERPRETATION</t>
  </si>
  <si>
    <t>G0404</t>
  </si>
  <si>
    <t>EKG TRACING ONLY</t>
  </si>
  <si>
    <t>ELBOW 3 VIEWS - MCR</t>
  </si>
  <si>
    <t>73080FY</t>
  </si>
  <si>
    <t>ELBOW AP &amp; LAT</t>
  </si>
  <si>
    <t>ELBOW AP &amp; LAT - MCR</t>
  </si>
  <si>
    <t>73070FY</t>
  </si>
  <si>
    <t>ELBOW AP &amp; LAT - MINI</t>
  </si>
  <si>
    <t>ELBOW, AP &amp; LAT</t>
  </si>
  <si>
    <t>ELBOWLIFT</t>
  </si>
  <si>
    <t>ELECTIVE OP CARDIOVERSION</t>
  </si>
  <si>
    <t>ELECTRIC STIMULATION THERAPY 1+ AREAS</t>
  </si>
  <si>
    <t>ELECTROCARDIOGRAM REPORT</t>
  </si>
  <si>
    <t>ELECTROCEREBRAL SILENCE</t>
  </si>
  <si>
    <t>ELECTRODE MONITORING</t>
  </si>
  <si>
    <t>ELECTRODES FETAL SCALP</t>
  </si>
  <si>
    <t>ELECTROLYTE PROFILE</t>
  </si>
  <si>
    <t>ELECTRON MICROSCOPY DIAGNOSTIC</t>
  </si>
  <si>
    <t>ELITE PASS SHUTTLE NEEDLE</t>
  </si>
  <si>
    <t>EMERGENCY DEPT VISIT LIMITED / MINOR</t>
  </si>
  <si>
    <t>EMG FOUR EXTREMITY - TC</t>
  </si>
  <si>
    <t>EMG ONE EXTREMITY - TC</t>
  </si>
  <si>
    <t>EMG THREE EXTREMITY - TC</t>
  </si>
  <si>
    <t>EMG TWO EXTREMITY - TC</t>
  </si>
  <si>
    <t>EMG W/ NERVE CONDUCT COMPLETED- TC</t>
  </si>
  <si>
    <t>EMG W/ NERVE CONDUCT NON-LIMB- TC</t>
  </si>
  <si>
    <t>ENDO CATH BIL DUCT SYS</t>
  </si>
  <si>
    <t>ENDO CATH BIL PANCREATIC</t>
  </si>
  <si>
    <t>ENDO CATH PANCREATIC DUCT</t>
  </si>
  <si>
    <t>ENDO CLOSE AUTOSUTURE</t>
  </si>
  <si>
    <t>ENDO GIA 30</t>
  </si>
  <si>
    <t>ENDO GIA 45 GRAY RELOAD</t>
  </si>
  <si>
    <t>ENDO GIA 45 TAN RELOAD</t>
  </si>
  <si>
    <t>ENDO GIA 60 PURPLE RELOAD</t>
  </si>
  <si>
    <t>ENDO GIA 60 TAN RELOAD</t>
  </si>
  <si>
    <t>ENDO INSTRUMENTS DISPOSABLE</t>
  </si>
  <si>
    <t>ENDO PEANUT</t>
  </si>
  <si>
    <t>ENDO RETRACTOR</t>
  </si>
  <si>
    <t>ENDOBUTTON</t>
  </si>
  <si>
    <t>ENDOBUTTON DRILL</t>
  </si>
  <si>
    <t>ENDOCATCH SPECIMEN POUCH</t>
  </si>
  <si>
    <t>ENDOCLIP ML</t>
  </si>
  <si>
    <t>ENDOLOOP</t>
  </si>
  <si>
    <t>ENDOMYSIAL IGA ANTIBODIES</t>
  </si>
  <si>
    <t>ENDOPYELOTOMY STENT</t>
  </si>
  <si>
    <t>ENDOSCOPIC MARKER</t>
  </si>
  <si>
    <t>ENDOSHEARS</t>
  </si>
  <si>
    <t>ENDOTRACHEAL TUBE HI-LO EVAC</t>
  </si>
  <si>
    <t>ENEMA CLEANSING KIT</t>
  </si>
  <si>
    <t>ENEMA, GENT-L-TIP</t>
  </si>
  <si>
    <t>ENFIT CONNECTOR</t>
  </si>
  <si>
    <t>ENT - COMPLEX</t>
  </si>
  <si>
    <t>ENT - SIMPLE</t>
  </si>
  <si>
    <t>ENZYME CONSTITUENT HISTOCHEMISTRY</t>
  </si>
  <si>
    <t>EPF BLADE</t>
  </si>
  <si>
    <t>EPIDUR INJ CERV OR THOR W ANESTH ADDT’L</t>
  </si>
  <si>
    <t>EPIDUR INJ CERV OR THOR W ANESTH/STER</t>
  </si>
  <si>
    <t>EPIDURAL ANESTHESIA KIT</t>
  </si>
  <si>
    <t>EPIDURAL TRAY</t>
  </si>
  <si>
    <t>ERA MORPHOMETRIC ANAL COMP ASSIST - PC</t>
  </si>
  <si>
    <t>ERA MORPHOMETRIC ANAL COMP ASSIST - TC</t>
  </si>
  <si>
    <t>ERCP DX</t>
  </si>
  <si>
    <t>ERYTHROPOIETIN</t>
  </si>
  <si>
    <t>ESOPHAGEAL MOTILITY STUDY</t>
  </si>
  <si>
    <t>ESOPHOGEAL STETHOSCOPE</t>
  </si>
  <si>
    <t>ESSURE</t>
  </si>
  <si>
    <t>EST PT &lt; 10 MIN</t>
  </si>
  <si>
    <t>EST PT &lt; 10 MIN W/ OTHER SERVICES</t>
  </si>
  <si>
    <t>EST PT &lt; 15 MIN</t>
  </si>
  <si>
    <t>EST PT &lt; 15 MIN W/ OTHER SERVICES</t>
  </si>
  <si>
    <t>EST PT &lt; 25 MIN W/ OTHER SERVICES</t>
  </si>
  <si>
    <t>EST PT &lt; 40 MIN</t>
  </si>
  <si>
    <t>EST PT &lt; 40 MIN W/ OTHER SERVICES</t>
  </si>
  <si>
    <t>EST PT &lt; 5 MIN</t>
  </si>
  <si>
    <t>EST PT &lt; 5 MIN W/ OTHER SERVICES</t>
  </si>
  <si>
    <t>ESTABLISHED F/U CONSULT OP VISIT</t>
  </si>
  <si>
    <t>ESTABLISHED PATIENT - BRIEF 10</t>
  </si>
  <si>
    <t>ESTABLISHED PATIENT - BRIEF 5</t>
  </si>
  <si>
    <t>ESTABLISHED PATIENT - COMPLETE</t>
  </si>
  <si>
    <t>ESTABLISHED PATIENT - COMPREHENSIVE</t>
  </si>
  <si>
    <t>ESTABLISHED PATIENT - LIMITED</t>
  </si>
  <si>
    <t>ESTABLISHED PATIENT - PROBLEM FOCUSED</t>
  </si>
  <si>
    <t>ESTABLISHED PATIENT- MINIMAL</t>
  </si>
  <si>
    <t>ESTABLISHED PT - INTERMEDIATE</t>
  </si>
  <si>
    <t>ESTABLISHED PT ASSESS</t>
  </si>
  <si>
    <t>97164GP</t>
  </si>
  <si>
    <t>ESTEEM UROSTOMY POUCH</t>
  </si>
  <si>
    <t>ESTRADIOL</t>
  </si>
  <si>
    <t>ESTRIOL</t>
  </si>
  <si>
    <t>ETHANOL URINE CONFIRMATION</t>
  </si>
  <si>
    <t>ETHICON 35W SKIN STAPLER</t>
  </si>
  <si>
    <t>ETHICON 5MM ENDOCLIP APPLIER</t>
  </si>
  <si>
    <t>ETHICON EEA STAPLERS</t>
  </si>
  <si>
    <t>ETHICON ENDO GIA 45</t>
  </si>
  <si>
    <t>ETHICON ENDO GIA 45 RELOAD</t>
  </si>
  <si>
    <t>ETHICON ENDO GIA 60</t>
  </si>
  <si>
    <t>ETHICON ENDO GIA 60 RELOAD</t>
  </si>
  <si>
    <t>ETHICON ENDOCLIPS</t>
  </si>
  <si>
    <t>ETHICON ENDOSHEARS</t>
  </si>
  <si>
    <t>ETHICON GIA 80</t>
  </si>
  <si>
    <t>ETHICON GIA 80 RELOAD</t>
  </si>
  <si>
    <t>ETHICON TA 60</t>
  </si>
  <si>
    <t>ETHICON TA 60 RELOAD</t>
  </si>
  <si>
    <t>ETHOSUXIMIDE</t>
  </si>
  <si>
    <t>EVAC SUB HEMATOMA</t>
  </si>
  <si>
    <t>EVAL FOR SPEECH DEV RX, 1HR</t>
  </si>
  <si>
    <t>92607GN</t>
  </si>
  <si>
    <t>EVAL ROM MMT</t>
  </si>
  <si>
    <t>EVENT RECORDING</t>
  </si>
  <si>
    <t>EVERCROSS PTA</t>
  </si>
  <si>
    <t>EVERFLEX STENT 100MM</t>
  </si>
  <si>
    <t>EVERFLEX STENT 120MM</t>
  </si>
  <si>
    <t>EVERFLEX STENT 200MM</t>
  </si>
  <si>
    <t>EVERFLEX STENT 20-80 MM</t>
  </si>
  <si>
    <t>EVEROLIMUS</t>
  </si>
  <si>
    <t>EVICEL</t>
  </si>
  <si>
    <t>EX. PACER &amp; SUPP</t>
  </si>
  <si>
    <t>EXCHANGE DRAIN CATH</t>
  </si>
  <si>
    <t>EXCISION/BIOPSY - COMPLEX</t>
  </si>
  <si>
    <t>EXCISION/BIOPSY - SIMPLE</t>
  </si>
  <si>
    <t>EXERCISE TEST FOR BRONCOSPASM</t>
  </si>
  <si>
    <t>EXERTION TEST</t>
  </si>
  <si>
    <t>EXTENDED EEG FOR SEIZURE-24 HR</t>
  </si>
  <si>
    <t>EXTENSIVE SPECIMEN PROCESSING</t>
  </si>
  <si>
    <t>External ECH Connection 7 Day Holter</t>
  </si>
  <si>
    <t>EXTERNAL VERSION</t>
  </si>
  <si>
    <t>EXTREMITY NON VASC ECHOGRAPHY</t>
  </si>
  <si>
    <t>EXU DRY 3 X 9</t>
  </si>
  <si>
    <t>EXU DRY 6 X 9</t>
  </si>
  <si>
    <t>EYE FOR FOREIGN BODY</t>
  </si>
  <si>
    <t>EYE FOR FOREIGN BODY - MCR</t>
  </si>
  <si>
    <t>EYE PAD</t>
  </si>
  <si>
    <t>EYE PROCEDURES COMPLEX</t>
  </si>
  <si>
    <t>EYE PROCEDURES SIMPLE</t>
  </si>
  <si>
    <t>EZ CLIP POSITIONING PIN</t>
  </si>
  <si>
    <t>EZ CLIP REAMER</t>
  </si>
  <si>
    <t>EZ INTRAOSSEOUS NEEDLE SET-1.8 X 45MM</t>
  </si>
  <si>
    <t>EZ INTRAOSSEOUS NEEDLE SET-40KG/OVER</t>
  </si>
  <si>
    <t>FACIAL BONES</t>
  </si>
  <si>
    <t>FACIAL BONES - MCR</t>
  </si>
  <si>
    <t>70150FY</t>
  </si>
  <si>
    <t>FACIAL BONES LT 3 VIEWS</t>
  </si>
  <si>
    <t>FACIAL BONES LT 3 VIEWS - MCR</t>
  </si>
  <si>
    <t>70140FY</t>
  </si>
  <si>
    <t>FACTOR V R506Q LEIDEN</t>
  </si>
  <si>
    <t>FALLER TUNNELING TROCAR</t>
  </si>
  <si>
    <t>FALSE LABOR 0-2 HRS</t>
  </si>
  <si>
    <t>FALSE LABOR ADDTL 30 MIN</t>
  </si>
  <si>
    <t>FASCIA CLOSURE DEVICE</t>
  </si>
  <si>
    <t>FASCT PALM W/WO ZPLASTY TISSUE RE</t>
  </si>
  <si>
    <t>FASCT PRTL PALMAR 1 DGT PROX IPHAL</t>
  </si>
  <si>
    <t>FASCT PRTL PALMR ADDL DGT PROX IPH</t>
  </si>
  <si>
    <t>FAST FIX KNOT PUSHER</t>
  </si>
  <si>
    <t>FATTY ACID PROFILE</t>
  </si>
  <si>
    <t>FECAL FAT QUAL</t>
  </si>
  <si>
    <t>FECAL PH</t>
  </si>
  <si>
    <t>FECAL TRYPSIN</t>
  </si>
  <si>
    <t>FEEDING TUBE- 5FR</t>
  </si>
  <si>
    <t>FEEDING TUBE- 8FR</t>
  </si>
  <si>
    <t>FEEDING TUBE PLACEMENT</t>
  </si>
  <si>
    <t>FELBAMATE (FELBATOL)</t>
  </si>
  <si>
    <t>FEMALE CATH KIT</t>
  </si>
  <si>
    <t>FEMALE CATH KIT - DISP</t>
  </si>
  <si>
    <t>FEMORAL ARTERY CATHETER</t>
  </si>
  <si>
    <t>FEMORAL HEAD</t>
  </si>
  <si>
    <t>FEMORAL SPACER MOLD</t>
  </si>
  <si>
    <t>FEMORAL SYSTEM VENA CAVA FILT.</t>
  </si>
  <si>
    <t>FEMORAL WICK</t>
  </si>
  <si>
    <t>FEMUR 2 VIEWS - MCR</t>
  </si>
  <si>
    <t>73552FY</t>
  </si>
  <si>
    <t>FENO</t>
  </si>
  <si>
    <t>FENTANYL, URINE</t>
  </si>
  <si>
    <t>FETAL FIBRONECTIN</t>
  </si>
  <si>
    <t>FETAL LUNG MATURE ASSESS FOAM STAB</t>
  </si>
  <si>
    <t>FETAL LUNG MATURITY ASSESS L/S</t>
  </si>
  <si>
    <t>FETAL MONITOR BELTS</t>
  </si>
  <si>
    <t>FETAL SCREEN,ROSETTE TEST</t>
  </si>
  <si>
    <t>FIBER TAPE</t>
  </si>
  <si>
    <t>FIBRINOGEN (QUANTITATIVE)</t>
  </si>
  <si>
    <t>FIDUCIAL MARKER - 3 PACK</t>
  </si>
  <si>
    <t>A4648</t>
  </si>
  <si>
    <t>FIDUCIAL MARKER - SINGLE</t>
  </si>
  <si>
    <t>FIDUCIAL MARKERS – 3 PACK</t>
  </si>
  <si>
    <t>FIDUCIAL MARKERS – SINGLE PK</t>
  </si>
  <si>
    <t>FINGER COT - MEDIUM</t>
  </si>
  <si>
    <t>FINGER MIN 2 VIEWS - MINI</t>
  </si>
  <si>
    <t>FINGER SPLINT</t>
  </si>
  <si>
    <t>FINGERS MIN 2 VIEWS - MCR</t>
  </si>
  <si>
    <t>73140FY</t>
  </si>
  <si>
    <t>FIRE BRIGADE OS-ANN</t>
  </si>
  <si>
    <t>FIRE BRIGADE/ANNUAL (MUN)</t>
  </si>
  <si>
    <t>FIRE BRIGADE/INITIAL (MUN)</t>
  </si>
  <si>
    <t>FIRE BRIGADE/PERIODIC (MUN)</t>
  </si>
  <si>
    <t>FIRST HOUR IV THERAPY</t>
  </si>
  <si>
    <t>FISH PROBE, PROFESSIONAL</t>
  </si>
  <si>
    <t>FISTULA SINUS TRACT</t>
  </si>
  <si>
    <t>FLEXIBILITY ASSESSMENT</t>
  </si>
  <si>
    <t>FLEXISEAL FECAL COLLECTION SYSTEM</t>
  </si>
  <si>
    <t>FLEXOR BALKIN SHEATH</t>
  </si>
  <si>
    <t>FLOW ADDNL AB</t>
  </si>
  <si>
    <t>FLOW CYTOMETRY</t>
  </si>
  <si>
    <t>FLOW DIRECTED PACING CATH</t>
  </si>
  <si>
    <t>FLOW SWITCH</t>
  </si>
  <si>
    <t>FLU VACCINE &amp; INJECTION</t>
  </si>
  <si>
    <t>FLUID ALBUMIN</t>
  </si>
  <si>
    <t>FLUID CELL CT AND DIFFERENTIAL</t>
  </si>
  <si>
    <t>FLUID CHOLESTEROL</t>
  </si>
  <si>
    <t>FLUID CREATININE</t>
  </si>
  <si>
    <t>FLUID GLUCOSE</t>
  </si>
  <si>
    <t>FLUID PH</t>
  </si>
  <si>
    <t>FLUID SPECIFIC GRAVITY</t>
  </si>
  <si>
    <t>FLUID TRIGLYCERIDES</t>
  </si>
  <si>
    <t>FLUID WARMING CASSETTE</t>
  </si>
  <si>
    <t>97022GP</t>
  </si>
  <si>
    <t>FLUORO CV ACCESS PLCMT OR REMOV</t>
  </si>
  <si>
    <t>FLUORO GUIDE NEEDLE PLACEMENT</t>
  </si>
  <si>
    <t>FLUORO GUIDED EPIDURAL INJECT</t>
  </si>
  <si>
    <t>FLUORO UP TO 1 HOUR</t>
  </si>
  <si>
    <t>FLUORO UP TO 1 HOUR – MINI</t>
  </si>
  <si>
    <t>FNA CT GUID</t>
  </si>
  <si>
    <t>FNA CT GUID EA ADDTL LESION</t>
  </si>
  <si>
    <t>FNA W IMAGING GUID EA ADDTL LESION</t>
  </si>
  <si>
    <t>FNA W/ IMAGING GUIDANCE</t>
  </si>
  <si>
    <t>FOAM DRG &gt;16 &lt;=48 SQ IN W/O/ B</t>
  </si>
  <si>
    <t>A6212</t>
  </si>
  <si>
    <t>FOAM DRG &gt;16,&lt;=48 SQ IN W / BDR</t>
  </si>
  <si>
    <t>A6213</t>
  </si>
  <si>
    <t>Foam Drsg &lt;=16 SQ IN W / O BDR</t>
  </si>
  <si>
    <t>A6209</t>
  </si>
  <si>
    <t>FOAM PROTECTIVE GOGGLES</t>
  </si>
  <si>
    <t>FOGARTY  EMBOLECTOMY CATH</t>
  </si>
  <si>
    <t>FOGARTY EMBOL CATHETER</t>
  </si>
  <si>
    <t>FOLATE ERYTHROCYTES</t>
  </si>
  <si>
    <t>FOOT 2 VIEWS</t>
  </si>
  <si>
    <t>FOOT 2 VIEWS – MINI</t>
  </si>
  <si>
    <t>FOOT 3 VIEWS - MCR</t>
  </si>
  <si>
    <t>73630FY</t>
  </si>
  <si>
    <t>FOOT AP &amp; LAT</t>
  </si>
  <si>
    <t>FOOT AP &amp; LAT - MCR</t>
  </si>
  <si>
    <t>73620FY</t>
  </si>
  <si>
    <t>FOOT ORTHOTIC/INSERT PER PAIR</t>
  </si>
  <si>
    <t>L3010</t>
  </si>
  <si>
    <t>FOREARM - MCR</t>
  </si>
  <si>
    <t>73090FY</t>
  </si>
  <si>
    <t>FOREARM SPLINT</t>
  </si>
  <si>
    <t>FOREIGN BODY NET</t>
  </si>
  <si>
    <t>FOX SWAB 5 PACK</t>
  </si>
  <si>
    <t>FRANKLIN CHOLANGIOGRAM KIT</t>
  </si>
  <si>
    <t>FRONTRUNNER CATHETER</t>
  </si>
  <si>
    <t>FROZEN SECTION - PC</t>
  </si>
  <si>
    <t>FROZEN SECTION - TC</t>
  </si>
  <si>
    <t>FROZEN SECTION, ADDITIONAL - PC</t>
  </si>
  <si>
    <t>FROZEN SECTION, ADDITIONAL - TC</t>
  </si>
  <si>
    <t>FSH SERUM</t>
  </si>
  <si>
    <t>FUHRMAN PLEURAL DRAINAGE SET</t>
  </si>
  <si>
    <t>FULLER SHIELD</t>
  </si>
  <si>
    <t>FUSION INST TRACKER CABLE</t>
  </si>
  <si>
    <t>FUSION PATIENT TRACKER CABLE</t>
  </si>
  <si>
    <t>FUTURO WRIST SPLINT</t>
  </si>
  <si>
    <t>FVC - PRE &amp; POST BD</t>
  </si>
  <si>
    <t>FVC PHY INT</t>
  </si>
  <si>
    <t>GABAPENTIN</t>
  </si>
  <si>
    <t>GAIT TRAINING THER, EA 15MIN</t>
  </si>
  <si>
    <t>GALACTOMANNAN</t>
  </si>
  <si>
    <t>GALL BLADDER</t>
  </si>
  <si>
    <t>GALLIUM WHOLE BODY</t>
  </si>
  <si>
    <t>GAMMA GLUTA TRS PEPTIDASE-GGPT</t>
  </si>
  <si>
    <t>GAMMAGLOBULIN A/D/G/M</t>
  </si>
  <si>
    <t>GASTRIC EMPTYING STUDY</t>
  </si>
  <si>
    <t>GASTRIC LAVAGE</t>
  </si>
  <si>
    <t>GASTRIC OVERTUBE</t>
  </si>
  <si>
    <t>GASTRIC/GJ TUBE EVAL W CONTR INJ</t>
  </si>
  <si>
    <t>GASTRIN</t>
  </si>
  <si>
    <t>GASTRO SET DOUBLE LUMEN</t>
  </si>
  <si>
    <t>GASTROCCULT</t>
  </si>
  <si>
    <t>GASTROESOPHAGEAL REFLUX STUDY</t>
  </si>
  <si>
    <t>GASTROINTESTINAL BLOOD LOSS</t>
  </si>
  <si>
    <t>GASTRO-JEJUN TUBE REPLACEMENT W/FLUOR</t>
  </si>
  <si>
    <t>GASTROJEJUNOSTOMY SET</t>
  </si>
  <si>
    <t>GASTROSTOMY TUBE</t>
  </si>
  <si>
    <t>GASTROSTOMY TUBE REPLACEMENT W/FLUOR</t>
  </si>
  <si>
    <t>GAUZE &lt;=16 IN W/SAL W/O B</t>
  </si>
  <si>
    <t>A6222</t>
  </si>
  <si>
    <t>GAUZE &gt; 48 IN NO W/SAL W / OB</t>
  </si>
  <si>
    <t>A6223</t>
  </si>
  <si>
    <t>GAUZE 4X4</t>
  </si>
  <si>
    <t>GAUZE 4X4 PACK OF 10</t>
  </si>
  <si>
    <t>GAUZE SPONGE 4X4 STERILE 10PK</t>
  </si>
  <si>
    <t>GAUZE STRILE 16 IN /&lt;WO</t>
  </si>
  <si>
    <t>A6402</t>
  </si>
  <si>
    <t>GAUZE, VASELINE 3X18</t>
  </si>
  <si>
    <t>GAUZE, XEROFORM 5X9</t>
  </si>
  <si>
    <t>GC AMPLIFIED RNA</t>
  </si>
  <si>
    <t>GEL PORT</t>
  </si>
  <si>
    <t>GENTAMICIN</t>
  </si>
  <si>
    <t>GENTAMICIN OPTHALMIC SOLUTION</t>
  </si>
  <si>
    <t>GIA 60 CARTRIDGE</t>
  </si>
  <si>
    <t>GIA 60 STAPLER</t>
  </si>
  <si>
    <t>GIA 80 STAPLER</t>
  </si>
  <si>
    <t>GIA ROTICULATING RELOAD</t>
  </si>
  <si>
    <t>GIA UNIVERSAL ENDO HANDLE</t>
  </si>
  <si>
    <t>GIA UNIVERSAL FIXED RELOAD</t>
  </si>
  <si>
    <t>GIA UNIVERSAL OPEN HANDLE</t>
  </si>
  <si>
    <t>GIA-80-30 CARTRIDGE</t>
  </si>
  <si>
    <t>GIARDIA ANTIGEN</t>
  </si>
  <si>
    <t>GLENIOD DRILL W/STOP</t>
  </si>
  <si>
    <t>GLENOID SURFACE</t>
  </si>
  <si>
    <t>GLIADIN IGA</t>
  </si>
  <si>
    <t>GLIADIN IGG</t>
  </si>
  <si>
    <t>GLIDESCOPE 3 STAT</t>
  </si>
  <si>
    <t>GLIDESCOPE 4 STAT</t>
  </si>
  <si>
    <t>GLIDEWIRE ADVANTAGE</t>
  </si>
  <si>
    <t>GLOMERULAR BASEMNT MEMBRANE AB</t>
  </si>
  <si>
    <t>GLUCOSE TESTING</t>
  </si>
  <si>
    <t>GLUCOSE TOLERANCE TEST-3SPEC</t>
  </si>
  <si>
    <t>GLUCOSE TOLERENCE ADL SPECIMEN</t>
  </si>
  <si>
    <t>GLUCOSE, 1 HR POST 50 GM</t>
  </si>
  <si>
    <t>GLUCOSE, 2 HR POST 100GM</t>
  </si>
  <si>
    <t>GLUCOSE, 2 HR POST MEAL</t>
  </si>
  <si>
    <t>GLUCOSE, SPINAL FLUID</t>
  </si>
  <si>
    <t>GLUCOSE; BLD BY MONITOR DEVICE</t>
  </si>
  <si>
    <t>GLYCINE 1.5%</t>
  </si>
  <si>
    <t>GOLD TIP 018</t>
  </si>
  <si>
    <t>GPS EXTRA TIP</t>
  </si>
  <si>
    <t>GPS SUPPLIES</t>
  </si>
  <si>
    <t>GRADUATE DISP</t>
  </si>
  <si>
    <t>GRADUATES DISPOSABLE</t>
  </si>
  <si>
    <t>GRAFIX CORE PER SQ CM</t>
  </si>
  <si>
    <t>Q4132</t>
  </si>
  <si>
    <t>GRAFIX CORE PER SQ CM - WASTAGE</t>
  </si>
  <si>
    <t>Q4132JW</t>
  </si>
  <si>
    <t>GRAFIX PRIME PER SQ CM</t>
  </si>
  <si>
    <t>Q4133</t>
  </si>
  <si>
    <t>GRAFIX PRIME PER SQ CM - WASTAGE</t>
  </si>
  <si>
    <t>Q4133JW</t>
  </si>
  <si>
    <t>GRAFTJACKET PER 1 SQ CM</t>
  </si>
  <si>
    <t>Q4107</t>
  </si>
  <si>
    <t>GRAVITY FEEDING SET</t>
  </si>
  <si>
    <t>GREEN (SUNGLIDE) STYLET</t>
  </si>
  <si>
    <t>GROLLMAN PULMONARY PIG CATH</t>
  </si>
  <si>
    <t>GROSHONG CATHETER FLUSH FEE</t>
  </si>
  <si>
    <t>GROSHONG CATHETER REPAIR FEE</t>
  </si>
  <si>
    <t>GROSHONG REPAIR KIT</t>
  </si>
  <si>
    <t>GROUP EDUCATION</t>
  </si>
  <si>
    <t>GROUP SPEECH TREATMENT</t>
  </si>
  <si>
    <t>92508GN</t>
  </si>
  <si>
    <t>GROUP THER EX</t>
  </si>
  <si>
    <t>GROWTH HORMONE</t>
  </si>
  <si>
    <t>GUIDE PIN-THD TIP 2.5 ZIMMER</t>
  </si>
  <si>
    <t>GUIDE PIN-THD TIP 3.2 ZIMMER</t>
  </si>
  <si>
    <t>GUIDE WIRE 15J</t>
  </si>
  <si>
    <t>GUIDE WIRE 3J</t>
  </si>
  <si>
    <t>GUIDE WIRE ARROW .032</t>
  </si>
  <si>
    <t>GUIDEWIRE FOR VENOUS CATH</t>
  </si>
  <si>
    <t>GUIDEWIRE MOVABLE CORE 3J</t>
  </si>
  <si>
    <t>GUIDEWIRE PLATINUM TIP</t>
  </si>
  <si>
    <t>GUIDEWIRE SYNTHES 1.25MM</t>
  </si>
  <si>
    <t>GUIDEWIRE SYNTHES 1.6MM</t>
  </si>
  <si>
    <t>GUIDEWIRE SYNTHES 2.5 THREAD</t>
  </si>
  <si>
    <t>GUIDEWIRE, SYNTHES 2.8MM</t>
  </si>
  <si>
    <t>GUIDEWIRE, SYNTHES 3.2</t>
  </si>
  <si>
    <t>GUIDEWIRE, UROLOGY, ANGLED</t>
  </si>
  <si>
    <t>GUIDEWIRE-UROLOGY .035/.025</t>
  </si>
  <si>
    <t>GUIDEWIRE-UROLOGY .038</t>
  </si>
  <si>
    <t>GUNTHER TULIP VENA CAVA FILTER</t>
  </si>
  <si>
    <t>GYRUS INCISING DEVICE</t>
  </si>
  <si>
    <t>GYRUS J-HOOK</t>
  </si>
  <si>
    <t>GYRUS LOOP ELECTRODE</t>
  </si>
  <si>
    <t>GYRUS LYONS FORCEPS</t>
  </si>
  <si>
    <t>GYRUS NEEDLE ELECTRODE</t>
  </si>
  <si>
    <t>GYRUS OPEN FORCEPS</t>
  </si>
  <si>
    <t>GYRUS URETERAL STENT</t>
  </si>
  <si>
    <t>H PYLORI STOOL ANTIGEN</t>
  </si>
  <si>
    <t>H PYLORI, IGG TITER</t>
  </si>
  <si>
    <t>HABERMAN FEEDER</t>
  </si>
  <si>
    <t>HALO FORCEPS</t>
  </si>
  <si>
    <t>HAMMERLOCK DRILL KIT</t>
  </si>
  <si>
    <t>HAND 2 VIEW</t>
  </si>
  <si>
    <t>HAND 2 VIEWS</t>
  </si>
  <si>
    <t>HAND 2 VIEWS - MCR</t>
  </si>
  <si>
    <t>73120FY</t>
  </si>
  <si>
    <t>HAND 2 VIEWS – MINI</t>
  </si>
  <si>
    <t>HAND MIN 3 VIEWS - MCR</t>
  </si>
  <si>
    <t>73130FY</t>
  </si>
  <si>
    <t>HANGING CAST SLING</t>
  </si>
  <si>
    <t>HAPTOGLOBIN</t>
  </si>
  <si>
    <t>HARMONIC SCALPEL FOCUS</t>
  </si>
  <si>
    <t>HARMONIC SCALPEL FOCUS LONG</t>
  </si>
  <si>
    <t>HARMONIC SCALPEL LAP SHEARS</t>
  </si>
  <si>
    <t>HARMONIC SCALPEL OPEN SHEARS</t>
  </si>
  <si>
    <t>HAWK ONE</t>
  </si>
  <si>
    <t>C1714</t>
  </si>
  <si>
    <t>HAZARDOUS MATERIAL PHYSICAL</t>
  </si>
  <si>
    <t>HCG TUMOR MARKER</t>
  </si>
  <si>
    <t>HDL</t>
  </si>
  <si>
    <t>Heart Flow Data Preparation and Transmis</t>
  </si>
  <si>
    <t>0502T</t>
  </si>
  <si>
    <t>HEART/LUNG RESUSCITATION CPR</t>
  </si>
  <si>
    <t>Heartflow CAD Analysis FFR-CT</t>
  </si>
  <si>
    <t>0503T</t>
  </si>
  <si>
    <t>HEEL FREE</t>
  </si>
  <si>
    <t>HEEL MIN 2 VIEWS</t>
  </si>
  <si>
    <t>HEEL MIN 2 VIEWS - MCR</t>
  </si>
  <si>
    <t>73650FY</t>
  </si>
  <si>
    <t>HEEL, WALKING (SM,MED,LG,X-LG)</t>
  </si>
  <si>
    <t>HEELIFT BOOT</t>
  </si>
  <si>
    <t>HEELIFT TRACTION BOOT</t>
  </si>
  <si>
    <t>HEIMLICH CHEST VALVE</t>
  </si>
  <si>
    <t>HELICOBACTER PYLORI ANTIBODY</t>
  </si>
  <si>
    <t>HEMATOCRIT (HCT)</t>
  </si>
  <si>
    <t>HEMI HIP ADVOCATE CONSTRUCT PRICE</t>
  </si>
  <si>
    <t>HEMOCCULT</t>
  </si>
  <si>
    <t>HEMODIALYSIS</t>
  </si>
  <si>
    <t>HEMODIALYSIS ADDTL (FOR SERVICES &gt;4HRS)</t>
  </si>
  <si>
    <t>HEMORRHAGE BALLOON</t>
  </si>
  <si>
    <t>HEMORRHAGE OCCLUDER PIN</t>
  </si>
  <si>
    <t>HEMOSIDERIN</t>
  </si>
  <si>
    <t>HEMOSTASIS CLIP</t>
  </si>
  <si>
    <t>HEPATIC FUNCTION AMA PANEL</t>
  </si>
  <si>
    <t>HEPATIC HEMAGOIMA STUDY</t>
  </si>
  <si>
    <t>HEPATITIS A IGM</t>
  </si>
  <si>
    <t>HEPATITIS A VACCINE</t>
  </si>
  <si>
    <t>Hepatitis A,B,C, Panel Acute</t>
  </si>
  <si>
    <t>HEPATITIS ADMINISTRATION FEE</t>
  </si>
  <si>
    <t>HEPATITIS B ANTIBODY SURFACE</t>
  </si>
  <si>
    <t>HEPATITIS B CORE IGM</t>
  </si>
  <si>
    <t>HEPATITIS B SURFACE ANTIGEN NEUTRALIZATI</t>
  </si>
  <si>
    <t>HEPATITIS B VACCINE</t>
  </si>
  <si>
    <t>HEPATITIS C ANTIBODY</t>
  </si>
  <si>
    <t>HEPATITIS C VIRUS RNA QUANT PCR</t>
  </si>
  <si>
    <t>HER 2/NEU FISH</t>
  </si>
  <si>
    <t>HER2 MORPHOMETRIC ANAL COMP ASSIST - PC</t>
  </si>
  <si>
    <t>HER2 MORPHOMETRIC ANAL COMP ASSIST - TC</t>
  </si>
  <si>
    <t>HEREDITARY HEMOCHROMATOSIS DNA</t>
  </si>
  <si>
    <t>HERPES SIMPLEX 1&amp;2 PCR</t>
  </si>
  <si>
    <t>HEWSON SUTURE RETRIEVER</t>
  </si>
  <si>
    <t>Hgb ELECTROPHORESIS</t>
  </si>
  <si>
    <t>Hgb HPLC CHROMATOGRAPHY</t>
  </si>
  <si>
    <t>97124GO</t>
  </si>
  <si>
    <t>97168GO</t>
  </si>
  <si>
    <t>97110GO</t>
  </si>
  <si>
    <t>HHEALTH CONTRACT EVAL/DC</t>
  </si>
  <si>
    <t>HHEALTH CONTRACT HOURLY</t>
  </si>
  <si>
    <t>HHEALTH CONTRACT ROUTINE VISIT</t>
  </si>
  <si>
    <t>HIDA/HEPATOBIL SCAN</t>
  </si>
  <si>
    <t>HIGH PRESSUE TUBING</t>
  </si>
  <si>
    <t>HI-LO ET TUBE</t>
  </si>
  <si>
    <t>HIP AP &amp; LAT - MCR</t>
  </si>
  <si>
    <t>73502FY</t>
  </si>
  <si>
    <t>HIP AP &amp; LAT - MCR W/WO PELVIS</t>
  </si>
  <si>
    <t>HIP ONE VIEW</t>
  </si>
  <si>
    <t>HIP ONE VIEW - MCR</t>
  </si>
  <si>
    <t>73501FY</t>
  </si>
  <si>
    <t>HIP ONE VIEW - MCR W/WO PELVIS</t>
  </si>
  <si>
    <t>HIP ONE VIEW W/WO PELVIS</t>
  </si>
  <si>
    <t>HIP UNIL W PELVIS</t>
  </si>
  <si>
    <t>HIPS BILATERAL W AP PELVIS - MCR</t>
  </si>
  <si>
    <t>73521FY</t>
  </si>
  <si>
    <t>HIPS BILATERAL W/WO PELVIS</t>
  </si>
  <si>
    <t>HIPS BILATERAL W/WO PELVIS - MCR</t>
  </si>
  <si>
    <t>HISTOCHEMICAL STAIN</t>
  </si>
  <si>
    <t>HISTOPLASMA ANTIGEN URINE</t>
  </si>
  <si>
    <t>HISTORY ADMINISTRATION</t>
  </si>
  <si>
    <t>HLA-B27</t>
  </si>
  <si>
    <t>HOLLISTER LOOP OSTOMY BRIDGE</t>
  </si>
  <si>
    <t>HOLMIUM FIBER 200 U</t>
  </si>
  <si>
    <t>HOLMIUM FIBER 400 U</t>
  </si>
  <si>
    <t>HOLMIUM FIBER 600 U</t>
  </si>
  <si>
    <t>HOLTER RECORDING 72 HRS</t>
  </si>
  <si>
    <t>HOME SLEEP APNEA TEST</t>
  </si>
  <si>
    <t>HOMOCYSTINE PLASMA</t>
  </si>
  <si>
    <t>HPV, GENOTYPE 16 &amp; 18/45</t>
  </si>
  <si>
    <t>HSV 1 DNA</t>
  </si>
  <si>
    <t>HSV 2 DNA</t>
  </si>
  <si>
    <t>HSV BY EIA FOR TYPE 1 AND TYPE 2</t>
  </si>
  <si>
    <t>HSV TYPE 1 IgG</t>
  </si>
  <si>
    <t>HSV TYPE 1 IgM</t>
  </si>
  <si>
    <t>HSV TYPE 2 IgG</t>
  </si>
  <si>
    <t>HSV TYPE 2 IgM</t>
  </si>
  <si>
    <t>HUBER NEEDLE ¾”</t>
  </si>
  <si>
    <t>HUBER NEEDLE 1”</t>
  </si>
  <si>
    <t>HUMERAL BRACE</t>
  </si>
  <si>
    <t>HUMERAL HEAD</t>
  </si>
  <si>
    <t>HUMERUS MIN 2 VIEWS - MCR</t>
  </si>
  <si>
    <t>73060FY</t>
  </si>
  <si>
    <t>HYBRID GUIDEWIRE</t>
  </si>
  <si>
    <t>HYDROCOLLD DRG &lt;=16 W/O BDR</t>
  </si>
  <si>
    <t>A6234</t>
  </si>
  <si>
    <t>HYDROGEL DRSG GEL FILLER</t>
  </si>
  <si>
    <t>A6248</t>
  </si>
  <si>
    <t>HYDROGEL PAD</t>
  </si>
  <si>
    <t>HYDROSET</t>
  </si>
  <si>
    <t>HYDROTHERMAL ABLATION</t>
  </si>
  <si>
    <t>HYPERSENSITIVITY PNEUMONITIS</t>
  </si>
  <si>
    <t>HYSTERO CATH &amp; INTRO CONTRAST</t>
  </si>
  <si>
    <t>HYSTERO CATH SHOLKOFF BALLOON</t>
  </si>
  <si>
    <t>HYSTEROSALPINGOGRAM</t>
  </si>
  <si>
    <t>HYSTEROSCOPY BIOPSY</t>
  </si>
  <si>
    <t>HYSTEROSCOPY KNIFE/HOOK ELECTR</t>
  </si>
  <si>
    <t>HYSTEROSCOPY LOOP ELECTRODE</t>
  </si>
  <si>
    <t>HYSTEROSCOPY ROLLERBALL ELECTR</t>
  </si>
  <si>
    <t>HYSTEROSONOGRAPHY-USE W/58340</t>
  </si>
  <si>
    <t>I &amp; D OF VULVA/PERINEUM</t>
  </si>
  <si>
    <t>I&amp;D - COMPLEX</t>
  </si>
  <si>
    <t>I&amp;D - SIMPLE</t>
  </si>
  <si>
    <t>I&amp;D ABSCESS COMPLICATED OR MULTIPLE</t>
  </si>
  <si>
    <t>I&amp;D ABSCESS SIMPLE OR SINGLE</t>
  </si>
  <si>
    <t>I-131 BENIGN TX</t>
  </si>
  <si>
    <t>I-131 CAPSULES</t>
  </si>
  <si>
    <t>A9531</t>
  </si>
  <si>
    <t>I-131 DX CAPSULE/MCI</t>
  </si>
  <si>
    <t>A9528</t>
  </si>
  <si>
    <t>I-131 MALIGNANT TX</t>
  </si>
  <si>
    <t>I-131 THYROID UPTAKE &amp; SCAN</t>
  </si>
  <si>
    <t>I-131 TX CAPSULE/MCI</t>
  </si>
  <si>
    <t>I-131 WHOLE BODY</t>
  </si>
  <si>
    <t>ICU</t>
  </si>
  <si>
    <t>ICU OVR ON SGY</t>
  </si>
  <si>
    <t>ICU/IMC WOUND DRESSING CHANGE</t>
  </si>
  <si>
    <t>IF STAIN, EACH ADDITIONAL SINGLE ABY</t>
  </si>
  <si>
    <t>IGA</t>
  </si>
  <si>
    <t>IGE</t>
  </si>
  <si>
    <t>IGG CSF</t>
  </si>
  <si>
    <t>IGG SUBCLASS 1</t>
  </si>
  <si>
    <t>IGG SUBCLASS 2 THRU 4</t>
  </si>
  <si>
    <t>IGM</t>
  </si>
  <si>
    <t>IGRT CBCT DAILY GUIDANCE</t>
  </si>
  <si>
    <t>IGRT STEREOSCOPIC X-RAY GUIDANCE</t>
  </si>
  <si>
    <t>IGRT UNLISTED CT PROCEDURE</t>
  </si>
  <si>
    <t>NOC</t>
  </si>
  <si>
    <t>ILLINOIS STERNAL/ILIAC NEEDLE</t>
  </si>
  <si>
    <t>IMAGE CATH DRNAGE FLUID TRNSVGNL</t>
  </si>
  <si>
    <t>IMAGE GUID DRAIN FLUID PERI/RETROPER</t>
  </si>
  <si>
    <t>IMAGE GUID FLUID  DRAINAGE VISC</t>
  </si>
  <si>
    <t>IMAGE GUID ROBOTIC TX, FRACTIONS 2 TO 5</t>
  </si>
  <si>
    <t>IMAGE GUIDE ROBOTIC TX, FIRST FRACTION</t>
  </si>
  <si>
    <t>IMC PT IN ICU</t>
  </si>
  <si>
    <t>IMIPRAMINE</t>
  </si>
  <si>
    <t>IMITRIPTYLINE</t>
  </si>
  <si>
    <t>IMM ADMIN, SINGLE/COMB VAC/TOXOID H/OGM</t>
  </si>
  <si>
    <t>IMMUNOASSAY ANALYTE NOS</t>
  </si>
  <si>
    <t>IMMUNOASSAY ANALYTE RIA TECHNIQUE</t>
  </si>
  <si>
    <t>IMMUNOFIXATION E PHOR, OTH FLUIDS</t>
  </si>
  <si>
    <t>IMMUNOFIXATION ELECTROPHORESIS, SERUM</t>
  </si>
  <si>
    <t>IMMUNOFLUORESCENT STUDY DIRECT</t>
  </si>
  <si>
    <t>IMMUNOGLOB SERUM FREE LIGHT CHAINS KAPPA</t>
  </si>
  <si>
    <t>IMMUNOGLOB SERUM FREE LIGHT CHAINS LAMBD</t>
  </si>
  <si>
    <t>IMMUNOHISTOCHEMISTRY ADD ABY-PC</t>
  </si>
  <si>
    <t>IMMUNOHISTOCHEMISTRY ADD ABY-TC</t>
  </si>
  <si>
    <t>IMMUNOHISTOCHEMISTRY MULT ABY PC</t>
  </si>
  <si>
    <t>IMMUNOHISTOCHEMISTRY MULT ABY TC</t>
  </si>
  <si>
    <t>IMMUNOHISTOCHEMISTRY, EACH ABY - PC</t>
  </si>
  <si>
    <t>IMPLANT</t>
  </si>
  <si>
    <t>IMPREG GAUZE NO H20 / SAL / YARD</t>
  </si>
  <si>
    <t>A6266</t>
  </si>
  <si>
    <t>IN SITU STAIN EACH ADDNL</t>
  </si>
  <si>
    <t>INCAL BX SKN EA SEP/ADDL</t>
  </si>
  <si>
    <t>INCAL BX SKN SINGLE LES</t>
  </si>
  <si>
    <t>INCIS/DRAINAGE HEMAT/SERO/FLUID</t>
  </si>
  <si>
    <t>INCISE FINGER TENDON SHEATH</t>
  </si>
  <si>
    <t>INCISION &amp; DRAINAGE (MAJOR)</t>
  </si>
  <si>
    <t>INCISION &amp; DRAINAGE (MINOR)</t>
  </si>
  <si>
    <t>INCISION &amp; DRAINAGE HEMATOMA</t>
  </si>
  <si>
    <t>INCISION &amp; REMOVAL FB - SIMPLE</t>
  </si>
  <si>
    <t>INCISION OF RECTAL ABSCESS</t>
  </si>
  <si>
    <t>IND POST PROGRAM DSME 1/2 HR</t>
  </si>
  <si>
    <t>INDEPENDENT MEDICAL EXAM</t>
  </si>
  <si>
    <t>INFANT AMBU MASK</t>
  </si>
  <si>
    <t>INFANT CATH KIT</t>
  </si>
  <si>
    <t>INFANT ENDO TRACHEAL TUBE</t>
  </si>
  <si>
    <t>INFANT HIPS W MANIPULATION</t>
  </si>
  <si>
    <t>INFANT HIPS W/O MANIPULATION</t>
  </si>
  <si>
    <t>INFANT REM PAD</t>
  </si>
  <si>
    <t>INFANT SPINAL NEEDLE</t>
  </si>
  <si>
    <t>INFANT TRANSFER WARM MATTRESS</t>
  </si>
  <si>
    <t>INFCT ANTIGEN MULT STP NOS</t>
  </si>
  <si>
    <t>INFECTION CONTROL CULTURE 1</t>
  </si>
  <si>
    <t>INFECTION CONTROL CULTURE 3</t>
  </si>
  <si>
    <t>INFLATION DEVICE</t>
  </si>
  <si>
    <t>INFLUENZA IMMUNOASSAY - AHC</t>
  </si>
  <si>
    <t>INFRARED</t>
  </si>
  <si>
    <t>INFUS THROMBOLYSIS INITIAL DAY</t>
  </si>
  <si>
    <t>INFUS THROMBOLYSIS SUBSEQ DAY</t>
  </si>
  <si>
    <t>INFUSION CONCURRENT UP TO 1 HOUR</t>
  </si>
  <si>
    <t>INFUSION DRAW</t>
  </si>
  <si>
    <t>INFUSION OF PATIENT'S OWN MEDICATION</t>
  </si>
  <si>
    <t>INFUSION OF PATIENT'S OWN MEDS</t>
  </si>
  <si>
    <t>INFUSION SEQUENTIAL UP TO 1 HOUR</t>
  </si>
  <si>
    <t>INFUSION/INSTAL RAD SOLUTION</t>
  </si>
  <si>
    <t>INHALATION TREATMENT</t>
  </si>
  <si>
    <t>INHALATION TREATMENT EA ADDTL</t>
  </si>
  <si>
    <t>INHALATION TREATMENT OP ONLY</t>
  </si>
  <si>
    <t>INHIBIN A</t>
  </si>
  <si>
    <t>INITIAL 1ST DEG BURN NO ADD'N TREATMENT</t>
  </si>
  <si>
    <t>INITIATION OF PROLONGED CHEMO</t>
  </si>
  <si>
    <t>INJ ANESTH OR STEROID W GUID LUMB EA ADD</t>
  </si>
  <si>
    <t>INJ ANESTH OR STEROID W GUID LUMBAR UNIL</t>
  </si>
  <si>
    <t>INJ ANKLE ARTHROGRAM</t>
  </si>
  <si>
    <t>INJ CAUDAL EPIDURAL W STER/ANESTH</t>
  </si>
  <si>
    <t>INJ CONTR EVAL VENOUS ACCESS DEVICE W FL</t>
  </si>
  <si>
    <t>INJ ELBOW ARTHROGRAM</t>
  </si>
  <si>
    <t>INJ FISTULA/SINUS TRACT</t>
  </si>
  <si>
    <t>INJ FOR SENTINEL NODE</t>
  </si>
  <si>
    <t>INJ HIP ARTHRO W ANESTHESIA</t>
  </si>
  <si>
    <t>INJ HIP, SHOULDER W US GUID</t>
  </si>
  <si>
    <t>INJ HYSTEROGRAM</t>
  </si>
  <si>
    <t>INJ ILEAL CONDUIT</t>
  </si>
  <si>
    <t>INJ KNEE ARTHROGRAM</t>
  </si>
  <si>
    <t>INJ MAMMARY DUCTOGRAM</t>
  </si>
  <si>
    <t>INJ MYELOGRAPHY</t>
  </si>
  <si>
    <t>INJ NEPHROSTOMY TUBE EXISTING</t>
  </si>
  <si>
    <t>INJ PARAVERT FACET JT LUM/SACR SING</t>
  </si>
  <si>
    <t>INJ PARAVERT FACET JT SECOND LEVEL</t>
  </si>
  <si>
    <t>INJ PARAVERT FACET JT THIRD OR ADD LEVEL</t>
  </si>
  <si>
    <t>INJ PERCU CHOLANGIOGRAM</t>
  </si>
  <si>
    <t>INJ PROC HIP ARTHROGRAM</t>
  </si>
  <si>
    <t>INJ RETROGRD URETHROGRAM</t>
  </si>
  <si>
    <t>INJ SHOULDER ARTHROGRAM</t>
  </si>
  <si>
    <t>INJ S-I JT - DIAGNOSTIC</t>
  </si>
  <si>
    <t>G0260</t>
  </si>
  <si>
    <t>INJ TD VACCINE/TOXOID</t>
  </si>
  <si>
    <t>INJ TENDON SHEATH OR LIGAMENT</t>
  </si>
  <si>
    <t>INJ THRU NEPHROSTOMY TUBE</t>
  </si>
  <si>
    <t>INJ TRIGGER PTS 1 OR 2 MUSCLES</t>
  </si>
  <si>
    <t>INJ T-TUBE CHOLANGIO</t>
  </si>
  <si>
    <t>INJ URETER X-RAY</t>
  </si>
  <si>
    <t>INJ VACCINE/TOXOID - ACU PT</t>
  </si>
  <si>
    <t>INJ VACCINE/TOXOID – PREVENTIVE</t>
  </si>
  <si>
    <t>INJ VCUG</t>
  </si>
  <si>
    <t>INJ VENOGRAM</t>
  </si>
  <si>
    <t>INJ W/ PT MEDS OR W/ VAC/TOX</t>
  </si>
  <si>
    <t>INJ WRIST ARTHROGRAM</t>
  </si>
  <si>
    <t>INJECT JOINT</t>
  </si>
  <si>
    <t>INJECT TRIGGER POINTS 3/&gt;</t>
  </si>
  <si>
    <t>INJECTION</t>
  </si>
  <si>
    <t>INJECTION FOR SHOULDER X-RAY</t>
  </si>
  <si>
    <t>INJECTION GOLD PROBE</t>
  </si>
  <si>
    <t>INJECTION NEEDLE CONTRAST</t>
  </si>
  <si>
    <t>INJECTION VACCINE TOXOID</t>
  </si>
  <si>
    <t>INJEX BIWING ANCHOR</t>
  </si>
  <si>
    <t>INSER GASTRO TUBE PERCU W FLUOR &amp; CONT</t>
  </si>
  <si>
    <t>INSERT HEART PM ATRIAL</t>
  </si>
  <si>
    <t>INSERT HEART PM ATRIAL &amp; VENT</t>
  </si>
  <si>
    <t>INSERT HEART PM VENTRICULAR</t>
  </si>
  <si>
    <t>INSERT NON-TUNNEL CV CATH</t>
  </si>
  <si>
    <t>INSERT OF TUNNELED PLEURAL CATH</t>
  </si>
  <si>
    <t>INSERT PERITONEAL DRAINAGE CATHETER</t>
  </si>
  <si>
    <t>INSERT PLEURAL DRAIN CATH W IMAG GUID</t>
  </si>
  <si>
    <t>INSERTION OF CHEST TUBE</t>
  </si>
  <si>
    <t>INSJ PICC 5 YR + W/O IMAGING</t>
  </si>
  <si>
    <t>INSTANT 5 PANEL V5 KITS</t>
  </si>
  <si>
    <t>INSTANT 7 PANEL TEST KIT</t>
  </si>
  <si>
    <t>INSTANT 9 PANEL TEST</t>
  </si>
  <si>
    <t>INSULIN</t>
  </si>
  <si>
    <t>INSULIN GROWTH FACTOR BP-1</t>
  </si>
  <si>
    <t>INSULIN LIKE GROWTH FACTOR 1</t>
  </si>
  <si>
    <t>INSULIN LIKE GRTH FCTR BINDING PROTEIN 3</t>
  </si>
  <si>
    <t>INTERCEED</t>
  </si>
  <si>
    <t>INTERDRY AG</t>
  </si>
  <si>
    <t>INTERDRY AG, SILVER, 10"X36</t>
  </si>
  <si>
    <t>A6250</t>
  </si>
  <si>
    <t>INTERPULSE SHOWER TIP</t>
  </si>
  <si>
    <t>INTMD RPR FACE / MM2.5 CM/&lt;</t>
  </si>
  <si>
    <t>INTMD RPR FACE/MM 2.6-5.0 CM</t>
  </si>
  <si>
    <t>INTMD RPR FACE/MM 7.6-12.5CM</t>
  </si>
  <si>
    <t>INTMD RPR N-HF/GENIT 2.6-7.5</t>
  </si>
  <si>
    <t>INTMD RPR S/A/T/ EXT 2.6-7.5</t>
  </si>
  <si>
    <t>INTMD RPR S/A/T/EXT 2.5 CM/&lt;</t>
  </si>
  <si>
    <t>INTMD RPR S/A/T/EXT 2.6-7.5</t>
  </si>
  <si>
    <t>INTMD RPR S/A/T/EXT 20.1-30</t>
  </si>
  <si>
    <t>INTRAOCULAR LENS, ALCON</t>
  </si>
  <si>
    <t>C1780</t>
  </si>
  <si>
    <t>INTRAOCULAR LENS, AMO</t>
  </si>
  <si>
    <t>INTRAOPERATIVE US GUID</t>
  </si>
  <si>
    <t>INTRAOSSEOUS NEEDLE 45 DEGREE</t>
  </si>
  <si>
    <t>INTRAOSSEOUS NEEDLE SET-3-39 KG</t>
  </si>
  <si>
    <t>INTRAOSSEOUS NEEDLE, 45 DEGREE</t>
  </si>
  <si>
    <t>INTRAVEN STENT PLCMT CENTRAL</t>
  </si>
  <si>
    <t>INTRINSIC FACTOR BLOCKING AB</t>
  </si>
  <si>
    <t>INTRO CATH AORTA</t>
  </si>
  <si>
    <t>INTRO CATH EXTREMITY ART</t>
  </si>
  <si>
    <t>INTRO CATH INTO RENAL PELVIS PROF</t>
  </si>
  <si>
    <t>INTRO CATH INTO RENAL PELVIS TECH</t>
  </si>
  <si>
    <t>INTRO CATH INTO URETER</t>
  </si>
  <si>
    <t>INTRO OF AORTA CATH</t>
  </si>
  <si>
    <t>INTRO OF CATH AV SHUNT</t>
  </si>
  <si>
    <t>INTRO OF CATH IVC</t>
  </si>
  <si>
    <t>INTRO OF GASTRO TUBE W FLUORO</t>
  </si>
  <si>
    <t>INTRO OF URETERO STENT</t>
  </si>
  <si>
    <t>INTRODUCER 10.5 FR</t>
  </si>
  <si>
    <t>INTRODUCER 4 FR</t>
  </si>
  <si>
    <t>INTRODUCER 5F</t>
  </si>
  <si>
    <t>INTRODUCER 6F</t>
  </si>
  <si>
    <t>INTRODUCER 7 FR</t>
  </si>
  <si>
    <t>INTRODUCER 8 FR</t>
  </si>
  <si>
    <t>INTRODUCER 9 FR</t>
  </si>
  <si>
    <t>INTRODUCER KIT FOR ACCESS CATH</t>
  </si>
  <si>
    <t>INTRODUCER SHEATH PERITONEAL DRAINAGE</t>
  </si>
  <si>
    <t>INTUBATION ENDOTRACHEAL EMERGENCY PROCED</t>
  </si>
  <si>
    <t>INTUBATION/CPR/EXTERNAL PACING</t>
  </si>
  <si>
    <t>INVERSE PLANNING</t>
  </si>
  <si>
    <t>INZII SPECIMEN BAG</t>
  </si>
  <si>
    <t>IODOFLEX</t>
  </si>
  <si>
    <t>IODOFLEX DRESSING</t>
  </si>
  <si>
    <t>IONTOPHORESIS</t>
  </si>
  <si>
    <t>97033GO</t>
  </si>
  <si>
    <t>97033GP</t>
  </si>
  <si>
    <t>IRON BINDING CAPACITY</t>
  </si>
  <si>
    <t>IRREG BLD BANK ABY PATH INTERP</t>
  </si>
  <si>
    <t>IRRIGATION OF BLADDER</t>
  </si>
  <si>
    <t>IRRIGATION TRAY</t>
  </si>
  <si>
    <t>ISH, HER2 DUAL PC</t>
  </si>
  <si>
    <t>ISH, HER2 DUAL TC</t>
  </si>
  <si>
    <t>ISOLATION/BOWEL BAG</t>
  </si>
  <si>
    <t>IV ARMBOARD, BENDABLE</t>
  </si>
  <si>
    <t>IV BAG 3L AND ABOVE</t>
  </si>
  <si>
    <t>IV CATHS</t>
  </si>
  <si>
    <t>IV- D5LR, 1L BAG</t>
  </si>
  <si>
    <t>IV DEXT 5% SOD CHLOR .3</t>
  </si>
  <si>
    <t>IV DEXTROSE 5%</t>
  </si>
  <si>
    <t>IV DEXTROSE 5% 250ML</t>
  </si>
  <si>
    <t>IV DEXTROSE 5% SOD CHL .9</t>
  </si>
  <si>
    <t>IV INFUS HYD EACH ADDITL HOUR H/OGM</t>
  </si>
  <si>
    <t>IV INFUS HYD INITIAL 31 MIN-1 HR H/OMM</t>
  </si>
  <si>
    <t>IV INFUS THER/PROPHYL /DX 1ST &gt;1 HR H/OG</t>
  </si>
  <si>
    <t>IV LACTATED RINGERS 1L BAG</t>
  </si>
  <si>
    <t>IV NFS THER PROPH/DX ADL SEQL NFS &lt; 1 HR</t>
  </si>
  <si>
    <t>IV PERRONTINE, PER 10MG</t>
  </si>
  <si>
    <t>J1245</t>
  </si>
  <si>
    <t>IV PYELO W/ NEPHROTOMOGRAM</t>
  </si>
  <si>
    <t>IV PYELOGRAM</t>
  </si>
  <si>
    <t>IV PYELOGRAM DRIP</t>
  </si>
  <si>
    <t>IV SOD CHLOR 0.9%-100ML</t>
  </si>
  <si>
    <t>IV SPIKE ADAPTER</t>
  </si>
  <si>
    <t>IV TUBING - MICRO EXT.  SET</t>
  </si>
  <si>
    <t>IV TUBING - MICRO EXT. SET</t>
  </si>
  <si>
    <t>IV TUBING- .22 MICRON FILTER</t>
  </si>
  <si>
    <t>IV TUBING, BLODD, Y-TYPE</t>
  </si>
  <si>
    <t>IV TUBING, BLOOD, Y-TYPE</t>
  </si>
  <si>
    <t>IV TUBING, NITROGLYCERINE</t>
  </si>
  <si>
    <t>IV TUBING-BURETROL</t>
  </si>
  <si>
    <t>IVC FILTER RETRIEVAL SET</t>
  </si>
  <si>
    <t>IV-DEXTROSE 10% 1L</t>
  </si>
  <si>
    <t>IV-DEXTROSE 5% 100ML</t>
  </si>
  <si>
    <t>IV-DEXTROSE 5% 1L</t>
  </si>
  <si>
    <t>IV-DEXTROSE 5% 250ML</t>
  </si>
  <si>
    <t>IV-DEXTROSE 5% 500ML</t>
  </si>
  <si>
    <t>IV-DEXTROSE 5% 500ML-GLASS</t>
  </si>
  <si>
    <t>IV-DEXTROSE 5% 50ML</t>
  </si>
  <si>
    <t>IV-DEXTROSE 5% NACL .2% 1L</t>
  </si>
  <si>
    <t>IV-DEXTROSE 5% NACL .33% 1L</t>
  </si>
  <si>
    <t>IV-DEXTROSE 5% NACL .45% 1L</t>
  </si>
  <si>
    <t>IV-DEXTROSE 5% NACL .9% 1L</t>
  </si>
  <si>
    <t>IV-DEXTROSE 5% SOD CHLOR .3</t>
  </si>
  <si>
    <t>IV-DEXTROSE 50% 500ML</t>
  </si>
  <si>
    <t>IV-GENTRAN</t>
  </si>
  <si>
    <t>IVP INJ - ACU PT</t>
  </si>
  <si>
    <t>IVP INJECTION</t>
  </si>
  <si>
    <t>IVP/SIDE ARM INJECTION</t>
  </si>
  <si>
    <t>IV-PLASMA LYTE M &amp; D5, 1L</t>
  </si>
  <si>
    <t>IVSA PATIENT'S OWN MEDICATION</t>
  </si>
  <si>
    <t>IV-SOD CHLOR .9 UROMATIC</t>
  </si>
  <si>
    <t>IV-SOD CHLOR 0.45% 1L BAG</t>
  </si>
  <si>
    <t>IV-SOD CHLOR 0.9% 100ML BAG</t>
  </si>
  <si>
    <t>IV-SOD CHLOR 0.9% 250ML BAG</t>
  </si>
  <si>
    <t>IV-SOD CHLOR 0.9% 500ML BAG</t>
  </si>
  <si>
    <t>IV-SOD CHLOR 0.9% 50ML BAG</t>
  </si>
  <si>
    <t>IV-SORBITOL- 3%, 3L BAG</t>
  </si>
  <si>
    <t>IV-STERILE WATER, 1L BAG</t>
  </si>
  <si>
    <t>J CANNULA</t>
  </si>
  <si>
    <t>JACKSON PRATT RESEVOIR</t>
  </si>
  <si>
    <t>JAK2</t>
  </si>
  <si>
    <t>JAMSHIDI BONE MARROW BIOPSY TRAY</t>
  </si>
  <si>
    <t>JAMSHIDI NEEDLE</t>
  </si>
  <si>
    <t>J-LOOP-CONNECTOR</t>
  </si>
  <si>
    <t>JO-1 IGG AUTOANTIBODIES</t>
  </si>
  <si>
    <t>JOB ANALYSIS</t>
  </si>
  <si>
    <t>97537GP</t>
  </si>
  <si>
    <t>JOINT FLUID CELL COUNT &amp; DIFFERENTIAL</t>
  </si>
  <si>
    <t>JOINT SURVEY 2 OR MORE JOINTS</t>
  </si>
  <si>
    <t>JUGULAR VENA CAVA FILTER</t>
  </si>
  <si>
    <t>KARYOTYPING TISSUE COUNT</t>
  </si>
  <si>
    <t>KARYOTYPING TISSUE CULTURE</t>
  </si>
  <si>
    <t>KATZ FB REMOVER</t>
  </si>
  <si>
    <t>KAYE TAMPENOD CATH</t>
  </si>
  <si>
    <t>KENDALL HYDROPHILIC FOAM DRESSING 3X3</t>
  </si>
  <si>
    <t>KENDALL HYDROPHILIC FOAM DRESSING 5X5</t>
  </si>
  <si>
    <t>KEPPRA</t>
  </si>
  <si>
    <t>KERLIX - 2</t>
  </si>
  <si>
    <t>KIRSCHNER WIRE PLAIN</t>
  </si>
  <si>
    <t>KIRSCHNER WIRE SYNTHES</t>
  </si>
  <si>
    <t>KIRSCHNER WIRE THREADED</t>
  </si>
  <si>
    <t>KIRSCHNER WIRE, NOT IMPLANTED</t>
  </si>
  <si>
    <t>KIT, CENTRAL VEIN CATH 16GA</t>
  </si>
  <si>
    <t>KIT, INTERNAL PUNCTURE,JUGULAR</t>
  </si>
  <si>
    <t>KIT, INTRODUCER, PERCUTANEOUS</t>
  </si>
  <si>
    <t>KIWI PRO CUP</t>
  </si>
  <si>
    <t>KLIEHAUER-BETKE</t>
  </si>
  <si>
    <t>K-LOK SECUREMENT DEVICE</t>
  </si>
  <si>
    <t>KNEE 2 VIEWS - MCR</t>
  </si>
  <si>
    <t>73560FY</t>
  </si>
  <si>
    <t>KNEE 3 VIEWS -  MCR</t>
  </si>
  <si>
    <t>KNEE 3 VIEWS - MCR</t>
  </si>
  <si>
    <t>73562FY</t>
  </si>
  <si>
    <t>KNEE 4 OR MORE VIEWS - MCR</t>
  </si>
  <si>
    <t>73564FY</t>
  </si>
  <si>
    <t>KNEE ARTHROSCOPY SURGERY 2+ COMPART</t>
  </si>
  <si>
    <t>KNEE BRACE-HINGED</t>
  </si>
  <si>
    <t>KNEE IMMOBILIZER- LG.</t>
  </si>
  <si>
    <t>KNEE IMMOBILIZER- MED.</t>
  </si>
  <si>
    <t>KNEE IMMOBILIZER- SM.</t>
  </si>
  <si>
    <t>KNEES STANDING AP</t>
  </si>
  <si>
    <t>KNEES STANDING AP - MCR</t>
  </si>
  <si>
    <t>73565FY</t>
  </si>
  <si>
    <t>KOH FOR FUNGUS</t>
  </si>
  <si>
    <t>K-WIRE INSERTION</t>
  </si>
  <si>
    <t>KYPHOPLASTY 1ST VERT LUMBAR</t>
  </si>
  <si>
    <t>KYPHOPLASTY 1ST VERT THORACIC</t>
  </si>
  <si>
    <t>LAB  NON DOT 5</t>
  </si>
  <si>
    <t>LAB/ADMIN FEE/2 PANEL</t>
  </si>
  <si>
    <t>LABORATORY ANALYSIS</t>
  </si>
  <si>
    <t>LACTATION CONSULT ADDTL IP - 45 MIN</t>
  </si>
  <si>
    <t>LACTATION CONSULT ADDTL OP - 45 MIN</t>
  </si>
  <si>
    <t>LACTATION CONSULT INITIAL IP - 60 MIN</t>
  </si>
  <si>
    <t>LACTATION CONSULT INITIAL OP - 60 MIN</t>
  </si>
  <si>
    <t>LACTOSE TOLERANCE</t>
  </si>
  <si>
    <t>LAMICTAL</t>
  </si>
  <si>
    <t>LAP CHOLE KITS</t>
  </si>
  <si>
    <t>LAP DISC</t>
  </si>
  <si>
    <t>LAP ING HERNIA REPAIR INIT</t>
  </si>
  <si>
    <t>LAP ING HERNIA REPAIR RECUR</t>
  </si>
  <si>
    <t>LAPARO-ASST VAG HYSTERECTOMY</t>
  </si>
  <si>
    <t>LAPAROSCOPY APPENDECTOMY</t>
  </si>
  <si>
    <t>LAPAROSCOPY CHOLECYSTECOMP</t>
  </si>
  <si>
    <t>LAPAROSCOPY SURG W/BX SINGLE MULTIPLE</t>
  </si>
  <si>
    <t>LAPIN HERNIA REPAIR INIT</t>
  </si>
  <si>
    <t>LARYNGEAL MASK - LMA</t>
  </si>
  <si>
    <t>LARYNGOSCOPY</t>
  </si>
  <si>
    <t>LARYNGOSCOPY W INJ INTO VOCAL CORD FOLD</t>
  </si>
  <si>
    <t>LASER DOPPLER STUDY</t>
  </si>
  <si>
    <t>LASERPROOF ENDOTRACHEAL TUBE</t>
  </si>
  <si>
    <t>LATCHASSIST</t>
  </si>
  <si>
    <t>LAY LOOP</t>
  </si>
  <si>
    <t>L-BOW ARM HOLDER</t>
  </si>
  <si>
    <t>LCU PROBE</t>
  </si>
  <si>
    <t>LCU STONE CATCHER</t>
  </si>
  <si>
    <t>LD/FX FEMORAL STEM</t>
  </si>
  <si>
    <t>LDH, FLUID</t>
  </si>
  <si>
    <t>LDH, ISOENZYMES</t>
  </si>
  <si>
    <t>LDS 15W - POWERED</t>
  </si>
  <si>
    <t>LEAD</t>
  </si>
  <si>
    <t>LEAD PE WITH INTERP</t>
  </si>
  <si>
    <t>LEAD TRANSFER IN FEE</t>
  </si>
  <si>
    <t>LEEP EXTRA TIPS</t>
  </si>
  <si>
    <t>LEEP SUPPLIES</t>
  </si>
  <si>
    <t>LEG BAG, NON-LATEX, 500ML</t>
  </si>
  <si>
    <t>LEGIONELLA ANTIBODY</t>
  </si>
  <si>
    <t>LEGIONELLA ANTIGEN, URINE</t>
  </si>
  <si>
    <t>LEGIONELLA SPECIES PCR</t>
  </si>
  <si>
    <t>LEVIN STOMACH TUBE</t>
  </si>
  <si>
    <t>LEWIN STERN FINGER SPLINT</t>
  </si>
  <si>
    <t>LG CLIP FOR LIGACLIP</t>
  </si>
  <si>
    <t>LIGASURE</t>
  </si>
  <si>
    <t>LIGASURE W/L HOOK</t>
  </si>
  <si>
    <t>LIGASURE, MARYLAND</t>
  </si>
  <si>
    <t>LIMB RESTRAINTS</t>
  </si>
  <si>
    <t>LIMITED / FU CT SCAN</t>
  </si>
  <si>
    <t>LIMITED ARTERIAL STUDY</t>
  </si>
  <si>
    <t>LIMITED OB ULTRASOUND</t>
  </si>
  <si>
    <t>LIPOPROTEIN A</t>
  </si>
  <si>
    <t>LIPOPROTEIN FRACTIONATION</t>
  </si>
  <si>
    <t>LIPOPROTEIN PHOSPHOLIPASE A2</t>
  </si>
  <si>
    <t>LITHIUM</t>
  </si>
  <si>
    <t>LITHOTRIPSY 1ST 1/2 HR</t>
  </si>
  <si>
    <t>LITHOTRIPSY ADDTL 1/2 HR</t>
  </si>
  <si>
    <t>LITHOTRIPTOR 3FR PROBE</t>
  </si>
  <si>
    <t>LITHOTRIPTOR 9FR PROBE</t>
  </si>
  <si>
    <t>LIVER / SPLEEN SCAN</t>
  </si>
  <si>
    <t>LIVER IMAGING</t>
  </si>
  <si>
    <t>LIVER-KIDNEY MICROSOMALABY</t>
  </si>
  <si>
    <t>LMA FASTRACH</t>
  </si>
  <si>
    <t>LMW HEPARIN XA</t>
  </si>
  <si>
    <t>LOCAL INFLAMM PROCESS LIM AREA</t>
  </si>
  <si>
    <t>LOCAL INFLAMM PROCESS TOMO SPECT</t>
  </si>
  <si>
    <t>LONESTAR SURGICAL STAYS</t>
  </si>
  <si>
    <t>LOOP RECORDER CHECK/30DAYS</t>
  </si>
  <si>
    <t>G2066</t>
  </si>
  <si>
    <t>LOOP RECORDER DEVICE</t>
  </si>
  <si>
    <t>C1764</t>
  </si>
  <si>
    <t>LOOP RECORDER INSERTION</t>
  </si>
  <si>
    <t>LOOP RECORDER INSERTION ENDO</t>
  </si>
  <si>
    <t>LOPEZ ENTERAL VALVE</t>
  </si>
  <si>
    <t>LOWER EXTREMITY INFANT</t>
  </si>
  <si>
    <t>LOWER LEG TIBIA FIB - MCR</t>
  </si>
  <si>
    <t>73590FY</t>
  </si>
  <si>
    <t>LOWER LEG TIBIA FIB – MINI</t>
  </si>
  <si>
    <t>LPN</t>
  </si>
  <si>
    <t>LT COMPRES BAND &gt;=5" /YD</t>
  </si>
  <si>
    <t>A6450</t>
  </si>
  <si>
    <t>LTD MUSCLE/NONLIMB - TC</t>
  </si>
  <si>
    <t>LUMBAR SPINE 2-3 VIEWS - MCR</t>
  </si>
  <si>
    <t>72100FY</t>
  </si>
  <si>
    <t>LUMBAR SPINE COMPLETE W/FLEX &amp; EXT</t>
  </si>
  <si>
    <t>LUMBAR SPINE MIN 4 VIEWS - MCR</t>
  </si>
  <si>
    <t>72110FY</t>
  </si>
  <si>
    <t>LUMBAR SPINE OBLIQUES</t>
  </si>
  <si>
    <t>LUMBAR SPINE W / FLEX &amp; EXT - MCR</t>
  </si>
  <si>
    <t>72120FY</t>
  </si>
  <si>
    <t>LUMBAR SPINE W/FLEXION/EXTENSION</t>
  </si>
  <si>
    <t>LUMBAR SPINE W/FLEXION/EXTENSION - MCR</t>
  </si>
  <si>
    <t>LUNDERQUIST EXTRA STIFF WIRE GUIDE .035</t>
  </si>
  <si>
    <t>LUNDERQUIST RING TORQUE .038</t>
  </si>
  <si>
    <t>LUNG QUANTITATIVE VENT &amp; PERF</t>
  </si>
  <si>
    <t>LUNG SCAN PERFUSION</t>
  </si>
  <si>
    <t>LUNG SCAN VENT &amp; PERFUSION</t>
  </si>
  <si>
    <t>LUNG SCAN VENTILATION</t>
  </si>
  <si>
    <t>LYME IGG ABY WEST BLOT</t>
  </si>
  <si>
    <t>LYME IGG ANTIBODY</t>
  </si>
  <si>
    <t>LYME IGM ABY WEST BLOT</t>
  </si>
  <si>
    <t>LYME IGM ANTIBODY</t>
  </si>
  <si>
    <t>LYMPHATIC IMAGING</t>
  </si>
  <si>
    <t>M TUBERCULOSIS BY PCR</t>
  </si>
  <si>
    <t>MACH1 PERIPHERAL GUIDE CATHETER (BOSTON)</t>
  </si>
  <si>
    <t>MACROPLASTIQUE</t>
  </si>
  <si>
    <t>L8606</t>
  </si>
  <si>
    <t>MACROPLASTIQUE NEEDLE</t>
  </si>
  <si>
    <t>MAD DEVICE</t>
  </si>
  <si>
    <t>MAGNESIUM, 24 HOUR URINE</t>
  </si>
  <si>
    <t>MAGNUM BIOPSY NEEDLE</t>
  </si>
  <si>
    <t>MALARIA SMEAR</t>
  </si>
  <si>
    <t>MAMMARY DUCTOGRAM MULTI DUCTS</t>
  </si>
  <si>
    <t>MAMMARY DUCTOGRAM SINGLE DUCT</t>
  </si>
  <si>
    <t>MAMMOGRAPHY CAD DX BIL</t>
  </si>
  <si>
    <t>MANDIBLE COMPLETE</t>
  </si>
  <si>
    <t>MANDIBLE COMPLETE - MCR</t>
  </si>
  <si>
    <t>MANUAL ESTIM ATTENDED</t>
  </si>
  <si>
    <t>97032GO</t>
  </si>
  <si>
    <t>97032GP</t>
  </si>
  <si>
    <t>MANUAL LYMPHATIC DRAINAGE EACH 15 MIN</t>
  </si>
  <si>
    <t>MARATHON LIQUID SKIN</t>
  </si>
  <si>
    <t>MARINER BERENSTEIN</t>
  </si>
  <si>
    <t>MARINER COBRA 2</t>
  </si>
  <si>
    <t>MARROW ASPIRATION ONLY H/OGM</t>
  </si>
  <si>
    <t>MASIMO NEO ADHESIVE SENSOR</t>
  </si>
  <si>
    <t>MASIMO PEDIATRIC ADHESIVE SENSOR</t>
  </si>
  <si>
    <t>MASK, BILI</t>
  </si>
  <si>
    <t>MASON ALLEN SPLINT</t>
  </si>
  <si>
    <t>MASSAGE THERAPY, EA 15 MIN</t>
  </si>
  <si>
    <t>97124GP</t>
  </si>
  <si>
    <t>MASTOIDS</t>
  </si>
  <si>
    <t>MCCONNELL ARM SUPPORT WRAP</t>
  </si>
  <si>
    <t>MCR AORTA AAA SCREENING</t>
  </si>
  <si>
    <t>MCR CERVICAL AP/LAT</t>
  </si>
  <si>
    <t>MCR CHEST PA</t>
  </si>
  <si>
    <t>MCR CHEST PA &amp; LAT</t>
  </si>
  <si>
    <t>MCR DUPLEX LWR EXT ART BIL</t>
  </si>
  <si>
    <t>MCR DUPLEX LWR EXT ART UNIL</t>
  </si>
  <si>
    <t>MCR HIP 1-2 V</t>
  </si>
  <si>
    <t>MCR LUMBAR AP/LAT</t>
  </si>
  <si>
    <t>MCR TMJ BILATERAL</t>
  </si>
  <si>
    <t>MECH REMOVE INTRACATH OBSTRUCT</t>
  </si>
  <si>
    <t>MECH REMOVE PERICATH OBSTRUCT</t>
  </si>
  <si>
    <t>MECH TRACTION</t>
  </si>
  <si>
    <t>97012GP</t>
  </si>
  <si>
    <t>MECHANICAL TRACTION</t>
  </si>
  <si>
    <t>MECKLES DIVERTICULUM</t>
  </si>
  <si>
    <t>MECONIUM ASPIRATOR</t>
  </si>
  <si>
    <t>MED CLIP FOR LIGACLIP</t>
  </si>
  <si>
    <t>MED OVR ON ICU</t>
  </si>
  <si>
    <t>MED OVR ON SGY</t>
  </si>
  <si>
    <t>MED TELE ON SGY</t>
  </si>
  <si>
    <t>MED/SURG/ PEDS/ PVT</t>
  </si>
  <si>
    <t>MED/SURG/PEDS DR ORDERED</t>
  </si>
  <si>
    <t>MED/SURG/PEDS HOSPICE</t>
  </si>
  <si>
    <t>MED/SURG/PEDS PRIVATE (PSUR)</t>
  </si>
  <si>
    <t>MED/SURG/PEDS RES 1</t>
  </si>
  <si>
    <t>MED/SURG/PEDS RESP 2</t>
  </si>
  <si>
    <t>MED/SURG/PEDS RESP 3</t>
  </si>
  <si>
    <t>MED/SURG/PEDS SEMI (SSUR)</t>
  </si>
  <si>
    <t>MED/SURG/PEDS SWB</t>
  </si>
  <si>
    <t>MED/SURG/PEDS TELE</t>
  </si>
  <si>
    <t>MED/SURG/PEDS TELE PRIVATE</t>
  </si>
  <si>
    <t>MED/SURG/PEDS WOUND DRESSING CHANGE</t>
  </si>
  <si>
    <t>MEDICAL RAD PHYSICS DOSIMETRY TX DEVICES</t>
  </si>
  <si>
    <t>MEDICAL REVIEW OFFICER</t>
  </si>
  <si>
    <t>MEDICAL TECH</t>
  </si>
  <si>
    <t>MEDICARE WOUND ESTIM</t>
  </si>
  <si>
    <t>G0281GP</t>
  </si>
  <si>
    <t>MEDIHONEY 2X2</t>
  </si>
  <si>
    <t>MEDIHONEY GEL</t>
  </si>
  <si>
    <t>MEDTOX MRO FEE</t>
  </si>
  <si>
    <t>MEDTRONIC BATTERY RECHARGER</t>
  </si>
  <si>
    <t>MEDTRONIC EXTENSION KIT</t>
  </si>
  <si>
    <t>MEDTRONIC IMPLANTABLE GENERATO</t>
  </si>
  <si>
    <t>MEDTRONIC LEAD</t>
  </si>
  <si>
    <t>MEDTRONIC PROGRAMMER</t>
  </si>
  <si>
    <t>L8681</t>
  </si>
  <si>
    <t>MEDTRONIC RESTORE BATTERY</t>
  </si>
  <si>
    <t>MEDTRONIC XPS BLADE</t>
  </si>
  <si>
    <t>MENISCAL REPAIR DEVICE, FAST FIX</t>
  </si>
  <si>
    <t>MEPILEX SILICONE DRESSING</t>
  </si>
  <si>
    <t>MERCURY</t>
  </si>
  <si>
    <t>METACARPAL SPLINT</t>
  </si>
  <si>
    <t>METAL EYE SHIELD</t>
  </si>
  <si>
    <t>METAL TRACH TUBE - REG</t>
  </si>
  <si>
    <t>METAL TRACH TUBE - SHORT</t>
  </si>
  <si>
    <t>METAL URETERAL STENT</t>
  </si>
  <si>
    <t>METANEPHERINES, URINE</t>
  </si>
  <si>
    <t>METHADONE CONFIRMATION</t>
  </si>
  <si>
    <t>METHYL CHOLINE CHALLENGE</t>
  </si>
  <si>
    <t>METHYLMALONIC ACID</t>
  </si>
  <si>
    <t>MIC GASTROSTOMY TUBE</t>
  </si>
  <si>
    <t>MIC TRANSGASTRIC J</t>
  </si>
  <si>
    <t>MICRO PUNCTURE INTRO SET</t>
  </si>
  <si>
    <t>MICROBIOLOGY BRUSH #130</t>
  </si>
  <si>
    <t>MICRODEBRIDER BLADE, TUBING</t>
  </si>
  <si>
    <t>MICROGUIDE CATH FRONTRUNNER</t>
  </si>
  <si>
    <t>MICROPUNCTURE PLUS INTRODUCER</t>
  </si>
  <si>
    <t>MICROSLIDE CONSULTATION-PC</t>
  </si>
  <si>
    <t>MICROSLIDE CONSULTTION-TC</t>
  </si>
  <si>
    <t>88323TC</t>
  </si>
  <si>
    <t>MINI IME</t>
  </si>
  <si>
    <t>MINI STAT CO2 DETECTOR</t>
  </si>
  <si>
    <t>MINI STEP DIALTOR &amp; CANNULA</t>
  </si>
  <si>
    <t>MINI STICK MAX KITS</t>
  </si>
  <si>
    <t>MINI WND EVAC SPONGE DRESSINGS</t>
  </si>
  <si>
    <t>MINICAP TRANSFER SET</t>
  </si>
  <si>
    <t>MINNESOTA TUBE</t>
  </si>
  <si>
    <t>MINNESOTA TUBE 4 LUMEN</t>
  </si>
  <si>
    <t>MINOR PROC ROOM CHG - HOLDING</t>
  </si>
  <si>
    <t>MINOR PROCEDURE</t>
  </si>
  <si>
    <t>MINOR PROCEDURE MED/SURG/PEDS</t>
  </si>
  <si>
    <t>MINOR PROCEDURE RM-V</t>
  </si>
  <si>
    <t>MINOR PROCEDURE ROOM</t>
  </si>
  <si>
    <t>MINOR PROCEDURE ROOM ICU</t>
  </si>
  <si>
    <t>MIP/MEP</t>
  </si>
  <si>
    <t>MIRENA IUD</t>
  </si>
  <si>
    <t>J7298</t>
  </si>
  <si>
    <t>MISC ED PROCEDURE - COMPLEX</t>
  </si>
  <si>
    <t>MISC ED PROCEDURE - SIMPLE</t>
  </si>
  <si>
    <t>MISCELLANEOUS PATHOLOGY</t>
  </si>
  <si>
    <t>MITEK QUICK ANCHOR</t>
  </si>
  <si>
    <t>MITOCHONDRIAL ANTIBODY</t>
  </si>
  <si>
    <t>MIXED VENOUS BLOOD GAS</t>
  </si>
  <si>
    <t>MMR VACCINE</t>
  </si>
  <si>
    <t>MN COMPANY DRUG SCREENS</t>
  </si>
  <si>
    <t>MN P T HANDLING &amp; XACTION FEE</t>
  </si>
  <si>
    <t>MOD SED OTH PHYS /QHP 5/&gt;YRS</t>
  </si>
  <si>
    <t>MOD SED SAME PHYS / QHP &lt;5 YRS</t>
  </si>
  <si>
    <t>MOD SED SAME PHYS / QHP EA</t>
  </si>
  <si>
    <t>MOD SED SAME PHYS/QHP 5/&gt; YRS</t>
  </si>
  <si>
    <t>MODERATE SPECIMEN PROCESSING</t>
  </si>
  <si>
    <t>MONTGOMERY STRAP</t>
  </si>
  <si>
    <t>MORCELLEX HANDPIECE</t>
  </si>
  <si>
    <t>MORGAN LENS</t>
  </si>
  <si>
    <t>MORPHOMETRIC IHC QUANT - PC</t>
  </si>
  <si>
    <t>MORPHOMETRIC IHC QUANT - TC</t>
  </si>
  <si>
    <t>92611GN</t>
  </si>
  <si>
    <t>MOVABLE CORE J WIRE GUIDE .035</t>
  </si>
  <si>
    <t>MOVABLE CORE J WIRE GUIDE .038</t>
  </si>
  <si>
    <t>MPL MUTATION</t>
  </si>
  <si>
    <t>MR GUIDE FOR NEEDLE PLACEMENT</t>
  </si>
  <si>
    <t>MR TREATMENT PLANNING</t>
  </si>
  <si>
    <t>MRA ABDOMEN W/O CONTRAST</t>
  </si>
  <si>
    <t>C8901</t>
  </si>
  <si>
    <t>MRA BRAIN W/ CONTRAST</t>
  </si>
  <si>
    <t>MRA BRAIN W/O CONTRAST</t>
  </si>
  <si>
    <t>MRA BRAIN W/WO CONTRAST</t>
  </si>
  <si>
    <t>MRA CHEST W/WO CONTR</t>
  </si>
  <si>
    <t>C8911</t>
  </si>
  <si>
    <t>MRA LOWER EXT W W/O CONTRAST</t>
  </si>
  <si>
    <t>C8913</t>
  </si>
  <si>
    <t>MRA LOWER EXT W/ CONTRAST</t>
  </si>
  <si>
    <t>C8912</t>
  </si>
  <si>
    <t>MRA NECK W/ CONTRAST</t>
  </si>
  <si>
    <t>MRA NECK W/O CONTRAST</t>
  </si>
  <si>
    <t>MRA NECK W/WO CONTRAST</t>
  </si>
  <si>
    <t>MRA PELVIS W/CONTRAST</t>
  </si>
  <si>
    <t>C8918</t>
  </si>
  <si>
    <t>MRA PELVIS W/O CONTRAST</t>
  </si>
  <si>
    <t>C8919</t>
  </si>
  <si>
    <t>MRA PELVIS W/WO CONTRAST</t>
  </si>
  <si>
    <t>C8920</t>
  </si>
  <si>
    <t>MRA SPINAL CORD ANY LEVEL</t>
  </si>
  <si>
    <t>MRA UPPER EXT W/WO CONTRAST</t>
  </si>
  <si>
    <t>MRI ABDOMEN W/CONTRAST</t>
  </si>
  <si>
    <t>MRI ABDOMEN W/O CONTRAST</t>
  </si>
  <si>
    <t>MRI Bil Breast WO Cont</t>
  </si>
  <si>
    <t>MRI BRAIN W/ CONTRAST</t>
  </si>
  <si>
    <t>MRI BRAIN W/WO CONTRAST W IACS</t>
  </si>
  <si>
    <t>MRI BREAST UNILATERAL W/WO CON - TC</t>
  </si>
  <si>
    <t>C8905</t>
  </si>
  <si>
    <t>MRI CARDIAC COMPLETE</t>
  </si>
  <si>
    <t>MRI CARDIAC W/O CONTRAST</t>
  </si>
  <si>
    <t>MRI CERVICAL W/CONTRAST</t>
  </si>
  <si>
    <t>MRI CHEST - TC</t>
  </si>
  <si>
    <t>MRI CHEST W/CONTRAST</t>
  </si>
  <si>
    <t>MRI CHEST W/WO CONTRAST</t>
  </si>
  <si>
    <t>MRI LOWER EXT NONJOINT W/CONTRAST</t>
  </si>
  <si>
    <t>MRI LOWER EXT NONJOINT W/O CONTRAST</t>
  </si>
  <si>
    <t>MRI LOWER EXT W/CONTRAST</t>
  </si>
  <si>
    <t>MRI LOWER EXT W/WO CONTRAST</t>
  </si>
  <si>
    <t>MRI LUMBAR W/ CONTRAST</t>
  </si>
  <si>
    <t>MRI OF TMJ(S)</t>
  </si>
  <si>
    <t>MRI ORBIT FACE NECK</t>
  </si>
  <si>
    <t>MRI ORBIT FACE NECK W/CONTRAST</t>
  </si>
  <si>
    <t>MRI ORBIT FACE NECK W/WO CONTRAST</t>
  </si>
  <si>
    <t>MRI PELVIS W/CONTRAST</t>
  </si>
  <si>
    <t>MRI PELVIS W/O CONTRAST</t>
  </si>
  <si>
    <t>MRI THORACIC W/CONTRAST</t>
  </si>
  <si>
    <t>MRI THORACIC W/WO CONTRAST</t>
  </si>
  <si>
    <t>MRI Uni Breast WO Cont</t>
  </si>
  <si>
    <t>MRI UPPER EXT JOINT W/CONTRAST</t>
  </si>
  <si>
    <t>MRI UPPER EXT JOINT W/WO CONTRAST</t>
  </si>
  <si>
    <t>MRI UPPER EXT NONJOINT W/CONTRAST</t>
  </si>
  <si>
    <t>MRI UPPER EXT NONJOINT W/O CONTRAST</t>
  </si>
  <si>
    <t>MRO POSITIVE READ</t>
  </si>
  <si>
    <t>MRSA</t>
  </si>
  <si>
    <t>MTHFR MUTATION</t>
  </si>
  <si>
    <t>MUCOUS TRAP - ADULT</t>
  </si>
  <si>
    <t>MUCOUS TRAP, INFANT DELEE</t>
  </si>
  <si>
    <t>MUCOUS TRAP-ADULT</t>
  </si>
  <si>
    <t>MUGA REST STUDY</t>
  </si>
  <si>
    <t>MULTI LEAF</t>
  </si>
  <si>
    <t>MULTI SLEEP LATENCY TESTING</t>
  </si>
  <si>
    <t>MULTI-LAYER COMPRESSION ABOUT KNEE</t>
  </si>
  <si>
    <t>MULTI-LAYER COMPRESSION WRAP BELOW KNEE</t>
  </si>
  <si>
    <t>MULT-LAYER COMPRESSION UE HAND&amp; FINGERS</t>
  </si>
  <si>
    <t>MUMPS IGG ANTIBODY</t>
  </si>
  <si>
    <t>MUSCLE BIOPSY</t>
  </si>
  <si>
    <t>MUSCULOSKELETAL EXAM</t>
  </si>
  <si>
    <t>MUSK QUAINT TITERS</t>
  </si>
  <si>
    <t>MYCOPLASMA ABY</t>
  </si>
  <si>
    <t>MYCOPLASMA IGM ANTIBODY</t>
  </si>
  <si>
    <t>MYELIN BASIC PROTEIN CSF</t>
  </si>
  <si>
    <t>MYELOGRAM 2 OR MORE REGIONS</t>
  </si>
  <si>
    <t>MYELOGRAM CERVICAL</t>
  </si>
  <si>
    <t>MYELOGRAM HOSP CARE</t>
  </si>
  <si>
    <t>MYELOGRAM LUMBAR</t>
  </si>
  <si>
    <t>MYELOGRAM THORACIC</t>
  </si>
  <si>
    <t>MYELOGRAM TRAY</t>
  </si>
  <si>
    <t>MYELOPEROXIDASE ANTIBODY</t>
  </si>
  <si>
    <t>MYOCARDIAL PERF EJECT FRACT</t>
  </si>
  <si>
    <t>MYOCARDIAL PERF WALL MOTION</t>
  </si>
  <si>
    <t>MYOGLOBIN</t>
  </si>
  <si>
    <t>MYOGLOBIN, URINE</t>
  </si>
  <si>
    <t>MyoSure device</t>
  </si>
  <si>
    <t>MyoSure seal</t>
  </si>
  <si>
    <t>MYRINGOTOMY BLADE (MEDTRONIC)</t>
  </si>
  <si>
    <t>MYRINGOTOMY BLADE (STORZ)</t>
  </si>
  <si>
    <t>MYRINGOTOMY TUBE - PEDIATRIC</t>
  </si>
  <si>
    <t>MYRINGOTOMY TUBE-ACTIVENT COLL</t>
  </si>
  <si>
    <t>MYRINGOTOMY TUBE-GOODE T</t>
  </si>
  <si>
    <t>N BLOCK INJ TRIGEMINAL</t>
  </si>
  <si>
    <t>N BLOCK OTHER PERIPHERAL</t>
  </si>
  <si>
    <t>N GAGE EXTRACTOR</t>
  </si>
  <si>
    <t>NANOCROSS PTA</t>
  </si>
  <si>
    <t>NASAL AIRWAY</t>
  </si>
  <si>
    <t>NASAL BONES COMPL MIN 3 VWS</t>
  </si>
  <si>
    <t>NASAL BONES COMPL MIN 3 VWS - MCR</t>
  </si>
  <si>
    <t>70160FY</t>
  </si>
  <si>
    <t>NASAL DRESSING HOLDER</t>
  </si>
  <si>
    <t>NASAL SMEAR, EOSINOPHILES</t>
  </si>
  <si>
    <t>NASAL SPLINT - EXTERNAL</t>
  </si>
  <si>
    <t>NASAL STENT, INTERNAL</t>
  </si>
  <si>
    <t>NASAL TAMPONS CANNULATED RUBBE</t>
  </si>
  <si>
    <t>NASAL THERMASPLINT</t>
  </si>
  <si>
    <t>NASO/ORO-GASTRIC TUBE PLCMT W FLUORO</t>
  </si>
  <si>
    <t>NASOPHARYNGOSCOPY</t>
  </si>
  <si>
    <t>NATURAL CARE GEL</t>
  </si>
  <si>
    <t>NC STUDIES 11-12 - TC</t>
  </si>
  <si>
    <t>NC STUDIES 1-2 - TC</t>
  </si>
  <si>
    <t>NC STUDIES 13 OR MORE - TC</t>
  </si>
  <si>
    <t>NC STUDIES 3-4 - TC</t>
  </si>
  <si>
    <t>NC STUDIES 5-6 - TC</t>
  </si>
  <si>
    <t>NC STUDIES 7-8 - TC</t>
  </si>
  <si>
    <t>NC STUDIES 9-10 - TC</t>
  </si>
  <si>
    <t>NECA - IBEW - DRUG SCREEN</t>
  </si>
  <si>
    <t>NECA-IBEW HAND &amp; TRANS FEE</t>
  </si>
  <si>
    <t>NECK / SPINE CASE</t>
  </si>
  <si>
    <t>NECK SOFT TISSUE</t>
  </si>
  <si>
    <t>NECK SOFT TISSUE - MCR</t>
  </si>
  <si>
    <t>70360FY</t>
  </si>
  <si>
    <t>NEEDLE HUBER, 1 INCH</t>
  </si>
  <si>
    <t>NEEDLE INSERTION W/O INJECTION 1OR2 MUSC</t>
  </si>
  <si>
    <t>NEEDLE INSERTION W/O INJECTION 3 + MUSCL</t>
  </si>
  <si>
    <t>NEEDLE IV QUICK CATH 22G</t>
  </si>
  <si>
    <t>NEEDLE, HUBER- 1 INCH</t>
  </si>
  <si>
    <t>NEEDLE, HUBER- 3/4 INCH</t>
  </si>
  <si>
    <t>NEG PRESSURE THER DRESSING</t>
  </si>
  <si>
    <t>NEG PRESSURE THER SX CANNISTER</t>
  </si>
  <si>
    <t>NEG PRESSURE THERAPY RENTAL</t>
  </si>
  <si>
    <t>NEPHRO URETEROSTOMY SET</t>
  </si>
  <si>
    <t>NEPHROMAX DILATOR</t>
  </si>
  <si>
    <t>NEPHROSTOMY DRAINAGE BAG</t>
  </si>
  <si>
    <t>NERVE BLOCK / DENTAL</t>
  </si>
  <si>
    <t>NERVE BLOCK PROCEDURE</t>
  </si>
  <si>
    <t>NEURO PATTIES</t>
  </si>
  <si>
    <t>NEUROPLASTY MEDIAN NERVE AT CARP TUNNEL</t>
  </si>
  <si>
    <t>NEUTROSPEC</t>
  </si>
  <si>
    <t>A9566</t>
  </si>
  <si>
    <t>NEW CONSULT OP VISIT</t>
  </si>
  <si>
    <t>NEW PAGE-VERDICT II KITS</t>
  </si>
  <si>
    <t>NEW PATIENT - BRIEF</t>
  </si>
  <si>
    <t>NEW PATIENT - COMP 60</t>
  </si>
  <si>
    <t>NEW PATIENT - COMPLEX</t>
  </si>
  <si>
    <t>NEW PATIENT - COMPREHENSIVE</t>
  </si>
  <si>
    <t>NEW PATIENT - DETAILED</t>
  </si>
  <si>
    <t>NEW PATIENT - EXPANDED PROBLEM</t>
  </si>
  <si>
    <t>NEW PATIENT - INTER A</t>
  </si>
  <si>
    <t>NEW PATIENT - INTERMEDIATE B45</t>
  </si>
  <si>
    <t>NEW PATIENT - LIMITED 20</t>
  </si>
  <si>
    <t>NEW PATIENT - PROBLEM FOCUSED</t>
  </si>
  <si>
    <t>NEW PATIENT VISIT W/PROCEDURE</t>
  </si>
  <si>
    <t>NEW PT &lt; 10 MIN</t>
  </si>
  <si>
    <t>NEW PT &lt; 10 MIN W/ OTHER SERVICES</t>
  </si>
  <si>
    <t>NEW PT &lt; 20 MIN</t>
  </si>
  <si>
    <t>NEW PT &lt; 20 MIN W/ OTHER SERVICES</t>
  </si>
  <si>
    <t>NEW PT &lt; 30 MIN</t>
  </si>
  <si>
    <t>NEW PT &lt; 30 MIN W/ OTHER SERVICES</t>
  </si>
  <si>
    <t>NEW PT &lt; 45 MIN W/ OTHER SERVICES</t>
  </si>
  <si>
    <t>NEW PT &lt; 60 MIN</t>
  </si>
  <si>
    <t>NEW PT &lt; 60 MIN W/ OTHER SERVICES</t>
  </si>
  <si>
    <t>NEXGEN STEM EXTENSION</t>
  </si>
  <si>
    <t>NEXGEN TAPER PLUG</t>
  </si>
  <si>
    <t>NICOTINE AND METABOLITES</t>
  </si>
  <si>
    <t>NICOTINE TEST</t>
  </si>
  <si>
    <t>NM STRESS OR REST W/ SPECT</t>
  </si>
  <si>
    <t>NO SHOW/24 HR CANCELLATION</t>
  </si>
  <si>
    <t>NON CORONARY STENT TEMP</t>
  </si>
  <si>
    <t>C2625</t>
  </si>
  <si>
    <t>NON SEL DEBRIDEMENT</t>
  </si>
  <si>
    <t>97602GP</t>
  </si>
  <si>
    <t>NON SELECTIVE DEBRIDEMENT</t>
  </si>
  <si>
    <t>NON SPEECH GEN DEVICE EVAL</t>
  </si>
  <si>
    <t>92605GN</t>
  </si>
  <si>
    <t>NON SPEECH GEN DEVICE TRAINING</t>
  </si>
  <si>
    <t>92606GN</t>
  </si>
  <si>
    <t>NONTUNELED CV ACCESS INSERT 5+</t>
  </si>
  <si>
    <t>NONTUNELED CV CATH INSERT 5+</t>
  </si>
  <si>
    <t>NONTUNELED CV CATH REPLACEMENT</t>
  </si>
  <si>
    <t>NORTRIPTYLINE</t>
  </si>
  <si>
    <t>NOSEBLEED CLIP</t>
  </si>
  <si>
    <t>NOVASURE KIT</t>
  </si>
  <si>
    <t>NPWT &lt;= 50SQ CM</t>
  </si>
  <si>
    <t>NPWT &gt; 50SQ CM</t>
  </si>
  <si>
    <t>NU TRAKE</t>
  </si>
  <si>
    <t>NUCLEAR ANTIGEN ANTIBODY EACH</t>
  </si>
  <si>
    <t>NUR OVR TO MED/SURG/PEDS</t>
  </si>
  <si>
    <t>NURSE EVAL</t>
  </si>
  <si>
    <t>NURSERY ROOM AND BOARD (NNUR)</t>
  </si>
  <si>
    <t>NURSERY, INTERMEDIATE CARE, 1HR</t>
  </si>
  <si>
    <t>NURSERY, SPEC CARE,  0 - 3 HOURS</t>
  </si>
  <si>
    <t>NURSERY, SPEC CARE, EA ADDTL HOUR</t>
  </si>
  <si>
    <t>NUSHEILD PER SQ CM - WASTAGE</t>
  </si>
  <si>
    <t>Q4160JW</t>
  </si>
  <si>
    <t>NUSHIELD PER SQ CM</t>
  </si>
  <si>
    <t>Q4160</t>
  </si>
  <si>
    <t>O2 MASK</t>
  </si>
  <si>
    <t>O2 MASK W/TUBING</t>
  </si>
  <si>
    <t>OB &lt; 14 WKS</t>
  </si>
  <si>
    <t>OB &lt; 14WKS</t>
  </si>
  <si>
    <t>OB &gt; 14 WKS</t>
  </si>
  <si>
    <t>OB &gt; 20 WKS</t>
  </si>
  <si>
    <t>OB &gt; 20WKS</t>
  </si>
  <si>
    <t>OB 1ST TRI FETAL NUCHAL TRANSLUCENCY</t>
  </si>
  <si>
    <t>OB BIOPHY PROFILE W/O NST</t>
  </si>
  <si>
    <t>OB EPIDURAL TUBING</t>
  </si>
  <si>
    <t>OB F/U RE-EVAL SIZW, AFI, ORGANS</t>
  </si>
  <si>
    <t>OB LTD F/U PER FETUS</t>
  </si>
  <si>
    <t>OB LTD HB, PLAC LOC, AFI</t>
  </si>
  <si>
    <t>OB PROFILE</t>
  </si>
  <si>
    <t>OB SEMI (SOBS)</t>
  </si>
  <si>
    <t>OB SGY 30 MIN</t>
  </si>
  <si>
    <t>OB SURGERY EA ADD 15 MIN</t>
  </si>
  <si>
    <t>OB TWINS ADDTL NUCHAL TRANSLUCENCY</t>
  </si>
  <si>
    <t>OB/GYN VISIT 0-2 HRS</t>
  </si>
  <si>
    <t>OB/GYN VISIT ADDTL 30 MIN</t>
  </si>
  <si>
    <t>OBSERVATION CARE - MED/SURG/PEDS</t>
  </si>
  <si>
    <t>OBSERVATION CARE - MED/SURG/PEDS POST PX</t>
  </si>
  <si>
    <t>OBSERVATION CARE - MEDICAL</t>
  </si>
  <si>
    <t>OBSERVATION CARE - OB</t>
  </si>
  <si>
    <t>OBSERVATION CARE-SURG/POST PX</t>
  </si>
  <si>
    <t>OCCULT BLOOD, FECAL</t>
  </si>
  <si>
    <t>OFFICE CONSULT BRIEF A</t>
  </si>
  <si>
    <t>OFFICE CONSULT BRIEF B</t>
  </si>
  <si>
    <t>OLIGOCLONAL BANDING CSF</t>
  </si>
  <si>
    <t>ONE TIME LEAD SET UP FEE</t>
  </si>
  <si>
    <t>ONE TOUCH AHC</t>
  </si>
  <si>
    <t>ONTRAST BATH THERAPY EA 15 MIN</t>
  </si>
  <si>
    <t>OP VISIT FOR HOME HEALTH</t>
  </si>
  <si>
    <t>OPEN TX TRIMALLEOLAR ANKLE FX W/O</t>
  </si>
  <si>
    <t>OPIATES CONFIRMATION</t>
  </si>
  <si>
    <t>OPTHALMIC BURR</t>
  </si>
  <si>
    <t>OR CHOLANGIOGRAM</t>
  </si>
  <si>
    <t>OR HIP</t>
  </si>
  <si>
    <t>OR SUPPLIES</t>
  </si>
  <si>
    <t>ORBITS COMPL MIN 4 VIEWS</t>
  </si>
  <si>
    <t>ORBITS COMPL MIN 4 VIEWS - MCR</t>
  </si>
  <si>
    <t>70200FY</t>
  </si>
  <si>
    <t>ORGANIC ACID,URINE</t>
  </si>
  <si>
    <t>ORTH PROSTH CHECKOUT</t>
  </si>
  <si>
    <t>97763GP</t>
  </si>
  <si>
    <t>ORTHOTIC CHECKOUT</t>
  </si>
  <si>
    <t>97763GO</t>
  </si>
  <si>
    <t>ORTHOTIC FIT - TRAIN</t>
  </si>
  <si>
    <t>97760GO</t>
  </si>
  <si>
    <t>ORTHOTIC FIT/TRAIN</t>
  </si>
  <si>
    <t>97760GP</t>
  </si>
  <si>
    <t>OSMOLALITY, SERUM</t>
  </si>
  <si>
    <t>OSMOLALITY, URINE</t>
  </si>
  <si>
    <t>OST SKN Barrier Sld 4x4</t>
  </si>
  <si>
    <t>A4385</t>
  </si>
  <si>
    <t>OST: EST DURA WAFER/CONVEX MED</t>
  </si>
  <si>
    <t>OST: ESTEEM SM WAF W/LANDZONE</t>
  </si>
  <si>
    <t>OST: HOLLISTER POUCH 2 3/4-70MM</t>
  </si>
  <si>
    <t>OST: HOLLISTER WAFER 2 3/4-70MM</t>
  </si>
  <si>
    <t>OST: NAT STOMAFLEX 1 3/4"-45MM</t>
  </si>
  <si>
    <t>OST: NATURA DRAIN POUCH 2 3/4-70MM</t>
  </si>
  <si>
    <t>OST: NATURA WAFER 2 3/4-70MM</t>
  </si>
  <si>
    <t>OSTEOSET 5CC</t>
  </si>
  <si>
    <t>OSTOMY 1-3/4  DURAHESIVE BARRIER</t>
  </si>
  <si>
    <t>OSTOMY 1-3/4 DURAHESIVE BARRIER</t>
  </si>
  <si>
    <t>OSTOMY 2-1/4 DRAIN POUCH, NO FILTER</t>
  </si>
  <si>
    <t>OSTOMY BELT</t>
  </si>
  <si>
    <t>OSTOMY CARE VISIT</t>
  </si>
  <si>
    <t>OSTOMY DUOLOCK TAIL CLOSURE</t>
  </si>
  <si>
    <t>OSTOMY DURAHESIVE WAFER - LARGE</t>
  </si>
  <si>
    <t>OSTOMY DURAHESIVE WAFER – LARGE</t>
  </si>
  <si>
    <t>OSTOMY IRRIGATOR</t>
  </si>
  <si>
    <t>OSTOMY LOW PRESSURE ADAPTOR</t>
  </si>
  <si>
    <t>OSTOMY PASTE</t>
  </si>
  <si>
    <t>OSTOMY POUCH- 1 ¾ -UROSTOMY</t>
  </si>
  <si>
    <t>OSTOMY POUCH 1 ¾ W/FILTER</t>
  </si>
  <si>
    <t>OSTOMY POUCH- 1 3/4 -UROSTOMY</t>
  </si>
  <si>
    <t>OSTOMY POUCH 1 3/4 W/FILTER</t>
  </si>
  <si>
    <t>OSTOMY POUCH- 2 ¾ W/FILTER</t>
  </si>
  <si>
    <t>OSTOMY POUCH 2 1/4 W/FILTER</t>
  </si>
  <si>
    <t>OSTOMY POUCH- 2 3/4 W/FILTER</t>
  </si>
  <si>
    <t>OSTOMY POUCH 2-1/4 W/FILTER</t>
  </si>
  <si>
    <t>OSTOMY POWDER</t>
  </si>
  <si>
    <t>OSTOMY STOMAHESIVE WAFER - LARGE</t>
  </si>
  <si>
    <t>OSTOMY WAFER- 2 3/4 DURAHESIVE</t>
  </si>
  <si>
    <t>OSTOMY WAFER- 2-3/4 DURAHESIVE</t>
  </si>
  <si>
    <t>OSTOMY WAFER MEDIUM DURAHESIVE</t>
  </si>
  <si>
    <t>OT COG INTERVENTION - 1st - 15'</t>
  </si>
  <si>
    <t>97129GO</t>
  </si>
  <si>
    <t>OT COG INTERVENTION each addle 15'</t>
  </si>
  <si>
    <t>97130GO</t>
  </si>
  <si>
    <t>OT CONTRACT SERVICE</t>
  </si>
  <si>
    <t>OT EVAL HIGH COMPLEX 60 MIN</t>
  </si>
  <si>
    <t>97167GO</t>
  </si>
  <si>
    <t>97165GO</t>
  </si>
  <si>
    <t>OT E-VISIT 11-20' MIN/7 DAYS</t>
  </si>
  <si>
    <t>OT E-VISIT 21 OR &gt; MIN./ 7 DAYS</t>
  </si>
  <si>
    <t>OT E-VISIT 5-10 MIN. /7 DAYS</t>
  </si>
  <si>
    <t>OT MISCELLANEOUS</t>
  </si>
  <si>
    <t>OT OTHER FUNC LIM. DC</t>
  </si>
  <si>
    <t>G8992GO</t>
  </si>
  <si>
    <t>OT REEVAL</t>
  </si>
  <si>
    <t>OT THERAP EXERCISE - ROM, EA 15 MIN</t>
  </si>
  <si>
    <t>OT THERAPEUTIC ACTIVITY</t>
  </si>
  <si>
    <t>97530GO</t>
  </si>
  <si>
    <t>OTOMIMIX</t>
  </si>
  <si>
    <t>OUTBACK RE ENTRY CATH</t>
  </si>
  <si>
    <t>OVA &amp; PARASITES</t>
  </si>
  <si>
    <t>OVER THE WIRE PTD KIT</t>
  </si>
  <si>
    <t>OVERNIGHT OXIMETRY STUDY</t>
  </si>
  <si>
    <t>OXALATE, URINE</t>
  </si>
  <si>
    <t>OXIMETRY CHECK</t>
  </si>
  <si>
    <t>OXIMETRY STUDY</t>
  </si>
  <si>
    <t>OXYGEN PER HOUR</t>
  </si>
  <si>
    <t>OXYGEN PER MONTH</t>
  </si>
  <si>
    <t>PA &amp; LAT CHEST –B READ DR OSHER</t>
  </si>
  <si>
    <t>PA &amp; LAT CHEST OSHA SCREENING</t>
  </si>
  <si>
    <t>PACEMAKER</t>
  </si>
  <si>
    <t>C1786</t>
  </si>
  <si>
    <t>PACEMAKER ANALYSIS IN PERSON</t>
  </si>
  <si>
    <t>PACEMAKER ANALYSIS TELEPHONIC</t>
  </si>
  <si>
    <t>PACEMAKER ELECTRODES</t>
  </si>
  <si>
    <t>PACEMAKER LEAD</t>
  </si>
  <si>
    <t>C1898</t>
  </si>
  <si>
    <t>PACEMAKER LEADS</t>
  </si>
  <si>
    <t>PACIFIER</t>
  </si>
  <si>
    <t>PACKING STRIPS NON-IMPREG/YARD</t>
  </si>
  <si>
    <t>A6407</t>
  </si>
  <si>
    <t>PACKING STRIPS, 1/4 PLAIN</t>
  </si>
  <si>
    <t>PACKING STRIPS, ADAPTIC, ½</t>
  </si>
  <si>
    <t>PACKING STRIPS, ADAPTIC, 1/2</t>
  </si>
  <si>
    <t>PACKING STRIPS, IODOFORM, 1</t>
  </si>
  <si>
    <t>PACKING STRIPS, IODOFORM, 1/2</t>
  </si>
  <si>
    <t>PACKING STRIPS, IODOFORM, 1/4 IN</t>
  </si>
  <si>
    <t>PACKING STRIPS, PLAIN, 1</t>
  </si>
  <si>
    <t>PACKING STRIPS, PLAIN, 1/2</t>
  </si>
  <si>
    <t>PACKING STRIPS, PLAIN, 1/4</t>
  </si>
  <si>
    <t>PAD/SELF-ADHER BAND &gt;=3 &lt;5/YD</t>
  </si>
  <si>
    <t>A6441</t>
  </si>
  <si>
    <t>PALACOS LV CEMENT</t>
  </si>
  <si>
    <t>PALACOS R CEMENT</t>
  </si>
  <si>
    <t>P-ANCA</t>
  </si>
  <si>
    <t>PANEL TRANSGLUTAMASE IGA</t>
  </si>
  <si>
    <t>PANEL TRANSGLUTAMASE IGG</t>
  </si>
  <si>
    <t>PAP SMEAR</t>
  </si>
  <si>
    <t>PAPSMEAR COLL &amp; PELVIC EXAM</t>
  </si>
  <si>
    <t>PARAFFIN BATH</t>
  </si>
  <si>
    <t>97018GO</t>
  </si>
  <si>
    <t>97018GP</t>
  </si>
  <si>
    <t>PARATHYROID HORMONE INTACT</t>
  </si>
  <si>
    <t>PARATHYROID IMAGING</t>
  </si>
  <si>
    <t>PARATHYROID IMAGING WITH SPECT</t>
  </si>
  <si>
    <t>PARVOVIRUS B19 IGG</t>
  </si>
  <si>
    <t>PARVOVIRUS B19 IGM</t>
  </si>
  <si>
    <t>PASSPORT BUTTON CANNULA</t>
  </si>
  <si>
    <t>PASSY MUIR SPEAKING VALVE</t>
  </si>
  <si>
    <t>PASSY- MUIR SPEAKING VALVE</t>
  </si>
  <si>
    <t>PASV PROTECTOR</t>
  </si>
  <si>
    <t>PATH AUTH FOR DEVIATION FOR BB POLICY</t>
  </si>
  <si>
    <t>PATH CONSULT, REFERRED SLIDES</t>
  </si>
  <si>
    <t>PATIENT EVALUATION I</t>
  </si>
  <si>
    <t>PATIENT PROGRAMMER</t>
  </si>
  <si>
    <t>PATROL PUMP ENTERAL NUTR BAG</t>
  </si>
  <si>
    <t>PAVLIK HARNESS</t>
  </si>
  <si>
    <t>PCA PUMP TUBING</t>
  </si>
  <si>
    <t>PCP CONFIRMATION</t>
  </si>
  <si>
    <t>PEAK FLOW</t>
  </si>
  <si>
    <t>Pectin BAsed Ostomy Paste</t>
  </si>
  <si>
    <t>A4406</t>
  </si>
  <si>
    <t>PED OVR ON ICU</t>
  </si>
  <si>
    <t>PED TELE ON MED</t>
  </si>
  <si>
    <t>PEDI CAP CO2 DETECTOR</t>
  </si>
  <si>
    <t>PEDIATRIC 4FR CENTRAL LINE KIT</t>
  </si>
  <si>
    <t>PEDIATRIC AEROCHAMBER</t>
  </si>
  <si>
    <t>PEDIATRIC ARM SLING</t>
  </si>
  <si>
    <t>PEDIATRIC ECHO</t>
  </si>
  <si>
    <t>PEDS OVR TO SGY</t>
  </si>
  <si>
    <t>PEEL AWAY SHEATH 11F</t>
  </si>
  <si>
    <t>PEEL AWAY SHEATH 9F</t>
  </si>
  <si>
    <t>PEG KIT</t>
  </si>
  <si>
    <t>PEG PROCEDURE FEE</t>
  </si>
  <si>
    <t>PELVIC ANGIO</t>
  </si>
  <si>
    <t>PELVIC ANGIOGRAM</t>
  </si>
  <si>
    <t>PELVIC F/U FOR FOLLICLES</t>
  </si>
  <si>
    <t>PELVIC ULTRASOUND -MCR</t>
  </si>
  <si>
    <t>PELVIMETRY</t>
  </si>
  <si>
    <t>PELVIS &amp; HIPS CHILD</t>
  </si>
  <si>
    <t>PELVIS 1 OR 2 VIEWS - MCR</t>
  </si>
  <si>
    <t>72170FY</t>
  </si>
  <si>
    <t>PELVIS COMPLETE 3 VIEWS</t>
  </si>
  <si>
    <t>PELVIS COMPLETE MIN 3 VIEWS</t>
  </si>
  <si>
    <t>PELVIS COMPLETE MIN 3 VIEWS - MCR</t>
  </si>
  <si>
    <t>72190FY</t>
  </si>
  <si>
    <t>PENTAMIDINE NEBULIZER TX</t>
  </si>
  <si>
    <t>PERC  ANGIOPLASTY BRACHIO-CEPH</t>
  </si>
  <si>
    <t>PERC ANGIOPLASTY AORTA</t>
  </si>
  <si>
    <t>PERC ANGIOPLASTY CENTRAL</t>
  </si>
  <si>
    <t>PERC ANGIOPLASTY VISC/RENAL INIT</t>
  </si>
  <si>
    <t>PERC CAVITY DRAIN CATH KIT</t>
  </si>
  <si>
    <t>PERC DISC ASPIRATION</t>
  </si>
  <si>
    <t>PERC DRAIN BAG</t>
  </si>
  <si>
    <t>PERC SACROPLASTY UNIL</t>
  </si>
  <si>
    <t>0200T</t>
  </si>
  <si>
    <t>PERC VERTEBROPLASTY CEVICOTHORACIC</t>
  </si>
  <si>
    <t>PERC VERTEBROPLASTY LUMBARSACRAL</t>
  </si>
  <si>
    <t>PERCU  PLCMT IVC FILTER</t>
  </si>
  <si>
    <t>PERCU GASTRO SET</t>
  </si>
  <si>
    <t>PERCU INSERT PERIT CATH W IMG GUID</t>
  </si>
  <si>
    <t>PERCU SACROPLASTY BIL</t>
  </si>
  <si>
    <t>0201T</t>
  </si>
  <si>
    <t>PERCU THROMBECT DIALYSIS GRAFT</t>
  </si>
  <si>
    <t>PERCU TRANSLUMINAL ANGIOPLASTY</t>
  </si>
  <si>
    <t>PERCU VERTEBROPLASTY W CT</t>
  </si>
  <si>
    <t>0202T</t>
  </si>
  <si>
    <t>PERCUT VERTEBROPLASTY ADDTL</t>
  </si>
  <si>
    <t>PERCUTANEOUS CHOLECYSTOSTOMY</t>
  </si>
  <si>
    <t>PERCUTANEOUS ENTRY THIN WALL NEEDLE</t>
  </si>
  <si>
    <t>PERCUTANEOUS SHEATH INTRODUCER - 8.5 FR</t>
  </si>
  <si>
    <t>PERCUTANEOUS TRACH TRAY</t>
  </si>
  <si>
    <t>PERFIX MESH PLUG, LG</t>
  </si>
  <si>
    <t>PERFIX MESH PLUG, XLG</t>
  </si>
  <si>
    <t>PERIODIC HEALTH ASSESSMENT</t>
  </si>
  <si>
    <t>PERIODIC PHYSICAL</t>
  </si>
  <si>
    <t>PERIPHERAL BONE DENSITOMETRY</t>
  </si>
  <si>
    <t>PERIPHERAL BONE DENSITOMETRY - MCR</t>
  </si>
  <si>
    <t>PERIPHERAL CUTTING BALLOON 2CM</t>
  </si>
  <si>
    <t>PERIPHERAL INSRT CV ACCESS &lt; 5</t>
  </si>
  <si>
    <t>PERITIONEAL LAVAGE KIT</t>
  </si>
  <si>
    <t>PERITONEAL LAVAGE KIT</t>
  </si>
  <si>
    <t>PERITONEAL LAVAGE/PARACENTESIS</t>
  </si>
  <si>
    <t>PERQ VERT AGMNTJ CAVITY CRTJ UNI LMBR</t>
  </si>
  <si>
    <t>PERQ VERT AGMNTJ CAVITY CRTJ UNI/ J EACH</t>
  </si>
  <si>
    <t>PERQ VERT AGMNTJ CAVITY CRTJ UNI/BI CANN</t>
  </si>
  <si>
    <t>P-FLEX INSPIR. TRAINER</t>
  </si>
  <si>
    <t>PH CAPSULE DELIVERY SYSTEM</t>
  </si>
  <si>
    <t>PH, BLOOD</t>
  </si>
  <si>
    <t>PHACO TUBING</t>
  </si>
  <si>
    <t>PHARMAMECHANICAL THROMBOLYSIS</t>
  </si>
  <si>
    <t>PHASE I RECOVERY - EA 15 MINS</t>
  </si>
  <si>
    <t>PHASE I RECOVERY-ADDTL 15 MINS</t>
  </si>
  <si>
    <t>PHENOBARBITAL</t>
  </si>
  <si>
    <t>PHENYTOIN (DILANTIN)</t>
  </si>
  <si>
    <t>PHENYTOIN, FREE</t>
  </si>
  <si>
    <t>PHENYTOIN, SALIVA</t>
  </si>
  <si>
    <t>PHILLY COLLAR</t>
  </si>
  <si>
    <t>PHLEBOTOMY</t>
  </si>
  <si>
    <t>PHLEBOTOMY BAG</t>
  </si>
  <si>
    <t>PHOSPHORUS 24 HR URINE</t>
  </si>
  <si>
    <t>PHOTOTHERAPY</t>
  </si>
  <si>
    <t>PHY REVIEW &amp; ADMIN SERVICE</t>
  </si>
  <si>
    <t>PHYS PERFORMANCE TEST</t>
  </si>
  <si>
    <t>97750GP</t>
  </si>
  <si>
    <t>PHYSICAL EXAM AND ADMINISTRATIVE FEE</t>
  </si>
  <si>
    <t>PHYSICAL PERFORMANCE TEST/MEAS W/R</t>
  </si>
  <si>
    <t>PHYSICAL POST OFFER</t>
  </si>
  <si>
    <t>PHYSICAN REVIEW OF PHYSICAL</t>
  </si>
  <si>
    <t>PHYSICIAN FINAL ASSESSMENT</t>
  </si>
  <si>
    <t>PHYSICIAN REVIEW</t>
  </si>
  <si>
    <t>PICC INSERTION W/O SUB Q PORT</t>
  </si>
  <si>
    <t>PICC REPAIR</t>
  </si>
  <si>
    <t>PICC REPAIR KIT</t>
  </si>
  <si>
    <t>PICC REPLACEMENT</t>
  </si>
  <si>
    <t>PIGTAIL 90 CM .038</t>
  </si>
  <si>
    <t>PILE SLING</t>
  </si>
  <si>
    <t>PIN COVERS</t>
  </si>
  <si>
    <t>PIN FINGER FRACTURE EACH</t>
  </si>
  <si>
    <t>PINCOVER JURGEN</t>
  </si>
  <si>
    <t>PINWORM EXAM</t>
  </si>
  <si>
    <t>PLACE CVC UNDER AGE 5</t>
  </si>
  <si>
    <t>PLACE NEEDLE IN VEIN</t>
  </si>
  <si>
    <t>PLACEMENT OF FIDUCIAL MARKERS PROSTATE</t>
  </si>
  <si>
    <t>PLASMA CONTAINER</t>
  </si>
  <si>
    <t>PLASMA, FRESH FROZEN, EA UNIT</t>
  </si>
  <si>
    <t>P9017</t>
  </si>
  <si>
    <t>PLASMINOGEN</t>
  </si>
  <si>
    <t>PLATE SYNTHES TUBULAR</t>
  </si>
  <si>
    <t>PLATELET AGGREGATION, COL/ADP</t>
  </si>
  <si>
    <t>PLATELET AGGREGATION, COL/EPI</t>
  </si>
  <si>
    <t>PLATELET ANTIBODY</t>
  </si>
  <si>
    <t>PLATELET CONCENTRATE EACH UNIT</t>
  </si>
  <si>
    <t>P9019</t>
  </si>
  <si>
    <t>PLATELET COUNT</t>
  </si>
  <si>
    <t>PLATELET LEUKORED IRR HLA</t>
  </si>
  <si>
    <t>P9052</t>
  </si>
  <si>
    <t>PLATELET LEUKORED IRRADIATED</t>
  </si>
  <si>
    <t>P9037</t>
  </si>
  <si>
    <t>PLATELET LEUKOREDUCED PHERESIS</t>
  </si>
  <si>
    <t>P9035</t>
  </si>
  <si>
    <t>PLEATMAN SAC</t>
  </si>
  <si>
    <t>PLEURAL BIOPSY CARE FEE</t>
  </si>
  <si>
    <t>PLEURAL DRAIN W US GUID</t>
  </si>
  <si>
    <t>PLEURX CATHETER CT SYSTM</t>
  </si>
  <si>
    <t>PLEURX CATHETER SYSTEM CHEST TUBE</t>
  </si>
  <si>
    <t>PleurX drainage bottle</t>
  </si>
  <si>
    <t>PLEURX DRAINAGE KIT</t>
  </si>
  <si>
    <t>PLEURX PERIT CATH KIT</t>
  </si>
  <si>
    <t>PleurX Starter Kit</t>
  </si>
  <si>
    <t>PLUME AWAY TUBING</t>
  </si>
  <si>
    <t>PNEUMO SET WAYNE</t>
  </si>
  <si>
    <t>PNEUMOTHORAX ASPIRATION ACCES KIT</t>
  </si>
  <si>
    <t>PNEUMOTHORAX CARE FEE</t>
  </si>
  <si>
    <t>PNEUMOTHORAX KIT</t>
  </si>
  <si>
    <t>PNEUMOTHORAX SET</t>
  </si>
  <si>
    <t>POINT OF CONTACT KIT - 2 PANEL</t>
  </si>
  <si>
    <t>POLYETHYLENE PIG</t>
  </si>
  <si>
    <t>POLYP NET</t>
  </si>
  <si>
    <t>POLYSOM CPAP/BILEVEL&lt;6 YEARS</t>
  </si>
  <si>
    <t>POLYSOM&lt;6YEARS 4&gt;PARAMTRS</t>
  </si>
  <si>
    <t>POLYSOM&lt;6YEARS CPAP/BILVL</t>
  </si>
  <si>
    <t>POROUS CR IMPLANTS</t>
  </si>
  <si>
    <t>POROUS KNEE - SPECIALTY IMPLANTS</t>
  </si>
  <si>
    <t>PORPHYRINS, URINE QUANT</t>
  </si>
  <si>
    <t>PORT FILM, ADDITIONAL</t>
  </si>
  <si>
    <t>PORT FILM, INTIAL</t>
  </si>
  <si>
    <t>PORT FLUSH OR DISCONNECT</t>
  </si>
  <si>
    <t>PORTEGE EVERFLEX LONG 200</t>
  </si>
  <si>
    <t>POSITIONAL NYSTAGMUS TEST W RECORDING</t>
  </si>
  <si>
    <t>POST ACCIDENT KITS</t>
  </si>
  <si>
    <t>POST BALLOON</t>
  </si>
  <si>
    <t>POST PROC ISODOSE COMPLEX</t>
  </si>
  <si>
    <t>POST TIB NEUROSTIMULATION PRQ NEEDLE ELE</t>
  </si>
  <si>
    <t>POST TIB/FIB ADULT SPLINT</t>
  </si>
  <si>
    <t>POST TIB/FIB CHILD SPLINT</t>
  </si>
  <si>
    <t>POTASSIUM 24 HR, URINE</t>
  </si>
  <si>
    <t>POTASSIUM, RANDOM URINE</t>
  </si>
  <si>
    <t>POUR BOTTLE SOLUTIONS</t>
  </si>
  <si>
    <t>POWER HICKMAN CATHETER</t>
  </si>
  <si>
    <t>POWER INJECTOR TUBING</t>
  </si>
  <si>
    <t>POWERBLADE FORCEP</t>
  </si>
  <si>
    <t>POWERCROSS PTA</t>
  </si>
  <si>
    <t>PR/LAB FEES</t>
  </si>
  <si>
    <t>PRA MORPHOMETRIC ANAL COMP ASSIST - PC</t>
  </si>
  <si>
    <t>PRA MORPHOMETRIC ANAL COMP ASSIST - TC</t>
  </si>
  <si>
    <t>PRE EMPLOYMENT SCREEN</t>
  </si>
  <si>
    <t>PRE WORK SCREENING</t>
  </si>
  <si>
    <t>PREALBUMIN</t>
  </si>
  <si>
    <t>PRE-OP LOW PELVIS/HIP 1 OR 2 VIEWS</t>
  </si>
  <si>
    <t>PRE-OP NEEDLE LOC 1ST LESION MAM GUID</t>
  </si>
  <si>
    <t>PRE-OP NEEDLE LOC 1ST LESION US GUID</t>
  </si>
  <si>
    <t>PRE-OP NEEDLE LOC ADD LESION MAM GUID</t>
  </si>
  <si>
    <t>PRE-OP NEEDLE LOC ADD LESION US GUID</t>
  </si>
  <si>
    <t>PRESSFIT FEMORAL STEM</t>
  </si>
  <si>
    <t>PRESSFIT HEMI IMPLANTS</t>
  </si>
  <si>
    <t>PRESSFIT HUMERAL STEM</t>
  </si>
  <si>
    <t>PRESSFIT LD/FX FEMORAL STEMS</t>
  </si>
  <si>
    <t>PRESSFIT TOTAL HIP IMPLANTS</t>
  </si>
  <si>
    <t>PRESSURE MONITOR KIT, 1 LINE</t>
  </si>
  <si>
    <t>PRESSURE MONITOR. KIT, 1 LINE</t>
  </si>
  <si>
    <t>PRESSURE MONITOR. KIT, 3 LINES</t>
  </si>
  <si>
    <t>PREVAIL PREP KIT</t>
  </si>
  <si>
    <t>PREVENA CANNISTER</t>
  </si>
  <si>
    <t>PREVENA WOUND VAC</t>
  </si>
  <si>
    <t>PREWORK SCREEN</t>
  </si>
  <si>
    <t>PRIMIDONE</t>
  </si>
  <si>
    <t>PROBE COVER KIT</t>
  </si>
  <si>
    <t>PROCAINAMIDE WITH METABOLITES</t>
  </si>
  <si>
    <t>PROCALCITONIN</t>
  </si>
  <si>
    <t>PROCEDURAL 02 MASK</t>
  </si>
  <si>
    <t>PROCEED MESH, 3X6</t>
  </si>
  <si>
    <t>PROCEED MESH, 4X8</t>
  </si>
  <si>
    <t>PROCEED MESH, 6X8</t>
  </si>
  <si>
    <t>PROCEED MESH, 8X10</t>
  </si>
  <si>
    <t>PROFORE MULTI LAYER COMPRESSION</t>
  </si>
  <si>
    <t>PROGRAM SET UP FEE</t>
  </si>
  <si>
    <t>PROLACTIN</t>
  </si>
  <si>
    <t>PROLENE MESH 2 1/2 BY 4 1/2</t>
  </si>
  <si>
    <t>PROLONG PATELLA</t>
  </si>
  <si>
    <t>PROLOOP MESH, LG</t>
  </si>
  <si>
    <t>PROLOOP MESH, XLG</t>
  </si>
  <si>
    <t>PROMETHEUS THIOPURINE METABOLITE</t>
  </si>
  <si>
    <t>PROMOGRAN</t>
  </si>
  <si>
    <t>PROMOGRAN DRESSING</t>
  </si>
  <si>
    <t>PROPOXYPHENE CONFIRMATION</t>
  </si>
  <si>
    <t>PROSTATIC ACID PHOSPHATASE</t>
  </si>
  <si>
    <t>PROSTHETIC TRAINING</t>
  </si>
  <si>
    <t>97761GO</t>
  </si>
  <si>
    <t>97761GP</t>
  </si>
  <si>
    <t>PROT, INDWELLING, IMP</t>
  </si>
  <si>
    <t>C1788</t>
  </si>
  <si>
    <t>PROTACK</t>
  </si>
  <si>
    <t>PROTÉGÉ EVERFLEX</t>
  </si>
  <si>
    <t>PROTÉGÉ EVERFLEX LONG 120</t>
  </si>
  <si>
    <t>PROTEIN (SPINAL FLUID)</t>
  </si>
  <si>
    <t>PROTEIN C ACTIVITY</t>
  </si>
  <si>
    <t>PROTEIN E PHORETIC FRAC/QUAN</t>
  </si>
  <si>
    <t>PROTEIN ELECTROPHORESIS-SERUM</t>
  </si>
  <si>
    <t>PROTEIN ELECTROPHORESIS-URINE</t>
  </si>
  <si>
    <t>PROTEIN S ACTIVITY</t>
  </si>
  <si>
    <t>PROTEINASE 3 ANTIBODY</t>
  </si>
  <si>
    <t>PROTHROMBIN GENE MUTATION</t>
  </si>
  <si>
    <t>PROTHROMBIN TIME AHC</t>
  </si>
  <si>
    <t>PROV 133-XENON, PER 10MCI</t>
  </si>
  <si>
    <t>A9558</t>
  </si>
  <si>
    <t>PROV 67GA-CITRATE</t>
  </si>
  <si>
    <t>A9556</t>
  </si>
  <si>
    <t>PROV 99MTC - DMSA</t>
  </si>
  <si>
    <t>A9551</t>
  </si>
  <si>
    <t>PROV 99MTC-MAA, PER MCI</t>
  </si>
  <si>
    <t>A9540</t>
  </si>
  <si>
    <t>PROV 99MTC-SULFUR COLL</t>
  </si>
  <si>
    <t>A9541</t>
  </si>
  <si>
    <t>PROV 99MTC-ULTRATAG</t>
  </si>
  <si>
    <t>A9560</t>
  </si>
  <si>
    <t>PROV 99TCM SODIUM PERTECHNETATE</t>
  </si>
  <si>
    <t>A9512</t>
  </si>
  <si>
    <t>PROV IN111 AUTO WBC</t>
  </si>
  <si>
    <t>A9570</t>
  </si>
  <si>
    <t>PROV IN111 OCTREOTIDE  PER MCI</t>
  </si>
  <si>
    <t>A9572</t>
  </si>
  <si>
    <t>PROV SM-153 / UP TO 150MCI</t>
  </si>
  <si>
    <t>A9604</t>
  </si>
  <si>
    <t>PROV TC99M CERETEC</t>
  </si>
  <si>
    <t>A9521</t>
  </si>
  <si>
    <t>PROV TC-99M PENTETATE, AEROSOL</t>
  </si>
  <si>
    <t>A9567</t>
  </si>
  <si>
    <t>PROVISION DTPA, PER MCI</t>
  </si>
  <si>
    <t>PROVISION OF MYOVIEW</t>
  </si>
  <si>
    <t>A9502</t>
  </si>
  <si>
    <t>PROVISION OF ONCOSCINT</t>
  </si>
  <si>
    <t>A4642</t>
  </si>
  <si>
    <t>PROVISION OF SESTAMIBI</t>
  </si>
  <si>
    <t>A9500</t>
  </si>
  <si>
    <t>PROVISION OF THALLOUS CHLORIDE</t>
  </si>
  <si>
    <t>A9505</t>
  </si>
  <si>
    <t>PT</t>
  </si>
  <si>
    <t>PT CONTRACT SERVICES</t>
  </si>
  <si>
    <t>PT EVAL HIGH COMPLEX 45 MIN</t>
  </si>
  <si>
    <t>97163GP</t>
  </si>
  <si>
    <t>97161GP</t>
  </si>
  <si>
    <t>PT EVAL MOD COMPLEX 30 MIN</t>
  </si>
  <si>
    <t>97162GP</t>
  </si>
  <si>
    <t>PT MISCELLANOUS</t>
  </si>
  <si>
    <t>PTA MISCELLANEOUS</t>
  </si>
  <si>
    <t>PTA ROUTINE VISIT PER HOUR</t>
  </si>
  <si>
    <t>PTA ROUTINE VISIT PER HOUR / INCREMENTAL</t>
  </si>
  <si>
    <t>PUDENDAL BLOCK TRAY DISP</t>
  </si>
  <si>
    <t>PUDENDAL NEEDLE DISPOSABLE</t>
  </si>
  <si>
    <t>PULMONARY FUNCTION THERAPY</t>
  </si>
  <si>
    <t>G0238</t>
  </si>
  <si>
    <t>PULMONARY STRENGTH THERAPY</t>
  </si>
  <si>
    <t>G0237</t>
  </si>
  <si>
    <t>PULMONARY STRESS TEST</t>
  </si>
  <si>
    <t>PULMONARY STRESS TEST EG 6MIN WALK</t>
  </si>
  <si>
    <t>PULMONARY THERAPY GROUP</t>
  </si>
  <si>
    <t>G0239</t>
  </si>
  <si>
    <t>PULSAVAC IM TIP</t>
  </si>
  <si>
    <t>PUMP FILTER EXTRA DISPOSABLE</t>
  </si>
  <si>
    <t>PUNCH BX SKIN SINGLE LESION</t>
  </si>
  <si>
    <t>PUNCT/ASP ABSC/HMA/CYST</t>
  </si>
  <si>
    <t>PURAPLY AM PER SQ CM</t>
  </si>
  <si>
    <t>Q4196</t>
  </si>
  <si>
    <t>PURAPLY AM PER SQ CM - WASTE</t>
  </si>
  <si>
    <t>Q4196JW</t>
  </si>
  <si>
    <t>PURSESTRING 65</t>
  </si>
  <si>
    <t>PYP/MYOCARDIAL</t>
  </si>
  <si>
    <t>QTC-NO SHOW</t>
  </si>
  <si>
    <t>QTC-VA0001AA</t>
  </si>
  <si>
    <t>QTC-VA0001AB</t>
  </si>
  <si>
    <t>QTC-VA0001AC</t>
  </si>
  <si>
    <t>QTC-VA0001AD</t>
  </si>
  <si>
    <t>QTC-VA0001BA</t>
  </si>
  <si>
    <t>QTC-VA0001BB</t>
  </si>
  <si>
    <t>QTC-VA0001BC</t>
  </si>
  <si>
    <t>QTC-VA0001BD</t>
  </si>
  <si>
    <t>QTC-VA0001CA</t>
  </si>
  <si>
    <t>QTC-VA0001CB</t>
  </si>
  <si>
    <t>QTC-VA0001CC</t>
  </si>
  <si>
    <t>QTC-VA0001CD</t>
  </si>
  <si>
    <t>QTC-VA0001DA</t>
  </si>
  <si>
    <t>QTC-VA0001DB</t>
  </si>
  <si>
    <t>QTC-VA0001DC</t>
  </si>
  <si>
    <t>QTC-VA0001DD</t>
  </si>
  <si>
    <t>QTC-VA0018A</t>
  </si>
  <si>
    <t>QTC-VA0018B</t>
  </si>
  <si>
    <t>QTC-VA0018C</t>
  </si>
  <si>
    <t>QTC-VAFOCUSA</t>
  </si>
  <si>
    <t>QTC-VAFOCUSB</t>
  </si>
  <si>
    <t>QTC-VAFOCUSC</t>
  </si>
  <si>
    <t>QTC-VAFOCUSD</t>
  </si>
  <si>
    <t>QUANTIFIRON GOLD TB</t>
  </si>
  <si>
    <t>QUEST – 10 PANEL POCT KIT</t>
  </si>
  <si>
    <t>QUEST – 6 PANEL POCT KIT</t>
  </si>
  <si>
    <t>QUEST 12 PANEL POCT KIT</t>
  </si>
  <si>
    <t>QUEST POCT-ISLAND R &amp; H C ADMIN FEE</t>
  </si>
  <si>
    <t>QUEST-PROGRAM ADMIN FEE-POCT</t>
  </si>
  <si>
    <t>QUICK CORE BIOPSY NEEDLE</t>
  </si>
  <si>
    <t>QUILL SUTURE</t>
  </si>
  <si>
    <t>QUINIDINE</t>
  </si>
  <si>
    <t>RAABE SHEATH</t>
  </si>
  <si>
    <t>RACINE ADAPTER</t>
  </si>
  <si>
    <t>RADIAL ARTERY CATH 20GA</t>
  </si>
  <si>
    <t>RADIAL ATERY CATH 20GA</t>
  </si>
  <si>
    <t>RADIAL JAW PULMONARY FORCEPS</t>
  </si>
  <si>
    <t>RADIATION TREATMENT DELIVERY &gt;1MEV SIMP</t>
  </si>
  <si>
    <t>RADIATION TRMT &gt; 1MEV; INTERMEDIATE</t>
  </si>
  <si>
    <t>RADIESSE VOICE INJECTION</t>
  </si>
  <si>
    <t>RADIESSE, MATERIAL FOR VOCAL CORD INJ</t>
  </si>
  <si>
    <t>RADIOLBLD MONOCLNL ANTIBDY IV</t>
  </si>
  <si>
    <t>RADIOLOGIST CONSULT</t>
  </si>
  <si>
    <t>RADIOLOGY MINOR PROCEDURE ROOM</t>
  </si>
  <si>
    <t>RADIOPHARM LCL TUMOR WHOLE BOD</t>
  </si>
  <si>
    <t>RANGER HIGH FLOW TUBING</t>
  </si>
  <si>
    <t>RANGER STD FLOW TUBING</t>
  </si>
  <si>
    <t>RAPID BREAST MRI FOR DENSE BRST TISSUE</t>
  </si>
  <si>
    <t>RAPID STREP TEST AHC</t>
  </si>
  <si>
    <t>RBCS EACH UNIT</t>
  </si>
  <si>
    <t>P9021</t>
  </si>
  <si>
    <t>RBCS LEUKORED IRRADIATED</t>
  </si>
  <si>
    <t>P9040</t>
  </si>
  <si>
    <t>RE ENTRY CATHETER</t>
  </si>
  <si>
    <t>RECONSTRUCT SHOULDER JOINT</t>
  </si>
  <si>
    <t>RECTAL/ANAL PROCEDURE</t>
  </si>
  <si>
    <t>RED CELL SURVIVAL STUDY</t>
  </si>
  <si>
    <t>REDUCING SUGARS, URINE</t>
  </si>
  <si>
    <t>REDUCTION OF INCARCERATED HERNIA</t>
  </si>
  <si>
    <t>REFILL &amp; MAINT PORTABLE PUMP</t>
  </si>
  <si>
    <t>REFILL/MAINT PORTABLE PUMP</t>
  </si>
  <si>
    <t>REGULAR POLY</t>
  </si>
  <si>
    <t>REMOVAL FB - CORNEAL W/O LAMP</t>
  </si>
  <si>
    <t>REMOVAL FB - EXTERNAL EYE</t>
  </si>
  <si>
    <t>REMOVAL OF BREAST LESION</t>
  </si>
  <si>
    <t>REMOVAL OF FB EYE CONJUCTIVAL SUPERFICIA</t>
  </si>
  <si>
    <t>REMOVAL OF IMPACTED CERUMEN</t>
  </si>
  <si>
    <t>REMOVAL OF IVC FILTER</t>
  </si>
  <si>
    <t>REMOVAL OF NAIL PLATE</t>
  </si>
  <si>
    <t>REMOVAL OF NEPHROSTOMY TUBE W FLUORO GUI</t>
  </si>
  <si>
    <t>REMOVE ANAL FIST SUBQ</t>
  </si>
  <si>
    <t>REMOVE IMPACTED EAR WAX</t>
  </si>
  <si>
    <t>REMOVE INT/EXT HEM 1 GROUP</t>
  </si>
  <si>
    <t>REMOVE NASAL FOREIGN BODY</t>
  </si>
  <si>
    <t>REMOVE SPINE LAMINA 1 LMBR</t>
  </si>
  <si>
    <t>RENAL ANGIO 2ND ART BIL</t>
  </si>
  <si>
    <t>RENAL ANGIO 2ND ART UNIL</t>
  </si>
  <si>
    <t>RENAL ANGIO BIL</t>
  </si>
  <si>
    <t>RENAL ANGIO UNIL</t>
  </si>
  <si>
    <t>RENAL AORTA NODES COMPLETE</t>
  </si>
  <si>
    <t>RENAL AORTA NODES COMPLETE - MCR</t>
  </si>
  <si>
    <t>RENAL AORTA NODES LIMITED</t>
  </si>
  <si>
    <t>RENAL AORTA NODES LIMITED - MCR</t>
  </si>
  <si>
    <t>RENAL AORTA/NODES COMPLETE</t>
  </si>
  <si>
    <t>RENAL FUNCTION PANEL</t>
  </si>
  <si>
    <t>RENAL IMAG MULT STUD W &amp; W/O</t>
  </si>
  <si>
    <t>RENAL IMAGING</t>
  </si>
  <si>
    <t>RENAL SCAN TC 99M</t>
  </si>
  <si>
    <t>RENAL WITH FLOW &amp; FUNCTION</t>
  </si>
  <si>
    <t>RENIN</t>
  </si>
  <si>
    <t>RENTAL FOR CRUTCHES</t>
  </si>
  <si>
    <t>REPAIR CMPLZ F/C/C/M/N/AX/G/H/F 2.6-7</t>
  </si>
  <si>
    <t>REPAIR COMPLEX 1.1 - 2.5CM</t>
  </si>
  <si>
    <t>REPAIR HAND TENDON</t>
  </si>
  <si>
    <t>REPAIR OF NAIL BED</t>
  </si>
  <si>
    <t>REPAIR OF SHOULDER</t>
  </si>
  <si>
    <t>REPAIR PRIMARY OPEN/PRQ RUPTURED ACHILIE</t>
  </si>
  <si>
    <t>REPAIR SECONDARY ACHIL TENDON W/WO GRAFT</t>
  </si>
  <si>
    <t>REPAIR SIMPLE 2.5CM AND UNDER</t>
  </si>
  <si>
    <t>REPAIR SIMPLE 2.6 - 7.5CM</t>
  </si>
  <si>
    <t>REPAIR SIMPLE 2.6 TO 5.0 CM</t>
  </si>
  <si>
    <t>REPAIR SIMPLE 7.6 - 12.5CM</t>
  </si>
  <si>
    <t>REPAIR TENDON - HAND/FINGER</t>
  </si>
  <si>
    <t>REPOSITION GASTRIC FEED TUBE</t>
  </si>
  <si>
    <t>RErepair FEM HERNIA BLOCKED</t>
  </si>
  <si>
    <t>RESOLUTION 360 CLIP</t>
  </si>
  <si>
    <t>RESP CERT ANNUAL</t>
  </si>
  <si>
    <t>RESP CERT INITIAL</t>
  </si>
  <si>
    <t>RESPIRATOR - EACH ADDTL DAY</t>
  </si>
  <si>
    <t>RESPIRATOR 1ST DAY</t>
  </si>
  <si>
    <t>RESPIRATOR CERT W/PHYSICAL</t>
  </si>
  <si>
    <t>RESPIRATOR CERTIFICATION ONLY</t>
  </si>
  <si>
    <t>RESPIRATOR FIT TEST</t>
  </si>
  <si>
    <t>RESPITATORY GATING SIMULATION</t>
  </si>
  <si>
    <t>RESTORE PT. PROGRAMMER</t>
  </si>
  <si>
    <t>RETICULIN IGA AUTOANTIBODIES</t>
  </si>
  <si>
    <t>RETICULOCYTE</t>
  </si>
  <si>
    <t>RETROGRADE IN O.R.</t>
  </si>
  <si>
    <t>RETROGRADE URETHROGRAM</t>
  </si>
  <si>
    <t>RETURN TO WORK - EVAL II</t>
  </si>
  <si>
    <t>RETURN TO WORK NON-OCC EVAL I</t>
  </si>
  <si>
    <t>REVEAL LINQ IMPLANTABLE DEVICE</t>
  </si>
  <si>
    <t>RH BLOOD TYPE (CORD BLOOD)</t>
  </si>
  <si>
    <t>RHEUMATOID FACTOR</t>
  </si>
  <si>
    <t>RHINO NASAL TAMPON, BILATERAL</t>
  </si>
  <si>
    <t>RHINO NASAL TAMPON, UNILATERAL</t>
  </si>
  <si>
    <t>RHOGAM, ULTRAFILTRATION</t>
  </si>
  <si>
    <t>J2790</t>
  </si>
  <si>
    <t>RIB BELT MEN</t>
  </si>
  <si>
    <t>RIB BELT WOMEN</t>
  </si>
  <si>
    <t>RIBS BILATERAL 3 VIEWS</t>
  </si>
  <si>
    <t>RIBS BILATERAL 3 VIEWS - MCR</t>
  </si>
  <si>
    <t>71110FY</t>
  </si>
  <si>
    <t>RIBS BILATERAL W/ P A CHEST</t>
  </si>
  <si>
    <t>RIBS BILATERAL W/ P A CHEST - MCR</t>
  </si>
  <si>
    <t>71111FY</t>
  </si>
  <si>
    <t>RIBS BILATERAL W/ PA CHEST - MCR</t>
  </si>
  <si>
    <t>RIBS UNILATERAL 2 VIEWS</t>
  </si>
  <si>
    <t>RIBS UNILATERAL 2 VIEWS - MCR</t>
  </si>
  <si>
    <t>71100FY</t>
  </si>
  <si>
    <t>RIBS UNILATERAL W/  P A CHEST</t>
  </si>
  <si>
    <t>RIBS UNILATERAL W/ P A CHEST - MCR</t>
  </si>
  <si>
    <t>71101FY</t>
  </si>
  <si>
    <t>RIBS UNILATERAL W/ PA CHEST - MCR</t>
  </si>
  <si>
    <t>RIM CATHETER</t>
  </si>
  <si>
    <t>RING PAD</t>
  </si>
  <si>
    <t>RIORDAN RASP</t>
  </si>
  <si>
    <t>RITALIN (METHYLPHENIDATE), SERUM</t>
  </si>
  <si>
    <t>RITALIN, URINE</t>
  </si>
  <si>
    <t>RMVL FB XTRNL EYE CORNEAL W/O SLIT LAMP</t>
  </si>
  <si>
    <t>RMVL FB XTRNL EYE CORNEAL WITH SLIT LAMP</t>
  </si>
  <si>
    <t>RMVL FX XTRNL EYE EMBED SCJNCL/SCLERAL N</t>
  </si>
  <si>
    <t>RN CONSCIOUS SEDATION INIITAL 22 MIN</t>
  </si>
  <si>
    <t>RN CONSCIOUS SEDATION INITIAL 22 MIN</t>
  </si>
  <si>
    <t>ROAD RUNNER FIRM .035</t>
  </si>
  <si>
    <t>ROAD RUNNER NIMBLE WIRE GUIDE .035</t>
  </si>
  <si>
    <t>ROAD WARRIOR BOOT - LARGE</t>
  </si>
  <si>
    <t>ROAD WARRIOR BOOT - MEDIUM</t>
  </si>
  <si>
    <t>ROAD WARRIOR BOOT - SMALL</t>
  </si>
  <si>
    <t>ROAD WARRIOR BOOT- X-LG</t>
  </si>
  <si>
    <t>ROSEN CURVED WIRE GUIDE .035</t>
  </si>
  <si>
    <t>ROTOVIRUS, STOOL</t>
  </si>
  <si>
    <t>ROUT ECG W 12 LDS TRCG ONLY WO I&amp;R H/OGM</t>
  </si>
  <si>
    <t>ROUTINE EEG - AWAKE &amp; DROWSY</t>
  </si>
  <si>
    <t>ROUTINE VENIPUNCTURE-NSG HOME</t>
  </si>
  <si>
    <t>RPR</t>
  </si>
  <si>
    <t>RPR F/E/E/N/L/M 2.5 CM/&lt;</t>
  </si>
  <si>
    <t>RPR F/E/E/N/L/M 2.5-5.0 CM</t>
  </si>
  <si>
    <t>RPR HERN PREEMIE REDUC PRETERM &lt;50WKS</t>
  </si>
  <si>
    <t>RPR ING HERN BLOCKED PRETERM &lt;50</t>
  </si>
  <si>
    <t>RPR PRIMARY OPEN/PRQ RUPTURED ACH W/GRAF</t>
  </si>
  <si>
    <t>RPR S/N/A/GEN TRK 20.1-30CM</t>
  </si>
  <si>
    <t>RPR S/N/A/GEN/TRK 12.6-20.CM</t>
  </si>
  <si>
    <t>RPR S/N/A/GEN/TRK 20.1-30.0CM</t>
  </si>
  <si>
    <t>RPR S/N/AX/GEN/TRK 7.6-12.5CM</t>
  </si>
  <si>
    <t>RPR S/N/AZ/GEN/TRNK 2.5 CM</t>
  </si>
  <si>
    <t>RPR S/N/ZX/GEN/TRK 2.6-7.5CM</t>
  </si>
  <si>
    <t>RSV - RAPID EIA</t>
  </si>
  <si>
    <t>RSV CULTURE</t>
  </si>
  <si>
    <t>RUBELLA ABY IGG</t>
  </si>
  <si>
    <t>RUBEOLA AB-IGM</t>
  </si>
  <si>
    <t>RUBEOLA ANTIBODY IMMUNE STATUS</t>
  </si>
  <si>
    <t>RUSH RODS</t>
  </si>
  <si>
    <t>S. AUREUS</t>
  </si>
  <si>
    <t>SACKS QUICK STICK 10.3</t>
  </si>
  <si>
    <t>SACKS QUICK STICK 8.3</t>
  </si>
  <si>
    <t>SACRAL WOUND DRESSING</t>
  </si>
  <si>
    <t>SACRUM COCCYX</t>
  </si>
  <si>
    <t>SACRUM COCCYX - MCR</t>
  </si>
  <si>
    <t>72220FY</t>
  </si>
  <si>
    <t>SAFE SET BLOOD TUBE HOLDER</t>
  </si>
  <si>
    <t>SAFE SET BLUNT CANNULA</t>
  </si>
  <si>
    <t>SAFE T- CENTESIS PLUS THORACENTESIS TRAY</t>
  </si>
  <si>
    <t>SAFESET BLOOD TUBE HOLDER</t>
  </si>
  <si>
    <t>SAFESET BLUNT CANNULA</t>
  </si>
  <si>
    <t>SAFESHEATH KIT</t>
  </si>
  <si>
    <t>SALEM N/G TUBE</t>
  </si>
  <si>
    <t>SALEM SUMP TUBE, ALL SIZES</t>
  </si>
  <si>
    <t>SALINE LOCK - PROCEDURE</t>
  </si>
  <si>
    <t>SALINE LOCK PLACEMENT - VISIT</t>
  </si>
  <si>
    <t>SALINE LOCK PLACEMENT – VISIT</t>
  </si>
  <si>
    <t>SALINE PRE PACKAGED SYRINGES</t>
  </si>
  <si>
    <t>SALIVA LAB BASED TESTING</t>
  </si>
  <si>
    <t>SALIVA SWAB KIT</t>
  </si>
  <si>
    <t>SALIVARY GLAND</t>
  </si>
  <si>
    <t>SAM SOFT SHELL SPLINT</t>
  </si>
  <si>
    <t>SAMARIUM THERAPY RADIOPHARMACE</t>
  </si>
  <si>
    <t>SAPS</t>
  </si>
  <si>
    <t>SARS CoV2 IgG</t>
  </si>
  <si>
    <t>SCALPEL, DISP. W/ BLADE</t>
  </si>
  <si>
    <t>SCAPULA COMPLETE</t>
  </si>
  <si>
    <t>SCAPULA COMPLETE - MCR</t>
  </si>
  <si>
    <t>73010FY</t>
  </si>
  <si>
    <t>SCLEROSING NEEDLE</t>
  </si>
  <si>
    <t>SCOLIOSIS 1 VIEW</t>
  </si>
  <si>
    <t>SCOLIOSIS SURVEY</t>
  </si>
  <si>
    <t>SCOLIOSIS SURVEY 1 VIEW</t>
  </si>
  <si>
    <t>SCOLIOSIS SURVEY AP &amp; LAT</t>
  </si>
  <si>
    <t>SCORPION NEEDLE</t>
  </si>
  <si>
    <t>SCREW CANCELLOUS 6.5</t>
  </si>
  <si>
    <t>SCREW CORT 1.5/2/2.7/3.5/4.5</t>
  </si>
  <si>
    <t>SCREW MALLEOLAR 4.5</t>
  </si>
  <si>
    <t>SCREW SYNTHES CANNUL 3.5/4.5</t>
  </si>
  <si>
    <t>SCREW, SYNTHES CANNULATED 7.3</t>
  </si>
  <si>
    <t>SCREW, SYNTHES LOCKING</t>
  </si>
  <si>
    <t>SCREW,SYNTHES,4.0 CANCELLOUS</t>
  </si>
  <si>
    <t>SCREWS,SYNTHES POD. CANCELLOUS</t>
  </si>
  <si>
    <t>SCRN COLONOSCOPY PT NOT HI RISK</t>
  </si>
  <si>
    <t>G0121</t>
  </si>
  <si>
    <t>SCROTAL SUPPORTER, LG</t>
  </si>
  <si>
    <t>SCROTAL SUPPORTER, MED</t>
  </si>
  <si>
    <t>SCROTUM AND CONTENTS</t>
  </si>
  <si>
    <t>SCROTUM/TESTICULAR</t>
  </si>
  <si>
    <t>SCROTUM/TESTICULAR - MCR</t>
  </si>
  <si>
    <t>SECURESTRAP</t>
  </si>
  <si>
    <t>SEDATION ORAL/RECTAL/INTRANASAL</t>
  </si>
  <si>
    <t>SEG ARTERIAL EXTREMITY STUDY</t>
  </si>
  <si>
    <t>SELECT CATH 2ND ORDER</t>
  </si>
  <si>
    <t>SELECT CATH 3RD ORDER</t>
  </si>
  <si>
    <t>SELECT CATH ADDTL TO 2ND ORDER</t>
  </si>
  <si>
    <t>SELECT CATH BELOW DIAPHRGM LST</t>
  </si>
  <si>
    <t>SELECT DEBRIDEMENT &lt;= 20 SQ CM</t>
  </si>
  <si>
    <t>97597GP</t>
  </si>
  <si>
    <t>SELECT DEBRIDEMENT &gt; 20 SQ CM</t>
  </si>
  <si>
    <t>97598GP</t>
  </si>
  <si>
    <t>SELECT DEBRIDEMENT EACH ADDL 20 SQ CM</t>
  </si>
  <si>
    <t>SELECT VISCERAL ANGIO</t>
  </si>
  <si>
    <t>SELECTIVE CATH PLACE ARTERIAL SYS</t>
  </si>
  <si>
    <t>SELECTIVE CATH PLACEMNT THORAX</t>
  </si>
  <si>
    <t>SELECTIVE CATH VENOUS PLACE</t>
  </si>
  <si>
    <t>SELF-ADHER BAND W&gt;=3" &lt;5 /YD</t>
  </si>
  <si>
    <t>A6454</t>
  </si>
  <si>
    <t>SENSOR MASIMO ADHESIVE</t>
  </si>
  <si>
    <t>SENSOR MASIMO NEO/ADULT</t>
  </si>
  <si>
    <t>SENSOR MASIMO PED</t>
  </si>
  <si>
    <t>SENSOR MASSIMO NEONATAL</t>
  </si>
  <si>
    <t>SENSOR MASSIMO PEDIATRIC</t>
  </si>
  <si>
    <t>SENSOR, MASSIMO PED</t>
  </si>
  <si>
    <t>SENSORY INTEGRATION</t>
  </si>
  <si>
    <t>97533GO</t>
  </si>
  <si>
    <t>SEPRAFILM- 3X5 MULTIPACK</t>
  </si>
  <si>
    <t>SEPRAFILM- 5X6 SINGLE</t>
  </si>
  <si>
    <t>SERFAS 60 ABLATOR</t>
  </si>
  <si>
    <t>SERFAS ARDVARK/CONTOUR PROBES</t>
  </si>
  <si>
    <t>SERFAS HOOK PROBE</t>
  </si>
  <si>
    <t>SERUM DRUG SCREEN</t>
  </si>
  <si>
    <t>SERUM IMMUNOELECTROPHORESIS</t>
  </si>
  <si>
    <t>SERUM PROTEIN ELECTROPHORETIC</t>
  </si>
  <si>
    <t>SET SECONDARY MED W/GLASS</t>
  </si>
  <si>
    <t>SET, CONTINU-FLO MINI DRIP</t>
  </si>
  <si>
    <t>SF BERN 100</t>
  </si>
  <si>
    <t>SF BERN 65</t>
  </si>
  <si>
    <t>SF DIALATOR</t>
  </si>
  <si>
    <t>SF HIH 100</t>
  </si>
  <si>
    <t>SF INTRODUCER SHEATH</t>
  </si>
  <si>
    <t>SF PIG 65 CM</t>
  </si>
  <si>
    <t>SF ROYAL FLUSH II PIG</t>
  </si>
  <si>
    <t>SF SIM 2</t>
  </si>
  <si>
    <t>SGOT (AST)</t>
  </si>
  <si>
    <t>SGY OVR ON ICU</t>
  </si>
  <si>
    <t>SHANNON BUR</t>
  </si>
  <si>
    <t>SHIELD, EYE W/GARTER</t>
  </si>
  <si>
    <t>SHIGA TOXIN II</t>
  </si>
  <si>
    <t>SHOE, POST-OP, MEN’S LG (BLUE)</t>
  </si>
  <si>
    <t>SHOE, POST-OP, MENS LG. (TAN)</t>
  </si>
  <si>
    <t>SHOE, POST-OP, MEN'S LG.(BLUE)</t>
  </si>
  <si>
    <t>SHOE, POST-OP, MEN'S MED(BLUE)</t>
  </si>
  <si>
    <t>SHOE, POST-OP, WOMEN'S LG(BLUE</t>
  </si>
  <si>
    <t>SHOE, POST-OP, WOMEN'S LG(TAN)</t>
  </si>
  <si>
    <t>SHOE, POST-OP, WOMEN'S MED(TAN</t>
  </si>
  <si>
    <t>SHOE, POST-OP, WOMEN'S SM(BLUE</t>
  </si>
  <si>
    <t>SHORT ROAD WARRIOR BOOT</t>
  </si>
  <si>
    <t>SHOULDER ARTHROSCOPY DX</t>
  </si>
  <si>
    <t>SHOULDER ARTHROSCOPY/SURGERY</t>
  </si>
  <si>
    <t>SHOULDER CANNULA</t>
  </si>
  <si>
    <t>SHOULDER COMPLETE MIN 2 VIEWS</t>
  </si>
  <si>
    <t>SHOULDER COMPLETE MIN 2 VIEWS - MCR</t>
  </si>
  <si>
    <t>73030FY</t>
  </si>
  <si>
    <t>SHOULDER IMMOBILIZER - OSI</t>
  </si>
  <si>
    <t>SHOULDER ONE VIEW</t>
  </si>
  <si>
    <t>SHOULDER ONE VIEW - MCR</t>
  </si>
  <si>
    <t>73020FY</t>
  </si>
  <si>
    <t>SHOULDER WRAP</t>
  </si>
  <si>
    <t>SI JOINTS 3 OR MORE VIEWS</t>
  </si>
  <si>
    <t>SI JOINTS 3 OR MORE VIEWS - MCR</t>
  </si>
  <si>
    <t>72202FY</t>
  </si>
  <si>
    <t>SIALOGRAPHY EXAM</t>
  </si>
  <si>
    <t>SICKLE CELL SCREEN</t>
  </si>
  <si>
    <t>SIDE ARM INJ - NON CHEMO</t>
  </si>
  <si>
    <t>SIDE ARM INJECTION</t>
  </si>
  <si>
    <t>SIDE ARM INJECTION ADDITIONAL</t>
  </si>
  <si>
    <t>SIDWINDER CATHETER</t>
  </si>
  <si>
    <t>SIGMOID SUCTION TIP</t>
  </si>
  <si>
    <t>SIGMOIDOSCOPY</t>
  </si>
  <si>
    <t>SILASTIC SHEETING PER SQ IN</t>
  </si>
  <si>
    <t>SILICA MEDICAL SURVEILLANCE</t>
  </si>
  <si>
    <t>SILICA PHYSICAL</t>
  </si>
  <si>
    <t>SILICA PROGRAM ADMIN FEE</t>
  </si>
  <si>
    <t>SILVADINE</t>
  </si>
  <si>
    <t>SILVASORB GEL 1.5 OZ</t>
  </si>
  <si>
    <t>SILVERHAWK DS</t>
  </si>
  <si>
    <t>SIM 3</t>
  </si>
  <si>
    <t>SIM AID FLD SETUP COMPLEX</t>
  </si>
  <si>
    <t>SIM AID FLD SETUP COMPLEX PLUS</t>
  </si>
  <si>
    <t>SIM AID FLD SETUP INTERMEDIATE</t>
  </si>
  <si>
    <t>SIM AID FLD SET-UP SIMPLE</t>
  </si>
  <si>
    <t>SIMPLEX ANTIBIOTIC CEMENT</t>
  </si>
  <si>
    <t>SIMPULSE SUCTION IRRIGATION</t>
  </si>
  <si>
    <t>SINGLE LUMEN 4 F PICC</t>
  </si>
  <si>
    <t>SINGLE ORGAN QUADRANT F/U - MCR</t>
  </si>
  <si>
    <t>SINGLE USE MAC 3</t>
  </si>
  <si>
    <t>SINGLE USE MAC 4</t>
  </si>
  <si>
    <t>SINUFOAM</t>
  </si>
  <si>
    <t>SINUS GUIDE CATHETER</t>
  </si>
  <si>
    <t>SINUSES COMPLETE MIN 3 VIEWS</t>
  </si>
  <si>
    <t>SINUSES COMPLETE MIN 3 VIEWS - MCR</t>
  </si>
  <si>
    <t>70220FY</t>
  </si>
  <si>
    <t>SINUSES LESS THAN 3 VIEWS</t>
  </si>
  <si>
    <t>SINUSES LESS THAN 3 VIEWS - MCR</t>
  </si>
  <si>
    <t>70210FY</t>
  </si>
  <si>
    <t>SITE COORD – EXISTING</t>
  </si>
  <si>
    <t>SITE COORD – NEW SITE</t>
  </si>
  <si>
    <t>SITZMARKS CAPSULE</t>
  </si>
  <si>
    <t>A9698</t>
  </si>
  <si>
    <t>SITZMARKS DAY 1</t>
  </si>
  <si>
    <t>SIZING PIGTAIL</t>
  </si>
  <si>
    <t>SKIN SEAL PROTECT MOISTURIZR</t>
  </si>
  <si>
    <t>SKIN SUB GRAFT F/N/HF/G ADDL 25 SQCM</t>
  </si>
  <si>
    <t>SKIN SUB GRAFT F/NK/HF/G FIRST 25 SQ CM</t>
  </si>
  <si>
    <t>SKIN SUB GRFT T/A/L  ADD-ON 25 SQCM</t>
  </si>
  <si>
    <t>SKIN SUB GRFT T/A/L CHILD FIRST 100 SQCM</t>
  </si>
  <si>
    <t>SKIN SUB WND TRNK/ARM/LEG FIRST 25 SQ CM</t>
  </si>
  <si>
    <t>SKN SUB GRFT F/N/HF/G CHILD ADD 100SQCM</t>
  </si>
  <si>
    <t>SKN SUB GRFT F/N/HF/G CHILD FIRST 100 SQ</t>
  </si>
  <si>
    <t>SKN SUB GRFT T/A/L CHILD ADD ON 100 SQCM</t>
  </si>
  <si>
    <t>SKULL COMPLETE MIN 4 VIEWS</t>
  </si>
  <si>
    <t>SKULL COMPLETE MIN 4 VIEWS - MCR</t>
  </si>
  <si>
    <t>70260FY</t>
  </si>
  <si>
    <t>SKULL LESS THAN 4 VIEWS</t>
  </si>
  <si>
    <t>SKULL LESS THAN 4 VIEWS - MCR</t>
  </si>
  <si>
    <t>70250FY</t>
  </si>
  <si>
    <t>SLEEP PROFILER OVER NIGHT EEG</t>
  </si>
  <si>
    <t>SLING &amp; SWATHE</t>
  </si>
  <si>
    <t>SLING ARM-MED</t>
  </si>
  <si>
    <t>SLING, ARM X-LG</t>
  </si>
  <si>
    <t>SLING-ARM-LARGE</t>
  </si>
  <si>
    <t>SLING-ARM-LG</t>
  </si>
  <si>
    <t>SLING-ARM-MED</t>
  </si>
  <si>
    <t>SLING-INFANT, PED, YOUTH</t>
  </si>
  <si>
    <t>SM BOWEL STUDY VIA ENTERCLYSIS</t>
  </si>
  <si>
    <t>SMALL BOWEL</t>
  </si>
  <si>
    <t>SMALL CLIP FOR LIGACLIP</t>
  </si>
  <si>
    <t>SMART TOE DRILL BIT</t>
  </si>
  <si>
    <t>SMART TOE IMPLANT</t>
  </si>
  <si>
    <t>SMART TOE POSITIONER</t>
  </si>
  <si>
    <t>SMART TOE REAMER</t>
  </si>
  <si>
    <t>SMOKE EVACUATOR TUBING</t>
  </si>
  <si>
    <t>SNAP &lt;=50SQCM MECHANICAL NPWT</t>
  </si>
  <si>
    <t>SNAP &gt;50SQCM MECHANICAL NPWT</t>
  </si>
  <si>
    <t>SNARE</t>
  </si>
  <si>
    <t>C1773</t>
  </si>
  <si>
    <t>SNELLEN VISION TEST</t>
  </si>
  <si>
    <t>SOD CHLOR 0.9% 100 ML POUR</t>
  </si>
  <si>
    <t>SODIUM (NA)</t>
  </si>
  <si>
    <t>SODIUM CHLORIDE 15ML</t>
  </si>
  <si>
    <t>SODIUM, 24 HR</t>
  </si>
  <si>
    <t>SODIUM, URINE</t>
  </si>
  <si>
    <t>SOF-FOAM 4X5</t>
  </si>
  <si>
    <t>SOFT I/A TIP</t>
  </si>
  <si>
    <t>SOFT VU C1</t>
  </si>
  <si>
    <t>SOFT-VU C2</t>
  </si>
  <si>
    <t>Solid Skin Barrier 4x4</t>
  </si>
  <si>
    <t>A4362</t>
  </si>
  <si>
    <t>SOMATOSTATIN</t>
  </si>
  <si>
    <t>SOMNOPLASTY RETURN ELECTRODE</t>
  </si>
  <si>
    <t>SOS OMNI 2</t>
  </si>
  <si>
    <t>SP DEVICE EVAL ADDL 30 MIN</t>
  </si>
  <si>
    <t>92608GN</t>
  </si>
  <si>
    <t>SP TELETHERAPY PORT PLAN</t>
  </si>
  <si>
    <t>SPACEMAKER DISSECTOR</t>
  </si>
  <si>
    <t>SPANDAGE #10</t>
  </si>
  <si>
    <t>SPANDAGE #5</t>
  </si>
  <si>
    <t>SPANDAGE #6</t>
  </si>
  <si>
    <t>SPANDAGE #7</t>
  </si>
  <si>
    <t>SPANDEX</t>
  </si>
  <si>
    <t>SPEAKING VALVE</t>
  </si>
  <si>
    <t>SPEC MED RAD PHYSICS CONSULT</t>
  </si>
  <si>
    <t>SPECIAL CARE CREAM</t>
  </si>
  <si>
    <t>SPECIAL DOSIMETRY</t>
  </si>
  <si>
    <t>SPECIAL STAINS - GROUP I - PC</t>
  </si>
  <si>
    <t>SPECIAL STAINS - GROUP I - TC</t>
  </si>
  <si>
    <t>SPECIAL STAINS - GROUP II - PC</t>
  </si>
  <si>
    <t>SPECIAL STAINS - GROUP II - TC</t>
  </si>
  <si>
    <t>SPECIAL TREATMENT PROCEDURE</t>
  </si>
  <si>
    <t>SPECIMEN CONCENTRATION</t>
  </si>
  <si>
    <t>SPECT LOCALIZATION INFLAM PROC</t>
  </si>
  <si>
    <t>SPECTROSCOPY MRI</t>
  </si>
  <si>
    <t>SPEECH GENERATING DEVICE TRAIN</t>
  </si>
  <si>
    <t>92609GN</t>
  </si>
  <si>
    <t>SPEEDBAND LIGATOR</t>
  </si>
  <si>
    <t>SPEEDBRIDGE IMPLANT</t>
  </si>
  <si>
    <t>SPERM ANALYSIS, COMPLETE</t>
  </si>
  <si>
    <t>SPERM COUNT POST VASECTOMY</t>
  </si>
  <si>
    <t>SPIDER FX</t>
  </si>
  <si>
    <t>C1884</t>
  </si>
  <si>
    <t>SPINAL CANAL ECHOGRAPHY</t>
  </si>
  <si>
    <t>SPINAL CORD STIMULATOR</t>
  </si>
  <si>
    <t>SPINAL FLUID CELL CNT/DIFF -3</t>
  </si>
  <si>
    <t>SPINAL FLUID TAB DIAGNOSTIC</t>
  </si>
  <si>
    <t>SPINAL FLUID-CELL CNT/DIFF -1</t>
  </si>
  <si>
    <t>SPINAL NEEDLE INTRODUCER</t>
  </si>
  <si>
    <t>SPINAL PUNCTURE</t>
  </si>
  <si>
    <t>Spinal Puncture with Fluoro/CT Guidance</t>
  </si>
  <si>
    <t>SPINAL PUNCTURE, THERAPEUTIC FOR CSF</t>
  </si>
  <si>
    <t>SPINAL TAP / EPIDURAL</t>
  </si>
  <si>
    <t>SPINAL TAP CARE FEE</t>
  </si>
  <si>
    <t>SPINAL TRAY ADULT</t>
  </si>
  <si>
    <t>SPINAL TRAY, ADULT</t>
  </si>
  <si>
    <t>SPINAL TRAY, INFANT</t>
  </si>
  <si>
    <t>SPINE SINGLE VIEW</t>
  </si>
  <si>
    <t>SPINE SINGLE VIEW - MCR</t>
  </si>
  <si>
    <t>72020FY</t>
  </si>
  <si>
    <t>SPINE STANDING SCOLIOSIS</t>
  </si>
  <si>
    <t>SPIRAL BLADE FOR FEM NAIL</t>
  </si>
  <si>
    <t>SPIROMETRY WITH GRAPH</t>
  </si>
  <si>
    <t>SPLINT SUPPLIES MISC</t>
  </si>
  <si>
    <t>Q4051</t>
  </si>
  <si>
    <t>SPLINT, CAST DELTALITE 3X12</t>
  </si>
  <si>
    <t>SPLINT, CAST DELTALITE 5X30</t>
  </si>
  <si>
    <t>SPLINT, CAST PLASTER 3X15</t>
  </si>
  <si>
    <t>SPLINT, CAST PLASTER 4X15</t>
  </si>
  <si>
    <t>SPLINT, CAST PLASTER 5X30</t>
  </si>
  <si>
    <t>SPLINT, CAST PLASTER 5X45</t>
  </si>
  <si>
    <t>SPLINT, TRACTION LARGE</t>
  </si>
  <si>
    <t>SPLINT, TRACTION MEDIUM</t>
  </si>
  <si>
    <t>SPLINT, TRACTION X-LARGE</t>
  </si>
  <si>
    <t>SPLINT, WRIST COCK-UP</t>
  </si>
  <si>
    <t>SPLINT,CLAVICLE,MCLEOD,ALL SIZ</t>
  </si>
  <si>
    <t>SPONGE, DRAIN, SOFTWICK 4X4</t>
  </si>
  <si>
    <t>SPONGE, WECKCELLS</t>
  </si>
  <si>
    <t>SPONGES, TONSIL</t>
  </si>
  <si>
    <t>SPONTANEOUS NYSTAGMUS TEST W RECORDING</t>
  </si>
  <si>
    <t>SPORTS BRA</t>
  </si>
  <si>
    <t>SPUTUM COLLECTION</t>
  </si>
  <si>
    <t>SQ/IM INJECTION</t>
  </si>
  <si>
    <t>SQ/IM INJECTION - ACU PT</t>
  </si>
  <si>
    <t>SQ/IM INJECTION - NON CHEMO</t>
  </si>
  <si>
    <t>SQ/IM INJECTION - OP ONLY</t>
  </si>
  <si>
    <t>ST COG INTERVENTION 1st - 15'</t>
  </si>
  <si>
    <t>97129GN</t>
  </si>
  <si>
    <t>ST COG INTERVENTION each addle 15'</t>
  </si>
  <si>
    <t>97130GN</t>
  </si>
  <si>
    <t>ST CONTRACT SERVICE</t>
  </si>
  <si>
    <t>ST EVAL FLUENCY</t>
  </si>
  <si>
    <t>92521GN</t>
  </si>
  <si>
    <t>ST EVAL SND PROD</t>
  </si>
  <si>
    <t>92522GN</t>
  </si>
  <si>
    <t>ST EVAL SND PROD W LANG</t>
  </si>
  <si>
    <t>92523GN</t>
  </si>
  <si>
    <t>ST E-VISIT 11-20 MIN. /7DAYS</t>
  </si>
  <si>
    <t>ST E-VISIT 21 MIN OR &gt;/7 DAYS</t>
  </si>
  <si>
    <t>ST E-VISIT 5-10 MIN. /7 DAYS</t>
  </si>
  <si>
    <t>ST LANGUAGE EXP. DC</t>
  </si>
  <si>
    <t>G9164GN</t>
  </si>
  <si>
    <t>ST MISCELLANEOUS</t>
  </si>
  <si>
    <t>ST VISIT FOR HOME HEALTH</t>
  </si>
  <si>
    <t>ST VOICE / RESONANCE ANALYSIS</t>
  </si>
  <si>
    <t>92524GN</t>
  </si>
  <si>
    <t>STABILTUBE HOLDER</t>
  </si>
  <si>
    <t>STAINLESS 5MM SCHANZ SCREWS S.D.</t>
  </si>
  <si>
    <t>STAPLE RICHARDS XS/S/M/L</t>
  </si>
  <si>
    <t>STARTER KIT 4 1000ML BOT</t>
  </si>
  <si>
    <t>STAT 2 DIALAFLOW</t>
  </si>
  <si>
    <t>STAT WRAP BANDAGE</t>
  </si>
  <si>
    <t>STATAK</t>
  </si>
  <si>
    <t>STATLOCK PICC PLUS</t>
  </si>
  <si>
    <t>STENT - DOUBLE J</t>
  </si>
  <si>
    <t>STENT PLCMT &amp; ATHEREC/ANGIO FEM/POP</t>
  </si>
  <si>
    <t>STENT PLCMT &amp; ATHEREC/ANGIO TIB/PER ADD</t>
  </si>
  <si>
    <t>STENT PLCMT &amp; ATHEREC/ANGIO TIB/PERON</t>
  </si>
  <si>
    <t>STENT PLCMT W/WO ANGIO FEM/POP UNIL</t>
  </si>
  <si>
    <t>STENT PLCMT W/WO ANGIO ILIAC ADD IPSIL</t>
  </si>
  <si>
    <t>STENT PLCMT W/WO ANGIO ILIAC ART</t>
  </si>
  <si>
    <t>STENT PLCMT W/WO ANGIO TIB/PERON ADD</t>
  </si>
  <si>
    <t>STENT PLCMT W/WO ANGIO TIB/PERONEAL</t>
  </si>
  <si>
    <t>STENT VARIABLE LENGTH</t>
  </si>
  <si>
    <t>STEP INSUFFLATION NEEDLE</t>
  </si>
  <si>
    <t>STERILE COTTON BALLS</t>
  </si>
  <si>
    <t>STERILE RAYTEC 10 PK</t>
  </si>
  <si>
    <t>STERILE WATER 10 ML</t>
  </si>
  <si>
    <t>STERILE WATER 10ML</t>
  </si>
  <si>
    <t>STERILE WATER, 1500ML POUR</t>
  </si>
  <si>
    <t>STERILE WATER, 250ML POUR</t>
  </si>
  <si>
    <t>STERILE WATER, 3L BAG</t>
  </si>
  <si>
    <t>STERILE WATER, 50ML</t>
  </si>
  <si>
    <t>Sterile Water/Saline 10 ML</t>
  </si>
  <si>
    <t>A4216</t>
  </si>
  <si>
    <t>Sterile Water/Saline 500ML</t>
  </si>
  <si>
    <t>A4217</t>
  </si>
  <si>
    <t>STERNO-CLAV JT MIN 3 VIEWS</t>
  </si>
  <si>
    <t>STERNO-CLAV JT MIN 3 VIEWS - MCR</t>
  </si>
  <si>
    <t>71130FY</t>
  </si>
  <si>
    <t>STERNO-CLAV JTS MIN 3 VIEWS</t>
  </si>
  <si>
    <t>STERNUM</t>
  </si>
  <si>
    <t>STERNUM - MCR</t>
  </si>
  <si>
    <t>71120FY</t>
  </si>
  <si>
    <t>STIFF NECK COLLAR</t>
  </si>
  <si>
    <t>STIMUPLEX NEEDLE</t>
  </si>
  <si>
    <t>STIZMARKS SUBSEQUENT DAY(S)</t>
  </si>
  <si>
    <t>STOCKINGS, TED THI-HI</t>
  </si>
  <si>
    <t>STOCKINGS, TED THI-HI X-L BELT</t>
  </si>
  <si>
    <t>STOCKINGS, TED, KNEE HIGH</t>
  </si>
  <si>
    <t>STOCKINGS, TED, THI-HI - LARGE</t>
  </si>
  <si>
    <t>STOMACH TUBE #14 FR</t>
  </si>
  <si>
    <t>STOMACH TUBE #16 FR</t>
  </si>
  <si>
    <t>STOMACH TUBE #18 FR</t>
  </si>
  <si>
    <t>STOMAHESIVE WITH SURE FIT</t>
  </si>
  <si>
    <t>STONE ANALYSIS</t>
  </si>
  <si>
    <t>STOPCOCK 3 WAY</t>
  </si>
  <si>
    <t>STOPCOCK MANIFOLD</t>
  </si>
  <si>
    <t>STOPCOCK ONE WAY</t>
  </si>
  <si>
    <t>STOPCOCK, 3-WAY</t>
  </si>
  <si>
    <t>STORZ HYSTEROSCOPY SEAL</t>
  </si>
  <si>
    <t>STP Conslut Path Interp</t>
  </si>
  <si>
    <t>STRAIGHTSHOT TUBING</t>
  </si>
  <si>
    <t>STREP PNEUMONIAE ANTIGEN</t>
  </si>
  <si>
    <t>STREPTOZYME</t>
  </si>
  <si>
    <t>STRESS ECHO W/ EKG AND PHYSICIAN</t>
  </si>
  <si>
    <t>STRESS EKG INTERP</t>
  </si>
  <si>
    <t>STRESS MANIPUL W ARTHRO</t>
  </si>
  <si>
    <t>STRESS TEST DOC</t>
  </si>
  <si>
    <t>STRONTIUM 89, PER MCI</t>
  </si>
  <si>
    <t>A9600</t>
  </si>
  <si>
    <t>STYLET INTUBATING 14 FR</t>
  </si>
  <si>
    <t>STYLET INTUBATING 6 FR</t>
  </si>
  <si>
    <t>SUBTRACTION W/CONTRAST EXAMS</t>
  </si>
  <si>
    <t>SUCTION CANNISTER 1200ML</t>
  </si>
  <si>
    <t>SUCTION CATHETER, ALL SIZES</t>
  </si>
  <si>
    <t>SUCTION CAUTERY</t>
  </si>
  <si>
    <t>SUCTION ORAL BRUSH TIP</t>
  </si>
  <si>
    <t>SUCTION PEDIATRIC 4,5,6</t>
  </si>
  <si>
    <t>SUCTION TIP, POOLE</t>
  </si>
  <si>
    <t>SUCTION TRAY W/14 FR CATH</t>
  </si>
  <si>
    <t>SUCTION YANKAUER KIT</t>
  </si>
  <si>
    <t>SUGAR H20 SCREEN</t>
  </si>
  <si>
    <t>SUGARS MULT QUAL EACH SPECIMEN</t>
  </si>
  <si>
    <t>SUPER HAND LOAD RADIOELEMENT</t>
  </si>
  <si>
    <t>SUPPLEMENTAL NURSING SYSTEM</t>
  </si>
  <si>
    <t>SUPPLIES-STERILE TRAY</t>
  </si>
  <si>
    <t>SUPRAPUBIC INTRODUCER 16FR</t>
  </si>
  <si>
    <t>SUR APPLIC RADIOELEMENT</t>
  </si>
  <si>
    <t>SURE FIT FLEX WAFER</t>
  </si>
  <si>
    <t>SURGICAL PATH LEVEL I - PC</t>
  </si>
  <si>
    <t>SURGICAL PATH LEVEL I - TC</t>
  </si>
  <si>
    <t>SURGICAL PATH LEVEL II - PC</t>
  </si>
  <si>
    <t>SURGICAL PATH LEVEL II - TC</t>
  </si>
  <si>
    <t>SURGICAL PATH LEVEL III - PC</t>
  </si>
  <si>
    <t>SURGICAL PATH LEVEL IV - PC</t>
  </si>
  <si>
    <t>SURGICAL PATH LEVEL V - PC</t>
  </si>
  <si>
    <t>SURGICAL PATH LEVEL VI - PC</t>
  </si>
  <si>
    <t>SURGICAL PATH LEVEL VI - TC</t>
  </si>
  <si>
    <t>A6240</t>
  </si>
  <si>
    <t>SURGICLIP S-M-L</t>
  </si>
  <si>
    <t>SURGIFLO</t>
  </si>
  <si>
    <t>SUSCEPTIBILITY TESTS-2</t>
  </si>
  <si>
    <t>SUTURE - COMPLEX</t>
  </si>
  <si>
    <t>SUTURE - SIMPLE</t>
  </si>
  <si>
    <t>SUTURE 10-0</t>
  </si>
  <si>
    <t>SUTURE 3-4-5 MULTIPACK</t>
  </si>
  <si>
    <t>SUTURE BOOTS</t>
  </si>
  <si>
    <t>SUTURE FREE NEEDLES</t>
  </si>
  <si>
    <t>SUTURE MID CHROMIC/#5MERSILENE</t>
  </si>
  <si>
    <t>SUTURE PACK - DISPOSABLE</t>
  </si>
  <si>
    <t>SUTURE REMOVAL KIT</t>
  </si>
  <si>
    <t>SUTURE STEEL 34 #6 BUTTON</t>
  </si>
  <si>
    <t>SUTURE TAPE</t>
  </si>
  <si>
    <t>SUTURE, GORE-TEX</t>
  </si>
  <si>
    <t>SWANSON TOE IMPLANT</t>
  </si>
  <si>
    <t>SWIVEL ADAPTER W/ PORT</t>
  </si>
  <si>
    <t>SYNERGY BATTERY</t>
  </si>
  <si>
    <t>SYNERGY MATTRESS</t>
  </si>
  <si>
    <t>SYNERGY PT. PROGRAMMER</t>
  </si>
  <si>
    <t>SYNTH 5.0 SCHANZ SCREW</t>
  </si>
  <si>
    <t>SYNTHES 1/3 TUBULAR LOCK PLATE 5-6H</t>
  </si>
  <si>
    <t>SYNTHES 1/3 TUBULAR LOCK PLATE 7H</t>
  </si>
  <si>
    <t>SYNTHES 1/3 TUBULAR LOCK PLATE 8-10H</t>
  </si>
  <si>
    <t>SYNTHES 2.0 GUIDEPIN</t>
  </si>
  <si>
    <t>SYNTHES 2.0MM SCREW</t>
  </si>
  <si>
    <t>SYNTHES 2.4 CORTICAL SCREW</t>
  </si>
  <si>
    <t>SYNTHES 2.4 LOCKING SCREW</t>
  </si>
  <si>
    <t>SYNTHES 2.4MM SCREW</t>
  </si>
  <si>
    <t>SYNTHES 2.5 BALL TIP REAM ROD</t>
  </si>
  <si>
    <t>SYNTHES 2.5 THREAD WIRE</t>
  </si>
  <si>
    <t>SYNTHES 2.7 CORTICAL SCREW</t>
  </si>
  <si>
    <t>SYNTHES 2.7 LOCK SCREW</t>
  </si>
  <si>
    <t>SYNTHES 3 HOLE PROX HUMERUS PLATE</t>
  </si>
  <si>
    <t>SYNTHES 4.0 LOCK SCREW</t>
  </si>
  <si>
    <t>SYNTHES 4.5 CERC POS PIN</t>
  </si>
  <si>
    <t>SYNTHES 4.9 LOCKING BOLT</t>
  </si>
  <si>
    <t>SYNTHES 5 HOLE PROX HUMERUS PLATE</t>
  </si>
  <si>
    <t>SYNTHES 5.0 CANN CONICAL SCREW</t>
  </si>
  <si>
    <t>SYNTHES 5.0 CANN LOCKING SCREW</t>
  </si>
  <si>
    <t>SYNTHES 5.0 LOCKING BOLT</t>
  </si>
  <si>
    <t>SYNTHES 5.0 LOCKING SCREW</t>
  </si>
  <si>
    <t>SYNTHES 7.3 CANN CONICAL SCREW</t>
  </si>
  <si>
    <t>SYNTHES 7.3 CANN LOCKING SCREW</t>
  </si>
  <si>
    <t>SYNTHES CABLE WITH CRIMP</t>
  </si>
  <si>
    <t>SYNTHES DHS COMPRESSION PLATE</t>
  </si>
  <si>
    <t>SYNTHES DHS COMPRESSION SCREW</t>
  </si>
  <si>
    <t>SYNTHES DHS LAG SCREW</t>
  </si>
  <si>
    <t>SYNTHES END CAP</t>
  </si>
  <si>
    <t>SYNTHES FEMORAL NAIL</t>
  </si>
  <si>
    <t>SYNTHES HAMMERLOCK IMPLANTS S/M/L</t>
  </si>
  <si>
    <t>SYNTHES HELICAL BLADE</t>
  </si>
  <si>
    <t>SYNTHES IMPLANT</t>
  </si>
  <si>
    <t>SYNTHES KIRSCHNER WIRE, NOT IMPLANTED</t>
  </si>
  <si>
    <t>SYNTHES PLATE</t>
  </si>
  <si>
    <t>SYNTHES TFN HELICAL BLADE</t>
  </si>
  <si>
    <t>SYNTHES TFN LONG TROCH NAIL</t>
  </si>
  <si>
    <t>SYNTHES TFN SHORT TROCH NAIL</t>
  </si>
  <si>
    <t>SYNTHES TIBIAL NAIL</t>
  </si>
  <si>
    <t>SYNTHES TROCH NAIL</t>
  </si>
  <si>
    <t>SYNTHES TROCH NAIL LONG</t>
  </si>
  <si>
    <t>SYNTHES TROCH REATTACH DEVICE</t>
  </si>
  <si>
    <t>SYRINGE 12 ML SALINE</t>
  </si>
  <si>
    <t>SYRINGE, BARD TOOMEY 70CC</t>
  </si>
  <si>
    <t>T CONNECT EXTENSION SET</t>
  </si>
  <si>
    <t>T POD</t>
  </si>
  <si>
    <t>T3 (TRIIODOTHYRONINE) TOTAL</t>
  </si>
  <si>
    <t>T3 REVERSE</t>
  </si>
  <si>
    <t>T4</t>
  </si>
  <si>
    <t>TA 30-60-90 STAPLER</t>
  </si>
  <si>
    <t>TA 60 RELOAD</t>
  </si>
  <si>
    <t>TA55 ROTICULATOR</t>
  </si>
  <si>
    <t>TACROLIMUS (FK506)</t>
  </si>
  <si>
    <t>TAXOL TUBING</t>
  </si>
  <si>
    <t>TB SKIN TEST INTRADERMAL</t>
  </si>
  <si>
    <t>TB/INJECTION/ON SITE  CHECK</t>
  </si>
  <si>
    <t>TDAP (ADACEL)</t>
  </si>
  <si>
    <t>TEAR CUT POWER RASP</t>
  </si>
  <si>
    <t>TEE W/CONTRAST</t>
  </si>
  <si>
    <t>C8925</t>
  </si>
  <si>
    <t>TEE-MINOR PROCEDURE</t>
  </si>
  <si>
    <t>TEFLON COATED EXTENDED BOVIE TIP</t>
  </si>
  <si>
    <t>TEGADERM - LARGE</t>
  </si>
  <si>
    <t>TEGADERM - SMALL</t>
  </si>
  <si>
    <t>TEGADERM DRESSING</t>
  </si>
  <si>
    <t>TELEMEDICINE VISIT – FACILITY SITE FEE</t>
  </si>
  <si>
    <t>Q3014</t>
  </si>
  <si>
    <t>TELEOGRAM</t>
  </si>
  <si>
    <t>TELEPHONE CALL - BRIEF</t>
  </si>
  <si>
    <t>TELEPHONE CALL - COMPLEX</t>
  </si>
  <si>
    <t>TELEPHONE CALL - INTERMEDIATE</t>
  </si>
  <si>
    <t>TELETHERAPY ISODOSE P/COMPLEX</t>
  </si>
  <si>
    <t>TELETHERAPY ISODOSE P/SIMPLE</t>
  </si>
  <si>
    <t>TELFA PAD 2X3</t>
  </si>
  <si>
    <t>TEMPORARY PACING LEADS</t>
  </si>
  <si>
    <t>TENDON/AMPUTATION/ FRACTURE/ TRAUMA CARE</t>
  </si>
  <si>
    <t>TENS APPLICATION</t>
  </si>
  <si>
    <t>TESTICULAR SCAN</t>
  </si>
  <si>
    <t>TESTOSTERONE</t>
  </si>
  <si>
    <t>TESTOSTERONE, FREE</t>
  </si>
  <si>
    <t>TETANUS SHOT</t>
  </si>
  <si>
    <t>TETRACAINE</t>
  </si>
  <si>
    <t>THAL-QUICK CHEST TUBE TRAY</t>
  </si>
  <si>
    <t>THC CONFIRMATION</t>
  </si>
  <si>
    <t>THE SHEATH</t>
  </si>
  <si>
    <t>THEOPHYLLINE</t>
  </si>
  <si>
    <t>THER/PROPH/DIAG INJ SC/IM</t>
  </si>
  <si>
    <t>THERAP EXERCISE-ROM, EA 15 MIN</t>
  </si>
  <si>
    <t>THERAP PROPHYLACTIC/DX INJ SUBQ/IM H/OGM</t>
  </si>
  <si>
    <t>THERAPEU INJ SING/MULT TRIGGER PTS MUSC</t>
  </si>
  <si>
    <t>THERAPEUTIC PHLEBOTOMY BAG</t>
  </si>
  <si>
    <t>THERAPEUTIC RAD SIMULATION 3-D</t>
  </si>
  <si>
    <t>THERAPY D/C/HOURLY</t>
  </si>
  <si>
    <t>THERAPY D/C/PER VISIT</t>
  </si>
  <si>
    <t>THERAPY EVAL/HOURLY</t>
  </si>
  <si>
    <t>THERAPY EVAL/PER VISIT</t>
  </si>
  <si>
    <t>THERAPY ROUTINE/HOURLY</t>
  </si>
  <si>
    <t>THERAPY ROUTINE/PER VISIT</t>
  </si>
  <si>
    <t>THORAC AORTOGRAM SERIAL</t>
  </si>
  <si>
    <t>THORAC AORTOGRAM SINGLE</t>
  </si>
  <si>
    <t>THORACENTESIS</t>
  </si>
  <si>
    <t>THORACENTESIS CARE FEE</t>
  </si>
  <si>
    <t>THORACENTESIS KIT</t>
  </si>
  <si>
    <t>THORACIC GAS VOLUME</t>
  </si>
  <si>
    <t>THORACIC PARASPINAL - TC</t>
  </si>
  <si>
    <t>THORACIC SPINE</t>
  </si>
  <si>
    <t>THORACIC SPINE 3 VIEWS - MCR</t>
  </si>
  <si>
    <t>72072FY</t>
  </si>
  <si>
    <t>THORACIC SPINE 4 VIEW</t>
  </si>
  <si>
    <t>THORACIC SPINE AP &amp; LAT</t>
  </si>
  <si>
    <t>THORACIC SPINE AP &amp; LAT - MCR</t>
  </si>
  <si>
    <t>72070FY</t>
  </si>
  <si>
    <t>THORACIC SPINE AP &amp; LATERAL</t>
  </si>
  <si>
    <t>THORACIC VENT</t>
  </si>
  <si>
    <t>THORACO-LUMBAR</t>
  </si>
  <si>
    <t>THORACO-LUMBAR - MCR</t>
  </si>
  <si>
    <t>72080FY</t>
  </si>
  <si>
    <t>THORA-VENT PNEUMOTHROAX TRAY</t>
  </si>
  <si>
    <t>THORCENTESIS PUNCTURE</t>
  </si>
  <si>
    <t>THR PRPH/DX IV PSH SNG/1ST SBST/DRUG H/O</t>
  </si>
  <si>
    <t>THR PRPH/DX NJX EA SEQL IV PSH SBST/DRG</t>
  </si>
  <si>
    <t>THROMBECTOMY 2ND &amp; SUBSEQ ART</t>
  </si>
  <si>
    <t>THROMBECTOMY INITIAL ART</t>
  </si>
  <si>
    <t>THROMBECTOMY SECONDARY ART</t>
  </si>
  <si>
    <t>THROMBOLECT W ANGIOPL 36905</t>
  </si>
  <si>
    <t>THROMBOLECT W STENT PLCMT 36906</t>
  </si>
  <si>
    <t>THROMBOLYSIS</t>
  </si>
  <si>
    <t>THUMB SPLINT SPICA</t>
  </si>
  <si>
    <t>THYROGLOBULIN TUMOR MARKER</t>
  </si>
  <si>
    <t>THYROID SCAN</t>
  </si>
  <si>
    <t>THYROID SOFT TISSUE HEAD &amp; NECK - MCR</t>
  </si>
  <si>
    <t>THYROID STIMULATING IMMUNOGLOBULIN</t>
  </si>
  <si>
    <t>THYROID UPTAKE</t>
  </si>
  <si>
    <t>THYROID UPTAKE (SINGLE DMT)</t>
  </si>
  <si>
    <t>THYROTROPIN RECEPTOR ANTIBODY</t>
  </si>
  <si>
    <t>TIBIAL SPACER MOLD</t>
  </si>
  <si>
    <t>TIELLE DRESSING 1/4x1/4</t>
  </si>
  <si>
    <t>TIELLE HYDROPOLYMER</t>
  </si>
  <si>
    <t>TIER #1 - ED CARE</t>
  </si>
  <si>
    <t>TIER #2 - ED CARE</t>
  </si>
  <si>
    <t>TIER #3 - ED CARE</t>
  </si>
  <si>
    <t>TIER #4 - ED CARE</t>
  </si>
  <si>
    <t>TIER #5 - ED CARE</t>
  </si>
  <si>
    <t>TISSUE CONSULTATION</t>
  </si>
  <si>
    <t>TISSUE DECALCIFICATION - PC</t>
  </si>
  <si>
    <t>TISSUE DECALCIFICATION - TC</t>
  </si>
  <si>
    <t>TISSUE, PLACENTAL</t>
  </si>
  <si>
    <t>TITANIUM CATH EXTENDER</t>
  </si>
  <si>
    <t>TITMUS VISION SCREEN</t>
  </si>
  <si>
    <t>TIVANIUM FEMORAL COMPONENT</t>
  </si>
  <si>
    <t>TIVANIUM KNEE PROLONG CONSTRUCT PRICE</t>
  </si>
  <si>
    <t>TLSO BACK BRACE</t>
  </si>
  <si>
    <t>TM JOINTS BILATERAL</t>
  </si>
  <si>
    <t>TOBRAMYCIN LEVEL</t>
  </si>
  <si>
    <t>TOE NAIL EXCISION</t>
  </si>
  <si>
    <t>TOES</t>
  </si>
  <si>
    <t>TOES - MCR</t>
  </si>
  <si>
    <t>73660FY</t>
  </si>
  <si>
    <t>TOES - MINI</t>
  </si>
  <si>
    <t>TOFFEL PACK</t>
  </si>
  <si>
    <t>TOMOGRAPHIC BONE</t>
  </si>
  <si>
    <t>TOMOGRAPHIC BRAIN IMAGING</t>
  </si>
  <si>
    <t>TOMOGRAPHY</t>
  </si>
  <si>
    <t>TONOMETRY</t>
  </si>
  <si>
    <t>TOOTH SINGLE VIEW</t>
  </si>
  <si>
    <t>TOPIRAMATE</t>
  </si>
  <si>
    <t>TORQUE VISE</t>
  </si>
  <si>
    <t>TOTAL BODY SCAN USING I-131</t>
  </si>
  <si>
    <t>TOTAL CONTACT CAST</t>
  </si>
  <si>
    <t>TOTAL HIP, CERAMIC HEAD</t>
  </si>
  <si>
    <t>TOTAL PROTEIN, FLUID</t>
  </si>
  <si>
    <t>TOTAL VITAL CAPACITY</t>
  </si>
  <si>
    <t>TOURNIQUET STERILE 24 IN.</t>
  </si>
  <si>
    <t>TOURNIQUET STERILE 30 IN.</t>
  </si>
  <si>
    <t>TOURNIQUET STERILE 42 IN.</t>
  </si>
  <si>
    <t>TOXO PLASMA TITER</t>
  </si>
  <si>
    <t>T-PIECE NEONATAL CIRCUIT</t>
  </si>
  <si>
    <t>TRACHEOSTOMY</t>
  </si>
  <si>
    <t>TRACHEOSTOMY TUBE HOLDERS</t>
  </si>
  <si>
    <t>TRACHEOSTOMY TUBE, SHILEY</t>
  </si>
  <si>
    <t>TRACING ONLY W/OUT INTERP MCR - AHC</t>
  </si>
  <si>
    <t>TRACKABLE BLADE</t>
  </si>
  <si>
    <t>TRACTION SPLINT, SMALL</t>
  </si>
  <si>
    <t>TRAILBLAZER CATHETER</t>
  </si>
  <si>
    <t>TRAMADOL, URINE</t>
  </si>
  <si>
    <t>TRANS CATHETER THER EMBOLIZA</t>
  </si>
  <si>
    <t>TRANS VAG NON-OB</t>
  </si>
  <si>
    <t>TRANS VAG NON-OB - MCR</t>
  </si>
  <si>
    <t>TRANSACTION FEE</t>
  </si>
  <si>
    <t>TRANSBRONCHIAL ASPIRATION NEEDLE</t>
  </si>
  <si>
    <t>TRANSCATH PLCMT INTRAV STENT VEIN</t>
  </si>
  <si>
    <t>TRANSCATH VENOUS INF FOR THROMBOLYSIS</t>
  </si>
  <si>
    <t>TRANSESOPHAGEAL ECHO</t>
  </si>
  <si>
    <t>TRANSFER IN CHARGE</t>
  </si>
  <si>
    <t>TRANSFUSION RX PATH INTERP - PC</t>
  </si>
  <si>
    <t>TRANSGLUTAMINASE IGA</t>
  </si>
  <si>
    <t>TRANSHEPATIC BILIARY DRNG CATH</t>
  </si>
  <si>
    <t>TRANSHEPATIC CHOLANGIOGRAM</t>
  </si>
  <si>
    <t>TRANSLUM BALLOON ANGIOPLASTY EA ADDTL</t>
  </si>
  <si>
    <t>TRANSLUMIN ANGIO BRACHIO-CEPH ADDTL</t>
  </si>
  <si>
    <t>TRANSLUMIN ANGIOPLASTY BRACHIO-CEPH</t>
  </si>
  <si>
    <t>TRANSLUMIN BALLOON ANGIOPLASTY</t>
  </si>
  <si>
    <t>TRANSLUMINAL BALLOON ANGIO</t>
  </si>
  <si>
    <t>TRANSOBDURATOR SLING</t>
  </si>
  <si>
    <t>TRANSPARENT FILM &lt;=16 SQ IN</t>
  </si>
  <si>
    <t>A6257</t>
  </si>
  <si>
    <t>TRANSPARENT FILM &gt;16&lt;=48 IN</t>
  </si>
  <si>
    <t>A6258</t>
  </si>
  <si>
    <t>TRANSPLANTED KIDNEY W/WO DUPLEX</t>
  </si>
  <si>
    <t>TRANSTRACHEAL PROCEDURE</t>
  </si>
  <si>
    <t>TRAPEASE POLYP TRAP</t>
  </si>
  <si>
    <t>TRAY FOLEY SILICONE 16 FR.</t>
  </si>
  <si>
    <t>TRAY, TRACH CLEANING</t>
  </si>
  <si>
    <t>TREAR HIP DISLOCATION TRAUMATIC W/O ANES</t>
  </si>
  <si>
    <t>TREAT CLAVICLE FRACTURE</t>
  </si>
  <si>
    <t>TREAT ELBOW DISLOCATION</t>
  </si>
  <si>
    <t>TREAT FINGER / THUMB FRACTURE EACH</t>
  </si>
  <si>
    <t>TREAT FINGER FRACTURE EACH W/MANJ</t>
  </si>
  <si>
    <t>TREAT FINGER FRACTURE EACH W/O MA</t>
  </si>
  <si>
    <t>TREAT FRACTURE RADIUS &amp; ULNA</t>
  </si>
  <si>
    <t>TREAT FRACTURE RADIUS.ULNA</t>
  </si>
  <si>
    <t>TREAT HIP ARTHRP DISCL W/O ANES</t>
  </si>
  <si>
    <t>TREAT HUMERUS FRACTURE</t>
  </si>
  <si>
    <t>TREAT KNEECAP DISLOCATION</t>
  </si>
  <si>
    <t>TREAT SHOULDER DISLOCATION</t>
  </si>
  <si>
    <t>TREATMENT AIDS COMPLEX PLUS</t>
  </si>
  <si>
    <t>TREATMENT AIDS INTERMEDIATE</t>
  </si>
  <si>
    <t>TREATMENT AIDS SIMPLE</t>
  </si>
  <si>
    <t>TREATMENT FINGER FX</t>
  </si>
  <si>
    <t>TREATMENT OF TOE FRACTURE</t>
  </si>
  <si>
    <t>TRELLIS PERIPHERAL INFUSION SYSTEM (COV)</t>
  </si>
  <si>
    <t>TREPONEMA PALLIDUM ANTIBODIES</t>
  </si>
  <si>
    <t>TRICHOMONAS AMPLIFIED RNA</t>
  </si>
  <si>
    <t>TRIGGER POINT INJECTION</t>
  </si>
  <si>
    <t>TRIGLYCERIDES</t>
  </si>
  <si>
    <t>TRILEPTAL</t>
  </si>
  <si>
    <t>TRILLIANT DRILL BIT</t>
  </si>
  <si>
    <t>TRILLIANT K-WIRE</t>
  </si>
  <si>
    <t>TRIM CALLUS LESION 1</t>
  </si>
  <si>
    <t>TRIM CALLUS LESIONS &gt;2&lt;4</t>
  </si>
  <si>
    <t>TRIM CALLUS LESIONS &gt;4</t>
  </si>
  <si>
    <t>TROCAR, 11/12 MM</t>
  </si>
  <si>
    <t>TROCAR, 8 MM</t>
  </si>
  <si>
    <t>TROPONIN I</t>
  </si>
  <si>
    <t>TRYPTASE</t>
  </si>
  <si>
    <t>TSA/CHS HARDY RAND RITTER COLOR VISION</t>
  </si>
  <si>
    <t>TSA/CHS INTERMEDIATE VISUAL ACUITY</t>
  </si>
  <si>
    <t>T-TUBE CHOLE</t>
  </si>
  <si>
    <t>TUBE GAUZE</t>
  </si>
  <si>
    <t>TUBIGRIP PER YD</t>
  </si>
  <si>
    <t>TUBING, EXT. W/LATEX CONNECTOR</t>
  </si>
  <si>
    <t>TUBING, SUCTION EXT.</t>
  </si>
  <si>
    <t>TUBING, SUCTION, 6FT.</t>
  </si>
  <si>
    <t>TUBING, UTERINE ASP./HANDLE</t>
  </si>
  <si>
    <t>TUBULAR DRESSING</t>
  </si>
  <si>
    <t>A6457</t>
  </si>
  <si>
    <t>TUMOR LOCALIZATION LIMITED</t>
  </si>
  <si>
    <t>TUMOR LOCALIZATION W SPECT</t>
  </si>
  <si>
    <t>TUNELED CV ACCESS INSRT 2 CATH</t>
  </si>
  <si>
    <t>TUNELED CV CATH REM W/O PORT</t>
  </si>
  <si>
    <t>TUOY BORST Y ADAPTOR</t>
  </si>
  <si>
    <t>TUR IRRIGATION TUBING</t>
  </si>
  <si>
    <t>TUR TUBING, 4 WAY</t>
  </si>
  <si>
    <t>TURBINATE SOMNOPLASTY PROBE</t>
  </si>
  <si>
    <t>TURBOHAWK</t>
  </si>
  <si>
    <t>TVT SUSPENSION DEVICE</t>
  </si>
  <si>
    <t>C1771</t>
  </si>
  <si>
    <t>TWIN FIX SUTURE ANCHOR</t>
  </si>
  <si>
    <t>U/S GUIDANCE FOR AMNIO</t>
  </si>
  <si>
    <t>UGI W/ AIR</t>
  </si>
  <si>
    <t>UGI W/ SM BOWEL</t>
  </si>
  <si>
    <t>ULTRADRIVE EXTENSION</t>
  </si>
  <si>
    <t>ULTRADRIVE OSTEOTOME TIP</t>
  </si>
  <si>
    <t>ULTRADRIVE TUBING</t>
  </si>
  <si>
    <t>ULTRAPRO MESH- 3X6</t>
  </si>
  <si>
    <t>ULTRAPRO MESH- 6x6</t>
  </si>
  <si>
    <t>ULTRASITE VALVE</t>
  </si>
  <si>
    <t>ULTRASLING</t>
  </si>
  <si>
    <t>ULTRAVIOLET RX</t>
  </si>
  <si>
    <t>97028GP</t>
  </si>
  <si>
    <t>UMBILICAL CATHETER</t>
  </si>
  <si>
    <t>UMBILICAL VESSEL CATHETER TRAY</t>
  </si>
  <si>
    <t>UNNA BOOT</t>
  </si>
  <si>
    <t>UNNA BOOT W/CALAMINE</t>
  </si>
  <si>
    <t>UP GI ENDOSCOYP W/DIL OTH METH</t>
  </si>
  <si>
    <t>UPCC POCT 10</t>
  </si>
  <si>
    <t>UPCC QUEST 6 POCT</t>
  </si>
  <si>
    <t>UPCLMC DRUG SCREEN</t>
  </si>
  <si>
    <t>UPCLMC DS COLLECTION</t>
  </si>
  <si>
    <t>UPPER EXTREMITY INFANT</t>
  </si>
  <si>
    <t>UPPER GI ENDOSCOPY W/BALL DIL</t>
  </si>
  <si>
    <t>URETERAL ACCESS SHEATH</t>
  </si>
  <si>
    <t>URETERAL BALLOON</t>
  </si>
  <si>
    <t>URETERAL BIOPSY BRUSH</t>
  </si>
  <si>
    <t>URETERAL BUGBEE</t>
  </si>
  <si>
    <t>URETERAL BX FORCEPS</t>
  </si>
  <si>
    <t>URETERAL CATHETER DUAL LUMEN</t>
  </si>
  <si>
    <t>URETERAL PLASTY</t>
  </si>
  <si>
    <t>URETERAL REFLUX STUDY</t>
  </si>
  <si>
    <t>URETEROSCOPE ADAPTOR</t>
  </si>
  <si>
    <t>URIC ACID, 24 HR</t>
  </si>
  <si>
    <t>URINALYSIS DIP AHC</t>
  </si>
  <si>
    <t>URINARY CATHETERIZATION, NOT INDWELLING</t>
  </si>
  <si>
    <t>URINARY DRAINAGE BAG 2000 CC</t>
  </si>
  <si>
    <t>URINARY DRAINAGE BAG 4000 CC</t>
  </si>
  <si>
    <t>URINARY STENT SET</t>
  </si>
  <si>
    <t>URINE CALCIUM</t>
  </si>
  <si>
    <t>URINE CITRATE</t>
  </si>
  <si>
    <t>URINE CREAT 24 HR</t>
  </si>
  <si>
    <t>URINE DIP STICK</t>
  </si>
  <si>
    <t>URINE UREA NITROGEN - 24 HR</t>
  </si>
  <si>
    <t>URINE VOLUME MEASUREMENT, TIMED COLLECT</t>
  </si>
  <si>
    <t>URINE, CYSTINE 24 HR</t>
  </si>
  <si>
    <t>UROLOGY 3-PRONG GRASPER</t>
  </si>
  <si>
    <t>UROMAX ULTRA DILATOR</t>
  </si>
  <si>
    <t>UROST: DUR/WAFER CONVEX IT 1"-25MM</t>
  </si>
  <si>
    <t>UROSTOMY ADAPTOR</t>
  </si>
  <si>
    <t>US BRACHY VOLUME STUDY</t>
  </si>
  <si>
    <t>US GUID DRAIN FLUID PERI/RETROPER</t>
  </si>
  <si>
    <t>US GUID FOR PERICARDIOCENTESIS</t>
  </si>
  <si>
    <t>US GUID NEEDLE ABSC DRN</t>
  </si>
  <si>
    <t>US GUID VASC ACCESS - VASC</t>
  </si>
  <si>
    <t>US GUIDE FOR VASC ACCESS</t>
  </si>
  <si>
    <t>US GUIDED  INTERSTITIAL</t>
  </si>
  <si>
    <t>US GUIDED FIELD SET UP</t>
  </si>
  <si>
    <t>US GUIDED PAROTID BIOPSY</t>
  </si>
  <si>
    <t>US IMAGE GUID FLUID  DRAINAGE VISC</t>
  </si>
  <si>
    <t>US RADIOLOGIST CONSULT</t>
  </si>
  <si>
    <t>US SPECIAL DEL PWS</t>
  </si>
  <si>
    <t>USPO ADMIN FEE</t>
  </si>
  <si>
    <t>USPO DS COLLECTION ONLY</t>
  </si>
  <si>
    <t>UTERINE BALLOON</t>
  </si>
  <si>
    <t>UTERINE EXPLORA CURETTE</t>
  </si>
  <si>
    <t>UTERINE INJECTOR,ZUI 4.0</t>
  </si>
  <si>
    <t>UTERINE MANIP/INJ ZUMI 4.5</t>
  </si>
  <si>
    <t>VA MF/GFS TESTING ANNUAL FEE</t>
  </si>
  <si>
    <t>VAC VIA CANNISTER</t>
  </si>
  <si>
    <t>VAC VIA WOUND VAC</t>
  </si>
  <si>
    <t>VAC VIA WOUND VAC CANNISTER</t>
  </si>
  <si>
    <t>VACUUM AST WND CARE &lt;= 50SQ CM</t>
  </si>
  <si>
    <t>97605GP</t>
  </si>
  <si>
    <t>VACUUM AST WND CARE &gt; 50 SQ CM</t>
  </si>
  <si>
    <t>97606GP</t>
  </si>
  <si>
    <t>VACUUM EXTRACTOR TUBE/ACCESS SET DISP</t>
  </si>
  <si>
    <t>VAD ACCESS</t>
  </si>
  <si>
    <t>VAD FLUSH FEE</t>
  </si>
  <si>
    <t>VAG PACK</t>
  </si>
  <si>
    <t>VAGINAL PACK</t>
  </si>
  <si>
    <t>VALVE, NG, ANTI REFLUX</t>
  </si>
  <si>
    <t>VARICELLA ZOSTER IGG</t>
  </si>
  <si>
    <t>VARICELLA ZOSTER IGM</t>
  </si>
  <si>
    <t>VARICELLA ZOSTER VIRUS PCR</t>
  </si>
  <si>
    <t>VASCULAR GRAFT, DIASTAT ACCESS</t>
  </si>
  <si>
    <t>VASECTOMY UNI/BI SPX W/POSTOP SEMEN EXAM</t>
  </si>
  <si>
    <t>VASELINE GAUZE, 1X36</t>
  </si>
  <si>
    <t>VASELINE GAUZE, 3X18</t>
  </si>
  <si>
    <t>VASELINE GAUZE, 6X36</t>
  </si>
  <si>
    <t>VASELINE, TUBE</t>
  </si>
  <si>
    <t>VASHE WOUND SOLUTION</t>
  </si>
  <si>
    <t>VASOGRAPHY VESICULOGRAPHY EPIDYMOGRAPHY</t>
  </si>
  <si>
    <t>VASOPNEUMATIC RX</t>
  </si>
  <si>
    <t>97016GP</t>
  </si>
  <si>
    <t>VASSOPRESSIN THERAPY</t>
  </si>
  <si>
    <t>VDRL CSF</t>
  </si>
  <si>
    <t>VENIPUNCTURE</t>
  </si>
  <si>
    <t>VENIPUNCTURE FOR DX OR THERAPY</t>
  </si>
  <si>
    <t>VENIPUNCTURE OUTPATIENT DFGC</t>
  </si>
  <si>
    <t>VENIPUNCTURE OUTPATIENT, FMC</t>
  </si>
  <si>
    <t>VENOGRAM EXTREMITY UNILAT</t>
  </si>
  <si>
    <t>VENOGRAPHY IVC W RAD</t>
  </si>
  <si>
    <t>VENOGRAPHY SVC</t>
  </si>
  <si>
    <t>VENTRALEX LG MESH PATCH</t>
  </si>
  <si>
    <t>VENTRALEX MED MESH PATCH</t>
  </si>
  <si>
    <t>VENTRALEX SM MESH PATCH</t>
  </si>
  <si>
    <t>VERDICT II KITS</t>
  </si>
  <si>
    <t>VERISTIM NERVE LOCATOR</t>
  </si>
  <si>
    <t>VERRES NEEDLE - LONG</t>
  </si>
  <si>
    <t>VERSIVA 5.5 X 5.5</t>
  </si>
  <si>
    <t>VERSO CONSULT</t>
  </si>
  <si>
    <t>VERSO CONSULT 1/4 HOUR</t>
  </si>
  <si>
    <t>VERSO HISTORY ADMIN FEE</t>
  </si>
  <si>
    <t>VERSO PRE-PLACEMENT</t>
  </si>
  <si>
    <t>VERSO SURVEILLANCE PHYSICAL (SUR)</t>
  </si>
  <si>
    <t>VERTEBRAL CATHETER</t>
  </si>
  <si>
    <t>VERTICAL DRAIN TUBE DEVICE</t>
  </si>
  <si>
    <t>Vessel Map Hemo Access Bilateral</t>
  </si>
  <si>
    <t>Vessel Map Hemo Access Unilateral</t>
  </si>
  <si>
    <t>VESSELLOOPS</t>
  </si>
  <si>
    <t>VIABAHN COVERED STENT 10 CM</t>
  </si>
  <si>
    <t>C1874</t>
  </si>
  <si>
    <t>VIABAHN COVERED STENT 5 CM</t>
  </si>
  <si>
    <t>VIAL-O-JET</t>
  </si>
  <si>
    <t>VIANCE CROSSING CATH</t>
  </si>
  <si>
    <t>VIMPAT (LACOSAMIDE)</t>
  </si>
  <si>
    <t>VIRAL ISOLATION SHELL VIAL TECHNIQUE</t>
  </si>
  <si>
    <t>VIRAL ISOLATION TISSUE CULTURE INNOCULAT</t>
  </si>
  <si>
    <t>VISCERA RETAINER - FISH</t>
  </si>
  <si>
    <t>VISI-FLOW OSTOMY IRRIGATOR</t>
  </si>
  <si>
    <t>VISIPRO STENT</t>
  </si>
  <si>
    <t>VITAMIN A (RETINOL)</t>
  </si>
  <si>
    <t>VITAMIN B1</t>
  </si>
  <si>
    <t>VITAMIN D, 1,25 DIHYDROXY</t>
  </si>
  <si>
    <t>VITAMIN E (ALPHA TOCOPHEROL)</t>
  </si>
  <si>
    <t>VITAMIN K</t>
  </si>
  <si>
    <t>VIVONEX JEJUNOSTOMY KIT</t>
  </si>
  <si>
    <t>VMA URINE</t>
  </si>
  <si>
    <t>VME ABDOMEN SINGLE</t>
  </si>
  <si>
    <t>VME AC JTS W/WO WEIGHTS</t>
  </si>
  <si>
    <t>VME ANKLE 2 VIEWS</t>
  </si>
  <si>
    <t>VME ANKLE 3 VIEWS</t>
  </si>
  <si>
    <t>VME ARTERIAL FLO-LAB</t>
  </si>
  <si>
    <t>VME ARTERIAL FLO-LAB  W EXER</t>
  </si>
  <si>
    <t>VME CARDIOVASC STRESS TEST</t>
  </si>
  <si>
    <t>VME CERVICAL SPINE 2-3 VIEWS</t>
  </si>
  <si>
    <t>VME CERVICAL SPINE 4+ VIEWS</t>
  </si>
  <si>
    <t>VME CHEST 4 VIEWS COMPLETE</t>
  </si>
  <si>
    <t>VME CHEST PA</t>
  </si>
  <si>
    <t>VME CHEST PA &amp; LAT</t>
  </si>
  <si>
    <t>VME CLAVICLE</t>
  </si>
  <si>
    <t>VME DUPLEX ART GRAFTS BIL</t>
  </si>
  <si>
    <t>VME DUPLEX EXT VEINS UNIL</t>
  </si>
  <si>
    <t>VME DUPLEX EXTRACRANIAL ART</t>
  </si>
  <si>
    <t>VME ECHOCARDIOGRAPHY</t>
  </si>
  <si>
    <t>VME ELBOW 2 VIEWS</t>
  </si>
  <si>
    <t>VME ELBOW 3 VIEWS</t>
  </si>
  <si>
    <t>VME ESOPHOGRAM</t>
  </si>
  <si>
    <t>VME FACIAL BONES MIN 3 VWS</t>
  </si>
  <si>
    <t>VME FEMUR</t>
  </si>
  <si>
    <t>VME FOOT 2 VIEWS</t>
  </si>
  <si>
    <t>VME FOOT 3 VIEWS</t>
  </si>
  <si>
    <t>VME FOREARM</t>
  </si>
  <si>
    <t>VME HAND 2 VIEW</t>
  </si>
  <si>
    <t>VME HAND MIN 3 VIEWS</t>
  </si>
  <si>
    <t>VME HEEL MIN 2 VIEWS</t>
  </si>
  <si>
    <t>VME HIP 2-3V W PELVIS</t>
  </si>
  <si>
    <t>VME HIP ONE VIEW</t>
  </si>
  <si>
    <t>VME HIPS BIL W PELVIS</t>
  </si>
  <si>
    <t>VME HIPS BILAT, W/PELVIS 3-4 VIEWS</t>
  </si>
  <si>
    <t>VME HUMERUS</t>
  </si>
  <si>
    <t>VME KNEE 2 VIEW</t>
  </si>
  <si>
    <t>VME KNEE 3 VIEWS</t>
  </si>
  <si>
    <t>VME KNEE 4 VIEWS</t>
  </si>
  <si>
    <t>VME LOWER LEG TIB/FIB</t>
  </si>
  <si>
    <t>VME LTD ARTERIAL FLO-LAB</t>
  </si>
  <si>
    <t>VME LUMBAR SP BENDING ONLY 2-3 V</t>
  </si>
  <si>
    <t>VME LUMBAR SPINE 2-3 VIEWS</t>
  </si>
  <si>
    <t>VME LUMBAR SPINE MIN 4 VIEWS</t>
  </si>
  <si>
    <t>VME LUMBAR SPINE W/ BENDING 6V</t>
  </si>
  <si>
    <t>VME MANDIBLE</t>
  </si>
  <si>
    <t>VME MASTOIDS</t>
  </si>
  <si>
    <t>VME MRI BRAIN W/O CONTRAST</t>
  </si>
  <si>
    <t>VME MRI BRAIN W/WO CONTRAST</t>
  </si>
  <si>
    <t>VME MRI CERVICAL W/O CONTRAST</t>
  </si>
  <si>
    <t>VME MRI LUMBAR W/O CONTRAST</t>
  </si>
  <si>
    <t>VME MRI THORACIC W/O CONTRAST</t>
  </si>
  <si>
    <t>VME NASAL BONES MIN 3 VWS</t>
  </si>
  <si>
    <t>VME ORBITS MIN 4 VIEWS</t>
  </si>
  <si>
    <t>VME PELVIC US</t>
  </si>
  <si>
    <t>VME PELVIS 1 OR 2 VIEWS</t>
  </si>
  <si>
    <t>VME PELVIS COMPLETE 3 VIEWS</t>
  </si>
  <si>
    <t>VME RIBS BILATERAL 3 VIEWS</t>
  </si>
  <si>
    <t>VME RIBS BILATERAL W/ PA CHEST</t>
  </si>
  <si>
    <t>VME RIBS UNIL 2V</t>
  </si>
  <si>
    <t>VME RIBS UNILATERAL W/ PA CHEST</t>
  </si>
  <si>
    <t>VME SACRUM-COCCYX</t>
  </si>
  <si>
    <t>VME SCAPULA COMPLETE</t>
  </si>
  <si>
    <t>VME SHOULDER  MIN 2 VWS</t>
  </si>
  <si>
    <t>VME SHOULDER ONE VIEW</t>
  </si>
  <si>
    <t>VME SI JOINTS</t>
  </si>
  <si>
    <t>VME SINUSES COMPLETE MIN 3 VWS</t>
  </si>
  <si>
    <t>VME SINUSES LESS THAN 3 VWS</t>
  </si>
  <si>
    <t>VME SITZMARKS STUDY</t>
  </si>
  <si>
    <t>VME SKULL COMPLETE MIN 4 VIEWS</t>
  </si>
  <si>
    <t>VME SKULL LESS THAN 4 VIEWS</t>
  </si>
  <si>
    <t>VME SPINE SINGLE VIEW</t>
  </si>
  <si>
    <t>VME STANDING KNEES AP</t>
  </si>
  <si>
    <t>VME STERNO-CLAVICULAR JTS</t>
  </si>
  <si>
    <t>VME STERNUM</t>
  </si>
  <si>
    <t>VME THORACIC SPINE 2-3 VIEWS</t>
  </si>
  <si>
    <t>VME THORACIC SPINE 3 VIEWS</t>
  </si>
  <si>
    <t>VME THORACIC SPINE 4 VIEW</t>
  </si>
  <si>
    <t>VME THORACO-LUMBAR</t>
  </si>
  <si>
    <t>VME TMJs</t>
  </si>
  <si>
    <t>VME TOES</t>
  </si>
  <si>
    <t>VME TRANSVAGINAL</t>
  </si>
  <si>
    <t>VME UGI</t>
  </si>
  <si>
    <t>VME UGI W/ AIR</t>
  </si>
  <si>
    <t>VME WRIST 2 VIEWS</t>
  </si>
  <si>
    <t>VME WRIST 3 VIEWS</t>
  </si>
  <si>
    <t>VOICE PROSTHETIC EVAL</t>
  </si>
  <si>
    <t>92597GN</t>
  </si>
  <si>
    <t>VOIDING URETHROCYSTOGRAM</t>
  </si>
  <si>
    <t>VTCR BILIARY SYSTEM KIT</t>
  </si>
  <si>
    <t>WAFER – CA</t>
  </si>
  <si>
    <t>WAFFLE BOOT</t>
  </si>
  <si>
    <t>WAFFLE CHAIR CUSHION</t>
  </si>
  <si>
    <t>WALL STENT</t>
  </si>
  <si>
    <t>WARMING TUBE, CINCINNATI</t>
  </si>
  <si>
    <t>WASHER SYNTHES, BIOMET, ZIMMER</t>
  </si>
  <si>
    <t>WATER BOOM</t>
  </si>
  <si>
    <t>WATER STERILE 250ML</t>
  </si>
  <si>
    <t>WBC ANTIBODY IDENTIFICATION</t>
  </si>
  <si>
    <t>WEHR-INCUS SINGLE NOTCH</t>
  </si>
  <si>
    <t>WEIGHTED NG/FEEDING TUBES</t>
  </si>
  <si>
    <t>WEINBERG CATHETER</t>
  </si>
  <si>
    <t>WET PREP DIRECT (FUNGUS/PARA)</t>
  </si>
  <si>
    <t>WETFIELD CORD, DISP</t>
  </si>
  <si>
    <t>WHEELCHAIR MGMT, EA 15 MIN</t>
  </si>
  <si>
    <t>97542GP</t>
  </si>
  <si>
    <t>WHIRLPOOL</t>
  </si>
  <si>
    <t>WHITACRE/SPINAL NEEDLE, ANY SIZE</t>
  </si>
  <si>
    <t>WINGUARD SECUREMENT KIT HUBGUARD</t>
  </si>
  <si>
    <t>WIRE GUIDE OBTURATOR</t>
  </si>
  <si>
    <t>WIRE NEST</t>
  </si>
  <si>
    <t>WIRE SNARE CUT</t>
  </si>
  <si>
    <t>WORK COND EA ADD HR</t>
  </si>
  <si>
    <t>97546GP</t>
  </si>
  <si>
    <t>WORK CONDITION INIT 2 HR</t>
  </si>
  <si>
    <t>97545GP</t>
  </si>
  <si>
    <t>WOUND CLEANSER ANY TYPE / SIZE</t>
  </si>
  <si>
    <t>A6260</t>
  </si>
  <si>
    <t>WOUND CLOSURE BY ADHESIVE</t>
  </si>
  <si>
    <t>G0168</t>
  </si>
  <si>
    <t>WOUND CLOSURE FORCEPS</t>
  </si>
  <si>
    <t>WOUND DRAINAGE BAG</t>
  </si>
  <si>
    <t>WOUND DRESSING CHANGE - ACU PT</t>
  </si>
  <si>
    <t>WOUND DRESSING TRAY - LARGE</t>
  </si>
  <si>
    <t>WOUND DRESSING TRAY - SMALL</t>
  </si>
  <si>
    <t>WOUND VAC/ VIA 7 DAY KIT</t>
  </si>
  <si>
    <t>WRIST 2 VIEWS</t>
  </si>
  <si>
    <t>WRIST 2 VIEWS - MCR</t>
  </si>
  <si>
    <t>73100FY</t>
  </si>
  <si>
    <t>WRIST 2 VIEWS – MINI</t>
  </si>
  <si>
    <t>WRIST 3 VIEWS - MCR</t>
  </si>
  <si>
    <t>73110FY</t>
  </si>
  <si>
    <t>WRIST BRACE</t>
  </si>
  <si>
    <t>WRIST BRACE-FUTURA L</t>
  </si>
  <si>
    <t>WRITTEN PHYSICIAN STATEMENT</t>
  </si>
  <si>
    <t>XEROFORM DSG 1 X 8</t>
  </si>
  <si>
    <t>XFIGO THERAPY RADIOPHARMACE</t>
  </si>
  <si>
    <t>XL ABDOMINAL BINDER</t>
  </si>
  <si>
    <t>XLT TRACH TUBE</t>
  </si>
  <si>
    <t>Xofigo Therapeutic per mCi</t>
  </si>
  <si>
    <t>A9606</t>
  </si>
  <si>
    <t>X-RAY XM UPR GI TRC 1CNTRST</t>
  </si>
  <si>
    <t>XXL REG ANTI-EMBOLIC STOCKINGS</t>
  </si>
  <si>
    <t>XXL SHORT ANTI-EMBOLIC STOCKINGS</t>
  </si>
  <si>
    <t>YANKAUER TIP</t>
  </si>
  <si>
    <t>ZERO TIP STONE BASKET</t>
  </si>
  <si>
    <t>ZIMMER COMP PLATE 12 HOLE</t>
  </si>
  <si>
    <t>ZIMMER COMP PLATE 14 HOLE</t>
  </si>
  <si>
    <t>ZIMMER COMP PLATE 2-6 HOLE</t>
  </si>
  <si>
    <t>ZIMMER COMP PLATE 8-10 HOLE</t>
  </si>
  <si>
    <t>ZIMMER COMP SET SCREW</t>
  </si>
  <si>
    <t>ZIMMER LAG SCREW</t>
  </si>
  <si>
    <t>ZIMMER PIN ASSEMBLY</t>
  </si>
  <si>
    <t>ZIMMER SUPRACONDYLAR PLATE</t>
  </si>
  <si>
    <t>ZINC</t>
  </si>
  <si>
    <t>ZINC PROTOPORPHYRINS</t>
  </si>
  <si>
    <t>ZOLL PEDI PADZ</t>
  </si>
  <si>
    <t>DO NOT USE</t>
  </si>
  <si>
    <t>0012A</t>
  </si>
  <si>
    <t>ADM MODERNA SECOND DOSE</t>
  </si>
  <si>
    <t>0011A</t>
  </si>
  <si>
    <t>ADM MODERNA FRIST DOSE</t>
  </si>
  <si>
    <t>0002A</t>
  </si>
  <si>
    <t>ADM SARS/COVID 19 SECOND DOSE</t>
  </si>
  <si>
    <t>0001A</t>
  </si>
  <si>
    <t>ADM SARS/COVID 19 FIRST DOSE</t>
  </si>
  <si>
    <t>IM ADM PRQ ID SUBQ/IM NJXS EA VAC H/OGM</t>
  </si>
  <si>
    <t>BONE MARROW ASP W/BONE MARROW BX H/OGM</t>
  </si>
  <si>
    <t>SARS CoV-2 Rapid Antigen</t>
  </si>
  <si>
    <t>ADM SARS COV2 - 2nd</t>
  </si>
  <si>
    <t>G0270</t>
  </si>
  <si>
    <t>MNT Reass DM 2nd Referal</t>
  </si>
  <si>
    <t>Re Ass RPM Clinical Monitoring</t>
  </si>
  <si>
    <t>Init RPM Clinical Monitoring</t>
  </si>
  <si>
    <t>MNT RE-ASSESS OTHER, 15 MIN</t>
  </si>
  <si>
    <t>MNT INITIAL OTHER, 15 MIN</t>
  </si>
  <si>
    <t>MNT RE-ASSESS DM, 15 MIN</t>
  </si>
  <si>
    <t>MNT, INITIAL DM, 15 MIN</t>
  </si>
  <si>
    <t>Surgical Supplies</t>
  </si>
  <si>
    <t>M0239</t>
  </si>
  <si>
    <t>Intravenous infusion, bamlanivimab</t>
  </si>
  <si>
    <t>Telestroke Visit Facility Site Fee</t>
  </si>
  <si>
    <t>ADAPTIC 3x3</t>
  </si>
  <si>
    <t>BIOCLUSIVE 4x5</t>
  </si>
  <si>
    <t>MAC (Monitored Anesthesia Care) 15min</t>
  </si>
  <si>
    <t>MAC (Monitored Anesthesia Care) 30min</t>
  </si>
  <si>
    <t>NEEDLE, HUBER - 3/4 INCH</t>
  </si>
  <si>
    <t>SIDE ARM INJ - NON CHEMO (AIC)</t>
  </si>
  <si>
    <t>1L .9 NS IV Bag</t>
  </si>
  <si>
    <t>250 ML .9 NS IV Bag</t>
  </si>
  <si>
    <t>Pacllitaxel (Taxol) Tubing</t>
  </si>
  <si>
    <t>Continu-flo Tubing</t>
  </si>
  <si>
    <t>IV Tray</t>
  </si>
  <si>
    <t>BAMLANIVIMAB Addt'l hrs IV Therapy</t>
  </si>
  <si>
    <t>BAMLANIVIMAB IV Therapy</t>
  </si>
  <si>
    <t>ADM SARS COV2 - 1st</t>
  </si>
  <si>
    <t>VENOUS ARTERIAL BLOOD SYSTEM</t>
  </si>
  <si>
    <t>FOOT WRAPS</t>
  </si>
  <si>
    <t>COTTON</t>
  </si>
  <si>
    <t>LG COTTON</t>
  </si>
  <si>
    <t>HYPERTHERMIA PAD</t>
  </si>
  <si>
    <t>AQUA K UNIT PAD</t>
  </si>
  <si>
    <t>AIR MATTRESS PAD</t>
  </si>
  <si>
    <t>WARMING BLANKET</t>
  </si>
  <si>
    <t>MAC (Monitored Anesthesia Care) 15 min</t>
  </si>
  <si>
    <t>PROLENE HERNIA SYSTEM MESH LG</t>
  </si>
  <si>
    <t>CERVICAL RIPENING BALLOON</t>
  </si>
  <si>
    <t>UROLOGIST TRAY</t>
  </si>
  <si>
    <t>16Fr COUNCIL TIP FOLEY CATH</t>
  </si>
  <si>
    <t>Ureteral Stent</t>
  </si>
  <si>
    <t>Azure SR Pacemaker</t>
  </si>
  <si>
    <t>FiberWire</t>
  </si>
  <si>
    <t>7-14 Day Holter Interp/Report</t>
  </si>
  <si>
    <t>14 Day Holter Monitor</t>
  </si>
  <si>
    <t>WORK COND INIT 2HR</t>
  </si>
  <si>
    <t>Strep B DNA</t>
  </si>
  <si>
    <t>Broth Enrichment</t>
  </si>
  <si>
    <t>SARS CoV-2 NAA</t>
  </si>
  <si>
    <t>Group A Strep NAA</t>
  </si>
  <si>
    <t>SARS CoV-2 Antigen</t>
  </si>
  <si>
    <t>Prothrombin Time, waived</t>
  </si>
  <si>
    <t>U0003</t>
  </si>
  <si>
    <t>Parathyroid W Spect/CT</t>
  </si>
  <si>
    <t>1-131 TX Initial Capsule</t>
  </si>
  <si>
    <t>Arterial Line Kits 18 Guage</t>
  </si>
  <si>
    <t>PLEURX STARTER KIT</t>
  </si>
  <si>
    <t>Conscious Sedation in ICU</t>
  </si>
  <si>
    <t>KYPHOPLASTY EACH ADD VERTEBRAE</t>
  </si>
  <si>
    <t>OR SHOULDER</t>
  </si>
  <si>
    <t>AUTOPLEX SYSTEM W/ VERTAPLEX HV</t>
  </si>
  <si>
    <t>CHEST TUBE THORAVENT</t>
  </si>
  <si>
    <t>Knee Min 2 Views - Mini</t>
  </si>
  <si>
    <t>REMOVAL OF PLEURAL CATH</t>
  </si>
  <si>
    <t>Tissue Marker / Implantable</t>
  </si>
  <si>
    <t>Prelude Pro Sheath Indroducer</t>
  </si>
  <si>
    <t>NAMIC Contrast Controller Spike Assy</t>
  </si>
  <si>
    <t>Transducer Cover</t>
  </si>
  <si>
    <t>Fixed Core Wire Guide J curve</t>
  </si>
  <si>
    <t>MAK Mini Access Kit</t>
  </si>
  <si>
    <t>Angio Pack - Rapid Response</t>
  </si>
  <si>
    <t>Meritrans Pressure Transducer</t>
  </si>
  <si>
    <t>Radiation Shield</t>
  </si>
  <si>
    <t>Manifold Kit</t>
  </si>
  <si>
    <t>Pericardiocentrist w/image guidence</t>
  </si>
  <si>
    <t>Pericardocentesis wtih indwelling Cath</t>
  </si>
  <si>
    <t>BILATERAL LIMITED VENOUS</t>
  </si>
  <si>
    <t>Biopsy Needle Tenmo 14g c 9cm</t>
  </si>
  <si>
    <t>Biopsy Needles Temno 14g x 11cm</t>
  </si>
  <si>
    <t>Biopsy Needle Temno 16g x 9cm</t>
  </si>
  <si>
    <t>Biopsy Needle Temno 16g x 11cm</t>
  </si>
  <si>
    <t>Biopsy Needle 20g x 11cm w coax 19gx6cm</t>
  </si>
  <si>
    <t>Biopsy Needle 16g x 15cm w/coach 15g10cm</t>
  </si>
  <si>
    <t>Biopsy Needle Tenmo 18g x 9cm</t>
  </si>
  <si>
    <t>Biopy Needle Tenmo 18g x 11cm</t>
  </si>
  <si>
    <t>Biopsy Tenmo Needle 18g x 15cm</t>
  </si>
  <si>
    <t>7cm Yueh Needle</t>
  </si>
  <si>
    <t>Prostate Needle Gruides</t>
  </si>
  <si>
    <t>Fiducial Markers 3 - Pack</t>
  </si>
  <si>
    <t>18g x 9cm Temno Core Biopsy System</t>
  </si>
  <si>
    <t>NeoGuard Transducer cover</t>
  </si>
  <si>
    <t>Yueh Centesis Disposable Catheter Needle</t>
  </si>
  <si>
    <t>Temno 16g x 15cm w coax</t>
  </si>
  <si>
    <t>Temno 15g x 10cm</t>
  </si>
  <si>
    <t>suction Tube 6ft</t>
  </si>
  <si>
    <t>Scalpel #11</t>
  </si>
  <si>
    <t>Surgilube Jelly 2 oz</t>
  </si>
  <si>
    <t>Green Underpad</t>
  </si>
  <si>
    <t>18g x 1.5 Hypodermic Needle</t>
  </si>
  <si>
    <t>3000cc Solidifier</t>
  </si>
  <si>
    <t>1200cc Solidifier</t>
  </si>
  <si>
    <t>30000cc</t>
  </si>
  <si>
    <t>Gauze 4x4</t>
  </si>
  <si>
    <t>ABG KIT</t>
  </si>
  <si>
    <t>Thora Tubing</t>
  </si>
  <si>
    <t>Gall Vacuum Bottles</t>
  </si>
  <si>
    <t>Chloraprep</t>
  </si>
  <si>
    <t>Sanitary Pads</t>
  </si>
  <si>
    <t>Spinal Needle 18 x 1.5</t>
  </si>
  <si>
    <t>Spinal Needle 20g x 1.5</t>
  </si>
  <si>
    <t>Saline FIlled Syringe 10cc</t>
  </si>
  <si>
    <t>Steri-strip</t>
  </si>
  <si>
    <t>IV Sod Chlor 50cc</t>
  </si>
  <si>
    <t>Secondary Duo Vent Set</t>
  </si>
  <si>
    <t>Tegaderm 4x4</t>
  </si>
  <si>
    <t>Liver Elastography</t>
  </si>
  <si>
    <t>1200ML Suction Canister</t>
  </si>
  <si>
    <t>3000 ML Suction Canister</t>
  </si>
  <si>
    <t>G0259</t>
  </si>
  <si>
    <t>Bi-Lateral CT Guid S-I-Anes/Ster Bil Inj</t>
  </si>
  <si>
    <t>CT BONE MARROW BX ASP</t>
  </si>
  <si>
    <t>Pericardial Drain with CT Guidance</t>
  </si>
  <si>
    <t>THYROGEN INJECTION</t>
  </si>
  <si>
    <t>I-123 IOFLUPANE INJECTION</t>
  </si>
  <si>
    <t>A9584</t>
  </si>
  <si>
    <t>IODINE I-123  IOBENGUANE</t>
  </si>
  <si>
    <t>A9582</t>
  </si>
  <si>
    <t>PET/CT Limited Area</t>
  </si>
  <si>
    <t>PET / CT SKULL BASE TO MID THIGH</t>
  </si>
  <si>
    <t>PET / CT Whole Body</t>
  </si>
  <si>
    <t>F18 FDG - Flurodeoxyglucose</t>
  </si>
  <si>
    <t>A9552</t>
  </si>
  <si>
    <t>TC99M Pyrophosphate</t>
  </si>
  <si>
    <t>A9538</t>
  </si>
  <si>
    <t>Ioflupane I 123 procedure</t>
  </si>
  <si>
    <t>Pacemaker Pre-Programming</t>
  </si>
  <si>
    <t>Pacemaker Post Programming</t>
  </si>
  <si>
    <t>RADIATION DELIVERY STEREOTACTIC CRANIAL</t>
  </si>
  <si>
    <t>STERETCTC RADIATION TX MANAGEMENT CRANIA</t>
  </si>
  <si>
    <t>STEREOTACTIC BODY RADIATION MANAGEMENT</t>
  </si>
  <si>
    <t>ROBOT LIN-RADSURG COM, FIRST</t>
  </si>
  <si>
    <t>G0339</t>
  </si>
  <si>
    <t>ROBT LIN-RADSURG FRACTX 2-5</t>
  </si>
  <si>
    <t>G0340</t>
  </si>
  <si>
    <t>Visit New 20 min</t>
  </si>
  <si>
    <t>OP Visit New 30 min</t>
  </si>
  <si>
    <t>New Visit 45 min</t>
  </si>
  <si>
    <t>New Visit 60 min</t>
  </si>
  <si>
    <t>Est Patient Visit</t>
  </si>
  <si>
    <t>Est visit 10 min</t>
  </si>
  <si>
    <t>Est visit 15 min</t>
  </si>
  <si>
    <t>Est visit 25 min</t>
  </si>
  <si>
    <t>Est Visit 40 min</t>
  </si>
  <si>
    <t>APPL ON-BODY INJECT FOR TIMED SUBQ INJ</t>
  </si>
  <si>
    <t>IRRIG DRUG DELIVERY DEVICE</t>
  </si>
  <si>
    <t>TELEPHONE 5-10 MIN</t>
  </si>
  <si>
    <t>TELEPHONE 11-20 MIN</t>
  </si>
  <si>
    <t>TELEPHONE 20-30 MIN</t>
  </si>
  <si>
    <t>AIC - THER/PRROPH/DIAG INJ SC/IM</t>
  </si>
  <si>
    <t>Resp Cov2/FLU/RSV</t>
  </si>
  <si>
    <t>SARS-CoV-2/Influenza A /Influenza B /RSV</t>
  </si>
  <si>
    <t>SARS-CoV-2</t>
  </si>
  <si>
    <t>INFLUENZA A/ INFLUENZA B PCR</t>
  </si>
  <si>
    <t>C.Diff Toxin A/B - EIA Qual</t>
  </si>
  <si>
    <t>Blood Culture Gram Neg Panel</t>
  </si>
  <si>
    <t>Blood Culture Gram Pos Panel</t>
  </si>
  <si>
    <t>Stool Culture Moclecular Panel</t>
  </si>
  <si>
    <t>Ruptrue of Fetal Membrane (ROM)</t>
  </si>
  <si>
    <t>FETAL MATERNAL BLEED SCREENING</t>
  </si>
  <si>
    <t>Tick Borne Panel, PCR</t>
  </si>
  <si>
    <t>ANTI - XA</t>
  </si>
  <si>
    <t>Travel Charge - FLAT RATE</t>
  </si>
  <si>
    <t>P9604</t>
  </si>
  <si>
    <t>AIC BUN</t>
  </si>
  <si>
    <t>97018GPPO</t>
  </si>
  <si>
    <t>97012GPPO</t>
  </si>
  <si>
    <t>WHO COCK-UP NONMOLDE OTS</t>
  </si>
  <si>
    <t>L3908</t>
  </si>
  <si>
    <t>WHO COK-UP NONMOLDE OTS</t>
  </si>
  <si>
    <t>HFO FLEXION GLOVE OTS</t>
  </si>
  <si>
    <t>L3912</t>
  </si>
  <si>
    <t>FOREARM/ARM CUFFS FREE MOTION</t>
  </si>
  <si>
    <t>L3720</t>
  </si>
  <si>
    <t>WHO NONTORSION JNTS PRE OTS</t>
  </si>
  <si>
    <t>L3916</t>
  </si>
  <si>
    <t>HFO WITHOUT JOINTS PRE OTS</t>
  </si>
  <si>
    <t>L3924</t>
  </si>
  <si>
    <t>FO PIP DIP JNT/SPRING PRE OTS</t>
  </si>
  <si>
    <t>L3925</t>
  </si>
  <si>
    <t>FO PIP DIP NO JT SPR PRE OTS</t>
  </si>
  <si>
    <t>L3927</t>
  </si>
  <si>
    <t>97530GOPO</t>
  </si>
  <si>
    <t>97022GOPO</t>
  </si>
  <si>
    <t>OT MANUAL THERAPY EA 15 MIN</t>
  </si>
  <si>
    <t>97760GOPO</t>
  </si>
  <si>
    <t>97763GOPO</t>
  </si>
  <si>
    <t>97039GYPO</t>
  </si>
  <si>
    <t>OT THERAP EXERCISE - ROM EA 15MIN</t>
  </si>
  <si>
    <t>97110GOPO</t>
  </si>
  <si>
    <t>OT OTHER FUNC LIM DC</t>
  </si>
  <si>
    <t>G8992GOPO</t>
  </si>
  <si>
    <t>97165GOPO</t>
  </si>
  <si>
    <t>97166GOPO</t>
  </si>
  <si>
    <t>97167GOPO</t>
  </si>
  <si>
    <t>OT COG INTERVENTION ST - 15'</t>
  </si>
  <si>
    <t>97129GOPO</t>
  </si>
  <si>
    <t>OT COG INTERVENTION EACH ADDL 15`</t>
  </si>
  <si>
    <t>97130GOPO</t>
  </si>
  <si>
    <t>OT E-VISIT 5-10 MIN ./7 dAYS</t>
  </si>
  <si>
    <t>G2061CRPO</t>
  </si>
  <si>
    <t>OT E-VISIT 11-20` MIN/7 DAYS</t>
  </si>
  <si>
    <t>OT E-VISIT 21 OR &gt; MIN / 7 DAYS</t>
  </si>
  <si>
    <t>G2063CRPO</t>
  </si>
  <si>
    <t>92507GNPO</t>
  </si>
  <si>
    <t>96105GNPO</t>
  </si>
  <si>
    <t>92526GNPO</t>
  </si>
  <si>
    <t>92508GN90</t>
  </si>
  <si>
    <t>96110GNPO</t>
  </si>
  <si>
    <t>92610GNPO</t>
  </si>
  <si>
    <t>MOTION FLOURO SWALLOW STUDY</t>
  </si>
  <si>
    <t>92611GNPO</t>
  </si>
  <si>
    <t>EVAL FOR SPEECH DEV RX, 1 HR</t>
  </si>
  <si>
    <t>92607GNPO</t>
  </si>
  <si>
    <t>92609GNPO</t>
  </si>
  <si>
    <t>92605GNPO</t>
  </si>
  <si>
    <t>92606GNPO</t>
  </si>
  <si>
    <t>92608GNPO</t>
  </si>
  <si>
    <t>92597GNPO</t>
  </si>
  <si>
    <t>PASSY-MUIR SPEAKING VALVE</t>
  </si>
  <si>
    <t>ST LANGUAGE EXP DC</t>
  </si>
  <si>
    <t>G9164GNPO</t>
  </si>
  <si>
    <t>92521GNPO</t>
  </si>
  <si>
    <t>92522GNPO</t>
  </si>
  <si>
    <t>ST VOICE / RESONANCY ANALYSIS</t>
  </si>
  <si>
    <t>92524GNPO</t>
  </si>
  <si>
    <t>96125GNPO</t>
  </si>
  <si>
    <t>ST COG INTERVENTION 1ST - 15`</t>
  </si>
  <si>
    <t>97129GNPO</t>
  </si>
  <si>
    <t>ST COG INTERVENTION EACH ADLY 15`</t>
  </si>
  <si>
    <t>97130GNPO</t>
  </si>
  <si>
    <t>ST E-VISIT 5-10 MIN /7 DAYS</t>
  </si>
  <si>
    <t>ST EVISIT 11-20 MIN /7 DAYS</t>
  </si>
  <si>
    <t>G2062CRPO</t>
  </si>
  <si>
    <t>ST EVISIT 21 MION OR &gt; 7 DAYS</t>
  </si>
  <si>
    <t>ESTABLISHED PT EVAL</t>
  </si>
  <si>
    <t>97164G990</t>
  </si>
  <si>
    <t>G0283GPPO</t>
  </si>
  <si>
    <t>97032GPPO</t>
  </si>
  <si>
    <t>97035GPPO</t>
  </si>
  <si>
    <t>97140GPPO</t>
  </si>
  <si>
    <t>97124GPPO</t>
  </si>
  <si>
    <t>97033GPPO</t>
  </si>
  <si>
    <t>97016GPPO</t>
  </si>
  <si>
    <t>INFARED</t>
  </si>
  <si>
    <t>97026GPPO</t>
  </si>
  <si>
    <t>97028GPPO</t>
  </si>
  <si>
    <t>97602GPPO</t>
  </si>
  <si>
    <t>97110GPPO</t>
  </si>
  <si>
    <t>97530GPPO</t>
  </si>
  <si>
    <t>97542GPPO</t>
  </si>
  <si>
    <t>97112GPPO</t>
  </si>
  <si>
    <t>97150GPPO</t>
  </si>
  <si>
    <t>97116GPPO</t>
  </si>
  <si>
    <t>97535GPPO</t>
  </si>
  <si>
    <t>97761GPPO</t>
  </si>
  <si>
    <t>97760GPPO</t>
  </si>
  <si>
    <t>97763GPPO</t>
  </si>
  <si>
    <t>99211GPPO</t>
  </si>
  <si>
    <t>97597GPPO</t>
  </si>
  <si>
    <t>97598GPPO</t>
  </si>
  <si>
    <t>97113GPPO</t>
  </si>
  <si>
    <t>95992GPPO</t>
  </si>
  <si>
    <t>97161GPPO</t>
  </si>
  <si>
    <t>97162GPPO</t>
  </si>
  <si>
    <t>97163GPPO</t>
  </si>
  <si>
    <t>97014GPPO</t>
  </si>
  <si>
    <t>97750GPPO</t>
  </si>
  <si>
    <t>97034GPPO</t>
  </si>
  <si>
    <t>97168GOPO</t>
  </si>
  <si>
    <t>97164GPPO</t>
  </si>
  <si>
    <t>NEEDLE INSERTION W/O INJ 1 OR 2 MUSC</t>
  </si>
  <si>
    <t>NEEDLE INSERTION W/O INJ 3+ MUSC</t>
  </si>
  <si>
    <t>Physical Performance Test or Measurement</t>
  </si>
  <si>
    <t>97001GPPO</t>
  </si>
  <si>
    <t>64550GPPO</t>
  </si>
  <si>
    <t>ELECTRIC STIMULATION</t>
  </si>
  <si>
    <t>97546GPPO</t>
  </si>
  <si>
    <t>97022GPPO</t>
  </si>
  <si>
    <t>NEEDLE INSERTION w/o INJECTION 1or2 MUSC</t>
  </si>
  <si>
    <t>20560PO</t>
  </si>
  <si>
    <t>NEEDLE INSERTION w/o INJECTION 3 + MUSCL</t>
  </si>
  <si>
    <t>20561PO</t>
  </si>
  <si>
    <t>92508GNPO</t>
  </si>
  <si>
    <t>92523GNPO</t>
  </si>
  <si>
    <t>97545GPPO</t>
  </si>
  <si>
    <t>HINGE EXTENSION/FLEX WRIST/F</t>
  </si>
  <si>
    <t>L3900</t>
  </si>
  <si>
    <t>WHO W/NONTORSION JNT(S) CF</t>
  </si>
  <si>
    <t>L3905</t>
  </si>
  <si>
    <t>WHO W/O JOINTS CF</t>
  </si>
  <si>
    <t>L3906</t>
  </si>
  <si>
    <t>HFO W/O JOINTS CF</t>
  </si>
  <si>
    <t>L3913</t>
  </si>
  <si>
    <t>EO W/O JOINTS CF</t>
  </si>
  <si>
    <t>L3702</t>
  </si>
  <si>
    <t>FOREARM/ARM CUFFS FREE MOTIO</t>
  </si>
  <si>
    <t>FOREARM/ARM CUFFS EXT/FLEX A</t>
  </si>
  <si>
    <t>L3730</t>
  </si>
  <si>
    <t>WHFO W/JOINT(S) CUSTOM FAB</t>
  </si>
  <si>
    <t>L3806</t>
  </si>
  <si>
    <t>WHFO W/O JOINTS PRE CST</t>
  </si>
  <si>
    <t>L3807</t>
  </si>
  <si>
    <t>WHFO, RIGID W/O JOINTS</t>
  </si>
  <si>
    <t>L3808</t>
  </si>
  <si>
    <t>WHO NONTORSION JNTS PRE CST</t>
  </si>
  <si>
    <t>L3915</t>
  </si>
  <si>
    <t>HO W/O JOINTS CF</t>
  </si>
  <si>
    <t>L3919</t>
  </si>
  <si>
    <t>HFO W/JOINT(S) CF</t>
  </si>
  <si>
    <t>L3921</t>
  </si>
  <si>
    <t>HFO WITHOUT JOINTS PRE CST</t>
  </si>
  <si>
    <t>L3923</t>
  </si>
  <si>
    <t>HFO NONTORSION JNTS PRE CST</t>
  </si>
  <si>
    <t>L3929</t>
  </si>
  <si>
    <t>FO W/O JOINTS CF</t>
  </si>
  <si>
    <t>L3933</t>
  </si>
  <si>
    <t>FO NONTORSION JOINT CF</t>
  </si>
  <si>
    <t>L3935</t>
  </si>
  <si>
    <t>REPLACE STRAP, ANY ORTHOSIS</t>
  </si>
  <si>
    <t>L4002</t>
  </si>
  <si>
    <t>97018GOPO</t>
  </si>
  <si>
    <t>97033GOPO</t>
  </si>
  <si>
    <t>97032GOPO</t>
  </si>
  <si>
    <t>97124GOPO</t>
  </si>
  <si>
    <t>97535GOPO</t>
  </si>
  <si>
    <t>97140GOPO</t>
  </si>
  <si>
    <t>97537GOPO</t>
  </si>
  <si>
    <t>97533GOPO</t>
  </si>
  <si>
    <t>97112GOPO</t>
  </si>
  <si>
    <t>97761GOPO</t>
  </si>
  <si>
    <t>Electrical Stimulation-unattended no MC</t>
  </si>
  <si>
    <t>96125GOPO</t>
  </si>
  <si>
    <t>G0283GOPO</t>
  </si>
  <si>
    <t>ADM Evusheld (Tixagevimabco-packaged)</t>
  </si>
  <si>
    <t>M0220</t>
  </si>
  <si>
    <t>PAD REHAB PER SESSION</t>
  </si>
  <si>
    <t>93668KX</t>
  </si>
  <si>
    <t>PULMONARY REHAB W/O CONTINUOUS OXIMETRY</t>
  </si>
  <si>
    <t>PULMONARY REHAB W/ CONTINUOUS OXIMETRY</t>
  </si>
  <si>
    <t>AIC - ECHO 2-D-M W/ DOPPLER AND COLOR FL</t>
  </si>
  <si>
    <t>LAP VENT/ABD HERNIA REPAIR &lt; 3 CM RDC</t>
  </si>
  <si>
    <t>LAP VENT/ABD HERNIA REPAIR 3-10 RDC</t>
  </si>
  <si>
    <t>LAP VENT/ABD HERN PROC 1st &lt; 3 NCR/STRN</t>
  </si>
  <si>
    <t>RPR AA HERMIA 1st &gt; 10 CM REDUCIBLE</t>
  </si>
  <si>
    <t>Disposable Ellick</t>
  </si>
  <si>
    <t>.038 PTFE Wire Guide</t>
  </si>
  <si>
    <t>Ligasure Impact</t>
  </si>
  <si>
    <t>Gripper Retractor</t>
  </si>
  <si>
    <t>Dermabond Prineo</t>
  </si>
  <si>
    <t>EndoVive 20F Peg Kit</t>
  </si>
  <si>
    <t>#1 StrataFix Suture B202</t>
  </si>
  <si>
    <t>4-0 StrataFix Suture B115</t>
  </si>
  <si>
    <t>UroLift System Implant</t>
  </si>
  <si>
    <t>Stryker BioPrep Kit</t>
  </si>
  <si>
    <t>G7 Osseoti 3or4 Hole Shell</t>
  </si>
  <si>
    <t>G7 Osseoti Multihole Shell</t>
  </si>
  <si>
    <t>G7 Liner</t>
  </si>
  <si>
    <t>G7 Vit E Liner</t>
  </si>
  <si>
    <t>Olympus Plasma Loop</t>
  </si>
  <si>
    <t>Olympus Plasma Needle</t>
  </si>
  <si>
    <t>Olympus Plasma Button</t>
  </si>
  <si>
    <t>Trimano Beachchair Kit</t>
  </si>
  <si>
    <t>UNIPOLAR HEAD</t>
  </si>
  <si>
    <t>UNIPOLAR ADAPTER</t>
  </si>
  <si>
    <t>HEADED SCREW</t>
  </si>
  <si>
    <t>HEADLESS DRILL PIN</t>
  </si>
  <si>
    <t>ARTIC SURFACE INSERTER TIP</t>
  </si>
  <si>
    <t>PARTIAL TIBIAL COMPONENT</t>
  </si>
  <si>
    <t>PARTIAL FEMUR COMPONENT</t>
  </si>
  <si>
    <t>PARTIAL ARTIC SURFACE VIT E</t>
  </si>
  <si>
    <t>RightSite Cath</t>
  </si>
  <si>
    <t>Adjustable Slitter</t>
  </si>
  <si>
    <t>200 Ball Tip Laser Fiber</t>
  </si>
  <si>
    <t>365 Laser Fiber</t>
  </si>
  <si>
    <t>550 Laser Fiber</t>
  </si>
  <si>
    <t>Smoke Evac Bovie Handtrol</t>
  </si>
  <si>
    <t>Comp Rev Shoulder Screw</t>
  </si>
  <si>
    <t>Humeral Bearing Vit E</t>
  </si>
  <si>
    <t>Comp Primary Stem</t>
  </si>
  <si>
    <t>Comp Glenoshpere</t>
  </si>
  <si>
    <t>Glenosphere Baseplate</t>
  </si>
  <si>
    <t>RvS Peripheral Drill Bit</t>
  </si>
  <si>
    <t>RvS Central Drill Bit</t>
  </si>
  <si>
    <t>RvS Steinmann Pin</t>
  </si>
  <si>
    <t>Comp Humeral Tray</t>
  </si>
  <si>
    <t>Humeral Bearing Prolong</t>
  </si>
  <si>
    <t>3.9 MPFL Kit</t>
  </si>
  <si>
    <t>Acromioplasty Electrode kit</t>
  </si>
  <si>
    <t>Abthera Open Abd Dressing</t>
  </si>
  <si>
    <t>1.3 Suture Tape</t>
  </si>
  <si>
    <t>Ortho Suction Tip</t>
  </si>
  <si>
    <t>Lynx Sling System</t>
  </si>
  <si>
    <t>SpaceOar Vue System</t>
  </si>
  <si>
    <t>2.9 Pushlock Anchor</t>
  </si>
  <si>
    <t>ON-QPain Relief System</t>
  </si>
  <si>
    <t>Jumbo Suction Canister</t>
  </si>
  <si>
    <t>InjeTAK Adj Tip Needle</t>
  </si>
  <si>
    <t>Syndesmosis Tight Rope w/ plate</t>
  </si>
  <si>
    <t>Syndesmosis Tight Rope SS</t>
  </si>
  <si>
    <t>Lone STar Retr Ring Disposable</t>
  </si>
  <si>
    <t>LCP Lat Distal Fibula Plate</t>
  </si>
  <si>
    <t>VA LCP Distal Radius Plate sh</t>
  </si>
  <si>
    <t>VA LCP Distal Radius Plate M</t>
  </si>
  <si>
    <t>VA LCP Distal Radius Plate LG</t>
  </si>
  <si>
    <t>VA LCP Distal Radius Plate XL</t>
  </si>
  <si>
    <t>2.4 VA Locking Screw</t>
  </si>
  <si>
    <t>1.25 Reduction Wire w/stop</t>
  </si>
  <si>
    <t>Urolift ATC System</t>
  </si>
  <si>
    <t>Persona MC VE Tibial Poly</t>
  </si>
  <si>
    <t>Persona VE All Poly Patella</t>
  </si>
  <si>
    <t>Persona STR HYB STEM</t>
  </si>
  <si>
    <t>Fluid Pressure Monitoring  - Compt syndr</t>
  </si>
  <si>
    <t>Quick Pressure Monitor Set Compt Syndro</t>
  </si>
  <si>
    <t>2x3 SURGICEL</t>
  </si>
  <si>
    <t>4x8 SURGICEL</t>
  </si>
  <si>
    <t>CMC Mini Tight Rope Implant</t>
  </si>
  <si>
    <t>Loop n Tack Tenodesis Implant</t>
  </si>
  <si>
    <t>SwiveLock Implant SP</t>
  </si>
  <si>
    <t>7mm Twist in Cannula</t>
  </si>
  <si>
    <t>Inzii Retrieval Bag 10mm</t>
  </si>
  <si>
    <t>FIBER STITCH IMPLANT</t>
  </si>
  <si>
    <t>KNOT PUSHER / SUTURE CUTTER</t>
  </si>
  <si>
    <t>Sprint Active Lead</t>
  </si>
  <si>
    <t>TFNA Screw Fenestrated</t>
  </si>
  <si>
    <t>RPR AA HERNIA 1st &lt; 3 CM REDUCIBLE</t>
  </si>
  <si>
    <t>RPR AA HERMIA 1st 3-10 CM REDUCIBLE</t>
  </si>
  <si>
    <t>RPR AA HERMIA RECR &lt; 3 CM REDUCIBLE</t>
  </si>
  <si>
    <t>RPR AA HERMIA RECR 3-10 CM REDUCIBLE</t>
  </si>
  <si>
    <t>RPR AA HERMIA RECR &gt; 10 CM REDUCIBLE</t>
  </si>
  <si>
    <t>LAP VENT/ABD Hernia Repair  &gt; 10 RDC</t>
  </si>
  <si>
    <t>LAP VENT/ABD Hernia Repair RCR &lt; 3</t>
  </si>
  <si>
    <t>LAP Vent/ABD Hernia Repair RCR 3-10</t>
  </si>
  <si>
    <t>LAP Vent/ABD Hernia Repair RCR &gt; 10</t>
  </si>
  <si>
    <t>LAP VENT/ABD HERN PROC 1st 3-10 NCR/STRN</t>
  </si>
  <si>
    <t>LAP VENT/ABD HERN PROC 1st &gt; 10 NCR/STRN</t>
  </si>
  <si>
    <t>LAP VENT/ABD HERN RCR &lt; 3 NCR/STRN</t>
  </si>
  <si>
    <t>LAP VENT/ABD HERN RCR 3-10 NCR/STRN</t>
  </si>
  <si>
    <t>LAP VENT/ABD HERN RCR &gt; 10 NCR/STRN</t>
  </si>
  <si>
    <t>MED PerFIix Mesh Plug</t>
  </si>
  <si>
    <t>MICRO MATRIX 500MG</t>
  </si>
  <si>
    <t>Micro Matrix 1000mg</t>
  </si>
  <si>
    <t>Bilayer Wound Matrix 2x2</t>
  </si>
  <si>
    <t>Wound Matrix 2-Layer 5x5</t>
  </si>
  <si>
    <t>Wouhd Matrix 2-Layer 7x10</t>
  </si>
  <si>
    <t>BLADDER INSTILLATION OF CHEMO</t>
  </si>
  <si>
    <t>Bamlanivimab-etesevimab (successive hrs)</t>
  </si>
  <si>
    <t>M0245</t>
  </si>
  <si>
    <t>REGEN-COV (initial hour) Casirivmab/imde</t>
  </si>
  <si>
    <t>M0243</t>
  </si>
  <si>
    <t>REGEN-COV (successive hours) Casirivimab</t>
  </si>
  <si>
    <t>Bamlanivimab-Etesevimab (Initial Hour)</t>
  </si>
  <si>
    <t>SOTROVIMAB INFUSION</t>
  </si>
  <si>
    <t>M0247</t>
  </si>
  <si>
    <t>ADMIN BEBTELOVIMAB INJECTION (90 min)</t>
  </si>
  <si>
    <t>M0222</t>
  </si>
  <si>
    <t>AIC COVERLET DRESSING 4X4</t>
  </si>
  <si>
    <t>AIC HRS CHEMO INFUSION</t>
  </si>
  <si>
    <t>AIC - INFUSION SEQUENTIAL UP TO 1 HOUR</t>
  </si>
  <si>
    <t>AIC - ADDL HRS IV THERAPY</t>
  </si>
  <si>
    <t>AIC - J-Loop Connector</t>
  </si>
  <si>
    <t>Endovive Y-Port Adapter</t>
  </si>
  <si>
    <t>PROCTOSIGMOIDOSCOPY</t>
  </si>
  <si>
    <t>Spinal/ Epidural Tray</t>
  </si>
  <si>
    <t>Epidural Catheter</t>
  </si>
  <si>
    <t>Disposable Unique LMA</t>
  </si>
  <si>
    <t>Radial Art. Line Kit 4.45 cm</t>
  </si>
  <si>
    <t>GlideScope Bflex</t>
  </si>
  <si>
    <t>TIER #6 - ED CARE FIRST HOUR</t>
  </si>
  <si>
    <t>MOD SEDATION SAME PHYS/QHP Initial 15 mi</t>
  </si>
  <si>
    <t>MOD SEDATION SAME PHYS/QHP additional 15</t>
  </si>
  <si>
    <t>TRAUMA RESPONS W/HOSP CRITI</t>
  </si>
  <si>
    <t>G0390</t>
  </si>
  <si>
    <t>Bamlanivimab-etesevimab (Initial hour)</t>
  </si>
  <si>
    <t>REGEN-COV (initial hour) Casirivimab/imd</t>
  </si>
  <si>
    <t>SUTURE - INTERMEDIATE</t>
  </si>
  <si>
    <t>IV INFUSION SEQUENTIAL to 1 HR</t>
  </si>
  <si>
    <t>IV INFUSION PHROPHL CONCURRENT</t>
  </si>
  <si>
    <t>Critical Care Additional 30 MIN</t>
  </si>
  <si>
    <t>INS/REPL Temp Trnsven Elec/CTh</t>
  </si>
  <si>
    <t>Canalith Repositioning PROC</t>
  </si>
  <si>
    <t>CHEST TUBE THOROVENT</t>
  </si>
  <si>
    <t>ADMIN BEBTELOVIMAB INJECTION (90min)</t>
  </si>
  <si>
    <t>Rapid Strep Test ED</t>
  </si>
  <si>
    <t>Glucose One Touch ED</t>
  </si>
  <si>
    <t>Tactical Tourniquet</t>
  </si>
  <si>
    <t>Mepilex Foam Dressing</t>
  </si>
  <si>
    <t>Procto Swabs</t>
  </si>
  <si>
    <t>BRONCHOSCOPY, DIAGNOSTIC</t>
  </si>
  <si>
    <t>Large Pelvic Binder</t>
  </si>
  <si>
    <t>Medium Pelvic Binder</t>
  </si>
  <si>
    <t>12G Needle Decompression</t>
  </si>
  <si>
    <t>14G Needle Decompression</t>
  </si>
  <si>
    <t>Glidescope Miller SO</t>
  </si>
  <si>
    <t>Glidescope Miller S1</t>
  </si>
  <si>
    <t>Bougie Introducer 15F</t>
  </si>
  <si>
    <t>Oxymask</t>
  </si>
  <si>
    <t>Feeding Tube 10fr</t>
  </si>
  <si>
    <t>Bair Hugger Blanket</t>
  </si>
  <si>
    <t>GVL 3 Glidescope Cover</t>
  </si>
  <si>
    <t>GVL 4 Glidescope Cover</t>
  </si>
  <si>
    <t>0.9% NACL 250mL bag</t>
  </si>
  <si>
    <t>Limp Restraints</t>
  </si>
  <si>
    <t>Rectal Temp Probe Disposable</t>
  </si>
  <si>
    <t>Cooling Blanket for Gaymay Machine</t>
  </si>
  <si>
    <t>Emergency Dept Vst Straight Forward MDM</t>
  </si>
  <si>
    <t>EMERGENCY DEPT VISIT LOW MODERATE</t>
  </si>
  <si>
    <t>EMERGENCY DEPT VISIT MODERATE</t>
  </si>
  <si>
    <t>EMERGENCY DEPT VISIT HIGH SEVERITY</t>
  </si>
  <si>
    <t>SESAMOIDECTOMY FIRST TOE</t>
  </si>
  <si>
    <t>SKIN SUB APP FIRST 25 SQ CM</t>
  </si>
  <si>
    <t>C5271</t>
  </si>
  <si>
    <t>SKIN SUB APP ADDITIONAL 25 SQ CM</t>
  </si>
  <si>
    <t>C5272</t>
  </si>
  <si>
    <t>SKIN SUB APPLICATION FIRST 100 SQ CM</t>
  </si>
  <si>
    <t>C5273</t>
  </si>
  <si>
    <t>SKIN SUB APP ADDITIONAL 100 SQ CM</t>
  </si>
  <si>
    <t>C5274</t>
  </si>
  <si>
    <t>SKIN SUB FIRST 25 SQ CM</t>
  </si>
  <si>
    <t>C5275</t>
  </si>
  <si>
    <t>C5276</t>
  </si>
  <si>
    <t>C5277</t>
  </si>
  <si>
    <t>C5278</t>
  </si>
  <si>
    <t>HYALOMATRIX</t>
  </si>
  <si>
    <t>Q4117</t>
  </si>
  <si>
    <t>INCISION OF TOE TENDON</t>
  </si>
  <si>
    <t>Excise Lesion hd/nk/hand/ft &gt;4.1cm2</t>
  </si>
  <si>
    <t>Amniexcel / Plus</t>
  </si>
  <si>
    <t>Q4137</t>
  </si>
  <si>
    <t>Omnigraft</t>
  </si>
  <si>
    <t>Q4105</t>
  </si>
  <si>
    <t>Primatrix</t>
  </si>
  <si>
    <t>Q4110</t>
  </si>
  <si>
    <t>Acell Micro Matrix</t>
  </si>
  <si>
    <t>Q4118</t>
  </si>
  <si>
    <t>Cytal Wound Matrix</t>
  </si>
  <si>
    <t>Q4166</t>
  </si>
  <si>
    <t>Primatrix WASTE</t>
  </si>
  <si>
    <t>Q4110JW</t>
  </si>
  <si>
    <t>Primatrix ZERO WASTE</t>
  </si>
  <si>
    <t>Q4110JZ</t>
  </si>
  <si>
    <t>Acell Micromatrix WASTE</t>
  </si>
  <si>
    <t>Q4118JW</t>
  </si>
  <si>
    <t>Acell Micromatrix ZERO WASTE</t>
  </si>
  <si>
    <t>Q4118JZ</t>
  </si>
  <si>
    <t>Amnioexcel WASTE</t>
  </si>
  <si>
    <t>Q4137JW</t>
  </si>
  <si>
    <t>Amnioexcel ZERO WASTE</t>
  </si>
  <si>
    <t>Q4137JZ</t>
  </si>
  <si>
    <t>Cytal Wound Matrix WASTE</t>
  </si>
  <si>
    <t>Q4166JW</t>
  </si>
  <si>
    <t>Cytal Wound Matrix ZERO WASTE</t>
  </si>
  <si>
    <t>Q4166JZ</t>
  </si>
  <si>
    <t>Apligraf ZERO WASTE</t>
  </si>
  <si>
    <t>Q4101JZ</t>
  </si>
  <si>
    <t>Dermagraft ZERO WASTE</t>
  </si>
  <si>
    <t>Q4106JZ</t>
  </si>
  <si>
    <t>Grafix Core ZERO WASTE</t>
  </si>
  <si>
    <t>Q4132JZ</t>
  </si>
  <si>
    <t>Grafix Prime ZERO WASTE</t>
  </si>
  <si>
    <t>Q4133JZ</t>
  </si>
  <si>
    <t>Affinity ZERO WASTE</t>
  </si>
  <si>
    <t>Q4159JZ</t>
  </si>
  <si>
    <t>Nushield ZERO WASTE</t>
  </si>
  <si>
    <t>Q4160JZ</t>
  </si>
  <si>
    <t>Puraply am ZERO WASTE</t>
  </si>
  <si>
    <t>Q4196JZ</t>
  </si>
  <si>
    <t>Hyalomatrix WASTE</t>
  </si>
  <si>
    <t>Q4117JW</t>
  </si>
  <si>
    <t>Hyalomatrix ZERO WASTE</t>
  </si>
  <si>
    <t>Q4117JZ</t>
  </si>
  <si>
    <t>Omnigraft WASTE</t>
  </si>
  <si>
    <t>Q4105JW</t>
  </si>
  <si>
    <t>Omnigraft ZERO WASTE</t>
  </si>
  <si>
    <t>Q4105JZ</t>
  </si>
  <si>
    <t>Hoyer Lift Hydraulic - MONTHLY RENTAL</t>
  </si>
  <si>
    <t>E0630</t>
  </si>
  <si>
    <t>Oxygen Tank Cart - Monthly</t>
  </si>
  <si>
    <t>E1355</t>
  </si>
  <si>
    <t>Gel Overlay Mattress Pad - Monthly</t>
  </si>
  <si>
    <t>E0185</t>
  </si>
  <si>
    <t>Shower Chair - Cash Purchase</t>
  </si>
  <si>
    <t>E0245</t>
  </si>
  <si>
    <t>WC Foam Seat Cush Purch 16in</t>
  </si>
  <si>
    <t>E2601</t>
  </si>
  <si>
    <t>Semi-Electic Hospital Bed - Monthly</t>
  </si>
  <si>
    <t>E0260</t>
  </si>
  <si>
    <t>APP PAD Monthly</t>
  </si>
  <si>
    <t>E0181</t>
  </si>
  <si>
    <t>O2 Concentrator Monthly</t>
  </si>
  <si>
    <t>E1390</t>
  </si>
  <si>
    <t>Wheel Chair Standard Monthly</t>
  </si>
  <si>
    <t>K0001</t>
  </si>
  <si>
    <t>Commode Purchase</t>
  </si>
  <si>
    <t>E0163</t>
  </si>
  <si>
    <t>Overbed Table Purchase</t>
  </si>
  <si>
    <t>E0274</t>
  </si>
  <si>
    <t>Walker Purchase</t>
  </si>
  <si>
    <t>E0135</t>
  </si>
  <si>
    <t>Jevity 1.5 CS Purchase</t>
  </si>
  <si>
    <t>B4152</t>
  </si>
  <si>
    <t>OFFICE / OTHER  CONSULT LIMITED</t>
  </si>
  <si>
    <t>OFFICE / OTHER  CONSULT INTERMEDIATE</t>
  </si>
  <si>
    <t>OFFICE / OTHER CONSULT COMPREHENSIVE</t>
  </si>
  <si>
    <t>QTY</t>
  </si>
  <si>
    <t>Bundled Charge</t>
  </si>
  <si>
    <t>G0283</t>
  </si>
  <si>
    <t>Prices Posted and Effective 7/11/2025</t>
  </si>
  <si>
    <t>Medicare</t>
  </si>
  <si>
    <t>Discounted Cash</t>
  </si>
  <si>
    <t>Medicare Traditional</t>
  </si>
  <si>
    <t>Aetna</t>
  </si>
  <si>
    <t>Cigna</t>
  </si>
  <si>
    <t>Plus Blue</t>
  </si>
  <si>
    <t>United Health</t>
  </si>
  <si>
    <t>Anthem</t>
  </si>
  <si>
    <t>Blue Cross</t>
  </si>
  <si>
    <t>AARP HMO</t>
  </si>
  <si>
    <t>Security Health</t>
  </si>
  <si>
    <t>Blue Care Network</t>
  </si>
  <si>
    <t>100001</t>
  </si>
  <si>
    <t>100005</t>
  </si>
  <si>
    <t>100010</t>
  </si>
  <si>
    <t>100023</t>
  </si>
  <si>
    <t>100025</t>
  </si>
  <si>
    <t>100029</t>
  </si>
  <si>
    <t>100032</t>
  </si>
  <si>
    <t>100034</t>
  </si>
  <si>
    <t>100037</t>
  </si>
  <si>
    <t>100041</t>
  </si>
  <si>
    <t>100045</t>
  </si>
  <si>
    <t>100047</t>
  </si>
  <si>
    <t>Blue Cross Commercial</t>
  </si>
  <si>
    <t>Medicaid</t>
  </si>
  <si>
    <t>Michigan Medicaid HMO</t>
  </si>
  <si>
    <t>UPHP</t>
  </si>
  <si>
    <t>200014</t>
  </si>
  <si>
    <t>200021</t>
  </si>
  <si>
    <t>200022</t>
  </si>
  <si>
    <t>Medicaid HMP</t>
  </si>
  <si>
    <t>300022</t>
  </si>
  <si>
    <t>300050</t>
  </si>
  <si>
    <t>300070</t>
  </si>
  <si>
    <t>300999</t>
  </si>
  <si>
    <t>BCBS FEDERAL</t>
  </si>
  <si>
    <t>JVHL BLUE CARE NETWORK</t>
  </si>
  <si>
    <t>BCBS OF MICHIGAN TRUST</t>
  </si>
  <si>
    <t>BCBS OF MICHIGAN UP BLUE</t>
  </si>
  <si>
    <t>BC BLUE CARE NETWORK</t>
  </si>
  <si>
    <t>PAYER</t>
  </si>
  <si>
    <t>ANTHEM WI BLUE CROSS</t>
  </si>
  <si>
    <t>300995</t>
  </si>
  <si>
    <t>700009</t>
  </si>
  <si>
    <t>AETNA MISC</t>
  </si>
  <si>
    <t>700051</t>
  </si>
  <si>
    <t>UNITED HEALTHCARE</t>
  </si>
  <si>
    <t>700097</t>
  </si>
  <si>
    <t>TRICARE</t>
  </si>
  <si>
    <t>700131</t>
  </si>
  <si>
    <t>UMR - 39026</t>
  </si>
  <si>
    <t>700178</t>
  </si>
  <si>
    <t>DEAN HEALTH PLAN</t>
  </si>
  <si>
    <t>700202</t>
  </si>
  <si>
    <t>MEDICA</t>
  </si>
  <si>
    <t>700222</t>
  </si>
  <si>
    <t>SECURITY HEALTH PLAN</t>
  </si>
  <si>
    <t>700300</t>
  </si>
  <si>
    <t>MOLINA HEALTHCARE</t>
  </si>
  <si>
    <t>700364</t>
  </si>
  <si>
    <t>TRIWEST HEALTHCARE ALLIANCE</t>
  </si>
  <si>
    <t>Self Pay</t>
  </si>
  <si>
    <t>Humana</t>
  </si>
  <si>
    <t>700196</t>
  </si>
  <si>
    <t>HEALTH PARTNERS</t>
  </si>
  <si>
    <t>VAMC - OP SERVICES</t>
  </si>
  <si>
    <t>700010</t>
  </si>
  <si>
    <t>700091</t>
  </si>
  <si>
    <t>CHAMPVA</t>
  </si>
  <si>
    <t>VA CCN OPTUM</t>
  </si>
  <si>
    <t>Commercial Care</t>
  </si>
  <si>
    <t>Prices Posted and Effective 10/1/2025</t>
  </si>
  <si>
    <t>Standard Rate</t>
  </si>
  <si>
    <t xml:space="preserve">Standard  </t>
  </si>
  <si>
    <t xml:space="preserve"> Plan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</si>
</sst>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$-409]#,##0.00_);\([$$-409]#,##0.00\)"/>
    <numFmt numFmtId="165" formatCode="_(&quot;$&quot;* #,##0.0_);_(&quot;$&quot;* \(#,##0.0\);_(&quot;$&quot;* &quot;-&quot;??_);_(@_)"/>
  </numFmts>
  <fonts count="64" x14ac:knownFonts="1">
    <font>
      <sz val="10"/>
      <color indexed="8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b/>
      <sz val="10"/>
      <color theme="0"/>
      <name val="Arial"/>
      <family val="2"/>
    </font>
    <font>
      <b/>
      <sz val="11"/>
      <color indexed="52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sz val="11"/>
      <color theme="1"/>
      <name val="Californian FB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  <scheme val="minor"/>
    </font>
    <font>
      <b/>
      <sz val="18"/>
      <color indexed="56"/>
      <name val="Cambria"/>
      <family val="2"/>
    </font>
    <font>
      <b/>
      <sz val="18"/>
      <color theme="3"/>
      <name val="Cambria"/>
      <family val="2"/>
      <scheme val="major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8"/>
      <color theme="1"/>
      <name val="Calibri"/>
      <family val="2"/>
      <scheme val="minor"/>
    </font>
    <font>
      <b/>
      <sz val="10"/>
      <color indexed="8"/>
      <name val="Arial"/>
      <family val="2"/>
    </font>
    <font>
      <strike/>
      <sz val="10"/>
      <color indexed="8"/>
      <name val="Arial"/>
      <family val="2"/>
    </font>
    <font>
      <sz val="9"/>
      <color indexed="8"/>
      <name val="Arial"/>
      <family val="2"/>
    </font>
    <font>
      <sz val="9"/>
      <color theme="1"/>
      <name val="Calibri"/>
      <family val="2"/>
      <scheme val="minor"/>
    </font>
    <font>
      <i/>
      <sz val="8"/>
      <color indexed="8"/>
      <name val="ARIAL"/>
      <family val="2"/>
    </font>
    <font>
      <b/>
      <sz val="11"/>
      <color theme="0"/>
      <name val="Arial"/>
      <family val="2"/>
    </font>
    <font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6"/>
      <color indexed="8"/>
      <name val="Arial"/>
      <family val="2"/>
    </font>
    <font>
      <b/>
      <sz val="10"/>
      <color theme="1"/>
      <name val="Arial"/>
      <family val="2"/>
    </font>
    <font>
      <b/>
      <sz val="16"/>
      <color theme="0"/>
      <name val="Arial"/>
      <family val="2"/>
    </font>
    <font>
      <b/>
      <sz val="8"/>
      <color theme="0"/>
      <name val="Arial"/>
      <family val="2"/>
    </font>
    <font>
      <b/>
      <sz val="18"/>
      <color indexed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4"/>
      <color theme="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FF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44">
    <xf numFmtId="0" fontId="0" fillId="0" borderId="0">
      <alignment vertical="top"/>
    </xf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4" fillId="43" borderId="0" applyNumberFormat="0" applyBorder="0" applyAlignment="0" applyProtection="0"/>
    <xf numFmtId="0" fontId="24" fillId="12" borderId="0" applyNumberFormat="0" applyBorder="0" applyAlignment="0" applyProtection="0"/>
    <xf numFmtId="0" fontId="24" fillId="44" borderId="0" applyNumberFormat="0" applyBorder="0" applyAlignment="0" applyProtection="0"/>
    <xf numFmtId="0" fontId="24" fillId="16" borderId="0" applyNumberFormat="0" applyBorder="0" applyAlignment="0" applyProtection="0"/>
    <xf numFmtId="0" fontId="24" fillId="41" borderId="0" applyNumberFormat="0" applyBorder="0" applyAlignment="0" applyProtection="0"/>
    <xf numFmtId="0" fontId="24" fillId="20" borderId="0" applyNumberFormat="0" applyBorder="0" applyAlignment="0" applyProtection="0"/>
    <xf numFmtId="0" fontId="24" fillId="45" borderId="0" applyNumberFormat="0" applyBorder="0" applyAlignment="0" applyProtection="0"/>
    <xf numFmtId="0" fontId="24" fillId="24" borderId="0" applyNumberFormat="0" applyBorder="0" applyAlignment="0" applyProtection="0"/>
    <xf numFmtId="0" fontId="24" fillId="46" borderId="0" applyNumberFormat="0" applyBorder="0" applyAlignment="0" applyProtection="0"/>
    <xf numFmtId="0" fontId="24" fillId="28" borderId="0" applyNumberFormat="0" applyBorder="0" applyAlignment="0" applyProtection="0"/>
    <xf numFmtId="0" fontId="24" fillId="47" borderId="0" applyNumberFormat="0" applyBorder="0" applyAlignment="0" applyProtection="0"/>
    <xf numFmtId="0" fontId="24" fillId="32" borderId="0" applyNumberFormat="0" applyBorder="0" applyAlignment="0" applyProtection="0"/>
    <xf numFmtId="0" fontId="24" fillId="48" borderId="0" applyNumberFormat="0" applyBorder="0" applyAlignment="0" applyProtection="0"/>
    <xf numFmtId="0" fontId="24" fillId="9" borderId="0" applyNumberFormat="0" applyBorder="0" applyAlignment="0" applyProtection="0"/>
    <xf numFmtId="0" fontId="24" fillId="49" borderId="0" applyNumberFormat="0" applyBorder="0" applyAlignment="0" applyProtection="0"/>
    <xf numFmtId="0" fontId="24" fillId="13" borderId="0" applyNumberFormat="0" applyBorder="0" applyAlignment="0" applyProtection="0"/>
    <xf numFmtId="0" fontId="24" fillId="50" borderId="0" applyNumberFormat="0" applyBorder="0" applyAlignment="0" applyProtection="0"/>
    <xf numFmtId="0" fontId="24" fillId="17" borderId="0" applyNumberFormat="0" applyBorder="0" applyAlignment="0" applyProtection="0"/>
    <xf numFmtId="0" fontId="24" fillId="45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51" borderId="0" applyNumberFormat="0" applyBorder="0" applyAlignment="0" applyProtection="0"/>
    <xf numFmtId="0" fontId="24" fillId="29" borderId="0" applyNumberFormat="0" applyBorder="0" applyAlignment="0" applyProtection="0"/>
    <xf numFmtId="0" fontId="14" fillId="36" borderId="0" applyNumberFormat="0" applyBorder="0" applyAlignment="0" applyProtection="0"/>
    <xf numFmtId="0" fontId="14" fillId="3" borderId="0" applyNumberFormat="0" applyBorder="0" applyAlignment="0" applyProtection="0"/>
    <xf numFmtId="0" fontId="27" fillId="39" borderId="4" applyNumberFormat="0" applyAlignment="0" applyProtection="0"/>
    <xf numFmtId="0" fontId="18" fillId="6" borderId="4" applyNumberFormat="0" applyAlignment="0" applyProtection="0"/>
    <xf numFmtId="0" fontId="20" fillId="7" borderId="7" applyNumberFormat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3" fillId="37" borderId="0" applyNumberFormat="0" applyBorder="0" applyAlignment="0" applyProtection="0"/>
    <xf numFmtId="0" fontId="13" fillId="2" borderId="0" applyNumberFormat="0" applyBorder="0" applyAlignment="0" applyProtection="0"/>
    <xf numFmtId="0" fontId="32" fillId="0" borderId="11" applyNumberFormat="0" applyFill="0" applyAlignment="0" applyProtection="0"/>
    <xf numFmtId="0" fontId="10" fillId="0" borderId="1" applyNumberFormat="0" applyFill="0" applyAlignment="0" applyProtection="0"/>
    <xf numFmtId="0" fontId="33" fillId="0" borderId="12" applyNumberFormat="0" applyFill="0" applyAlignment="0" applyProtection="0"/>
    <xf numFmtId="0" fontId="11" fillId="0" borderId="2" applyNumberFormat="0" applyFill="0" applyAlignment="0" applyProtection="0"/>
    <xf numFmtId="0" fontId="34" fillId="0" borderId="13" applyNumberFormat="0" applyFill="0" applyAlignment="0" applyProtection="0"/>
    <xf numFmtId="0" fontId="12" fillId="0" borderId="3" applyNumberFormat="0" applyFill="0" applyAlignment="0" applyProtection="0"/>
    <xf numFmtId="0" fontId="3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16" fillId="39" borderId="4" applyNumberFormat="0" applyAlignment="0" applyProtection="0"/>
    <xf numFmtId="0" fontId="16" fillId="5" borderId="4" applyNumberFormat="0" applyAlignment="0" applyProtection="0"/>
    <xf numFmtId="0" fontId="36" fillId="0" borderId="14" applyNumberFormat="0" applyFill="0" applyAlignment="0" applyProtection="0"/>
    <xf numFmtId="0" fontId="19" fillId="0" borderId="6" applyNumberFormat="0" applyFill="0" applyAlignment="0" applyProtection="0"/>
    <xf numFmtId="0" fontId="37" fillId="4" borderId="0" applyNumberFormat="0" applyBorder="0" applyAlignment="0" applyProtection="0"/>
    <xf numFmtId="0" fontId="15" fillId="4" borderId="0" applyNumberFormat="0" applyBorder="0" applyAlignment="0" applyProtection="0"/>
    <xf numFmtId="0" fontId="9" fillId="0" borderId="0"/>
    <xf numFmtId="0" fontId="25" fillId="0" borderId="0">
      <alignment vertical="top"/>
    </xf>
    <xf numFmtId="0" fontId="9" fillId="0" borderId="0"/>
    <xf numFmtId="0" fontId="25" fillId="0" borderId="0">
      <alignment vertical="top"/>
    </xf>
    <xf numFmtId="0" fontId="29" fillId="0" borderId="0"/>
    <xf numFmtId="0" fontId="29" fillId="0" borderId="0"/>
    <xf numFmtId="0" fontId="9" fillId="0" borderId="0"/>
    <xf numFmtId="0" fontId="9" fillId="0" borderId="0"/>
    <xf numFmtId="0" fontId="29" fillId="0" borderId="0"/>
    <xf numFmtId="0" fontId="29" fillId="0" borderId="0"/>
    <xf numFmtId="0" fontId="30" fillId="0" borderId="0"/>
    <xf numFmtId="0" fontId="25" fillId="0" borderId="0">
      <alignment vertical="top"/>
    </xf>
    <xf numFmtId="0" fontId="2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28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17" fillId="39" borderId="5" applyNumberFormat="0" applyAlignment="0" applyProtection="0"/>
    <xf numFmtId="0" fontId="17" fillId="6" borderId="5" applyNumberFormat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23" fillId="0" borderId="15" applyNumberFormat="0" applyFill="0" applyAlignment="0" applyProtection="0"/>
    <xf numFmtId="0" fontId="23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4" applyNumberFormat="0" applyAlignment="0" applyProtection="0"/>
    <xf numFmtId="0" fontId="17" fillId="6" borderId="5" applyNumberFormat="0" applyAlignment="0" applyProtection="0"/>
    <xf numFmtId="0" fontId="18" fillId="6" borderId="4" applyNumberFormat="0" applyAlignment="0" applyProtection="0"/>
    <xf numFmtId="0" fontId="19" fillId="0" borderId="6" applyNumberFormat="0" applyFill="0" applyAlignment="0" applyProtection="0"/>
    <xf numFmtId="0" fontId="20" fillId="7" borderId="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24" fillId="32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2" borderId="0" applyNumberFormat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8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40" fillId="0" borderId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29" fillId="0" borderId="0"/>
    <xf numFmtId="0" fontId="29" fillId="0" borderId="0"/>
    <xf numFmtId="43" fontId="8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2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43" fontId="4" fillId="0" borderId="0" applyFont="0" applyFill="0" applyBorder="0" applyAlignment="0" applyProtection="0"/>
    <xf numFmtId="0" fontId="25" fillId="0" borderId="0">
      <alignment vertical="top"/>
    </xf>
    <xf numFmtId="0" fontId="3" fillId="35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3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7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4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41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38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40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54" fillId="0" borderId="0" applyFont="0" applyFill="0" applyBorder="0" applyAlignment="0" applyProtection="0"/>
  </cellStyleXfs>
  <cellXfs count="217">
    <xf numFmtId="0" fontId="0" fillId="0" borderId="0" xfId="0">
      <alignment vertical="top"/>
    </xf>
    <xf numFmtId="2" fontId="0" fillId="0" borderId="0" xfId="0" applyNumberFormat="1">
      <alignment vertical="top"/>
    </xf>
    <xf numFmtId="0" fontId="0" fillId="33" borderId="10" xfId="0" applyFill="1" applyBorder="1">
      <alignment vertical="top"/>
    </xf>
    <xf numFmtId="0" fontId="25" fillId="0" borderId="0" xfId="0" applyFont="1">
      <alignment vertical="top"/>
    </xf>
    <xf numFmtId="1" fontId="0" fillId="0" borderId="0" xfId="0" applyNumberFormat="1">
      <alignment vertical="top"/>
    </xf>
    <xf numFmtId="0" fontId="26" fillId="34" borderId="0" xfId="0" applyFont="1" applyFill="1" applyAlignment="1">
      <alignment horizontal="center" vertical="center"/>
    </xf>
    <xf numFmtId="8" fontId="0" fillId="0" borderId="0" xfId="0" applyNumberFormat="1">
      <alignment vertical="top"/>
    </xf>
    <xf numFmtId="44" fontId="0" fillId="0" borderId="0" xfId="234" applyFont="1" applyAlignment="1">
      <alignment vertical="top"/>
    </xf>
    <xf numFmtId="0" fontId="43" fillId="52" borderId="16" xfId="235" applyFont="1" applyFill="1" applyBorder="1"/>
    <xf numFmtId="0" fontId="42" fillId="52" borderId="0" xfId="0" applyFont="1" applyFill="1">
      <alignment vertical="top"/>
    </xf>
    <xf numFmtId="0" fontId="0" fillId="0" borderId="16" xfId="0" applyBorder="1">
      <alignment vertical="top"/>
    </xf>
    <xf numFmtId="44" fontId="25" fillId="0" borderId="0" xfId="234" applyFont="1" applyAlignment="1">
      <alignment vertical="top"/>
    </xf>
    <xf numFmtId="0" fontId="43" fillId="52" borderId="0" xfId="235" applyFont="1" applyFill="1"/>
    <xf numFmtId="1" fontId="0" fillId="0" borderId="10" xfId="0" applyNumberFormat="1" applyBorder="1">
      <alignment vertical="top"/>
    </xf>
    <xf numFmtId="44" fontId="25" fillId="0" borderId="0" xfId="239" applyFont="1" applyFill="1" applyAlignment="1">
      <alignment horizontal="center" vertical="center"/>
    </xf>
    <xf numFmtId="0" fontId="5" fillId="0" borderId="0" xfId="240" applyAlignment="1">
      <alignment horizontal="right"/>
    </xf>
    <xf numFmtId="0" fontId="25" fillId="0" borderId="0" xfId="0" applyFont="1" applyAlignment="1"/>
    <xf numFmtId="1" fontId="0" fillId="0" borderId="16" xfId="0" applyNumberFormat="1" applyBorder="1">
      <alignment vertical="top"/>
    </xf>
    <xf numFmtId="0" fontId="42" fillId="52" borderId="0" xfId="123" applyFont="1" applyFill="1">
      <alignment vertical="top"/>
    </xf>
    <xf numFmtId="0" fontId="25" fillId="0" borderId="0" xfId="123">
      <alignment vertical="top"/>
    </xf>
    <xf numFmtId="0" fontId="25" fillId="0" borderId="0" xfId="123" applyAlignment="1">
      <alignment horizontal="right" vertical="top"/>
    </xf>
    <xf numFmtId="1" fontId="45" fillId="0" borderId="0" xfId="0" applyNumberFormat="1" applyFont="1">
      <alignment vertical="top"/>
    </xf>
    <xf numFmtId="0" fontId="42" fillId="0" borderId="0" xfId="0" applyFont="1">
      <alignment vertical="top"/>
    </xf>
    <xf numFmtId="1" fontId="42" fillId="52" borderId="0" xfId="0" applyNumberFormat="1" applyFont="1" applyFill="1">
      <alignment vertical="top"/>
    </xf>
    <xf numFmtId="1" fontId="25" fillId="0" borderId="0" xfId="0" applyNumberFormat="1" applyFont="1">
      <alignment vertical="top"/>
    </xf>
    <xf numFmtId="0" fontId="29" fillId="0" borderId="0" xfId="0" applyFont="1">
      <alignment vertical="top"/>
    </xf>
    <xf numFmtId="0" fontId="29" fillId="0" borderId="16" xfId="0" applyFont="1" applyBorder="1">
      <alignment vertical="top"/>
    </xf>
    <xf numFmtId="1" fontId="0" fillId="0" borderId="0" xfId="0" applyNumberFormat="1" applyAlignment="1">
      <alignment horizontal="right" vertical="top"/>
    </xf>
    <xf numFmtId="44" fontId="0" fillId="0" borderId="0" xfId="0" applyNumberFormat="1">
      <alignment vertical="top"/>
    </xf>
    <xf numFmtId="0" fontId="42" fillId="52" borderId="0" xfId="0" applyFont="1" applyFill="1" applyAlignment="1">
      <alignment horizontal="center" vertical="top"/>
    </xf>
    <xf numFmtId="0" fontId="25" fillId="0" borderId="0" xfId="0" applyFont="1" applyAlignment="1">
      <alignment horizontal="center" vertical="top"/>
    </xf>
    <xf numFmtId="0" fontId="25" fillId="0" borderId="17" xfId="123" applyBorder="1">
      <alignment vertical="top"/>
    </xf>
    <xf numFmtId="0" fontId="25" fillId="0" borderId="18" xfId="0" applyFont="1" applyBorder="1">
      <alignment vertical="top"/>
    </xf>
    <xf numFmtId="0" fontId="42" fillId="52" borderId="19" xfId="123" applyFont="1" applyFill="1" applyBorder="1">
      <alignment vertical="top"/>
    </xf>
    <xf numFmtId="0" fontId="25" fillId="0" borderId="20" xfId="0" applyFont="1" applyBorder="1" applyAlignment="1"/>
    <xf numFmtId="0" fontId="0" fillId="0" borderId="10" xfId="0" applyBorder="1">
      <alignment vertical="top"/>
    </xf>
    <xf numFmtId="0" fontId="0" fillId="0" borderId="17" xfId="0" applyBorder="1">
      <alignment vertical="top"/>
    </xf>
    <xf numFmtId="0" fontId="43" fillId="52" borderId="19" xfId="241" applyFont="1" applyFill="1" applyBorder="1"/>
    <xf numFmtId="0" fontId="25" fillId="0" borderId="20" xfId="0" applyFont="1" applyBorder="1">
      <alignment vertical="top"/>
    </xf>
    <xf numFmtId="0" fontId="25" fillId="0" borderId="10" xfId="0" applyFont="1" applyBorder="1">
      <alignment vertical="top"/>
    </xf>
    <xf numFmtId="0" fontId="25" fillId="33" borderId="10" xfId="0" applyFont="1" applyFill="1" applyBorder="1">
      <alignment vertical="top"/>
    </xf>
    <xf numFmtId="0" fontId="42" fillId="0" borderId="17" xfId="0" applyFont="1" applyBorder="1">
      <alignment vertical="top"/>
    </xf>
    <xf numFmtId="0" fontId="0" fillId="53" borderId="0" xfId="0" applyFill="1">
      <alignment vertical="top"/>
    </xf>
    <xf numFmtId="0" fontId="25" fillId="53" borderId="0" xfId="0" applyFont="1" applyFill="1">
      <alignment vertical="top"/>
    </xf>
    <xf numFmtId="0" fontId="25" fillId="0" borderId="17" xfId="0" applyFont="1" applyBorder="1">
      <alignment vertical="top"/>
    </xf>
    <xf numFmtId="0" fontId="0" fillId="0" borderId="20" xfId="0" applyBorder="1">
      <alignment vertical="top"/>
    </xf>
    <xf numFmtId="0" fontId="47" fillId="52" borderId="19" xfId="241" applyFont="1" applyFill="1" applyBorder="1"/>
    <xf numFmtId="0" fontId="46" fillId="52" borderId="0" xfId="0" applyFont="1" applyFill="1">
      <alignment vertical="top"/>
    </xf>
    <xf numFmtId="0" fontId="29" fillId="0" borderId="20" xfId="0" applyFont="1" applyBorder="1">
      <alignment vertical="top"/>
    </xf>
    <xf numFmtId="0" fontId="5" fillId="0" borderId="20" xfId="241" applyBorder="1"/>
    <xf numFmtId="0" fontId="0" fillId="0" borderId="18" xfId="0" applyBorder="1">
      <alignment vertical="top"/>
    </xf>
    <xf numFmtId="0" fontId="42" fillId="52" borderId="19" xfId="0" applyFont="1" applyFill="1" applyBorder="1">
      <alignment vertical="top"/>
    </xf>
    <xf numFmtId="0" fontId="43" fillId="52" borderId="19" xfId="235" applyFont="1" applyFill="1" applyBorder="1"/>
    <xf numFmtId="0" fontId="0" fillId="33" borderId="0" xfId="0" applyFill="1">
      <alignment vertical="top"/>
    </xf>
    <xf numFmtId="0" fontId="25" fillId="0" borderId="10" xfId="0" applyFont="1" applyBorder="1" applyAlignment="1">
      <alignment horizontal="center" vertical="top"/>
    </xf>
    <xf numFmtId="0" fontId="25" fillId="0" borderId="18" xfId="0" applyFont="1" applyBorder="1" applyAlignment="1">
      <alignment horizontal="center" vertical="top"/>
    </xf>
    <xf numFmtId="0" fontId="43" fillId="52" borderId="0" xfId="235" applyFont="1" applyFill="1" applyAlignment="1">
      <alignment horizontal="center"/>
    </xf>
    <xf numFmtId="0" fontId="0" fillId="0" borderId="18" xfId="0" applyBorder="1" applyAlignment="1">
      <alignment horizontal="center" vertical="top"/>
    </xf>
    <xf numFmtId="44" fontId="0" fillId="0" borderId="10" xfId="234" applyFont="1" applyBorder="1" applyAlignment="1">
      <alignment vertical="top"/>
    </xf>
    <xf numFmtId="0" fontId="25" fillId="0" borderId="21" xfId="0" applyFont="1" applyBorder="1" applyAlignment="1">
      <alignment horizontal="center" vertical="top"/>
    </xf>
    <xf numFmtId="0" fontId="43" fillId="52" borderId="19" xfId="237" applyFont="1" applyFill="1" applyBorder="1"/>
    <xf numFmtId="0" fontId="25" fillId="0" borderId="22" xfId="0" applyFont="1" applyBorder="1" applyAlignment="1">
      <alignment horizontal="center" vertical="top"/>
    </xf>
    <xf numFmtId="0" fontId="43" fillId="52" borderId="23" xfId="235" applyFont="1" applyFill="1" applyBorder="1"/>
    <xf numFmtId="0" fontId="0" fillId="0" borderId="24" xfId="0" applyBorder="1">
      <alignment vertical="top"/>
    </xf>
    <xf numFmtId="0" fontId="0" fillId="0" borderId="22" xfId="0" applyBorder="1">
      <alignment vertical="top"/>
    </xf>
    <xf numFmtId="2" fontId="0" fillId="53" borderId="0" xfId="0" applyNumberFormat="1" applyFill="1">
      <alignment vertical="top"/>
    </xf>
    <xf numFmtId="0" fontId="25" fillId="33" borderId="0" xfId="0" applyFont="1" applyFill="1">
      <alignment vertical="top"/>
    </xf>
    <xf numFmtId="0" fontId="26" fillId="34" borderId="0" xfId="121" applyFont="1" applyFill="1" applyAlignment="1">
      <alignment horizontal="center" vertical="center"/>
    </xf>
    <xf numFmtId="0" fontId="26" fillId="34" borderId="0" xfId="286" applyFont="1" applyFill="1" applyAlignment="1">
      <alignment horizontal="center" vertical="center" wrapText="1"/>
    </xf>
    <xf numFmtId="44" fontId="26" fillId="54" borderId="0" xfId="239" applyFont="1" applyFill="1" applyAlignment="1">
      <alignment horizontal="center" vertical="center" wrapText="1"/>
    </xf>
    <xf numFmtId="0" fontId="49" fillId="55" borderId="0" xfId="121" applyFont="1" applyFill="1" applyAlignment="1">
      <alignment horizontal="center" vertical="top"/>
    </xf>
    <xf numFmtId="0" fontId="50" fillId="0" borderId="0" xfId="123" applyFont="1">
      <alignment vertical="top"/>
    </xf>
    <xf numFmtId="1" fontId="25" fillId="0" borderId="0" xfId="123" applyNumberFormat="1" applyAlignment="1">
      <alignment horizontal="right" vertical="top"/>
    </xf>
    <xf numFmtId="164" fontId="25" fillId="0" borderId="0" xfId="123" applyNumberFormat="1">
      <alignment vertical="top"/>
    </xf>
    <xf numFmtId="44" fontId="25" fillId="0" borderId="0" xfId="239" applyAlignment="1">
      <alignment vertical="top"/>
    </xf>
    <xf numFmtId="2" fontId="25" fillId="0" borderId="0" xfId="123" applyNumberFormat="1">
      <alignment vertical="top"/>
    </xf>
    <xf numFmtId="44" fontId="25" fillId="0" borderId="0" xfId="123" applyNumberFormat="1">
      <alignment vertical="top"/>
    </xf>
    <xf numFmtId="165" fontId="25" fillId="0" borderId="0" xfId="123" applyNumberFormat="1">
      <alignment vertical="top"/>
    </xf>
    <xf numFmtId="0" fontId="25" fillId="0" borderId="0" xfId="121">
      <alignment vertical="top"/>
    </xf>
    <xf numFmtId="8" fontId="25" fillId="0" borderId="0" xfId="0" applyNumberFormat="1" applyFont="1">
      <alignment vertical="top"/>
    </xf>
    <xf numFmtId="44" fontId="43" fillId="52" borderId="0" xfId="234" applyFont="1" applyFill="1" applyAlignment="1">
      <alignment horizontal="right"/>
    </xf>
    <xf numFmtId="44" fontId="0" fillId="53" borderId="0" xfId="234" applyFont="1" applyFill="1" applyAlignment="1">
      <alignment vertical="top"/>
    </xf>
    <xf numFmtId="44" fontId="0" fillId="0" borderId="10" xfId="234" applyFont="1" applyBorder="1" applyAlignment="1">
      <alignment horizontal="right" vertical="top"/>
    </xf>
    <xf numFmtId="44" fontId="0" fillId="0" borderId="22" xfId="234" applyFont="1" applyBorder="1" applyAlignment="1">
      <alignment horizontal="right" vertical="top"/>
    </xf>
    <xf numFmtId="44" fontId="25" fillId="0" borderId="10" xfId="234" applyFont="1" applyBorder="1" applyAlignment="1">
      <alignment horizontal="right" vertical="top"/>
    </xf>
    <xf numFmtId="44" fontId="5" fillId="0" borderId="0" xfId="234" applyFont="1" applyAlignment="1">
      <alignment horizontal="right"/>
    </xf>
    <xf numFmtId="44" fontId="0" fillId="33" borderId="10" xfId="234" applyFont="1" applyFill="1" applyBorder="1" applyAlignment="1">
      <alignment horizontal="right" vertical="top"/>
    </xf>
    <xf numFmtId="44" fontId="44" fillId="33" borderId="18" xfId="234" applyFont="1" applyFill="1" applyBorder="1" applyAlignment="1">
      <alignment horizontal="right" vertical="top"/>
    </xf>
    <xf numFmtId="44" fontId="42" fillId="52" borderId="0" xfId="234" applyFont="1" applyFill="1" applyAlignment="1">
      <alignment horizontal="right" vertical="top"/>
    </xf>
    <xf numFmtId="44" fontId="5" fillId="0" borderId="10" xfId="234" applyFont="1" applyBorder="1" applyAlignment="1">
      <alignment horizontal="right"/>
    </xf>
    <xf numFmtId="44" fontId="43" fillId="52" borderId="0" xfId="234" applyFont="1" applyFill="1"/>
    <xf numFmtId="44" fontId="25" fillId="0" borderId="0" xfId="234" applyFont="1" applyAlignment="1">
      <alignment horizontal="right" vertical="top"/>
    </xf>
    <xf numFmtId="44" fontId="47" fillId="52" borderId="0" xfId="234" applyFont="1" applyFill="1"/>
    <xf numFmtId="44" fontId="46" fillId="52" borderId="0" xfId="234" applyFont="1" applyFill="1" applyAlignment="1">
      <alignment vertical="top"/>
    </xf>
    <xf numFmtId="44" fontId="0" fillId="0" borderId="0" xfId="234" applyFont="1" applyAlignment="1">
      <alignment horizontal="right" vertical="top"/>
    </xf>
    <xf numFmtId="44" fontId="0" fillId="53" borderId="0" xfId="234" applyFont="1" applyFill="1" applyAlignment="1">
      <alignment horizontal="right" vertical="top"/>
    </xf>
    <xf numFmtId="44" fontId="0" fillId="33" borderId="0" xfId="234" applyFont="1" applyFill="1" applyAlignment="1">
      <alignment horizontal="right" vertical="top"/>
    </xf>
    <xf numFmtId="44" fontId="26" fillId="34" borderId="0" xfId="234" applyFont="1" applyFill="1" applyAlignment="1">
      <alignment horizontal="center" vertical="center" wrapText="1"/>
    </xf>
    <xf numFmtId="43" fontId="0" fillId="0" borderId="0" xfId="343" applyFont="1" applyFill="1" applyAlignment="1">
      <alignment vertical="top"/>
    </xf>
    <xf numFmtId="43" fontId="44" fillId="0" borderId="25" xfId="343" applyFont="1" applyFill="1" applyBorder="1" applyAlignment="1">
      <alignment vertical="top"/>
    </xf>
    <xf numFmtId="43" fontId="44" fillId="0" borderId="0" xfId="343" applyFont="1" applyFill="1" applyBorder="1" applyAlignment="1">
      <alignment vertical="top"/>
    </xf>
    <xf numFmtId="43" fontId="42" fillId="0" borderId="26" xfId="343" applyFont="1" applyFill="1" applyBorder="1" applyAlignment="1">
      <alignment vertical="top"/>
    </xf>
    <xf numFmtId="43" fontId="42" fillId="0" borderId="0" xfId="343" applyFont="1" applyFill="1" applyBorder="1" applyAlignment="1">
      <alignment vertical="top"/>
    </xf>
    <xf numFmtId="43" fontId="44" fillId="0" borderId="27" xfId="343" applyFont="1" applyFill="1" applyBorder="1" applyAlignment="1">
      <alignment vertical="top"/>
    </xf>
    <xf numFmtId="43" fontId="43" fillId="0" borderId="0" xfId="343" applyFont="1" applyFill="1" applyBorder="1"/>
    <xf numFmtId="43" fontId="0" fillId="0" borderId="0" xfId="343" applyFont="1" applyFill="1" applyBorder="1" applyAlignment="1">
      <alignment vertical="top"/>
    </xf>
    <xf numFmtId="43" fontId="25" fillId="0" borderId="0" xfId="343" applyFont="1" applyFill="1" applyAlignment="1">
      <alignment vertical="top"/>
    </xf>
    <xf numFmtId="1" fontId="26" fillId="34" borderId="0" xfId="0" applyNumberFormat="1" applyFont="1" applyFill="1" applyAlignment="1">
      <alignment horizontal="right" vertical="center"/>
    </xf>
    <xf numFmtId="1" fontId="0" fillId="33" borderId="10" xfId="0" applyNumberFormat="1" applyFill="1" applyBorder="1" applyAlignment="1">
      <alignment horizontal="right" vertical="top"/>
    </xf>
    <xf numFmtId="1" fontId="5" fillId="0" borderId="0" xfId="240" applyNumberFormat="1" applyAlignment="1">
      <alignment horizontal="right"/>
    </xf>
    <xf numFmtId="1" fontId="1" fillId="0" borderId="0" xfId="240" applyNumberFormat="1" applyFont="1" applyAlignment="1">
      <alignment horizontal="right"/>
    </xf>
    <xf numFmtId="1" fontId="44" fillId="33" borderId="18" xfId="0" applyNumberFormat="1" applyFont="1" applyFill="1" applyBorder="1" applyAlignment="1">
      <alignment horizontal="right" vertical="top"/>
    </xf>
    <xf numFmtId="1" fontId="42" fillId="52" borderId="0" xfId="123" applyNumberFormat="1" applyFont="1" applyFill="1" applyAlignment="1">
      <alignment horizontal="right" vertical="top"/>
    </xf>
    <xf numFmtId="1" fontId="5" fillId="0" borderId="10" xfId="240" applyNumberFormat="1" applyBorder="1" applyAlignment="1">
      <alignment horizontal="right"/>
    </xf>
    <xf numFmtId="1" fontId="43" fillId="52" borderId="0" xfId="241" applyNumberFormat="1" applyFont="1" applyFill="1" applyAlignment="1">
      <alignment horizontal="right"/>
    </xf>
    <xf numFmtId="1" fontId="0" fillId="53" borderId="0" xfId="0" applyNumberFormat="1" applyFill="1">
      <alignment vertical="top"/>
    </xf>
    <xf numFmtId="1" fontId="43" fillId="52" borderId="0" xfId="241" applyNumberFormat="1" applyFont="1" applyFill="1"/>
    <xf numFmtId="1" fontId="43" fillId="52" borderId="0" xfId="240" applyNumberFormat="1" applyFont="1" applyFill="1" applyAlignment="1">
      <alignment horizontal="right"/>
    </xf>
    <xf numFmtId="1" fontId="47" fillId="52" borderId="0" xfId="241" applyNumberFormat="1" applyFont="1" applyFill="1"/>
    <xf numFmtId="1" fontId="46" fillId="52" borderId="0" xfId="0" applyNumberFormat="1" applyFont="1" applyFill="1">
      <alignment vertical="top"/>
    </xf>
    <xf numFmtId="1" fontId="0" fillId="0" borderId="10" xfId="0" applyNumberFormat="1" applyBorder="1" applyAlignment="1">
      <alignment horizontal="right" vertical="top"/>
    </xf>
    <xf numFmtId="1" fontId="0" fillId="53" borderId="0" xfId="0" applyNumberFormat="1" applyFill="1" applyAlignment="1">
      <alignment horizontal="right" vertical="top"/>
    </xf>
    <xf numFmtId="1" fontId="43" fillId="52" borderId="0" xfId="235" applyNumberFormat="1" applyFont="1" applyFill="1" applyAlignment="1">
      <alignment horizontal="right"/>
    </xf>
    <xf numFmtId="1" fontId="42" fillId="52" borderId="0" xfId="0" applyNumberFormat="1" applyFont="1" applyFill="1" applyAlignment="1">
      <alignment horizontal="right" vertical="top"/>
    </xf>
    <xf numFmtId="1" fontId="0" fillId="33" borderId="0" xfId="0" applyNumberFormat="1" applyFill="1" applyAlignment="1">
      <alignment horizontal="right" vertical="top"/>
    </xf>
    <xf numFmtId="1" fontId="43" fillId="52" borderId="0" xfId="235" applyNumberFormat="1" applyFont="1" applyFill="1"/>
    <xf numFmtId="1" fontId="25" fillId="0" borderId="10" xfId="0" applyNumberFormat="1" applyFont="1" applyBorder="1" applyAlignment="1">
      <alignment horizontal="right" vertical="top"/>
    </xf>
    <xf numFmtId="1" fontId="43" fillId="52" borderId="0" xfId="237" applyNumberFormat="1" applyFont="1" applyFill="1"/>
    <xf numFmtId="1" fontId="43" fillId="52" borderId="0" xfId="237" applyNumberFormat="1" applyFont="1" applyFill="1" applyAlignment="1">
      <alignment horizontal="right"/>
    </xf>
    <xf numFmtId="1" fontId="42" fillId="52" borderId="16" xfId="0" applyNumberFormat="1" applyFont="1" applyFill="1" applyBorder="1" applyAlignment="1">
      <alignment horizontal="right" vertical="top"/>
    </xf>
    <xf numFmtId="1" fontId="0" fillId="0" borderId="22" xfId="0" applyNumberFormat="1" applyBorder="1" applyAlignment="1">
      <alignment horizontal="right" vertical="top"/>
    </xf>
    <xf numFmtId="1" fontId="0" fillId="0" borderId="0" xfId="0" applyNumberFormat="1" applyBorder="1">
      <alignment vertical="top"/>
    </xf>
    <xf numFmtId="44" fontId="0" fillId="0" borderId="0" xfId="234" applyFont="1" applyFill="1" applyAlignment="1">
      <alignment vertical="top"/>
    </xf>
    <xf numFmtId="43" fontId="44" fillId="57" borderId="0" xfId="343" applyFont="1" applyFill="1" applyAlignment="1">
      <alignment horizontal="left" vertical="top"/>
    </xf>
    <xf numFmtId="43" fontId="44" fillId="57" borderId="0" xfId="343" applyFont="1" applyFill="1" applyAlignment="1">
      <alignment horizontal="center" vertical="top"/>
    </xf>
    <xf numFmtId="44" fontId="26" fillId="57" borderId="0" xfId="234" applyFont="1" applyFill="1" applyAlignment="1">
      <alignment horizontal="center" vertical="center" wrapText="1"/>
    </xf>
    <xf numFmtId="43" fontId="26" fillId="57" borderId="0" xfId="343" applyFont="1" applyFill="1" applyAlignment="1">
      <alignment horizontal="center" vertical="center"/>
    </xf>
    <xf numFmtId="43" fontId="25" fillId="57" borderId="0" xfId="343" applyFont="1" applyFill="1" applyAlignment="1">
      <alignment vertical="top"/>
    </xf>
    <xf numFmtId="43" fontId="0" fillId="57" borderId="0" xfId="343" applyFont="1" applyFill="1" applyAlignment="1">
      <alignment vertical="top"/>
    </xf>
    <xf numFmtId="43" fontId="44" fillId="57" borderId="0" xfId="343" applyFont="1" applyFill="1" applyBorder="1" applyAlignment="1">
      <alignment vertical="top"/>
    </xf>
    <xf numFmtId="43" fontId="42" fillId="57" borderId="0" xfId="343" applyFont="1" applyFill="1" applyBorder="1" applyAlignment="1">
      <alignment vertical="top"/>
    </xf>
    <xf numFmtId="44" fontId="0" fillId="57" borderId="0" xfId="234" applyFont="1" applyFill="1" applyAlignment="1">
      <alignment vertical="top"/>
    </xf>
    <xf numFmtId="43" fontId="43" fillId="57" borderId="0" xfId="343" applyFont="1" applyFill="1" applyBorder="1"/>
    <xf numFmtId="43" fontId="0" fillId="57" borderId="0" xfId="343" applyFont="1" applyFill="1" applyBorder="1" applyAlignment="1">
      <alignment vertical="top"/>
    </xf>
    <xf numFmtId="44" fontId="25" fillId="57" borderId="0" xfId="234" applyFont="1" applyFill="1" applyAlignment="1">
      <alignment vertical="top"/>
    </xf>
    <xf numFmtId="43" fontId="51" fillId="57" borderId="0" xfId="343" applyFont="1" applyFill="1" applyAlignment="1">
      <alignment horizontal="center" vertical="center"/>
    </xf>
    <xf numFmtId="44" fontId="57" fillId="52" borderId="0" xfId="234" applyFont="1" applyFill="1" applyAlignment="1">
      <alignment horizontal="center" vertical="center" wrapText="1"/>
    </xf>
    <xf numFmtId="0" fontId="59" fillId="34" borderId="0" xfId="0" applyFont="1" applyFill="1" applyAlignment="1">
      <alignment horizontal="center" vertical="center" wrapText="1"/>
    </xf>
    <xf numFmtId="44" fontId="0" fillId="0" borderId="0" xfId="234" applyFont="1" applyAlignment="1">
      <alignment horizontal="center" vertical="top"/>
    </xf>
    <xf numFmtId="0" fontId="26" fillId="34" borderId="0" xfId="0" applyFont="1" applyFill="1" applyAlignment="1">
      <alignment horizontal="center" vertical="center" wrapText="1"/>
    </xf>
    <xf numFmtId="44" fontId="0" fillId="0" borderId="0" xfId="0" applyNumberFormat="1" applyFill="1">
      <alignment vertical="top"/>
    </xf>
    <xf numFmtId="0" fontId="44" fillId="0" borderId="0" xfId="123" applyFont="1" applyAlignment="1">
      <alignment horizontal="left" vertical="top"/>
    </xf>
    <xf numFmtId="0" fontId="52" fillId="56" borderId="0" xfId="123" applyFont="1" applyFill="1" applyAlignment="1">
      <alignment horizontal="left" vertical="top"/>
    </xf>
    <xf numFmtId="43" fontId="51" fillId="60" borderId="0" xfId="343" applyFont="1" applyFill="1" applyAlignment="1">
      <alignment horizontal="center" vertical="center" wrapText="1"/>
    </xf>
    <xf numFmtId="43" fontId="56" fillId="58" borderId="0" xfId="343" applyFont="1" applyFill="1" applyAlignment="1">
      <alignment horizontal="center" vertical="center"/>
    </xf>
    <xf numFmtId="43" fontId="51" fillId="52" borderId="0" xfId="343" applyFont="1" applyFill="1" applyAlignment="1">
      <alignment horizontal="center" vertical="center"/>
    </xf>
    <xf numFmtId="0" fontId="62" fillId="60" borderId="0" xfId="0" applyFont="1" applyFill="1" applyAlignment="1">
      <alignment horizontal="center" vertical="center" wrapText="1"/>
    </xf>
    <xf numFmtId="43" fontId="56" fillId="0" borderId="29" xfId="343" applyFont="1" applyFill="1" applyBorder="1" applyAlignment="1">
      <alignment vertical="center"/>
    </xf>
    <xf numFmtId="44" fontId="61" fillId="61" borderId="0" xfId="234" applyFont="1" applyFill="1" applyAlignment="1">
      <alignment horizontal="center" vertical="center" wrapText="1"/>
    </xf>
    <xf numFmtId="43" fontId="44" fillId="57" borderId="25" xfId="343" applyFont="1" applyFill="1" applyBorder="1" applyAlignment="1">
      <alignment vertical="top"/>
    </xf>
    <xf numFmtId="43" fontId="43" fillId="57" borderId="26" xfId="343" applyFont="1" applyFill="1" applyBorder="1"/>
    <xf numFmtId="43" fontId="44" fillId="57" borderId="27" xfId="343" applyFont="1" applyFill="1" applyBorder="1" applyAlignment="1">
      <alignment vertical="top"/>
    </xf>
    <xf numFmtId="43" fontId="42" fillId="57" borderId="26" xfId="343" applyFont="1" applyFill="1" applyBorder="1" applyAlignment="1">
      <alignment vertical="top"/>
    </xf>
    <xf numFmtId="43" fontId="0" fillId="57" borderId="26" xfId="343" applyFont="1" applyFill="1" applyBorder="1" applyAlignment="1">
      <alignment vertical="top"/>
    </xf>
    <xf numFmtId="43" fontId="42" fillId="57" borderId="28" xfId="343" applyFont="1" applyFill="1" applyBorder="1" applyAlignment="1">
      <alignment vertical="top"/>
    </xf>
    <xf numFmtId="43" fontId="56" fillId="57" borderId="29" xfId="343" applyFont="1" applyFill="1" applyBorder="1" applyAlignment="1">
      <alignment vertical="center"/>
    </xf>
    <xf numFmtId="43" fontId="60" fillId="61" borderId="10" xfId="343" applyFont="1" applyFill="1" applyBorder="1" applyAlignment="1">
      <alignment horizontal="center" vertical="center"/>
    </xf>
    <xf numFmtId="43" fontId="60" fillId="61" borderId="0" xfId="343" applyFont="1" applyFill="1" applyBorder="1" applyAlignment="1">
      <alignment horizontal="center" vertical="center"/>
    </xf>
    <xf numFmtId="43" fontId="25" fillId="57" borderId="0" xfId="343" applyFont="1" applyFill="1" applyBorder="1" applyAlignment="1">
      <alignment vertical="top"/>
    </xf>
    <xf numFmtId="0" fontId="0" fillId="57" borderId="0" xfId="0" applyFill="1">
      <alignment vertical="top"/>
    </xf>
    <xf numFmtId="1" fontId="0" fillId="0" borderId="10" xfId="0" applyNumberFormat="1" applyFill="1" applyBorder="1" applyAlignment="1">
      <alignment horizontal="right" vertical="top"/>
    </xf>
    <xf numFmtId="1" fontId="44" fillId="0" borderId="18" xfId="0" applyNumberFormat="1" applyFont="1" applyFill="1" applyBorder="1" applyAlignment="1">
      <alignment horizontal="right" vertical="top"/>
    </xf>
    <xf numFmtId="1" fontId="43" fillId="0" borderId="0" xfId="235" applyNumberFormat="1" applyFont="1" applyFill="1"/>
    <xf numFmtId="1" fontId="43" fillId="0" borderId="0" xfId="235" applyNumberFormat="1" applyFont="1" applyFill="1" applyAlignment="1">
      <alignment horizontal="right"/>
    </xf>
    <xf numFmtId="44" fontId="0" fillId="57" borderId="0" xfId="0" applyNumberFormat="1" applyFill="1">
      <alignment vertical="top"/>
    </xf>
    <xf numFmtId="0" fontId="49" fillId="57" borderId="0" xfId="343" applyNumberFormat="1" applyFont="1" applyFill="1" applyAlignment="1">
      <alignment horizontal="center" vertical="center"/>
    </xf>
    <xf numFmtId="43" fontId="63" fillId="57" borderId="0" xfId="343" applyFont="1" applyFill="1" applyAlignment="1">
      <alignment horizontal="left" vertical="top"/>
    </xf>
    <xf numFmtId="43" fontId="60" fillId="57" borderId="0" xfId="343" applyFont="1" applyFill="1" applyBorder="1" applyAlignment="1">
      <alignment horizontal="center" vertical="center"/>
    </xf>
    <xf numFmtId="43" fontId="42" fillId="0" borderId="0" xfId="343" applyFont="1" applyFill="1" applyAlignment="1">
      <alignment horizontal="center" vertical="top"/>
    </xf>
    <xf numFmtId="0" fontId="55" fillId="56" borderId="0" xfId="123" applyFont="1" applyFill="1" applyAlignment="1">
      <alignment vertical="center"/>
    </xf>
    <xf numFmtId="44" fontId="0" fillId="57" borderId="10" xfId="234" applyFont="1" applyFill="1" applyBorder="1" applyAlignment="1">
      <alignment horizontal="right" vertical="top"/>
    </xf>
    <xf numFmtId="0" fontId="44" fillId="57" borderId="0" xfId="123" applyFont="1" applyFill="1" applyAlignment="1">
      <alignment vertical="top"/>
    </xf>
    <xf numFmtId="1" fontId="0" fillId="57" borderId="0" xfId="0" applyNumberFormat="1" applyFill="1">
      <alignment vertical="top"/>
    </xf>
    <xf numFmtId="43" fontId="60" fillId="57" borderId="0" xfId="343" applyFont="1" applyFill="1" applyBorder="1" applyAlignment="1">
      <alignment horizontal="center" vertical="center"/>
    </xf>
    <xf numFmtId="43" fontId="52" fillId="62" borderId="0" xfId="343" applyFont="1" applyFill="1" applyAlignment="1">
      <alignment horizontal="center" vertical="center"/>
    </xf>
    <xf numFmtId="43" fontId="52" fillId="62" borderId="10" xfId="343" applyFont="1" applyFill="1" applyBorder="1" applyAlignment="1">
      <alignment horizontal="center" vertical="center"/>
    </xf>
    <xf numFmtId="43" fontId="52" fillId="62" borderId="0" xfId="343" applyFont="1" applyFill="1" applyAlignment="1">
      <alignment vertical="center"/>
    </xf>
    <xf numFmtId="44" fontId="5" fillId="57" borderId="0" xfId="234" applyFont="1" applyFill="1" applyAlignment="1">
      <alignment horizontal="right"/>
    </xf>
    <xf numFmtId="44" fontId="44" fillId="57" borderId="18" xfId="234" applyFont="1" applyFill="1" applyBorder="1" applyAlignment="1">
      <alignment horizontal="right" vertical="top"/>
    </xf>
    <xf numFmtId="44" fontId="42" fillId="57" borderId="0" xfId="234" applyFont="1" applyFill="1" applyAlignment="1">
      <alignment horizontal="right" vertical="top"/>
    </xf>
    <xf numFmtId="44" fontId="5" fillId="57" borderId="10" xfId="234" applyFont="1" applyFill="1" applyBorder="1" applyAlignment="1">
      <alignment horizontal="right"/>
    </xf>
    <xf numFmtId="44" fontId="43" fillId="57" borderId="0" xfId="234" applyFont="1" applyFill="1" applyAlignment="1">
      <alignment horizontal="right"/>
    </xf>
    <xf numFmtId="44" fontId="0" fillId="57" borderId="10" xfId="234" applyFont="1" applyFill="1" applyBorder="1" applyAlignment="1">
      <alignment vertical="top"/>
    </xf>
    <xf numFmtId="44" fontId="43" fillId="57" borderId="0" xfId="234" applyFont="1" applyFill="1"/>
    <xf numFmtId="44" fontId="25" fillId="57" borderId="0" xfId="234" applyFont="1" applyFill="1" applyAlignment="1">
      <alignment horizontal="right" vertical="top"/>
    </xf>
    <xf numFmtId="44" fontId="47" fillId="57" borderId="0" xfId="234" applyFont="1" applyFill="1"/>
    <xf numFmtId="44" fontId="46" fillId="57" borderId="0" xfId="234" applyFont="1" applyFill="1" applyAlignment="1">
      <alignment vertical="top"/>
    </xf>
    <xf numFmtId="44" fontId="0" fillId="57" borderId="0" xfId="234" applyFont="1" applyFill="1" applyAlignment="1">
      <alignment horizontal="right" vertical="top"/>
    </xf>
    <xf numFmtId="44" fontId="25" fillId="57" borderId="10" xfId="234" applyFont="1" applyFill="1" applyBorder="1" applyAlignment="1">
      <alignment horizontal="right" vertical="top"/>
    </xf>
    <xf numFmtId="44" fontId="0" fillId="57" borderId="22" xfId="234" applyFont="1" applyFill="1" applyBorder="1" applyAlignment="1">
      <alignment horizontal="right" vertical="top"/>
    </xf>
    <xf numFmtId="43" fontId="56" fillId="52" borderId="0" xfId="343" applyFont="1" applyFill="1" applyAlignment="1">
      <alignment horizontal="left" vertical="center"/>
    </xf>
    <xf numFmtId="43" fontId="56" fillId="52" borderId="10" xfId="343" applyFont="1" applyFill="1" applyBorder="1" applyAlignment="1">
      <alignment horizontal="left" vertical="center"/>
    </xf>
    <xf numFmtId="43" fontId="51" fillId="52" borderId="0" xfId="343" applyFont="1" applyFill="1" applyAlignment="1">
      <alignment vertical="center"/>
    </xf>
    <xf numFmtId="2" fontId="0" fillId="57" borderId="0" xfId="0" applyNumberFormat="1" applyFill="1">
      <alignment vertical="top"/>
    </xf>
    <xf numFmtId="0" fontId="44" fillId="57" borderId="0" xfId="123" applyFont="1" applyFill="1" applyAlignment="1">
      <alignment horizontal="left" vertical="top"/>
    </xf>
    <xf numFmtId="0" fontId="26" fillId="57" borderId="0" xfId="0" applyFont="1" applyFill="1" applyAlignment="1">
      <alignment horizontal="center" vertical="center"/>
    </xf>
    <xf numFmtId="43" fontId="42" fillId="57" borderId="0" xfId="343" applyFont="1" applyFill="1" applyAlignment="1">
      <alignment horizontal="center" vertical="top"/>
    </xf>
    <xf numFmtId="43" fontId="25" fillId="0" borderId="0" xfId="343" applyFont="1" applyFill="1" applyBorder="1" applyAlignment="1">
      <alignment vertical="top"/>
    </xf>
    <xf numFmtId="0" fontId="58" fillId="59" borderId="0" xfId="0" applyFont="1" applyFill="1" applyAlignment="1">
      <alignment horizontal="center" vertical="center" wrapText="1"/>
    </xf>
    <xf numFmtId="0" fontId="0" fillId="52" borderId="0" xfId="0" applyFill="1">
      <alignment vertical="top"/>
    </xf>
    <xf numFmtId="0" fontId="25" fillId="52" borderId="0" xfId="0" applyFont="1" applyFill="1">
      <alignment vertical="top"/>
    </xf>
    <xf numFmtId="0" fontId="5" fillId="52" borderId="0" xfId="240" applyFill="1" applyAlignment="1">
      <alignment horizontal="right"/>
    </xf>
    <xf numFmtId="44" fontId="25" fillId="52" borderId="0" xfId="239" applyFont="1" applyFill="1" applyAlignment="1">
      <alignment horizontal="center" vertical="center"/>
    </xf>
    <xf numFmtId="1" fontId="0" fillId="52" borderId="0" xfId="0" applyNumberFormat="1" applyFill="1">
      <alignment vertical="top"/>
    </xf>
    <xf numFmtId="2" fontId="0" fillId="52" borderId="0" xfId="0" applyNumberFormat="1" applyFill="1">
      <alignment vertical="top"/>
    </xf>
    <xf numFmtId="43" fontId="0" fillId="52" borderId="0" xfId="343" applyFont="1" applyFill="1" applyAlignment="1">
      <alignment vertical="top"/>
    </xf>
    <xf numFmtId="8" fontId="0" fillId="57" borderId="0" xfId="0" applyNumberFormat="1" applyFill="1">
      <alignment vertical="top"/>
    </xf>
  </cellXfs>
  <cellStyles count="344">
    <cellStyle name="20% - Accent1" xfId="171" builtinId="30" customBuiltin="1"/>
    <cellStyle name="20% - Accent1 2" xfId="1" xr:uid="{00000000-0005-0000-0000-000001000000}"/>
    <cellStyle name="20% - Accent1 2 2" xfId="2" xr:uid="{00000000-0005-0000-0000-000002000000}"/>
    <cellStyle name="20% - Accent1 2 2 2" xfId="287" xr:uid="{00000000-0005-0000-0000-000003000000}"/>
    <cellStyle name="20% - Accent1 2 3" xfId="198" xr:uid="{00000000-0005-0000-0000-000004000000}"/>
    <cellStyle name="20% - Accent1 2 4" xfId="258" xr:uid="{00000000-0005-0000-0000-000005000000}"/>
    <cellStyle name="20% - Accent1 3" xfId="3" xr:uid="{00000000-0005-0000-0000-000006000000}"/>
    <cellStyle name="20% - Accent1 3 2" xfId="4" xr:uid="{00000000-0005-0000-0000-000007000000}"/>
    <cellStyle name="20% - Accent1 3 2 2" xfId="288" xr:uid="{00000000-0005-0000-0000-000008000000}"/>
    <cellStyle name="20% - Accent1 3 3" xfId="219" xr:uid="{00000000-0005-0000-0000-000009000000}"/>
    <cellStyle name="20% - Accent1 3 4" xfId="273" xr:uid="{00000000-0005-0000-0000-00000A000000}"/>
    <cellStyle name="20% - Accent1 4" xfId="5" xr:uid="{00000000-0005-0000-0000-00000B000000}"/>
    <cellStyle name="20% - Accent1 4 2" xfId="289" xr:uid="{00000000-0005-0000-0000-00000C000000}"/>
    <cellStyle name="20% - Accent1 5" xfId="246" xr:uid="{00000000-0005-0000-0000-00000D000000}"/>
    <cellStyle name="20% - Accent2" xfId="175" builtinId="34" customBuiltin="1"/>
    <cellStyle name="20% - Accent2 2" xfId="6" xr:uid="{00000000-0005-0000-0000-00000F000000}"/>
    <cellStyle name="20% - Accent2 2 2" xfId="7" xr:uid="{00000000-0005-0000-0000-000010000000}"/>
    <cellStyle name="20% - Accent2 2 2 2" xfId="290" xr:uid="{00000000-0005-0000-0000-000011000000}"/>
    <cellStyle name="20% - Accent2 2 3" xfId="199" xr:uid="{00000000-0005-0000-0000-000012000000}"/>
    <cellStyle name="20% - Accent2 2 4" xfId="259" xr:uid="{00000000-0005-0000-0000-000013000000}"/>
    <cellStyle name="20% - Accent2 3" xfId="8" xr:uid="{00000000-0005-0000-0000-000014000000}"/>
    <cellStyle name="20% - Accent2 3 2" xfId="9" xr:uid="{00000000-0005-0000-0000-000015000000}"/>
    <cellStyle name="20% - Accent2 3 2 2" xfId="291" xr:uid="{00000000-0005-0000-0000-000016000000}"/>
    <cellStyle name="20% - Accent2 3 3" xfId="221" xr:uid="{00000000-0005-0000-0000-000017000000}"/>
    <cellStyle name="20% - Accent2 3 4" xfId="275" xr:uid="{00000000-0005-0000-0000-000018000000}"/>
    <cellStyle name="20% - Accent2 4" xfId="10" xr:uid="{00000000-0005-0000-0000-000019000000}"/>
    <cellStyle name="20% - Accent2 4 2" xfId="292" xr:uid="{00000000-0005-0000-0000-00001A000000}"/>
    <cellStyle name="20% - Accent2 5" xfId="248" xr:uid="{00000000-0005-0000-0000-00001B000000}"/>
    <cellStyle name="20% - Accent3" xfId="179" builtinId="38" customBuiltin="1"/>
    <cellStyle name="20% - Accent3 2" xfId="11" xr:uid="{00000000-0005-0000-0000-00001D000000}"/>
    <cellStyle name="20% - Accent3 2 2" xfId="12" xr:uid="{00000000-0005-0000-0000-00001E000000}"/>
    <cellStyle name="20% - Accent3 2 2 2" xfId="293" xr:uid="{00000000-0005-0000-0000-00001F000000}"/>
    <cellStyle name="20% - Accent3 2 3" xfId="200" xr:uid="{00000000-0005-0000-0000-000020000000}"/>
    <cellStyle name="20% - Accent3 2 4" xfId="260" xr:uid="{00000000-0005-0000-0000-000021000000}"/>
    <cellStyle name="20% - Accent3 3" xfId="13" xr:uid="{00000000-0005-0000-0000-000022000000}"/>
    <cellStyle name="20% - Accent3 3 2" xfId="14" xr:uid="{00000000-0005-0000-0000-000023000000}"/>
    <cellStyle name="20% - Accent3 3 2 2" xfId="294" xr:uid="{00000000-0005-0000-0000-000024000000}"/>
    <cellStyle name="20% - Accent3 3 3" xfId="223" xr:uid="{00000000-0005-0000-0000-000025000000}"/>
    <cellStyle name="20% - Accent3 3 4" xfId="277" xr:uid="{00000000-0005-0000-0000-000026000000}"/>
    <cellStyle name="20% - Accent3 4" xfId="15" xr:uid="{00000000-0005-0000-0000-000027000000}"/>
    <cellStyle name="20% - Accent3 4 2" xfId="295" xr:uid="{00000000-0005-0000-0000-000028000000}"/>
    <cellStyle name="20% - Accent3 5" xfId="250" xr:uid="{00000000-0005-0000-0000-000029000000}"/>
    <cellStyle name="20% - Accent4" xfId="183" builtinId="42" customBuiltin="1"/>
    <cellStyle name="20% - Accent4 2" xfId="16" xr:uid="{00000000-0005-0000-0000-00002B000000}"/>
    <cellStyle name="20% - Accent4 2 2" xfId="17" xr:uid="{00000000-0005-0000-0000-00002C000000}"/>
    <cellStyle name="20% - Accent4 2 2 2" xfId="296" xr:uid="{00000000-0005-0000-0000-00002D000000}"/>
    <cellStyle name="20% - Accent4 2 3" xfId="201" xr:uid="{00000000-0005-0000-0000-00002E000000}"/>
    <cellStyle name="20% - Accent4 2 4" xfId="261" xr:uid="{00000000-0005-0000-0000-00002F000000}"/>
    <cellStyle name="20% - Accent4 3" xfId="18" xr:uid="{00000000-0005-0000-0000-000030000000}"/>
    <cellStyle name="20% - Accent4 3 2" xfId="19" xr:uid="{00000000-0005-0000-0000-000031000000}"/>
    <cellStyle name="20% - Accent4 3 2 2" xfId="297" xr:uid="{00000000-0005-0000-0000-000032000000}"/>
    <cellStyle name="20% - Accent4 3 3" xfId="225" xr:uid="{00000000-0005-0000-0000-000033000000}"/>
    <cellStyle name="20% - Accent4 3 4" xfId="279" xr:uid="{00000000-0005-0000-0000-000034000000}"/>
    <cellStyle name="20% - Accent4 4" xfId="20" xr:uid="{00000000-0005-0000-0000-000035000000}"/>
    <cellStyle name="20% - Accent4 4 2" xfId="298" xr:uid="{00000000-0005-0000-0000-000036000000}"/>
    <cellStyle name="20% - Accent4 5" xfId="252" xr:uid="{00000000-0005-0000-0000-000037000000}"/>
    <cellStyle name="20% - Accent5" xfId="187" builtinId="46" customBuiltin="1"/>
    <cellStyle name="20% - Accent5 2" xfId="21" xr:uid="{00000000-0005-0000-0000-000039000000}"/>
    <cellStyle name="20% - Accent5 2 2" xfId="22" xr:uid="{00000000-0005-0000-0000-00003A000000}"/>
    <cellStyle name="20% - Accent5 2 2 2" xfId="299" xr:uid="{00000000-0005-0000-0000-00003B000000}"/>
    <cellStyle name="20% - Accent5 2 3" xfId="227" xr:uid="{00000000-0005-0000-0000-00003C000000}"/>
    <cellStyle name="20% - Accent5 2 4" xfId="281" xr:uid="{00000000-0005-0000-0000-00003D000000}"/>
    <cellStyle name="20% - Accent5 3" xfId="23" xr:uid="{00000000-0005-0000-0000-00003E000000}"/>
    <cellStyle name="20% - Accent5 3 2" xfId="300" xr:uid="{00000000-0005-0000-0000-00003F000000}"/>
    <cellStyle name="20% - Accent5 4" xfId="254" xr:uid="{00000000-0005-0000-0000-000040000000}"/>
    <cellStyle name="20% - Accent6" xfId="191" builtinId="50" customBuiltin="1"/>
    <cellStyle name="20% - Accent6 2" xfId="24" xr:uid="{00000000-0005-0000-0000-000042000000}"/>
    <cellStyle name="20% - Accent6 2 2" xfId="25" xr:uid="{00000000-0005-0000-0000-000043000000}"/>
    <cellStyle name="20% - Accent6 2 2 2" xfId="301" xr:uid="{00000000-0005-0000-0000-000044000000}"/>
    <cellStyle name="20% - Accent6 2 3" xfId="202" xr:uid="{00000000-0005-0000-0000-000045000000}"/>
    <cellStyle name="20% - Accent6 2 4" xfId="262" xr:uid="{00000000-0005-0000-0000-000046000000}"/>
    <cellStyle name="20% - Accent6 3" xfId="26" xr:uid="{00000000-0005-0000-0000-000047000000}"/>
    <cellStyle name="20% - Accent6 3 2" xfId="27" xr:uid="{00000000-0005-0000-0000-000048000000}"/>
    <cellStyle name="20% - Accent6 3 2 2" xfId="302" xr:uid="{00000000-0005-0000-0000-000049000000}"/>
    <cellStyle name="20% - Accent6 3 3" xfId="229" xr:uid="{00000000-0005-0000-0000-00004A000000}"/>
    <cellStyle name="20% - Accent6 3 4" xfId="283" xr:uid="{00000000-0005-0000-0000-00004B000000}"/>
    <cellStyle name="20% - Accent6 4" xfId="28" xr:uid="{00000000-0005-0000-0000-00004C000000}"/>
    <cellStyle name="20% - Accent6 4 2" xfId="303" xr:uid="{00000000-0005-0000-0000-00004D000000}"/>
    <cellStyle name="20% - Accent6 5" xfId="256" xr:uid="{00000000-0005-0000-0000-00004E000000}"/>
    <cellStyle name="40% - Accent1" xfId="172" builtinId="31" customBuiltin="1"/>
    <cellStyle name="40% - Accent1 2" xfId="29" xr:uid="{00000000-0005-0000-0000-000050000000}"/>
    <cellStyle name="40% - Accent1 2 2" xfId="30" xr:uid="{00000000-0005-0000-0000-000051000000}"/>
    <cellStyle name="40% - Accent1 2 2 2" xfId="304" xr:uid="{00000000-0005-0000-0000-000052000000}"/>
    <cellStyle name="40% - Accent1 2 3" xfId="203" xr:uid="{00000000-0005-0000-0000-000053000000}"/>
    <cellStyle name="40% - Accent1 2 4" xfId="263" xr:uid="{00000000-0005-0000-0000-000054000000}"/>
    <cellStyle name="40% - Accent1 3" xfId="31" xr:uid="{00000000-0005-0000-0000-000055000000}"/>
    <cellStyle name="40% - Accent1 3 2" xfId="32" xr:uid="{00000000-0005-0000-0000-000056000000}"/>
    <cellStyle name="40% - Accent1 3 2 2" xfId="305" xr:uid="{00000000-0005-0000-0000-000057000000}"/>
    <cellStyle name="40% - Accent1 3 3" xfId="220" xr:uid="{00000000-0005-0000-0000-000058000000}"/>
    <cellStyle name="40% - Accent1 3 4" xfId="274" xr:uid="{00000000-0005-0000-0000-000059000000}"/>
    <cellStyle name="40% - Accent1 4" xfId="33" xr:uid="{00000000-0005-0000-0000-00005A000000}"/>
    <cellStyle name="40% - Accent1 4 2" xfId="306" xr:uid="{00000000-0005-0000-0000-00005B000000}"/>
    <cellStyle name="40% - Accent1 5" xfId="247" xr:uid="{00000000-0005-0000-0000-00005C000000}"/>
    <cellStyle name="40% - Accent2" xfId="176" builtinId="35" customBuiltin="1"/>
    <cellStyle name="40% - Accent2 2" xfId="34" xr:uid="{00000000-0005-0000-0000-00005E000000}"/>
    <cellStyle name="40% - Accent2 2 2" xfId="35" xr:uid="{00000000-0005-0000-0000-00005F000000}"/>
    <cellStyle name="40% - Accent2 2 2 2" xfId="307" xr:uid="{00000000-0005-0000-0000-000060000000}"/>
    <cellStyle name="40% - Accent2 2 3" xfId="222" xr:uid="{00000000-0005-0000-0000-000061000000}"/>
    <cellStyle name="40% - Accent2 2 4" xfId="276" xr:uid="{00000000-0005-0000-0000-000062000000}"/>
    <cellStyle name="40% - Accent2 3" xfId="36" xr:uid="{00000000-0005-0000-0000-000063000000}"/>
    <cellStyle name="40% - Accent2 3 2" xfId="308" xr:uid="{00000000-0005-0000-0000-000064000000}"/>
    <cellStyle name="40% - Accent2 4" xfId="249" xr:uid="{00000000-0005-0000-0000-000065000000}"/>
    <cellStyle name="40% - Accent3" xfId="180" builtinId="39" customBuiltin="1"/>
    <cellStyle name="40% - Accent3 2" xfId="37" xr:uid="{00000000-0005-0000-0000-000067000000}"/>
    <cellStyle name="40% - Accent3 2 2" xfId="38" xr:uid="{00000000-0005-0000-0000-000068000000}"/>
    <cellStyle name="40% - Accent3 2 2 2" xfId="309" xr:uid="{00000000-0005-0000-0000-000069000000}"/>
    <cellStyle name="40% - Accent3 2 3" xfId="204" xr:uid="{00000000-0005-0000-0000-00006A000000}"/>
    <cellStyle name="40% - Accent3 2 4" xfId="264" xr:uid="{00000000-0005-0000-0000-00006B000000}"/>
    <cellStyle name="40% - Accent3 3" xfId="39" xr:uid="{00000000-0005-0000-0000-00006C000000}"/>
    <cellStyle name="40% - Accent3 3 2" xfId="40" xr:uid="{00000000-0005-0000-0000-00006D000000}"/>
    <cellStyle name="40% - Accent3 3 2 2" xfId="310" xr:uid="{00000000-0005-0000-0000-00006E000000}"/>
    <cellStyle name="40% - Accent3 3 3" xfId="224" xr:uid="{00000000-0005-0000-0000-00006F000000}"/>
    <cellStyle name="40% - Accent3 3 4" xfId="278" xr:uid="{00000000-0005-0000-0000-000070000000}"/>
    <cellStyle name="40% - Accent3 4" xfId="41" xr:uid="{00000000-0005-0000-0000-000071000000}"/>
    <cellStyle name="40% - Accent3 4 2" xfId="311" xr:uid="{00000000-0005-0000-0000-000072000000}"/>
    <cellStyle name="40% - Accent3 5" xfId="251" xr:uid="{00000000-0005-0000-0000-000073000000}"/>
    <cellStyle name="40% - Accent4" xfId="184" builtinId="43" customBuiltin="1"/>
    <cellStyle name="40% - Accent4 2" xfId="42" xr:uid="{00000000-0005-0000-0000-000075000000}"/>
    <cellStyle name="40% - Accent4 2 2" xfId="43" xr:uid="{00000000-0005-0000-0000-000076000000}"/>
    <cellStyle name="40% - Accent4 2 2 2" xfId="312" xr:uid="{00000000-0005-0000-0000-000077000000}"/>
    <cellStyle name="40% - Accent4 2 3" xfId="205" xr:uid="{00000000-0005-0000-0000-000078000000}"/>
    <cellStyle name="40% - Accent4 2 4" xfId="265" xr:uid="{00000000-0005-0000-0000-000079000000}"/>
    <cellStyle name="40% - Accent4 3" xfId="44" xr:uid="{00000000-0005-0000-0000-00007A000000}"/>
    <cellStyle name="40% - Accent4 3 2" xfId="45" xr:uid="{00000000-0005-0000-0000-00007B000000}"/>
    <cellStyle name="40% - Accent4 3 2 2" xfId="313" xr:uid="{00000000-0005-0000-0000-00007C000000}"/>
    <cellStyle name="40% - Accent4 3 3" xfId="226" xr:uid="{00000000-0005-0000-0000-00007D000000}"/>
    <cellStyle name="40% - Accent4 3 4" xfId="280" xr:uid="{00000000-0005-0000-0000-00007E000000}"/>
    <cellStyle name="40% - Accent4 4" xfId="46" xr:uid="{00000000-0005-0000-0000-00007F000000}"/>
    <cellStyle name="40% - Accent4 4 2" xfId="314" xr:uid="{00000000-0005-0000-0000-000080000000}"/>
    <cellStyle name="40% - Accent4 5" xfId="253" xr:uid="{00000000-0005-0000-0000-000081000000}"/>
    <cellStyle name="40% - Accent5" xfId="188" builtinId="47" customBuiltin="1"/>
    <cellStyle name="40% - Accent5 2" xfId="47" xr:uid="{00000000-0005-0000-0000-000083000000}"/>
    <cellStyle name="40% - Accent5 2 2" xfId="48" xr:uid="{00000000-0005-0000-0000-000084000000}"/>
    <cellStyle name="40% - Accent5 2 2 2" xfId="315" xr:uid="{00000000-0005-0000-0000-000085000000}"/>
    <cellStyle name="40% - Accent5 2 3" xfId="206" xr:uid="{00000000-0005-0000-0000-000086000000}"/>
    <cellStyle name="40% - Accent5 2 4" xfId="266" xr:uid="{00000000-0005-0000-0000-000087000000}"/>
    <cellStyle name="40% - Accent5 3" xfId="49" xr:uid="{00000000-0005-0000-0000-000088000000}"/>
    <cellStyle name="40% - Accent5 3 2" xfId="50" xr:uid="{00000000-0005-0000-0000-000089000000}"/>
    <cellStyle name="40% - Accent5 3 2 2" xfId="316" xr:uid="{00000000-0005-0000-0000-00008A000000}"/>
    <cellStyle name="40% - Accent5 3 3" xfId="228" xr:uid="{00000000-0005-0000-0000-00008B000000}"/>
    <cellStyle name="40% - Accent5 3 4" xfId="282" xr:uid="{00000000-0005-0000-0000-00008C000000}"/>
    <cellStyle name="40% - Accent5 4" xfId="51" xr:uid="{00000000-0005-0000-0000-00008D000000}"/>
    <cellStyle name="40% - Accent5 4 2" xfId="317" xr:uid="{00000000-0005-0000-0000-00008E000000}"/>
    <cellStyle name="40% - Accent5 5" xfId="255" xr:uid="{00000000-0005-0000-0000-00008F000000}"/>
    <cellStyle name="40% - Accent6" xfId="192" builtinId="51" customBuiltin="1"/>
    <cellStyle name="40% - Accent6 2" xfId="52" xr:uid="{00000000-0005-0000-0000-000091000000}"/>
    <cellStyle name="40% - Accent6 2 2" xfId="53" xr:uid="{00000000-0005-0000-0000-000092000000}"/>
    <cellStyle name="40% - Accent6 2 2 2" xfId="318" xr:uid="{00000000-0005-0000-0000-000093000000}"/>
    <cellStyle name="40% - Accent6 2 3" xfId="207" xr:uid="{00000000-0005-0000-0000-000094000000}"/>
    <cellStyle name="40% - Accent6 2 4" xfId="267" xr:uid="{00000000-0005-0000-0000-000095000000}"/>
    <cellStyle name="40% - Accent6 3" xfId="54" xr:uid="{00000000-0005-0000-0000-000096000000}"/>
    <cellStyle name="40% - Accent6 3 2" xfId="55" xr:uid="{00000000-0005-0000-0000-000097000000}"/>
    <cellStyle name="40% - Accent6 3 2 2" xfId="319" xr:uid="{00000000-0005-0000-0000-000098000000}"/>
    <cellStyle name="40% - Accent6 3 3" xfId="230" xr:uid="{00000000-0005-0000-0000-000099000000}"/>
    <cellStyle name="40% - Accent6 3 4" xfId="284" xr:uid="{00000000-0005-0000-0000-00009A000000}"/>
    <cellStyle name="40% - Accent6 4" xfId="56" xr:uid="{00000000-0005-0000-0000-00009B000000}"/>
    <cellStyle name="40% - Accent6 4 2" xfId="320" xr:uid="{00000000-0005-0000-0000-00009C000000}"/>
    <cellStyle name="40% - Accent6 5" xfId="257" xr:uid="{00000000-0005-0000-0000-00009D000000}"/>
    <cellStyle name="60% - Accent1" xfId="173" builtinId="32" customBuiltin="1"/>
    <cellStyle name="60% - Accent1 2" xfId="57" xr:uid="{00000000-0005-0000-0000-00009F000000}"/>
    <cellStyle name="60% - Accent1 3" xfId="58" xr:uid="{00000000-0005-0000-0000-0000A0000000}"/>
    <cellStyle name="60% - Accent2" xfId="177" builtinId="36" customBuiltin="1"/>
    <cellStyle name="60% - Accent2 2" xfId="59" xr:uid="{00000000-0005-0000-0000-0000A2000000}"/>
    <cellStyle name="60% - Accent2 3" xfId="60" xr:uid="{00000000-0005-0000-0000-0000A3000000}"/>
    <cellStyle name="60% - Accent3" xfId="181" builtinId="40" customBuiltin="1"/>
    <cellStyle name="60% - Accent3 2" xfId="61" xr:uid="{00000000-0005-0000-0000-0000A5000000}"/>
    <cellStyle name="60% - Accent3 3" xfId="62" xr:uid="{00000000-0005-0000-0000-0000A6000000}"/>
    <cellStyle name="60% - Accent4" xfId="185" builtinId="44" customBuiltin="1"/>
    <cellStyle name="60% - Accent4 2" xfId="63" xr:uid="{00000000-0005-0000-0000-0000A8000000}"/>
    <cellStyle name="60% - Accent4 3" xfId="64" xr:uid="{00000000-0005-0000-0000-0000A9000000}"/>
    <cellStyle name="60% - Accent5" xfId="189" builtinId="48" customBuiltin="1"/>
    <cellStyle name="60% - Accent5 2" xfId="65" xr:uid="{00000000-0005-0000-0000-0000AB000000}"/>
    <cellStyle name="60% - Accent5 3" xfId="66" xr:uid="{00000000-0005-0000-0000-0000AC000000}"/>
    <cellStyle name="60% - Accent6" xfId="193" builtinId="52" customBuiltin="1"/>
    <cellStyle name="60% - Accent6 2" xfId="67" xr:uid="{00000000-0005-0000-0000-0000AE000000}"/>
    <cellStyle name="60% - Accent6 3" xfId="68" xr:uid="{00000000-0005-0000-0000-0000AF000000}"/>
    <cellStyle name="Accent1" xfId="170" builtinId="29" customBuiltin="1"/>
    <cellStyle name="Accent1 2" xfId="69" xr:uid="{00000000-0005-0000-0000-0000B1000000}"/>
    <cellStyle name="Accent1 3" xfId="70" xr:uid="{00000000-0005-0000-0000-0000B2000000}"/>
    <cellStyle name="Accent2" xfId="174" builtinId="33" customBuiltin="1"/>
    <cellStyle name="Accent2 2" xfId="71" xr:uid="{00000000-0005-0000-0000-0000B4000000}"/>
    <cellStyle name="Accent2 3" xfId="72" xr:uid="{00000000-0005-0000-0000-0000B5000000}"/>
    <cellStyle name="Accent3" xfId="178" builtinId="37" customBuiltin="1"/>
    <cellStyle name="Accent3 2" xfId="73" xr:uid="{00000000-0005-0000-0000-0000B7000000}"/>
    <cellStyle name="Accent3 3" xfId="74" xr:uid="{00000000-0005-0000-0000-0000B8000000}"/>
    <cellStyle name="Accent4" xfId="182" builtinId="41" customBuiltin="1"/>
    <cellStyle name="Accent4 2" xfId="75" xr:uid="{00000000-0005-0000-0000-0000BA000000}"/>
    <cellStyle name="Accent4 3" xfId="76" xr:uid="{00000000-0005-0000-0000-0000BB000000}"/>
    <cellStyle name="Accent5" xfId="186" builtinId="45" customBuiltin="1"/>
    <cellStyle name="Accent5 2" xfId="77" xr:uid="{00000000-0005-0000-0000-0000BD000000}"/>
    <cellStyle name="Accent6" xfId="190" builtinId="49" customBuiltin="1"/>
    <cellStyle name="Accent6 2" xfId="78" xr:uid="{00000000-0005-0000-0000-0000BF000000}"/>
    <cellStyle name="Accent6 3" xfId="79" xr:uid="{00000000-0005-0000-0000-0000C0000000}"/>
    <cellStyle name="Bad" xfId="160" builtinId="27" customBuiltin="1"/>
    <cellStyle name="Bad 2" xfId="80" xr:uid="{00000000-0005-0000-0000-0000C2000000}"/>
    <cellStyle name="Bad 3" xfId="81" xr:uid="{00000000-0005-0000-0000-0000C3000000}"/>
    <cellStyle name="Calculation" xfId="164" builtinId="22" customBuiltin="1"/>
    <cellStyle name="Calculation 2" xfId="82" xr:uid="{00000000-0005-0000-0000-0000C5000000}"/>
    <cellStyle name="Calculation 3" xfId="83" xr:uid="{00000000-0005-0000-0000-0000C6000000}"/>
    <cellStyle name="Check Cell" xfId="166" builtinId="23" customBuiltin="1"/>
    <cellStyle name="Check Cell 2" xfId="84" xr:uid="{00000000-0005-0000-0000-0000C8000000}"/>
    <cellStyle name="Comma" xfId="343" builtinId="3"/>
    <cellStyle name="Comma 10" xfId="342" xr:uid="{DD50FA1E-8849-4495-9675-4ED160511925}"/>
    <cellStyle name="Comma 2" xfId="85" xr:uid="{00000000-0005-0000-0000-0000C9000000}"/>
    <cellStyle name="Comma 2 2" xfId="86" xr:uid="{00000000-0005-0000-0000-0000CA000000}"/>
    <cellStyle name="Comma 3" xfId="87" xr:uid="{00000000-0005-0000-0000-0000CB000000}"/>
    <cellStyle name="Comma 3 2" xfId="208" xr:uid="{00000000-0005-0000-0000-0000CC000000}"/>
    <cellStyle name="Comma 4" xfId="88" xr:uid="{00000000-0005-0000-0000-0000CD000000}"/>
    <cellStyle name="Comma 4 2" xfId="89" xr:uid="{00000000-0005-0000-0000-0000CE000000}"/>
    <cellStyle name="Comma 4 2 2" xfId="321" xr:uid="{00000000-0005-0000-0000-0000CF000000}"/>
    <cellStyle name="Comma 4 3" xfId="233" xr:uid="{00000000-0005-0000-0000-0000D0000000}"/>
    <cellStyle name="Comma 4 4" xfId="285" xr:uid="{00000000-0005-0000-0000-0000D1000000}"/>
    <cellStyle name="Comma 5" xfId="90" xr:uid="{00000000-0005-0000-0000-0000D2000000}"/>
    <cellStyle name="Comma 5 2" xfId="322" xr:uid="{00000000-0005-0000-0000-0000D3000000}"/>
    <cellStyle name="Comma 6" xfId="91" xr:uid="{00000000-0005-0000-0000-0000D4000000}"/>
    <cellStyle name="Comma 6 2" xfId="323" xr:uid="{00000000-0005-0000-0000-0000D5000000}"/>
    <cellStyle name="Comma 7" xfId="210" xr:uid="{00000000-0005-0000-0000-0000D6000000}"/>
    <cellStyle name="Comma 8" xfId="238" xr:uid="{00000000-0005-0000-0000-0000D7000000}"/>
    <cellStyle name="Comma 9" xfId="268" xr:uid="{00000000-0005-0000-0000-0000D8000000}"/>
    <cellStyle name="Currency" xfId="234" builtinId="4"/>
    <cellStyle name="Currency 10" xfId="236" xr:uid="{00000000-0005-0000-0000-0000DA000000}"/>
    <cellStyle name="Currency 11" xfId="239" xr:uid="{00000000-0005-0000-0000-0000DB000000}"/>
    <cellStyle name="Currency 12" xfId="243" xr:uid="{00000000-0005-0000-0000-0000DC000000}"/>
    <cellStyle name="Currency 2" xfId="92" xr:uid="{00000000-0005-0000-0000-0000DD000000}"/>
    <cellStyle name="Currency 2 2" xfId="93" xr:uid="{00000000-0005-0000-0000-0000DE000000}"/>
    <cellStyle name="Currency 2 3" xfId="216" xr:uid="{00000000-0005-0000-0000-0000DF000000}"/>
    <cellStyle name="Currency 2 4" xfId="270" xr:uid="{00000000-0005-0000-0000-0000E0000000}"/>
    <cellStyle name="Currency 3" xfId="94" xr:uid="{00000000-0005-0000-0000-0000E1000000}"/>
    <cellStyle name="Currency 4" xfId="95" xr:uid="{00000000-0005-0000-0000-0000E2000000}"/>
    <cellStyle name="Currency 5" xfId="96" xr:uid="{00000000-0005-0000-0000-0000E3000000}"/>
    <cellStyle name="Currency 5 2" xfId="97" xr:uid="{00000000-0005-0000-0000-0000E4000000}"/>
    <cellStyle name="Currency 5 2 2" xfId="324" xr:uid="{00000000-0005-0000-0000-0000E5000000}"/>
    <cellStyle name="Currency 5 3" xfId="325" xr:uid="{00000000-0005-0000-0000-0000E6000000}"/>
    <cellStyle name="Currency 6" xfId="98" xr:uid="{00000000-0005-0000-0000-0000E7000000}"/>
    <cellStyle name="Currency 7" xfId="99" xr:uid="{00000000-0005-0000-0000-0000E8000000}"/>
    <cellStyle name="Currency 7 2" xfId="100" xr:uid="{00000000-0005-0000-0000-0000E9000000}"/>
    <cellStyle name="Currency 7 2 2" xfId="326" xr:uid="{00000000-0005-0000-0000-0000EA000000}"/>
    <cellStyle name="Currency 7 3" xfId="327" xr:uid="{00000000-0005-0000-0000-0000EB000000}"/>
    <cellStyle name="Currency 8" xfId="101" xr:uid="{00000000-0005-0000-0000-0000EC000000}"/>
    <cellStyle name="Currency 8 2" xfId="328" xr:uid="{00000000-0005-0000-0000-0000ED000000}"/>
    <cellStyle name="Currency 9" xfId="195" xr:uid="{00000000-0005-0000-0000-0000EE000000}"/>
    <cellStyle name="Explanatory Text" xfId="168" builtinId="53" customBuiltin="1"/>
    <cellStyle name="Explanatory Text 2" xfId="102" xr:uid="{00000000-0005-0000-0000-0000F0000000}"/>
    <cellStyle name="Good" xfId="159" builtinId="26" customBuiltin="1"/>
    <cellStyle name="Good 2" xfId="103" xr:uid="{00000000-0005-0000-0000-0000F2000000}"/>
    <cellStyle name="Good 3" xfId="104" xr:uid="{00000000-0005-0000-0000-0000F3000000}"/>
    <cellStyle name="Heading 1" xfId="155" builtinId="16" customBuiltin="1"/>
    <cellStyle name="Heading 1 2" xfId="105" xr:uid="{00000000-0005-0000-0000-0000F5000000}"/>
    <cellStyle name="Heading 1 3" xfId="106" xr:uid="{00000000-0005-0000-0000-0000F6000000}"/>
    <cellStyle name="Heading 2" xfId="156" builtinId="17" customBuiltin="1"/>
    <cellStyle name="Heading 2 2" xfId="107" xr:uid="{00000000-0005-0000-0000-0000F8000000}"/>
    <cellStyle name="Heading 2 3" xfId="108" xr:uid="{00000000-0005-0000-0000-0000F9000000}"/>
    <cellStyle name="Heading 3" xfId="157" builtinId="18" customBuiltin="1"/>
    <cellStyle name="Heading 3 2" xfId="109" xr:uid="{00000000-0005-0000-0000-0000FB000000}"/>
    <cellStyle name="Heading 3 3" xfId="110" xr:uid="{00000000-0005-0000-0000-0000FC000000}"/>
    <cellStyle name="Heading 4" xfId="158" builtinId="19" customBuiltin="1"/>
    <cellStyle name="Heading 4 2" xfId="111" xr:uid="{00000000-0005-0000-0000-0000FE000000}"/>
    <cellStyle name="Heading 4 3" xfId="112" xr:uid="{00000000-0005-0000-0000-0000FF000000}"/>
    <cellStyle name="Hyperlink 2" xfId="113" xr:uid="{00000000-0005-0000-0000-000000010000}"/>
    <cellStyle name="Input" xfId="162" builtinId="20" customBuiltin="1"/>
    <cellStyle name="Input 2" xfId="114" xr:uid="{00000000-0005-0000-0000-000002010000}"/>
    <cellStyle name="Input 3" xfId="115" xr:uid="{00000000-0005-0000-0000-000003010000}"/>
    <cellStyle name="Linked Cell" xfId="165" builtinId="24" customBuiltin="1"/>
    <cellStyle name="Linked Cell 2" xfId="116" xr:uid="{00000000-0005-0000-0000-000005010000}"/>
    <cellStyle name="Linked Cell 3" xfId="117" xr:uid="{00000000-0005-0000-0000-000006010000}"/>
    <cellStyle name="Neutral" xfId="161" builtinId="28" customBuiltin="1"/>
    <cellStyle name="Neutral 2" xfId="118" xr:uid="{00000000-0005-0000-0000-000008010000}"/>
    <cellStyle name="Neutral 3" xfId="119" xr:uid="{00000000-0005-0000-0000-000009010000}"/>
    <cellStyle name="Normal" xfId="0" builtinId="0"/>
    <cellStyle name="Normal 10" xfId="120" xr:uid="{00000000-0005-0000-0000-00000B010000}"/>
    <cellStyle name="Normal 10 2" xfId="240" xr:uid="{00000000-0005-0000-0000-00000C010000}"/>
    <cellStyle name="Normal 11" xfId="121" xr:uid="{00000000-0005-0000-0000-00000D010000}"/>
    <cellStyle name="Normal 11 2" xfId="286" xr:uid="{00000000-0005-0000-0000-00000E010000}"/>
    <cellStyle name="Normal 12" xfId="122" xr:uid="{00000000-0005-0000-0000-00000F010000}"/>
    <cellStyle name="Normal 12 2" xfId="329" xr:uid="{00000000-0005-0000-0000-000010010000}"/>
    <cellStyle name="Normal 13" xfId="123" xr:uid="{00000000-0005-0000-0000-000011010000}"/>
    <cellStyle name="Normal 14" xfId="194" xr:uid="{00000000-0005-0000-0000-000012010000}"/>
    <cellStyle name="Normal 14 2" xfId="241" xr:uid="{00000000-0005-0000-0000-000013010000}"/>
    <cellStyle name="Normal 15" xfId="235" xr:uid="{00000000-0005-0000-0000-000014010000}"/>
    <cellStyle name="Normal 16" xfId="237" xr:uid="{00000000-0005-0000-0000-000015010000}"/>
    <cellStyle name="Normal 17" xfId="242" xr:uid="{00000000-0005-0000-0000-000016010000}"/>
    <cellStyle name="Normal 18" xfId="341" xr:uid="{E8211B38-2361-4AC3-AB26-443A28AF1811}"/>
    <cellStyle name="Normal 2" xfId="124" xr:uid="{00000000-0005-0000-0000-000017010000}"/>
    <cellStyle name="Normal 2 2" xfId="231" xr:uid="{00000000-0005-0000-0000-000018010000}"/>
    <cellStyle name="Normal 3" xfId="125" xr:uid="{00000000-0005-0000-0000-000019010000}"/>
    <cellStyle name="Normal 3 2" xfId="126" xr:uid="{00000000-0005-0000-0000-00001A010000}"/>
    <cellStyle name="Normal 3 2 2" xfId="127" xr:uid="{00000000-0005-0000-0000-00001B010000}"/>
    <cellStyle name="Normal 3 2 2 2" xfId="330" xr:uid="{00000000-0005-0000-0000-00001C010000}"/>
    <cellStyle name="Normal 3 2 3" xfId="331" xr:uid="{00000000-0005-0000-0000-00001D010000}"/>
    <cellStyle name="Normal 4" xfId="128" xr:uid="{00000000-0005-0000-0000-00001E010000}"/>
    <cellStyle name="Normal 4 2" xfId="129" xr:uid="{00000000-0005-0000-0000-00001F010000}"/>
    <cellStyle name="Normal 4 3" xfId="214" xr:uid="{00000000-0005-0000-0000-000020010000}"/>
    <cellStyle name="Normal 4 4" xfId="232" xr:uid="{00000000-0005-0000-0000-000021010000}"/>
    <cellStyle name="Normal 4_Summary" xfId="212" xr:uid="{00000000-0005-0000-0000-000022010000}"/>
    <cellStyle name="Normal 5" xfId="130" xr:uid="{00000000-0005-0000-0000-000023010000}"/>
    <cellStyle name="Normal 5 2" xfId="211" xr:uid="{00000000-0005-0000-0000-000024010000}"/>
    <cellStyle name="Normal 5 3" xfId="209" xr:uid="{00000000-0005-0000-0000-000025010000}"/>
    <cellStyle name="Normal 5_Summary" xfId="213" xr:uid="{00000000-0005-0000-0000-000026010000}"/>
    <cellStyle name="Normal 6" xfId="131" xr:uid="{00000000-0005-0000-0000-000027010000}"/>
    <cellStyle name="Normal 6 2" xfId="132" xr:uid="{00000000-0005-0000-0000-000028010000}"/>
    <cellStyle name="Normal 7" xfId="133" xr:uid="{00000000-0005-0000-0000-000029010000}"/>
    <cellStyle name="Normal 7 2" xfId="134" xr:uid="{00000000-0005-0000-0000-00002A010000}"/>
    <cellStyle name="Normal 7 2 2" xfId="332" xr:uid="{00000000-0005-0000-0000-00002B010000}"/>
    <cellStyle name="Normal 7 3" xfId="215" xr:uid="{00000000-0005-0000-0000-00002C010000}"/>
    <cellStyle name="Normal 7 4" xfId="269" xr:uid="{00000000-0005-0000-0000-00002D010000}"/>
    <cellStyle name="Normal 8" xfId="135" xr:uid="{00000000-0005-0000-0000-00002E010000}"/>
    <cellStyle name="Normal 9" xfId="136" xr:uid="{00000000-0005-0000-0000-00002F010000}"/>
    <cellStyle name="Normal 9 2" xfId="137" xr:uid="{00000000-0005-0000-0000-000030010000}"/>
    <cellStyle name="Normal 9 2 2" xfId="333" xr:uid="{00000000-0005-0000-0000-000031010000}"/>
    <cellStyle name="Normal 9 3" xfId="334" xr:uid="{00000000-0005-0000-0000-000032010000}"/>
    <cellStyle name="Note 2" xfId="138" xr:uid="{00000000-0005-0000-0000-000033010000}"/>
    <cellStyle name="Note 3" xfId="139" xr:uid="{00000000-0005-0000-0000-000034010000}"/>
    <cellStyle name="Note 3 2" xfId="140" xr:uid="{00000000-0005-0000-0000-000035010000}"/>
    <cellStyle name="Note 3 2 2" xfId="335" xr:uid="{00000000-0005-0000-0000-000036010000}"/>
    <cellStyle name="Note 3 3" xfId="218" xr:uid="{00000000-0005-0000-0000-000037010000}"/>
    <cellStyle name="Note 3 4" xfId="272" xr:uid="{00000000-0005-0000-0000-000038010000}"/>
    <cellStyle name="Note 4" xfId="141" xr:uid="{00000000-0005-0000-0000-000039010000}"/>
    <cellStyle name="Note 4 2" xfId="142" xr:uid="{00000000-0005-0000-0000-00003A010000}"/>
    <cellStyle name="Note 4 2 2" xfId="336" xr:uid="{00000000-0005-0000-0000-00003B010000}"/>
    <cellStyle name="Note 4 3" xfId="337" xr:uid="{00000000-0005-0000-0000-00003C010000}"/>
    <cellStyle name="Note 5" xfId="197" xr:uid="{00000000-0005-0000-0000-00003D010000}"/>
    <cellStyle name="Note 6" xfId="245" xr:uid="{00000000-0005-0000-0000-00003E010000}"/>
    <cellStyle name="Output" xfId="163" builtinId="21" customBuiltin="1"/>
    <cellStyle name="Output 2" xfId="143" xr:uid="{00000000-0005-0000-0000-000040010000}"/>
    <cellStyle name="Output 3" xfId="144" xr:uid="{00000000-0005-0000-0000-000041010000}"/>
    <cellStyle name="Percent 2" xfId="145" xr:uid="{00000000-0005-0000-0000-000042010000}"/>
    <cellStyle name="Percent 3" xfId="146" xr:uid="{00000000-0005-0000-0000-000043010000}"/>
    <cellStyle name="Percent 3 2" xfId="147" xr:uid="{00000000-0005-0000-0000-000044010000}"/>
    <cellStyle name="Percent 3 2 2" xfId="338" xr:uid="{00000000-0005-0000-0000-000045010000}"/>
    <cellStyle name="Percent 3 3" xfId="217" xr:uid="{00000000-0005-0000-0000-000046010000}"/>
    <cellStyle name="Percent 3 4" xfId="271" xr:uid="{00000000-0005-0000-0000-000047010000}"/>
    <cellStyle name="Percent 4" xfId="148" xr:uid="{00000000-0005-0000-0000-000048010000}"/>
    <cellStyle name="Percent 4 2" xfId="149" xr:uid="{00000000-0005-0000-0000-000049010000}"/>
    <cellStyle name="Percent 4 2 2" xfId="339" xr:uid="{00000000-0005-0000-0000-00004A010000}"/>
    <cellStyle name="Percent 4 3" xfId="340" xr:uid="{00000000-0005-0000-0000-00004B010000}"/>
    <cellStyle name="Percent 5" xfId="196" xr:uid="{00000000-0005-0000-0000-00004C010000}"/>
    <cellStyle name="Percent 6" xfId="244" xr:uid="{00000000-0005-0000-0000-00004D010000}"/>
    <cellStyle name="Title" xfId="154" builtinId="15" customBuiltin="1"/>
    <cellStyle name="Title 2" xfId="150" xr:uid="{00000000-0005-0000-0000-00004F010000}"/>
    <cellStyle name="Total" xfId="169" builtinId="25" customBuiltin="1"/>
    <cellStyle name="Total 2" xfId="151" xr:uid="{00000000-0005-0000-0000-000051010000}"/>
    <cellStyle name="Total 3" xfId="152" xr:uid="{00000000-0005-0000-0000-000052010000}"/>
    <cellStyle name="Warning Text" xfId="167" builtinId="11" customBuiltin="1"/>
    <cellStyle name="Warning Text 2" xfId="153" xr:uid="{00000000-0005-0000-0000-000054010000}"/>
  </cellStyles>
  <dxfs count="0"/>
  <tableStyles count="0" defaultTableStyle="TableStyleMedium2" defaultPivotStyle="PivotStyleLight16"/>
  <colors>
    <mruColors>
      <color rgb="FFFFCCFF"/>
      <color rgb="FFFF99FF"/>
      <color rgb="FF99FFCC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1071563</xdr:colOff>
      <xdr:row>1</xdr:row>
      <xdr:rowOff>47626</xdr:rowOff>
    </xdr:from>
    <xdr:to>
      <xdr:col>6</xdr:col>
      <xdr:colOff>1381125</xdr:colOff>
      <xdr:row>1</xdr:row>
      <xdr:rowOff>273845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02325013-1C5A-8DF2-4DE6-3806A72FD61E}"/>
            </a:ext>
          </a:extLst>
        </xdr:cNvPr>
        <xdr:cNvSpPr/>
      </xdr:nvSpPr>
      <xdr:spPr>
        <a:xfrm>
          <a:off x="7953376" y="238126"/>
          <a:ext cx="309562" cy="226219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6</xdr:col>
      <xdr:colOff>1107281</xdr:colOff>
      <xdr:row>3</xdr:row>
      <xdr:rowOff>107157</xdr:rowOff>
    </xdr:from>
    <xdr:to>
      <xdr:col>6</xdr:col>
      <xdr:colOff>1416843</xdr:colOff>
      <xdr:row>3</xdr:row>
      <xdr:rowOff>333376</xdr:rowOff>
    </xdr:to>
    <xdr:sp macro="" textlink="">
      <xdr:nvSpPr>
        <xdr:cNvPr id="3" name="Arrow: Right 2">
          <a:extLst>
            <a:ext uri="{FF2B5EF4-FFF2-40B4-BE49-F238E27FC236}">
              <a16:creationId xmlns:a16="http://schemas.microsoft.com/office/drawing/2014/main" id="{CD957B2E-B04C-4EE8-9B3E-FDAB45E4C0D0}"/>
            </a:ext>
          </a:extLst>
        </xdr:cNvPr>
        <xdr:cNvSpPr/>
      </xdr:nvSpPr>
      <xdr:spPr>
        <a:xfrm>
          <a:off x="7989094" y="988220"/>
          <a:ext cx="309562" cy="226219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Q7414"/>
  <sheetViews>
    <sheetView showOutlineSymbols="0" workbookViewId="0">
      <pane ySplit="4" topLeftCell="A5" activePane="bottomLeft" state="frozen"/>
      <selection activeCell="B1" sqref="B1"/>
      <selection pane="bottomLeft" activeCell="D37" sqref="D37"/>
    </sheetView>
  </sheetViews>
  <sheetFormatPr defaultColWidth="9.140625" defaultRowHeight="12.75" customHeight="1" x14ac:dyDescent="0.2"/>
  <cols>
    <col min="1" max="1" width="9.140625" style="19"/>
    <col min="2" max="2" width="51.5703125" style="19" bestFit="1" customWidth="1"/>
    <col min="3" max="3" width="12.5703125" style="20" bestFit="1" customWidth="1"/>
    <col min="4" max="4" width="12.85546875" style="19" customWidth="1"/>
    <col min="5" max="6" width="13.42578125" style="74" customWidth="1"/>
    <col min="7" max="7" width="11.5703125" style="19" bestFit="1" customWidth="1"/>
    <col min="8" max="10" width="11.42578125" style="19" bestFit="1" customWidth="1"/>
    <col min="11" max="11" width="19.5703125" style="19" bestFit="1" customWidth="1"/>
    <col min="12" max="12" width="11.28515625" style="19" bestFit="1" customWidth="1"/>
    <col min="13" max="13" width="12.7109375" style="19" bestFit="1" customWidth="1"/>
    <col min="14" max="14" width="16.7109375" style="19" bestFit="1" customWidth="1"/>
    <col min="15" max="15" width="12.5703125" style="19" bestFit="1" customWidth="1"/>
    <col min="16" max="16" width="10.28515625" style="19" bestFit="1" customWidth="1"/>
    <col min="17" max="17" width="10.5703125" style="19" bestFit="1" customWidth="1"/>
    <col min="18" max="246" width="6.85546875" style="19" customWidth="1"/>
    <col min="247" max="16384" width="9.140625" style="19"/>
  </cols>
  <sheetData>
    <row r="1" spans="1:17" ht="12.75" customHeight="1" x14ac:dyDescent="0.2">
      <c r="B1" s="151" t="s">
        <v>668</v>
      </c>
      <c r="C1" s="151"/>
      <c r="D1" s="151"/>
      <c r="E1" s="151"/>
      <c r="F1" s="151"/>
      <c r="G1" s="151"/>
    </row>
    <row r="2" spans="1:17" ht="12.75" customHeight="1" x14ac:dyDescent="0.2">
      <c r="B2" s="151" t="s">
        <v>5632</v>
      </c>
      <c r="C2" s="151"/>
      <c r="D2" s="151"/>
      <c r="E2" s="151"/>
      <c r="F2" s="151"/>
      <c r="G2" s="151"/>
      <c r="H2" s="73"/>
    </row>
    <row r="3" spans="1:17" ht="21" customHeight="1" x14ac:dyDescent="0.2">
      <c r="B3" s="152" t="s">
        <v>669</v>
      </c>
      <c r="C3" s="152"/>
      <c r="D3" s="152"/>
      <c r="E3" s="152"/>
      <c r="F3" s="152"/>
      <c r="G3" s="152"/>
    </row>
    <row r="4" spans="1:17" ht="28.5" customHeight="1" x14ac:dyDescent="0.2">
      <c r="B4" s="67" t="s">
        <v>28</v>
      </c>
      <c r="C4" s="67" t="s">
        <v>27</v>
      </c>
      <c r="D4" s="68" t="s">
        <v>670</v>
      </c>
      <c r="E4" s="69" t="s">
        <v>671</v>
      </c>
      <c r="F4" s="69"/>
      <c r="G4" s="70" t="s">
        <v>642</v>
      </c>
      <c r="H4" s="70" t="s">
        <v>643</v>
      </c>
      <c r="I4" s="70" t="s">
        <v>644</v>
      </c>
      <c r="J4" s="70" t="s">
        <v>645</v>
      </c>
      <c r="K4" s="70" t="s">
        <v>646</v>
      </c>
      <c r="L4" s="70" t="s">
        <v>647</v>
      </c>
      <c r="M4" s="70" t="s">
        <v>648</v>
      </c>
      <c r="N4" s="70" t="s">
        <v>649</v>
      </c>
      <c r="O4" s="70" t="s">
        <v>650</v>
      </c>
      <c r="P4" s="71" t="s">
        <v>651</v>
      </c>
      <c r="Q4" s="71" t="s">
        <v>652</v>
      </c>
    </row>
    <row r="5" spans="1:17" x14ac:dyDescent="0.2">
      <c r="A5" s="19">
        <v>20000061</v>
      </c>
      <c r="B5" s="19" t="s">
        <v>3102</v>
      </c>
      <c r="C5" s="72"/>
      <c r="D5" s="73">
        <v>1693.5</v>
      </c>
      <c r="E5" s="74">
        <v>0</v>
      </c>
      <c r="G5" s="75">
        <v>74.994450000000001</v>
      </c>
      <c r="H5" s="75">
        <v>207.02730000000003</v>
      </c>
      <c r="I5" s="75">
        <v>200.34900000000002</v>
      </c>
      <c r="J5" s="75">
        <v>189.21850000000001</v>
      </c>
      <c r="K5" s="75">
        <v>155.827</v>
      </c>
      <c r="L5" s="76">
        <v>0</v>
      </c>
      <c r="M5" s="75">
        <v>200.34900000000002</v>
      </c>
      <c r="N5" s="75">
        <v>200.34900000000002</v>
      </c>
      <c r="O5" s="75">
        <v>200.34900000000002</v>
      </c>
      <c r="P5" s="77">
        <v>0</v>
      </c>
      <c r="Q5" s="77">
        <v>207.02730000000003</v>
      </c>
    </row>
    <row r="6" spans="1:17" x14ac:dyDescent="0.2">
      <c r="A6" s="19">
        <v>20000066</v>
      </c>
      <c r="B6" s="19" t="s">
        <v>3107</v>
      </c>
      <c r="C6" s="72"/>
      <c r="D6" s="73">
        <v>361.75</v>
      </c>
      <c r="E6" s="74">
        <v>0</v>
      </c>
      <c r="G6" s="75">
        <v>7.0907299999999998</v>
      </c>
      <c r="H6" s="75">
        <v>60.533700000000003</v>
      </c>
      <c r="I6" s="75">
        <v>58.581000000000003</v>
      </c>
      <c r="J6" s="75">
        <v>55.326500000000003</v>
      </c>
      <c r="K6" s="75">
        <v>45.563000000000002</v>
      </c>
      <c r="L6" s="76">
        <v>0</v>
      </c>
      <c r="M6" s="75">
        <v>58.581000000000003</v>
      </c>
      <c r="N6" s="75">
        <v>58.581000000000003</v>
      </c>
      <c r="O6" s="75">
        <v>58.581000000000003</v>
      </c>
      <c r="P6" s="77">
        <v>0</v>
      </c>
      <c r="Q6" s="77">
        <v>60.533700000000003</v>
      </c>
    </row>
    <row r="7" spans="1:17" x14ac:dyDescent="0.2">
      <c r="A7" s="19">
        <v>20000067</v>
      </c>
      <c r="B7" s="19" t="s">
        <v>3101</v>
      </c>
      <c r="C7" s="72"/>
      <c r="D7" s="73">
        <v>1068.75</v>
      </c>
      <c r="E7" s="74">
        <v>0</v>
      </c>
      <c r="G7" s="75">
        <v>8.1918749999999996</v>
      </c>
      <c r="H7" s="75">
        <v>17.4375</v>
      </c>
      <c r="I7" s="75">
        <v>16.875000000000004</v>
      </c>
      <c r="J7" s="75">
        <v>15.9375</v>
      </c>
      <c r="K7" s="75">
        <v>13.125</v>
      </c>
      <c r="L7" s="74" t="s">
        <v>674</v>
      </c>
      <c r="M7" s="75">
        <v>16.875000000000004</v>
      </c>
      <c r="N7" s="75">
        <v>16.875000000000004</v>
      </c>
      <c r="O7" s="75">
        <v>16.875000000000004</v>
      </c>
      <c r="P7" s="75">
        <v>8.1918749999999996</v>
      </c>
      <c r="Q7" s="75">
        <v>17.4375</v>
      </c>
    </row>
    <row r="8" spans="1:17" x14ac:dyDescent="0.2">
      <c r="A8" s="19">
        <v>20000069</v>
      </c>
      <c r="B8" s="19" t="s">
        <v>3103</v>
      </c>
      <c r="C8" s="72"/>
      <c r="D8" s="73">
        <v>458.75</v>
      </c>
      <c r="E8" s="74">
        <v>0</v>
      </c>
      <c r="G8" s="75">
        <v>0</v>
      </c>
      <c r="H8" s="75">
        <v>337.125</v>
      </c>
      <c r="I8" s="75">
        <v>326.25</v>
      </c>
      <c r="J8" s="75">
        <v>308.125</v>
      </c>
      <c r="K8" s="75">
        <v>253.74999999999997</v>
      </c>
      <c r="L8" s="76">
        <v>0</v>
      </c>
      <c r="M8" s="75">
        <v>326.25</v>
      </c>
      <c r="N8" s="75">
        <v>326.25</v>
      </c>
      <c r="O8" s="75">
        <v>326.25</v>
      </c>
      <c r="P8" s="77">
        <v>0</v>
      </c>
      <c r="Q8" s="77">
        <v>337.125</v>
      </c>
    </row>
    <row r="9" spans="1:17" x14ac:dyDescent="0.2">
      <c r="A9" s="19">
        <v>20000073</v>
      </c>
      <c r="B9" s="19" t="s">
        <v>3104</v>
      </c>
      <c r="C9" s="72"/>
      <c r="D9" s="73">
        <v>573.5</v>
      </c>
      <c r="E9" s="74">
        <v>0</v>
      </c>
      <c r="G9" s="75">
        <v>231.77545000000001</v>
      </c>
      <c r="H9" s="75">
        <v>493.36500000000001</v>
      </c>
      <c r="I9" s="75">
        <v>477.45000000000005</v>
      </c>
      <c r="J9" s="75">
        <v>450.92500000000001</v>
      </c>
      <c r="K9" s="75">
        <v>371.34999999999997</v>
      </c>
      <c r="L9" s="74" t="s">
        <v>674</v>
      </c>
      <c r="M9" s="75">
        <v>477.45000000000005</v>
      </c>
      <c r="N9" s="75">
        <v>477.45000000000005</v>
      </c>
      <c r="O9" s="75">
        <v>477.45000000000005</v>
      </c>
      <c r="P9" s="75">
        <v>231.77545000000001</v>
      </c>
      <c r="Q9" s="75">
        <v>493.36500000000001</v>
      </c>
    </row>
    <row r="10" spans="1:17" x14ac:dyDescent="0.2">
      <c r="A10" s="19">
        <v>20000074</v>
      </c>
      <c r="B10" s="19" t="s">
        <v>3106</v>
      </c>
      <c r="C10" s="72"/>
      <c r="D10" s="73">
        <v>1615.5</v>
      </c>
      <c r="E10" s="74">
        <v>0</v>
      </c>
      <c r="G10" s="75">
        <v>11.359400000000001</v>
      </c>
      <c r="H10" s="75">
        <v>24.18</v>
      </c>
      <c r="I10" s="75">
        <v>23.400000000000002</v>
      </c>
      <c r="J10" s="75">
        <v>22.099999999999998</v>
      </c>
      <c r="K10" s="75">
        <v>18.2</v>
      </c>
      <c r="L10" s="74" t="s">
        <v>674</v>
      </c>
      <c r="M10" s="75">
        <v>23.400000000000002</v>
      </c>
      <c r="N10" s="75">
        <v>23.400000000000002</v>
      </c>
      <c r="O10" s="75">
        <v>23.400000000000002</v>
      </c>
      <c r="P10" s="75">
        <v>11.359400000000001</v>
      </c>
      <c r="Q10" s="75">
        <v>24.18</v>
      </c>
    </row>
    <row r="11" spans="1:17" x14ac:dyDescent="0.2">
      <c r="A11" s="19">
        <v>20000075</v>
      </c>
      <c r="B11" s="19" t="s">
        <v>3105</v>
      </c>
      <c r="C11" s="72"/>
      <c r="D11" s="73">
        <v>860</v>
      </c>
      <c r="E11" s="74">
        <v>0</v>
      </c>
      <c r="G11" s="75">
        <v>20.333326</v>
      </c>
      <c r="H11" s="75">
        <v>43.282200000000003</v>
      </c>
      <c r="I11" s="75">
        <v>41.886000000000003</v>
      </c>
      <c r="J11" s="75">
        <v>39.558999999999997</v>
      </c>
      <c r="K11" s="75">
        <v>32.577999999999996</v>
      </c>
      <c r="L11" s="74" t="s">
        <v>674</v>
      </c>
      <c r="M11" s="75">
        <v>41.886000000000003</v>
      </c>
      <c r="N11" s="75">
        <v>41.886000000000003</v>
      </c>
      <c r="O11" s="75">
        <v>41.886000000000003</v>
      </c>
      <c r="P11" s="75">
        <v>20.333326</v>
      </c>
      <c r="Q11" s="75">
        <v>43.282200000000003</v>
      </c>
    </row>
    <row r="12" spans="1:17" x14ac:dyDescent="0.2">
      <c r="A12" s="19">
        <v>20000076</v>
      </c>
      <c r="B12" s="19" t="s">
        <v>3099</v>
      </c>
      <c r="C12" s="72"/>
      <c r="D12" s="73">
        <v>1693.5</v>
      </c>
      <c r="E12" s="74">
        <v>0</v>
      </c>
      <c r="G12" s="75">
        <v>39.331690000000002</v>
      </c>
      <c r="H12" s="75">
        <v>577.74390000000005</v>
      </c>
      <c r="I12" s="75">
        <v>559.10700000000008</v>
      </c>
      <c r="J12" s="75">
        <v>528.04549999999995</v>
      </c>
      <c r="K12" s="75">
        <v>434.86099999999999</v>
      </c>
      <c r="L12" s="76">
        <v>18.621000000000002</v>
      </c>
      <c r="M12" s="75">
        <v>559.10700000000008</v>
      </c>
      <c r="N12" s="75">
        <v>559.10700000000008</v>
      </c>
      <c r="O12" s="75">
        <v>559.10700000000008</v>
      </c>
      <c r="P12" s="77">
        <v>18.621000000000002</v>
      </c>
      <c r="Q12" s="77">
        <v>577.74390000000005</v>
      </c>
    </row>
    <row r="13" spans="1:17" x14ac:dyDescent="0.2">
      <c r="A13" s="19">
        <v>20000077</v>
      </c>
      <c r="B13" s="19" t="s">
        <v>3098</v>
      </c>
      <c r="C13" s="72"/>
      <c r="D13" s="73">
        <v>2189</v>
      </c>
      <c r="E13" s="74">
        <v>0</v>
      </c>
      <c r="G13" s="75">
        <v>13.653125000000001</v>
      </c>
      <c r="H13" s="75">
        <v>29.0625</v>
      </c>
      <c r="I13" s="75">
        <v>28.125000000000004</v>
      </c>
      <c r="J13" s="75">
        <v>26.5625</v>
      </c>
      <c r="K13" s="75">
        <v>21.875</v>
      </c>
      <c r="L13" s="74" t="s">
        <v>674</v>
      </c>
      <c r="M13" s="75">
        <v>28.125000000000004</v>
      </c>
      <c r="N13" s="75">
        <v>28.125000000000004</v>
      </c>
      <c r="O13" s="75">
        <v>28.125000000000004</v>
      </c>
      <c r="P13" s="75">
        <v>13.653125000000001</v>
      </c>
      <c r="Q13" s="75">
        <v>29.0625</v>
      </c>
    </row>
    <row r="14" spans="1:17" x14ac:dyDescent="0.2">
      <c r="A14" s="19">
        <v>20000078</v>
      </c>
      <c r="B14" s="19" t="s">
        <v>3556</v>
      </c>
      <c r="C14" s="72"/>
      <c r="D14" s="73">
        <v>2189</v>
      </c>
      <c r="E14" s="74">
        <v>0</v>
      </c>
      <c r="G14" s="75">
        <v>188.45244599999998</v>
      </c>
      <c r="H14" s="75">
        <v>401.14620000000002</v>
      </c>
      <c r="I14" s="75">
        <v>388.20600000000002</v>
      </c>
      <c r="J14" s="75">
        <v>366.63899999999995</v>
      </c>
      <c r="K14" s="75">
        <v>301.93799999999999</v>
      </c>
      <c r="L14" s="74" t="s">
        <v>674</v>
      </c>
      <c r="M14" s="75">
        <v>388.20600000000002</v>
      </c>
      <c r="N14" s="75">
        <v>388.20600000000002</v>
      </c>
      <c r="O14" s="75">
        <v>388.20600000000002</v>
      </c>
      <c r="P14" s="75">
        <v>188.45244599999998</v>
      </c>
      <c r="Q14" s="75">
        <v>401.14620000000002</v>
      </c>
    </row>
    <row r="15" spans="1:17" x14ac:dyDescent="0.2">
      <c r="A15" s="19">
        <v>20000079</v>
      </c>
      <c r="B15" s="19" t="s">
        <v>3108</v>
      </c>
      <c r="C15" s="72"/>
      <c r="D15" s="73">
        <v>2189</v>
      </c>
      <c r="E15" s="74">
        <v>0</v>
      </c>
      <c r="G15" s="75">
        <v>0</v>
      </c>
      <c r="H15" s="75">
        <v>455.70000000000005</v>
      </c>
      <c r="I15" s="75">
        <v>441</v>
      </c>
      <c r="J15" s="75">
        <v>416.5</v>
      </c>
      <c r="K15" s="75">
        <v>343</v>
      </c>
      <c r="L15" s="76">
        <v>0</v>
      </c>
      <c r="M15" s="75">
        <v>441</v>
      </c>
      <c r="N15" s="75">
        <v>441</v>
      </c>
      <c r="O15" s="75">
        <v>441</v>
      </c>
      <c r="P15" s="77">
        <v>0</v>
      </c>
      <c r="Q15" s="77">
        <v>455.70000000000005</v>
      </c>
    </row>
    <row r="16" spans="1:17" x14ac:dyDescent="0.2">
      <c r="A16" s="19">
        <v>20000080</v>
      </c>
      <c r="B16" s="19" t="s">
        <v>3100</v>
      </c>
      <c r="C16" s="72"/>
      <c r="D16" s="73">
        <v>1693.5</v>
      </c>
      <c r="E16" s="74">
        <v>0</v>
      </c>
      <c r="G16" s="75">
        <v>783.63257799999997</v>
      </c>
      <c r="H16" s="75">
        <v>1668.0665999999999</v>
      </c>
      <c r="I16" s="75">
        <v>1614.258</v>
      </c>
      <c r="J16" s="75">
        <v>1524.5769999999998</v>
      </c>
      <c r="K16" s="75">
        <v>1255.5339999999999</v>
      </c>
      <c r="L16" s="74" t="s">
        <v>674</v>
      </c>
      <c r="M16" s="75">
        <v>1614.258</v>
      </c>
      <c r="N16" s="75">
        <v>1614.258</v>
      </c>
      <c r="O16" s="75">
        <v>1614.258</v>
      </c>
      <c r="P16" s="75">
        <v>783.63257799999997</v>
      </c>
      <c r="Q16" s="75">
        <v>1668.0665999999999</v>
      </c>
    </row>
    <row r="17" spans="1:17" x14ac:dyDescent="0.2">
      <c r="A17" s="19">
        <v>20000081</v>
      </c>
      <c r="B17" s="19" t="s">
        <v>3562</v>
      </c>
      <c r="C17" s="72"/>
      <c r="D17" s="73">
        <v>1615.5</v>
      </c>
      <c r="E17" s="74">
        <v>0</v>
      </c>
      <c r="G17" s="75">
        <v>0</v>
      </c>
      <c r="H17" s="75">
        <v>484.56720000000001</v>
      </c>
      <c r="I17" s="75">
        <v>468.93599999999998</v>
      </c>
      <c r="J17" s="75">
        <v>442.88399999999996</v>
      </c>
      <c r="K17" s="75">
        <v>364.72799999999995</v>
      </c>
      <c r="L17" s="76">
        <v>0</v>
      </c>
      <c r="M17" s="75">
        <v>468.93599999999998</v>
      </c>
      <c r="N17" s="75">
        <v>468.93599999999998</v>
      </c>
      <c r="O17" s="75">
        <v>468.93599999999998</v>
      </c>
      <c r="P17" s="77">
        <v>0</v>
      </c>
      <c r="Q17" s="77">
        <v>484.56720000000001</v>
      </c>
    </row>
    <row r="18" spans="1:17" x14ac:dyDescent="0.2">
      <c r="A18" s="19">
        <v>20000082</v>
      </c>
      <c r="B18" s="19" t="s">
        <v>3109</v>
      </c>
      <c r="C18" s="72"/>
      <c r="D18" s="73">
        <v>2189</v>
      </c>
      <c r="E18" s="74">
        <v>0</v>
      </c>
      <c r="G18" s="75">
        <v>104.55500000000001</v>
      </c>
      <c r="H18" s="75" t="e">
        <v>#N/A</v>
      </c>
      <c r="I18" s="75" t="e">
        <v>#N/A</v>
      </c>
      <c r="J18" s="75" t="e">
        <v>#N/A</v>
      </c>
      <c r="K18" s="75" t="e">
        <v>#N/A</v>
      </c>
      <c r="L18" s="76">
        <v>49.509</v>
      </c>
      <c r="M18" s="75" t="e">
        <v>#N/A</v>
      </c>
      <c r="N18" s="75" t="e">
        <v>#N/A</v>
      </c>
      <c r="O18" s="75" t="e">
        <v>#N/A</v>
      </c>
      <c r="P18" s="77"/>
      <c r="Q18" s="77"/>
    </row>
    <row r="19" spans="1:17" x14ac:dyDescent="0.2">
      <c r="A19" s="19">
        <v>20000083</v>
      </c>
      <c r="B19" s="19" t="s">
        <v>3097</v>
      </c>
      <c r="C19" s="72"/>
      <c r="D19" s="73">
        <v>1615.5</v>
      </c>
      <c r="E19" s="74">
        <v>0</v>
      </c>
      <c r="G19" s="75">
        <v>188.45244599999998</v>
      </c>
      <c r="H19" s="75">
        <v>401.14620000000002</v>
      </c>
      <c r="I19" s="75">
        <v>388.20600000000002</v>
      </c>
      <c r="J19" s="75">
        <v>366.63899999999995</v>
      </c>
      <c r="K19" s="75">
        <v>301.93799999999999</v>
      </c>
      <c r="L19" s="74" t="s">
        <v>674</v>
      </c>
      <c r="M19" s="75">
        <v>388.20600000000002</v>
      </c>
      <c r="N19" s="75">
        <v>388.20600000000002</v>
      </c>
      <c r="O19" s="75">
        <v>388.20600000000002</v>
      </c>
      <c r="P19" s="75">
        <v>188.45244599999998</v>
      </c>
      <c r="Q19" s="75">
        <v>401.14620000000002</v>
      </c>
    </row>
    <row r="20" spans="1:17" x14ac:dyDescent="0.2">
      <c r="A20" s="19">
        <v>20000084</v>
      </c>
      <c r="B20" s="19" t="s">
        <v>2645</v>
      </c>
      <c r="C20" s="72"/>
      <c r="D20" s="73">
        <v>1615.5</v>
      </c>
      <c r="E20" s="74">
        <v>0</v>
      </c>
      <c r="G20" s="75">
        <v>0</v>
      </c>
      <c r="H20" s="75">
        <v>455.70000000000005</v>
      </c>
      <c r="I20" s="75">
        <v>441</v>
      </c>
      <c r="J20" s="75">
        <v>416.5</v>
      </c>
      <c r="K20" s="75">
        <v>343</v>
      </c>
      <c r="L20" s="76">
        <v>0</v>
      </c>
      <c r="M20" s="75">
        <v>441</v>
      </c>
      <c r="N20" s="75">
        <v>441</v>
      </c>
      <c r="O20" s="75">
        <v>441</v>
      </c>
      <c r="P20" s="77">
        <v>0</v>
      </c>
      <c r="Q20" s="77">
        <v>455.70000000000005</v>
      </c>
    </row>
    <row r="21" spans="1:17" x14ac:dyDescent="0.2">
      <c r="A21" s="19">
        <v>20000085</v>
      </c>
      <c r="B21" s="19" t="s">
        <v>234</v>
      </c>
      <c r="C21" s="72"/>
      <c r="D21" s="73">
        <v>1615.5</v>
      </c>
      <c r="E21" s="74">
        <v>0</v>
      </c>
      <c r="G21" s="75">
        <v>0</v>
      </c>
      <c r="H21" s="75">
        <v>2066.6925000000001</v>
      </c>
      <c r="I21" s="75">
        <v>2000.0250000000001</v>
      </c>
      <c r="J21" s="75">
        <v>1888.9124999999999</v>
      </c>
      <c r="K21" s="75">
        <v>1555.5749999999998</v>
      </c>
      <c r="L21" s="76">
        <v>0</v>
      </c>
      <c r="M21" s="75">
        <v>2000.0250000000001</v>
      </c>
      <c r="N21" s="75">
        <v>2000.0250000000001</v>
      </c>
      <c r="O21" s="75">
        <v>2000.0250000000001</v>
      </c>
      <c r="P21" s="77">
        <v>0</v>
      </c>
      <c r="Q21" s="77">
        <v>2066.6925000000001</v>
      </c>
    </row>
    <row r="22" spans="1:17" x14ac:dyDescent="0.2">
      <c r="A22" s="19">
        <v>20000115</v>
      </c>
      <c r="B22" s="19" t="s">
        <v>3376</v>
      </c>
      <c r="C22" s="72"/>
      <c r="D22" s="73">
        <v>932.5</v>
      </c>
      <c r="E22" s="74">
        <v>0</v>
      </c>
      <c r="G22" s="75">
        <v>289.33702499999998</v>
      </c>
      <c r="H22" s="75">
        <v>615.89250000000004</v>
      </c>
      <c r="I22" s="75">
        <v>596.02500000000009</v>
      </c>
      <c r="J22" s="75">
        <v>562.91250000000002</v>
      </c>
      <c r="K22" s="75">
        <v>463.57499999999999</v>
      </c>
      <c r="L22" s="74" t="s">
        <v>674</v>
      </c>
      <c r="M22" s="75">
        <v>596.02500000000009</v>
      </c>
      <c r="N22" s="75">
        <v>596.02500000000009</v>
      </c>
      <c r="O22" s="75">
        <v>596.02500000000009</v>
      </c>
      <c r="P22" s="75">
        <v>289.33702499999998</v>
      </c>
      <c r="Q22" s="75">
        <v>615.89250000000004</v>
      </c>
    </row>
    <row r="23" spans="1:17" x14ac:dyDescent="0.2">
      <c r="A23" s="19">
        <v>30120117</v>
      </c>
      <c r="B23" s="19" t="s">
        <v>164</v>
      </c>
      <c r="C23" s="72"/>
      <c r="D23" s="73">
        <v>4.5</v>
      </c>
      <c r="E23" s="74">
        <v>0</v>
      </c>
      <c r="G23" s="75">
        <v>38.742379999999997</v>
      </c>
      <c r="H23" s="75">
        <v>212.97</v>
      </c>
      <c r="I23" s="75">
        <v>206.1</v>
      </c>
      <c r="J23" s="75">
        <v>194.65</v>
      </c>
      <c r="K23" s="75">
        <v>160.29999999999998</v>
      </c>
      <c r="L23" s="76">
        <v>0</v>
      </c>
      <c r="M23" s="75">
        <v>206.1</v>
      </c>
      <c r="N23" s="75">
        <v>206.1</v>
      </c>
      <c r="O23" s="75">
        <v>206.1</v>
      </c>
      <c r="P23" s="77">
        <v>0</v>
      </c>
      <c r="Q23" s="77">
        <v>212.97</v>
      </c>
    </row>
    <row r="24" spans="1:17" x14ac:dyDescent="0.2">
      <c r="A24" s="19">
        <v>30201248</v>
      </c>
      <c r="B24" s="19" t="s">
        <v>125</v>
      </c>
      <c r="C24" s="72"/>
      <c r="D24" s="73">
        <v>791.75</v>
      </c>
      <c r="E24" s="74">
        <v>0</v>
      </c>
      <c r="G24" s="75">
        <v>40.740925000000004</v>
      </c>
      <c r="H24" s="75">
        <v>86.722500000000011</v>
      </c>
      <c r="I24" s="75">
        <v>83.925000000000011</v>
      </c>
      <c r="J24" s="75">
        <v>79.262500000000003</v>
      </c>
      <c r="K24" s="75">
        <v>65.274999999999991</v>
      </c>
      <c r="L24" s="74" t="s">
        <v>674</v>
      </c>
      <c r="M24" s="75">
        <v>83.925000000000011</v>
      </c>
      <c r="N24" s="75">
        <v>83.925000000000011</v>
      </c>
      <c r="O24" s="75">
        <v>83.925000000000011</v>
      </c>
      <c r="P24" s="75">
        <v>40.740925000000004</v>
      </c>
      <c r="Q24" s="75">
        <v>86.722500000000011</v>
      </c>
    </row>
    <row r="25" spans="1:17" x14ac:dyDescent="0.2">
      <c r="A25" s="19">
        <v>30201255</v>
      </c>
      <c r="B25" s="19" t="s">
        <v>3406</v>
      </c>
      <c r="C25" s="72"/>
      <c r="D25" s="73">
        <v>82</v>
      </c>
      <c r="E25" s="74">
        <v>0</v>
      </c>
      <c r="G25" s="75">
        <v>215.39170000000001</v>
      </c>
      <c r="H25" s="75">
        <v>458.49</v>
      </c>
      <c r="I25" s="75">
        <v>443.70000000000005</v>
      </c>
      <c r="J25" s="75">
        <v>419.05</v>
      </c>
      <c r="K25" s="75">
        <v>345.09999999999997</v>
      </c>
      <c r="L25" s="74" t="s">
        <v>674</v>
      </c>
      <c r="M25" s="75">
        <v>443.70000000000005</v>
      </c>
      <c r="N25" s="75">
        <v>443.70000000000005</v>
      </c>
      <c r="O25" s="75">
        <v>443.70000000000005</v>
      </c>
      <c r="P25" s="75">
        <v>215.39170000000001</v>
      </c>
      <c r="Q25" s="75">
        <v>458.49</v>
      </c>
    </row>
    <row r="26" spans="1:17" x14ac:dyDescent="0.2">
      <c r="A26" s="19">
        <v>30201263</v>
      </c>
      <c r="B26" s="19" t="s">
        <v>3407</v>
      </c>
      <c r="C26" s="72"/>
      <c r="D26" s="73">
        <v>135.75</v>
      </c>
      <c r="E26" s="74">
        <v>0</v>
      </c>
      <c r="G26" s="75">
        <v>12.949716</v>
      </c>
      <c r="H26" s="75">
        <v>27.565200000000001</v>
      </c>
      <c r="I26" s="75">
        <v>26.676000000000005</v>
      </c>
      <c r="J26" s="75">
        <v>25.193999999999999</v>
      </c>
      <c r="K26" s="75">
        <v>20.747999999999998</v>
      </c>
      <c r="L26" s="74" t="s">
        <v>674</v>
      </c>
      <c r="M26" s="75">
        <v>26.676000000000005</v>
      </c>
      <c r="N26" s="75">
        <v>26.676000000000005</v>
      </c>
      <c r="O26" s="75">
        <v>26.676000000000005</v>
      </c>
      <c r="P26" s="75">
        <v>12.949716</v>
      </c>
      <c r="Q26" s="75">
        <v>27.565200000000001</v>
      </c>
    </row>
    <row r="27" spans="1:17" x14ac:dyDescent="0.2">
      <c r="A27" s="19">
        <v>30201412</v>
      </c>
      <c r="B27" s="19" t="s">
        <v>126</v>
      </c>
      <c r="C27" s="72"/>
      <c r="D27" s="73">
        <v>178.25</v>
      </c>
      <c r="E27" s="74">
        <v>0</v>
      </c>
      <c r="G27" s="75">
        <v>12.949716</v>
      </c>
      <c r="H27" s="75">
        <v>27.565200000000001</v>
      </c>
      <c r="I27" s="75">
        <v>26.676000000000005</v>
      </c>
      <c r="J27" s="75">
        <v>25.193999999999999</v>
      </c>
      <c r="K27" s="75">
        <v>20.747999999999998</v>
      </c>
      <c r="L27" s="74" t="s">
        <v>674</v>
      </c>
      <c r="M27" s="75">
        <v>26.676000000000005</v>
      </c>
      <c r="N27" s="75">
        <v>26.676000000000005</v>
      </c>
      <c r="O27" s="75">
        <v>26.676000000000005</v>
      </c>
      <c r="P27" s="75">
        <v>12.949716</v>
      </c>
      <c r="Q27" s="75">
        <v>27.565200000000001</v>
      </c>
    </row>
    <row r="28" spans="1:17" x14ac:dyDescent="0.2">
      <c r="A28" s="19">
        <v>30201586</v>
      </c>
      <c r="B28" s="19" t="s">
        <v>1226</v>
      </c>
      <c r="C28" s="20">
        <v>36430</v>
      </c>
      <c r="D28" s="73">
        <v>1073.5</v>
      </c>
      <c r="E28" s="74">
        <v>468.91249999999997</v>
      </c>
      <c r="G28" s="75">
        <v>36.463673999999997</v>
      </c>
      <c r="H28" s="75">
        <v>77.617800000000003</v>
      </c>
      <c r="I28" s="75">
        <v>75.114000000000004</v>
      </c>
      <c r="J28" s="75">
        <v>70.940999999999988</v>
      </c>
      <c r="K28" s="75">
        <v>58.42199999999999</v>
      </c>
      <c r="L28" s="74" t="s">
        <v>674</v>
      </c>
      <c r="M28" s="75">
        <v>75.114000000000004</v>
      </c>
      <c r="N28" s="75">
        <v>75.114000000000004</v>
      </c>
      <c r="O28" s="75">
        <v>75.114000000000004</v>
      </c>
      <c r="P28" s="75">
        <v>36.463673999999997</v>
      </c>
      <c r="Q28" s="75">
        <v>77.617800000000003</v>
      </c>
    </row>
    <row r="29" spans="1:17" x14ac:dyDescent="0.2">
      <c r="A29" s="19">
        <v>30201586</v>
      </c>
      <c r="B29" s="19" t="s">
        <v>1226</v>
      </c>
      <c r="C29" s="20">
        <v>36430</v>
      </c>
      <c r="D29" s="73">
        <v>1073.5</v>
      </c>
      <c r="E29" s="74">
        <v>468.91249999999997</v>
      </c>
      <c r="G29" s="75">
        <v>411.61659700000001</v>
      </c>
      <c r="H29" s="75">
        <v>876.18090000000007</v>
      </c>
      <c r="I29" s="75">
        <v>847.91700000000014</v>
      </c>
      <c r="J29" s="75">
        <v>800.81049999999993</v>
      </c>
      <c r="K29" s="75">
        <v>659.49099999999999</v>
      </c>
      <c r="L29" s="74" t="s">
        <v>674</v>
      </c>
      <c r="M29" s="75">
        <v>847.91700000000014</v>
      </c>
      <c r="N29" s="75">
        <v>847.91700000000014</v>
      </c>
      <c r="O29" s="75">
        <v>847.91700000000014</v>
      </c>
      <c r="P29" s="75">
        <v>411.61659700000001</v>
      </c>
      <c r="Q29" s="75">
        <v>876.18090000000007</v>
      </c>
    </row>
    <row r="30" spans="1:17" x14ac:dyDescent="0.2">
      <c r="A30" s="19">
        <v>30201644</v>
      </c>
      <c r="B30" s="19" t="s">
        <v>697</v>
      </c>
      <c r="C30" s="72"/>
      <c r="D30" s="73">
        <v>666.25</v>
      </c>
      <c r="E30" s="74">
        <v>0</v>
      </c>
      <c r="G30" s="75">
        <v>165.030237</v>
      </c>
      <c r="H30" s="75">
        <v>351.28890000000001</v>
      </c>
      <c r="I30" s="75">
        <v>339.95700000000005</v>
      </c>
      <c r="J30" s="75">
        <v>321.07049999999998</v>
      </c>
      <c r="K30" s="75">
        <v>264.411</v>
      </c>
      <c r="L30" s="74" t="s">
        <v>674</v>
      </c>
      <c r="M30" s="75">
        <v>339.95700000000005</v>
      </c>
      <c r="N30" s="75">
        <v>339.95700000000005</v>
      </c>
      <c r="O30" s="75">
        <v>339.95700000000005</v>
      </c>
      <c r="P30" s="75">
        <v>165.030237</v>
      </c>
      <c r="Q30" s="75">
        <v>351.28890000000001</v>
      </c>
    </row>
    <row r="31" spans="1:17" x14ac:dyDescent="0.2">
      <c r="A31" s="19">
        <v>30206452</v>
      </c>
      <c r="B31" s="19" t="s">
        <v>812</v>
      </c>
      <c r="C31" s="72"/>
      <c r="D31" s="73">
        <v>242.75</v>
      </c>
      <c r="E31" s="74">
        <v>0</v>
      </c>
      <c r="G31" s="75">
        <v>217.22667999999999</v>
      </c>
      <c r="H31" s="75">
        <v>462.39600000000002</v>
      </c>
      <c r="I31" s="75">
        <v>447.48000000000008</v>
      </c>
      <c r="J31" s="75">
        <v>422.62</v>
      </c>
      <c r="K31" s="75">
        <v>348.03999999999996</v>
      </c>
      <c r="L31" s="74" t="s">
        <v>674</v>
      </c>
      <c r="M31" s="75">
        <v>447.48000000000008</v>
      </c>
      <c r="N31" s="75">
        <v>447.48000000000008</v>
      </c>
      <c r="O31" s="75">
        <v>447.48000000000008</v>
      </c>
      <c r="P31" s="75">
        <v>217.22667999999999</v>
      </c>
      <c r="Q31" s="75">
        <v>462.39600000000002</v>
      </c>
    </row>
    <row r="32" spans="1:17" x14ac:dyDescent="0.2">
      <c r="A32" s="19">
        <v>30210769</v>
      </c>
      <c r="B32" s="19" t="s">
        <v>1358</v>
      </c>
      <c r="C32" s="72"/>
      <c r="D32" s="73">
        <v>4.25</v>
      </c>
      <c r="E32" s="74">
        <v>0</v>
      </c>
      <c r="G32" s="75">
        <v>246.43344499999998</v>
      </c>
      <c r="H32" s="75">
        <v>524.56650000000002</v>
      </c>
      <c r="I32" s="75">
        <v>507.64500000000004</v>
      </c>
      <c r="J32" s="75">
        <v>479.44249999999994</v>
      </c>
      <c r="K32" s="75">
        <v>394.83499999999992</v>
      </c>
      <c r="L32" s="74" t="s">
        <v>674</v>
      </c>
      <c r="M32" s="75">
        <v>507.64500000000004</v>
      </c>
      <c r="N32" s="75">
        <v>507.64500000000004</v>
      </c>
      <c r="O32" s="75">
        <v>507.64500000000004</v>
      </c>
      <c r="P32" s="75">
        <v>246.43344499999998</v>
      </c>
      <c r="Q32" s="75">
        <v>524.56650000000002</v>
      </c>
    </row>
    <row r="33" spans="1:17" x14ac:dyDescent="0.2">
      <c r="A33" s="19">
        <v>30210769</v>
      </c>
      <c r="B33" s="19" t="s">
        <v>1358</v>
      </c>
      <c r="C33" s="72"/>
      <c r="D33" s="73">
        <v>4.25</v>
      </c>
      <c r="E33" s="74">
        <v>0</v>
      </c>
      <c r="G33" s="75">
        <v>289.66469999999998</v>
      </c>
      <c r="H33" s="75">
        <v>616.59</v>
      </c>
      <c r="I33" s="75">
        <v>596.70000000000005</v>
      </c>
      <c r="J33" s="75">
        <v>563.54999999999995</v>
      </c>
      <c r="K33" s="75">
        <v>464.09999999999997</v>
      </c>
      <c r="L33" s="74" t="s">
        <v>674</v>
      </c>
      <c r="M33" s="75">
        <v>596.70000000000005</v>
      </c>
      <c r="N33" s="75">
        <v>596.70000000000005</v>
      </c>
      <c r="O33" s="75">
        <v>596.70000000000005</v>
      </c>
      <c r="P33" s="75">
        <v>289.66469999999998</v>
      </c>
      <c r="Q33" s="75">
        <v>616.59</v>
      </c>
    </row>
    <row r="34" spans="1:17" x14ac:dyDescent="0.2">
      <c r="A34" s="19">
        <v>30210793</v>
      </c>
      <c r="B34" s="19" t="s">
        <v>1986</v>
      </c>
      <c r="C34" s="72"/>
      <c r="D34" s="73">
        <v>4</v>
      </c>
      <c r="E34" s="74">
        <v>0</v>
      </c>
      <c r="G34" s="75">
        <v>0</v>
      </c>
      <c r="H34" s="75">
        <v>678.97440000000006</v>
      </c>
      <c r="I34" s="75">
        <v>657.072</v>
      </c>
      <c r="J34" s="75">
        <v>620.56799999999998</v>
      </c>
      <c r="K34" s="75">
        <v>511.05599999999998</v>
      </c>
      <c r="L34" s="76">
        <v>0</v>
      </c>
      <c r="M34" s="75">
        <v>657.072</v>
      </c>
      <c r="N34" s="75">
        <v>657.072</v>
      </c>
      <c r="O34" s="75">
        <v>657.072</v>
      </c>
      <c r="P34" s="77">
        <v>0</v>
      </c>
      <c r="Q34" s="77">
        <v>678.97440000000006</v>
      </c>
    </row>
    <row r="35" spans="1:17" x14ac:dyDescent="0.2">
      <c r="A35" s="19">
        <v>30210819</v>
      </c>
      <c r="B35" s="19" t="s">
        <v>557</v>
      </c>
      <c r="C35" s="72"/>
      <c r="D35" s="73">
        <v>4.25</v>
      </c>
      <c r="E35" s="74">
        <v>0</v>
      </c>
      <c r="G35" s="75">
        <v>0</v>
      </c>
      <c r="H35" s="75">
        <v>2481.9375</v>
      </c>
      <c r="I35" s="75">
        <v>2401.875</v>
      </c>
      <c r="J35" s="75">
        <v>2268.4375</v>
      </c>
      <c r="K35" s="75">
        <v>1868.1249999999998</v>
      </c>
      <c r="L35" s="76">
        <v>0</v>
      </c>
      <c r="M35" s="75">
        <v>2401.875</v>
      </c>
      <c r="N35" s="75">
        <v>2401.875</v>
      </c>
      <c r="O35" s="75">
        <v>2401.875</v>
      </c>
      <c r="P35" s="77">
        <v>0</v>
      </c>
      <c r="Q35" s="77">
        <v>2481.9375</v>
      </c>
    </row>
    <row r="36" spans="1:17" x14ac:dyDescent="0.2">
      <c r="A36" s="19">
        <v>30210819</v>
      </c>
      <c r="B36" s="19" t="s">
        <v>557</v>
      </c>
      <c r="C36" s="72"/>
      <c r="D36" s="73">
        <v>4.25</v>
      </c>
      <c r="E36" s="74">
        <v>0</v>
      </c>
      <c r="G36" s="75">
        <v>282.73572999999999</v>
      </c>
      <c r="H36" s="75">
        <v>1082.4177000000002</v>
      </c>
      <c r="I36" s="75">
        <v>1047.5010000000002</v>
      </c>
      <c r="J36" s="75">
        <v>989.30650000000003</v>
      </c>
      <c r="K36" s="75">
        <v>814.72300000000007</v>
      </c>
      <c r="L36" s="76">
        <v>209.73599999999999</v>
      </c>
      <c r="M36" s="75">
        <v>1047.5010000000002</v>
      </c>
      <c r="N36" s="75">
        <v>1047.5010000000002</v>
      </c>
      <c r="O36" s="75">
        <v>1047.5010000000002</v>
      </c>
      <c r="P36" s="77">
        <v>209.73599999999999</v>
      </c>
      <c r="Q36" s="77">
        <v>1082.4177000000002</v>
      </c>
    </row>
    <row r="37" spans="1:17" x14ac:dyDescent="0.2">
      <c r="A37" s="19">
        <v>30210827</v>
      </c>
      <c r="B37" s="19" t="s">
        <v>717</v>
      </c>
      <c r="C37" s="72"/>
      <c r="D37" s="73">
        <v>4.5</v>
      </c>
      <c r="E37" s="74">
        <v>0</v>
      </c>
      <c r="G37" s="75">
        <v>0</v>
      </c>
      <c r="H37" s="75">
        <v>1185.5175000000002</v>
      </c>
      <c r="I37" s="75">
        <v>1147.2750000000001</v>
      </c>
      <c r="J37" s="75">
        <v>1083.5374999999999</v>
      </c>
      <c r="K37" s="75">
        <v>892.32499999999993</v>
      </c>
      <c r="L37" s="76">
        <v>343.66500000000002</v>
      </c>
      <c r="M37" s="75">
        <v>1147.2750000000001</v>
      </c>
      <c r="N37" s="75">
        <v>1147.2750000000001</v>
      </c>
      <c r="O37" s="75">
        <v>1147.2750000000001</v>
      </c>
      <c r="P37" s="77">
        <v>343.66500000000002</v>
      </c>
      <c r="Q37" s="77">
        <v>1185.5175000000002</v>
      </c>
    </row>
    <row r="38" spans="1:17" x14ac:dyDescent="0.2">
      <c r="A38" s="19">
        <v>30210850</v>
      </c>
      <c r="B38" s="19" t="s">
        <v>1981</v>
      </c>
      <c r="C38" s="72"/>
      <c r="D38" s="73">
        <v>18.25</v>
      </c>
      <c r="E38" s="74">
        <v>0</v>
      </c>
      <c r="G38" s="75">
        <v>0</v>
      </c>
      <c r="H38" s="75">
        <v>2095.6898999999999</v>
      </c>
      <c r="I38" s="75">
        <v>2028.087</v>
      </c>
      <c r="J38" s="75">
        <v>1915.4154999999998</v>
      </c>
      <c r="K38" s="75">
        <v>1577.4009999999998</v>
      </c>
      <c r="L38" s="76">
        <v>612.73800000000006</v>
      </c>
      <c r="M38" s="75">
        <v>2028.087</v>
      </c>
      <c r="N38" s="75">
        <v>2028.087</v>
      </c>
      <c r="O38" s="75">
        <v>2028.087</v>
      </c>
      <c r="P38" s="77">
        <v>612.73800000000006</v>
      </c>
      <c r="Q38" s="77">
        <v>2095.6898999999999</v>
      </c>
    </row>
    <row r="39" spans="1:17" x14ac:dyDescent="0.2">
      <c r="A39" s="19">
        <v>30210876</v>
      </c>
      <c r="B39" s="19" t="s">
        <v>1987</v>
      </c>
      <c r="C39" s="72"/>
      <c r="D39" s="73">
        <v>5.25</v>
      </c>
      <c r="E39" s="74">
        <v>0</v>
      </c>
      <c r="G39" s="75">
        <v>158.08715999999998</v>
      </c>
      <c r="H39" s="75">
        <v>390.13500000000005</v>
      </c>
      <c r="I39" s="75">
        <v>377.55</v>
      </c>
      <c r="J39" s="75">
        <v>356.57499999999999</v>
      </c>
      <c r="K39" s="75">
        <v>293.64999999999998</v>
      </c>
      <c r="L39" s="76">
        <v>157.25700000000001</v>
      </c>
      <c r="M39" s="75">
        <v>377.55</v>
      </c>
      <c r="N39" s="75">
        <v>377.55</v>
      </c>
      <c r="O39" s="75">
        <v>377.55</v>
      </c>
      <c r="P39" s="77">
        <v>157.25700000000001</v>
      </c>
      <c r="Q39" s="77">
        <v>390.13500000000005</v>
      </c>
    </row>
    <row r="40" spans="1:17" x14ac:dyDescent="0.2">
      <c r="A40" s="19">
        <v>30210884</v>
      </c>
      <c r="B40" s="19" t="s">
        <v>275</v>
      </c>
      <c r="C40" s="72"/>
      <c r="D40" s="73">
        <v>7</v>
      </c>
      <c r="E40" s="74">
        <v>0</v>
      </c>
      <c r="G40" s="75">
        <v>389.15371000000005</v>
      </c>
      <c r="H40" s="75">
        <v>514.755</v>
      </c>
      <c r="I40" s="75">
        <v>498.15000000000003</v>
      </c>
      <c r="J40" s="75">
        <v>470.47499999999997</v>
      </c>
      <c r="K40" s="75">
        <v>387.45</v>
      </c>
      <c r="L40" s="76">
        <v>287.55900000000003</v>
      </c>
      <c r="M40" s="75">
        <v>498.15000000000003</v>
      </c>
      <c r="N40" s="75">
        <v>498.15000000000003</v>
      </c>
      <c r="O40" s="75">
        <v>498.15000000000003</v>
      </c>
      <c r="P40" s="77">
        <v>287.55900000000003</v>
      </c>
      <c r="Q40" s="77">
        <v>514.755</v>
      </c>
    </row>
    <row r="41" spans="1:17" x14ac:dyDescent="0.2">
      <c r="A41" s="19">
        <v>30210900</v>
      </c>
      <c r="B41" s="19" t="s">
        <v>747</v>
      </c>
      <c r="C41" s="72"/>
      <c r="D41" s="73">
        <v>4.25</v>
      </c>
      <c r="E41" s="74">
        <v>0</v>
      </c>
      <c r="G41" s="75">
        <v>322.27652999999998</v>
      </c>
      <c r="H41" s="75">
        <v>0</v>
      </c>
      <c r="I41" s="75">
        <v>0</v>
      </c>
      <c r="J41" s="75">
        <v>0</v>
      </c>
      <c r="K41" s="75">
        <v>0</v>
      </c>
      <c r="L41" s="76">
        <v>157.25700000000001</v>
      </c>
      <c r="M41" s="75">
        <v>0</v>
      </c>
      <c r="N41" s="75">
        <v>0</v>
      </c>
      <c r="O41" s="75">
        <v>0</v>
      </c>
      <c r="P41" s="77">
        <v>0</v>
      </c>
      <c r="Q41" s="77">
        <v>322.27652999999998</v>
      </c>
    </row>
    <row r="42" spans="1:17" x14ac:dyDescent="0.2">
      <c r="A42" s="19">
        <v>30210934</v>
      </c>
      <c r="B42" s="19" t="s">
        <v>310</v>
      </c>
      <c r="C42" s="72"/>
      <c r="D42" s="73">
        <v>43.75</v>
      </c>
      <c r="E42" s="74">
        <v>0</v>
      </c>
      <c r="G42" s="75">
        <v>0.109225</v>
      </c>
      <c r="H42" s="75">
        <v>0.23250000000000001</v>
      </c>
      <c r="I42" s="75">
        <v>0.22500000000000003</v>
      </c>
      <c r="J42" s="75">
        <v>0.21249999999999999</v>
      </c>
      <c r="K42" s="75">
        <v>0.17499999999999999</v>
      </c>
      <c r="L42" s="74" t="s">
        <v>674</v>
      </c>
      <c r="M42" s="75">
        <v>0.22500000000000003</v>
      </c>
      <c r="N42" s="75">
        <v>0.22500000000000003</v>
      </c>
      <c r="O42" s="75">
        <v>0.22500000000000003</v>
      </c>
      <c r="P42" s="75">
        <v>0.109225</v>
      </c>
      <c r="Q42" s="75">
        <v>0.23250000000000001</v>
      </c>
    </row>
    <row r="43" spans="1:17" x14ac:dyDescent="0.2">
      <c r="A43" s="19">
        <v>30210934</v>
      </c>
      <c r="B43" s="19" t="s">
        <v>310</v>
      </c>
      <c r="C43" s="72"/>
      <c r="D43" s="73">
        <v>43.75</v>
      </c>
      <c r="E43" s="74">
        <v>0</v>
      </c>
      <c r="G43" s="75">
        <v>0.109225</v>
      </c>
      <c r="H43" s="75">
        <v>0.23250000000000001</v>
      </c>
      <c r="I43" s="75">
        <v>0.22500000000000003</v>
      </c>
      <c r="J43" s="75">
        <v>0.21249999999999999</v>
      </c>
      <c r="K43" s="75">
        <v>0.17499999999999999</v>
      </c>
      <c r="L43" s="74" t="s">
        <v>674</v>
      </c>
      <c r="M43" s="75">
        <v>0.22500000000000003</v>
      </c>
      <c r="N43" s="75">
        <v>0.22500000000000003</v>
      </c>
      <c r="O43" s="75">
        <v>0.22500000000000003</v>
      </c>
      <c r="P43" s="75">
        <v>0.109225</v>
      </c>
      <c r="Q43" s="75">
        <v>0.23250000000000001</v>
      </c>
    </row>
    <row r="44" spans="1:17" x14ac:dyDescent="0.2">
      <c r="A44" s="19">
        <v>30210967</v>
      </c>
      <c r="B44" s="19" t="s">
        <v>778</v>
      </c>
      <c r="C44" s="72"/>
      <c r="D44" s="73">
        <v>7.5</v>
      </c>
      <c r="E44" s="74">
        <v>0</v>
      </c>
      <c r="G44" s="75">
        <v>876.96752500000002</v>
      </c>
      <c r="H44" s="75">
        <v>1866.7425000000001</v>
      </c>
      <c r="I44" s="75">
        <v>1806.5250000000003</v>
      </c>
      <c r="J44" s="75">
        <v>1706.1624999999999</v>
      </c>
      <c r="K44" s="75">
        <v>1405.0749999999998</v>
      </c>
      <c r="L44" s="74" t="s">
        <v>674</v>
      </c>
      <c r="M44" s="75">
        <v>1806.5250000000003</v>
      </c>
      <c r="N44" s="75">
        <v>1806.5250000000003</v>
      </c>
      <c r="O44" s="75">
        <v>1806.5250000000003</v>
      </c>
      <c r="P44" s="75">
        <v>876.96752500000002</v>
      </c>
      <c r="Q44" s="75">
        <v>1866.7425000000001</v>
      </c>
    </row>
    <row r="45" spans="1:17" x14ac:dyDescent="0.2">
      <c r="A45" s="19">
        <v>30210975</v>
      </c>
      <c r="B45" s="19" t="s">
        <v>556</v>
      </c>
      <c r="C45" s="72"/>
      <c r="D45" s="73">
        <v>4.25</v>
      </c>
      <c r="E45" s="74">
        <v>0</v>
      </c>
      <c r="G45" s="75">
        <v>40.740925000000004</v>
      </c>
      <c r="H45" s="75">
        <v>86.722500000000011</v>
      </c>
      <c r="I45" s="75">
        <v>83.925000000000011</v>
      </c>
      <c r="J45" s="75">
        <v>79.262500000000003</v>
      </c>
      <c r="K45" s="75">
        <v>65.274999999999991</v>
      </c>
      <c r="L45" s="74" t="s">
        <v>674</v>
      </c>
      <c r="M45" s="75">
        <v>83.925000000000011</v>
      </c>
      <c r="N45" s="75">
        <v>83.925000000000011</v>
      </c>
      <c r="O45" s="75">
        <v>83.925000000000011</v>
      </c>
      <c r="P45" s="75">
        <v>40.740925000000004</v>
      </c>
      <c r="Q45" s="75">
        <v>86.722500000000011</v>
      </c>
    </row>
    <row r="46" spans="1:17" x14ac:dyDescent="0.2">
      <c r="A46" s="19">
        <v>30210975</v>
      </c>
      <c r="B46" s="19" t="s">
        <v>556</v>
      </c>
      <c r="C46" s="72"/>
      <c r="D46" s="73">
        <v>4.25</v>
      </c>
      <c r="E46" s="74">
        <v>0</v>
      </c>
      <c r="G46" s="75">
        <v>205.72622000000001</v>
      </c>
      <c r="H46" s="75">
        <v>159.4299</v>
      </c>
      <c r="I46" s="75">
        <v>154.28700000000001</v>
      </c>
      <c r="J46" s="75">
        <v>145.71549999999999</v>
      </c>
      <c r="K46" s="75">
        <v>120.00099999999999</v>
      </c>
      <c r="L46" s="76">
        <v>0</v>
      </c>
      <c r="M46" s="75">
        <v>154.28700000000001</v>
      </c>
      <c r="N46" s="75">
        <v>154.28700000000001</v>
      </c>
      <c r="O46" s="75">
        <v>154.28700000000001</v>
      </c>
      <c r="P46" s="77">
        <v>0</v>
      </c>
      <c r="Q46" s="77">
        <v>205.72622000000001</v>
      </c>
    </row>
    <row r="47" spans="1:17" x14ac:dyDescent="0.2">
      <c r="A47" s="19">
        <v>30210991</v>
      </c>
      <c r="B47" s="19" t="s">
        <v>804</v>
      </c>
      <c r="C47" s="72"/>
      <c r="D47" s="73">
        <v>8.5</v>
      </c>
      <c r="E47" s="74">
        <v>0</v>
      </c>
      <c r="G47" s="75">
        <v>205.72622000000001</v>
      </c>
      <c r="H47" s="75">
        <v>177.73230000000001</v>
      </c>
      <c r="I47" s="75">
        <v>171.99900000000002</v>
      </c>
      <c r="J47" s="75">
        <v>162.4435</v>
      </c>
      <c r="K47" s="75">
        <v>133.77700000000002</v>
      </c>
      <c r="L47" s="76">
        <v>0</v>
      </c>
      <c r="M47" s="75">
        <v>171.99900000000002</v>
      </c>
      <c r="N47" s="75">
        <v>171.99900000000002</v>
      </c>
      <c r="O47" s="75">
        <v>171.99900000000002</v>
      </c>
      <c r="P47" s="77">
        <v>0</v>
      </c>
      <c r="Q47" s="77">
        <v>205.72622000000001</v>
      </c>
    </row>
    <row r="48" spans="1:17" x14ac:dyDescent="0.2">
      <c r="A48" s="19">
        <v>30211007</v>
      </c>
      <c r="B48" s="19" t="s">
        <v>448</v>
      </c>
      <c r="C48" s="72"/>
      <c r="D48" s="73">
        <v>2.5</v>
      </c>
      <c r="E48" s="74">
        <v>0</v>
      </c>
      <c r="G48" s="75">
        <v>65.869649999999993</v>
      </c>
      <c r="H48" s="75">
        <v>149.3022</v>
      </c>
      <c r="I48" s="75">
        <v>144.48599999999999</v>
      </c>
      <c r="J48" s="75">
        <v>136.459</v>
      </c>
      <c r="K48" s="75">
        <v>112.37799999999999</v>
      </c>
      <c r="L48" s="76">
        <v>0</v>
      </c>
      <c r="M48" s="75">
        <v>144.48599999999999</v>
      </c>
      <c r="N48" s="75">
        <v>144.48599999999999</v>
      </c>
      <c r="O48" s="75">
        <v>144.48599999999999</v>
      </c>
      <c r="P48" s="77">
        <v>0</v>
      </c>
      <c r="Q48" s="77">
        <v>149.3022</v>
      </c>
    </row>
    <row r="49" spans="1:17" x14ac:dyDescent="0.2">
      <c r="A49" s="19">
        <v>30211015</v>
      </c>
      <c r="B49" s="19" t="s">
        <v>3249</v>
      </c>
      <c r="C49" s="72"/>
      <c r="D49" s="73">
        <v>7.75</v>
      </c>
      <c r="E49" s="74">
        <v>0</v>
      </c>
      <c r="G49" s="75">
        <v>20.674108</v>
      </c>
      <c r="H49" s="75">
        <v>44.007600000000004</v>
      </c>
      <c r="I49" s="75">
        <v>42.588000000000008</v>
      </c>
      <c r="J49" s="75">
        <v>40.222000000000001</v>
      </c>
      <c r="K49" s="75">
        <v>33.123999999999995</v>
      </c>
      <c r="L49" s="74" t="s">
        <v>674</v>
      </c>
      <c r="M49" s="75">
        <v>42.588000000000008</v>
      </c>
      <c r="N49" s="75">
        <v>42.588000000000008</v>
      </c>
      <c r="O49" s="75">
        <v>42.588000000000008</v>
      </c>
      <c r="P49" s="75">
        <v>20.674108</v>
      </c>
      <c r="Q49" s="75">
        <v>44.007600000000004</v>
      </c>
    </row>
    <row r="50" spans="1:17" x14ac:dyDescent="0.2">
      <c r="A50" s="19">
        <v>30211023</v>
      </c>
      <c r="B50" s="19" t="s">
        <v>828</v>
      </c>
      <c r="C50" s="72"/>
      <c r="D50" s="73">
        <v>24</v>
      </c>
      <c r="E50" s="74">
        <v>0</v>
      </c>
      <c r="G50" s="75">
        <v>31.011162000000002</v>
      </c>
      <c r="H50" s="75">
        <v>66.011400000000009</v>
      </c>
      <c r="I50" s="75">
        <v>63.882000000000012</v>
      </c>
      <c r="J50" s="75">
        <v>60.332999999999998</v>
      </c>
      <c r="K50" s="75">
        <v>49.686</v>
      </c>
      <c r="L50" s="74" t="s">
        <v>674</v>
      </c>
      <c r="M50" s="75">
        <v>63.882000000000012</v>
      </c>
      <c r="N50" s="75">
        <v>63.882000000000012</v>
      </c>
      <c r="O50" s="75">
        <v>63.882000000000012</v>
      </c>
      <c r="P50" s="75">
        <v>31.011162000000002</v>
      </c>
      <c r="Q50" s="75">
        <v>66.011400000000009</v>
      </c>
    </row>
    <row r="51" spans="1:17" x14ac:dyDescent="0.2">
      <c r="A51" s="19">
        <v>30211155</v>
      </c>
      <c r="B51" s="19" t="s">
        <v>917</v>
      </c>
      <c r="C51" s="72"/>
      <c r="D51" s="73">
        <v>192.25</v>
      </c>
      <c r="E51" s="74">
        <v>0</v>
      </c>
      <c r="G51" s="75">
        <v>1.5903160000000001</v>
      </c>
      <c r="H51" s="75">
        <v>3.3852000000000002</v>
      </c>
      <c r="I51" s="75">
        <v>3.2760000000000007</v>
      </c>
      <c r="J51" s="75">
        <v>3.0939999999999999</v>
      </c>
      <c r="K51" s="75">
        <v>2.548</v>
      </c>
      <c r="L51" s="74" t="s">
        <v>674</v>
      </c>
      <c r="M51" s="75">
        <v>3.2760000000000007</v>
      </c>
      <c r="N51" s="75">
        <v>3.2760000000000007</v>
      </c>
      <c r="O51" s="75">
        <v>3.2760000000000007</v>
      </c>
      <c r="P51" s="75">
        <v>1.5903160000000001</v>
      </c>
      <c r="Q51" s="75">
        <v>3.3852000000000002</v>
      </c>
    </row>
    <row r="52" spans="1:17" x14ac:dyDescent="0.2">
      <c r="A52" s="19">
        <v>30211163</v>
      </c>
      <c r="B52" s="19" t="s">
        <v>915</v>
      </c>
      <c r="C52" s="72"/>
      <c r="D52" s="73">
        <v>57.75</v>
      </c>
      <c r="E52" s="74">
        <v>0</v>
      </c>
      <c r="G52" s="75">
        <v>495.44460000000004</v>
      </c>
      <c r="H52" s="75">
        <v>1054.6200000000001</v>
      </c>
      <c r="I52" s="75">
        <v>1020.6000000000001</v>
      </c>
      <c r="J52" s="75">
        <v>963.9</v>
      </c>
      <c r="K52" s="75">
        <v>793.8</v>
      </c>
      <c r="L52" s="74" t="s">
        <v>674</v>
      </c>
      <c r="M52" s="75">
        <v>1020.6000000000001</v>
      </c>
      <c r="N52" s="75">
        <v>1020.6000000000001</v>
      </c>
      <c r="O52" s="75">
        <v>1020.6000000000001</v>
      </c>
      <c r="P52" s="75">
        <v>495.44460000000004</v>
      </c>
      <c r="Q52" s="75">
        <v>1054.6200000000001</v>
      </c>
    </row>
    <row r="53" spans="1:17" x14ac:dyDescent="0.2">
      <c r="A53" s="19">
        <v>30211197</v>
      </c>
      <c r="B53" s="19" t="s">
        <v>168</v>
      </c>
      <c r="C53" s="72"/>
      <c r="D53" s="73">
        <v>3.5</v>
      </c>
      <c r="E53" s="74">
        <v>0</v>
      </c>
      <c r="G53" s="75">
        <v>481.1431</v>
      </c>
      <c r="H53" s="75">
        <v>2976.6975000000002</v>
      </c>
      <c r="I53" s="75">
        <v>2880.6750000000002</v>
      </c>
      <c r="J53" s="75">
        <v>2720.6374999999998</v>
      </c>
      <c r="K53" s="75">
        <v>2240.5249999999996</v>
      </c>
      <c r="L53" s="76">
        <v>227.79</v>
      </c>
      <c r="M53" s="75">
        <v>2880.6750000000002</v>
      </c>
      <c r="N53" s="75">
        <v>2880.6750000000002</v>
      </c>
      <c r="O53" s="75">
        <v>2880.6750000000002</v>
      </c>
      <c r="P53" s="77">
        <v>227.79</v>
      </c>
      <c r="Q53" s="77">
        <v>2976.6975000000002</v>
      </c>
    </row>
    <row r="54" spans="1:17" x14ac:dyDescent="0.2">
      <c r="A54" s="19">
        <v>30211254</v>
      </c>
      <c r="B54" s="19" t="s">
        <v>214</v>
      </c>
      <c r="C54" s="72"/>
      <c r="D54" s="73">
        <v>11.75</v>
      </c>
      <c r="E54" s="74">
        <v>0</v>
      </c>
      <c r="G54" s="75">
        <v>26.467402</v>
      </c>
      <c r="H54" s="75">
        <v>56.339400000000005</v>
      </c>
      <c r="I54" s="75">
        <v>54.522000000000006</v>
      </c>
      <c r="J54" s="75">
        <v>51.492999999999995</v>
      </c>
      <c r="K54" s="75">
        <v>42.405999999999999</v>
      </c>
      <c r="L54" s="74" t="s">
        <v>674</v>
      </c>
      <c r="M54" s="75">
        <v>54.522000000000006</v>
      </c>
      <c r="N54" s="75">
        <v>54.522000000000006</v>
      </c>
      <c r="O54" s="75">
        <v>54.522000000000006</v>
      </c>
      <c r="P54" s="75">
        <v>26.467402</v>
      </c>
      <c r="Q54" s="75">
        <v>56.339400000000005</v>
      </c>
    </row>
    <row r="55" spans="1:17" x14ac:dyDescent="0.2">
      <c r="A55" s="19">
        <v>30211312</v>
      </c>
      <c r="B55" s="19" t="s">
        <v>1182</v>
      </c>
      <c r="C55" s="72"/>
      <c r="D55" s="73">
        <v>9.75</v>
      </c>
      <c r="E55" s="74">
        <v>0</v>
      </c>
      <c r="G55" s="75">
        <v>3.2767500000000003</v>
      </c>
      <c r="H55" s="75">
        <v>6.9750000000000005</v>
      </c>
      <c r="I55" s="75">
        <v>6.7500000000000009</v>
      </c>
      <c r="J55" s="75">
        <v>6.375</v>
      </c>
      <c r="K55" s="75">
        <v>5.25</v>
      </c>
      <c r="L55" s="74" t="s">
        <v>674</v>
      </c>
      <c r="M55" s="75">
        <v>6.7500000000000009</v>
      </c>
      <c r="N55" s="75">
        <v>6.7500000000000009</v>
      </c>
      <c r="O55" s="75">
        <v>6.7500000000000009</v>
      </c>
      <c r="P55" s="75">
        <v>3.2767500000000003</v>
      </c>
      <c r="Q55" s="75">
        <v>6.9750000000000005</v>
      </c>
    </row>
    <row r="56" spans="1:17" x14ac:dyDescent="0.2">
      <c r="A56" s="19">
        <v>30211320</v>
      </c>
      <c r="B56" s="19" t="s">
        <v>1190</v>
      </c>
      <c r="C56" s="72"/>
      <c r="D56" s="73">
        <v>49.75</v>
      </c>
      <c r="E56" s="74">
        <v>0</v>
      </c>
      <c r="G56" s="75">
        <v>1309.852414</v>
      </c>
      <c r="H56" s="75">
        <v>2788.1958</v>
      </c>
      <c r="I56" s="75">
        <v>2698.2540000000004</v>
      </c>
      <c r="J56" s="75">
        <v>2548.3510000000001</v>
      </c>
      <c r="K56" s="75">
        <v>2098.6419999999998</v>
      </c>
      <c r="L56" s="74" t="s">
        <v>674</v>
      </c>
      <c r="M56" s="75">
        <v>2698.2540000000004</v>
      </c>
      <c r="N56" s="75">
        <v>2698.2540000000004</v>
      </c>
      <c r="O56" s="75">
        <v>2698.2540000000004</v>
      </c>
      <c r="P56" s="75">
        <v>1309.852414</v>
      </c>
      <c r="Q56" s="75">
        <v>2788.1958</v>
      </c>
    </row>
    <row r="57" spans="1:17" x14ac:dyDescent="0.2">
      <c r="A57" s="19">
        <v>30211387</v>
      </c>
      <c r="B57" s="19" t="s">
        <v>1244</v>
      </c>
      <c r="C57" s="72"/>
      <c r="D57" s="73">
        <v>209</v>
      </c>
      <c r="E57" s="74">
        <v>0</v>
      </c>
      <c r="G57" s="75">
        <v>2382.7477440000002</v>
      </c>
      <c r="H57" s="75">
        <v>5071.9968000000008</v>
      </c>
      <c r="I57" s="75">
        <v>4908.3840000000009</v>
      </c>
      <c r="J57" s="75">
        <v>4635.6959999999999</v>
      </c>
      <c r="K57" s="75">
        <v>3817.6320000000001</v>
      </c>
      <c r="L57" s="74" t="s">
        <v>674</v>
      </c>
      <c r="M57" s="75">
        <v>4908.3840000000009</v>
      </c>
      <c r="N57" s="75">
        <v>4908.3840000000009</v>
      </c>
      <c r="O57" s="75">
        <v>4908.3840000000009</v>
      </c>
      <c r="P57" s="75">
        <v>2382.7477440000002</v>
      </c>
      <c r="Q57" s="75">
        <v>5071.9968000000008</v>
      </c>
    </row>
    <row r="58" spans="1:17" x14ac:dyDescent="0.2">
      <c r="A58" s="19">
        <v>30211395</v>
      </c>
      <c r="B58" s="19" t="s">
        <v>1258</v>
      </c>
      <c r="C58" s="72"/>
      <c r="D58" s="73">
        <v>8.5</v>
      </c>
      <c r="E58" s="74">
        <v>0</v>
      </c>
      <c r="G58" s="75">
        <v>19.551275</v>
      </c>
      <c r="H58" s="75">
        <v>41.6175</v>
      </c>
      <c r="I58" s="75">
        <v>40.275000000000006</v>
      </c>
      <c r="J58" s="75">
        <v>38.037500000000001</v>
      </c>
      <c r="K58" s="75">
        <v>31.324999999999999</v>
      </c>
      <c r="L58" s="74" t="s">
        <v>674</v>
      </c>
      <c r="M58" s="75">
        <v>40.275000000000006</v>
      </c>
      <c r="N58" s="75">
        <v>40.275000000000006</v>
      </c>
      <c r="O58" s="75">
        <v>40.275000000000006</v>
      </c>
      <c r="P58" s="75">
        <v>19.551275</v>
      </c>
      <c r="Q58" s="75">
        <v>41.6175</v>
      </c>
    </row>
    <row r="59" spans="1:17" x14ac:dyDescent="0.2">
      <c r="A59" s="19">
        <v>30211411</v>
      </c>
      <c r="B59" s="19" t="s">
        <v>4353</v>
      </c>
      <c r="C59" s="72"/>
      <c r="D59" s="73">
        <v>9</v>
      </c>
      <c r="E59" s="74">
        <v>0</v>
      </c>
      <c r="G59" s="75">
        <v>18.401679999999999</v>
      </c>
      <c r="H59" s="75">
        <v>256.21500000000003</v>
      </c>
      <c r="I59" s="75">
        <v>247.95000000000002</v>
      </c>
      <c r="J59" s="75">
        <v>234.17499999999998</v>
      </c>
      <c r="K59" s="75">
        <v>192.85</v>
      </c>
      <c r="L59" s="76">
        <v>0</v>
      </c>
      <c r="M59" s="75">
        <v>247.95000000000002</v>
      </c>
      <c r="N59" s="75">
        <v>247.95000000000002</v>
      </c>
      <c r="O59" s="75">
        <v>247.95000000000002</v>
      </c>
      <c r="P59" s="77">
        <v>0</v>
      </c>
      <c r="Q59" s="77">
        <v>256.21500000000003</v>
      </c>
    </row>
    <row r="60" spans="1:17" x14ac:dyDescent="0.2">
      <c r="A60" s="19">
        <v>30211494</v>
      </c>
      <c r="B60" s="19" t="s">
        <v>1361</v>
      </c>
      <c r="C60" s="72"/>
      <c r="D60" s="73">
        <v>17.25</v>
      </c>
      <c r="E60" s="74">
        <v>0</v>
      </c>
      <c r="G60" s="75">
        <v>19.660499999999999</v>
      </c>
      <c r="H60" s="75">
        <v>41.85</v>
      </c>
      <c r="I60" s="75">
        <v>40.500000000000007</v>
      </c>
      <c r="J60" s="75">
        <v>38.25</v>
      </c>
      <c r="K60" s="75">
        <v>31.499999999999996</v>
      </c>
      <c r="L60" s="74" t="s">
        <v>674</v>
      </c>
      <c r="M60" s="75">
        <v>40.500000000000007</v>
      </c>
      <c r="N60" s="75">
        <v>40.500000000000007</v>
      </c>
      <c r="O60" s="75">
        <v>40.500000000000007</v>
      </c>
      <c r="P60" s="75">
        <v>19.660499999999999</v>
      </c>
      <c r="Q60" s="75">
        <v>41.85</v>
      </c>
    </row>
    <row r="61" spans="1:17" x14ac:dyDescent="0.2">
      <c r="A61" s="19">
        <v>30211510</v>
      </c>
      <c r="B61" s="19" t="s">
        <v>1363</v>
      </c>
      <c r="C61" s="72"/>
      <c r="D61" s="73">
        <v>25.5</v>
      </c>
      <c r="E61" s="74">
        <v>0</v>
      </c>
      <c r="G61" s="75">
        <v>306.376125</v>
      </c>
      <c r="H61" s="75">
        <v>652.16250000000002</v>
      </c>
      <c r="I61" s="75">
        <v>631.12500000000011</v>
      </c>
      <c r="J61" s="75">
        <v>596.0625</v>
      </c>
      <c r="K61" s="75">
        <v>490.87499999999994</v>
      </c>
      <c r="L61" s="74" t="s">
        <v>674</v>
      </c>
      <c r="M61" s="75">
        <v>631.12500000000011</v>
      </c>
      <c r="N61" s="75">
        <v>631.12500000000011</v>
      </c>
      <c r="O61" s="75">
        <v>631.12500000000011</v>
      </c>
      <c r="P61" s="75">
        <v>306.376125</v>
      </c>
      <c r="Q61" s="75">
        <v>652.16250000000002</v>
      </c>
    </row>
    <row r="62" spans="1:17" x14ac:dyDescent="0.2">
      <c r="A62" s="19">
        <v>30211619</v>
      </c>
      <c r="B62" s="19" t="s">
        <v>1376</v>
      </c>
      <c r="C62" s="72"/>
      <c r="D62" s="73">
        <v>6.5</v>
      </c>
      <c r="E62" s="74">
        <v>0</v>
      </c>
      <c r="G62" s="75">
        <v>502.435</v>
      </c>
      <c r="H62" s="75">
        <v>1069.5</v>
      </c>
      <c r="I62" s="75">
        <v>1035.0000000000002</v>
      </c>
      <c r="J62" s="75">
        <v>977.5</v>
      </c>
      <c r="K62" s="75">
        <v>805</v>
      </c>
      <c r="L62" s="74" t="s">
        <v>674</v>
      </c>
      <c r="M62" s="75">
        <v>1035.0000000000002</v>
      </c>
      <c r="N62" s="75">
        <v>1035.0000000000002</v>
      </c>
      <c r="O62" s="75">
        <v>1035.0000000000002</v>
      </c>
      <c r="P62" s="75">
        <v>502.435</v>
      </c>
      <c r="Q62" s="75">
        <v>1069.5</v>
      </c>
    </row>
    <row r="63" spans="1:17" x14ac:dyDescent="0.2">
      <c r="A63" s="19">
        <v>30211627</v>
      </c>
      <c r="B63" s="19" t="s">
        <v>1385</v>
      </c>
      <c r="C63" s="72"/>
      <c r="D63" s="73">
        <v>45.25</v>
      </c>
      <c r="E63" s="74">
        <v>0</v>
      </c>
      <c r="G63" s="75">
        <v>318.17679400000003</v>
      </c>
      <c r="H63" s="75">
        <v>677.28179999999998</v>
      </c>
      <c r="I63" s="75">
        <v>655.43400000000008</v>
      </c>
      <c r="J63" s="75">
        <v>619.02099999999996</v>
      </c>
      <c r="K63" s="75">
        <v>509.78199999999998</v>
      </c>
      <c r="L63" s="74" t="s">
        <v>674</v>
      </c>
      <c r="M63" s="75">
        <v>655.43400000000008</v>
      </c>
      <c r="N63" s="75">
        <v>655.43400000000008</v>
      </c>
      <c r="O63" s="75">
        <v>655.43400000000008</v>
      </c>
      <c r="P63" s="75">
        <v>318.17679400000003</v>
      </c>
      <c r="Q63" s="75">
        <v>677.28179999999998</v>
      </c>
    </row>
    <row r="64" spans="1:17" x14ac:dyDescent="0.2">
      <c r="A64" s="19">
        <v>30211742</v>
      </c>
      <c r="B64" s="19" t="s">
        <v>291</v>
      </c>
      <c r="C64" s="72"/>
      <c r="D64" s="73">
        <v>11</v>
      </c>
      <c r="E64" s="74">
        <v>0</v>
      </c>
      <c r="G64" s="75">
        <v>318.51757600000002</v>
      </c>
      <c r="H64" s="75">
        <v>678.00720000000001</v>
      </c>
      <c r="I64" s="75">
        <v>656.13600000000008</v>
      </c>
      <c r="J64" s="75">
        <v>619.68399999999997</v>
      </c>
      <c r="K64" s="75">
        <v>510.32799999999992</v>
      </c>
      <c r="L64" s="74" t="s">
        <v>674</v>
      </c>
      <c r="M64" s="75">
        <v>656.13600000000008</v>
      </c>
      <c r="N64" s="75">
        <v>656.13600000000008</v>
      </c>
      <c r="O64" s="75">
        <v>656.13600000000008</v>
      </c>
      <c r="P64" s="75">
        <v>318.51757600000002</v>
      </c>
      <c r="Q64" s="75">
        <v>678.00720000000001</v>
      </c>
    </row>
    <row r="65" spans="1:17" x14ac:dyDescent="0.2">
      <c r="A65" s="19">
        <v>30211759</v>
      </c>
      <c r="B65" s="19" t="s">
        <v>1394</v>
      </c>
      <c r="C65" s="72"/>
      <c r="D65" s="73">
        <v>3.5</v>
      </c>
      <c r="E65" s="74">
        <v>0</v>
      </c>
      <c r="G65" s="75">
        <v>44.869630000000001</v>
      </c>
      <c r="H65" s="75">
        <v>95.51100000000001</v>
      </c>
      <c r="I65" s="75">
        <v>92.430000000000021</v>
      </c>
      <c r="J65" s="75">
        <v>87.295000000000002</v>
      </c>
      <c r="K65" s="75">
        <v>71.89</v>
      </c>
      <c r="L65" s="74" t="s">
        <v>674</v>
      </c>
      <c r="M65" s="75">
        <v>92.430000000000021</v>
      </c>
      <c r="N65" s="75">
        <v>92.430000000000021</v>
      </c>
      <c r="O65" s="75">
        <v>92.430000000000021</v>
      </c>
      <c r="P65" s="75">
        <v>44.869630000000001</v>
      </c>
      <c r="Q65" s="75">
        <v>95.51100000000001</v>
      </c>
    </row>
    <row r="66" spans="1:17" x14ac:dyDescent="0.2">
      <c r="A66" s="19">
        <v>30211767</v>
      </c>
      <c r="B66" s="19" t="s">
        <v>532</v>
      </c>
      <c r="C66" s="72" t="s">
        <v>36</v>
      </c>
      <c r="D66" s="73">
        <v>5.5</v>
      </c>
      <c r="E66" s="74">
        <v>0</v>
      </c>
      <c r="G66" s="75">
        <v>11.359400000000001</v>
      </c>
      <c r="H66" s="75">
        <v>24.18</v>
      </c>
      <c r="I66" s="75">
        <v>23.400000000000002</v>
      </c>
      <c r="J66" s="75">
        <v>22.099999999999998</v>
      </c>
      <c r="K66" s="75">
        <v>18.2</v>
      </c>
      <c r="L66" s="74" t="s">
        <v>674</v>
      </c>
      <c r="M66" s="75">
        <v>23.400000000000002</v>
      </c>
      <c r="N66" s="75">
        <v>23.400000000000002</v>
      </c>
      <c r="O66" s="75">
        <v>23.400000000000002</v>
      </c>
      <c r="P66" s="75">
        <v>11.359400000000001</v>
      </c>
      <c r="Q66" s="75">
        <v>24.18</v>
      </c>
    </row>
    <row r="67" spans="1:17" x14ac:dyDescent="0.2">
      <c r="A67" s="19">
        <v>30211783</v>
      </c>
      <c r="B67" s="19" t="s">
        <v>274</v>
      </c>
      <c r="C67" s="72"/>
      <c r="D67" s="73">
        <v>10.5</v>
      </c>
      <c r="E67" s="74">
        <v>0</v>
      </c>
      <c r="G67" s="75">
        <v>44.869630000000001</v>
      </c>
      <c r="H67" s="75">
        <v>95.51100000000001</v>
      </c>
      <c r="I67" s="75">
        <v>92.430000000000021</v>
      </c>
      <c r="J67" s="75">
        <v>87.295000000000002</v>
      </c>
      <c r="K67" s="75">
        <v>71.89</v>
      </c>
      <c r="L67" s="74" t="s">
        <v>674</v>
      </c>
      <c r="M67" s="75">
        <v>92.430000000000021</v>
      </c>
      <c r="N67" s="75">
        <v>92.430000000000021</v>
      </c>
      <c r="O67" s="75">
        <v>92.430000000000021</v>
      </c>
      <c r="P67" s="75">
        <v>44.869630000000001</v>
      </c>
      <c r="Q67" s="75">
        <v>95.51100000000001</v>
      </c>
    </row>
    <row r="68" spans="1:17" x14ac:dyDescent="0.2">
      <c r="A68" s="19">
        <v>30211791</v>
      </c>
      <c r="B68" s="19" t="s">
        <v>1379</v>
      </c>
      <c r="C68" s="72"/>
      <c r="D68" s="73">
        <v>12</v>
      </c>
      <c r="E68" s="74">
        <v>0</v>
      </c>
      <c r="G68" s="75">
        <v>0</v>
      </c>
      <c r="H68" s="75">
        <v>405.01500000000004</v>
      </c>
      <c r="I68" s="75">
        <v>391.95</v>
      </c>
      <c r="J68" s="75">
        <v>370.17500000000001</v>
      </c>
      <c r="K68" s="75">
        <v>304.84999999999997</v>
      </c>
      <c r="L68" s="76">
        <v>0</v>
      </c>
      <c r="M68" s="75">
        <v>391.95</v>
      </c>
      <c r="N68" s="75">
        <v>391.95</v>
      </c>
      <c r="O68" s="75">
        <v>391.95</v>
      </c>
      <c r="P68" s="77">
        <v>0</v>
      </c>
      <c r="Q68" s="77">
        <v>405.01500000000004</v>
      </c>
    </row>
    <row r="69" spans="1:17" x14ac:dyDescent="0.2">
      <c r="A69" s="19">
        <v>30211858</v>
      </c>
      <c r="B69" s="19" t="s">
        <v>1481</v>
      </c>
      <c r="C69" s="72"/>
      <c r="D69" s="73">
        <v>80.75</v>
      </c>
      <c r="E69" s="74">
        <v>0</v>
      </c>
      <c r="G69" s="75">
        <v>0</v>
      </c>
      <c r="H69" s="75">
        <v>101.60250000000001</v>
      </c>
      <c r="I69" s="75">
        <v>98.325000000000003</v>
      </c>
      <c r="J69" s="75">
        <v>92.862499999999997</v>
      </c>
      <c r="K69" s="75">
        <v>76.474999999999994</v>
      </c>
      <c r="L69" s="76">
        <v>0</v>
      </c>
      <c r="M69" s="75">
        <v>98.325000000000003</v>
      </c>
      <c r="N69" s="75">
        <v>98.325000000000003</v>
      </c>
      <c r="O69" s="75">
        <v>98.325000000000003</v>
      </c>
      <c r="P69" s="77">
        <v>0</v>
      </c>
      <c r="Q69" s="77">
        <v>101.60250000000001</v>
      </c>
    </row>
    <row r="70" spans="1:17" x14ac:dyDescent="0.2">
      <c r="A70" s="19">
        <v>30211866</v>
      </c>
      <c r="B70" s="19" t="s">
        <v>181</v>
      </c>
      <c r="C70" s="72"/>
      <c r="D70" s="73">
        <v>14.75</v>
      </c>
      <c r="E70" s="74">
        <v>0</v>
      </c>
      <c r="G70" s="75">
        <v>44.869630000000001</v>
      </c>
      <c r="H70" s="75">
        <v>95.51100000000001</v>
      </c>
      <c r="I70" s="75">
        <v>92.430000000000021</v>
      </c>
      <c r="J70" s="75">
        <v>87.295000000000002</v>
      </c>
      <c r="K70" s="75">
        <v>71.89</v>
      </c>
      <c r="L70" s="74" t="s">
        <v>674</v>
      </c>
      <c r="M70" s="75">
        <v>92.430000000000021</v>
      </c>
      <c r="N70" s="75">
        <v>92.430000000000021</v>
      </c>
      <c r="O70" s="75">
        <v>92.430000000000021</v>
      </c>
      <c r="P70" s="75">
        <v>44.869630000000001</v>
      </c>
      <c r="Q70" s="75">
        <v>95.51100000000001</v>
      </c>
    </row>
    <row r="71" spans="1:17" x14ac:dyDescent="0.2">
      <c r="A71" s="19">
        <v>30211882</v>
      </c>
      <c r="B71" s="19" t="s">
        <v>1557</v>
      </c>
      <c r="C71" s="72"/>
      <c r="D71" s="73">
        <v>38</v>
      </c>
      <c r="E71" s="74">
        <v>0</v>
      </c>
      <c r="G71" s="75">
        <v>44.869630000000001</v>
      </c>
      <c r="H71" s="75">
        <v>95.51100000000001</v>
      </c>
      <c r="I71" s="75">
        <v>92.430000000000021</v>
      </c>
      <c r="J71" s="75">
        <v>87.295000000000002</v>
      </c>
      <c r="K71" s="75">
        <v>71.89</v>
      </c>
      <c r="L71" s="74" t="s">
        <v>674</v>
      </c>
      <c r="M71" s="75">
        <v>92.430000000000021</v>
      </c>
      <c r="N71" s="75">
        <v>92.430000000000021</v>
      </c>
      <c r="O71" s="75">
        <v>92.430000000000021</v>
      </c>
      <c r="P71" s="75">
        <v>44.869630000000001</v>
      </c>
      <c r="Q71" s="75">
        <v>95.51100000000001</v>
      </c>
    </row>
    <row r="72" spans="1:17" x14ac:dyDescent="0.2">
      <c r="A72" s="19">
        <v>30211940</v>
      </c>
      <c r="B72" s="19" t="s">
        <v>1754</v>
      </c>
      <c r="C72" s="72"/>
      <c r="D72" s="73">
        <v>43.5</v>
      </c>
      <c r="E72" s="74">
        <v>0</v>
      </c>
      <c r="G72" s="75">
        <v>29.656772</v>
      </c>
      <c r="H72" s="75">
        <v>63.128399999999999</v>
      </c>
      <c r="I72" s="75">
        <v>61.092000000000006</v>
      </c>
      <c r="J72" s="75">
        <v>57.697999999999993</v>
      </c>
      <c r="K72" s="75">
        <v>47.515999999999991</v>
      </c>
      <c r="L72" s="74" t="s">
        <v>674</v>
      </c>
      <c r="M72" s="75">
        <v>61.092000000000006</v>
      </c>
      <c r="N72" s="75">
        <v>61.092000000000006</v>
      </c>
      <c r="O72" s="75">
        <v>61.092000000000006</v>
      </c>
      <c r="P72" s="75">
        <v>29.656772</v>
      </c>
      <c r="Q72" s="75">
        <v>63.128399999999999</v>
      </c>
    </row>
    <row r="73" spans="1:17" x14ac:dyDescent="0.2">
      <c r="A73" s="19">
        <v>30211973</v>
      </c>
      <c r="B73" s="19" t="s">
        <v>2877</v>
      </c>
      <c r="C73" s="72"/>
      <c r="D73" s="73">
        <v>5.5</v>
      </c>
      <c r="E73" s="74">
        <v>0</v>
      </c>
      <c r="G73" s="75">
        <v>54.612500000000004</v>
      </c>
      <c r="H73" s="75">
        <v>116.25</v>
      </c>
      <c r="I73" s="75">
        <v>112.50000000000001</v>
      </c>
      <c r="J73" s="75">
        <v>106.25</v>
      </c>
      <c r="K73" s="75">
        <v>87.5</v>
      </c>
      <c r="L73" s="74" t="s">
        <v>674</v>
      </c>
      <c r="M73" s="75">
        <v>112.50000000000001</v>
      </c>
      <c r="N73" s="75">
        <v>112.50000000000001</v>
      </c>
      <c r="O73" s="75">
        <v>112.50000000000001</v>
      </c>
      <c r="P73" s="75">
        <v>54.612500000000004</v>
      </c>
      <c r="Q73" s="75">
        <v>116.25</v>
      </c>
    </row>
    <row r="74" spans="1:17" x14ac:dyDescent="0.2">
      <c r="A74" s="19">
        <v>30211981</v>
      </c>
      <c r="B74" s="19" t="s">
        <v>2878</v>
      </c>
      <c r="C74" s="72"/>
      <c r="D74" s="73">
        <v>5.5</v>
      </c>
      <c r="E74" s="74">
        <v>0</v>
      </c>
      <c r="G74" s="75">
        <v>1045.55</v>
      </c>
      <c r="H74" s="75" t="e">
        <v>#N/A</v>
      </c>
      <c r="I74" s="75" t="e">
        <v>#N/A</v>
      </c>
      <c r="J74" s="75" t="e">
        <v>#N/A</v>
      </c>
      <c r="K74" s="75" t="e">
        <v>#N/A</v>
      </c>
      <c r="L74" s="76">
        <v>98.12700000000001</v>
      </c>
      <c r="M74" s="75" t="e">
        <v>#N/A</v>
      </c>
      <c r="N74" s="75" t="e">
        <v>#N/A</v>
      </c>
      <c r="O74" s="75" t="e">
        <v>#N/A</v>
      </c>
      <c r="P74" s="77"/>
      <c r="Q74" s="77"/>
    </row>
    <row r="75" spans="1:17" x14ac:dyDescent="0.2">
      <c r="A75" s="19">
        <v>30211999</v>
      </c>
      <c r="B75" s="19" t="s">
        <v>2879</v>
      </c>
      <c r="C75" s="72"/>
      <c r="D75" s="73">
        <v>6.5</v>
      </c>
      <c r="E75" s="74">
        <v>0</v>
      </c>
      <c r="G75" s="75">
        <v>11.813776000000001</v>
      </c>
      <c r="H75" s="75">
        <v>25.147200000000002</v>
      </c>
      <c r="I75" s="75">
        <v>24.336000000000002</v>
      </c>
      <c r="J75" s="75">
        <v>22.983999999999998</v>
      </c>
      <c r="K75" s="75">
        <v>18.927999999999997</v>
      </c>
      <c r="L75" s="74" t="s">
        <v>674</v>
      </c>
      <c r="M75" s="75">
        <v>24.336000000000002</v>
      </c>
      <c r="N75" s="75">
        <v>24.336000000000002</v>
      </c>
      <c r="O75" s="75">
        <v>24.336000000000002</v>
      </c>
      <c r="P75" s="75">
        <v>11.813776000000001</v>
      </c>
      <c r="Q75" s="75">
        <v>25.147200000000002</v>
      </c>
    </row>
    <row r="76" spans="1:17" x14ac:dyDescent="0.2">
      <c r="A76" s="19">
        <v>30212005</v>
      </c>
      <c r="B76" s="19" t="s">
        <v>2880</v>
      </c>
      <c r="C76" s="72"/>
      <c r="D76" s="73">
        <v>5.5</v>
      </c>
      <c r="E76" s="74">
        <v>0</v>
      </c>
      <c r="G76" s="75">
        <v>104.55500000000001</v>
      </c>
      <c r="H76" s="75" t="e">
        <v>#N/A</v>
      </c>
      <c r="I76" s="75" t="e">
        <v>#N/A</v>
      </c>
      <c r="J76" s="75" t="e">
        <v>#N/A</v>
      </c>
      <c r="K76" s="75" t="e">
        <v>#N/A</v>
      </c>
      <c r="L76" s="76">
        <v>0</v>
      </c>
      <c r="M76" s="75" t="e">
        <v>#N/A</v>
      </c>
      <c r="N76" s="75" t="e">
        <v>#N/A</v>
      </c>
      <c r="O76" s="75" t="e">
        <v>#N/A</v>
      </c>
      <c r="P76" s="77"/>
      <c r="Q76" s="77"/>
    </row>
    <row r="77" spans="1:17" x14ac:dyDescent="0.2">
      <c r="A77" s="19">
        <v>30212021</v>
      </c>
      <c r="B77" s="19" t="s">
        <v>2872</v>
      </c>
      <c r="C77" s="72"/>
      <c r="D77" s="73">
        <v>5.25</v>
      </c>
      <c r="E77" s="74">
        <v>0</v>
      </c>
      <c r="G77" s="75">
        <v>481.1431</v>
      </c>
      <c r="H77" s="75">
        <v>4465.1625000000004</v>
      </c>
      <c r="I77" s="75">
        <v>4321.125</v>
      </c>
      <c r="J77" s="75">
        <v>4081.0625</v>
      </c>
      <c r="K77" s="75">
        <v>3360.875</v>
      </c>
      <c r="L77" s="76">
        <v>227.79</v>
      </c>
      <c r="M77" s="75">
        <v>4321.125</v>
      </c>
      <c r="N77" s="75">
        <v>4321.125</v>
      </c>
      <c r="O77" s="75">
        <v>4321.125</v>
      </c>
      <c r="P77" s="77">
        <v>227.79</v>
      </c>
      <c r="Q77" s="77">
        <v>4465.1625000000004</v>
      </c>
    </row>
    <row r="78" spans="1:17" x14ac:dyDescent="0.2">
      <c r="A78" s="19">
        <v>30212039</v>
      </c>
      <c r="B78" s="19" t="s">
        <v>2873</v>
      </c>
      <c r="C78" s="72"/>
      <c r="D78" s="73">
        <v>4.5</v>
      </c>
      <c r="E78" s="74">
        <v>0</v>
      </c>
      <c r="G78" s="75">
        <v>54.284824999999998</v>
      </c>
      <c r="H78" s="75">
        <v>115.55250000000001</v>
      </c>
      <c r="I78" s="75">
        <v>111.82500000000002</v>
      </c>
      <c r="J78" s="75">
        <v>105.6125</v>
      </c>
      <c r="K78" s="75">
        <v>86.974999999999994</v>
      </c>
      <c r="L78" s="74" t="s">
        <v>674</v>
      </c>
      <c r="M78" s="75">
        <v>111.82500000000002</v>
      </c>
      <c r="N78" s="75">
        <v>111.82500000000002</v>
      </c>
      <c r="O78" s="75">
        <v>111.82500000000002</v>
      </c>
      <c r="P78" s="75">
        <v>54.284824999999998</v>
      </c>
      <c r="Q78" s="75">
        <v>115.55250000000001</v>
      </c>
    </row>
    <row r="79" spans="1:17" x14ac:dyDescent="0.2">
      <c r="A79" s="19">
        <v>30212047</v>
      </c>
      <c r="B79" s="19" t="s">
        <v>2874</v>
      </c>
      <c r="C79" s="72"/>
      <c r="D79" s="73">
        <v>5</v>
      </c>
      <c r="E79" s="74">
        <v>0</v>
      </c>
      <c r="G79" s="75">
        <v>11.359400000000001</v>
      </c>
      <c r="H79" s="75">
        <v>24.18</v>
      </c>
      <c r="I79" s="75">
        <v>23.400000000000002</v>
      </c>
      <c r="J79" s="75">
        <v>22.099999999999998</v>
      </c>
      <c r="K79" s="75">
        <v>18.2</v>
      </c>
      <c r="L79" s="74" t="s">
        <v>674</v>
      </c>
      <c r="M79" s="75">
        <v>23.400000000000002</v>
      </c>
      <c r="N79" s="75">
        <v>23.400000000000002</v>
      </c>
      <c r="O79" s="75">
        <v>23.400000000000002</v>
      </c>
      <c r="P79" s="75">
        <v>11.359400000000001</v>
      </c>
      <c r="Q79" s="75">
        <v>24.18</v>
      </c>
    </row>
    <row r="80" spans="1:17" x14ac:dyDescent="0.2">
      <c r="A80" s="19">
        <v>30212104</v>
      </c>
      <c r="B80" s="19" t="s">
        <v>1901</v>
      </c>
      <c r="C80" s="72"/>
      <c r="D80" s="73">
        <v>24.75</v>
      </c>
      <c r="E80" s="74">
        <v>0</v>
      </c>
      <c r="G80" s="75">
        <v>1.4767220000000001</v>
      </c>
      <c r="H80" s="75">
        <v>3.1434000000000002</v>
      </c>
      <c r="I80" s="75">
        <v>3.0420000000000003</v>
      </c>
      <c r="J80" s="75">
        <v>2.8729999999999998</v>
      </c>
      <c r="K80" s="75">
        <v>2.3659999999999997</v>
      </c>
      <c r="L80" s="74" t="s">
        <v>674</v>
      </c>
      <c r="M80" s="75">
        <v>3.0420000000000003</v>
      </c>
      <c r="N80" s="75">
        <v>3.0420000000000003</v>
      </c>
      <c r="O80" s="75">
        <v>3.0420000000000003</v>
      </c>
      <c r="P80" s="75">
        <v>1.4767220000000001</v>
      </c>
      <c r="Q80" s="75">
        <v>3.1434000000000002</v>
      </c>
    </row>
    <row r="81" spans="1:17" x14ac:dyDescent="0.2">
      <c r="A81" s="19">
        <v>30212112</v>
      </c>
      <c r="B81" s="19" t="s">
        <v>4051</v>
      </c>
      <c r="C81" s="72"/>
      <c r="D81" s="73">
        <v>14.25</v>
      </c>
      <c r="E81" s="74">
        <v>0</v>
      </c>
      <c r="G81" s="75">
        <v>54.612500000000004</v>
      </c>
      <c r="H81" s="75">
        <v>116.25</v>
      </c>
      <c r="I81" s="75">
        <v>112.50000000000001</v>
      </c>
      <c r="J81" s="75">
        <v>106.25</v>
      </c>
      <c r="K81" s="75">
        <v>87.5</v>
      </c>
      <c r="L81" s="74" t="s">
        <v>674</v>
      </c>
      <c r="M81" s="75">
        <v>112.50000000000001</v>
      </c>
      <c r="N81" s="75">
        <v>112.50000000000001</v>
      </c>
      <c r="O81" s="75">
        <v>112.50000000000001</v>
      </c>
      <c r="P81" s="75">
        <v>54.612500000000004</v>
      </c>
      <c r="Q81" s="75">
        <v>116.25</v>
      </c>
    </row>
    <row r="82" spans="1:17" x14ac:dyDescent="0.2">
      <c r="A82" s="19">
        <v>30212112</v>
      </c>
      <c r="B82" s="19" t="s">
        <v>4051</v>
      </c>
      <c r="C82" s="72"/>
      <c r="D82" s="73">
        <v>14.25</v>
      </c>
      <c r="E82" s="74">
        <v>0</v>
      </c>
      <c r="G82" s="75">
        <v>0</v>
      </c>
      <c r="H82" s="75">
        <v>1921.3428000000001</v>
      </c>
      <c r="I82" s="75">
        <v>1859.364</v>
      </c>
      <c r="J82" s="75">
        <v>1756.066</v>
      </c>
      <c r="K82" s="75">
        <v>1446.172</v>
      </c>
      <c r="L82" s="76">
        <v>0</v>
      </c>
      <c r="M82" s="75">
        <v>1859.364</v>
      </c>
      <c r="N82" s="75">
        <v>1859.364</v>
      </c>
      <c r="O82" s="75">
        <v>1859.364</v>
      </c>
      <c r="P82" s="77">
        <v>0</v>
      </c>
      <c r="Q82" s="77">
        <v>1921.3428000000001</v>
      </c>
    </row>
    <row r="83" spans="1:17" x14ac:dyDescent="0.2">
      <c r="A83" s="19">
        <v>30212112</v>
      </c>
      <c r="B83" s="19" t="s">
        <v>4051</v>
      </c>
      <c r="C83" s="72"/>
      <c r="D83" s="73">
        <v>14.25</v>
      </c>
      <c r="E83" s="74">
        <v>0</v>
      </c>
      <c r="G83" s="75">
        <v>0</v>
      </c>
      <c r="H83" s="75">
        <v>337.125</v>
      </c>
      <c r="I83" s="75">
        <v>326.25</v>
      </c>
      <c r="J83" s="75">
        <v>308.125</v>
      </c>
      <c r="K83" s="75">
        <v>253.74999999999997</v>
      </c>
      <c r="L83" s="76">
        <v>0</v>
      </c>
      <c r="M83" s="75">
        <v>326.25</v>
      </c>
      <c r="N83" s="75">
        <v>326.25</v>
      </c>
      <c r="O83" s="75">
        <v>326.25</v>
      </c>
      <c r="P83" s="77">
        <v>0</v>
      </c>
      <c r="Q83" s="77">
        <v>337.125</v>
      </c>
    </row>
    <row r="84" spans="1:17" x14ac:dyDescent="0.2">
      <c r="A84" s="19">
        <v>30212120</v>
      </c>
      <c r="B84" s="19" t="s">
        <v>1902</v>
      </c>
      <c r="C84" s="72"/>
      <c r="D84" s="73">
        <v>7.5</v>
      </c>
      <c r="E84" s="74">
        <v>0</v>
      </c>
      <c r="G84" s="75">
        <v>340.017425</v>
      </c>
      <c r="H84" s="75">
        <v>723.77250000000004</v>
      </c>
      <c r="I84" s="75">
        <v>700.42500000000007</v>
      </c>
      <c r="J84" s="75">
        <v>661.51249999999993</v>
      </c>
      <c r="K84" s="75">
        <v>544.77499999999998</v>
      </c>
      <c r="L84" s="74" t="s">
        <v>674</v>
      </c>
      <c r="M84" s="75">
        <v>700.42500000000007</v>
      </c>
      <c r="N84" s="75">
        <v>700.42500000000007</v>
      </c>
      <c r="O84" s="75">
        <v>700.42500000000007</v>
      </c>
      <c r="P84" s="75">
        <v>340.017425</v>
      </c>
      <c r="Q84" s="75">
        <v>723.77250000000004</v>
      </c>
    </row>
    <row r="85" spans="1:17" x14ac:dyDescent="0.2">
      <c r="A85" s="19">
        <v>30212153</v>
      </c>
      <c r="B85" s="19" t="s">
        <v>1904</v>
      </c>
      <c r="C85" s="72"/>
      <c r="D85" s="73">
        <v>20</v>
      </c>
      <c r="E85" s="74">
        <v>0</v>
      </c>
      <c r="G85" s="75">
        <v>356.00359600000002</v>
      </c>
      <c r="H85" s="75">
        <v>757.80120000000011</v>
      </c>
      <c r="I85" s="75">
        <v>733.35600000000011</v>
      </c>
      <c r="J85" s="75">
        <v>692.61400000000003</v>
      </c>
      <c r="K85" s="75">
        <v>570.38800000000003</v>
      </c>
      <c r="L85" s="74" t="s">
        <v>674</v>
      </c>
      <c r="M85" s="75">
        <v>733.35600000000011</v>
      </c>
      <c r="N85" s="75">
        <v>733.35600000000011</v>
      </c>
      <c r="O85" s="75">
        <v>733.35600000000011</v>
      </c>
      <c r="P85" s="75">
        <v>356.00359600000002</v>
      </c>
      <c r="Q85" s="75">
        <v>757.80120000000011</v>
      </c>
    </row>
    <row r="86" spans="1:17" x14ac:dyDescent="0.2">
      <c r="A86" s="19">
        <v>30212187</v>
      </c>
      <c r="B86" s="19" t="s">
        <v>1942</v>
      </c>
      <c r="C86" s="72"/>
      <c r="D86" s="73">
        <v>1.75</v>
      </c>
      <c r="E86" s="74">
        <v>0</v>
      </c>
      <c r="G86" s="75">
        <v>19.551275</v>
      </c>
      <c r="H86" s="75">
        <v>41.6175</v>
      </c>
      <c r="I86" s="75">
        <v>40.275000000000006</v>
      </c>
      <c r="J86" s="75">
        <v>38.037500000000001</v>
      </c>
      <c r="K86" s="75">
        <v>31.324999999999999</v>
      </c>
      <c r="L86" s="74" t="s">
        <v>674</v>
      </c>
      <c r="M86" s="75">
        <v>40.275000000000006</v>
      </c>
      <c r="N86" s="75">
        <v>40.275000000000006</v>
      </c>
      <c r="O86" s="75">
        <v>40.275000000000006</v>
      </c>
      <c r="P86" s="75">
        <v>19.551275</v>
      </c>
      <c r="Q86" s="75">
        <v>41.6175</v>
      </c>
    </row>
    <row r="87" spans="1:17" x14ac:dyDescent="0.2">
      <c r="A87" s="19">
        <v>30212252</v>
      </c>
      <c r="B87" s="19" t="s">
        <v>166</v>
      </c>
      <c r="C87" s="72"/>
      <c r="D87" s="73">
        <v>1.75</v>
      </c>
      <c r="E87" s="74">
        <v>0</v>
      </c>
      <c r="G87" s="75">
        <v>220.38293000000002</v>
      </c>
      <c r="H87" s="75">
        <v>37.200000000000003</v>
      </c>
      <c r="I87" s="75">
        <v>36</v>
      </c>
      <c r="J87" s="75">
        <v>34</v>
      </c>
      <c r="K87" s="75">
        <v>28</v>
      </c>
      <c r="L87" s="76">
        <v>104.337</v>
      </c>
      <c r="M87" s="75">
        <v>36</v>
      </c>
      <c r="N87" s="75">
        <v>36</v>
      </c>
      <c r="O87" s="75">
        <v>36</v>
      </c>
      <c r="P87" s="77">
        <v>28</v>
      </c>
      <c r="Q87" s="77">
        <v>220.38293000000002</v>
      </c>
    </row>
    <row r="88" spans="1:17" x14ac:dyDescent="0.2">
      <c r="A88" s="19">
        <v>30212278</v>
      </c>
      <c r="B88" s="19" t="s">
        <v>2043</v>
      </c>
      <c r="C88" s="72"/>
      <c r="D88" s="73">
        <v>20.75</v>
      </c>
      <c r="E88" s="74">
        <v>0</v>
      </c>
      <c r="G88" s="75">
        <v>0</v>
      </c>
      <c r="H88" s="75">
        <v>37.200000000000003</v>
      </c>
      <c r="I88" s="75">
        <v>36</v>
      </c>
      <c r="J88" s="75">
        <v>34</v>
      </c>
      <c r="K88" s="75">
        <v>28</v>
      </c>
      <c r="L88" s="76">
        <v>0</v>
      </c>
      <c r="M88" s="75">
        <v>36</v>
      </c>
      <c r="N88" s="75">
        <v>36</v>
      </c>
      <c r="O88" s="75">
        <v>36</v>
      </c>
      <c r="P88" s="77">
        <v>0</v>
      </c>
      <c r="Q88" s="77">
        <v>37.200000000000003</v>
      </c>
    </row>
    <row r="89" spans="1:17" x14ac:dyDescent="0.2">
      <c r="A89" s="19">
        <v>30212294</v>
      </c>
      <c r="B89" s="19" t="s">
        <v>2051</v>
      </c>
      <c r="C89" s="72"/>
      <c r="D89" s="73">
        <v>5.25</v>
      </c>
      <c r="E89" s="74">
        <v>0</v>
      </c>
      <c r="G89" s="75">
        <v>0</v>
      </c>
      <c r="H89" s="75">
        <v>37.200000000000003</v>
      </c>
      <c r="I89" s="75">
        <v>36</v>
      </c>
      <c r="J89" s="75">
        <v>34</v>
      </c>
      <c r="K89" s="75">
        <v>28</v>
      </c>
      <c r="L89" s="76">
        <v>0</v>
      </c>
      <c r="M89" s="75">
        <v>36</v>
      </c>
      <c r="N89" s="75">
        <v>36</v>
      </c>
      <c r="O89" s="75">
        <v>36</v>
      </c>
      <c r="P89" s="77">
        <v>0</v>
      </c>
      <c r="Q89" s="77">
        <v>37.200000000000003</v>
      </c>
    </row>
    <row r="90" spans="1:17" x14ac:dyDescent="0.2">
      <c r="A90" s="19">
        <v>30212336</v>
      </c>
      <c r="B90" s="19" t="s">
        <v>132</v>
      </c>
      <c r="C90" s="72"/>
      <c r="D90" s="73">
        <v>14.25</v>
      </c>
      <c r="E90" s="74">
        <v>0</v>
      </c>
      <c r="G90" s="75">
        <v>220.38293000000002</v>
      </c>
      <c r="H90" s="75">
        <v>37.200000000000003</v>
      </c>
      <c r="I90" s="75">
        <v>36</v>
      </c>
      <c r="J90" s="75">
        <v>34</v>
      </c>
      <c r="K90" s="75">
        <v>28</v>
      </c>
      <c r="L90" s="76">
        <v>104.337</v>
      </c>
      <c r="M90" s="75">
        <v>36</v>
      </c>
      <c r="N90" s="75">
        <v>36</v>
      </c>
      <c r="O90" s="75">
        <v>36</v>
      </c>
      <c r="P90" s="77">
        <v>28</v>
      </c>
      <c r="Q90" s="77">
        <v>220.38293000000002</v>
      </c>
    </row>
    <row r="91" spans="1:17" x14ac:dyDescent="0.2">
      <c r="A91" s="19">
        <v>30212369</v>
      </c>
      <c r="B91" s="19" t="s">
        <v>2259</v>
      </c>
      <c r="C91" s="72"/>
      <c r="D91" s="73">
        <v>1.5</v>
      </c>
      <c r="E91" s="74">
        <v>0</v>
      </c>
      <c r="G91" s="75">
        <v>220.38293000000002</v>
      </c>
      <c r="H91" s="75">
        <v>69.75</v>
      </c>
      <c r="I91" s="75">
        <v>67.5</v>
      </c>
      <c r="J91" s="75">
        <v>63.75</v>
      </c>
      <c r="K91" s="75">
        <v>52.5</v>
      </c>
      <c r="L91" s="76">
        <v>104.337</v>
      </c>
      <c r="M91" s="75">
        <v>67.5</v>
      </c>
      <c r="N91" s="75">
        <v>67.5</v>
      </c>
      <c r="O91" s="75">
        <v>67.5</v>
      </c>
      <c r="P91" s="77">
        <v>52.5</v>
      </c>
      <c r="Q91" s="77">
        <v>220.38293000000002</v>
      </c>
    </row>
    <row r="92" spans="1:17" x14ac:dyDescent="0.2">
      <c r="A92" s="19">
        <v>30212377</v>
      </c>
      <c r="B92" s="19" t="s">
        <v>2290</v>
      </c>
      <c r="C92" s="72"/>
      <c r="D92" s="73">
        <v>33</v>
      </c>
      <c r="E92" s="74">
        <v>0</v>
      </c>
      <c r="G92" s="75">
        <v>0</v>
      </c>
      <c r="H92" s="75">
        <v>69.75</v>
      </c>
      <c r="I92" s="75">
        <v>67.5</v>
      </c>
      <c r="J92" s="75">
        <v>63.75</v>
      </c>
      <c r="K92" s="75">
        <v>52.5</v>
      </c>
      <c r="L92" s="76">
        <v>0</v>
      </c>
      <c r="M92" s="75">
        <v>67.5</v>
      </c>
      <c r="N92" s="75">
        <v>67.5</v>
      </c>
      <c r="O92" s="75">
        <v>67.5</v>
      </c>
      <c r="P92" s="77">
        <v>0</v>
      </c>
      <c r="Q92" s="77">
        <v>69.75</v>
      </c>
    </row>
    <row r="93" spans="1:17" x14ac:dyDescent="0.2">
      <c r="A93" s="19">
        <v>30212385</v>
      </c>
      <c r="B93" s="19" t="s">
        <v>2314</v>
      </c>
      <c r="C93" s="72"/>
      <c r="D93" s="73">
        <v>10</v>
      </c>
      <c r="E93" s="74">
        <v>0</v>
      </c>
      <c r="G93" s="75">
        <v>220.38293000000002</v>
      </c>
      <c r="H93" s="75">
        <v>69.75</v>
      </c>
      <c r="I93" s="75">
        <v>67.5</v>
      </c>
      <c r="J93" s="75">
        <v>63.75</v>
      </c>
      <c r="K93" s="75">
        <v>52.5</v>
      </c>
      <c r="L93" s="76">
        <v>104.337</v>
      </c>
      <c r="M93" s="75">
        <v>67.5</v>
      </c>
      <c r="N93" s="75">
        <v>67.5</v>
      </c>
      <c r="O93" s="75">
        <v>67.5</v>
      </c>
      <c r="P93" s="77">
        <v>52.5</v>
      </c>
      <c r="Q93" s="77">
        <v>220.38293000000002</v>
      </c>
    </row>
    <row r="94" spans="1:17" x14ac:dyDescent="0.2">
      <c r="A94" s="19">
        <v>30212500</v>
      </c>
      <c r="B94" s="19" t="s">
        <v>2465</v>
      </c>
      <c r="C94" s="72"/>
      <c r="D94" s="73">
        <v>12</v>
      </c>
      <c r="E94" s="74">
        <v>0</v>
      </c>
      <c r="G94" s="75">
        <v>220.38293000000002</v>
      </c>
      <c r="H94" s="75">
        <v>69.75</v>
      </c>
      <c r="I94" s="75">
        <v>67.5</v>
      </c>
      <c r="J94" s="75">
        <v>63.75</v>
      </c>
      <c r="K94" s="75">
        <v>52.5</v>
      </c>
      <c r="L94" s="76">
        <v>104.337</v>
      </c>
      <c r="M94" s="75">
        <v>67.5</v>
      </c>
      <c r="N94" s="75">
        <v>67.5</v>
      </c>
      <c r="O94" s="75">
        <v>67.5</v>
      </c>
      <c r="P94" s="77">
        <v>52.5</v>
      </c>
      <c r="Q94" s="77">
        <v>220.38293000000002</v>
      </c>
    </row>
    <row r="95" spans="1:17" x14ac:dyDescent="0.2">
      <c r="A95" s="19">
        <v>30212567</v>
      </c>
      <c r="B95" s="19" t="s">
        <v>2528</v>
      </c>
      <c r="C95" s="72"/>
      <c r="D95" s="73">
        <v>173.25</v>
      </c>
      <c r="E95" s="74">
        <v>0</v>
      </c>
      <c r="G95" s="75">
        <v>220.38293000000002</v>
      </c>
      <c r="H95" s="75">
        <v>69.75</v>
      </c>
      <c r="I95" s="75">
        <v>67.5</v>
      </c>
      <c r="J95" s="75">
        <v>63.75</v>
      </c>
      <c r="K95" s="75">
        <v>52.5</v>
      </c>
      <c r="L95" s="76">
        <v>104.337</v>
      </c>
      <c r="M95" s="75">
        <v>67.5</v>
      </c>
      <c r="N95" s="75">
        <v>67.5</v>
      </c>
      <c r="O95" s="75">
        <v>67.5</v>
      </c>
      <c r="P95" s="77">
        <v>52.5</v>
      </c>
      <c r="Q95" s="77">
        <v>220.38293000000002</v>
      </c>
    </row>
    <row r="96" spans="1:17" x14ac:dyDescent="0.2">
      <c r="A96" s="19">
        <v>30212575</v>
      </c>
      <c r="B96" s="19" t="s">
        <v>2532</v>
      </c>
      <c r="C96" s="72"/>
      <c r="D96" s="73">
        <v>14.75</v>
      </c>
      <c r="E96" s="74">
        <v>0</v>
      </c>
      <c r="G96" s="75">
        <v>220.38293000000002</v>
      </c>
      <c r="H96" s="75">
        <v>102.30000000000001</v>
      </c>
      <c r="I96" s="75">
        <v>99</v>
      </c>
      <c r="J96" s="75">
        <v>93.5</v>
      </c>
      <c r="K96" s="75">
        <v>77</v>
      </c>
      <c r="L96" s="76">
        <v>104.337</v>
      </c>
      <c r="M96" s="75">
        <v>99</v>
      </c>
      <c r="N96" s="75">
        <v>99</v>
      </c>
      <c r="O96" s="75">
        <v>99</v>
      </c>
      <c r="P96" s="77">
        <v>77</v>
      </c>
      <c r="Q96" s="77">
        <v>220.38293000000002</v>
      </c>
    </row>
    <row r="97" spans="1:17" x14ac:dyDescent="0.2">
      <c r="A97" s="19">
        <v>30212591</v>
      </c>
      <c r="B97" s="19" t="s">
        <v>3315</v>
      </c>
      <c r="C97" s="72"/>
      <c r="D97" s="73">
        <v>32.25</v>
      </c>
      <c r="E97" s="74">
        <v>0</v>
      </c>
      <c r="G97" s="75">
        <v>220.38293000000002</v>
      </c>
      <c r="H97" s="75">
        <v>102.30000000000001</v>
      </c>
      <c r="I97" s="75">
        <v>99</v>
      </c>
      <c r="J97" s="75">
        <v>93.5</v>
      </c>
      <c r="K97" s="75">
        <v>77</v>
      </c>
      <c r="L97" s="76">
        <v>104.337</v>
      </c>
      <c r="M97" s="75">
        <v>99</v>
      </c>
      <c r="N97" s="75">
        <v>99</v>
      </c>
      <c r="O97" s="75">
        <v>99</v>
      </c>
      <c r="P97" s="77">
        <v>77</v>
      </c>
      <c r="Q97" s="77">
        <v>220.38293000000002</v>
      </c>
    </row>
    <row r="98" spans="1:17" x14ac:dyDescent="0.2">
      <c r="A98" s="19">
        <v>30212658</v>
      </c>
      <c r="B98" s="19" t="s">
        <v>2936</v>
      </c>
      <c r="C98" s="72"/>
      <c r="D98" s="73">
        <v>75</v>
      </c>
      <c r="E98" s="74">
        <v>0</v>
      </c>
      <c r="G98" s="75">
        <v>0</v>
      </c>
      <c r="H98" s="75">
        <v>102.30000000000001</v>
      </c>
      <c r="I98" s="75">
        <v>99</v>
      </c>
      <c r="J98" s="75">
        <v>93.5</v>
      </c>
      <c r="K98" s="75">
        <v>77</v>
      </c>
      <c r="L98" s="76">
        <v>0</v>
      </c>
      <c r="M98" s="75">
        <v>99</v>
      </c>
      <c r="N98" s="75">
        <v>99</v>
      </c>
      <c r="O98" s="75">
        <v>99</v>
      </c>
      <c r="P98" s="77">
        <v>0</v>
      </c>
      <c r="Q98" s="77">
        <v>102.30000000000001</v>
      </c>
    </row>
    <row r="99" spans="1:17" x14ac:dyDescent="0.2">
      <c r="A99" s="19">
        <v>30212666</v>
      </c>
      <c r="B99" s="19" t="s">
        <v>2937</v>
      </c>
      <c r="C99" s="72"/>
      <c r="D99" s="73">
        <v>159.25</v>
      </c>
      <c r="E99" s="74">
        <v>0</v>
      </c>
      <c r="G99" s="75">
        <v>220.38293000000002</v>
      </c>
      <c r="H99" s="75">
        <v>102.30000000000001</v>
      </c>
      <c r="I99" s="75">
        <v>99</v>
      </c>
      <c r="J99" s="75">
        <v>93.5</v>
      </c>
      <c r="K99" s="75">
        <v>77</v>
      </c>
      <c r="L99" s="76">
        <v>104.337</v>
      </c>
      <c r="M99" s="75">
        <v>99</v>
      </c>
      <c r="N99" s="75">
        <v>99</v>
      </c>
      <c r="O99" s="75">
        <v>99</v>
      </c>
      <c r="P99" s="77">
        <v>77</v>
      </c>
      <c r="Q99" s="77">
        <v>220.38293000000002</v>
      </c>
    </row>
    <row r="100" spans="1:17" x14ac:dyDescent="0.2">
      <c r="A100" s="19">
        <v>30212674</v>
      </c>
      <c r="B100" s="19" t="s">
        <v>2938</v>
      </c>
      <c r="C100" s="72"/>
      <c r="D100" s="73">
        <v>69</v>
      </c>
      <c r="E100" s="74">
        <v>0</v>
      </c>
      <c r="G100" s="75">
        <v>14.526925</v>
      </c>
      <c r="H100" s="75">
        <v>30.922500000000003</v>
      </c>
      <c r="I100" s="75">
        <v>29.925000000000004</v>
      </c>
      <c r="J100" s="75">
        <v>28.262499999999999</v>
      </c>
      <c r="K100" s="75">
        <v>23.274999999999999</v>
      </c>
      <c r="L100" s="74" t="s">
        <v>674</v>
      </c>
      <c r="M100" s="75">
        <v>29.925000000000004</v>
      </c>
      <c r="N100" s="75">
        <v>29.925000000000004</v>
      </c>
      <c r="O100" s="75">
        <v>29.925000000000004</v>
      </c>
      <c r="P100" s="75">
        <v>14.526925</v>
      </c>
      <c r="Q100" s="75">
        <v>30.922500000000003</v>
      </c>
    </row>
    <row r="101" spans="1:17" x14ac:dyDescent="0.2">
      <c r="A101" s="19">
        <v>30212708</v>
      </c>
      <c r="B101" s="19" t="s">
        <v>287</v>
      </c>
      <c r="C101" s="72"/>
      <c r="D101" s="73">
        <v>6</v>
      </c>
      <c r="E101" s="74">
        <v>0</v>
      </c>
      <c r="G101" s="75">
        <v>89.175909999999988</v>
      </c>
      <c r="H101" s="75">
        <v>398.27250000000004</v>
      </c>
      <c r="I101" s="75">
        <v>385.42500000000001</v>
      </c>
      <c r="J101" s="75">
        <v>364.01249999999999</v>
      </c>
      <c r="K101" s="75">
        <v>299.77499999999998</v>
      </c>
      <c r="L101" s="76">
        <v>71.829000000000008</v>
      </c>
      <c r="M101" s="75">
        <v>385.42500000000001</v>
      </c>
      <c r="N101" s="75">
        <v>385.42500000000001</v>
      </c>
      <c r="O101" s="75">
        <v>385.42500000000001</v>
      </c>
      <c r="P101" s="77">
        <v>71.829000000000008</v>
      </c>
      <c r="Q101" s="77">
        <v>398.27250000000004</v>
      </c>
    </row>
    <row r="102" spans="1:17" x14ac:dyDescent="0.2">
      <c r="A102" s="19">
        <v>30212716</v>
      </c>
      <c r="B102" s="19" t="s">
        <v>3518</v>
      </c>
      <c r="C102" s="72"/>
      <c r="D102" s="73">
        <v>18.5</v>
      </c>
      <c r="E102" s="74">
        <v>0</v>
      </c>
      <c r="G102" s="75">
        <v>89.175909999999988</v>
      </c>
      <c r="H102" s="75">
        <v>398.27250000000004</v>
      </c>
      <c r="I102" s="75">
        <v>385.42500000000001</v>
      </c>
      <c r="J102" s="75">
        <v>364.01249999999999</v>
      </c>
      <c r="K102" s="75">
        <v>299.77499999999998</v>
      </c>
      <c r="L102" s="76">
        <v>71.829000000000008</v>
      </c>
      <c r="M102" s="75">
        <v>385.42500000000001</v>
      </c>
      <c r="N102" s="75">
        <v>385.42500000000001</v>
      </c>
      <c r="O102" s="75">
        <v>385.42500000000001</v>
      </c>
      <c r="P102" s="77">
        <v>71.829000000000008</v>
      </c>
      <c r="Q102" s="77">
        <v>398.27250000000004</v>
      </c>
    </row>
    <row r="103" spans="1:17" x14ac:dyDescent="0.2">
      <c r="A103" s="19">
        <v>30212724</v>
      </c>
      <c r="B103" s="19" t="s">
        <v>3517</v>
      </c>
      <c r="C103" s="72"/>
      <c r="D103" s="73">
        <v>21.75</v>
      </c>
      <c r="E103" s="74">
        <v>0</v>
      </c>
      <c r="G103" s="75">
        <v>0</v>
      </c>
      <c r="H103" s="75">
        <v>453.65400000000005</v>
      </c>
      <c r="I103" s="75">
        <v>439.02000000000004</v>
      </c>
      <c r="J103" s="75">
        <v>414.63</v>
      </c>
      <c r="K103" s="75">
        <v>341.46</v>
      </c>
      <c r="L103" s="76">
        <v>0</v>
      </c>
      <c r="M103" s="75">
        <v>439.02000000000004</v>
      </c>
      <c r="N103" s="75">
        <v>439.02000000000004</v>
      </c>
      <c r="O103" s="75">
        <v>439.02000000000004</v>
      </c>
      <c r="P103" s="77">
        <v>0</v>
      </c>
      <c r="Q103" s="77">
        <v>453.65400000000005</v>
      </c>
    </row>
    <row r="104" spans="1:17" x14ac:dyDescent="0.2">
      <c r="A104" s="19">
        <v>30212732</v>
      </c>
      <c r="B104" s="19" t="s">
        <v>2838</v>
      </c>
      <c r="C104" s="72"/>
      <c r="D104" s="73">
        <v>14.75</v>
      </c>
      <c r="E104" s="74">
        <v>0</v>
      </c>
      <c r="G104" s="75">
        <v>89.175909999999988</v>
      </c>
      <c r="H104" s="75">
        <v>429.81810000000002</v>
      </c>
      <c r="I104" s="75">
        <v>415.95300000000003</v>
      </c>
      <c r="J104" s="75">
        <v>392.84449999999998</v>
      </c>
      <c r="K104" s="75">
        <v>323.51900000000001</v>
      </c>
      <c r="L104" s="76">
        <v>71.829000000000008</v>
      </c>
      <c r="M104" s="75">
        <v>415.95300000000003</v>
      </c>
      <c r="N104" s="75">
        <v>415.95300000000003</v>
      </c>
      <c r="O104" s="75">
        <v>415.95300000000003</v>
      </c>
      <c r="P104" s="77">
        <v>71.829000000000008</v>
      </c>
      <c r="Q104" s="77">
        <v>429.81810000000002</v>
      </c>
    </row>
    <row r="105" spans="1:17" x14ac:dyDescent="0.2">
      <c r="A105" s="19">
        <v>30212781</v>
      </c>
      <c r="B105" s="19" t="s">
        <v>2864</v>
      </c>
      <c r="C105" s="72"/>
      <c r="D105" s="73">
        <v>18.5</v>
      </c>
      <c r="E105" s="74">
        <v>0</v>
      </c>
      <c r="G105" s="75">
        <v>0</v>
      </c>
      <c r="H105" s="75">
        <v>0</v>
      </c>
      <c r="I105" s="75">
        <v>0</v>
      </c>
      <c r="J105" s="75">
        <v>0</v>
      </c>
      <c r="K105" s="75">
        <v>0</v>
      </c>
      <c r="L105" s="74" t="s">
        <v>674</v>
      </c>
      <c r="M105" s="75">
        <v>0</v>
      </c>
      <c r="N105" s="75">
        <v>0</v>
      </c>
      <c r="O105" s="75">
        <v>0</v>
      </c>
      <c r="P105" s="75">
        <v>0</v>
      </c>
      <c r="Q105" s="75">
        <v>0</v>
      </c>
    </row>
    <row r="106" spans="1:17" x14ac:dyDescent="0.2">
      <c r="A106" s="19">
        <v>30212807</v>
      </c>
      <c r="B106" s="19" t="s">
        <v>2861</v>
      </c>
      <c r="C106" s="72"/>
      <c r="D106" s="73">
        <v>14</v>
      </c>
      <c r="E106" s="74">
        <v>0</v>
      </c>
      <c r="G106" s="75">
        <v>487.45442000000003</v>
      </c>
      <c r="H106" s="75">
        <v>7743.8961000000008</v>
      </c>
      <c r="I106" s="75">
        <v>7494.0930000000008</v>
      </c>
      <c r="J106" s="75">
        <v>7077.7545</v>
      </c>
      <c r="K106" s="75">
        <v>5828.7389999999996</v>
      </c>
      <c r="L106" s="76">
        <v>2494.152</v>
      </c>
      <c r="M106" s="75">
        <v>7494.0930000000008</v>
      </c>
      <c r="N106" s="75">
        <v>7494.0930000000008</v>
      </c>
      <c r="O106" s="75">
        <v>7494.0930000000008</v>
      </c>
      <c r="P106" s="77">
        <v>487.45442000000003</v>
      </c>
      <c r="Q106" s="77">
        <v>7743.8961000000008</v>
      </c>
    </row>
    <row r="107" spans="1:17" x14ac:dyDescent="0.2">
      <c r="A107" s="19">
        <v>30212823</v>
      </c>
      <c r="B107" s="19" t="s">
        <v>113</v>
      </c>
      <c r="C107" s="72"/>
      <c r="D107" s="73">
        <v>7.5</v>
      </c>
      <c r="E107" s="74">
        <v>0</v>
      </c>
      <c r="G107" s="75">
        <v>315.16678999999999</v>
      </c>
      <c r="H107" s="75">
        <v>1679.3475000000001</v>
      </c>
      <c r="I107" s="75">
        <v>1625.175</v>
      </c>
      <c r="J107" s="75">
        <v>1534.8875</v>
      </c>
      <c r="K107" s="75">
        <v>1264.0249999999999</v>
      </c>
      <c r="L107" s="76">
        <v>707.32799999999997</v>
      </c>
      <c r="M107" s="75">
        <v>1625.175</v>
      </c>
      <c r="N107" s="75">
        <v>1625.175</v>
      </c>
      <c r="O107" s="75">
        <v>1625.175</v>
      </c>
      <c r="P107" s="77">
        <v>315.16678999999999</v>
      </c>
      <c r="Q107" s="77">
        <v>1679.3475000000001</v>
      </c>
    </row>
    <row r="108" spans="1:17" x14ac:dyDescent="0.2">
      <c r="A108" s="19">
        <v>30212849</v>
      </c>
      <c r="B108" s="19" t="s">
        <v>2901</v>
      </c>
      <c r="C108" s="72"/>
      <c r="D108" s="73">
        <v>45.25</v>
      </c>
      <c r="E108" s="74">
        <v>0</v>
      </c>
      <c r="G108" s="75">
        <v>315.16678999999999</v>
      </c>
      <c r="H108" s="75">
        <v>1577.7264</v>
      </c>
      <c r="I108" s="75">
        <v>1526.8320000000001</v>
      </c>
      <c r="J108" s="75">
        <v>1442.008</v>
      </c>
      <c r="K108" s="75">
        <v>1187.5359999999998</v>
      </c>
      <c r="L108" s="76">
        <v>707.32799999999997</v>
      </c>
      <c r="M108" s="75">
        <v>1526.8320000000001</v>
      </c>
      <c r="N108" s="75">
        <v>1526.8320000000001</v>
      </c>
      <c r="O108" s="75">
        <v>1526.8320000000001</v>
      </c>
      <c r="P108" s="77">
        <v>315.16678999999999</v>
      </c>
      <c r="Q108" s="77">
        <v>1577.7264</v>
      </c>
    </row>
    <row r="109" spans="1:17" x14ac:dyDescent="0.2">
      <c r="A109" s="19">
        <v>30212856</v>
      </c>
      <c r="B109" s="19" t="s">
        <v>2902</v>
      </c>
      <c r="C109" s="72"/>
      <c r="D109" s="73">
        <v>11</v>
      </c>
      <c r="E109" s="74">
        <v>0</v>
      </c>
      <c r="G109" s="75">
        <v>137.82249999999999</v>
      </c>
      <c r="H109" s="75">
        <v>764.22750000000008</v>
      </c>
      <c r="I109" s="75">
        <v>739.57500000000005</v>
      </c>
      <c r="J109" s="75">
        <v>698.48749999999995</v>
      </c>
      <c r="K109" s="75">
        <v>575.22499999999991</v>
      </c>
      <c r="L109" s="76">
        <v>100.872</v>
      </c>
      <c r="M109" s="75">
        <v>739.57500000000005</v>
      </c>
      <c r="N109" s="75">
        <v>739.57500000000005</v>
      </c>
      <c r="O109" s="75">
        <v>739.57500000000005</v>
      </c>
      <c r="P109" s="77">
        <v>100.872</v>
      </c>
      <c r="Q109" s="77">
        <v>764.22750000000008</v>
      </c>
    </row>
    <row r="110" spans="1:17" x14ac:dyDescent="0.2">
      <c r="A110" s="19">
        <v>30212880</v>
      </c>
      <c r="B110" s="19" t="s">
        <v>1374</v>
      </c>
      <c r="C110" s="72"/>
      <c r="D110" s="73">
        <v>4</v>
      </c>
      <c r="E110" s="74">
        <v>0</v>
      </c>
      <c r="G110" s="75">
        <v>102.34984000000001</v>
      </c>
      <c r="H110" s="75">
        <v>541.95749999999998</v>
      </c>
      <c r="I110" s="75">
        <v>524.47500000000002</v>
      </c>
      <c r="J110" s="75">
        <v>495.33749999999998</v>
      </c>
      <c r="K110" s="75">
        <v>407.92499999999995</v>
      </c>
      <c r="L110" s="76">
        <v>100.872</v>
      </c>
      <c r="M110" s="75">
        <v>524.47500000000002</v>
      </c>
      <c r="N110" s="75">
        <v>524.47500000000002</v>
      </c>
      <c r="O110" s="75">
        <v>524.47500000000002</v>
      </c>
      <c r="P110" s="77">
        <v>100.872</v>
      </c>
      <c r="Q110" s="77">
        <v>541.95749999999998</v>
      </c>
    </row>
    <row r="111" spans="1:17" x14ac:dyDescent="0.2">
      <c r="A111" s="19">
        <v>30212880</v>
      </c>
      <c r="B111" s="19" t="s">
        <v>1374</v>
      </c>
      <c r="C111" s="72"/>
      <c r="D111" s="73">
        <v>4</v>
      </c>
      <c r="E111" s="74">
        <v>0</v>
      </c>
      <c r="G111" s="75">
        <v>102.34984000000001</v>
      </c>
      <c r="H111" s="75">
        <v>541.95749999999998</v>
      </c>
      <c r="I111" s="75">
        <v>524.47500000000002</v>
      </c>
      <c r="J111" s="75">
        <v>495.33749999999998</v>
      </c>
      <c r="K111" s="75">
        <v>407.92499999999995</v>
      </c>
      <c r="L111" s="76">
        <v>100.872</v>
      </c>
      <c r="M111" s="75">
        <v>524.47500000000002</v>
      </c>
      <c r="N111" s="75">
        <v>524.47500000000002</v>
      </c>
      <c r="O111" s="75">
        <v>524.47500000000002</v>
      </c>
      <c r="P111" s="77">
        <v>100.872</v>
      </c>
      <c r="Q111" s="77">
        <v>541.95749999999998</v>
      </c>
    </row>
    <row r="112" spans="1:17" x14ac:dyDescent="0.2">
      <c r="A112" s="19">
        <v>30212898</v>
      </c>
      <c r="B112" s="19" t="s">
        <v>2921</v>
      </c>
      <c r="C112" s="72"/>
      <c r="D112" s="73">
        <v>99</v>
      </c>
      <c r="E112" s="74">
        <v>0</v>
      </c>
      <c r="G112" s="75">
        <v>0</v>
      </c>
      <c r="H112" s="75">
        <v>571.71750000000009</v>
      </c>
      <c r="I112" s="75">
        <v>553.27499999999998</v>
      </c>
      <c r="J112" s="75">
        <v>522.53750000000002</v>
      </c>
      <c r="K112" s="75">
        <v>430.32499999999999</v>
      </c>
      <c r="L112" s="76">
        <v>0</v>
      </c>
      <c r="M112" s="75">
        <v>553.27499999999998</v>
      </c>
      <c r="N112" s="75">
        <v>553.27499999999998</v>
      </c>
      <c r="O112" s="75">
        <v>553.27499999999998</v>
      </c>
      <c r="P112" s="77">
        <v>0</v>
      </c>
      <c r="Q112" s="77">
        <v>571.71750000000009</v>
      </c>
    </row>
    <row r="113" spans="1:17" x14ac:dyDescent="0.2">
      <c r="A113" s="19">
        <v>30212922</v>
      </c>
      <c r="B113" s="19" t="s">
        <v>173</v>
      </c>
      <c r="C113" s="72"/>
      <c r="D113" s="73">
        <v>6.5</v>
      </c>
      <c r="E113" s="74">
        <v>0</v>
      </c>
      <c r="G113" s="75">
        <v>351.66599000000002</v>
      </c>
      <c r="H113" s="75">
        <v>1160.7702000000002</v>
      </c>
      <c r="I113" s="75">
        <v>1123.326</v>
      </c>
      <c r="J113" s="75">
        <v>1060.9190000000001</v>
      </c>
      <c r="K113" s="75">
        <v>873.69799999999998</v>
      </c>
      <c r="L113" s="76">
        <v>100.872</v>
      </c>
      <c r="M113" s="75">
        <v>1123.326</v>
      </c>
      <c r="N113" s="75">
        <v>1123.326</v>
      </c>
      <c r="O113" s="75">
        <v>1123.326</v>
      </c>
      <c r="P113" s="77">
        <v>100.872</v>
      </c>
      <c r="Q113" s="77">
        <v>1160.7702000000002</v>
      </c>
    </row>
    <row r="114" spans="1:17" x14ac:dyDescent="0.2">
      <c r="A114" s="19">
        <v>30212948</v>
      </c>
      <c r="B114" s="19" t="s">
        <v>2845</v>
      </c>
      <c r="C114" s="72"/>
      <c r="D114" s="73">
        <v>7.25</v>
      </c>
      <c r="E114" s="74">
        <v>0</v>
      </c>
      <c r="G114" s="75">
        <v>351.66599000000002</v>
      </c>
      <c r="H114" s="75">
        <v>1166.9733000000001</v>
      </c>
      <c r="I114" s="75">
        <v>1129.329</v>
      </c>
      <c r="J114" s="75">
        <v>1066.5884999999998</v>
      </c>
      <c r="K114" s="75">
        <v>878.36699999999996</v>
      </c>
      <c r="L114" s="76">
        <v>100.872</v>
      </c>
      <c r="M114" s="75">
        <v>1129.329</v>
      </c>
      <c r="N114" s="75">
        <v>1129.329</v>
      </c>
      <c r="O114" s="75">
        <v>1129.329</v>
      </c>
      <c r="P114" s="77">
        <v>100.872</v>
      </c>
      <c r="Q114" s="77">
        <v>1166.9733000000001</v>
      </c>
    </row>
    <row r="115" spans="1:17" x14ac:dyDescent="0.2">
      <c r="A115" s="19">
        <v>30212955</v>
      </c>
      <c r="B115" s="19" t="s">
        <v>3019</v>
      </c>
      <c r="C115" s="72"/>
      <c r="D115" s="73">
        <v>16</v>
      </c>
      <c r="E115" s="74">
        <v>0</v>
      </c>
      <c r="G115" s="75">
        <v>351.66599000000002</v>
      </c>
      <c r="H115" s="75">
        <v>1158.3150000000001</v>
      </c>
      <c r="I115" s="75">
        <v>1120.95</v>
      </c>
      <c r="J115" s="75">
        <v>1058.675</v>
      </c>
      <c r="K115" s="75">
        <v>871.84999999999991</v>
      </c>
      <c r="L115" s="76">
        <v>100.872</v>
      </c>
      <c r="M115" s="75">
        <v>1120.95</v>
      </c>
      <c r="N115" s="75">
        <v>1120.95</v>
      </c>
      <c r="O115" s="75">
        <v>1120.95</v>
      </c>
      <c r="P115" s="77">
        <v>100.872</v>
      </c>
      <c r="Q115" s="77">
        <v>1158.3150000000001</v>
      </c>
    </row>
    <row r="116" spans="1:17" x14ac:dyDescent="0.2">
      <c r="A116" s="19">
        <v>30213078</v>
      </c>
      <c r="B116" s="19" t="s">
        <v>3153</v>
      </c>
      <c r="C116" s="72"/>
      <c r="D116" s="73">
        <v>192</v>
      </c>
      <c r="E116" s="74">
        <v>0</v>
      </c>
      <c r="G116" s="75">
        <v>102.34984000000001</v>
      </c>
      <c r="H116" s="75">
        <v>541.95749999999998</v>
      </c>
      <c r="I116" s="75">
        <v>524.47500000000002</v>
      </c>
      <c r="J116" s="75">
        <v>495.33749999999998</v>
      </c>
      <c r="K116" s="75">
        <v>407.92499999999995</v>
      </c>
      <c r="L116" s="76">
        <v>100.872</v>
      </c>
      <c r="M116" s="75">
        <v>524.47500000000002</v>
      </c>
      <c r="N116" s="75">
        <v>524.47500000000002</v>
      </c>
      <c r="O116" s="75">
        <v>524.47500000000002</v>
      </c>
      <c r="P116" s="77">
        <v>100.872</v>
      </c>
      <c r="Q116" s="77">
        <v>541.95749999999998</v>
      </c>
    </row>
    <row r="117" spans="1:17" x14ac:dyDescent="0.2">
      <c r="A117" s="19">
        <v>30213086</v>
      </c>
      <c r="B117" s="19" t="s">
        <v>3319</v>
      </c>
      <c r="C117" s="72"/>
      <c r="D117" s="73">
        <v>914.75</v>
      </c>
      <c r="E117" s="74">
        <v>0</v>
      </c>
      <c r="G117" s="75">
        <v>102.34984000000001</v>
      </c>
      <c r="H117" s="75">
        <v>541.95749999999998</v>
      </c>
      <c r="I117" s="75">
        <v>524.47500000000002</v>
      </c>
      <c r="J117" s="75">
        <v>495.33749999999998</v>
      </c>
      <c r="K117" s="75">
        <v>407.92499999999995</v>
      </c>
      <c r="L117" s="76">
        <v>100.872</v>
      </c>
      <c r="M117" s="75">
        <v>524.47500000000002</v>
      </c>
      <c r="N117" s="75">
        <v>524.47500000000002</v>
      </c>
      <c r="O117" s="75">
        <v>524.47500000000002</v>
      </c>
      <c r="P117" s="77">
        <v>100.872</v>
      </c>
      <c r="Q117" s="77">
        <v>541.95749999999998</v>
      </c>
    </row>
    <row r="118" spans="1:17" x14ac:dyDescent="0.2">
      <c r="A118" s="19">
        <v>30213094</v>
      </c>
      <c r="B118" s="19" t="s">
        <v>3318</v>
      </c>
      <c r="C118" s="72"/>
      <c r="D118" s="73">
        <v>258.75</v>
      </c>
      <c r="E118" s="74">
        <v>0</v>
      </c>
      <c r="G118" s="75">
        <v>102.34984000000001</v>
      </c>
      <c r="H118" s="75">
        <v>541.95749999999998</v>
      </c>
      <c r="I118" s="75">
        <v>524.47500000000002</v>
      </c>
      <c r="J118" s="75">
        <v>495.33749999999998</v>
      </c>
      <c r="K118" s="75">
        <v>407.92499999999995</v>
      </c>
      <c r="L118" s="76">
        <v>100.872</v>
      </c>
      <c r="M118" s="75">
        <v>524.47500000000002</v>
      </c>
      <c r="N118" s="75">
        <v>524.47500000000002</v>
      </c>
      <c r="O118" s="75">
        <v>524.47500000000002</v>
      </c>
      <c r="P118" s="77">
        <v>100.872</v>
      </c>
      <c r="Q118" s="77">
        <v>541.95749999999998</v>
      </c>
    </row>
    <row r="119" spans="1:17" x14ac:dyDescent="0.2">
      <c r="A119" s="19">
        <v>30213094</v>
      </c>
      <c r="B119" s="19" t="s">
        <v>3318</v>
      </c>
      <c r="C119" s="72"/>
      <c r="D119" s="73">
        <v>258.75</v>
      </c>
      <c r="E119" s="74">
        <v>0</v>
      </c>
      <c r="G119" s="75">
        <v>83.092709999999997</v>
      </c>
      <c r="H119" s="75">
        <v>339.6825</v>
      </c>
      <c r="I119" s="75">
        <v>328.72500000000002</v>
      </c>
      <c r="J119" s="75">
        <v>310.46249999999998</v>
      </c>
      <c r="K119" s="75">
        <v>255.67499999999998</v>
      </c>
      <c r="L119" s="76">
        <v>71.829000000000008</v>
      </c>
      <c r="M119" s="75">
        <v>328.72500000000002</v>
      </c>
      <c r="N119" s="75">
        <v>328.72500000000002</v>
      </c>
      <c r="O119" s="75">
        <v>328.72500000000002</v>
      </c>
      <c r="P119" s="77">
        <v>71.829000000000008</v>
      </c>
      <c r="Q119" s="77">
        <v>339.6825</v>
      </c>
    </row>
    <row r="120" spans="1:17" x14ac:dyDescent="0.2">
      <c r="A120" s="19">
        <v>30213110</v>
      </c>
      <c r="B120" s="19" t="s">
        <v>3180</v>
      </c>
      <c r="C120" s="72"/>
      <c r="D120" s="73">
        <v>3.5</v>
      </c>
      <c r="E120" s="74">
        <v>0</v>
      </c>
      <c r="G120" s="75">
        <v>83.092709999999997</v>
      </c>
      <c r="H120" s="75">
        <v>339.6825</v>
      </c>
      <c r="I120" s="75">
        <v>328.72500000000002</v>
      </c>
      <c r="J120" s="75">
        <v>310.46249999999998</v>
      </c>
      <c r="K120" s="75">
        <v>255.67499999999998</v>
      </c>
      <c r="L120" s="76">
        <v>71.829000000000008</v>
      </c>
      <c r="M120" s="75">
        <v>328.72500000000002</v>
      </c>
      <c r="N120" s="75">
        <v>328.72500000000002</v>
      </c>
      <c r="O120" s="75">
        <v>328.72500000000002</v>
      </c>
      <c r="P120" s="77">
        <v>71.829000000000008</v>
      </c>
      <c r="Q120" s="77">
        <v>339.6825</v>
      </c>
    </row>
    <row r="121" spans="1:17" x14ac:dyDescent="0.2">
      <c r="A121" s="19">
        <v>30213144</v>
      </c>
      <c r="B121" s="19" t="s">
        <v>3285</v>
      </c>
      <c r="C121" s="72"/>
      <c r="D121" s="73">
        <v>27</v>
      </c>
      <c r="E121" s="74">
        <v>0</v>
      </c>
      <c r="G121" s="75">
        <v>83.092709999999997</v>
      </c>
      <c r="H121" s="75">
        <v>339.6825</v>
      </c>
      <c r="I121" s="75">
        <v>328.72500000000002</v>
      </c>
      <c r="J121" s="75">
        <v>310.46249999999998</v>
      </c>
      <c r="K121" s="75">
        <v>255.67499999999998</v>
      </c>
      <c r="L121" s="76">
        <v>71.829000000000008</v>
      </c>
      <c r="M121" s="75">
        <v>328.72500000000002</v>
      </c>
      <c r="N121" s="75">
        <v>328.72500000000002</v>
      </c>
      <c r="O121" s="75">
        <v>328.72500000000002</v>
      </c>
      <c r="P121" s="77">
        <v>71.829000000000008</v>
      </c>
      <c r="Q121" s="77">
        <v>339.6825</v>
      </c>
    </row>
    <row r="122" spans="1:17" x14ac:dyDescent="0.2">
      <c r="A122" s="19">
        <v>30213151</v>
      </c>
      <c r="B122" s="19" t="s">
        <v>3316</v>
      </c>
      <c r="C122" s="72"/>
      <c r="D122" s="73">
        <v>30.5</v>
      </c>
      <c r="E122" s="74">
        <v>0</v>
      </c>
      <c r="G122" s="75">
        <v>83.092709999999997</v>
      </c>
      <c r="H122" s="75">
        <v>339.6825</v>
      </c>
      <c r="I122" s="75">
        <v>328.72500000000002</v>
      </c>
      <c r="J122" s="75">
        <v>310.46249999999998</v>
      </c>
      <c r="K122" s="75">
        <v>255.67499999999998</v>
      </c>
      <c r="L122" s="76">
        <v>71.829000000000008</v>
      </c>
      <c r="M122" s="75">
        <v>328.72500000000002</v>
      </c>
      <c r="N122" s="75">
        <v>328.72500000000002</v>
      </c>
      <c r="O122" s="75">
        <v>328.72500000000002</v>
      </c>
      <c r="P122" s="77">
        <v>71.829000000000008</v>
      </c>
      <c r="Q122" s="77">
        <v>339.6825</v>
      </c>
    </row>
    <row r="123" spans="1:17" x14ac:dyDescent="0.2">
      <c r="A123" s="19">
        <v>30213177</v>
      </c>
      <c r="B123" s="19" t="s">
        <v>1148</v>
      </c>
      <c r="C123" s="72"/>
      <c r="D123" s="73">
        <v>7.25</v>
      </c>
      <c r="E123" s="74">
        <v>0</v>
      </c>
      <c r="G123" s="75">
        <v>83.092709999999997</v>
      </c>
      <c r="H123" s="75">
        <v>339.6825</v>
      </c>
      <c r="I123" s="75">
        <v>328.72500000000002</v>
      </c>
      <c r="J123" s="75">
        <v>310.46249999999998</v>
      </c>
      <c r="K123" s="75">
        <v>255.67499999999998</v>
      </c>
      <c r="L123" s="76">
        <v>71.829000000000008</v>
      </c>
      <c r="M123" s="75">
        <v>328.72500000000002</v>
      </c>
      <c r="N123" s="75">
        <v>328.72500000000002</v>
      </c>
      <c r="O123" s="75">
        <v>328.72500000000002</v>
      </c>
      <c r="P123" s="77">
        <v>71.829000000000008</v>
      </c>
      <c r="Q123" s="77">
        <v>339.6825</v>
      </c>
    </row>
    <row r="124" spans="1:17" x14ac:dyDescent="0.2">
      <c r="A124" s="19">
        <v>30213185</v>
      </c>
      <c r="B124" s="19" t="s">
        <v>3521</v>
      </c>
      <c r="C124" s="72"/>
      <c r="D124" s="73">
        <v>16.25</v>
      </c>
      <c r="E124" s="74">
        <v>0</v>
      </c>
      <c r="G124" s="75">
        <v>397.27098000000001</v>
      </c>
      <c r="H124" s="75">
        <v>4949.8041000000003</v>
      </c>
      <c r="I124" s="75">
        <v>4790.1329999999998</v>
      </c>
      <c r="J124" s="75">
        <v>4524.0145000000002</v>
      </c>
      <c r="K124" s="75">
        <v>3725.6589999999997</v>
      </c>
      <c r="L124" s="76">
        <v>2494.152</v>
      </c>
      <c r="M124" s="75">
        <v>4790.1329999999998</v>
      </c>
      <c r="N124" s="75">
        <v>4790.1329999999998</v>
      </c>
      <c r="O124" s="75">
        <v>4790.1329999999998</v>
      </c>
      <c r="P124" s="77">
        <v>397.27098000000001</v>
      </c>
      <c r="Q124" s="77">
        <v>4949.8041000000003</v>
      </c>
    </row>
    <row r="125" spans="1:17" x14ac:dyDescent="0.2">
      <c r="A125" s="19">
        <v>30213193</v>
      </c>
      <c r="B125" s="19" t="s">
        <v>3520</v>
      </c>
      <c r="C125" s="72"/>
      <c r="D125" s="73">
        <v>18.5</v>
      </c>
      <c r="E125" s="74">
        <v>0</v>
      </c>
      <c r="G125" s="75">
        <v>25.777100000000001</v>
      </c>
      <c r="H125" s="75">
        <v>54.870000000000005</v>
      </c>
      <c r="I125" s="75">
        <v>53.100000000000009</v>
      </c>
      <c r="J125" s="75">
        <v>50.15</v>
      </c>
      <c r="K125" s="75">
        <v>41.3</v>
      </c>
      <c r="L125" s="74" t="s">
        <v>674</v>
      </c>
      <c r="M125" s="75">
        <v>53.100000000000009</v>
      </c>
      <c r="N125" s="75">
        <v>53.100000000000009</v>
      </c>
      <c r="O125" s="75">
        <v>53.100000000000009</v>
      </c>
      <c r="P125" s="75">
        <v>25.777100000000001</v>
      </c>
      <c r="Q125" s="75">
        <v>54.870000000000005</v>
      </c>
    </row>
    <row r="126" spans="1:17" x14ac:dyDescent="0.2">
      <c r="A126" s="19">
        <v>30213201</v>
      </c>
      <c r="B126" s="19" t="s">
        <v>114</v>
      </c>
      <c r="C126" s="72"/>
      <c r="D126" s="73">
        <v>2</v>
      </c>
      <c r="E126" s="74">
        <v>0</v>
      </c>
      <c r="G126" s="75">
        <v>70.340900000000005</v>
      </c>
      <c r="H126" s="75">
        <v>149.73000000000002</v>
      </c>
      <c r="I126" s="75">
        <v>144.90000000000003</v>
      </c>
      <c r="J126" s="75">
        <v>136.85</v>
      </c>
      <c r="K126" s="75">
        <v>112.69999999999999</v>
      </c>
      <c r="L126" s="74" t="s">
        <v>674</v>
      </c>
      <c r="M126" s="75">
        <v>144.90000000000003</v>
      </c>
      <c r="N126" s="75">
        <v>144.90000000000003</v>
      </c>
      <c r="O126" s="75">
        <v>144.90000000000003</v>
      </c>
      <c r="P126" s="75">
        <v>70.340900000000005</v>
      </c>
      <c r="Q126" s="75">
        <v>149.73000000000002</v>
      </c>
    </row>
    <row r="127" spans="1:17" x14ac:dyDescent="0.2">
      <c r="A127" s="19">
        <v>30213219</v>
      </c>
      <c r="B127" s="19" t="s">
        <v>161</v>
      </c>
      <c r="C127" s="72"/>
      <c r="D127" s="73">
        <v>6</v>
      </c>
      <c r="E127" s="74">
        <v>0</v>
      </c>
      <c r="G127" s="75">
        <v>4.2582400000000007</v>
      </c>
      <c r="H127" s="75">
        <v>93.93</v>
      </c>
      <c r="I127" s="75">
        <v>90.9</v>
      </c>
      <c r="J127" s="75">
        <v>85.85</v>
      </c>
      <c r="K127" s="75">
        <v>70.699999999999989</v>
      </c>
      <c r="L127" s="76">
        <v>98.12700000000001</v>
      </c>
      <c r="M127" s="75">
        <v>90.9</v>
      </c>
      <c r="N127" s="75">
        <v>90.9</v>
      </c>
      <c r="O127" s="75">
        <v>90.9</v>
      </c>
      <c r="P127" s="77">
        <v>4.2582400000000007</v>
      </c>
      <c r="Q127" s="77">
        <v>98.12700000000001</v>
      </c>
    </row>
    <row r="128" spans="1:17" x14ac:dyDescent="0.2">
      <c r="A128" s="19">
        <v>30213276</v>
      </c>
      <c r="B128" s="19" t="s">
        <v>3471</v>
      </c>
      <c r="C128" s="72"/>
      <c r="D128" s="73">
        <v>11.75</v>
      </c>
      <c r="E128" s="74">
        <v>0</v>
      </c>
      <c r="G128" s="75">
        <v>4.2582400000000007</v>
      </c>
      <c r="H128" s="75">
        <v>93.93</v>
      </c>
      <c r="I128" s="75">
        <v>90.9</v>
      </c>
      <c r="J128" s="75">
        <v>85.85</v>
      </c>
      <c r="K128" s="75">
        <v>70.699999999999989</v>
      </c>
      <c r="L128" s="76">
        <v>98.12700000000001</v>
      </c>
      <c r="M128" s="75">
        <v>90.9</v>
      </c>
      <c r="N128" s="75">
        <v>90.9</v>
      </c>
      <c r="O128" s="75">
        <v>90.9</v>
      </c>
      <c r="P128" s="77">
        <v>4.2582400000000007</v>
      </c>
      <c r="Q128" s="77">
        <v>98.12700000000001</v>
      </c>
    </row>
    <row r="129" spans="1:17" x14ac:dyDescent="0.2">
      <c r="A129" s="19">
        <v>30213292</v>
      </c>
      <c r="B129" s="19" t="s">
        <v>3461</v>
      </c>
      <c r="C129" s="72"/>
      <c r="D129" s="73">
        <v>9.5</v>
      </c>
      <c r="E129" s="74">
        <v>0</v>
      </c>
      <c r="G129" s="75">
        <v>0</v>
      </c>
      <c r="H129" s="75">
        <v>5.5614000000000008</v>
      </c>
      <c r="I129" s="75">
        <v>5.3820000000000006</v>
      </c>
      <c r="J129" s="75">
        <v>5.0830000000000002</v>
      </c>
      <c r="K129" s="75">
        <v>4.1859999999999999</v>
      </c>
      <c r="L129" s="76">
        <v>0</v>
      </c>
      <c r="M129" s="75">
        <v>5.3820000000000006</v>
      </c>
      <c r="N129" s="75">
        <v>5.3820000000000006</v>
      </c>
      <c r="O129" s="75">
        <v>5.3820000000000006</v>
      </c>
      <c r="P129" s="77">
        <v>0</v>
      </c>
      <c r="Q129" s="77">
        <v>5.5614000000000008</v>
      </c>
    </row>
    <row r="130" spans="1:17" x14ac:dyDescent="0.2">
      <c r="A130" s="19">
        <v>30213300</v>
      </c>
      <c r="B130" s="19" t="s">
        <v>3455</v>
      </c>
      <c r="C130" s="72"/>
      <c r="D130" s="73">
        <v>11.75</v>
      </c>
      <c r="E130" s="74">
        <v>0</v>
      </c>
      <c r="G130" s="75">
        <v>0</v>
      </c>
      <c r="H130" s="75">
        <v>9.9138000000000002</v>
      </c>
      <c r="I130" s="75">
        <v>9.5940000000000012</v>
      </c>
      <c r="J130" s="75">
        <v>9.0609999999999999</v>
      </c>
      <c r="K130" s="75">
        <v>7.4619999999999997</v>
      </c>
      <c r="L130" s="76">
        <v>0</v>
      </c>
      <c r="M130" s="75">
        <v>9.5940000000000012</v>
      </c>
      <c r="N130" s="75">
        <v>9.5940000000000012</v>
      </c>
      <c r="O130" s="75">
        <v>9.5940000000000012</v>
      </c>
      <c r="P130" s="77">
        <v>0</v>
      </c>
      <c r="Q130" s="77">
        <v>9.9138000000000002</v>
      </c>
    </row>
    <row r="131" spans="1:17" x14ac:dyDescent="0.2">
      <c r="A131" s="19">
        <v>30213326</v>
      </c>
      <c r="B131" s="19" t="s">
        <v>3452</v>
      </c>
      <c r="C131" s="72"/>
      <c r="D131" s="73">
        <v>36</v>
      </c>
      <c r="E131" s="74">
        <v>0</v>
      </c>
      <c r="G131" s="75">
        <v>10.79143</v>
      </c>
      <c r="H131" s="75">
        <v>22.971</v>
      </c>
      <c r="I131" s="75">
        <v>22.230000000000004</v>
      </c>
      <c r="J131" s="75">
        <v>20.994999999999997</v>
      </c>
      <c r="K131" s="75">
        <v>17.29</v>
      </c>
      <c r="L131" s="74" t="s">
        <v>674</v>
      </c>
      <c r="M131" s="75">
        <v>22.230000000000004</v>
      </c>
      <c r="N131" s="75">
        <v>22.230000000000004</v>
      </c>
      <c r="O131" s="75">
        <v>22.230000000000004</v>
      </c>
      <c r="P131" s="75">
        <v>10.79143</v>
      </c>
      <c r="Q131" s="75">
        <v>22.971</v>
      </c>
    </row>
    <row r="132" spans="1:17" x14ac:dyDescent="0.2">
      <c r="A132" s="19">
        <v>30213367</v>
      </c>
      <c r="B132" s="19" t="s">
        <v>3459</v>
      </c>
      <c r="C132" s="72"/>
      <c r="D132" s="73">
        <v>28.75</v>
      </c>
      <c r="E132" s="74">
        <v>0</v>
      </c>
      <c r="G132" s="75">
        <v>89.175909999999988</v>
      </c>
      <c r="H132" s="75">
        <v>398.27250000000004</v>
      </c>
      <c r="I132" s="75">
        <v>385.42500000000001</v>
      </c>
      <c r="J132" s="75">
        <v>364.01249999999999</v>
      </c>
      <c r="K132" s="75">
        <v>299.77499999999998</v>
      </c>
      <c r="L132" s="76">
        <v>71.829000000000008</v>
      </c>
      <c r="M132" s="75">
        <v>385.42500000000001</v>
      </c>
      <c r="N132" s="75">
        <v>385.42500000000001</v>
      </c>
      <c r="O132" s="75">
        <v>385.42500000000001</v>
      </c>
      <c r="P132" s="77">
        <v>71.829000000000008</v>
      </c>
      <c r="Q132" s="77">
        <v>398.27250000000004</v>
      </c>
    </row>
    <row r="133" spans="1:17" x14ac:dyDescent="0.2">
      <c r="A133" s="19">
        <v>30213375</v>
      </c>
      <c r="B133" s="19" t="s">
        <v>3467</v>
      </c>
      <c r="C133" s="72"/>
      <c r="D133" s="73">
        <v>9.5</v>
      </c>
      <c r="E133" s="74">
        <v>0</v>
      </c>
      <c r="G133" s="75">
        <v>28.070824999999999</v>
      </c>
      <c r="H133" s="75">
        <v>59.752500000000005</v>
      </c>
      <c r="I133" s="75">
        <v>57.82500000000001</v>
      </c>
      <c r="J133" s="75">
        <v>54.612499999999997</v>
      </c>
      <c r="K133" s="75">
        <v>44.974999999999994</v>
      </c>
      <c r="L133" s="74" t="s">
        <v>674</v>
      </c>
      <c r="M133" s="75">
        <v>57.82500000000001</v>
      </c>
      <c r="N133" s="75">
        <v>57.82500000000001</v>
      </c>
      <c r="O133" s="75">
        <v>57.82500000000001</v>
      </c>
      <c r="P133" s="75">
        <v>28.070824999999999</v>
      </c>
      <c r="Q133" s="75">
        <v>59.752500000000005</v>
      </c>
    </row>
    <row r="134" spans="1:17" x14ac:dyDescent="0.2">
      <c r="A134" s="19">
        <v>30213466</v>
      </c>
      <c r="B134" s="19" t="s">
        <v>3516</v>
      </c>
      <c r="C134" s="72"/>
      <c r="D134" s="73">
        <v>23.5</v>
      </c>
      <c r="E134" s="74">
        <v>0</v>
      </c>
      <c r="G134" s="75">
        <v>70.945319999999995</v>
      </c>
      <c r="H134" s="75">
        <v>96.478200000000001</v>
      </c>
      <c r="I134" s="75">
        <v>93.366</v>
      </c>
      <c r="J134" s="75">
        <v>88.178999999999988</v>
      </c>
      <c r="K134" s="75">
        <v>72.617999999999995</v>
      </c>
      <c r="L134" s="76">
        <v>98.12700000000001</v>
      </c>
      <c r="M134" s="75">
        <v>93.366</v>
      </c>
      <c r="N134" s="75">
        <v>93.366</v>
      </c>
      <c r="O134" s="75">
        <v>93.366</v>
      </c>
      <c r="P134" s="77">
        <v>70.945319999999995</v>
      </c>
      <c r="Q134" s="77">
        <v>98.12700000000001</v>
      </c>
    </row>
    <row r="135" spans="1:17" x14ac:dyDescent="0.2">
      <c r="A135" s="19">
        <v>30213474</v>
      </c>
      <c r="B135" s="19" t="s">
        <v>321</v>
      </c>
      <c r="C135" s="72"/>
      <c r="D135" s="73">
        <v>1.5</v>
      </c>
      <c r="E135" s="74">
        <v>0</v>
      </c>
      <c r="G135" s="75">
        <v>473.68698000000001</v>
      </c>
      <c r="H135" s="75">
        <v>1008.306</v>
      </c>
      <c r="I135" s="75">
        <v>975.7800000000002</v>
      </c>
      <c r="J135" s="75">
        <v>921.57</v>
      </c>
      <c r="K135" s="75">
        <v>758.93999999999994</v>
      </c>
      <c r="L135" s="74" t="s">
        <v>674</v>
      </c>
      <c r="M135" s="75">
        <v>975.7800000000002</v>
      </c>
      <c r="N135" s="75">
        <v>975.7800000000002</v>
      </c>
      <c r="O135" s="75">
        <v>975.7800000000002</v>
      </c>
      <c r="P135" s="75">
        <v>473.68698000000001</v>
      </c>
      <c r="Q135" s="75">
        <v>1008.306</v>
      </c>
    </row>
    <row r="136" spans="1:17" x14ac:dyDescent="0.2">
      <c r="A136" s="19">
        <v>30213482</v>
      </c>
      <c r="B136" s="19" t="s">
        <v>3543</v>
      </c>
      <c r="C136" s="72"/>
      <c r="D136" s="73">
        <v>23.75</v>
      </c>
      <c r="E136" s="74">
        <v>0</v>
      </c>
      <c r="G136" s="75">
        <v>77.877425000000002</v>
      </c>
      <c r="H136" s="75">
        <v>165.77250000000001</v>
      </c>
      <c r="I136" s="75">
        <v>160.42500000000001</v>
      </c>
      <c r="J136" s="75">
        <v>151.51249999999999</v>
      </c>
      <c r="K136" s="75">
        <v>124.77499999999999</v>
      </c>
      <c r="L136" s="74" t="s">
        <v>674</v>
      </c>
      <c r="M136" s="75">
        <v>160.42500000000001</v>
      </c>
      <c r="N136" s="75">
        <v>160.42500000000001</v>
      </c>
      <c r="O136" s="75">
        <v>160.42500000000001</v>
      </c>
      <c r="P136" s="75">
        <v>77.877425000000002</v>
      </c>
      <c r="Q136" s="75">
        <v>165.77250000000001</v>
      </c>
    </row>
    <row r="137" spans="1:17" x14ac:dyDescent="0.2">
      <c r="A137" s="19">
        <v>30213508</v>
      </c>
      <c r="B137" s="19" t="s">
        <v>3548</v>
      </c>
      <c r="C137" s="72"/>
      <c r="D137" s="73">
        <v>16</v>
      </c>
      <c r="E137" s="74">
        <v>0</v>
      </c>
      <c r="G137" s="75">
        <v>2.7262560000000002</v>
      </c>
      <c r="H137" s="75">
        <v>5.8032000000000004</v>
      </c>
      <c r="I137" s="75">
        <v>5.6160000000000014</v>
      </c>
      <c r="J137" s="75">
        <v>5.3040000000000003</v>
      </c>
      <c r="K137" s="75">
        <v>4.3679999999999994</v>
      </c>
      <c r="L137" s="74" t="s">
        <v>674</v>
      </c>
      <c r="M137" s="75">
        <v>5.6160000000000014</v>
      </c>
      <c r="N137" s="75">
        <v>5.6160000000000014</v>
      </c>
      <c r="O137" s="75">
        <v>5.6160000000000014</v>
      </c>
      <c r="P137" s="75">
        <v>2.7262560000000002</v>
      </c>
      <c r="Q137" s="75">
        <v>5.8032000000000004</v>
      </c>
    </row>
    <row r="138" spans="1:17" x14ac:dyDescent="0.2">
      <c r="A138" s="19">
        <v>30213516</v>
      </c>
      <c r="B138" s="19" t="s">
        <v>3550</v>
      </c>
      <c r="C138" s="72"/>
      <c r="D138" s="73">
        <v>60.25</v>
      </c>
      <c r="E138" s="74">
        <v>0</v>
      </c>
      <c r="G138" s="75">
        <v>1.4767220000000001</v>
      </c>
      <c r="H138" s="75">
        <v>3.1434000000000002</v>
      </c>
      <c r="I138" s="75">
        <v>3.0420000000000003</v>
      </c>
      <c r="J138" s="75">
        <v>2.8729999999999998</v>
      </c>
      <c r="K138" s="75">
        <v>2.3659999999999997</v>
      </c>
      <c r="L138" s="74" t="s">
        <v>674</v>
      </c>
      <c r="M138" s="75">
        <v>3.0420000000000003</v>
      </c>
      <c r="N138" s="75">
        <v>3.0420000000000003</v>
      </c>
      <c r="O138" s="75">
        <v>3.0420000000000003</v>
      </c>
      <c r="P138" s="75">
        <v>1.4767220000000001</v>
      </c>
      <c r="Q138" s="75">
        <v>3.1434000000000002</v>
      </c>
    </row>
    <row r="139" spans="1:17" x14ac:dyDescent="0.2">
      <c r="A139" s="19">
        <v>30213532</v>
      </c>
      <c r="B139" s="19" t="s">
        <v>2887</v>
      </c>
      <c r="C139" s="72"/>
      <c r="D139" s="73">
        <v>9.5</v>
      </c>
      <c r="E139" s="74">
        <v>0</v>
      </c>
      <c r="G139" s="75">
        <v>3.5214140000000005</v>
      </c>
      <c r="H139" s="75">
        <v>7.4958000000000009</v>
      </c>
      <c r="I139" s="75">
        <v>7.2540000000000013</v>
      </c>
      <c r="J139" s="75">
        <v>6.851</v>
      </c>
      <c r="K139" s="75">
        <v>5.6420000000000003</v>
      </c>
      <c r="L139" s="74" t="s">
        <v>674</v>
      </c>
      <c r="M139" s="75">
        <v>7.2540000000000013</v>
      </c>
      <c r="N139" s="75">
        <v>7.2540000000000013</v>
      </c>
      <c r="O139" s="75">
        <v>7.2540000000000013</v>
      </c>
      <c r="P139" s="75">
        <v>3.5214140000000005</v>
      </c>
      <c r="Q139" s="75">
        <v>7.4958000000000009</v>
      </c>
    </row>
    <row r="140" spans="1:17" x14ac:dyDescent="0.2">
      <c r="A140" s="19">
        <v>30213540</v>
      </c>
      <c r="B140" s="19" t="s">
        <v>468</v>
      </c>
      <c r="C140" s="72"/>
      <c r="D140" s="73">
        <v>170.5</v>
      </c>
      <c r="E140" s="74">
        <v>0</v>
      </c>
      <c r="G140" s="75">
        <v>2.1582860000000004</v>
      </c>
      <c r="H140" s="75">
        <v>4.5942000000000007</v>
      </c>
      <c r="I140" s="75">
        <v>4.4460000000000006</v>
      </c>
      <c r="J140" s="75">
        <v>4.1989999999999998</v>
      </c>
      <c r="K140" s="75">
        <v>3.4580000000000002</v>
      </c>
      <c r="L140" s="74" t="s">
        <v>674</v>
      </c>
      <c r="M140" s="75">
        <v>4.4460000000000006</v>
      </c>
      <c r="N140" s="75">
        <v>4.4460000000000006</v>
      </c>
      <c r="O140" s="75">
        <v>4.4460000000000006</v>
      </c>
      <c r="P140" s="75">
        <v>2.1582860000000004</v>
      </c>
      <c r="Q140" s="75">
        <v>4.5942000000000007</v>
      </c>
    </row>
    <row r="141" spans="1:17" x14ac:dyDescent="0.2">
      <c r="A141" s="19">
        <v>30213573</v>
      </c>
      <c r="B141" s="19" t="s">
        <v>283</v>
      </c>
      <c r="C141" s="72"/>
      <c r="D141" s="73">
        <v>479.5</v>
      </c>
      <c r="E141" s="74">
        <v>0</v>
      </c>
      <c r="G141" s="75">
        <v>6.0204819999999994</v>
      </c>
      <c r="H141" s="75">
        <v>12.8154</v>
      </c>
      <c r="I141" s="75">
        <v>12.402000000000001</v>
      </c>
      <c r="J141" s="75">
        <v>11.712999999999999</v>
      </c>
      <c r="K141" s="75">
        <v>9.645999999999999</v>
      </c>
      <c r="L141" s="74" t="s">
        <v>674</v>
      </c>
      <c r="M141" s="75">
        <v>12.402000000000001</v>
      </c>
      <c r="N141" s="75">
        <v>12.402000000000001</v>
      </c>
      <c r="O141" s="75">
        <v>12.402000000000001</v>
      </c>
      <c r="P141" s="75">
        <v>6.0204819999999994</v>
      </c>
      <c r="Q141" s="75">
        <v>12.8154</v>
      </c>
    </row>
    <row r="142" spans="1:17" x14ac:dyDescent="0.2">
      <c r="A142" s="19">
        <v>30213631</v>
      </c>
      <c r="B142" s="19" t="s">
        <v>4373</v>
      </c>
      <c r="C142" s="72"/>
      <c r="D142" s="73">
        <v>14.5</v>
      </c>
      <c r="E142" s="74">
        <v>0</v>
      </c>
      <c r="G142" s="75">
        <v>2.1582860000000004</v>
      </c>
      <c r="H142" s="75">
        <v>4.5942000000000007</v>
      </c>
      <c r="I142" s="75">
        <v>4.4460000000000006</v>
      </c>
      <c r="J142" s="75">
        <v>4.1989999999999998</v>
      </c>
      <c r="K142" s="75">
        <v>3.4580000000000002</v>
      </c>
      <c r="L142" s="74" t="s">
        <v>674</v>
      </c>
      <c r="M142" s="75">
        <v>4.4460000000000006</v>
      </c>
      <c r="N142" s="75">
        <v>4.4460000000000006</v>
      </c>
      <c r="O142" s="75">
        <v>4.4460000000000006</v>
      </c>
      <c r="P142" s="75">
        <v>2.1582860000000004</v>
      </c>
      <c r="Q142" s="75">
        <v>4.5942000000000007</v>
      </c>
    </row>
    <row r="143" spans="1:17" x14ac:dyDescent="0.2">
      <c r="A143" s="19">
        <v>30213631</v>
      </c>
      <c r="B143" s="19" t="s">
        <v>4373</v>
      </c>
      <c r="C143" s="72"/>
      <c r="D143" s="73">
        <v>14.5</v>
      </c>
      <c r="E143" s="74">
        <v>0</v>
      </c>
      <c r="G143" s="75">
        <v>2.7262560000000002</v>
      </c>
      <c r="H143" s="75">
        <v>5.8032000000000004</v>
      </c>
      <c r="I143" s="75">
        <v>5.6160000000000014</v>
      </c>
      <c r="J143" s="75">
        <v>5.3040000000000003</v>
      </c>
      <c r="K143" s="75">
        <v>4.3679999999999994</v>
      </c>
      <c r="L143" s="74" t="s">
        <v>674</v>
      </c>
      <c r="M143" s="75">
        <v>5.6160000000000014</v>
      </c>
      <c r="N143" s="75">
        <v>5.6160000000000014</v>
      </c>
      <c r="O143" s="75">
        <v>5.6160000000000014</v>
      </c>
      <c r="P143" s="75">
        <v>2.7262560000000002</v>
      </c>
      <c r="Q143" s="75">
        <v>5.8032000000000004</v>
      </c>
    </row>
    <row r="144" spans="1:17" x14ac:dyDescent="0.2">
      <c r="A144" s="19">
        <v>30213631</v>
      </c>
      <c r="B144" s="19" t="s">
        <v>4373</v>
      </c>
      <c r="C144" s="72"/>
      <c r="D144" s="73">
        <v>14.5</v>
      </c>
      <c r="E144" s="74">
        <v>0</v>
      </c>
      <c r="G144" s="75">
        <v>7.270016</v>
      </c>
      <c r="H144" s="75">
        <v>15.475200000000001</v>
      </c>
      <c r="I144" s="75">
        <v>14.976000000000003</v>
      </c>
      <c r="J144" s="75">
        <v>14.144</v>
      </c>
      <c r="K144" s="75">
        <v>11.648</v>
      </c>
      <c r="L144" s="74" t="s">
        <v>674</v>
      </c>
      <c r="M144" s="75">
        <v>14.976000000000003</v>
      </c>
      <c r="N144" s="75">
        <v>14.976000000000003</v>
      </c>
      <c r="O144" s="75">
        <v>14.976000000000003</v>
      </c>
      <c r="P144" s="75">
        <v>7.270016</v>
      </c>
      <c r="Q144" s="75">
        <v>15.475200000000001</v>
      </c>
    </row>
    <row r="145" spans="1:17" x14ac:dyDescent="0.2">
      <c r="A145" s="19">
        <v>30213631</v>
      </c>
      <c r="B145" s="19" t="s">
        <v>4373</v>
      </c>
      <c r="C145" s="72"/>
      <c r="D145" s="73">
        <v>14.5</v>
      </c>
      <c r="E145" s="74">
        <v>0</v>
      </c>
      <c r="G145" s="75">
        <v>4.3165720000000007</v>
      </c>
      <c r="H145" s="75">
        <v>9.1884000000000015</v>
      </c>
      <c r="I145" s="75">
        <v>8.8920000000000012</v>
      </c>
      <c r="J145" s="75">
        <v>8.3979999999999997</v>
      </c>
      <c r="K145" s="75">
        <v>6.9160000000000004</v>
      </c>
      <c r="L145" s="74" t="s">
        <v>674</v>
      </c>
      <c r="M145" s="75">
        <v>8.8920000000000012</v>
      </c>
      <c r="N145" s="75">
        <v>8.8920000000000012</v>
      </c>
      <c r="O145" s="75">
        <v>8.8920000000000012</v>
      </c>
      <c r="P145" s="75">
        <v>4.3165720000000007</v>
      </c>
      <c r="Q145" s="75">
        <v>9.1884000000000015</v>
      </c>
    </row>
    <row r="146" spans="1:17" x14ac:dyDescent="0.2">
      <c r="A146" s="19">
        <v>30213672</v>
      </c>
      <c r="B146" s="19" t="s">
        <v>3998</v>
      </c>
      <c r="C146" s="72"/>
      <c r="D146" s="73">
        <v>193.75</v>
      </c>
      <c r="E146" s="74">
        <v>0</v>
      </c>
      <c r="G146" s="75">
        <v>4.8845419999999997</v>
      </c>
      <c r="H146" s="75">
        <v>10.397400000000001</v>
      </c>
      <c r="I146" s="75">
        <v>10.062000000000001</v>
      </c>
      <c r="J146" s="75">
        <v>9.5030000000000001</v>
      </c>
      <c r="K146" s="75">
        <v>7.8259999999999996</v>
      </c>
      <c r="L146" s="74" t="s">
        <v>674</v>
      </c>
      <c r="M146" s="75">
        <v>10.062000000000001</v>
      </c>
      <c r="N146" s="75">
        <v>10.062000000000001</v>
      </c>
      <c r="O146" s="75">
        <v>10.062000000000001</v>
      </c>
      <c r="P146" s="75">
        <v>4.8845419999999997</v>
      </c>
      <c r="Q146" s="75">
        <v>10.397400000000001</v>
      </c>
    </row>
    <row r="147" spans="1:17" x14ac:dyDescent="0.2">
      <c r="A147" s="19">
        <v>30213680</v>
      </c>
      <c r="B147" s="19" t="s">
        <v>3999</v>
      </c>
      <c r="C147" s="72"/>
      <c r="D147" s="73">
        <v>193.5</v>
      </c>
      <c r="E147" s="74">
        <v>0</v>
      </c>
      <c r="G147" s="75">
        <v>2.7262560000000002</v>
      </c>
      <c r="H147" s="75">
        <v>5.8032000000000004</v>
      </c>
      <c r="I147" s="75">
        <v>5.6160000000000014</v>
      </c>
      <c r="J147" s="75">
        <v>5.3040000000000003</v>
      </c>
      <c r="K147" s="75">
        <v>4.3679999999999994</v>
      </c>
      <c r="L147" s="74" t="s">
        <v>674</v>
      </c>
      <c r="M147" s="75">
        <v>5.6160000000000014</v>
      </c>
      <c r="N147" s="75">
        <v>5.6160000000000014</v>
      </c>
      <c r="O147" s="75">
        <v>5.6160000000000014</v>
      </c>
      <c r="P147" s="75">
        <v>2.7262560000000002</v>
      </c>
      <c r="Q147" s="75">
        <v>5.8032000000000004</v>
      </c>
    </row>
    <row r="148" spans="1:17" x14ac:dyDescent="0.2">
      <c r="A148" s="19">
        <v>30213698</v>
      </c>
      <c r="B148" s="19" t="s">
        <v>4000</v>
      </c>
      <c r="C148" s="72"/>
      <c r="D148" s="73">
        <v>167.75</v>
      </c>
      <c r="E148" s="74">
        <v>0</v>
      </c>
      <c r="G148" s="75">
        <v>0</v>
      </c>
      <c r="H148" s="75">
        <v>1450.8000000000002</v>
      </c>
      <c r="I148" s="75">
        <v>1404</v>
      </c>
      <c r="J148" s="75">
        <v>1326</v>
      </c>
      <c r="K148" s="75">
        <v>1092</v>
      </c>
      <c r="L148" s="76">
        <v>0</v>
      </c>
      <c r="M148" s="75">
        <v>1404</v>
      </c>
      <c r="N148" s="75">
        <v>1404</v>
      </c>
      <c r="O148" s="75">
        <v>1404</v>
      </c>
      <c r="P148" s="77">
        <v>0</v>
      </c>
      <c r="Q148" s="77">
        <v>1450.8000000000002</v>
      </c>
    </row>
    <row r="149" spans="1:17" x14ac:dyDescent="0.2">
      <c r="A149" s="19">
        <v>30213763</v>
      </c>
      <c r="B149" s="19" t="s">
        <v>4038</v>
      </c>
      <c r="C149" s="72"/>
      <c r="D149" s="73">
        <v>5.5</v>
      </c>
      <c r="E149" s="74">
        <v>0</v>
      </c>
      <c r="G149" s="75">
        <v>0</v>
      </c>
      <c r="H149" s="75">
        <v>208.08750000000001</v>
      </c>
      <c r="I149" s="75">
        <v>201.375</v>
      </c>
      <c r="J149" s="75">
        <v>190.1875</v>
      </c>
      <c r="K149" s="75">
        <v>156.625</v>
      </c>
      <c r="L149" s="76">
        <v>0</v>
      </c>
      <c r="M149" s="75">
        <v>201.375</v>
      </c>
      <c r="N149" s="75">
        <v>201.375</v>
      </c>
      <c r="O149" s="75">
        <v>201.375</v>
      </c>
      <c r="P149" s="77">
        <v>0</v>
      </c>
      <c r="Q149" s="77">
        <v>208.08750000000001</v>
      </c>
    </row>
    <row r="150" spans="1:17" x14ac:dyDescent="0.2">
      <c r="A150" s="19">
        <v>30213771</v>
      </c>
      <c r="B150" s="19" t="s">
        <v>4039</v>
      </c>
      <c r="C150" s="72"/>
      <c r="D150" s="73">
        <v>11</v>
      </c>
      <c r="E150" s="74">
        <v>0</v>
      </c>
      <c r="G150" s="75">
        <v>0</v>
      </c>
      <c r="H150" s="75">
        <v>2224.56</v>
      </c>
      <c r="I150" s="75">
        <v>2152.8000000000002</v>
      </c>
      <c r="J150" s="75">
        <v>2033.2</v>
      </c>
      <c r="K150" s="75">
        <v>1674.3999999999999</v>
      </c>
      <c r="L150" s="76">
        <v>0</v>
      </c>
      <c r="M150" s="75">
        <v>2152.8000000000002</v>
      </c>
      <c r="N150" s="75">
        <v>2152.8000000000002</v>
      </c>
      <c r="O150" s="75">
        <v>2152.8000000000002</v>
      </c>
      <c r="P150" s="77">
        <v>0</v>
      </c>
      <c r="Q150" s="77">
        <v>2224.56</v>
      </c>
    </row>
    <row r="151" spans="1:17" x14ac:dyDescent="0.2">
      <c r="A151" s="19">
        <v>30213771</v>
      </c>
      <c r="B151" s="19" t="s">
        <v>4039</v>
      </c>
      <c r="C151" s="72"/>
      <c r="D151" s="73">
        <v>11</v>
      </c>
      <c r="E151" s="74">
        <v>0</v>
      </c>
      <c r="G151" s="75">
        <v>163.14381999999998</v>
      </c>
      <c r="H151" s="75">
        <v>419.19750000000005</v>
      </c>
      <c r="I151" s="75">
        <v>405.67500000000001</v>
      </c>
      <c r="J151" s="75">
        <v>383.13749999999999</v>
      </c>
      <c r="K151" s="75">
        <v>315.52499999999998</v>
      </c>
      <c r="L151" s="76">
        <v>0</v>
      </c>
      <c r="M151" s="75">
        <v>405.67500000000001</v>
      </c>
      <c r="N151" s="75">
        <v>405.67500000000001</v>
      </c>
      <c r="O151" s="75">
        <v>405.67500000000001</v>
      </c>
      <c r="P151" s="77">
        <v>0</v>
      </c>
      <c r="Q151" s="77">
        <v>419.19750000000005</v>
      </c>
    </row>
    <row r="152" spans="1:17" x14ac:dyDescent="0.2">
      <c r="A152" s="19">
        <v>30213771</v>
      </c>
      <c r="B152" s="19" t="s">
        <v>4039</v>
      </c>
      <c r="C152" s="72"/>
      <c r="D152" s="73">
        <v>11</v>
      </c>
      <c r="E152" s="74">
        <v>0</v>
      </c>
      <c r="G152" s="75">
        <v>6.4443900000000003</v>
      </c>
      <c r="H152" s="75">
        <v>46.035000000000004</v>
      </c>
      <c r="I152" s="75">
        <v>44.550000000000004</v>
      </c>
      <c r="J152" s="75">
        <v>42.074999999999996</v>
      </c>
      <c r="K152" s="75">
        <v>34.65</v>
      </c>
      <c r="L152" s="76">
        <v>0</v>
      </c>
      <c r="M152" s="75">
        <v>44.550000000000004</v>
      </c>
      <c r="N152" s="75">
        <v>44.550000000000004</v>
      </c>
      <c r="O152" s="75">
        <v>44.550000000000004</v>
      </c>
      <c r="P152" s="77">
        <v>0</v>
      </c>
      <c r="Q152" s="77">
        <v>46.035000000000004</v>
      </c>
    </row>
    <row r="153" spans="1:17" x14ac:dyDescent="0.2">
      <c r="A153" s="19">
        <v>30213771</v>
      </c>
      <c r="B153" s="19" t="s">
        <v>4039</v>
      </c>
      <c r="C153" s="72"/>
      <c r="D153" s="73">
        <v>11</v>
      </c>
      <c r="E153" s="74">
        <v>0</v>
      </c>
      <c r="G153" s="75">
        <v>26.233800000000002</v>
      </c>
      <c r="H153" s="75">
        <v>147.405</v>
      </c>
      <c r="I153" s="75">
        <v>142.65</v>
      </c>
      <c r="J153" s="75">
        <v>134.72499999999999</v>
      </c>
      <c r="K153" s="75">
        <v>110.94999999999999</v>
      </c>
      <c r="L153" s="76">
        <v>0</v>
      </c>
      <c r="M153" s="75">
        <v>142.65</v>
      </c>
      <c r="N153" s="75">
        <v>142.65</v>
      </c>
      <c r="O153" s="75">
        <v>142.65</v>
      </c>
      <c r="P153" s="77">
        <v>0</v>
      </c>
      <c r="Q153" s="77">
        <v>147.405</v>
      </c>
    </row>
    <row r="154" spans="1:17" x14ac:dyDescent="0.2">
      <c r="A154" s="19">
        <v>30213805</v>
      </c>
      <c r="B154" s="19" t="s">
        <v>196</v>
      </c>
      <c r="C154" s="72"/>
      <c r="D154" s="73">
        <v>8</v>
      </c>
      <c r="E154" s="74">
        <v>0</v>
      </c>
      <c r="G154" s="75">
        <v>26.233800000000002</v>
      </c>
      <c r="H154" s="75">
        <v>264.12</v>
      </c>
      <c r="I154" s="75">
        <v>255.6</v>
      </c>
      <c r="J154" s="75">
        <v>241.4</v>
      </c>
      <c r="K154" s="75">
        <v>198.79999999999998</v>
      </c>
      <c r="L154" s="76">
        <v>0</v>
      </c>
      <c r="M154" s="75">
        <v>255.6</v>
      </c>
      <c r="N154" s="75">
        <v>255.6</v>
      </c>
      <c r="O154" s="75">
        <v>255.6</v>
      </c>
      <c r="P154" s="77">
        <v>0</v>
      </c>
      <c r="Q154" s="77">
        <v>264.12</v>
      </c>
    </row>
    <row r="155" spans="1:17" x14ac:dyDescent="0.2">
      <c r="A155" s="19">
        <v>30213813</v>
      </c>
      <c r="B155" s="19" t="s">
        <v>211</v>
      </c>
      <c r="C155" s="72"/>
      <c r="D155" s="73">
        <v>7.75</v>
      </c>
      <c r="E155" s="74">
        <v>0</v>
      </c>
      <c r="G155" s="75">
        <v>26.233800000000002</v>
      </c>
      <c r="H155" s="75">
        <v>264.12</v>
      </c>
      <c r="I155" s="75">
        <v>255.6</v>
      </c>
      <c r="J155" s="75">
        <v>241.4</v>
      </c>
      <c r="K155" s="75">
        <v>198.79999999999998</v>
      </c>
      <c r="L155" s="76">
        <v>0</v>
      </c>
      <c r="M155" s="75">
        <v>255.6</v>
      </c>
      <c r="N155" s="75">
        <v>255.6</v>
      </c>
      <c r="O155" s="75">
        <v>255.6</v>
      </c>
      <c r="P155" s="77">
        <v>0</v>
      </c>
      <c r="Q155" s="77">
        <v>264.12</v>
      </c>
    </row>
    <row r="156" spans="1:17" x14ac:dyDescent="0.2">
      <c r="A156" s="19">
        <v>30213839</v>
      </c>
      <c r="B156" s="19" t="s">
        <v>180</v>
      </c>
      <c r="C156" s="72"/>
      <c r="D156" s="73">
        <v>7.5</v>
      </c>
      <c r="E156" s="74">
        <v>0</v>
      </c>
      <c r="G156" s="75">
        <v>7.68004</v>
      </c>
      <c r="H156" s="75">
        <v>108.5775</v>
      </c>
      <c r="I156" s="75">
        <v>105.075</v>
      </c>
      <c r="J156" s="75">
        <v>99.237499999999997</v>
      </c>
      <c r="K156" s="75">
        <v>81.724999999999994</v>
      </c>
      <c r="L156" s="76">
        <v>0</v>
      </c>
      <c r="M156" s="75">
        <v>105.075</v>
      </c>
      <c r="N156" s="75">
        <v>105.075</v>
      </c>
      <c r="O156" s="75">
        <v>105.075</v>
      </c>
      <c r="P156" s="77">
        <v>0</v>
      </c>
      <c r="Q156" s="77">
        <v>108.5775</v>
      </c>
    </row>
    <row r="157" spans="1:17" x14ac:dyDescent="0.2">
      <c r="A157" s="19">
        <v>30213847</v>
      </c>
      <c r="B157" s="19" t="s">
        <v>2868</v>
      </c>
      <c r="C157" s="72"/>
      <c r="D157" s="73">
        <v>27.5</v>
      </c>
      <c r="E157" s="74">
        <v>0</v>
      </c>
      <c r="G157" s="75">
        <v>603.60356400000001</v>
      </c>
      <c r="H157" s="75">
        <v>1284.8507999999999</v>
      </c>
      <c r="I157" s="75">
        <v>1243.4040000000002</v>
      </c>
      <c r="J157" s="75">
        <v>1174.326</v>
      </c>
      <c r="K157" s="75">
        <v>967.09199999999987</v>
      </c>
      <c r="L157" s="74" t="s">
        <v>674</v>
      </c>
      <c r="M157" s="75">
        <v>1243.4040000000002</v>
      </c>
      <c r="N157" s="75">
        <v>1243.4040000000002</v>
      </c>
      <c r="O157" s="75">
        <v>1243.4040000000002</v>
      </c>
      <c r="P157" s="75">
        <v>603.60356400000001</v>
      </c>
      <c r="Q157" s="75">
        <v>1284.8507999999999</v>
      </c>
    </row>
    <row r="158" spans="1:17" x14ac:dyDescent="0.2">
      <c r="A158" s="19">
        <v>30213854</v>
      </c>
      <c r="B158" s="19" t="s">
        <v>119</v>
      </c>
      <c r="C158" s="72"/>
      <c r="D158" s="73">
        <v>22</v>
      </c>
      <c r="E158" s="74">
        <v>0</v>
      </c>
      <c r="G158" s="75">
        <v>89.175909999999988</v>
      </c>
      <c r="H158" s="75">
        <v>429.81810000000002</v>
      </c>
      <c r="I158" s="75">
        <v>415.95300000000003</v>
      </c>
      <c r="J158" s="75">
        <v>392.84449999999998</v>
      </c>
      <c r="K158" s="75">
        <v>323.51900000000001</v>
      </c>
      <c r="L158" s="76">
        <v>71.829000000000008</v>
      </c>
      <c r="M158" s="75">
        <v>415.95300000000003</v>
      </c>
      <c r="N158" s="75">
        <v>415.95300000000003</v>
      </c>
      <c r="O158" s="75">
        <v>415.95300000000003</v>
      </c>
      <c r="P158" s="77">
        <v>71.829000000000008</v>
      </c>
      <c r="Q158" s="77">
        <v>429.81810000000002</v>
      </c>
    </row>
    <row r="159" spans="1:17" x14ac:dyDescent="0.2">
      <c r="A159" s="19">
        <v>30213961</v>
      </c>
      <c r="B159" s="19" t="s">
        <v>2890</v>
      </c>
      <c r="C159" s="72"/>
      <c r="D159" s="73">
        <v>5.25</v>
      </c>
      <c r="E159" s="74">
        <v>0</v>
      </c>
      <c r="G159" s="75">
        <v>112.23087200000001</v>
      </c>
      <c r="H159" s="75">
        <v>238.89840000000001</v>
      </c>
      <c r="I159" s="75">
        <v>231.19200000000004</v>
      </c>
      <c r="J159" s="75">
        <v>218.34799999999998</v>
      </c>
      <c r="K159" s="75">
        <v>179.81599999999997</v>
      </c>
      <c r="L159" s="74" t="s">
        <v>674</v>
      </c>
      <c r="M159" s="75">
        <v>231.19200000000004</v>
      </c>
      <c r="N159" s="75">
        <v>231.19200000000004</v>
      </c>
      <c r="O159" s="75">
        <v>231.19200000000004</v>
      </c>
      <c r="P159" s="75">
        <v>112.23087200000001</v>
      </c>
      <c r="Q159" s="75">
        <v>238.89840000000001</v>
      </c>
    </row>
    <row r="160" spans="1:17" x14ac:dyDescent="0.2">
      <c r="A160" s="19">
        <v>30213979</v>
      </c>
      <c r="B160" s="19" t="s">
        <v>2891</v>
      </c>
      <c r="C160" s="72"/>
      <c r="D160" s="73">
        <v>7.25</v>
      </c>
      <c r="E160" s="74">
        <v>0</v>
      </c>
      <c r="G160" s="75">
        <v>436.90000000000003</v>
      </c>
      <c r="H160" s="75">
        <v>930</v>
      </c>
      <c r="I160" s="75">
        <v>900.00000000000011</v>
      </c>
      <c r="J160" s="75">
        <v>850</v>
      </c>
      <c r="K160" s="75">
        <v>700</v>
      </c>
      <c r="L160" s="74" t="s">
        <v>674</v>
      </c>
      <c r="M160" s="75">
        <v>900.00000000000011</v>
      </c>
      <c r="N160" s="75">
        <v>900.00000000000011</v>
      </c>
      <c r="O160" s="75">
        <v>900.00000000000011</v>
      </c>
      <c r="P160" s="75">
        <v>436.90000000000003</v>
      </c>
      <c r="Q160" s="75">
        <v>930</v>
      </c>
    </row>
    <row r="161" spans="1:17" x14ac:dyDescent="0.2">
      <c r="A161" s="19">
        <v>30213995</v>
      </c>
      <c r="B161" s="19" t="s">
        <v>2892</v>
      </c>
      <c r="C161" s="72"/>
      <c r="D161" s="73">
        <v>5.25</v>
      </c>
      <c r="E161" s="74">
        <v>0</v>
      </c>
      <c r="G161" s="75">
        <v>139.72062</v>
      </c>
      <c r="H161" s="75">
        <v>297.41400000000004</v>
      </c>
      <c r="I161" s="75">
        <v>287.82000000000005</v>
      </c>
      <c r="J161" s="75">
        <v>271.83</v>
      </c>
      <c r="K161" s="75">
        <v>223.85999999999999</v>
      </c>
      <c r="L161" s="74" t="s">
        <v>674</v>
      </c>
      <c r="M161" s="75">
        <v>287.82000000000005</v>
      </c>
      <c r="N161" s="75">
        <v>287.82000000000005</v>
      </c>
      <c r="O161" s="75">
        <v>287.82000000000005</v>
      </c>
      <c r="P161" s="75">
        <v>139.72062</v>
      </c>
      <c r="Q161" s="75">
        <v>297.41400000000004</v>
      </c>
    </row>
    <row r="162" spans="1:17" x14ac:dyDescent="0.2">
      <c r="A162" s="19">
        <v>30214019</v>
      </c>
      <c r="B162" s="19" t="s">
        <v>4335</v>
      </c>
      <c r="C162" s="72"/>
      <c r="D162" s="73">
        <v>5</v>
      </c>
      <c r="E162" s="74">
        <v>0</v>
      </c>
      <c r="G162" s="75">
        <v>188.45244599999998</v>
      </c>
      <c r="H162" s="75">
        <v>401.14620000000002</v>
      </c>
      <c r="I162" s="75">
        <v>388.20600000000002</v>
      </c>
      <c r="J162" s="75">
        <v>366.63899999999995</v>
      </c>
      <c r="K162" s="75">
        <v>301.93799999999999</v>
      </c>
      <c r="L162" s="74" t="s">
        <v>674</v>
      </c>
      <c r="M162" s="75">
        <v>388.20600000000002</v>
      </c>
      <c r="N162" s="75">
        <v>388.20600000000002</v>
      </c>
      <c r="O162" s="75">
        <v>388.20600000000002</v>
      </c>
      <c r="P162" s="75">
        <v>188.45244599999998</v>
      </c>
      <c r="Q162" s="75">
        <v>401.14620000000002</v>
      </c>
    </row>
    <row r="163" spans="1:17" x14ac:dyDescent="0.2">
      <c r="A163" s="19">
        <v>30214050</v>
      </c>
      <c r="B163" s="19" t="s">
        <v>4507</v>
      </c>
      <c r="C163" s="72"/>
      <c r="D163" s="73">
        <v>3.25</v>
      </c>
      <c r="E163" s="74">
        <v>0</v>
      </c>
      <c r="G163" s="75">
        <v>123.54598999999999</v>
      </c>
      <c r="H163" s="75">
        <v>91.763100000000009</v>
      </c>
      <c r="I163" s="75">
        <v>88.802999999999997</v>
      </c>
      <c r="J163" s="75">
        <v>83.869500000000002</v>
      </c>
      <c r="K163" s="75">
        <v>69.069000000000003</v>
      </c>
      <c r="L163" s="76">
        <v>157.25700000000001</v>
      </c>
      <c r="M163" s="75">
        <v>88.802999999999997</v>
      </c>
      <c r="N163" s="75">
        <v>88.802999999999997</v>
      </c>
      <c r="O163" s="75">
        <v>88.802999999999997</v>
      </c>
      <c r="P163" s="77">
        <v>69.069000000000003</v>
      </c>
      <c r="Q163" s="77">
        <v>157.25700000000001</v>
      </c>
    </row>
    <row r="164" spans="1:17" x14ac:dyDescent="0.2">
      <c r="A164" s="19">
        <v>30214563</v>
      </c>
      <c r="B164" s="19" t="s">
        <v>210</v>
      </c>
      <c r="C164" s="72"/>
      <c r="D164" s="73">
        <v>5.5</v>
      </c>
      <c r="E164" s="74">
        <v>0</v>
      </c>
      <c r="G164" s="75">
        <v>44.597460000000005</v>
      </c>
      <c r="H164" s="75">
        <v>36.576900000000002</v>
      </c>
      <c r="I164" s="75">
        <v>35.396999999999998</v>
      </c>
      <c r="J164" s="75">
        <v>33.430499999999995</v>
      </c>
      <c r="K164" s="75">
        <v>27.530999999999999</v>
      </c>
      <c r="L164" s="76">
        <v>30.087</v>
      </c>
      <c r="M164" s="75">
        <v>35.396999999999998</v>
      </c>
      <c r="N164" s="75">
        <v>35.396999999999998</v>
      </c>
      <c r="O164" s="75">
        <v>35.396999999999998</v>
      </c>
      <c r="P164" s="77">
        <v>27.530999999999999</v>
      </c>
      <c r="Q164" s="77">
        <v>44.597460000000005</v>
      </c>
    </row>
    <row r="165" spans="1:17" x14ac:dyDescent="0.2">
      <c r="A165" s="19">
        <v>30214589</v>
      </c>
      <c r="B165" s="19" t="s">
        <v>174</v>
      </c>
      <c r="C165" s="72"/>
      <c r="D165" s="73">
        <v>33.5</v>
      </c>
      <c r="E165" s="74">
        <v>0</v>
      </c>
      <c r="G165" s="75">
        <v>86.134309999999999</v>
      </c>
      <c r="H165" s="75">
        <v>58.822500000000005</v>
      </c>
      <c r="I165" s="75">
        <v>56.925000000000004</v>
      </c>
      <c r="J165" s="75">
        <v>53.762499999999996</v>
      </c>
      <c r="K165" s="75">
        <v>44.274999999999999</v>
      </c>
      <c r="L165" s="76">
        <v>124.515</v>
      </c>
      <c r="M165" s="75">
        <v>56.925000000000004</v>
      </c>
      <c r="N165" s="75">
        <v>56.925000000000004</v>
      </c>
      <c r="O165" s="75">
        <v>56.925000000000004</v>
      </c>
      <c r="P165" s="77">
        <v>44.274999999999999</v>
      </c>
      <c r="Q165" s="77">
        <v>124.515</v>
      </c>
    </row>
    <row r="166" spans="1:17" x14ac:dyDescent="0.2">
      <c r="A166" s="19">
        <v>30214597</v>
      </c>
      <c r="B166" s="19" t="s">
        <v>2894</v>
      </c>
      <c r="C166" s="72"/>
      <c r="D166" s="73">
        <v>6.5</v>
      </c>
      <c r="E166" s="74">
        <v>0</v>
      </c>
      <c r="G166" s="75">
        <v>86.134309999999999</v>
      </c>
      <c r="H166" s="75">
        <v>58.822500000000005</v>
      </c>
      <c r="I166" s="75">
        <v>56.925000000000004</v>
      </c>
      <c r="J166" s="75">
        <v>53.762499999999996</v>
      </c>
      <c r="K166" s="75">
        <v>44.274999999999999</v>
      </c>
      <c r="L166" s="76">
        <v>124.515</v>
      </c>
      <c r="M166" s="75">
        <v>56.925000000000004</v>
      </c>
      <c r="N166" s="75">
        <v>56.925000000000004</v>
      </c>
      <c r="O166" s="75">
        <v>56.925000000000004</v>
      </c>
      <c r="P166" s="77">
        <v>44.274999999999999</v>
      </c>
      <c r="Q166" s="77">
        <v>124.515</v>
      </c>
    </row>
    <row r="167" spans="1:17" x14ac:dyDescent="0.2">
      <c r="A167" s="19">
        <v>30214605</v>
      </c>
      <c r="B167" s="19" t="s">
        <v>2893</v>
      </c>
      <c r="C167" s="72"/>
      <c r="D167" s="73">
        <v>5</v>
      </c>
      <c r="E167" s="74">
        <v>0</v>
      </c>
      <c r="G167" s="75">
        <v>86.134309999999999</v>
      </c>
      <c r="H167" s="75">
        <v>58.822500000000005</v>
      </c>
      <c r="I167" s="75">
        <v>56.925000000000004</v>
      </c>
      <c r="J167" s="75">
        <v>53.762499999999996</v>
      </c>
      <c r="K167" s="75">
        <v>44.274999999999999</v>
      </c>
      <c r="L167" s="76">
        <v>124.515</v>
      </c>
      <c r="M167" s="75">
        <v>56.925000000000004</v>
      </c>
      <c r="N167" s="75">
        <v>56.925000000000004</v>
      </c>
      <c r="O167" s="75">
        <v>56.925000000000004</v>
      </c>
      <c r="P167" s="77">
        <v>44.274999999999999</v>
      </c>
      <c r="Q167" s="77">
        <v>124.515</v>
      </c>
    </row>
    <row r="168" spans="1:17" x14ac:dyDescent="0.2">
      <c r="A168" s="19">
        <v>30214654</v>
      </c>
      <c r="B168" s="19" t="s">
        <v>226</v>
      </c>
      <c r="C168" s="72"/>
      <c r="D168" s="73">
        <v>7.75</v>
      </c>
      <c r="E168" s="74">
        <v>0</v>
      </c>
      <c r="G168" s="75">
        <v>6.1022100000000004</v>
      </c>
      <c r="H168" s="75">
        <v>111.3861</v>
      </c>
      <c r="I168" s="75">
        <v>107.79299999999999</v>
      </c>
      <c r="J168" s="75">
        <v>101.80449999999999</v>
      </c>
      <c r="K168" s="75">
        <v>83.838999999999999</v>
      </c>
      <c r="L168" s="76">
        <v>0</v>
      </c>
      <c r="M168" s="75">
        <v>107.79299999999999</v>
      </c>
      <c r="N168" s="75">
        <v>107.79299999999999</v>
      </c>
      <c r="O168" s="75">
        <v>107.79299999999999</v>
      </c>
      <c r="P168" s="77">
        <v>0</v>
      </c>
      <c r="Q168" s="77">
        <v>111.3861</v>
      </c>
    </row>
    <row r="169" spans="1:17" x14ac:dyDescent="0.2">
      <c r="A169" s="19">
        <v>30214704</v>
      </c>
      <c r="B169" s="19" t="s">
        <v>4291</v>
      </c>
      <c r="C169" s="72"/>
      <c r="D169" s="73">
        <v>7.5</v>
      </c>
      <c r="E169" s="74">
        <v>0</v>
      </c>
      <c r="G169" s="75">
        <v>26.808184000000001</v>
      </c>
      <c r="H169" s="75">
        <v>57.064800000000005</v>
      </c>
      <c r="I169" s="75">
        <v>55.224000000000011</v>
      </c>
      <c r="J169" s="75">
        <v>52.155999999999999</v>
      </c>
      <c r="K169" s="75">
        <v>42.951999999999998</v>
      </c>
      <c r="L169" s="74" t="s">
        <v>674</v>
      </c>
      <c r="M169" s="75">
        <v>55.224000000000011</v>
      </c>
      <c r="N169" s="75">
        <v>55.224000000000011</v>
      </c>
      <c r="O169" s="75">
        <v>55.224000000000011</v>
      </c>
      <c r="P169" s="75">
        <v>26.808184000000001</v>
      </c>
      <c r="Q169" s="75">
        <v>57.064800000000005</v>
      </c>
    </row>
    <row r="170" spans="1:17" x14ac:dyDescent="0.2">
      <c r="A170" s="19">
        <v>30214720</v>
      </c>
      <c r="B170" s="19" t="s">
        <v>4293</v>
      </c>
      <c r="C170" s="72"/>
      <c r="D170" s="73">
        <v>2.5</v>
      </c>
      <c r="E170" s="74">
        <v>0</v>
      </c>
      <c r="G170" s="75">
        <v>24.903300000000002</v>
      </c>
      <c r="H170" s="75">
        <v>53.010000000000005</v>
      </c>
      <c r="I170" s="75">
        <v>51.300000000000004</v>
      </c>
      <c r="J170" s="75">
        <v>48.449999999999996</v>
      </c>
      <c r="K170" s="75">
        <v>39.9</v>
      </c>
      <c r="L170" s="74" t="s">
        <v>674</v>
      </c>
      <c r="M170" s="75">
        <v>51.300000000000004</v>
      </c>
      <c r="N170" s="75">
        <v>51.300000000000004</v>
      </c>
      <c r="O170" s="75">
        <v>51.300000000000004</v>
      </c>
      <c r="P170" s="75">
        <v>24.903300000000002</v>
      </c>
      <c r="Q170" s="75">
        <v>53.010000000000005</v>
      </c>
    </row>
    <row r="171" spans="1:17" x14ac:dyDescent="0.2">
      <c r="A171" s="19">
        <v>30214738</v>
      </c>
      <c r="B171" s="19" t="s">
        <v>4299</v>
      </c>
      <c r="C171" s="72"/>
      <c r="D171" s="73">
        <v>35.25</v>
      </c>
      <c r="E171" s="74">
        <v>0</v>
      </c>
      <c r="G171" s="75">
        <v>49.981360000000002</v>
      </c>
      <c r="H171" s="75">
        <v>106.39200000000001</v>
      </c>
      <c r="I171" s="75">
        <v>102.96000000000002</v>
      </c>
      <c r="J171" s="75">
        <v>97.240000000000009</v>
      </c>
      <c r="K171" s="75">
        <v>80.08</v>
      </c>
      <c r="L171" s="74" t="s">
        <v>674</v>
      </c>
      <c r="M171" s="75">
        <v>102.96000000000002</v>
      </c>
      <c r="N171" s="75">
        <v>102.96000000000002</v>
      </c>
      <c r="O171" s="75">
        <v>102.96000000000002</v>
      </c>
      <c r="P171" s="75">
        <v>49.981360000000002</v>
      </c>
      <c r="Q171" s="75">
        <v>106.39200000000001</v>
      </c>
    </row>
    <row r="172" spans="1:17" x14ac:dyDescent="0.2">
      <c r="A172" s="19">
        <v>30214738</v>
      </c>
      <c r="B172" s="19" t="s">
        <v>4299</v>
      </c>
      <c r="C172" s="72"/>
      <c r="D172" s="73">
        <v>35.25</v>
      </c>
      <c r="E172" s="74">
        <v>0</v>
      </c>
      <c r="G172" s="75">
        <v>21.408100000000001</v>
      </c>
      <c r="H172" s="75">
        <v>45.57</v>
      </c>
      <c r="I172" s="75">
        <v>44.100000000000009</v>
      </c>
      <c r="J172" s="75">
        <v>41.65</v>
      </c>
      <c r="K172" s="75">
        <v>34.299999999999997</v>
      </c>
      <c r="L172" s="74" t="s">
        <v>674</v>
      </c>
      <c r="M172" s="75">
        <v>44.100000000000009</v>
      </c>
      <c r="N172" s="75">
        <v>44.100000000000009</v>
      </c>
      <c r="O172" s="75">
        <v>44.100000000000009</v>
      </c>
      <c r="P172" s="75">
        <v>21.408100000000001</v>
      </c>
      <c r="Q172" s="75">
        <v>45.57</v>
      </c>
    </row>
    <row r="173" spans="1:17" x14ac:dyDescent="0.2">
      <c r="A173" s="19">
        <v>30214738</v>
      </c>
      <c r="B173" s="19" t="s">
        <v>4299</v>
      </c>
      <c r="C173" s="72"/>
      <c r="D173" s="73">
        <v>35.25</v>
      </c>
      <c r="E173" s="74">
        <v>0</v>
      </c>
      <c r="G173" s="75">
        <v>67.064149999999998</v>
      </c>
      <c r="H173" s="75">
        <v>142.755</v>
      </c>
      <c r="I173" s="75">
        <v>138.15000000000003</v>
      </c>
      <c r="J173" s="75">
        <v>130.47499999999999</v>
      </c>
      <c r="K173" s="75">
        <v>107.44999999999999</v>
      </c>
      <c r="L173" s="74" t="s">
        <v>674</v>
      </c>
      <c r="M173" s="75">
        <v>138.15000000000003</v>
      </c>
      <c r="N173" s="75">
        <v>138.15000000000003</v>
      </c>
      <c r="O173" s="75">
        <v>138.15000000000003</v>
      </c>
      <c r="P173" s="75">
        <v>67.064149999999998</v>
      </c>
      <c r="Q173" s="75">
        <v>142.755</v>
      </c>
    </row>
    <row r="174" spans="1:17" x14ac:dyDescent="0.2">
      <c r="A174" s="19">
        <v>30214738</v>
      </c>
      <c r="B174" s="19" t="s">
        <v>4299</v>
      </c>
      <c r="C174" s="72"/>
      <c r="D174" s="73">
        <v>35.25</v>
      </c>
      <c r="E174" s="74">
        <v>0</v>
      </c>
      <c r="G174" s="75">
        <v>23.666873000000002</v>
      </c>
      <c r="H174" s="75">
        <v>50.378100000000003</v>
      </c>
      <c r="I174" s="75">
        <v>48.753000000000007</v>
      </c>
      <c r="J174" s="75">
        <v>46.044499999999999</v>
      </c>
      <c r="K174" s="75">
        <v>37.918999999999997</v>
      </c>
      <c r="L174" s="74" t="s">
        <v>674</v>
      </c>
      <c r="M174" s="75">
        <v>48.753000000000007</v>
      </c>
      <c r="N174" s="75">
        <v>48.753000000000007</v>
      </c>
      <c r="O174" s="75">
        <v>48.753000000000007</v>
      </c>
      <c r="P174" s="75">
        <v>23.666873000000002</v>
      </c>
      <c r="Q174" s="75">
        <v>50.378100000000003</v>
      </c>
    </row>
    <row r="175" spans="1:17" x14ac:dyDescent="0.2">
      <c r="A175" s="19">
        <v>30214787</v>
      </c>
      <c r="B175" s="19" t="s">
        <v>4295</v>
      </c>
      <c r="C175" s="72"/>
      <c r="D175" s="73">
        <v>78</v>
      </c>
      <c r="E175" s="74">
        <v>0</v>
      </c>
      <c r="G175" s="75">
        <v>33.169448000000003</v>
      </c>
      <c r="H175" s="75">
        <v>70.60560000000001</v>
      </c>
      <c r="I175" s="75">
        <v>68.328000000000017</v>
      </c>
      <c r="J175" s="75">
        <v>64.531999999999996</v>
      </c>
      <c r="K175" s="75">
        <v>53.143999999999998</v>
      </c>
      <c r="L175" s="74" t="s">
        <v>674</v>
      </c>
      <c r="M175" s="75">
        <v>68.328000000000017</v>
      </c>
      <c r="N175" s="75">
        <v>68.328000000000017</v>
      </c>
      <c r="O175" s="75">
        <v>68.328000000000017</v>
      </c>
      <c r="P175" s="75">
        <v>33.169448000000003</v>
      </c>
      <c r="Q175" s="75">
        <v>70.60560000000001</v>
      </c>
    </row>
    <row r="176" spans="1:17" x14ac:dyDescent="0.2">
      <c r="A176" s="19">
        <v>30214795</v>
      </c>
      <c r="B176" s="19" t="s">
        <v>4296</v>
      </c>
      <c r="C176" s="72"/>
      <c r="D176" s="73">
        <v>80.75</v>
      </c>
      <c r="E176" s="74">
        <v>0</v>
      </c>
      <c r="G176" s="75">
        <v>427.66797000000003</v>
      </c>
      <c r="H176" s="75">
        <v>88.982400000000013</v>
      </c>
      <c r="I176" s="75">
        <v>86.112000000000009</v>
      </c>
      <c r="J176" s="75">
        <v>81.328000000000003</v>
      </c>
      <c r="K176" s="75">
        <v>66.975999999999999</v>
      </c>
      <c r="L176" s="76">
        <v>49.509</v>
      </c>
      <c r="M176" s="75">
        <v>86.112000000000009</v>
      </c>
      <c r="N176" s="75">
        <v>86.112000000000009</v>
      </c>
      <c r="O176" s="75">
        <v>86.112000000000009</v>
      </c>
      <c r="P176" s="77">
        <v>49.509</v>
      </c>
      <c r="Q176" s="77">
        <v>427.66797000000003</v>
      </c>
    </row>
    <row r="177" spans="1:17" x14ac:dyDescent="0.2">
      <c r="A177" s="19">
        <v>30214803</v>
      </c>
      <c r="B177" s="19" t="s">
        <v>4297</v>
      </c>
      <c r="C177" s="72"/>
      <c r="D177" s="73">
        <v>125.25</v>
      </c>
      <c r="E177" s="74">
        <v>0</v>
      </c>
      <c r="G177" s="75">
        <v>0</v>
      </c>
      <c r="H177" s="75">
        <v>119.11440000000002</v>
      </c>
      <c r="I177" s="75">
        <v>115.27200000000002</v>
      </c>
      <c r="J177" s="75">
        <v>108.86800000000001</v>
      </c>
      <c r="K177" s="75">
        <v>89.656000000000006</v>
      </c>
      <c r="L177" s="76">
        <v>0</v>
      </c>
      <c r="M177" s="75">
        <v>115.27200000000002</v>
      </c>
      <c r="N177" s="75">
        <v>115.27200000000002</v>
      </c>
      <c r="O177" s="75">
        <v>115.27200000000002</v>
      </c>
      <c r="P177" s="77">
        <v>0</v>
      </c>
      <c r="Q177" s="77">
        <v>119.11440000000002</v>
      </c>
    </row>
    <row r="178" spans="1:17" x14ac:dyDescent="0.2">
      <c r="A178" s="19">
        <v>30214829</v>
      </c>
      <c r="B178" s="19" t="s">
        <v>4298</v>
      </c>
      <c r="C178" s="72"/>
      <c r="D178" s="73">
        <v>71</v>
      </c>
      <c r="E178" s="74">
        <v>0</v>
      </c>
      <c r="G178" s="75">
        <v>0</v>
      </c>
      <c r="H178" s="75">
        <v>131.0463</v>
      </c>
      <c r="I178" s="75">
        <v>126.819</v>
      </c>
      <c r="J178" s="75">
        <v>119.7735</v>
      </c>
      <c r="K178" s="75">
        <v>98.636999999999986</v>
      </c>
      <c r="L178" s="76">
        <v>0</v>
      </c>
      <c r="M178" s="75">
        <v>126.819</v>
      </c>
      <c r="N178" s="75">
        <v>126.819</v>
      </c>
      <c r="O178" s="75">
        <v>126.819</v>
      </c>
      <c r="P178" s="77">
        <v>0</v>
      </c>
      <c r="Q178" s="77">
        <v>131.0463</v>
      </c>
    </row>
    <row r="179" spans="1:17" x14ac:dyDescent="0.2">
      <c r="A179" s="19">
        <v>30214829</v>
      </c>
      <c r="B179" s="19" t="s">
        <v>4298</v>
      </c>
      <c r="C179" s="72"/>
      <c r="D179" s="73">
        <v>71</v>
      </c>
      <c r="E179" s="74">
        <v>0</v>
      </c>
      <c r="G179" s="75">
        <v>220.38293000000002</v>
      </c>
      <c r="H179" s="75">
        <v>129.19559999999998</v>
      </c>
      <c r="I179" s="75">
        <v>125.02799999999999</v>
      </c>
      <c r="J179" s="75">
        <v>118.08199999999998</v>
      </c>
      <c r="K179" s="75">
        <v>97.243999999999986</v>
      </c>
      <c r="L179" s="76">
        <v>104.337</v>
      </c>
      <c r="M179" s="75">
        <v>125.02799999999999</v>
      </c>
      <c r="N179" s="75">
        <v>125.02799999999999</v>
      </c>
      <c r="O179" s="75">
        <v>125.02799999999999</v>
      </c>
      <c r="P179" s="77">
        <v>97.243999999999986</v>
      </c>
      <c r="Q179" s="77">
        <v>220.38293000000002</v>
      </c>
    </row>
    <row r="180" spans="1:17" x14ac:dyDescent="0.2">
      <c r="A180" s="19">
        <v>30214829</v>
      </c>
      <c r="B180" s="19" t="s">
        <v>4298</v>
      </c>
      <c r="C180" s="72"/>
      <c r="D180" s="73">
        <v>71</v>
      </c>
      <c r="E180" s="74">
        <v>0</v>
      </c>
      <c r="G180" s="75">
        <v>70.777799999999999</v>
      </c>
      <c r="H180" s="75">
        <v>150.66</v>
      </c>
      <c r="I180" s="75">
        <v>145.80000000000001</v>
      </c>
      <c r="J180" s="75">
        <v>137.69999999999999</v>
      </c>
      <c r="K180" s="75">
        <v>113.39999999999999</v>
      </c>
      <c r="L180" s="74" t="s">
        <v>674</v>
      </c>
      <c r="M180" s="75">
        <v>145.80000000000001</v>
      </c>
      <c r="N180" s="75">
        <v>145.80000000000001</v>
      </c>
      <c r="O180" s="75">
        <v>145.80000000000001</v>
      </c>
      <c r="P180" s="75">
        <v>70.777799999999999</v>
      </c>
      <c r="Q180" s="75">
        <v>150.66</v>
      </c>
    </row>
    <row r="181" spans="1:17" x14ac:dyDescent="0.2">
      <c r="A181" s="19">
        <v>30214829</v>
      </c>
      <c r="B181" s="19" t="s">
        <v>4298</v>
      </c>
      <c r="C181" s="72"/>
      <c r="D181" s="73">
        <v>71</v>
      </c>
      <c r="E181" s="74">
        <v>0</v>
      </c>
      <c r="G181" s="75">
        <v>24.047650000000001</v>
      </c>
      <c r="H181" s="75">
        <v>130.81380000000001</v>
      </c>
      <c r="I181" s="75">
        <v>126.59399999999999</v>
      </c>
      <c r="J181" s="75">
        <v>119.56099999999999</v>
      </c>
      <c r="K181" s="75">
        <v>98.461999999999989</v>
      </c>
      <c r="L181" s="76">
        <v>0</v>
      </c>
      <c r="M181" s="75">
        <v>126.59399999999999</v>
      </c>
      <c r="N181" s="75">
        <v>126.59399999999999</v>
      </c>
      <c r="O181" s="75">
        <v>126.59399999999999</v>
      </c>
      <c r="P181" s="77">
        <v>0</v>
      </c>
      <c r="Q181" s="77">
        <v>130.81380000000001</v>
      </c>
    </row>
    <row r="182" spans="1:17" x14ac:dyDescent="0.2">
      <c r="A182" s="19">
        <v>30214829</v>
      </c>
      <c r="B182" s="19" t="s">
        <v>4298</v>
      </c>
      <c r="C182" s="72"/>
      <c r="D182" s="73">
        <v>71</v>
      </c>
      <c r="E182" s="74">
        <v>0</v>
      </c>
      <c r="G182" s="75">
        <v>0.764575</v>
      </c>
      <c r="H182" s="75">
        <v>1.6275000000000002</v>
      </c>
      <c r="I182" s="75">
        <v>1.5750000000000002</v>
      </c>
      <c r="J182" s="75">
        <v>1.4875</v>
      </c>
      <c r="K182" s="75">
        <v>1.2249999999999999</v>
      </c>
      <c r="L182" s="74" t="s">
        <v>674</v>
      </c>
      <c r="M182" s="75">
        <v>1.5750000000000002</v>
      </c>
      <c r="N182" s="75">
        <v>1.5750000000000002</v>
      </c>
      <c r="O182" s="75">
        <v>1.5750000000000002</v>
      </c>
      <c r="P182" s="75">
        <v>0.764575</v>
      </c>
      <c r="Q182" s="75">
        <v>1.6275000000000002</v>
      </c>
    </row>
    <row r="183" spans="1:17" x14ac:dyDescent="0.2">
      <c r="A183" s="19">
        <v>30214829</v>
      </c>
      <c r="B183" s="19" t="s">
        <v>4298</v>
      </c>
      <c r="C183" s="72"/>
      <c r="D183" s="73">
        <v>71</v>
      </c>
      <c r="E183" s="74">
        <v>0</v>
      </c>
      <c r="G183" s="75">
        <v>3.0670379999999997</v>
      </c>
      <c r="H183" s="75">
        <v>6.5286</v>
      </c>
      <c r="I183" s="75">
        <v>6.3180000000000005</v>
      </c>
      <c r="J183" s="75">
        <v>5.9669999999999996</v>
      </c>
      <c r="K183" s="75">
        <v>4.9139999999999997</v>
      </c>
      <c r="L183" s="74" t="s">
        <v>674</v>
      </c>
      <c r="M183" s="75">
        <v>6.3180000000000005</v>
      </c>
      <c r="N183" s="75">
        <v>6.3180000000000005</v>
      </c>
      <c r="O183" s="75">
        <v>6.3180000000000005</v>
      </c>
      <c r="P183" s="75">
        <v>3.0670379999999997</v>
      </c>
      <c r="Q183" s="75">
        <v>6.5286</v>
      </c>
    </row>
    <row r="184" spans="1:17" x14ac:dyDescent="0.2">
      <c r="A184" s="19">
        <v>30214829</v>
      </c>
      <c r="B184" s="19" t="s">
        <v>4298</v>
      </c>
      <c r="C184" s="72"/>
      <c r="D184" s="73">
        <v>71</v>
      </c>
      <c r="E184" s="74">
        <v>0</v>
      </c>
      <c r="G184" s="75">
        <v>0.98302500000000004</v>
      </c>
      <c r="H184" s="75">
        <v>2.0925000000000002</v>
      </c>
      <c r="I184" s="75">
        <v>2.0250000000000004</v>
      </c>
      <c r="J184" s="75">
        <v>1.9124999999999999</v>
      </c>
      <c r="K184" s="75">
        <v>1.575</v>
      </c>
      <c r="L184" s="74" t="s">
        <v>674</v>
      </c>
      <c r="M184" s="75">
        <v>2.0250000000000004</v>
      </c>
      <c r="N184" s="75">
        <v>2.0250000000000004</v>
      </c>
      <c r="O184" s="75">
        <v>2.0250000000000004</v>
      </c>
      <c r="P184" s="75">
        <v>0.98302500000000004</v>
      </c>
      <c r="Q184" s="75">
        <v>2.0925000000000002</v>
      </c>
    </row>
    <row r="185" spans="1:17" x14ac:dyDescent="0.2">
      <c r="A185" s="19">
        <v>30214829</v>
      </c>
      <c r="B185" s="19" t="s">
        <v>4298</v>
      </c>
      <c r="C185" s="72"/>
      <c r="D185" s="73">
        <v>71</v>
      </c>
      <c r="E185" s="74">
        <v>0</v>
      </c>
      <c r="G185" s="75">
        <v>0</v>
      </c>
      <c r="H185" s="75">
        <v>99.677400000000006</v>
      </c>
      <c r="I185" s="75">
        <v>96.462000000000003</v>
      </c>
      <c r="J185" s="75">
        <v>91.103000000000009</v>
      </c>
      <c r="K185" s="75">
        <v>75.025999999999996</v>
      </c>
      <c r="L185" s="76">
        <v>0</v>
      </c>
      <c r="M185" s="75">
        <v>96.462000000000003</v>
      </c>
      <c r="N185" s="75">
        <v>96.462000000000003</v>
      </c>
      <c r="O185" s="75">
        <v>96.462000000000003</v>
      </c>
      <c r="P185" s="77">
        <v>0</v>
      </c>
      <c r="Q185" s="77">
        <v>99.677400000000006</v>
      </c>
    </row>
    <row r="186" spans="1:17" x14ac:dyDescent="0.2">
      <c r="A186" s="19">
        <v>30214852</v>
      </c>
      <c r="B186" s="19" t="s">
        <v>4305</v>
      </c>
      <c r="C186" s="72"/>
      <c r="D186" s="73">
        <v>11.5</v>
      </c>
      <c r="E186" s="74">
        <v>0</v>
      </c>
      <c r="G186" s="75">
        <v>628.04811900000004</v>
      </c>
      <c r="H186" s="75">
        <v>1336.8843000000002</v>
      </c>
      <c r="I186" s="75">
        <v>1293.7590000000002</v>
      </c>
      <c r="J186" s="75">
        <v>1221.8834999999999</v>
      </c>
      <c r="K186" s="75">
        <v>1006.2569999999999</v>
      </c>
      <c r="L186" s="74" t="s">
        <v>674</v>
      </c>
      <c r="M186" s="75">
        <v>1293.7590000000002</v>
      </c>
      <c r="N186" s="75">
        <v>1293.7590000000002</v>
      </c>
      <c r="O186" s="75">
        <v>1293.7590000000002</v>
      </c>
      <c r="P186" s="75">
        <v>628.04811900000004</v>
      </c>
      <c r="Q186" s="75">
        <v>1336.8843000000002</v>
      </c>
    </row>
    <row r="187" spans="1:17" x14ac:dyDescent="0.2">
      <c r="A187" s="19">
        <v>30214860</v>
      </c>
      <c r="B187" s="19" t="s">
        <v>311</v>
      </c>
      <c r="C187" s="72"/>
      <c r="D187" s="73">
        <v>7.75</v>
      </c>
      <c r="E187" s="74">
        <v>0</v>
      </c>
      <c r="G187" s="75">
        <v>327.67500000000001</v>
      </c>
      <c r="H187" s="75">
        <v>697.5</v>
      </c>
      <c r="I187" s="75">
        <v>675.00000000000011</v>
      </c>
      <c r="J187" s="75">
        <v>637.5</v>
      </c>
      <c r="K187" s="75">
        <v>525</v>
      </c>
      <c r="L187" s="74" t="s">
        <v>674</v>
      </c>
      <c r="M187" s="75">
        <v>675.00000000000011</v>
      </c>
      <c r="N187" s="75">
        <v>675.00000000000011</v>
      </c>
      <c r="O187" s="75">
        <v>675.00000000000011</v>
      </c>
      <c r="P187" s="75">
        <v>327.67500000000001</v>
      </c>
      <c r="Q187" s="75">
        <v>697.5</v>
      </c>
    </row>
    <row r="188" spans="1:17" x14ac:dyDescent="0.2">
      <c r="A188" s="19">
        <v>30214878</v>
      </c>
      <c r="B188" s="19" t="s">
        <v>4334</v>
      </c>
      <c r="C188" s="72"/>
      <c r="D188" s="73">
        <v>41.25</v>
      </c>
      <c r="E188" s="74">
        <v>0</v>
      </c>
      <c r="G188" s="75">
        <v>655.35</v>
      </c>
      <c r="H188" s="75">
        <v>1395</v>
      </c>
      <c r="I188" s="75">
        <v>1350.0000000000002</v>
      </c>
      <c r="J188" s="75">
        <v>1275</v>
      </c>
      <c r="K188" s="75">
        <v>1050</v>
      </c>
      <c r="L188" s="74" t="s">
        <v>674</v>
      </c>
      <c r="M188" s="75">
        <v>1350.0000000000002</v>
      </c>
      <c r="N188" s="75">
        <v>1350.0000000000002</v>
      </c>
      <c r="O188" s="75">
        <v>1350.0000000000002</v>
      </c>
      <c r="P188" s="75">
        <v>655.35</v>
      </c>
      <c r="Q188" s="75">
        <v>1395</v>
      </c>
    </row>
    <row r="189" spans="1:17" x14ac:dyDescent="0.2">
      <c r="A189" s="19">
        <v>30214886</v>
      </c>
      <c r="B189" s="19" t="s">
        <v>232</v>
      </c>
      <c r="C189" s="72"/>
      <c r="D189" s="73">
        <v>5.5</v>
      </c>
      <c r="E189" s="74">
        <v>0</v>
      </c>
      <c r="G189" s="75">
        <v>611.66436899999997</v>
      </c>
      <c r="H189" s="75">
        <v>1302.0093000000002</v>
      </c>
      <c r="I189" s="75">
        <v>1260.0090000000002</v>
      </c>
      <c r="J189" s="75">
        <v>1190.0084999999999</v>
      </c>
      <c r="K189" s="75">
        <v>980.00699999999995</v>
      </c>
      <c r="L189" s="74" t="s">
        <v>674</v>
      </c>
      <c r="M189" s="75">
        <v>1260.0090000000002</v>
      </c>
      <c r="N189" s="75">
        <v>1260.0090000000002</v>
      </c>
      <c r="O189" s="75">
        <v>1260.0090000000002</v>
      </c>
      <c r="P189" s="75">
        <v>611.66436899999997</v>
      </c>
      <c r="Q189" s="75">
        <v>1302.0093000000002</v>
      </c>
    </row>
    <row r="190" spans="1:17" x14ac:dyDescent="0.2">
      <c r="A190" s="19">
        <v>30214910</v>
      </c>
      <c r="B190" s="19" t="s">
        <v>4371</v>
      </c>
      <c r="C190" s="72"/>
      <c r="D190" s="73">
        <v>46.75</v>
      </c>
      <c r="E190" s="74">
        <v>0</v>
      </c>
      <c r="G190" s="75">
        <v>89.704307999999997</v>
      </c>
      <c r="H190" s="75">
        <v>190.94759999999999</v>
      </c>
      <c r="I190" s="75">
        <v>184.78800000000001</v>
      </c>
      <c r="J190" s="75">
        <v>174.52199999999999</v>
      </c>
      <c r="K190" s="75">
        <v>143.72399999999999</v>
      </c>
      <c r="L190" s="74" t="s">
        <v>674</v>
      </c>
      <c r="M190" s="75">
        <v>184.78800000000001</v>
      </c>
      <c r="N190" s="75">
        <v>184.78800000000001</v>
      </c>
      <c r="O190" s="75">
        <v>184.78800000000001</v>
      </c>
      <c r="P190" s="75">
        <v>89.704307999999997</v>
      </c>
      <c r="Q190" s="75">
        <v>190.94759999999999</v>
      </c>
    </row>
    <row r="191" spans="1:17" x14ac:dyDescent="0.2">
      <c r="A191" s="19">
        <v>30214928</v>
      </c>
      <c r="B191" s="19" t="s">
        <v>4372</v>
      </c>
      <c r="C191" s="72"/>
      <c r="D191" s="73">
        <v>55.25</v>
      </c>
      <c r="E191" s="74">
        <v>0</v>
      </c>
      <c r="G191" s="75">
        <v>82.469244000000003</v>
      </c>
      <c r="H191" s="75">
        <v>175.54679999999999</v>
      </c>
      <c r="I191" s="75">
        <v>169.88400000000001</v>
      </c>
      <c r="J191" s="75">
        <v>160.446</v>
      </c>
      <c r="K191" s="75">
        <v>132.13199999999998</v>
      </c>
      <c r="L191" s="74" t="s">
        <v>674</v>
      </c>
      <c r="M191" s="75">
        <v>169.88400000000001</v>
      </c>
      <c r="N191" s="75">
        <v>169.88400000000001</v>
      </c>
      <c r="O191" s="75">
        <v>169.88400000000001</v>
      </c>
      <c r="P191" s="75">
        <v>82.469244000000003</v>
      </c>
      <c r="Q191" s="75">
        <v>175.54679999999999</v>
      </c>
    </row>
    <row r="192" spans="1:17" x14ac:dyDescent="0.2">
      <c r="A192" s="19">
        <v>30214985</v>
      </c>
      <c r="B192" s="19" t="s">
        <v>4399</v>
      </c>
      <c r="C192" s="72"/>
      <c r="D192" s="73">
        <v>2.5</v>
      </c>
      <c r="E192" s="74">
        <v>0</v>
      </c>
      <c r="G192" s="75">
        <v>79.33667100000001</v>
      </c>
      <c r="H192" s="75">
        <v>168.87870000000001</v>
      </c>
      <c r="I192" s="75">
        <v>163.43100000000004</v>
      </c>
      <c r="J192" s="75">
        <v>154.35149999999999</v>
      </c>
      <c r="K192" s="75">
        <v>127.113</v>
      </c>
      <c r="L192" s="74" t="s">
        <v>674</v>
      </c>
      <c r="M192" s="75">
        <v>163.43100000000004</v>
      </c>
      <c r="N192" s="75">
        <v>163.43100000000004</v>
      </c>
      <c r="O192" s="75">
        <v>163.43100000000004</v>
      </c>
      <c r="P192" s="75">
        <v>79.33667100000001</v>
      </c>
      <c r="Q192" s="75">
        <v>168.87870000000001</v>
      </c>
    </row>
    <row r="193" spans="1:17" x14ac:dyDescent="0.2">
      <c r="A193" s="19">
        <v>30215032</v>
      </c>
      <c r="B193" s="19" t="s">
        <v>164</v>
      </c>
      <c r="C193" s="72"/>
      <c r="D193" s="73">
        <v>4.5</v>
      </c>
      <c r="E193" s="74">
        <v>0</v>
      </c>
      <c r="G193" s="75">
        <v>79.083269000000001</v>
      </c>
      <c r="H193" s="75">
        <v>168.33930000000001</v>
      </c>
      <c r="I193" s="75">
        <v>162.90900000000002</v>
      </c>
      <c r="J193" s="75">
        <v>153.85849999999999</v>
      </c>
      <c r="K193" s="75">
        <v>126.70699999999998</v>
      </c>
      <c r="L193" s="74" t="s">
        <v>674</v>
      </c>
      <c r="M193" s="75">
        <v>162.90900000000002</v>
      </c>
      <c r="N193" s="75">
        <v>162.90900000000002</v>
      </c>
      <c r="O193" s="75">
        <v>162.90900000000002</v>
      </c>
      <c r="P193" s="75">
        <v>79.083269000000001</v>
      </c>
      <c r="Q193" s="75">
        <v>168.33930000000001</v>
      </c>
    </row>
    <row r="194" spans="1:17" x14ac:dyDescent="0.2">
      <c r="A194" s="19">
        <v>30215065</v>
      </c>
      <c r="B194" s="19" t="s">
        <v>178</v>
      </c>
      <c r="C194" s="72"/>
      <c r="D194" s="73">
        <v>14.5</v>
      </c>
      <c r="E194" s="74">
        <v>0</v>
      </c>
      <c r="G194" s="75">
        <v>89.704307999999997</v>
      </c>
      <c r="H194" s="75">
        <v>190.94759999999999</v>
      </c>
      <c r="I194" s="75">
        <v>184.78800000000001</v>
      </c>
      <c r="J194" s="75">
        <v>174.52199999999999</v>
      </c>
      <c r="K194" s="75">
        <v>143.72399999999999</v>
      </c>
      <c r="L194" s="74" t="s">
        <v>674</v>
      </c>
      <c r="M194" s="75">
        <v>184.78800000000001</v>
      </c>
      <c r="N194" s="75">
        <v>184.78800000000001</v>
      </c>
      <c r="O194" s="75">
        <v>184.78800000000001</v>
      </c>
      <c r="P194" s="75">
        <v>89.704307999999997</v>
      </c>
      <c r="Q194" s="75">
        <v>190.94759999999999</v>
      </c>
    </row>
    <row r="195" spans="1:17" x14ac:dyDescent="0.2">
      <c r="A195" s="19">
        <v>30215073</v>
      </c>
      <c r="B195" s="19" t="s">
        <v>4071</v>
      </c>
      <c r="C195" s="72"/>
      <c r="D195" s="73">
        <v>34.5</v>
      </c>
      <c r="E195" s="74">
        <v>0</v>
      </c>
      <c r="G195" s="75">
        <v>0</v>
      </c>
      <c r="H195" s="75">
        <v>0</v>
      </c>
      <c r="I195" s="75">
        <v>0</v>
      </c>
      <c r="J195" s="75">
        <v>0</v>
      </c>
      <c r="K195" s="75">
        <v>0</v>
      </c>
      <c r="L195" s="74" t="s">
        <v>674</v>
      </c>
      <c r="M195" s="75">
        <v>0</v>
      </c>
      <c r="N195" s="75">
        <v>0</v>
      </c>
      <c r="O195" s="75">
        <v>0</v>
      </c>
      <c r="P195" s="75">
        <v>0</v>
      </c>
      <c r="Q195" s="75">
        <v>0</v>
      </c>
    </row>
    <row r="196" spans="1:17" x14ac:dyDescent="0.2">
      <c r="A196" s="19">
        <v>30215081</v>
      </c>
      <c r="B196" s="19" t="s">
        <v>4072</v>
      </c>
      <c r="C196" s="72"/>
      <c r="D196" s="73">
        <v>33.25</v>
      </c>
      <c r="E196" s="74">
        <v>0</v>
      </c>
      <c r="G196" s="75" t="s">
        <v>815</v>
      </c>
      <c r="H196" s="75">
        <v>249.24</v>
      </c>
      <c r="I196" s="75">
        <v>241.20000000000002</v>
      </c>
      <c r="J196" s="75">
        <v>227.79999999999998</v>
      </c>
      <c r="K196" s="75">
        <v>187.6</v>
      </c>
      <c r="L196" s="76">
        <v>0</v>
      </c>
      <c r="M196" s="75">
        <v>241.20000000000002</v>
      </c>
      <c r="N196" s="75">
        <v>241.20000000000002</v>
      </c>
      <c r="O196" s="75">
        <v>241.20000000000002</v>
      </c>
      <c r="P196" s="77">
        <v>0</v>
      </c>
      <c r="Q196" s="77">
        <v>249.24</v>
      </c>
    </row>
    <row r="197" spans="1:17" x14ac:dyDescent="0.2">
      <c r="A197" s="19">
        <v>30215149</v>
      </c>
      <c r="B197" s="19" t="s">
        <v>4132</v>
      </c>
      <c r="C197" s="72"/>
      <c r="D197" s="73">
        <v>43</v>
      </c>
      <c r="E197" s="74">
        <v>0</v>
      </c>
      <c r="G197" s="75">
        <v>2215.3493599999997</v>
      </c>
      <c r="H197" s="75">
        <v>1862.4273000000001</v>
      </c>
      <c r="I197" s="75">
        <v>1802.3489999999999</v>
      </c>
      <c r="J197" s="75">
        <v>1702.2184999999999</v>
      </c>
      <c r="K197" s="75">
        <v>1401.8269999999998</v>
      </c>
      <c r="L197" s="76">
        <v>1460.4660000000001</v>
      </c>
      <c r="M197" s="75">
        <v>1802.3489999999999</v>
      </c>
      <c r="N197" s="75">
        <v>1802.3489999999999</v>
      </c>
      <c r="O197" s="75">
        <v>1802.3489999999999</v>
      </c>
      <c r="P197" s="77">
        <v>1401.8269999999998</v>
      </c>
      <c r="Q197" s="77">
        <v>2215.3493599999997</v>
      </c>
    </row>
    <row r="198" spans="1:17" x14ac:dyDescent="0.2">
      <c r="A198" s="19">
        <v>30215156</v>
      </c>
      <c r="B198" s="19" t="s">
        <v>183</v>
      </c>
      <c r="C198" s="72"/>
      <c r="D198" s="73">
        <v>48.75</v>
      </c>
      <c r="E198" s="74">
        <v>0</v>
      </c>
      <c r="G198" s="75">
        <v>2215.3493599999997</v>
      </c>
      <c r="H198" s="75">
        <v>1862.4273000000001</v>
      </c>
      <c r="I198" s="75">
        <v>1802.3489999999999</v>
      </c>
      <c r="J198" s="75">
        <v>1702.2184999999999</v>
      </c>
      <c r="K198" s="75">
        <v>1401.8269999999998</v>
      </c>
      <c r="L198" s="76">
        <v>1460.4660000000001</v>
      </c>
      <c r="M198" s="75">
        <v>1802.3489999999999</v>
      </c>
      <c r="N198" s="75">
        <v>1802.3489999999999</v>
      </c>
      <c r="O198" s="75">
        <v>1802.3489999999999</v>
      </c>
      <c r="P198" s="77">
        <v>1401.8269999999998</v>
      </c>
      <c r="Q198" s="77">
        <v>2215.3493599999997</v>
      </c>
    </row>
    <row r="199" spans="1:17" x14ac:dyDescent="0.2">
      <c r="A199" s="19">
        <v>30215180</v>
      </c>
      <c r="B199" s="19" t="s">
        <v>4429</v>
      </c>
      <c r="C199" s="72"/>
      <c r="D199" s="73">
        <v>139.5</v>
      </c>
      <c r="E199" s="74">
        <v>0</v>
      </c>
      <c r="G199" s="75">
        <v>2215.3493599999997</v>
      </c>
      <c r="H199" s="75">
        <v>1862.4273000000001</v>
      </c>
      <c r="I199" s="75">
        <v>1802.3489999999999</v>
      </c>
      <c r="J199" s="75">
        <v>1702.2184999999999</v>
      </c>
      <c r="K199" s="75">
        <v>1401.8269999999998</v>
      </c>
      <c r="L199" s="76">
        <v>1460.4660000000001</v>
      </c>
      <c r="M199" s="75">
        <v>1802.3489999999999</v>
      </c>
      <c r="N199" s="75">
        <v>1802.3489999999999</v>
      </c>
      <c r="O199" s="75">
        <v>1802.3489999999999</v>
      </c>
      <c r="P199" s="77">
        <v>1401.8269999999998</v>
      </c>
      <c r="Q199" s="77">
        <v>2215.3493599999997</v>
      </c>
    </row>
    <row r="200" spans="1:17" x14ac:dyDescent="0.2">
      <c r="A200" s="19">
        <v>30215248</v>
      </c>
      <c r="B200" s="19" t="s">
        <v>4430</v>
      </c>
      <c r="C200" s="72"/>
      <c r="D200" s="73">
        <v>78.5</v>
      </c>
      <c r="E200" s="74">
        <v>0</v>
      </c>
      <c r="G200" s="75">
        <v>1806.9385199999999</v>
      </c>
      <c r="H200" s="75">
        <v>1507.5672</v>
      </c>
      <c r="I200" s="75">
        <v>1458.9359999999999</v>
      </c>
      <c r="J200" s="75">
        <v>1377.884</v>
      </c>
      <c r="K200" s="75">
        <v>1134.7279999999998</v>
      </c>
      <c r="L200" s="76">
        <v>1460.4660000000001</v>
      </c>
      <c r="M200" s="75">
        <v>1458.9359999999999</v>
      </c>
      <c r="N200" s="75">
        <v>1458.9359999999999</v>
      </c>
      <c r="O200" s="75">
        <v>1458.9359999999999</v>
      </c>
      <c r="P200" s="77">
        <v>1134.7279999999998</v>
      </c>
      <c r="Q200" s="77">
        <v>1806.9385199999999</v>
      </c>
    </row>
    <row r="201" spans="1:17" x14ac:dyDescent="0.2">
      <c r="A201" s="19">
        <v>30215255</v>
      </c>
      <c r="B201" s="19" t="s">
        <v>184</v>
      </c>
      <c r="C201" s="72"/>
      <c r="D201" s="73">
        <v>99</v>
      </c>
      <c r="E201" s="74">
        <v>0</v>
      </c>
      <c r="G201" s="75">
        <v>1806.9385199999999</v>
      </c>
      <c r="H201" s="75">
        <v>1507.5672</v>
      </c>
      <c r="I201" s="75">
        <v>1458.9359999999999</v>
      </c>
      <c r="J201" s="75">
        <v>1377.884</v>
      </c>
      <c r="K201" s="75">
        <v>1134.7279999999998</v>
      </c>
      <c r="L201" s="76">
        <v>1460.4660000000001</v>
      </c>
      <c r="M201" s="75">
        <v>1458.9359999999999</v>
      </c>
      <c r="N201" s="75">
        <v>1458.9359999999999</v>
      </c>
      <c r="O201" s="75">
        <v>1458.9359999999999</v>
      </c>
      <c r="P201" s="77">
        <v>1134.7279999999998</v>
      </c>
      <c r="Q201" s="77">
        <v>1806.9385199999999</v>
      </c>
    </row>
    <row r="202" spans="1:17" x14ac:dyDescent="0.2">
      <c r="A202" s="19">
        <v>30215289</v>
      </c>
      <c r="B202" s="19" t="s">
        <v>284</v>
      </c>
      <c r="C202" s="72"/>
      <c r="D202" s="73">
        <v>228.25</v>
      </c>
      <c r="E202" s="74">
        <v>0</v>
      </c>
      <c r="G202" s="75">
        <v>1806.9385199999999</v>
      </c>
      <c r="H202" s="75">
        <v>1507.5672</v>
      </c>
      <c r="I202" s="75">
        <v>1458.9359999999999</v>
      </c>
      <c r="J202" s="75">
        <v>1377.884</v>
      </c>
      <c r="K202" s="75">
        <v>1134.7279999999998</v>
      </c>
      <c r="L202" s="76">
        <v>1460.4660000000001</v>
      </c>
      <c r="M202" s="75">
        <v>1458.9359999999999</v>
      </c>
      <c r="N202" s="75">
        <v>1458.9359999999999</v>
      </c>
      <c r="O202" s="75">
        <v>1458.9359999999999</v>
      </c>
      <c r="P202" s="77">
        <v>1134.7279999999998</v>
      </c>
      <c r="Q202" s="77">
        <v>1806.9385199999999</v>
      </c>
    </row>
    <row r="203" spans="1:17" x14ac:dyDescent="0.2">
      <c r="A203" s="19">
        <v>30215305</v>
      </c>
      <c r="B203" s="19" t="s">
        <v>4434</v>
      </c>
      <c r="C203" s="72"/>
      <c r="D203" s="73">
        <v>37.75</v>
      </c>
      <c r="E203" s="74">
        <v>0</v>
      </c>
      <c r="G203" s="75">
        <v>1925.50389</v>
      </c>
      <c r="H203" s="75">
        <v>1805.5299000000002</v>
      </c>
      <c r="I203" s="75">
        <v>1747.287</v>
      </c>
      <c r="J203" s="75">
        <v>1650.2155</v>
      </c>
      <c r="K203" s="75">
        <v>1359.001</v>
      </c>
      <c r="L203" s="76">
        <v>1460.4660000000001</v>
      </c>
      <c r="M203" s="75">
        <v>1747.287</v>
      </c>
      <c r="N203" s="75">
        <v>1747.287</v>
      </c>
      <c r="O203" s="75">
        <v>1747.287</v>
      </c>
      <c r="P203" s="77">
        <v>1359.001</v>
      </c>
      <c r="Q203" s="77">
        <v>1925.50389</v>
      </c>
    </row>
    <row r="204" spans="1:17" x14ac:dyDescent="0.2">
      <c r="A204" s="19">
        <v>30215321</v>
      </c>
      <c r="B204" s="19" t="s">
        <v>169</v>
      </c>
      <c r="C204" s="72"/>
      <c r="D204" s="73">
        <v>3.75</v>
      </c>
      <c r="E204" s="74">
        <v>0</v>
      </c>
      <c r="G204" s="75">
        <v>1925.50389</v>
      </c>
      <c r="H204" s="75">
        <v>1805.5299000000002</v>
      </c>
      <c r="I204" s="75">
        <v>1747.287</v>
      </c>
      <c r="J204" s="75">
        <v>1650.2155</v>
      </c>
      <c r="K204" s="75">
        <v>1359.001</v>
      </c>
      <c r="L204" s="76">
        <v>1460.4660000000001</v>
      </c>
      <c r="M204" s="75">
        <v>1747.287</v>
      </c>
      <c r="N204" s="75">
        <v>1747.287</v>
      </c>
      <c r="O204" s="75">
        <v>1747.287</v>
      </c>
      <c r="P204" s="77">
        <v>1359.001</v>
      </c>
      <c r="Q204" s="77">
        <v>1925.50389</v>
      </c>
    </row>
    <row r="205" spans="1:17" x14ac:dyDescent="0.2">
      <c r="A205" s="19">
        <v>30215339</v>
      </c>
      <c r="B205" s="19" t="s">
        <v>4488</v>
      </c>
      <c r="C205" s="72"/>
      <c r="D205" s="73">
        <v>9.75</v>
      </c>
      <c r="E205" s="74">
        <v>0</v>
      </c>
      <c r="G205" s="75">
        <v>1925.50389</v>
      </c>
      <c r="H205" s="75">
        <v>1805.5299000000002</v>
      </c>
      <c r="I205" s="75">
        <v>1747.287</v>
      </c>
      <c r="J205" s="75">
        <v>1650.2155</v>
      </c>
      <c r="K205" s="75">
        <v>1359.001</v>
      </c>
      <c r="L205" s="76">
        <v>1460.4660000000001</v>
      </c>
      <c r="M205" s="75">
        <v>1747.287</v>
      </c>
      <c r="N205" s="75">
        <v>1747.287</v>
      </c>
      <c r="O205" s="75">
        <v>1747.287</v>
      </c>
      <c r="P205" s="77">
        <v>1359.001</v>
      </c>
      <c r="Q205" s="77">
        <v>1925.50389</v>
      </c>
    </row>
    <row r="206" spans="1:17" x14ac:dyDescent="0.2">
      <c r="A206" s="19">
        <v>30215362</v>
      </c>
      <c r="B206" s="19" t="s">
        <v>1362</v>
      </c>
      <c r="C206" s="72"/>
      <c r="D206" s="73">
        <v>17.5</v>
      </c>
      <c r="E206" s="74">
        <v>0</v>
      </c>
      <c r="G206" s="75">
        <v>1806.9385199999999</v>
      </c>
      <c r="H206" s="75">
        <v>1507.5672</v>
      </c>
      <c r="I206" s="75">
        <v>1458.9359999999999</v>
      </c>
      <c r="J206" s="75">
        <v>1377.884</v>
      </c>
      <c r="K206" s="75">
        <v>1134.7279999999998</v>
      </c>
      <c r="L206" s="76">
        <v>1460.4660000000001</v>
      </c>
      <c r="M206" s="75">
        <v>1458.9359999999999</v>
      </c>
      <c r="N206" s="75">
        <v>1458.9359999999999</v>
      </c>
      <c r="O206" s="75">
        <v>1458.9359999999999</v>
      </c>
      <c r="P206" s="77">
        <v>1134.7279999999998</v>
      </c>
      <c r="Q206" s="77">
        <v>1806.9385199999999</v>
      </c>
    </row>
    <row r="207" spans="1:17" x14ac:dyDescent="0.2">
      <c r="A207" s="19">
        <v>30215438</v>
      </c>
      <c r="B207" s="19" t="s">
        <v>1992</v>
      </c>
      <c r="C207" s="72"/>
      <c r="D207" s="73">
        <v>1.5</v>
      </c>
      <c r="E207" s="74">
        <v>0</v>
      </c>
      <c r="G207" s="75">
        <v>1925.50389</v>
      </c>
      <c r="H207" s="75">
        <v>1805.5299000000002</v>
      </c>
      <c r="I207" s="75">
        <v>1747.287</v>
      </c>
      <c r="J207" s="75">
        <v>1650.2155</v>
      </c>
      <c r="K207" s="75">
        <v>1359.001</v>
      </c>
      <c r="L207" s="76">
        <v>1460.4660000000001</v>
      </c>
      <c r="M207" s="75">
        <v>1747.287</v>
      </c>
      <c r="N207" s="75">
        <v>1747.287</v>
      </c>
      <c r="O207" s="75">
        <v>1747.287</v>
      </c>
      <c r="P207" s="77">
        <v>1359.001</v>
      </c>
      <c r="Q207" s="77">
        <v>1925.50389</v>
      </c>
    </row>
    <row r="208" spans="1:17" x14ac:dyDescent="0.2">
      <c r="A208" s="19">
        <v>30215453</v>
      </c>
      <c r="B208" s="19" t="s">
        <v>4546</v>
      </c>
      <c r="C208" s="72"/>
      <c r="D208" s="73">
        <v>351</v>
      </c>
      <c r="E208" s="74">
        <v>0</v>
      </c>
      <c r="G208" s="75">
        <v>6.662725</v>
      </c>
      <c r="H208" s="75">
        <v>14.182500000000001</v>
      </c>
      <c r="I208" s="75">
        <v>13.725000000000001</v>
      </c>
      <c r="J208" s="75">
        <v>12.9625</v>
      </c>
      <c r="K208" s="75">
        <v>10.674999999999999</v>
      </c>
      <c r="L208" s="74" t="s">
        <v>674</v>
      </c>
      <c r="M208" s="75">
        <v>13.725000000000001</v>
      </c>
      <c r="N208" s="75">
        <v>13.725000000000001</v>
      </c>
      <c r="O208" s="75">
        <v>13.725000000000001</v>
      </c>
      <c r="P208" s="75">
        <v>6.662725</v>
      </c>
      <c r="Q208" s="75">
        <v>14.182500000000001</v>
      </c>
    </row>
    <row r="209" spans="1:17" x14ac:dyDescent="0.2">
      <c r="A209" s="19">
        <v>30215461</v>
      </c>
      <c r="B209" s="19" t="s">
        <v>4383</v>
      </c>
      <c r="C209" s="72"/>
      <c r="D209" s="73">
        <v>14</v>
      </c>
      <c r="E209" s="74">
        <v>0</v>
      </c>
      <c r="G209" s="75">
        <v>44.293300000000002</v>
      </c>
      <c r="H209" s="75">
        <v>87.113100000000003</v>
      </c>
      <c r="I209" s="75">
        <v>84.302999999999997</v>
      </c>
      <c r="J209" s="75">
        <v>79.619500000000002</v>
      </c>
      <c r="K209" s="75">
        <v>65.569000000000003</v>
      </c>
      <c r="L209" s="76">
        <v>34.298999999999999</v>
      </c>
      <c r="M209" s="75">
        <v>84.302999999999997</v>
      </c>
      <c r="N209" s="75">
        <v>84.302999999999997</v>
      </c>
      <c r="O209" s="75">
        <v>84.302999999999997</v>
      </c>
      <c r="P209" s="77">
        <v>34.298999999999999</v>
      </c>
      <c r="Q209" s="77">
        <v>87.113100000000003</v>
      </c>
    </row>
    <row r="210" spans="1:17" x14ac:dyDescent="0.2">
      <c r="A210" s="19">
        <v>30215487</v>
      </c>
      <c r="B210" s="19" t="s">
        <v>4622</v>
      </c>
      <c r="C210" s="72"/>
      <c r="D210" s="73">
        <v>17.5</v>
      </c>
      <c r="E210" s="74">
        <v>0</v>
      </c>
      <c r="G210" s="75">
        <v>44.293300000000002</v>
      </c>
      <c r="H210" s="75">
        <v>20.46</v>
      </c>
      <c r="I210" s="75">
        <v>19.8</v>
      </c>
      <c r="J210" s="75">
        <v>18.7</v>
      </c>
      <c r="K210" s="75">
        <v>15.399999999999999</v>
      </c>
      <c r="L210" s="76">
        <v>34.298999999999999</v>
      </c>
      <c r="M210" s="75">
        <v>19.8</v>
      </c>
      <c r="N210" s="75">
        <v>19.8</v>
      </c>
      <c r="O210" s="75">
        <v>19.8</v>
      </c>
      <c r="P210" s="77">
        <v>15.399999999999999</v>
      </c>
      <c r="Q210" s="77">
        <v>44.293300000000002</v>
      </c>
    </row>
    <row r="211" spans="1:17" x14ac:dyDescent="0.2">
      <c r="A211" s="19">
        <v>30215503</v>
      </c>
      <c r="B211" s="19" t="s">
        <v>4626</v>
      </c>
      <c r="C211" s="72"/>
      <c r="D211" s="73">
        <v>80.5</v>
      </c>
      <c r="E211" s="74">
        <v>0</v>
      </c>
      <c r="G211" s="75">
        <v>44.293300000000002</v>
      </c>
      <c r="H211" s="75">
        <v>23.733599999999999</v>
      </c>
      <c r="I211" s="75">
        <v>22.968</v>
      </c>
      <c r="J211" s="75">
        <v>21.692</v>
      </c>
      <c r="K211" s="75">
        <v>17.863999999999997</v>
      </c>
      <c r="L211" s="76">
        <v>34.298999999999999</v>
      </c>
      <c r="M211" s="75">
        <v>22.968</v>
      </c>
      <c r="N211" s="75">
        <v>22.968</v>
      </c>
      <c r="O211" s="75">
        <v>22.968</v>
      </c>
      <c r="P211" s="77">
        <v>17.863999999999997</v>
      </c>
      <c r="Q211" s="77">
        <v>44.293300000000002</v>
      </c>
    </row>
    <row r="212" spans="1:17" x14ac:dyDescent="0.2">
      <c r="A212" s="19">
        <v>30215529</v>
      </c>
      <c r="B212" s="19" t="s">
        <v>4280</v>
      </c>
      <c r="C212" s="72"/>
      <c r="D212" s="73">
        <v>79</v>
      </c>
      <c r="E212" s="74">
        <v>0</v>
      </c>
      <c r="G212" s="75">
        <v>44.293300000000002</v>
      </c>
      <c r="H212" s="75">
        <v>23.733599999999999</v>
      </c>
      <c r="I212" s="75">
        <v>22.968</v>
      </c>
      <c r="J212" s="75">
        <v>21.692</v>
      </c>
      <c r="K212" s="75">
        <v>17.863999999999997</v>
      </c>
      <c r="L212" s="76">
        <v>34.298999999999999</v>
      </c>
      <c r="M212" s="75">
        <v>22.968</v>
      </c>
      <c r="N212" s="75">
        <v>22.968</v>
      </c>
      <c r="O212" s="75">
        <v>22.968</v>
      </c>
      <c r="P212" s="77">
        <v>17.863999999999997</v>
      </c>
      <c r="Q212" s="77">
        <v>44.293300000000002</v>
      </c>
    </row>
    <row r="213" spans="1:17" x14ac:dyDescent="0.2">
      <c r="A213" s="19">
        <v>30215537</v>
      </c>
      <c r="B213" s="19" t="s">
        <v>4656</v>
      </c>
      <c r="C213" s="72"/>
      <c r="D213" s="73">
        <v>9.25</v>
      </c>
      <c r="E213" s="74">
        <v>0</v>
      </c>
      <c r="G213" s="75">
        <v>44.293300000000002</v>
      </c>
      <c r="H213" s="75">
        <v>20.46</v>
      </c>
      <c r="I213" s="75">
        <v>19.8</v>
      </c>
      <c r="J213" s="75">
        <v>18.7</v>
      </c>
      <c r="K213" s="75">
        <v>15.399999999999999</v>
      </c>
      <c r="L213" s="76">
        <v>34.298999999999999</v>
      </c>
      <c r="M213" s="75">
        <v>19.8</v>
      </c>
      <c r="N213" s="75">
        <v>19.8</v>
      </c>
      <c r="O213" s="75">
        <v>19.8</v>
      </c>
      <c r="P213" s="77">
        <v>15.399999999999999</v>
      </c>
      <c r="Q213" s="77">
        <v>44.293300000000002</v>
      </c>
    </row>
    <row r="214" spans="1:17" x14ac:dyDescent="0.2">
      <c r="A214" s="19">
        <v>30215560</v>
      </c>
      <c r="B214" s="19" t="s">
        <v>4696</v>
      </c>
      <c r="C214" s="72"/>
      <c r="D214" s="73">
        <v>4</v>
      </c>
      <c r="E214" s="74">
        <v>0</v>
      </c>
      <c r="G214" s="75">
        <v>44.293300000000002</v>
      </c>
      <c r="H214" s="75">
        <v>41.6175</v>
      </c>
      <c r="I214" s="75">
        <v>40.274999999999999</v>
      </c>
      <c r="J214" s="75">
        <v>38.037500000000001</v>
      </c>
      <c r="K214" s="75">
        <v>31.324999999999999</v>
      </c>
      <c r="L214" s="76">
        <v>34.298999999999999</v>
      </c>
      <c r="M214" s="75">
        <v>40.274999999999999</v>
      </c>
      <c r="N214" s="75">
        <v>40.274999999999999</v>
      </c>
      <c r="O214" s="75">
        <v>40.274999999999999</v>
      </c>
      <c r="P214" s="77">
        <v>31.324999999999999</v>
      </c>
      <c r="Q214" s="77">
        <v>44.293300000000002</v>
      </c>
    </row>
    <row r="215" spans="1:17" x14ac:dyDescent="0.2">
      <c r="A215" s="19">
        <v>30215610</v>
      </c>
      <c r="B215" s="19" t="s">
        <v>115</v>
      </c>
      <c r="C215" s="72"/>
      <c r="D215" s="73">
        <v>4.75</v>
      </c>
      <c r="E215" s="74">
        <v>0</v>
      </c>
      <c r="G215" s="75">
        <v>44.293300000000002</v>
      </c>
      <c r="H215" s="75">
        <v>41.6175</v>
      </c>
      <c r="I215" s="75">
        <v>40.274999999999999</v>
      </c>
      <c r="J215" s="75">
        <v>38.037500000000001</v>
      </c>
      <c r="K215" s="75">
        <v>31.324999999999999</v>
      </c>
      <c r="L215" s="76">
        <v>34.298999999999999</v>
      </c>
      <c r="M215" s="75">
        <v>40.274999999999999</v>
      </c>
      <c r="N215" s="75">
        <v>40.274999999999999</v>
      </c>
      <c r="O215" s="75">
        <v>40.274999999999999</v>
      </c>
      <c r="P215" s="77">
        <v>31.324999999999999</v>
      </c>
      <c r="Q215" s="77">
        <v>44.293300000000002</v>
      </c>
    </row>
    <row r="216" spans="1:17" x14ac:dyDescent="0.2">
      <c r="A216" s="19">
        <v>30215651</v>
      </c>
      <c r="B216" s="19" t="s">
        <v>4748</v>
      </c>
      <c r="C216" s="72"/>
      <c r="D216" s="73">
        <v>32.25</v>
      </c>
      <c r="E216" s="74">
        <v>0</v>
      </c>
      <c r="G216" s="75">
        <v>44.293300000000002</v>
      </c>
      <c r="H216" s="75">
        <v>48.276299999999999</v>
      </c>
      <c r="I216" s="75">
        <v>46.719000000000001</v>
      </c>
      <c r="J216" s="75">
        <v>44.123499999999993</v>
      </c>
      <c r="K216" s="75">
        <v>36.336999999999996</v>
      </c>
      <c r="L216" s="76">
        <v>34.298999999999999</v>
      </c>
      <c r="M216" s="75">
        <v>46.719000000000001</v>
      </c>
      <c r="N216" s="75">
        <v>46.719000000000001</v>
      </c>
      <c r="O216" s="75">
        <v>46.719000000000001</v>
      </c>
      <c r="P216" s="77">
        <v>34.298999999999999</v>
      </c>
      <c r="Q216" s="77">
        <v>48.276299999999999</v>
      </c>
    </row>
    <row r="217" spans="1:17" x14ac:dyDescent="0.2">
      <c r="A217" s="19">
        <v>30215669</v>
      </c>
      <c r="B217" s="19" t="s">
        <v>4747</v>
      </c>
      <c r="C217" s="72"/>
      <c r="D217" s="73">
        <v>17.75</v>
      </c>
      <c r="E217" s="74">
        <v>0</v>
      </c>
      <c r="G217" s="75">
        <v>44.293300000000002</v>
      </c>
      <c r="H217" s="75">
        <v>48.276299999999999</v>
      </c>
      <c r="I217" s="75">
        <v>46.719000000000001</v>
      </c>
      <c r="J217" s="75">
        <v>44.123499999999993</v>
      </c>
      <c r="K217" s="75">
        <v>36.336999999999996</v>
      </c>
      <c r="L217" s="76">
        <v>34.298999999999999</v>
      </c>
      <c r="M217" s="75">
        <v>46.719000000000001</v>
      </c>
      <c r="N217" s="75">
        <v>46.719000000000001</v>
      </c>
      <c r="O217" s="75">
        <v>46.719000000000001</v>
      </c>
      <c r="P217" s="77">
        <v>34.298999999999999</v>
      </c>
      <c r="Q217" s="77">
        <v>48.276299999999999</v>
      </c>
    </row>
    <row r="218" spans="1:17" x14ac:dyDescent="0.2">
      <c r="A218" s="19">
        <v>30215677</v>
      </c>
      <c r="B218" s="19" t="s">
        <v>278</v>
      </c>
      <c r="C218" s="72"/>
      <c r="D218" s="73">
        <v>41.5</v>
      </c>
      <c r="E218" s="74">
        <v>0</v>
      </c>
      <c r="G218" s="75">
        <v>5.0243500000000001</v>
      </c>
      <c r="H218" s="75">
        <v>10.695</v>
      </c>
      <c r="I218" s="75">
        <v>10.350000000000001</v>
      </c>
      <c r="J218" s="75">
        <v>9.7750000000000004</v>
      </c>
      <c r="K218" s="75">
        <v>8.0499999999999989</v>
      </c>
      <c r="L218" s="74" t="s">
        <v>674</v>
      </c>
      <c r="M218" s="75">
        <v>10.350000000000001</v>
      </c>
      <c r="N218" s="75">
        <v>10.350000000000001</v>
      </c>
      <c r="O218" s="75">
        <v>10.350000000000001</v>
      </c>
      <c r="P218" s="75">
        <v>5.0243500000000001</v>
      </c>
      <c r="Q218" s="75">
        <v>10.695</v>
      </c>
    </row>
    <row r="219" spans="1:17" x14ac:dyDescent="0.2">
      <c r="A219" s="19">
        <v>30215719</v>
      </c>
      <c r="B219" s="19" t="s">
        <v>4792</v>
      </c>
      <c r="C219" s="72"/>
      <c r="D219" s="73">
        <v>29.5</v>
      </c>
      <c r="E219" s="74">
        <v>0</v>
      </c>
      <c r="G219" s="75">
        <v>0</v>
      </c>
      <c r="H219" s="75">
        <v>0</v>
      </c>
      <c r="I219" s="75">
        <v>0</v>
      </c>
      <c r="J219" s="75">
        <v>0</v>
      </c>
      <c r="K219" s="75">
        <v>0</v>
      </c>
      <c r="L219" s="74" t="s">
        <v>674</v>
      </c>
      <c r="M219" s="75">
        <v>0</v>
      </c>
      <c r="N219" s="75">
        <v>0</v>
      </c>
      <c r="O219" s="75">
        <v>0</v>
      </c>
      <c r="P219" s="75">
        <v>0</v>
      </c>
      <c r="Q219" s="75">
        <v>0</v>
      </c>
    </row>
    <row r="220" spans="1:17" x14ac:dyDescent="0.2">
      <c r="A220" s="19">
        <v>30215727</v>
      </c>
      <c r="B220" s="19" t="s">
        <v>4798</v>
      </c>
      <c r="C220" s="72"/>
      <c r="D220" s="73">
        <v>4.5</v>
      </c>
      <c r="E220" s="74">
        <v>0</v>
      </c>
      <c r="G220" s="75">
        <v>55.07197</v>
      </c>
      <c r="H220" s="75">
        <v>547.07249999999999</v>
      </c>
      <c r="I220" s="75">
        <v>529.42500000000007</v>
      </c>
      <c r="J220" s="75">
        <v>500.01249999999999</v>
      </c>
      <c r="K220" s="75">
        <v>411.77499999999998</v>
      </c>
      <c r="L220" s="76">
        <v>0</v>
      </c>
      <c r="M220" s="75">
        <v>529.42500000000007</v>
      </c>
      <c r="N220" s="75">
        <v>529.42500000000007</v>
      </c>
      <c r="O220" s="75">
        <v>529.42500000000007</v>
      </c>
      <c r="P220" s="77">
        <v>0</v>
      </c>
      <c r="Q220" s="77">
        <v>547.07249999999999</v>
      </c>
    </row>
    <row r="221" spans="1:17" x14ac:dyDescent="0.2">
      <c r="A221" s="19">
        <v>30215735</v>
      </c>
      <c r="B221" s="19" t="s">
        <v>4800</v>
      </c>
      <c r="C221" s="72"/>
      <c r="D221" s="73">
        <v>20.5</v>
      </c>
      <c r="E221" s="74">
        <v>0</v>
      </c>
      <c r="G221" s="75">
        <v>0</v>
      </c>
      <c r="H221" s="75">
        <v>547.1934</v>
      </c>
      <c r="I221" s="75">
        <v>529.54200000000003</v>
      </c>
      <c r="J221" s="75">
        <v>500.12299999999999</v>
      </c>
      <c r="K221" s="75">
        <v>411.86599999999999</v>
      </c>
      <c r="L221" s="76">
        <v>0</v>
      </c>
      <c r="M221" s="75">
        <v>529.54200000000003</v>
      </c>
      <c r="N221" s="75">
        <v>529.54200000000003</v>
      </c>
      <c r="O221" s="75">
        <v>529.54200000000003</v>
      </c>
      <c r="P221" s="77">
        <v>0</v>
      </c>
      <c r="Q221" s="77">
        <v>547.1934</v>
      </c>
    </row>
    <row r="222" spans="1:17" x14ac:dyDescent="0.2">
      <c r="A222" s="19">
        <v>30215768</v>
      </c>
      <c r="B222" s="19" t="s">
        <v>4354</v>
      </c>
      <c r="C222" s="72"/>
      <c r="D222" s="73">
        <v>5</v>
      </c>
      <c r="E222" s="74">
        <v>0</v>
      </c>
      <c r="G222" s="75">
        <v>8.7467380000000006</v>
      </c>
      <c r="H222" s="75">
        <v>18.618600000000001</v>
      </c>
      <c r="I222" s="75">
        <v>18.018000000000001</v>
      </c>
      <c r="J222" s="75">
        <v>17.016999999999999</v>
      </c>
      <c r="K222" s="75">
        <v>14.013999999999999</v>
      </c>
      <c r="L222" s="74" t="s">
        <v>674</v>
      </c>
      <c r="M222" s="75">
        <v>18.018000000000001</v>
      </c>
      <c r="N222" s="75">
        <v>18.018000000000001</v>
      </c>
      <c r="O222" s="75">
        <v>18.018000000000001</v>
      </c>
      <c r="P222" s="75">
        <v>8.7467380000000006</v>
      </c>
      <c r="Q222" s="75">
        <v>18.618600000000001</v>
      </c>
    </row>
    <row r="223" spans="1:17" x14ac:dyDescent="0.2">
      <c r="A223" s="19">
        <v>30215776</v>
      </c>
      <c r="B223" s="19" t="s">
        <v>2896</v>
      </c>
      <c r="C223" s="72"/>
      <c r="D223" s="73">
        <v>7.75</v>
      </c>
      <c r="E223" s="74">
        <v>0</v>
      </c>
      <c r="G223" s="75">
        <v>11.520059999999999</v>
      </c>
      <c r="H223" s="75">
        <v>47.662500000000001</v>
      </c>
      <c r="I223" s="75">
        <v>46.125</v>
      </c>
      <c r="J223" s="75">
        <v>43.5625</v>
      </c>
      <c r="K223" s="75">
        <v>35.875</v>
      </c>
      <c r="L223" s="76">
        <v>0</v>
      </c>
      <c r="M223" s="75">
        <v>46.125</v>
      </c>
      <c r="N223" s="75">
        <v>46.125</v>
      </c>
      <c r="O223" s="75">
        <v>46.125</v>
      </c>
      <c r="P223" s="77">
        <v>0</v>
      </c>
      <c r="Q223" s="77">
        <v>47.662500000000001</v>
      </c>
    </row>
    <row r="224" spans="1:17" x14ac:dyDescent="0.2">
      <c r="A224" s="19">
        <v>30219612</v>
      </c>
      <c r="B224" s="19" t="s">
        <v>1392</v>
      </c>
      <c r="C224" s="72"/>
      <c r="D224" s="73">
        <v>12.5</v>
      </c>
      <c r="E224" s="74">
        <v>0</v>
      </c>
      <c r="G224" s="75">
        <v>11.520059999999999</v>
      </c>
      <c r="H224" s="75">
        <v>47.662500000000001</v>
      </c>
      <c r="I224" s="75">
        <v>46.125</v>
      </c>
      <c r="J224" s="75">
        <v>43.5625</v>
      </c>
      <c r="K224" s="75">
        <v>35.875</v>
      </c>
      <c r="L224" s="76">
        <v>0</v>
      </c>
      <c r="M224" s="75">
        <v>46.125</v>
      </c>
      <c r="N224" s="75">
        <v>46.125</v>
      </c>
      <c r="O224" s="75">
        <v>46.125</v>
      </c>
      <c r="P224" s="77">
        <v>0</v>
      </c>
      <c r="Q224" s="77">
        <v>47.662500000000001</v>
      </c>
    </row>
    <row r="225" spans="1:17" x14ac:dyDescent="0.2">
      <c r="A225" s="19">
        <v>30219653</v>
      </c>
      <c r="B225" s="19" t="s">
        <v>1380</v>
      </c>
      <c r="C225" s="72"/>
      <c r="D225" s="73">
        <v>76.5</v>
      </c>
      <c r="E225" s="74">
        <v>0</v>
      </c>
      <c r="G225" s="75">
        <v>52.821210000000001</v>
      </c>
      <c r="H225" s="75">
        <v>112.43700000000001</v>
      </c>
      <c r="I225" s="75">
        <v>108.81000000000002</v>
      </c>
      <c r="J225" s="75">
        <v>102.765</v>
      </c>
      <c r="K225" s="75">
        <v>84.63</v>
      </c>
      <c r="L225" s="74" t="s">
        <v>674</v>
      </c>
      <c r="M225" s="75">
        <v>108.81000000000002</v>
      </c>
      <c r="N225" s="75">
        <v>108.81000000000002</v>
      </c>
      <c r="O225" s="75">
        <v>108.81000000000002</v>
      </c>
      <c r="P225" s="75">
        <v>52.821210000000001</v>
      </c>
      <c r="Q225" s="75">
        <v>112.43700000000001</v>
      </c>
    </row>
    <row r="226" spans="1:17" x14ac:dyDescent="0.2">
      <c r="A226" s="19">
        <v>30219752</v>
      </c>
      <c r="B226" s="19" t="s">
        <v>501</v>
      </c>
      <c r="C226" s="72"/>
      <c r="D226" s="73">
        <v>108</v>
      </c>
      <c r="E226" s="74">
        <v>0</v>
      </c>
      <c r="G226" s="75">
        <v>226.84721800000003</v>
      </c>
      <c r="H226" s="75">
        <v>482.87460000000004</v>
      </c>
      <c r="I226" s="75">
        <v>467.29800000000012</v>
      </c>
      <c r="J226" s="75">
        <v>441.33699999999999</v>
      </c>
      <c r="K226" s="75">
        <v>363.45400000000001</v>
      </c>
      <c r="L226" s="74" t="s">
        <v>674</v>
      </c>
      <c r="M226" s="75">
        <v>467.29800000000012</v>
      </c>
      <c r="N226" s="75">
        <v>467.29800000000012</v>
      </c>
      <c r="O226" s="75">
        <v>467.29800000000012</v>
      </c>
      <c r="P226" s="75">
        <v>226.84721800000003</v>
      </c>
      <c r="Q226" s="75">
        <v>482.87460000000004</v>
      </c>
    </row>
    <row r="227" spans="1:17" x14ac:dyDescent="0.2">
      <c r="A227" s="19">
        <v>30219760</v>
      </c>
      <c r="B227" s="19" t="s">
        <v>5003</v>
      </c>
      <c r="C227" s="72"/>
      <c r="D227" s="73">
        <v>189.5</v>
      </c>
      <c r="E227" s="74">
        <v>0</v>
      </c>
      <c r="G227" s="75" t="s">
        <v>834</v>
      </c>
      <c r="H227" s="75">
        <v>609.38250000000005</v>
      </c>
      <c r="I227" s="75">
        <v>589.72500000000002</v>
      </c>
      <c r="J227" s="75">
        <v>556.96249999999998</v>
      </c>
      <c r="K227" s="75">
        <v>458.67499999999995</v>
      </c>
      <c r="L227" s="76">
        <v>0</v>
      </c>
      <c r="M227" s="75">
        <v>589.72500000000002</v>
      </c>
      <c r="N227" s="75">
        <v>589.72500000000002</v>
      </c>
      <c r="O227" s="75">
        <v>589.72500000000002</v>
      </c>
      <c r="P227" s="77">
        <v>0</v>
      </c>
      <c r="Q227" s="77">
        <v>609.38250000000005</v>
      </c>
    </row>
    <row r="228" spans="1:17" x14ac:dyDescent="0.2">
      <c r="A228" s="19">
        <v>30219851</v>
      </c>
      <c r="B228" s="19" t="s">
        <v>4151</v>
      </c>
      <c r="C228" s="72"/>
      <c r="D228" s="73">
        <v>265.25</v>
      </c>
      <c r="E228" s="74">
        <v>0</v>
      </c>
      <c r="G228" s="75">
        <v>0</v>
      </c>
      <c r="H228" s="75">
        <v>609.38250000000005</v>
      </c>
      <c r="I228" s="75">
        <v>589.72500000000002</v>
      </c>
      <c r="J228" s="75">
        <v>556.96249999999998</v>
      </c>
      <c r="K228" s="75">
        <v>458.67499999999995</v>
      </c>
      <c r="L228" s="76">
        <v>0</v>
      </c>
      <c r="M228" s="75">
        <v>589.72500000000002</v>
      </c>
      <c r="N228" s="75">
        <v>589.72500000000002</v>
      </c>
      <c r="O228" s="75">
        <v>589.72500000000002</v>
      </c>
      <c r="P228" s="77">
        <v>0</v>
      </c>
      <c r="Q228" s="77">
        <v>609.38250000000005</v>
      </c>
    </row>
    <row r="229" spans="1:17" x14ac:dyDescent="0.2">
      <c r="A229" s="19">
        <v>30219869</v>
      </c>
      <c r="B229" s="19" t="s">
        <v>4442</v>
      </c>
      <c r="C229" s="72"/>
      <c r="D229" s="73">
        <v>45.25</v>
      </c>
      <c r="E229" s="74">
        <v>0</v>
      </c>
      <c r="G229" s="75">
        <v>218.86213000000001</v>
      </c>
      <c r="H229" s="75">
        <v>335.26500000000004</v>
      </c>
      <c r="I229" s="75">
        <v>324.45</v>
      </c>
      <c r="J229" s="75">
        <v>306.42500000000001</v>
      </c>
      <c r="K229" s="75">
        <v>252.35</v>
      </c>
      <c r="L229" s="76">
        <v>0</v>
      </c>
      <c r="M229" s="75">
        <v>324.45</v>
      </c>
      <c r="N229" s="75">
        <v>324.45</v>
      </c>
      <c r="O229" s="75">
        <v>324.45</v>
      </c>
      <c r="P229" s="77">
        <v>0</v>
      </c>
      <c r="Q229" s="77">
        <v>335.26500000000004</v>
      </c>
    </row>
    <row r="230" spans="1:17" x14ac:dyDescent="0.2">
      <c r="A230" s="19">
        <v>30219885</v>
      </c>
      <c r="B230" s="19" t="s">
        <v>1610</v>
      </c>
      <c r="C230" s="72"/>
      <c r="D230" s="73">
        <v>63.25</v>
      </c>
      <c r="E230" s="74">
        <v>0</v>
      </c>
      <c r="G230" s="75">
        <v>23.914580000000001</v>
      </c>
      <c r="H230" s="75">
        <v>261.33000000000004</v>
      </c>
      <c r="I230" s="75">
        <v>252.9</v>
      </c>
      <c r="J230" s="75">
        <v>238.85</v>
      </c>
      <c r="K230" s="75">
        <v>196.7</v>
      </c>
      <c r="L230" s="76">
        <v>0</v>
      </c>
      <c r="M230" s="75">
        <v>252.9</v>
      </c>
      <c r="N230" s="75">
        <v>252.9</v>
      </c>
      <c r="O230" s="75">
        <v>252.9</v>
      </c>
      <c r="P230" s="77">
        <v>0</v>
      </c>
      <c r="Q230" s="77">
        <v>261.33000000000004</v>
      </c>
    </row>
    <row r="231" spans="1:17" x14ac:dyDescent="0.2">
      <c r="A231" s="19">
        <v>30219935</v>
      </c>
      <c r="B231" s="19" t="s">
        <v>235</v>
      </c>
      <c r="C231" s="72"/>
      <c r="D231" s="73">
        <v>4.25</v>
      </c>
      <c r="E231" s="74">
        <v>0</v>
      </c>
      <c r="G231" s="75">
        <v>43.69</v>
      </c>
      <c r="H231" s="75">
        <v>93</v>
      </c>
      <c r="I231" s="75">
        <v>90.000000000000014</v>
      </c>
      <c r="J231" s="75">
        <v>85</v>
      </c>
      <c r="K231" s="75">
        <v>70</v>
      </c>
      <c r="L231" s="74" t="s">
        <v>674</v>
      </c>
      <c r="M231" s="75">
        <v>90.000000000000014</v>
      </c>
      <c r="N231" s="75">
        <v>90.000000000000014</v>
      </c>
      <c r="O231" s="75">
        <v>90.000000000000014</v>
      </c>
      <c r="P231" s="75">
        <v>43.69</v>
      </c>
      <c r="Q231" s="75">
        <v>93</v>
      </c>
    </row>
    <row r="232" spans="1:17" x14ac:dyDescent="0.2">
      <c r="A232" s="19">
        <v>30220016</v>
      </c>
      <c r="B232" s="19" t="s">
        <v>2866</v>
      </c>
      <c r="C232" s="72"/>
      <c r="D232" s="73">
        <v>35.75</v>
      </c>
      <c r="E232" s="74">
        <v>0</v>
      </c>
      <c r="G232" s="75">
        <v>25.910630000000001</v>
      </c>
      <c r="H232" s="75">
        <v>81.84</v>
      </c>
      <c r="I232" s="75">
        <v>79.2</v>
      </c>
      <c r="J232" s="75">
        <v>74.8</v>
      </c>
      <c r="K232" s="75">
        <v>61.599999999999994</v>
      </c>
      <c r="L232" s="76">
        <v>54.423000000000002</v>
      </c>
      <c r="M232" s="75">
        <v>79.2</v>
      </c>
      <c r="N232" s="75">
        <v>79.2</v>
      </c>
      <c r="O232" s="75">
        <v>79.2</v>
      </c>
      <c r="P232" s="77">
        <v>25.910630000000001</v>
      </c>
      <c r="Q232" s="77">
        <v>81.84</v>
      </c>
    </row>
    <row r="233" spans="1:17" x14ac:dyDescent="0.2">
      <c r="A233" s="19">
        <v>30220024</v>
      </c>
      <c r="B233" s="19" t="s">
        <v>1985</v>
      </c>
      <c r="C233" s="72"/>
      <c r="D233" s="73">
        <v>2.25</v>
      </c>
      <c r="E233" s="74">
        <v>0</v>
      </c>
      <c r="G233" s="75">
        <v>152.80577500000001</v>
      </c>
      <c r="H233" s="75">
        <v>325.26750000000004</v>
      </c>
      <c r="I233" s="75">
        <v>314.77500000000003</v>
      </c>
      <c r="J233" s="75">
        <v>297.28749999999997</v>
      </c>
      <c r="K233" s="75">
        <v>244.82499999999999</v>
      </c>
      <c r="L233" s="74" t="s">
        <v>674</v>
      </c>
      <c r="M233" s="75">
        <v>314.77500000000003</v>
      </c>
      <c r="N233" s="75">
        <v>314.77500000000003</v>
      </c>
      <c r="O233" s="75">
        <v>314.77500000000003</v>
      </c>
      <c r="P233" s="75">
        <v>152.80577500000001</v>
      </c>
      <c r="Q233" s="75">
        <v>325.26750000000004</v>
      </c>
    </row>
    <row r="234" spans="1:17" x14ac:dyDescent="0.2">
      <c r="A234" s="19">
        <v>30220099</v>
      </c>
      <c r="B234" s="19" t="s">
        <v>4277</v>
      </c>
      <c r="C234" s="72"/>
      <c r="D234" s="73">
        <v>1265.25</v>
      </c>
      <c r="E234" s="74">
        <v>0</v>
      </c>
      <c r="G234" s="75">
        <v>152.80577500000001</v>
      </c>
      <c r="H234" s="75">
        <v>325.26750000000004</v>
      </c>
      <c r="I234" s="75">
        <v>314.77500000000003</v>
      </c>
      <c r="J234" s="75">
        <v>297.28749999999997</v>
      </c>
      <c r="K234" s="75">
        <v>244.82499999999999</v>
      </c>
      <c r="L234" s="74" t="s">
        <v>674</v>
      </c>
      <c r="M234" s="75">
        <v>314.77500000000003</v>
      </c>
      <c r="N234" s="75">
        <v>314.77500000000003</v>
      </c>
      <c r="O234" s="75">
        <v>314.77500000000003</v>
      </c>
      <c r="P234" s="75">
        <v>152.80577500000001</v>
      </c>
      <c r="Q234" s="75">
        <v>325.26750000000004</v>
      </c>
    </row>
    <row r="235" spans="1:17" x14ac:dyDescent="0.2">
      <c r="A235" s="19">
        <v>30220107</v>
      </c>
      <c r="B235" s="19" t="s">
        <v>4720</v>
      </c>
      <c r="C235" s="72"/>
      <c r="D235" s="73">
        <v>8</v>
      </c>
      <c r="E235" s="74">
        <v>0</v>
      </c>
      <c r="G235" s="75">
        <v>399.61058500000001</v>
      </c>
      <c r="H235" s="75">
        <v>850.62450000000001</v>
      </c>
      <c r="I235" s="75">
        <v>823.18500000000006</v>
      </c>
      <c r="J235" s="75">
        <v>777.45249999999999</v>
      </c>
      <c r="K235" s="75">
        <v>640.255</v>
      </c>
      <c r="L235" s="74" t="s">
        <v>674</v>
      </c>
      <c r="M235" s="75">
        <v>823.18500000000006</v>
      </c>
      <c r="N235" s="75">
        <v>823.18500000000006</v>
      </c>
      <c r="O235" s="75">
        <v>823.18500000000006</v>
      </c>
      <c r="P235" s="75">
        <v>399.61058500000001</v>
      </c>
      <c r="Q235" s="75">
        <v>850.62450000000001</v>
      </c>
    </row>
    <row r="236" spans="1:17" x14ac:dyDescent="0.2">
      <c r="A236" s="19">
        <v>30220131</v>
      </c>
      <c r="B236" s="19" t="s">
        <v>159</v>
      </c>
      <c r="C236" s="72"/>
      <c r="D236" s="73">
        <v>11</v>
      </c>
      <c r="E236" s="74">
        <v>0</v>
      </c>
      <c r="G236" s="75">
        <v>217.003861</v>
      </c>
      <c r="H236" s="75">
        <v>461.92170000000004</v>
      </c>
      <c r="I236" s="75">
        <v>447.02100000000007</v>
      </c>
      <c r="J236" s="75">
        <v>422.18649999999997</v>
      </c>
      <c r="K236" s="75">
        <v>347.68299999999999</v>
      </c>
      <c r="L236" s="74" t="s">
        <v>674</v>
      </c>
      <c r="M236" s="75">
        <v>447.02100000000007</v>
      </c>
      <c r="N236" s="75">
        <v>447.02100000000007</v>
      </c>
      <c r="O236" s="75">
        <v>447.02100000000007</v>
      </c>
      <c r="P236" s="75">
        <v>217.003861</v>
      </c>
      <c r="Q236" s="75">
        <v>461.92170000000004</v>
      </c>
    </row>
    <row r="237" spans="1:17" x14ac:dyDescent="0.2">
      <c r="A237" s="19">
        <v>30220230</v>
      </c>
      <c r="B237" s="19" t="s">
        <v>1974</v>
      </c>
      <c r="C237" s="72"/>
      <c r="D237" s="73">
        <v>3</v>
      </c>
      <c r="E237" s="74">
        <v>0</v>
      </c>
      <c r="G237" s="75">
        <v>0</v>
      </c>
      <c r="H237" s="75">
        <v>0</v>
      </c>
      <c r="I237" s="75">
        <v>0</v>
      </c>
      <c r="J237" s="75">
        <v>0</v>
      </c>
      <c r="K237" s="75">
        <v>0</v>
      </c>
      <c r="L237" s="74" t="s">
        <v>674</v>
      </c>
      <c r="M237" s="75">
        <v>0</v>
      </c>
      <c r="N237" s="75">
        <v>0</v>
      </c>
      <c r="O237" s="75">
        <v>0</v>
      </c>
      <c r="P237" s="75">
        <v>0</v>
      </c>
      <c r="Q237" s="75">
        <v>0</v>
      </c>
    </row>
    <row r="238" spans="1:17" x14ac:dyDescent="0.2">
      <c r="A238" s="19">
        <v>30220263</v>
      </c>
      <c r="B238" s="19" t="s">
        <v>2935</v>
      </c>
      <c r="C238" s="72"/>
      <c r="D238" s="73">
        <v>465</v>
      </c>
      <c r="E238" s="74">
        <v>0</v>
      </c>
      <c r="G238" s="75">
        <v>77.331299999999999</v>
      </c>
      <c r="H238" s="75">
        <v>164.61</v>
      </c>
      <c r="I238" s="75">
        <v>159.30000000000001</v>
      </c>
      <c r="J238" s="75">
        <v>150.44999999999999</v>
      </c>
      <c r="K238" s="75">
        <v>123.89999999999999</v>
      </c>
      <c r="L238" s="74" t="s">
        <v>674</v>
      </c>
      <c r="M238" s="75">
        <v>159.30000000000001</v>
      </c>
      <c r="N238" s="75">
        <v>159.30000000000001</v>
      </c>
      <c r="O238" s="75">
        <v>159.30000000000001</v>
      </c>
      <c r="P238" s="75">
        <v>77.331299999999999</v>
      </c>
      <c r="Q238" s="75">
        <v>164.61</v>
      </c>
    </row>
    <row r="239" spans="1:17" x14ac:dyDescent="0.2">
      <c r="A239" s="19">
        <v>30220289</v>
      </c>
      <c r="B239" s="19" t="s">
        <v>4517</v>
      </c>
      <c r="C239" s="72"/>
      <c r="D239" s="73">
        <v>1.25</v>
      </c>
      <c r="E239" s="74">
        <v>0</v>
      </c>
      <c r="G239" s="75">
        <v>77.366252000000003</v>
      </c>
      <c r="H239" s="75">
        <v>164.68440000000001</v>
      </c>
      <c r="I239" s="75">
        <v>159.37200000000004</v>
      </c>
      <c r="J239" s="75">
        <v>150.518</v>
      </c>
      <c r="K239" s="75">
        <v>123.956</v>
      </c>
      <c r="L239" s="74" t="s">
        <v>674</v>
      </c>
      <c r="M239" s="75">
        <v>159.37200000000004</v>
      </c>
      <c r="N239" s="75">
        <v>159.37200000000004</v>
      </c>
      <c r="O239" s="75">
        <v>159.37200000000004</v>
      </c>
      <c r="P239" s="75">
        <v>77.366252000000003</v>
      </c>
      <c r="Q239" s="75">
        <v>164.68440000000001</v>
      </c>
    </row>
    <row r="240" spans="1:17" x14ac:dyDescent="0.2">
      <c r="A240" s="19">
        <v>30220321</v>
      </c>
      <c r="B240" s="19" t="s">
        <v>129</v>
      </c>
      <c r="C240" s="72"/>
      <c r="D240" s="73">
        <v>25.5</v>
      </c>
      <c r="E240" s="74">
        <v>0</v>
      </c>
      <c r="G240" s="75">
        <v>8.2503399999999996</v>
      </c>
      <c r="H240" s="75">
        <v>76.027500000000003</v>
      </c>
      <c r="I240" s="75">
        <v>73.575000000000003</v>
      </c>
      <c r="J240" s="75">
        <v>69.487499999999997</v>
      </c>
      <c r="K240" s="75">
        <v>57.224999999999994</v>
      </c>
      <c r="L240" s="76">
        <v>0</v>
      </c>
      <c r="M240" s="75">
        <v>73.575000000000003</v>
      </c>
      <c r="N240" s="75">
        <v>73.575000000000003</v>
      </c>
      <c r="O240" s="75">
        <v>73.575000000000003</v>
      </c>
      <c r="P240" s="77">
        <v>0</v>
      </c>
      <c r="Q240" s="77">
        <v>76.027500000000003</v>
      </c>
    </row>
    <row r="241" spans="1:17" x14ac:dyDescent="0.2">
      <c r="A241" s="19">
        <v>30220321</v>
      </c>
      <c r="B241" s="19" t="s">
        <v>129</v>
      </c>
      <c r="C241" s="72"/>
      <c r="D241" s="73">
        <v>25.5</v>
      </c>
      <c r="E241" s="74">
        <v>0</v>
      </c>
      <c r="G241" s="75">
        <v>2.4029500000000001</v>
      </c>
      <c r="H241" s="75">
        <v>5.1150000000000002</v>
      </c>
      <c r="I241" s="75">
        <v>4.9500000000000011</v>
      </c>
      <c r="J241" s="75">
        <v>4.6749999999999998</v>
      </c>
      <c r="K241" s="75">
        <v>3.8499999999999996</v>
      </c>
      <c r="L241" s="74" t="s">
        <v>674</v>
      </c>
      <c r="M241" s="75">
        <v>4.9500000000000011</v>
      </c>
      <c r="N241" s="75">
        <v>4.9500000000000011</v>
      </c>
      <c r="O241" s="75">
        <v>4.9500000000000011</v>
      </c>
      <c r="P241" s="75">
        <v>2.4029500000000001</v>
      </c>
      <c r="Q241" s="75">
        <v>5.1150000000000002</v>
      </c>
    </row>
    <row r="242" spans="1:17" x14ac:dyDescent="0.2">
      <c r="A242" s="19">
        <v>30220321</v>
      </c>
      <c r="B242" s="19" t="s">
        <v>129</v>
      </c>
      <c r="C242" s="72"/>
      <c r="D242" s="73">
        <v>25.5</v>
      </c>
      <c r="E242" s="74">
        <v>0</v>
      </c>
      <c r="G242" s="75">
        <v>3.4952000000000001</v>
      </c>
      <c r="H242" s="75">
        <v>7.44</v>
      </c>
      <c r="I242" s="75">
        <v>7.2000000000000011</v>
      </c>
      <c r="J242" s="75">
        <v>6.8</v>
      </c>
      <c r="K242" s="75">
        <v>5.6</v>
      </c>
      <c r="L242" s="74" t="s">
        <v>674</v>
      </c>
      <c r="M242" s="75">
        <v>7.2000000000000011</v>
      </c>
      <c r="N242" s="75">
        <v>7.2000000000000011</v>
      </c>
      <c r="O242" s="75">
        <v>7.2000000000000011</v>
      </c>
      <c r="P242" s="75">
        <v>3.4952000000000001</v>
      </c>
      <c r="Q242" s="75">
        <v>7.44</v>
      </c>
    </row>
    <row r="243" spans="1:17" x14ac:dyDescent="0.2">
      <c r="A243" s="19">
        <v>30220321</v>
      </c>
      <c r="B243" s="19" t="s">
        <v>129</v>
      </c>
      <c r="C243" s="72"/>
      <c r="D243" s="73">
        <v>25.5</v>
      </c>
      <c r="E243" s="74">
        <v>0</v>
      </c>
      <c r="G243" s="75">
        <v>12.299469999999999</v>
      </c>
      <c r="H243" s="75">
        <v>74.400000000000006</v>
      </c>
      <c r="I243" s="75">
        <v>72</v>
      </c>
      <c r="J243" s="75">
        <v>68</v>
      </c>
      <c r="K243" s="75">
        <v>56</v>
      </c>
      <c r="L243" s="76">
        <v>0</v>
      </c>
      <c r="M243" s="75">
        <v>72</v>
      </c>
      <c r="N243" s="75">
        <v>72</v>
      </c>
      <c r="O243" s="75">
        <v>72</v>
      </c>
      <c r="P243" s="77">
        <v>0</v>
      </c>
      <c r="Q243" s="77">
        <v>74.400000000000006</v>
      </c>
    </row>
    <row r="244" spans="1:17" x14ac:dyDescent="0.2">
      <c r="A244" s="19">
        <v>30220354</v>
      </c>
      <c r="B244" s="19" t="s">
        <v>4204</v>
      </c>
      <c r="C244" s="72"/>
      <c r="D244" s="73">
        <v>52.75</v>
      </c>
      <c r="E244" s="74">
        <v>0</v>
      </c>
      <c r="G244" s="75">
        <v>14.770769999999999</v>
      </c>
      <c r="H244" s="75">
        <v>119.97000000000001</v>
      </c>
      <c r="I244" s="75">
        <v>116.10000000000001</v>
      </c>
      <c r="J244" s="75">
        <v>109.64999999999999</v>
      </c>
      <c r="K244" s="75">
        <v>90.3</v>
      </c>
      <c r="L244" s="76">
        <v>0</v>
      </c>
      <c r="M244" s="75">
        <v>116.10000000000001</v>
      </c>
      <c r="N244" s="75">
        <v>116.10000000000001</v>
      </c>
      <c r="O244" s="75">
        <v>116.10000000000001</v>
      </c>
      <c r="P244" s="77">
        <v>0</v>
      </c>
      <c r="Q244" s="77">
        <v>119.97000000000001</v>
      </c>
    </row>
    <row r="245" spans="1:17" x14ac:dyDescent="0.2">
      <c r="A245" s="19">
        <v>30220354</v>
      </c>
      <c r="B245" s="19" t="s">
        <v>4204</v>
      </c>
      <c r="C245" s="72"/>
      <c r="D245" s="73">
        <v>52.75</v>
      </c>
      <c r="E245" s="74">
        <v>0</v>
      </c>
      <c r="G245" s="75">
        <v>28.876190000000001</v>
      </c>
      <c r="H245" s="75">
        <v>65.564999999999998</v>
      </c>
      <c r="I245" s="75">
        <v>63.45</v>
      </c>
      <c r="J245" s="75">
        <v>59.924999999999997</v>
      </c>
      <c r="K245" s="75">
        <v>49.349999999999994</v>
      </c>
      <c r="L245" s="76">
        <v>0</v>
      </c>
      <c r="M245" s="75">
        <v>63.45</v>
      </c>
      <c r="N245" s="75">
        <v>63.45</v>
      </c>
      <c r="O245" s="75">
        <v>63.45</v>
      </c>
      <c r="P245" s="77">
        <v>0</v>
      </c>
      <c r="Q245" s="77">
        <v>65.564999999999998</v>
      </c>
    </row>
    <row r="246" spans="1:17" x14ac:dyDescent="0.2">
      <c r="A246" s="19">
        <v>30220354</v>
      </c>
      <c r="B246" s="19" t="s">
        <v>4204</v>
      </c>
      <c r="C246" s="72"/>
      <c r="D246" s="73">
        <v>52.75</v>
      </c>
      <c r="E246" s="74">
        <v>0</v>
      </c>
      <c r="G246" s="75">
        <v>44.597460000000005</v>
      </c>
      <c r="H246" s="75">
        <v>66.262500000000003</v>
      </c>
      <c r="I246" s="75">
        <v>64.125</v>
      </c>
      <c r="J246" s="75">
        <v>60.5625</v>
      </c>
      <c r="K246" s="75">
        <v>49.875</v>
      </c>
      <c r="L246" s="76">
        <v>30.087</v>
      </c>
      <c r="M246" s="75">
        <v>64.125</v>
      </c>
      <c r="N246" s="75">
        <v>64.125</v>
      </c>
      <c r="O246" s="75">
        <v>64.125</v>
      </c>
      <c r="P246" s="77">
        <v>30.087</v>
      </c>
      <c r="Q246" s="77">
        <v>66.262500000000003</v>
      </c>
    </row>
    <row r="247" spans="1:17" x14ac:dyDescent="0.2">
      <c r="A247" s="19">
        <v>30220354</v>
      </c>
      <c r="B247" s="19" t="s">
        <v>4204</v>
      </c>
      <c r="C247" s="72"/>
      <c r="D247" s="73">
        <v>52.75</v>
      </c>
      <c r="E247" s="74">
        <v>0</v>
      </c>
      <c r="G247" s="75">
        <v>7.3948900000000002</v>
      </c>
      <c r="H247" s="75">
        <v>33.247500000000002</v>
      </c>
      <c r="I247" s="75">
        <v>32.175000000000004</v>
      </c>
      <c r="J247" s="75">
        <v>30.387499999999999</v>
      </c>
      <c r="K247" s="75">
        <v>25.024999999999999</v>
      </c>
      <c r="L247" s="76">
        <v>0</v>
      </c>
      <c r="M247" s="75">
        <v>32.175000000000004</v>
      </c>
      <c r="N247" s="75">
        <v>32.175000000000004</v>
      </c>
      <c r="O247" s="75">
        <v>32.175000000000004</v>
      </c>
      <c r="P247" s="77">
        <v>0</v>
      </c>
      <c r="Q247" s="77">
        <v>33.247500000000002</v>
      </c>
    </row>
    <row r="248" spans="1:17" x14ac:dyDescent="0.2">
      <c r="A248" s="19">
        <v>30220362</v>
      </c>
      <c r="B248" s="19" t="s">
        <v>4705</v>
      </c>
      <c r="C248" s="72"/>
      <c r="D248" s="73">
        <v>23</v>
      </c>
      <c r="E248" s="74">
        <v>0</v>
      </c>
      <c r="G248" s="75">
        <v>27.963710000000003</v>
      </c>
      <c r="H248" s="75">
        <v>133.2225</v>
      </c>
      <c r="I248" s="75">
        <v>128.92500000000001</v>
      </c>
      <c r="J248" s="75">
        <v>121.7625</v>
      </c>
      <c r="K248" s="75">
        <v>100.27499999999999</v>
      </c>
      <c r="L248" s="76">
        <v>0</v>
      </c>
      <c r="M248" s="75">
        <v>128.92500000000001</v>
      </c>
      <c r="N248" s="75">
        <v>128.92500000000001</v>
      </c>
      <c r="O248" s="75">
        <v>128.92500000000001</v>
      </c>
      <c r="P248" s="77">
        <v>0</v>
      </c>
      <c r="Q248" s="77">
        <v>133.2225</v>
      </c>
    </row>
    <row r="249" spans="1:17" x14ac:dyDescent="0.2">
      <c r="A249" s="19">
        <v>30220370</v>
      </c>
      <c r="B249" s="19" t="s">
        <v>1553</v>
      </c>
      <c r="C249" s="72"/>
      <c r="D249" s="73">
        <v>44</v>
      </c>
      <c r="E249" s="74">
        <v>0</v>
      </c>
      <c r="G249" s="75">
        <v>5.7030000000000003</v>
      </c>
      <c r="H249" s="75">
        <v>30.476100000000006</v>
      </c>
      <c r="I249" s="75">
        <v>29.493000000000002</v>
      </c>
      <c r="J249" s="75">
        <v>27.854500000000002</v>
      </c>
      <c r="K249" s="75">
        <v>22.939</v>
      </c>
      <c r="L249" s="76">
        <v>0</v>
      </c>
      <c r="M249" s="75">
        <v>29.493000000000002</v>
      </c>
      <c r="N249" s="75">
        <v>29.493000000000002</v>
      </c>
      <c r="O249" s="75">
        <v>29.493000000000002</v>
      </c>
      <c r="P249" s="77">
        <v>0</v>
      </c>
      <c r="Q249" s="77">
        <v>30.476100000000006</v>
      </c>
    </row>
    <row r="250" spans="1:17" x14ac:dyDescent="0.2">
      <c r="A250" s="19">
        <v>30220396</v>
      </c>
      <c r="B250" s="19" t="s">
        <v>242</v>
      </c>
      <c r="C250" s="72"/>
      <c r="D250" s="73">
        <v>20.25</v>
      </c>
      <c r="E250" s="74">
        <v>0</v>
      </c>
      <c r="G250" s="75">
        <v>38.447200000000002</v>
      </c>
      <c r="H250" s="75">
        <v>81.84</v>
      </c>
      <c r="I250" s="75">
        <v>79.200000000000017</v>
      </c>
      <c r="J250" s="75">
        <v>74.8</v>
      </c>
      <c r="K250" s="75">
        <v>61.599999999999994</v>
      </c>
      <c r="L250" s="74" t="s">
        <v>674</v>
      </c>
      <c r="M250" s="75">
        <v>79.200000000000017</v>
      </c>
      <c r="N250" s="75">
        <v>79.200000000000017</v>
      </c>
      <c r="O250" s="75">
        <v>79.200000000000017</v>
      </c>
      <c r="P250" s="75">
        <v>38.447200000000002</v>
      </c>
      <c r="Q250" s="75">
        <v>81.84</v>
      </c>
    </row>
    <row r="251" spans="1:17" x14ac:dyDescent="0.2">
      <c r="A251" s="19">
        <v>30220396</v>
      </c>
      <c r="B251" s="19" t="s">
        <v>242</v>
      </c>
      <c r="C251" s="72"/>
      <c r="D251" s="73">
        <v>20.25</v>
      </c>
      <c r="E251" s="74">
        <v>0</v>
      </c>
      <c r="G251" s="75">
        <v>2.1582860000000004</v>
      </c>
      <c r="H251" s="75">
        <v>4.5942000000000007</v>
      </c>
      <c r="I251" s="75">
        <v>4.4460000000000006</v>
      </c>
      <c r="J251" s="75">
        <v>4.1989999999999998</v>
      </c>
      <c r="K251" s="75">
        <v>3.4580000000000002</v>
      </c>
      <c r="L251" s="74" t="s">
        <v>674</v>
      </c>
      <c r="M251" s="75">
        <v>4.4460000000000006</v>
      </c>
      <c r="N251" s="75">
        <v>4.4460000000000006</v>
      </c>
      <c r="O251" s="75">
        <v>4.4460000000000006</v>
      </c>
      <c r="P251" s="75">
        <v>2.1582860000000004</v>
      </c>
      <c r="Q251" s="75">
        <v>4.5942000000000007</v>
      </c>
    </row>
    <row r="252" spans="1:17" x14ac:dyDescent="0.2">
      <c r="A252" s="19">
        <v>30220396</v>
      </c>
      <c r="B252" s="19" t="s">
        <v>242</v>
      </c>
      <c r="C252" s="72"/>
      <c r="D252" s="73">
        <v>20.25</v>
      </c>
      <c r="E252" s="74">
        <v>0</v>
      </c>
      <c r="G252" s="75">
        <v>3.3859750000000002</v>
      </c>
      <c r="H252" s="75">
        <v>7.2075000000000005</v>
      </c>
      <c r="I252" s="75">
        <v>6.9750000000000014</v>
      </c>
      <c r="J252" s="75">
        <v>6.5874999999999995</v>
      </c>
      <c r="K252" s="75">
        <v>5.4249999999999998</v>
      </c>
      <c r="L252" s="74" t="s">
        <v>674</v>
      </c>
      <c r="M252" s="75">
        <v>6.9750000000000014</v>
      </c>
      <c r="N252" s="75">
        <v>6.9750000000000014</v>
      </c>
      <c r="O252" s="75">
        <v>6.9750000000000014</v>
      </c>
      <c r="P252" s="75">
        <v>3.3859750000000002</v>
      </c>
      <c r="Q252" s="75">
        <v>7.2075000000000005</v>
      </c>
    </row>
    <row r="253" spans="1:17" x14ac:dyDescent="0.2">
      <c r="A253" s="19">
        <v>30220396</v>
      </c>
      <c r="B253" s="19" t="s">
        <v>242</v>
      </c>
      <c r="C253" s="72"/>
      <c r="D253" s="73">
        <v>20.25</v>
      </c>
      <c r="E253" s="74">
        <v>0</v>
      </c>
      <c r="G253" s="75">
        <v>4.9151249999999997</v>
      </c>
      <c r="H253" s="75">
        <v>10.4625</v>
      </c>
      <c r="I253" s="75">
        <v>10.125000000000002</v>
      </c>
      <c r="J253" s="75">
        <v>9.5625</v>
      </c>
      <c r="K253" s="75">
        <v>7.8749999999999991</v>
      </c>
      <c r="L253" s="74" t="s">
        <v>674</v>
      </c>
      <c r="M253" s="75">
        <v>10.125000000000002</v>
      </c>
      <c r="N253" s="75">
        <v>10.125000000000002</v>
      </c>
      <c r="O253" s="75">
        <v>10.125000000000002</v>
      </c>
      <c r="P253" s="75">
        <v>4.9151249999999997</v>
      </c>
      <c r="Q253" s="75">
        <v>10.4625</v>
      </c>
    </row>
    <row r="254" spans="1:17" x14ac:dyDescent="0.2">
      <c r="A254" s="19">
        <v>30220396</v>
      </c>
      <c r="B254" s="19" t="s">
        <v>242</v>
      </c>
      <c r="C254" s="72"/>
      <c r="D254" s="73">
        <v>20.25</v>
      </c>
      <c r="E254" s="74">
        <v>0</v>
      </c>
      <c r="G254" s="75">
        <v>2.9490750000000001</v>
      </c>
      <c r="H254" s="75">
        <v>6.2775000000000007</v>
      </c>
      <c r="I254" s="75">
        <v>6.0750000000000011</v>
      </c>
      <c r="J254" s="75">
        <v>5.7374999999999998</v>
      </c>
      <c r="K254" s="75">
        <v>4.7249999999999996</v>
      </c>
      <c r="L254" s="74" t="s">
        <v>674</v>
      </c>
      <c r="M254" s="75">
        <v>6.0750000000000011</v>
      </c>
      <c r="N254" s="75">
        <v>6.0750000000000011</v>
      </c>
      <c r="O254" s="75">
        <v>6.0750000000000011</v>
      </c>
      <c r="P254" s="75">
        <v>2.9490750000000001</v>
      </c>
      <c r="Q254" s="75">
        <v>6.2775000000000007</v>
      </c>
    </row>
    <row r="255" spans="1:17" x14ac:dyDescent="0.2">
      <c r="A255" s="19">
        <v>30220396</v>
      </c>
      <c r="B255" s="19" t="s">
        <v>242</v>
      </c>
      <c r="C255" s="72"/>
      <c r="D255" s="73">
        <v>20.25</v>
      </c>
      <c r="E255" s="74">
        <v>0</v>
      </c>
      <c r="G255" s="75">
        <v>2.1844999999999999</v>
      </c>
      <c r="H255" s="75">
        <v>4.6500000000000004</v>
      </c>
      <c r="I255" s="75">
        <v>4.5000000000000009</v>
      </c>
      <c r="J255" s="75">
        <v>4.25</v>
      </c>
      <c r="K255" s="75">
        <v>3.5</v>
      </c>
      <c r="L255" s="74" t="s">
        <v>674</v>
      </c>
      <c r="M255" s="75">
        <v>4.5000000000000009</v>
      </c>
      <c r="N255" s="75">
        <v>4.5000000000000009</v>
      </c>
      <c r="O255" s="75">
        <v>4.5000000000000009</v>
      </c>
      <c r="P255" s="75">
        <v>2.1844999999999999</v>
      </c>
      <c r="Q255" s="75">
        <v>4.6500000000000004</v>
      </c>
    </row>
    <row r="256" spans="1:17" x14ac:dyDescent="0.2">
      <c r="A256" s="19">
        <v>30220420</v>
      </c>
      <c r="B256" s="19" t="s">
        <v>1404</v>
      </c>
      <c r="C256" s="72"/>
      <c r="D256" s="73">
        <v>35.75</v>
      </c>
      <c r="E256" s="74">
        <v>0</v>
      </c>
      <c r="G256" s="75">
        <v>1.7388620000000001</v>
      </c>
      <c r="H256" s="75">
        <v>3.7014</v>
      </c>
      <c r="I256" s="75">
        <v>3.5820000000000003</v>
      </c>
      <c r="J256" s="75">
        <v>3.383</v>
      </c>
      <c r="K256" s="75">
        <v>2.786</v>
      </c>
      <c r="L256" s="74" t="s">
        <v>674</v>
      </c>
      <c r="M256" s="75">
        <v>3.5820000000000003</v>
      </c>
      <c r="N256" s="75">
        <v>3.5820000000000003</v>
      </c>
      <c r="O256" s="75">
        <v>3.5820000000000003</v>
      </c>
      <c r="P256" s="75">
        <v>1.7388620000000001</v>
      </c>
      <c r="Q256" s="75">
        <v>3.7014</v>
      </c>
    </row>
    <row r="257" spans="1:17" x14ac:dyDescent="0.2">
      <c r="A257" s="19">
        <v>30220453</v>
      </c>
      <c r="B257" s="19" t="s">
        <v>1403</v>
      </c>
      <c r="C257" s="72"/>
      <c r="D257" s="73">
        <v>50.5</v>
      </c>
      <c r="E257" s="74">
        <v>0</v>
      </c>
      <c r="G257" s="75">
        <v>3.9321000000000002</v>
      </c>
      <c r="H257" s="75">
        <v>8.370000000000001</v>
      </c>
      <c r="I257" s="75">
        <v>8.1000000000000014</v>
      </c>
      <c r="J257" s="75">
        <v>7.6499999999999995</v>
      </c>
      <c r="K257" s="75">
        <v>6.3</v>
      </c>
      <c r="L257" s="74" t="s">
        <v>674</v>
      </c>
      <c r="M257" s="75">
        <v>8.1000000000000014</v>
      </c>
      <c r="N257" s="75">
        <v>8.1000000000000014</v>
      </c>
      <c r="O257" s="75">
        <v>8.1000000000000014</v>
      </c>
      <c r="P257" s="75">
        <v>3.9321000000000002</v>
      </c>
      <c r="Q257" s="75">
        <v>8.370000000000001</v>
      </c>
    </row>
    <row r="258" spans="1:17" x14ac:dyDescent="0.2">
      <c r="A258" s="19">
        <v>30220479</v>
      </c>
      <c r="B258" s="19" t="s">
        <v>1407</v>
      </c>
      <c r="C258" s="72"/>
      <c r="D258" s="73">
        <v>53.75</v>
      </c>
      <c r="E258" s="74">
        <v>0</v>
      </c>
      <c r="G258" s="75">
        <v>2.05308</v>
      </c>
      <c r="H258" s="75">
        <v>66.262500000000003</v>
      </c>
      <c r="I258" s="75">
        <v>64.125</v>
      </c>
      <c r="J258" s="75">
        <v>60.5625</v>
      </c>
      <c r="K258" s="75">
        <v>49.875</v>
      </c>
      <c r="L258" s="76">
        <v>0</v>
      </c>
      <c r="M258" s="75">
        <v>64.125</v>
      </c>
      <c r="N258" s="75">
        <v>64.125</v>
      </c>
      <c r="O258" s="75">
        <v>64.125</v>
      </c>
      <c r="P258" s="77">
        <v>0</v>
      </c>
      <c r="Q258" s="77">
        <v>66.262500000000003</v>
      </c>
    </row>
    <row r="259" spans="1:17" x14ac:dyDescent="0.2">
      <c r="A259" s="19">
        <v>30220479</v>
      </c>
      <c r="B259" s="19" t="s">
        <v>1407</v>
      </c>
      <c r="C259" s="72"/>
      <c r="D259" s="73">
        <v>53.75</v>
      </c>
      <c r="E259" s="74">
        <v>0</v>
      </c>
      <c r="G259" s="75">
        <v>31.518579999999996</v>
      </c>
      <c r="H259" s="75">
        <v>137.4075</v>
      </c>
      <c r="I259" s="75">
        <v>132.97499999999999</v>
      </c>
      <c r="J259" s="75">
        <v>125.58749999999999</v>
      </c>
      <c r="K259" s="75">
        <v>103.425</v>
      </c>
      <c r="L259" s="76">
        <v>0</v>
      </c>
      <c r="M259" s="75">
        <v>132.97499999999999</v>
      </c>
      <c r="N259" s="75">
        <v>132.97499999999999</v>
      </c>
      <c r="O259" s="75">
        <v>132.97499999999999</v>
      </c>
      <c r="P259" s="77">
        <v>0</v>
      </c>
      <c r="Q259" s="77">
        <v>137.4075</v>
      </c>
    </row>
    <row r="260" spans="1:17" x14ac:dyDescent="0.2">
      <c r="A260" s="19">
        <v>30220503</v>
      </c>
      <c r="B260" s="19" t="s">
        <v>183</v>
      </c>
      <c r="C260" s="72"/>
      <c r="D260" s="73">
        <v>48.75</v>
      </c>
      <c r="E260" s="74">
        <v>0</v>
      </c>
      <c r="G260" s="75">
        <v>11.586588000000001</v>
      </c>
      <c r="H260" s="75">
        <v>24.663600000000002</v>
      </c>
      <c r="I260" s="75">
        <v>23.868000000000002</v>
      </c>
      <c r="J260" s="75">
        <v>22.541999999999998</v>
      </c>
      <c r="K260" s="75">
        <v>18.564</v>
      </c>
      <c r="L260" s="74" t="s">
        <v>674</v>
      </c>
      <c r="M260" s="75">
        <v>23.868000000000002</v>
      </c>
      <c r="N260" s="75">
        <v>23.868000000000002</v>
      </c>
      <c r="O260" s="75">
        <v>23.868000000000002</v>
      </c>
      <c r="P260" s="75">
        <v>11.586588000000001</v>
      </c>
      <c r="Q260" s="75">
        <v>24.663600000000002</v>
      </c>
    </row>
    <row r="261" spans="1:17" x14ac:dyDescent="0.2">
      <c r="A261" s="19">
        <v>30220511</v>
      </c>
      <c r="B261" s="19" t="s">
        <v>184</v>
      </c>
      <c r="C261" s="72"/>
      <c r="D261" s="73">
        <v>23.75</v>
      </c>
      <c r="E261" s="74">
        <v>0</v>
      </c>
      <c r="G261" s="75">
        <v>5.6839900000000005</v>
      </c>
      <c r="H261" s="75">
        <v>61.38</v>
      </c>
      <c r="I261" s="75">
        <v>59.4</v>
      </c>
      <c r="J261" s="75">
        <v>56.1</v>
      </c>
      <c r="K261" s="75">
        <v>46.199999999999996</v>
      </c>
      <c r="L261" s="76">
        <v>0</v>
      </c>
      <c r="M261" s="75">
        <v>59.4</v>
      </c>
      <c r="N261" s="75">
        <v>59.4</v>
      </c>
      <c r="O261" s="75">
        <v>59.4</v>
      </c>
      <c r="P261" s="77">
        <v>0</v>
      </c>
      <c r="Q261" s="77">
        <v>61.38</v>
      </c>
    </row>
    <row r="262" spans="1:17" x14ac:dyDescent="0.2">
      <c r="A262" s="19">
        <v>30220529</v>
      </c>
      <c r="B262" s="19" t="s">
        <v>4939</v>
      </c>
      <c r="C262" s="72"/>
      <c r="D262" s="73">
        <v>153</v>
      </c>
      <c r="E262" s="74">
        <v>0</v>
      </c>
      <c r="G262" s="75">
        <v>2.4597470000000001</v>
      </c>
      <c r="H262" s="75">
        <v>5.2359</v>
      </c>
      <c r="I262" s="75">
        <v>5.0670000000000011</v>
      </c>
      <c r="J262" s="75">
        <v>4.7854999999999999</v>
      </c>
      <c r="K262" s="75">
        <v>3.9409999999999998</v>
      </c>
      <c r="L262" s="74" t="s">
        <v>674</v>
      </c>
      <c r="M262" s="75">
        <v>5.0670000000000011</v>
      </c>
      <c r="N262" s="75">
        <v>5.0670000000000011</v>
      </c>
      <c r="O262" s="75">
        <v>5.0670000000000011</v>
      </c>
      <c r="P262" s="75">
        <v>2.4597470000000001</v>
      </c>
      <c r="Q262" s="75">
        <v>5.2359</v>
      </c>
    </row>
    <row r="263" spans="1:17" x14ac:dyDescent="0.2">
      <c r="A263" s="19">
        <v>30220529</v>
      </c>
      <c r="B263" s="19" t="s">
        <v>4939</v>
      </c>
      <c r="C263" s="72"/>
      <c r="D263" s="73">
        <v>153</v>
      </c>
      <c r="E263" s="74">
        <v>0</v>
      </c>
      <c r="G263" s="75">
        <v>7.1433150000000012</v>
      </c>
      <c r="H263" s="75">
        <v>15.205500000000002</v>
      </c>
      <c r="I263" s="75">
        <v>14.715000000000003</v>
      </c>
      <c r="J263" s="75">
        <v>13.897500000000001</v>
      </c>
      <c r="K263" s="75">
        <v>11.445</v>
      </c>
      <c r="L263" s="74" t="s">
        <v>674</v>
      </c>
      <c r="M263" s="75">
        <v>14.715000000000003</v>
      </c>
      <c r="N263" s="75">
        <v>14.715000000000003</v>
      </c>
      <c r="O263" s="75">
        <v>14.715000000000003</v>
      </c>
      <c r="P263" s="75">
        <v>7.1433150000000012</v>
      </c>
      <c r="Q263" s="75">
        <v>15.205500000000002</v>
      </c>
    </row>
    <row r="264" spans="1:17" x14ac:dyDescent="0.2">
      <c r="A264" s="19">
        <v>30220537</v>
      </c>
      <c r="B264" s="19" t="s">
        <v>4140</v>
      </c>
      <c r="C264" s="72"/>
      <c r="D264" s="73">
        <v>111.25</v>
      </c>
      <c r="E264" s="74">
        <v>0</v>
      </c>
      <c r="G264" s="75">
        <v>84.540149999999997</v>
      </c>
      <c r="H264" s="75">
        <v>179.95500000000001</v>
      </c>
      <c r="I264" s="75">
        <v>174.15000000000003</v>
      </c>
      <c r="J264" s="75">
        <v>164.47499999999999</v>
      </c>
      <c r="K264" s="75">
        <v>135.44999999999999</v>
      </c>
      <c r="L264" s="74" t="s">
        <v>674</v>
      </c>
      <c r="M264" s="75">
        <v>174.15000000000003</v>
      </c>
      <c r="N264" s="75">
        <v>174.15000000000003</v>
      </c>
      <c r="O264" s="75">
        <v>174.15000000000003</v>
      </c>
      <c r="P264" s="75">
        <v>84.540149999999997</v>
      </c>
      <c r="Q264" s="75">
        <v>179.95500000000001</v>
      </c>
    </row>
    <row r="265" spans="1:17" x14ac:dyDescent="0.2">
      <c r="A265" s="19">
        <v>30220537</v>
      </c>
      <c r="B265" s="19" t="s">
        <v>4140</v>
      </c>
      <c r="C265" s="72"/>
      <c r="D265" s="73">
        <v>111.25</v>
      </c>
      <c r="E265" s="74">
        <v>0</v>
      </c>
      <c r="G265" s="75">
        <v>0.54612499999999997</v>
      </c>
      <c r="H265" s="75">
        <v>1.1625000000000001</v>
      </c>
      <c r="I265" s="75">
        <v>1.1250000000000002</v>
      </c>
      <c r="J265" s="75">
        <v>1.0625</v>
      </c>
      <c r="K265" s="75">
        <v>0.875</v>
      </c>
      <c r="L265" s="74" t="s">
        <v>674</v>
      </c>
      <c r="M265" s="75">
        <v>1.1250000000000002</v>
      </c>
      <c r="N265" s="75">
        <v>1.1250000000000002</v>
      </c>
      <c r="O265" s="75">
        <v>1.1250000000000002</v>
      </c>
      <c r="P265" s="75">
        <v>0.54612499999999997</v>
      </c>
      <c r="Q265" s="75">
        <v>1.1625000000000001</v>
      </c>
    </row>
    <row r="266" spans="1:17" x14ac:dyDescent="0.2">
      <c r="A266" s="19">
        <v>30220545</v>
      </c>
      <c r="B266" s="19" t="s">
        <v>2609</v>
      </c>
      <c r="C266" s="72"/>
      <c r="D266" s="73">
        <v>361.25</v>
      </c>
      <c r="E266" s="74">
        <v>0</v>
      </c>
      <c r="G266" s="75">
        <v>25.910630000000001</v>
      </c>
      <c r="H266" s="75">
        <v>81.84</v>
      </c>
      <c r="I266" s="75">
        <v>79.2</v>
      </c>
      <c r="J266" s="75">
        <v>74.8</v>
      </c>
      <c r="K266" s="75">
        <v>61.599999999999994</v>
      </c>
      <c r="L266" s="76">
        <v>54.423000000000002</v>
      </c>
      <c r="M266" s="75">
        <v>79.2</v>
      </c>
      <c r="N266" s="75">
        <v>79.2</v>
      </c>
      <c r="O266" s="75">
        <v>79.2</v>
      </c>
      <c r="P266" s="77">
        <v>25.910630000000001</v>
      </c>
      <c r="Q266" s="77">
        <v>81.84</v>
      </c>
    </row>
    <row r="267" spans="1:17" x14ac:dyDescent="0.2">
      <c r="A267" s="19">
        <v>30220560</v>
      </c>
      <c r="B267" s="19" t="s">
        <v>2512</v>
      </c>
      <c r="C267" s="72"/>
      <c r="D267" s="73">
        <v>58.5</v>
      </c>
      <c r="E267" s="74">
        <v>0</v>
      </c>
      <c r="G267" s="75">
        <v>1.4199250000000001</v>
      </c>
      <c r="H267" s="75">
        <v>3.0225</v>
      </c>
      <c r="I267" s="75">
        <v>2.9250000000000003</v>
      </c>
      <c r="J267" s="75">
        <v>2.7624999999999997</v>
      </c>
      <c r="K267" s="75">
        <v>2.2749999999999999</v>
      </c>
      <c r="L267" s="74" t="s">
        <v>674</v>
      </c>
      <c r="M267" s="75">
        <v>2.9250000000000003</v>
      </c>
      <c r="N267" s="75">
        <v>2.9250000000000003</v>
      </c>
      <c r="O267" s="75">
        <v>2.9250000000000003</v>
      </c>
      <c r="P267" s="75">
        <v>1.4199250000000001</v>
      </c>
      <c r="Q267" s="75">
        <v>3.0225</v>
      </c>
    </row>
    <row r="268" spans="1:17" x14ac:dyDescent="0.2">
      <c r="A268" s="19">
        <v>30220594</v>
      </c>
      <c r="B268" s="19" t="s">
        <v>4337</v>
      </c>
      <c r="C268" s="72"/>
      <c r="D268" s="73">
        <v>11.5</v>
      </c>
      <c r="E268" s="74">
        <v>0</v>
      </c>
      <c r="G268" s="75">
        <v>18.895925000000002</v>
      </c>
      <c r="H268" s="75">
        <v>40.222500000000004</v>
      </c>
      <c r="I268" s="75">
        <v>38.925000000000004</v>
      </c>
      <c r="J268" s="75">
        <v>36.762499999999996</v>
      </c>
      <c r="K268" s="75">
        <v>30.274999999999999</v>
      </c>
      <c r="L268" s="74" t="s">
        <v>674</v>
      </c>
      <c r="M268" s="75">
        <v>38.925000000000004</v>
      </c>
      <c r="N268" s="75">
        <v>38.925000000000004</v>
      </c>
      <c r="O268" s="75">
        <v>38.925000000000004</v>
      </c>
      <c r="P268" s="75">
        <v>18.895925000000002</v>
      </c>
      <c r="Q268" s="75">
        <v>40.222500000000004</v>
      </c>
    </row>
    <row r="269" spans="1:17" x14ac:dyDescent="0.2">
      <c r="A269" s="19">
        <v>30220628</v>
      </c>
      <c r="B269" s="19" t="s">
        <v>1359</v>
      </c>
      <c r="C269" s="72"/>
      <c r="D269" s="73">
        <v>49</v>
      </c>
      <c r="E269" s="74">
        <v>0</v>
      </c>
      <c r="G269" s="75">
        <v>6.0261699999999996</v>
      </c>
      <c r="H269" s="75">
        <v>68.122500000000002</v>
      </c>
      <c r="I269" s="75">
        <v>65.924999999999997</v>
      </c>
      <c r="J269" s="75">
        <v>62.262499999999996</v>
      </c>
      <c r="K269" s="75">
        <v>51.274999999999999</v>
      </c>
      <c r="L269" s="76">
        <v>0</v>
      </c>
      <c r="M269" s="75">
        <v>65.924999999999997</v>
      </c>
      <c r="N269" s="75">
        <v>65.924999999999997</v>
      </c>
      <c r="O269" s="75">
        <v>65.924999999999997</v>
      </c>
      <c r="P269" s="77">
        <v>0</v>
      </c>
      <c r="Q269" s="77">
        <v>68.122500000000002</v>
      </c>
    </row>
    <row r="270" spans="1:17" x14ac:dyDescent="0.2">
      <c r="A270" s="19">
        <v>30220628</v>
      </c>
      <c r="B270" s="19" t="s">
        <v>1359</v>
      </c>
      <c r="C270" s="72"/>
      <c r="D270" s="73">
        <v>49</v>
      </c>
      <c r="E270" s="74">
        <v>0</v>
      </c>
      <c r="G270" s="75">
        <v>70.945319999999995</v>
      </c>
      <c r="H270" s="75">
        <v>97.185000000000002</v>
      </c>
      <c r="I270" s="75">
        <v>94.05</v>
      </c>
      <c r="J270" s="75">
        <v>88.825000000000003</v>
      </c>
      <c r="K270" s="75">
        <v>73.149999999999991</v>
      </c>
      <c r="L270" s="76">
        <v>98.12700000000001</v>
      </c>
      <c r="M270" s="75">
        <v>94.05</v>
      </c>
      <c r="N270" s="75">
        <v>94.05</v>
      </c>
      <c r="O270" s="75">
        <v>94.05</v>
      </c>
      <c r="P270" s="77">
        <v>70.945319999999995</v>
      </c>
      <c r="Q270" s="77">
        <v>98.12700000000001</v>
      </c>
    </row>
    <row r="271" spans="1:17" x14ac:dyDescent="0.2">
      <c r="A271" s="19">
        <v>30220628</v>
      </c>
      <c r="B271" s="19" t="s">
        <v>1359</v>
      </c>
      <c r="C271" s="72"/>
      <c r="D271" s="73">
        <v>49</v>
      </c>
      <c r="E271" s="74">
        <v>0</v>
      </c>
      <c r="G271" s="75">
        <v>5.7030000000000003</v>
      </c>
      <c r="H271" s="75">
        <v>25.110000000000003</v>
      </c>
      <c r="I271" s="75">
        <v>24.3</v>
      </c>
      <c r="J271" s="75">
        <v>22.95</v>
      </c>
      <c r="K271" s="75">
        <v>18.899999999999999</v>
      </c>
      <c r="L271" s="76">
        <v>0</v>
      </c>
      <c r="M271" s="75">
        <v>24.3</v>
      </c>
      <c r="N271" s="75">
        <v>24.3</v>
      </c>
      <c r="O271" s="75">
        <v>24.3</v>
      </c>
      <c r="P271" s="77">
        <v>0</v>
      </c>
      <c r="Q271" s="77">
        <v>25.110000000000003</v>
      </c>
    </row>
    <row r="272" spans="1:17" x14ac:dyDescent="0.2">
      <c r="A272" s="19">
        <v>30220636</v>
      </c>
      <c r="B272" s="19" t="s">
        <v>1897</v>
      </c>
      <c r="C272" s="72" t="s">
        <v>1898</v>
      </c>
      <c r="D272" s="73">
        <v>1946.25</v>
      </c>
      <c r="E272" s="74">
        <v>630.32650000000001</v>
      </c>
      <c r="G272" s="75">
        <v>27.441689</v>
      </c>
      <c r="H272" s="75">
        <v>58.413300000000007</v>
      </c>
      <c r="I272" s="75">
        <v>56.529000000000011</v>
      </c>
      <c r="J272" s="75">
        <v>53.388500000000001</v>
      </c>
      <c r="K272" s="75">
        <v>43.966999999999999</v>
      </c>
      <c r="L272" s="74" t="s">
        <v>674</v>
      </c>
      <c r="M272" s="75">
        <v>56.529000000000011</v>
      </c>
      <c r="N272" s="75">
        <v>56.529000000000011</v>
      </c>
      <c r="O272" s="75">
        <v>56.529000000000011</v>
      </c>
      <c r="P272" s="75">
        <v>27.441689</v>
      </c>
      <c r="Q272" s="75">
        <v>58.413300000000007</v>
      </c>
    </row>
    <row r="273" spans="1:17" x14ac:dyDescent="0.2">
      <c r="A273" s="19">
        <v>30220693</v>
      </c>
      <c r="B273" s="19" t="s">
        <v>1398</v>
      </c>
      <c r="C273" s="72"/>
      <c r="D273" s="73">
        <v>18.25</v>
      </c>
      <c r="E273" s="74">
        <v>0</v>
      </c>
      <c r="G273" s="75">
        <v>40.666651999999999</v>
      </c>
      <c r="H273" s="75">
        <v>86.564400000000006</v>
      </c>
      <c r="I273" s="75">
        <v>83.772000000000006</v>
      </c>
      <c r="J273" s="75">
        <v>79.117999999999995</v>
      </c>
      <c r="K273" s="75">
        <v>65.155999999999992</v>
      </c>
      <c r="L273" s="74" t="s">
        <v>674</v>
      </c>
      <c r="M273" s="75">
        <v>83.772000000000006</v>
      </c>
      <c r="N273" s="75">
        <v>83.772000000000006</v>
      </c>
      <c r="O273" s="75">
        <v>83.772000000000006</v>
      </c>
      <c r="P273" s="75">
        <v>40.666651999999999</v>
      </c>
      <c r="Q273" s="75">
        <v>86.564400000000006</v>
      </c>
    </row>
    <row r="274" spans="1:17" x14ac:dyDescent="0.2">
      <c r="A274" s="19">
        <v>30220693</v>
      </c>
      <c r="B274" s="19" t="s">
        <v>1398</v>
      </c>
      <c r="C274" s="72"/>
      <c r="D274" s="73">
        <v>18.25</v>
      </c>
      <c r="E274" s="74">
        <v>0</v>
      </c>
      <c r="G274" s="75">
        <v>0</v>
      </c>
      <c r="H274" s="75">
        <v>65.881200000000007</v>
      </c>
      <c r="I274" s="75">
        <v>63.756000000000007</v>
      </c>
      <c r="J274" s="75">
        <v>60.213999999999999</v>
      </c>
      <c r="K274" s="75">
        <v>49.588000000000001</v>
      </c>
      <c r="L274" s="76">
        <v>0</v>
      </c>
      <c r="M274" s="75">
        <v>63.756000000000007</v>
      </c>
      <c r="N274" s="75">
        <v>63.756000000000007</v>
      </c>
      <c r="O274" s="75">
        <v>63.756000000000007</v>
      </c>
      <c r="P274" s="77">
        <v>0</v>
      </c>
      <c r="Q274" s="77">
        <v>65.881200000000007</v>
      </c>
    </row>
    <row r="275" spans="1:17" x14ac:dyDescent="0.2">
      <c r="A275" s="19">
        <v>30220727</v>
      </c>
      <c r="B275" s="19" t="s">
        <v>4152</v>
      </c>
      <c r="C275" s="20">
        <v>96375</v>
      </c>
      <c r="D275" s="73">
        <v>265.25</v>
      </c>
      <c r="E275" s="74">
        <v>48.725499999999997</v>
      </c>
      <c r="G275" s="75">
        <v>0</v>
      </c>
      <c r="H275" s="75">
        <v>65.881200000000007</v>
      </c>
      <c r="I275" s="75">
        <v>63.756000000000007</v>
      </c>
      <c r="J275" s="75">
        <v>60.213999999999999</v>
      </c>
      <c r="K275" s="75">
        <v>49.588000000000001</v>
      </c>
      <c r="L275" s="76">
        <v>0</v>
      </c>
      <c r="M275" s="75">
        <v>63.756000000000007</v>
      </c>
      <c r="N275" s="75">
        <v>63.756000000000007</v>
      </c>
      <c r="O275" s="75">
        <v>63.756000000000007</v>
      </c>
      <c r="P275" s="77">
        <v>0</v>
      </c>
      <c r="Q275" s="77">
        <v>65.881200000000007</v>
      </c>
    </row>
    <row r="276" spans="1:17" x14ac:dyDescent="0.2">
      <c r="A276" s="19">
        <v>30220743</v>
      </c>
      <c r="B276" s="19" t="s">
        <v>4306</v>
      </c>
      <c r="C276" s="20">
        <v>96372</v>
      </c>
      <c r="D276" s="73">
        <v>121</v>
      </c>
      <c r="E276" s="74">
        <v>77.590499999999992</v>
      </c>
      <c r="G276" s="75">
        <v>153.03049999999999</v>
      </c>
      <c r="H276" s="75">
        <v>688.14420000000007</v>
      </c>
      <c r="I276" s="75">
        <v>665.94600000000003</v>
      </c>
      <c r="J276" s="75">
        <v>628.94900000000007</v>
      </c>
      <c r="K276" s="75">
        <v>517.95799999999997</v>
      </c>
      <c r="L276" s="76">
        <v>227.79</v>
      </c>
      <c r="M276" s="75">
        <v>665.94600000000003</v>
      </c>
      <c r="N276" s="75">
        <v>665.94600000000003</v>
      </c>
      <c r="O276" s="75">
        <v>665.94600000000003</v>
      </c>
      <c r="P276" s="77">
        <v>153.03049999999999</v>
      </c>
      <c r="Q276" s="77">
        <v>688.14420000000007</v>
      </c>
    </row>
    <row r="277" spans="1:17" x14ac:dyDescent="0.2">
      <c r="A277" s="19">
        <v>30220768</v>
      </c>
      <c r="B277" s="19" t="s">
        <v>2766</v>
      </c>
      <c r="C277" s="72"/>
      <c r="D277" s="73">
        <v>121</v>
      </c>
      <c r="E277" s="74">
        <v>0</v>
      </c>
      <c r="G277" s="75">
        <v>11.101839999999999</v>
      </c>
      <c r="H277" s="75">
        <v>142.0575</v>
      </c>
      <c r="I277" s="75">
        <v>137.47499999999999</v>
      </c>
      <c r="J277" s="75">
        <v>129.83750000000001</v>
      </c>
      <c r="K277" s="75">
        <v>106.925</v>
      </c>
      <c r="L277" s="76">
        <v>0</v>
      </c>
      <c r="M277" s="75">
        <v>137.47499999999999</v>
      </c>
      <c r="N277" s="75">
        <v>137.47499999999999</v>
      </c>
      <c r="O277" s="75">
        <v>137.47499999999999</v>
      </c>
      <c r="P277" s="77">
        <v>0</v>
      </c>
      <c r="Q277" s="77">
        <v>142.0575</v>
      </c>
    </row>
    <row r="278" spans="1:17" x14ac:dyDescent="0.2">
      <c r="A278" s="19">
        <v>30220776</v>
      </c>
      <c r="B278" s="19" t="s">
        <v>4968</v>
      </c>
      <c r="C278" s="72"/>
      <c r="D278" s="73">
        <v>77.5</v>
      </c>
      <c r="E278" s="74">
        <v>0</v>
      </c>
      <c r="G278" s="75">
        <v>8.2503399999999996</v>
      </c>
      <c r="H278" s="75">
        <v>76.027500000000003</v>
      </c>
      <c r="I278" s="75">
        <v>73.575000000000003</v>
      </c>
      <c r="J278" s="75">
        <v>69.487499999999997</v>
      </c>
      <c r="K278" s="75">
        <v>57.224999999999994</v>
      </c>
      <c r="L278" s="76">
        <v>0</v>
      </c>
      <c r="M278" s="75">
        <v>73.575000000000003</v>
      </c>
      <c r="N278" s="75">
        <v>73.575000000000003</v>
      </c>
      <c r="O278" s="75">
        <v>73.575000000000003</v>
      </c>
      <c r="P278" s="77">
        <v>0</v>
      </c>
      <c r="Q278" s="77">
        <v>76.027500000000003</v>
      </c>
    </row>
    <row r="279" spans="1:17" x14ac:dyDescent="0.2">
      <c r="A279" s="19">
        <v>30220842</v>
      </c>
      <c r="B279" s="19" t="s">
        <v>3469</v>
      </c>
      <c r="C279" s="72"/>
      <c r="D279" s="73">
        <v>10.5</v>
      </c>
      <c r="E279" s="74">
        <v>0</v>
      </c>
      <c r="G279" s="75">
        <v>8.2503399999999996</v>
      </c>
      <c r="H279" s="75">
        <v>76.027500000000003</v>
      </c>
      <c r="I279" s="75">
        <v>73.575000000000003</v>
      </c>
      <c r="J279" s="75">
        <v>69.487499999999997</v>
      </c>
      <c r="K279" s="75">
        <v>57.224999999999994</v>
      </c>
      <c r="L279" s="76">
        <v>0</v>
      </c>
      <c r="M279" s="75">
        <v>73.575000000000003</v>
      </c>
      <c r="N279" s="75">
        <v>73.575000000000003</v>
      </c>
      <c r="O279" s="75">
        <v>73.575000000000003</v>
      </c>
      <c r="P279" s="77">
        <v>0</v>
      </c>
      <c r="Q279" s="77">
        <v>76.027500000000003</v>
      </c>
    </row>
    <row r="280" spans="1:17" x14ac:dyDescent="0.2">
      <c r="A280" s="19">
        <v>30220859</v>
      </c>
      <c r="B280" s="19" t="s">
        <v>1990</v>
      </c>
      <c r="C280" s="72"/>
      <c r="D280" s="73">
        <v>24.25</v>
      </c>
      <c r="E280" s="74">
        <v>0</v>
      </c>
      <c r="G280" s="75">
        <v>2.05308</v>
      </c>
      <c r="H280" s="75">
        <v>66.262500000000003</v>
      </c>
      <c r="I280" s="75">
        <v>64.125</v>
      </c>
      <c r="J280" s="75">
        <v>60.5625</v>
      </c>
      <c r="K280" s="75">
        <v>49.875</v>
      </c>
      <c r="L280" s="76">
        <v>0</v>
      </c>
      <c r="M280" s="75">
        <v>64.125</v>
      </c>
      <c r="N280" s="75">
        <v>64.125</v>
      </c>
      <c r="O280" s="75">
        <v>64.125</v>
      </c>
      <c r="P280" s="77">
        <v>0</v>
      </c>
      <c r="Q280" s="77">
        <v>66.262500000000003</v>
      </c>
    </row>
    <row r="281" spans="1:17" x14ac:dyDescent="0.2">
      <c r="A281" s="19">
        <v>30220859</v>
      </c>
      <c r="B281" s="19" t="s">
        <v>1990</v>
      </c>
      <c r="C281" s="72"/>
      <c r="D281" s="73">
        <v>24.25</v>
      </c>
      <c r="E281" s="74">
        <v>0</v>
      </c>
      <c r="G281" s="75">
        <v>163.14381999999998</v>
      </c>
      <c r="H281" s="75">
        <v>220.875</v>
      </c>
      <c r="I281" s="75">
        <v>213.75</v>
      </c>
      <c r="J281" s="75">
        <v>201.875</v>
      </c>
      <c r="K281" s="75">
        <v>166.25</v>
      </c>
      <c r="L281" s="76">
        <v>0</v>
      </c>
      <c r="M281" s="75">
        <v>213.75</v>
      </c>
      <c r="N281" s="75">
        <v>213.75</v>
      </c>
      <c r="O281" s="75">
        <v>213.75</v>
      </c>
      <c r="P281" s="77">
        <v>0</v>
      </c>
      <c r="Q281" s="77">
        <v>220.875</v>
      </c>
    </row>
    <row r="282" spans="1:17" x14ac:dyDescent="0.2">
      <c r="A282" s="19">
        <v>30220867</v>
      </c>
      <c r="B282" s="19" t="s">
        <v>3460</v>
      </c>
      <c r="C282" s="72"/>
      <c r="D282" s="73">
        <v>9.75</v>
      </c>
      <c r="E282" s="74">
        <v>0</v>
      </c>
      <c r="G282" s="75">
        <v>13.83928</v>
      </c>
      <c r="H282" s="75">
        <v>144.61500000000001</v>
      </c>
      <c r="I282" s="75">
        <v>139.95000000000002</v>
      </c>
      <c r="J282" s="75">
        <v>132.17499999999998</v>
      </c>
      <c r="K282" s="75">
        <v>108.85</v>
      </c>
      <c r="L282" s="76">
        <v>0</v>
      </c>
      <c r="M282" s="75">
        <v>139.95000000000002</v>
      </c>
      <c r="N282" s="75">
        <v>139.95000000000002</v>
      </c>
      <c r="O282" s="75">
        <v>139.95000000000002</v>
      </c>
      <c r="P282" s="77">
        <v>0</v>
      </c>
      <c r="Q282" s="77">
        <v>144.61500000000001</v>
      </c>
    </row>
    <row r="283" spans="1:17" x14ac:dyDescent="0.2">
      <c r="A283" s="19">
        <v>30220875</v>
      </c>
      <c r="B283" s="19" t="s">
        <v>3464</v>
      </c>
      <c r="C283" s="72"/>
      <c r="D283" s="73">
        <v>9.5</v>
      </c>
      <c r="E283" s="74">
        <v>0</v>
      </c>
      <c r="G283" s="75">
        <v>58.094560000000001</v>
      </c>
      <c r="H283" s="75">
        <v>637.74750000000006</v>
      </c>
      <c r="I283" s="75">
        <v>617.17500000000007</v>
      </c>
      <c r="J283" s="75">
        <v>582.88749999999993</v>
      </c>
      <c r="K283" s="75">
        <v>480.02499999999998</v>
      </c>
      <c r="L283" s="76">
        <v>0</v>
      </c>
      <c r="M283" s="75">
        <v>617.17500000000007</v>
      </c>
      <c r="N283" s="75">
        <v>617.17500000000007</v>
      </c>
      <c r="O283" s="75">
        <v>617.17500000000007</v>
      </c>
      <c r="P283" s="77">
        <v>0</v>
      </c>
      <c r="Q283" s="77">
        <v>637.74750000000006</v>
      </c>
    </row>
    <row r="284" spans="1:17" x14ac:dyDescent="0.2">
      <c r="A284" s="19">
        <v>30220909</v>
      </c>
      <c r="B284" s="19" t="s">
        <v>4941</v>
      </c>
      <c r="C284" s="72"/>
      <c r="D284" s="73">
        <v>47</v>
      </c>
      <c r="E284" s="74">
        <v>0</v>
      </c>
      <c r="G284" s="75">
        <v>154.990275</v>
      </c>
      <c r="H284" s="75">
        <v>329.91750000000002</v>
      </c>
      <c r="I284" s="75">
        <v>319.27500000000003</v>
      </c>
      <c r="J284" s="75">
        <v>301.53749999999997</v>
      </c>
      <c r="K284" s="75">
        <v>248.32499999999999</v>
      </c>
      <c r="L284" s="74" t="s">
        <v>674</v>
      </c>
      <c r="M284" s="75">
        <v>319.27500000000003</v>
      </c>
      <c r="N284" s="75">
        <v>319.27500000000003</v>
      </c>
      <c r="O284" s="75">
        <v>319.27500000000003</v>
      </c>
      <c r="P284" s="75">
        <v>154.990275</v>
      </c>
      <c r="Q284" s="75">
        <v>329.91750000000002</v>
      </c>
    </row>
    <row r="285" spans="1:17" x14ac:dyDescent="0.2">
      <c r="A285" s="19">
        <v>30220933</v>
      </c>
      <c r="B285" s="19" t="s">
        <v>2137</v>
      </c>
      <c r="C285" s="72"/>
      <c r="D285" s="73">
        <v>85.75</v>
      </c>
      <c r="E285" s="74">
        <v>0</v>
      </c>
      <c r="G285" s="75">
        <v>112.06485000000001</v>
      </c>
      <c r="H285" s="75">
        <v>238.54500000000002</v>
      </c>
      <c r="I285" s="75">
        <v>230.85000000000002</v>
      </c>
      <c r="J285" s="75">
        <v>218.02500000000001</v>
      </c>
      <c r="K285" s="75">
        <v>179.54999999999998</v>
      </c>
      <c r="L285" s="74" t="s">
        <v>674</v>
      </c>
      <c r="M285" s="75">
        <v>230.85000000000002</v>
      </c>
      <c r="N285" s="75">
        <v>230.85000000000002</v>
      </c>
      <c r="O285" s="75">
        <v>230.85000000000002</v>
      </c>
      <c r="P285" s="75">
        <v>112.06485000000001</v>
      </c>
      <c r="Q285" s="75">
        <v>238.54500000000002</v>
      </c>
    </row>
    <row r="286" spans="1:17" x14ac:dyDescent="0.2">
      <c r="A286" s="19">
        <v>30220933</v>
      </c>
      <c r="B286" s="19" t="s">
        <v>2137</v>
      </c>
      <c r="C286" s="72"/>
      <c r="D286" s="73">
        <v>85.75</v>
      </c>
      <c r="E286" s="74">
        <v>0</v>
      </c>
      <c r="G286" s="75">
        <v>151.713525</v>
      </c>
      <c r="H286" s="75">
        <v>322.9425</v>
      </c>
      <c r="I286" s="75">
        <v>312.52500000000003</v>
      </c>
      <c r="J286" s="75">
        <v>295.16249999999997</v>
      </c>
      <c r="K286" s="75">
        <v>243.07499999999999</v>
      </c>
      <c r="L286" s="74" t="s">
        <v>674</v>
      </c>
      <c r="M286" s="75">
        <v>312.52500000000003</v>
      </c>
      <c r="N286" s="75">
        <v>312.52500000000003</v>
      </c>
      <c r="O286" s="75">
        <v>312.52500000000003</v>
      </c>
      <c r="P286" s="75">
        <v>151.713525</v>
      </c>
      <c r="Q286" s="75">
        <v>322.9425</v>
      </c>
    </row>
    <row r="287" spans="1:17" x14ac:dyDescent="0.2">
      <c r="A287" s="19">
        <v>30220958</v>
      </c>
      <c r="B287" s="19" t="s">
        <v>2533</v>
      </c>
      <c r="C287" s="72"/>
      <c r="D287" s="73">
        <v>217.75</v>
      </c>
      <c r="E287" s="74">
        <v>0</v>
      </c>
      <c r="G287" s="75">
        <v>0</v>
      </c>
      <c r="H287" s="75">
        <v>20.069399999999998</v>
      </c>
      <c r="I287" s="75">
        <v>19.422000000000001</v>
      </c>
      <c r="J287" s="75">
        <v>18.342999999999996</v>
      </c>
      <c r="K287" s="75">
        <v>15.105999999999998</v>
      </c>
      <c r="L287" s="76">
        <v>0</v>
      </c>
      <c r="M287" s="75">
        <v>19.422000000000001</v>
      </c>
      <c r="N287" s="75">
        <v>19.422000000000001</v>
      </c>
      <c r="O287" s="75">
        <v>19.422000000000001</v>
      </c>
      <c r="P287" s="77">
        <v>0</v>
      </c>
      <c r="Q287" s="77">
        <v>20.069399999999998</v>
      </c>
    </row>
    <row r="288" spans="1:17" x14ac:dyDescent="0.2">
      <c r="A288" s="19">
        <v>30220958</v>
      </c>
      <c r="B288" s="19" t="s">
        <v>2533</v>
      </c>
      <c r="C288" s="72"/>
      <c r="D288" s="73">
        <v>217.75</v>
      </c>
      <c r="E288" s="74">
        <v>0</v>
      </c>
      <c r="G288" s="75">
        <v>0</v>
      </c>
      <c r="H288" s="75">
        <v>44.974800000000002</v>
      </c>
      <c r="I288" s="75">
        <v>43.524000000000001</v>
      </c>
      <c r="J288" s="75">
        <v>41.106000000000002</v>
      </c>
      <c r="K288" s="75">
        <v>33.851999999999997</v>
      </c>
      <c r="L288" s="76">
        <v>0</v>
      </c>
      <c r="M288" s="75">
        <v>43.524000000000001</v>
      </c>
      <c r="N288" s="75">
        <v>43.524000000000001</v>
      </c>
      <c r="O288" s="75">
        <v>43.524000000000001</v>
      </c>
      <c r="P288" s="77">
        <v>0</v>
      </c>
      <c r="Q288" s="77">
        <v>44.974800000000002</v>
      </c>
    </row>
    <row r="289" spans="1:17" x14ac:dyDescent="0.2">
      <c r="A289" s="19">
        <v>30220958</v>
      </c>
      <c r="B289" s="19" t="s">
        <v>2533</v>
      </c>
      <c r="C289" s="72"/>
      <c r="D289" s="73">
        <v>217.75</v>
      </c>
      <c r="E289" s="74">
        <v>0</v>
      </c>
      <c r="G289" s="75">
        <v>1070.396262</v>
      </c>
      <c r="H289" s="75">
        <v>2278.4814000000001</v>
      </c>
      <c r="I289" s="75">
        <v>2204.9820000000004</v>
      </c>
      <c r="J289" s="75">
        <v>2082.4830000000002</v>
      </c>
      <c r="K289" s="75">
        <v>1714.9859999999999</v>
      </c>
      <c r="L289" s="74" t="s">
        <v>674</v>
      </c>
      <c r="M289" s="75">
        <v>2204.9820000000004</v>
      </c>
      <c r="N289" s="75">
        <v>2204.9820000000004</v>
      </c>
      <c r="O289" s="75">
        <v>2204.9820000000004</v>
      </c>
      <c r="P289" s="75">
        <v>1070.396262</v>
      </c>
      <c r="Q289" s="75">
        <v>2278.4814000000001</v>
      </c>
    </row>
    <row r="290" spans="1:17" x14ac:dyDescent="0.2">
      <c r="A290" s="19">
        <v>30220966</v>
      </c>
      <c r="B290" s="19" t="s">
        <v>1026</v>
      </c>
      <c r="C290" s="72"/>
      <c r="D290" s="73">
        <v>66</v>
      </c>
      <c r="E290" s="74">
        <v>0</v>
      </c>
      <c r="G290" s="75">
        <v>21.082090000000001</v>
      </c>
      <c r="H290" s="75">
        <v>215.29500000000002</v>
      </c>
      <c r="I290" s="75">
        <v>208.35</v>
      </c>
      <c r="J290" s="75">
        <v>196.77500000000001</v>
      </c>
      <c r="K290" s="75">
        <v>162.04999999999998</v>
      </c>
      <c r="L290" s="76">
        <v>0</v>
      </c>
      <c r="M290" s="75">
        <v>208.35</v>
      </c>
      <c r="N290" s="75">
        <v>208.35</v>
      </c>
      <c r="O290" s="75">
        <v>208.35</v>
      </c>
      <c r="P290" s="77">
        <v>0</v>
      </c>
      <c r="Q290" s="77">
        <v>215.29500000000002</v>
      </c>
    </row>
    <row r="291" spans="1:17" x14ac:dyDescent="0.2">
      <c r="A291" s="19">
        <v>30220966</v>
      </c>
      <c r="B291" s="19" t="s">
        <v>1026</v>
      </c>
      <c r="C291" s="72"/>
      <c r="D291" s="73">
        <v>66</v>
      </c>
      <c r="E291" s="74">
        <v>0</v>
      </c>
      <c r="G291" s="75">
        <v>2.05308</v>
      </c>
      <c r="H291" s="75">
        <v>66.262500000000003</v>
      </c>
      <c r="I291" s="75">
        <v>64.125</v>
      </c>
      <c r="J291" s="75">
        <v>60.5625</v>
      </c>
      <c r="K291" s="75">
        <v>49.875</v>
      </c>
      <c r="L291" s="76">
        <v>0</v>
      </c>
      <c r="M291" s="75">
        <v>64.125</v>
      </c>
      <c r="N291" s="75">
        <v>64.125</v>
      </c>
      <c r="O291" s="75">
        <v>64.125</v>
      </c>
      <c r="P291" s="77">
        <v>0</v>
      </c>
      <c r="Q291" s="77">
        <v>66.262500000000003</v>
      </c>
    </row>
    <row r="292" spans="1:17" x14ac:dyDescent="0.2">
      <c r="A292" s="19">
        <v>30221006</v>
      </c>
      <c r="B292" s="19" t="s">
        <v>1970</v>
      </c>
      <c r="C292" s="72"/>
      <c r="D292" s="73">
        <v>41</v>
      </c>
      <c r="E292" s="74">
        <v>0</v>
      </c>
      <c r="G292" s="75">
        <v>173.79882000000001</v>
      </c>
      <c r="H292" s="75">
        <v>369.95400000000001</v>
      </c>
      <c r="I292" s="75">
        <v>358.02000000000004</v>
      </c>
      <c r="J292" s="75">
        <v>338.13</v>
      </c>
      <c r="K292" s="75">
        <v>278.45999999999998</v>
      </c>
      <c r="L292" s="74" t="s">
        <v>674</v>
      </c>
      <c r="M292" s="75">
        <v>358.02000000000004</v>
      </c>
      <c r="N292" s="75">
        <v>358.02000000000004</v>
      </c>
      <c r="O292" s="75">
        <v>358.02000000000004</v>
      </c>
      <c r="P292" s="75">
        <v>173.79882000000001</v>
      </c>
      <c r="Q292" s="75">
        <v>369.95400000000001</v>
      </c>
    </row>
    <row r="293" spans="1:17" x14ac:dyDescent="0.2">
      <c r="A293" s="19">
        <v>30221006</v>
      </c>
      <c r="B293" s="19" t="s">
        <v>1970</v>
      </c>
      <c r="C293" s="72"/>
      <c r="D293" s="73">
        <v>41</v>
      </c>
      <c r="E293" s="74">
        <v>0</v>
      </c>
      <c r="G293" s="75">
        <v>4.8059000000000003</v>
      </c>
      <c r="H293" s="75">
        <v>10.23</v>
      </c>
      <c r="I293" s="75">
        <v>9.9000000000000021</v>
      </c>
      <c r="J293" s="75">
        <v>9.35</v>
      </c>
      <c r="K293" s="75">
        <v>7.6999999999999993</v>
      </c>
      <c r="L293" s="74" t="s">
        <v>674</v>
      </c>
      <c r="M293" s="75">
        <v>9.9000000000000021</v>
      </c>
      <c r="N293" s="75">
        <v>9.9000000000000021</v>
      </c>
      <c r="O293" s="75">
        <v>9.9000000000000021</v>
      </c>
      <c r="P293" s="75">
        <v>4.8059000000000003</v>
      </c>
      <c r="Q293" s="75">
        <v>10.23</v>
      </c>
    </row>
    <row r="294" spans="1:17" x14ac:dyDescent="0.2">
      <c r="A294" s="19">
        <v>30221048</v>
      </c>
      <c r="B294" s="19" t="s">
        <v>1973</v>
      </c>
      <c r="C294" s="72"/>
      <c r="D294" s="73">
        <v>33</v>
      </c>
      <c r="E294" s="74">
        <v>0</v>
      </c>
      <c r="G294" s="75">
        <v>7.8379860000000008</v>
      </c>
      <c r="H294" s="75">
        <v>16.684200000000001</v>
      </c>
      <c r="I294" s="75">
        <v>16.146000000000004</v>
      </c>
      <c r="J294" s="75">
        <v>15.249000000000001</v>
      </c>
      <c r="K294" s="75">
        <v>12.558</v>
      </c>
      <c r="L294" s="74" t="s">
        <v>674</v>
      </c>
      <c r="M294" s="75">
        <v>16.146000000000004</v>
      </c>
      <c r="N294" s="75">
        <v>16.146000000000004</v>
      </c>
      <c r="O294" s="75">
        <v>16.146000000000004</v>
      </c>
      <c r="P294" s="75">
        <v>7.8379860000000008</v>
      </c>
      <c r="Q294" s="75">
        <v>16.684200000000001</v>
      </c>
    </row>
    <row r="295" spans="1:17" x14ac:dyDescent="0.2">
      <c r="A295" s="19">
        <v>30221048</v>
      </c>
      <c r="B295" s="19" t="s">
        <v>1973</v>
      </c>
      <c r="C295" s="72"/>
      <c r="D295" s="73">
        <v>33</v>
      </c>
      <c r="E295" s="74">
        <v>0</v>
      </c>
      <c r="G295" s="75">
        <v>9.0875200000000014</v>
      </c>
      <c r="H295" s="75">
        <v>19.344000000000001</v>
      </c>
      <c r="I295" s="75">
        <v>18.720000000000002</v>
      </c>
      <c r="J295" s="75">
        <v>17.68</v>
      </c>
      <c r="K295" s="75">
        <v>14.559999999999999</v>
      </c>
      <c r="L295" s="74" t="s">
        <v>674</v>
      </c>
      <c r="M295" s="75">
        <v>18.720000000000002</v>
      </c>
      <c r="N295" s="75">
        <v>18.720000000000002</v>
      </c>
      <c r="O295" s="75">
        <v>18.720000000000002</v>
      </c>
      <c r="P295" s="75">
        <v>9.0875200000000014</v>
      </c>
      <c r="Q295" s="75">
        <v>19.344000000000001</v>
      </c>
    </row>
    <row r="296" spans="1:17" x14ac:dyDescent="0.2">
      <c r="A296" s="19">
        <v>30221121</v>
      </c>
      <c r="B296" s="19" t="s">
        <v>1030</v>
      </c>
      <c r="C296" s="72"/>
      <c r="D296" s="73">
        <v>34.25</v>
      </c>
      <c r="E296" s="74">
        <v>0</v>
      </c>
      <c r="G296" s="75">
        <v>11.700182000000002</v>
      </c>
      <c r="H296" s="75">
        <v>24.905400000000004</v>
      </c>
      <c r="I296" s="75">
        <v>24.102000000000004</v>
      </c>
      <c r="J296" s="75">
        <v>22.763000000000002</v>
      </c>
      <c r="K296" s="75">
        <v>18.745999999999999</v>
      </c>
      <c r="L296" s="74" t="s">
        <v>674</v>
      </c>
      <c r="M296" s="75">
        <v>24.102000000000004</v>
      </c>
      <c r="N296" s="75">
        <v>24.102000000000004</v>
      </c>
      <c r="O296" s="75">
        <v>24.102000000000004</v>
      </c>
      <c r="P296" s="75">
        <v>11.700182000000002</v>
      </c>
      <c r="Q296" s="75">
        <v>24.905400000000004</v>
      </c>
    </row>
    <row r="297" spans="1:17" x14ac:dyDescent="0.2">
      <c r="A297" s="19">
        <v>30221121</v>
      </c>
      <c r="B297" s="19" t="s">
        <v>1030</v>
      </c>
      <c r="C297" s="72"/>
      <c r="D297" s="73">
        <v>34.25</v>
      </c>
      <c r="E297" s="74">
        <v>0</v>
      </c>
      <c r="G297" s="75">
        <v>26.694590000000002</v>
      </c>
      <c r="H297" s="75">
        <v>56.823000000000008</v>
      </c>
      <c r="I297" s="75">
        <v>54.990000000000009</v>
      </c>
      <c r="J297" s="75">
        <v>51.935000000000002</v>
      </c>
      <c r="K297" s="75">
        <v>42.769999999999996</v>
      </c>
      <c r="L297" s="74" t="s">
        <v>674</v>
      </c>
      <c r="M297" s="75">
        <v>54.990000000000009</v>
      </c>
      <c r="N297" s="75">
        <v>54.990000000000009</v>
      </c>
      <c r="O297" s="75">
        <v>54.990000000000009</v>
      </c>
      <c r="P297" s="75">
        <v>26.694590000000002</v>
      </c>
      <c r="Q297" s="75">
        <v>56.823000000000008</v>
      </c>
    </row>
    <row r="298" spans="1:17" x14ac:dyDescent="0.2">
      <c r="A298" s="19">
        <v>30221170</v>
      </c>
      <c r="B298" s="19" t="s">
        <v>4821</v>
      </c>
      <c r="C298" s="72"/>
      <c r="D298" s="73">
        <v>29.75</v>
      </c>
      <c r="E298" s="74">
        <v>0</v>
      </c>
      <c r="G298" s="75">
        <v>6.3612640000000003</v>
      </c>
      <c r="H298" s="75">
        <v>13.540800000000001</v>
      </c>
      <c r="I298" s="75">
        <v>13.104000000000003</v>
      </c>
      <c r="J298" s="75">
        <v>12.375999999999999</v>
      </c>
      <c r="K298" s="75">
        <v>10.192</v>
      </c>
      <c r="L298" s="74" t="s">
        <v>674</v>
      </c>
      <c r="M298" s="75">
        <v>13.104000000000003</v>
      </c>
      <c r="N298" s="75">
        <v>13.104000000000003</v>
      </c>
      <c r="O298" s="75">
        <v>13.104000000000003</v>
      </c>
      <c r="P298" s="75">
        <v>6.3612640000000003</v>
      </c>
      <c r="Q298" s="75">
        <v>13.540800000000001</v>
      </c>
    </row>
    <row r="299" spans="1:17" x14ac:dyDescent="0.2">
      <c r="A299" s="19">
        <v>30221170</v>
      </c>
      <c r="B299" s="19" t="s">
        <v>4821</v>
      </c>
      <c r="C299" s="72"/>
      <c r="D299" s="73">
        <v>29.75</v>
      </c>
      <c r="E299" s="74">
        <v>0</v>
      </c>
      <c r="G299" s="75">
        <v>17.834258000000002</v>
      </c>
      <c r="H299" s="75">
        <v>37.962600000000002</v>
      </c>
      <c r="I299" s="75">
        <v>36.738000000000007</v>
      </c>
      <c r="J299" s="75">
        <v>34.697000000000003</v>
      </c>
      <c r="K299" s="75">
        <v>28.573999999999998</v>
      </c>
      <c r="L299" s="74" t="s">
        <v>674</v>
      </c>
      <c r="M299" s="75">
        <v>36.738000000000007</v>
      </c>
      <c r="N299" s="75">
        <v>36.738000000000007</v>
      </c>
      <c r="O299" s="75">
        <v>36.738000000000007</v>
      </c>
      <c r="P299" s="75">
        <v>17.834258000000002</v>
      </c>
      <c r="Q299" s="75">
        <v>37.962600000000002</v>
      </c>
    </row>
    <row r="300" spans="1:17" x14ac:dyDescent="0.2">
      <c r="A300" s="19">
        <v>30221212</v>
      </c>
      <c r="B300" s="19" t="s">
        <v>2176</v>
      </c>
      <c r="C300" s="72"/>
      <c r="D300" s="73">
        <v>8.75</v>
      </c>
      <c r="E300" s="74">
        <v>0</v>
      </c>
      <c r="G300" s="75">
        <v>35.100546000000001</v>
      </c>
      <c r="H300" s="75">
        <v>74.716200000000001</v>
      </c>
      <c r="I300" s="75">
        <v>72.306000000000012</v>
      </c>
      <c r="J300" s="75">
        <v>68.289000000000001</v>
      </c>
      <c r="K300" s="75">
        <v>56.238</v>
      </c>
      <c r="L300" s="74" t="s">
        <v>674</v>
      </c>
      <c r="M300" s="75">
        <v>72.306000000000012</v>
      </c>
      <c r="N300" s="75">
        <v>72.306000000000012</v>
      </c>
      <c r="O300" s="75">
        <v>72.306000000000012</v>
      </c>
      <c r="P300" s="75">
        <v>35.100546000000001</v>
      </c>
      <c r="Q300" s="75">
        <v>74.716200000000001</v>
      </c>
    </row>
    <row r="301" spans="1:17" x14ac:dyDescent="0.2">
      <c r="A301" s="19">
        <v>30221238</v>
      </c>
      <c r="B301" s="19" t="s">
        <v>190</v>
      </c>
      <c r="C301" s="72"/>
      <c r="D301" s="73">
        <v>4.5</v>
      </c>
      <c r="E301" s="74">
        <v>0</v>
      </c>
      <c r="G301" s="75">
        <v>84.430925000000002</v>
      </c>
      <c r="H301" s="75">
        <v>179.7225</v>
      </c>
      <c r="I301" s="75">
        <v>173.92500000000004</v>
      </c>
      <c r="J301" s="75">
        <v>164.26249999999999</v>
      </c>
      <c r="K301" s="75">
        <v>135.27499999999998</v>
      </c>
      <c r="L301" s="74" t="s">
        <v>674</v>
      </c>
      <c r="M301" s="75">
        <v>173.92500000000004</v>
      </c>
      <c r="N301" s="75">
        <v>173.92500000000004</v>
      </c>
      <c r="O301" s="75">
        <v>173.92500000000004</v>
      </c>
      <c r="P301" s="75">
        <v>84.430925000000002</v>
      </c>
      <c r="Q301" s="75">
        <v>179.7225</v>
      </c>
    </row>
    <row r="302" spans="1:17" x14ac:dyDescent="0.2">
      <c r="A302" s="19">
        <v>30221238</v>
      </c>
      <c r="B302" s="19" t="s">
        <v>190</v>
      </c>
      <c r="C302" s="72"/>
      <c r="D302" s="73">
        <v>4.5</v>
      </c>
      <c r="E302" s="74">
        <v>0</v>
      </c>
      <c r="G302" s="75">
        <v>19.16208</v>
      </c>
      <c r="H302" s="75">
        <v>237.15</v>
      </c>
      <c r="I302" s="75">
        <v>229.5</v>
      </c>
      <c r="J302" s="75">
        <v>216.75</v>
      </c>
      <c r="K302" s="75">
        <v>178.5</v>
      </c>
      <c r="L302" s="76">
        <v>0</v>
      </c>
      <c r="M302" s="75">
        <v>229.5</v>
      </c>
      <c r="N302" s="75">
        <v>229.5</v>
      </c>
      <c r="O302" s="75">
        <v>229.5</v>
      </c>
      <c r="P302" s="77">
        <v>0</v>
      </c>
      <c r="Q302" s="77">
        <v>237.15</v>
      </c>
    </row>
    <row r="303" spans="1:17" x14ac:dyDescent="0.2">
      <c r="A303" s="19">
        <v>30221238</v>
      </c>
      <c r="B303" s="19" t="s">
        <v>190</v>
      </c>
      <c r="C303" s="72"/>
      <c r="D303" s="73">
        <v>4.5</v>
      </c>
      <c r="E303" s="74">
        <v>0</v>
      </c>
      <c r="G303" s="75">
        <v>23.914580000000001</v>
      </c>
      <c r="H303" s="75">
        <v>320.61750000000001</v>
      </c>
      <c r="I303" s="75">
        <v>310.27500000000003</v>
      </c>
      <c r="J303" s="75">
        <v>293.03749999999997</v>
      </c>
      <c r="K303" s="75">
        <v>241.32499999999999</v>
      </c>
      <c r="L303" s="76">
        <v>0</v>
      </c>
      <c r="M303" s="75">
        <v>310.27500000000003</v>
      </c>
      <c r="N303" s="75">
        <v>310.27500000000003</v>
      </c>
      <c r="O303" s="75">
        <v>310.27500000000003</v>
      </c>
      <c r="P303" s="77">
        <v>0</v>
      </c>
      <c r="Q303" s="77">
        <v>320.61750000000001</v>
      </c>
    </row>
    <row r="304" spans="1:17" x14ac:dyDescent="0.2">
      <c r="A304" s="19">
        <v>30221238</v>
      </c>
      <c r="B304" s="19" t="s">
        <v>190</v>
      </c>
      <c r="C304" s="72"/>
      <c r="D304" s="73">
        <v>4.5</v>
      </c>
      <c r="E304" s="74">
        <v>0</v>
      </c>
      <c r="G304" s="75">
        <v>23.914580000000001</v>
      </c>
      <c r="H304" s="75">
        <v>154.845</v>
      </c>
      <c r="I304" s="75">
        <v>149.85</v>
      </c>
      <c r="J304" s="75">
        <v>141.52500000000001</v>
      </c>
      <c r="K304" s="75">
        <v>116.55</v>
      </c>
      <c r="L304" s="76">
        <v>0</v>
      </c>
      <c r="M304" s="75">
        <v>149.85</v>
      </c>
      <c r="N304" s="75">
        <v>149.85</v>
      </c>
      <c r="O304" s="75">
        <v>149.85</v>
      </c>
      <c r="P304" s="77">
        <v>0</v>
      </c>
      <c r="Q304" s="77">
        <v>154.845</v>
      </c>
    </row>
    <row r="305" spans="1:17" x14ac:dyDescent="0.2">
      <c r="A305" s="19">
        <v>30221386</v>
      </c>
      <c r="B305" s="19" t="s">
        <v>1965</v>
      </c>
      <c r="C305" s="72"/>
      <c r="D305" s="73">
        <v>14.25</v>
      </c>
      <c r="E305" s="74">
        <v>0</v>
      </c>
      <c r="G305" s="75">
        <v>36.328110000000002</v>
      </c>
      <c r="H305" s="75">
        <v>227.1525</v>
      </c>
      <c r="I305" s="75">
        <v>219.82500000000002</v>
      </c>
      <c r="J305" s="75">
        <v>207.61249999999998</v>
      </c>
      <c r="K305" s="75">
        <v>170.97499999999999</v>
      </c>
      <c r="L305" s="76">
        <v>0</v>
      </c>
      <c r="M305" s="75">
        <v>219.82500000000002</v>
      </c>
      <c r="N305" s="75">
        <v>219.82500000000002</v>
      </c>
      <c r="O305" s="75">
        <v>219.82500000000002</v>
      </c>
      <c r="P305" s="77">
        <v>0</v>
      </c>
      <c r="Q305" s="77">
        <v>227.1525</v>
      </c>
    </row>
    <row r="306" spans="1:17" x14ac:dyDescent="0.2">
      <c r="A306" s="19">
        <v>30221386</v>
      </c>
      <c r="B306" s="19" t="s">
        <v>1965</v>
      </c>
      <c r="C306" s="72"/>
      <c r="D306" s="73">
        <v>14.25</v>
      </c>
      <c r="E306" s="74">
        <v>0</v>
      </c>
      <c r="G306" s="75">
        <v>56.788261999999996</v>
      </c>
      <c r="H306" s="75">
        <v>120.8814</v>
      </c>
      <c r="I306" s="75">
        <v>116.98200000000001</v>
      </c>
      <c r="J306" s="75">
        <v>110.48299999999999</v>
      </c>
      <c r="K306" s="75">
        <v>90.98599999999999</v>
      </c>
      <c r="L306" s="74" t="s">
        <v>674</v>
      </c>
      <c r="M306" s="75">
        <v>116.98200000000001</v>
      </c>
      <c r="N306" s="75">
        <v>116.98200000000001</v>
      </c>
      <c r="O306" s="75">
        <v>116.98200000000001</v>
      </c>
      <c r="P306" s="75">
        <v>56.788261999999996</v>
      </c>
      <c r="Q306" s="75">
        <v>120.8814</v>
      </c>
    </row>
    <row r="307" spans="1:17" x14ac:dyDescent="0.2">
      <c r="A307" s="19">
        <v>30221428</v>
      </c>
      <c r="B307" s="19" t="s">
        <v>3468</v>
      </c>
      <c r="C307" s="72"/>
      <c r="D307" s="73">
        <v>21.25</v>
      </c>
      <c r="E307" s="74">
        <v>0</v>
      </c>
      <c r="G307" s="75">
        <v>64.86211999999999</v>
      </c>
      <c r="H307" s="75">
        <v>149.54400000000001</v>
      </c>
      <c r="I307" s="75">
        <v>144.72000000000003</v>
      </c>
      <c r="J307" s="75">
        <v>136.68</v>
      </c>
      <c r="K307" s="75">
        <v>112.56</v>
      </c>
      <c r="L307" s="76">
        <v>98.12700000000001</v>
      </c>
      <c r="M307" s="75">
        <v>144.72000000000003</v>
      </c>
      <c r="N307" s="75">
        <v>144.72000000000003</v>
      </c>
      <c r="O307" s="75">
        <v>144.72000000000003</v>
      </c>
      <c r="P307" s="77">
        <v>64.86211999999999</v>
      </c>
      <c r="Q307" s="77">
        <v>149.54400000000001</v>
      </c>
    </row>
    <row r="308" spans="1:17" x14ac:dyDescent="0.2">
      <c r="A308" s="19">
        <v>30221436</v>
      </c>
      <c r="B308" s="19" t="s">
        <v>3649</v>
      </c>
      <c r="C308" s="72"/>
      <c r="D308" s="73">
        <v>864.5</v>
      </c>
      <c r="E308" s="74">
        <v>0</v>
      </c>
      <c r="G308" s="75">
        <v>53.703250000000004</v>
      </c>
      <c r="H308" s="75">
        <v>47.523000000000003</v>
      </c>
      <c r="I308" s="75">
        <v>45.99</v>
      </c>
      <c r="J308" s="75">
        <v>43.435000000000002</v>
      </c>
      <c r="K308" s="75">
        <v>35.769999999999996</v>
      </c>
      <c r="L308" s="76">
        <v>0</v>
      </c>
      <c r="M308" s="75">
        <v>45.99</v>
      </c>
      <c r="N308" s="75">
        <v>45.99</v>
      </c>
      <c r="O308" s="75">
        <v>45.99</v>
      </c>
      <c r="P308" s="77">
        <v>0</v>
      </c>
      <c r="Q308" s="77">
        <v>53.703250000000004</v>
      </c>
    </row>
    <row r="309" spans="1:17" x14ac:dyDescent="0.2">
      <c r="A309" s="19">
        <v>30221451</v>
      </c>
      <c r="B309" s="19" t="s">
        <v>3987</v>
      </c>
      <c r="C309" s="72"/>
      <c r="D309" s="73">
        <v>152</v>
      </c>
      <c r="E309" s="74">
        <v>0</v>
      </c>
      <c r="G309" s="75">
        <v>14.18146</v>
      </c>
      <c r="H309" s="75">
        <v>318.72960000000006</v>
      </c>
      <c r="I309" s="75">
        <v>308.44800000000004</v>
      </c>
      <c r="J309" s="75">
        <v>291.31200000000001</v>
      </c>
      <c r="K309" s="75">
        <v>239.904</v>
      </c>
      <c r="L309" s="76">
        <v>98.12700000000001</v>
      </c>
      <c r="M309" s="75">
        <v>308.44800000000004</v>
      </c>
      <c r="N309" s="75">
        <v>308.44800000000004</v>
      </c>
      <c r="O309" s="75">
        <v>308.44800000000004</v>
      </c>
      <c r="P309" s="77">
        <v>14.18146</v>
      </c>
      <c r="Q309" s="77">
        <v>318.72960000000006</v>
      </c>
    </row>
    <row r="310" spans="1:17" x14ac:dyDescent="0.2">
      <c r="A310" s="19">
        <v>30221568</v>
      </c>
      <c r="B310" s="19" t="s">
        <v>1402</v>
      </c>
      <c r="C310" s="72"/>
      <c r="D310" s="73">
        <v>73.25</v>
      </c>
      <c r="E310" s="74">
        <v>0</v>
      </c>
      <c r="G310" s="75">
        <v>21.298874999999999</v>
      </c>
      <c r="H310" s="75">
        <v>45.337500000000006</v>
      </c>
      <c r="I310" s="75">
        <v>43.875000000000007</v>
      </c>
      <c r="J310" s="75">
        <v>41.4375</v>
      </c>
      <c r="K310" s="75">
        <v>34.125</v>
      </c>
      <c r="L310" s="74" t="s">
        <v>674</v>
      </c>
      <c r="M310" s="75">
        <v>43.875000000000007</v>
      </c>
      <c r="N310" s="75">
        <v>43.875000000000007</v>
      </c>
      <c r="O310" s="75">
        <v>43.875000000000007</v>
      </c>
      <c r="P310" s="75">
        <v>21.298874999999999</v>
      </c>
      <c r="Q310" s="75">
        <v>45.337500000000006</v>
      </c>
    </row>
    <row r="311" spans="1:17" x14ac:dyDescent="0.2">
      <c r="A311" s="19">
        <v>30221592</v>
      </c>
      <c r="B311" s="19" t="s">
        <v>236</v>
      </c>
      <c r="C311" s="72"/>
      <c r="D311" s="73">
        <v>85.5</v>
      </c>
      <c r="E311" s="74">
        <v>0</v>
      </c>
      <c r="G311" s="75">
        <v>21.298874999999999</v>
      </c>
      <c r="H311" s="75">
        <v>45.337500000000006</v>
      </c>
      <c r="I311" s="75">
        <v>43.875000000000007</v>
      </c>
      <c r="J311" s="75">
        <v>41.4375</v>
      </c>
      <c r="K311" s="75">
        <v>34.125</v>
      </c>
      <c r="L311" s="74" t="s">
        <v>674</v>
      </c>
      <c r="M311" s="75">
        <v>43.875000000000007</v>
      </c>
      <c r="N311" s="75">
        <v>43.875000000000007</v>
      </c>
      <c r="O311" s="75">
        <v>43.875000000000007</v>
      </c>
      <c r="P311" s="75">
        <v>21.298874999999999</v>
      </c>
      <c r="Q311" s="75">
        <v>45.337500000000006</v>
      </c>
    </row>
    <row r="312" spans="1:17" x14ac:dyDescent="0.2">
      <c r="A312" s="19">
        <v>30221626</v>
      </c>
      <c r="B312" s="19" t="s">
        <v>797</v>
      </c>
      <c r="C312" s="72"/>
      <c r="D312" s="73">
        <v>181.5</v>
      </c>
      <c r="E312" s="74">
        <v>0</v>
      </c>
      <c r="G312" s="75">
        <v>98.848624999999998</v>
      </c>
      <c r="H312" s="75">
        <v>210.41250000000002</v>
      </c>
      <c r="I312" s="75">
        <v>203.62500000000003</v>
      </c>
      <c r="J312" s="75">
        <v>192.3125</v>
      </c>
      <c r="K312" s="75">
        <v>158.375</v>
      </c>
      <c r="L312" s="74" t="s">
        <v>674</v>
      </c>
      <c r="M312" s="75">
        <v>203.62500000000003</v>
      </c>
      <c r="N312" s="75">
        <v>203.62500000000003</v>
      </c>
      <c r="O312" s="75">
        <v>203.62500000000003</v>
      </c>
      <c r="P312" s="75">
        <v>98.848624999999998</v>
      </c>
      <c r="Q312" s="75">
        <v>210.41250000000002</v>
      </c>
    </row>
    <row r="313" spans="1:17" x14ac:dyDescent="0.2">
      <c r="A313" s="19">
        <v>30221667</v>
      </c>
      <c r="B313" s="19" t="s">
        <v>3450</v>
      </c>
      <c r="C313" s="72"/>
      <c r="D313" s="73">
        <v>11.75</v>
      </c>
      <c r="E313" s="74">
        <v>0</v>
      </c>
      <c r="G313" s="75">
        <v>70.996250000000003</v>
      </c>
      <c r="H313" s="75">
        <v>151.125</v>
      </c>
      <c r="I313" s="75">
        <v>146.25000000000003</v>
      </c>
      <c r="J313" s="75">
        <v>138.125</v>
      </c>
      <c r="K313" s="75">
        <v>113.74999999999999</v>
      </c>
      <c r="L313" s="74" t="s">
        <v>674</v>
      </c>
      <c r="M313" s="75">
        <v>146.25000000000003</v>
      </c>
      <c r="N313" s="75">
        <v>146.25000000000003</v>
      </c>
      <c r="O313" s="75">
        <v>146.25000000000003</v>
      </c>
      <c r="P313" s="75">
        <v>70.996250000000003</v>
      </c>
      <c r="Q313" s="75">
        <v>151.125</v>
      </c>
    </row>
    <row r="314" spans="1:17" x14ac:dyDescent="0.2">
      <c r="A314" s="19">
        <v>30221683</v>
      </c>
      <c r="B314" s="19" t="s">
        <v>4979</v>
      </c>
      <c r="C314" s="72"/>
      <c r="D314" s="73">
        <v>74.25</v>
      </c>
      <c r="E314" s="74">
        <v>0</v>
      </c>
      <c r="G314" s="75">
        <v>22.937249999999999</v>
      </c>
      <c r="H314" s="75">
        <v>48.825000000000003</v>
      </c>
      <c r="I314" s="75">
        <v>47.250000000000007</v>
      </c>
      <c r="J314" s="75">
        <v>44.625</v>
      </c>
      <c r="K314" s="75">
        <v>36.75</v>
      </c>
      <c r="L314" s="74" t="s">
        <v>674</v>
      </c>
      <c r="M314" s="75">
        <v>47.250000000000007</v>
      </c>
      <c r="N314" s="75">
        <v>47.250000000000007</v>
      </c>
      <c r="O314" s="75">
        <v>47.250000000000007</v>
      </c>
      <c r="P314" s="75">
        <v>22.937249999999999</v>
      </c>
      <c r="Q314" s="75">
        <v>48.825000000000003</v>
      </c>
    </row>
    <row r="315" spans="1:17" x14ac:dyDescent="0.2">
      <c r="A315" s="19">
        <v>30221683</v>
      </c>
      <c r="B315" s="19" t="s">
        <v>4979</v>
      </c>
      <c r="C315" s="72"/>
      <c r="D315" s="73">
        <v>74.25</v>
      </c>
      <c r="E315" s="74">
        <v>0</v>
      </c>
      <c r="G315" s="75">
        <v>548.26741000000004</v>
      </c>
      <c r="H315" s="75">
        <v>1614.3033</v>
      </c>
      <c r="I315" s="75">
        <v>1562.229</v>
      </c>
      <c r="J315" s="75">
        <v>1475.4385</v>
      </c>
      <c r="K315" s="75">
        <v>1215.0669999999998</v>
      </c>
      <c r="L315" s="76">
        <v>437.04900000000004</v>
      </c>
      <c r="M315" s="75">
        <v>1562.229</v>
      </c>
      <c r="N315" s="75">
        <v>1562.229</v>
      </c>
      <c r="O315" s="75">
        <v>1562.229</v>
      </c>
      <c r="P315" s="77">
        <v>437.04900000000004</v>
      </c>
      <c r="Q315" s="77">
        <v>1614.3033</v>
      </c>
    </row>
    <row r="316" spans="1:17" x14ac:dyDescent="0.2">
      <c r="A316" s="19">
        <v>30221683</v>
      </c>
      <c r="B316" s="19" t="s">
        <v>4979</v>
      </c>
      <c r="C316" s="72"/>
      <c r="D316" s="73">
        <v>74.25</v>
      </c>
      <c r="E316" s="74">
        <v>0</v>
      </c>
      <c r="G316" s="75">
        <v>923.14461000000006</v>
      </c>
      <c r="H316" s="75">
        <v>1637.4975000000002</v>
      </c>
      <c r="I316" s="75">
        <v>1584.675</v>
      </c>
      <c r="J316" s="75">
        <v>1496.6375</v>
      </c>
      <c r="K316" s="75">
        <v>1232.5249999999999</v>
      </c>
      <c r="L316" s="76">
        <v>437.04900000000004</v>
      </c>
      <c r="M316" s="75">
        <v>1584.675</v>
      </c>
      <c r="N316" s="75">
        <v>1584.675</v>
      </c>
      <c r="O316" s="75">
        <v>1584.675</v>
      </c>
      <c r="P316" s="77">
        <v>437.04900000000004</v>
      </c>
      <c r="Q316" s="77">
        <v>1637.4975000000002</v>
      </c>
    </row>
    <row r="317" spans="1:17" x14ac:dyDescent="0.2">
      <c r="A317" s="19">
        <v>30221683</v>
      </c>
      <c r="B317" s="19" t="s">
        <v>4979</v>
      </c>
      <c r="C317" s="72"/>
      <c r="D317" s="73">
        <v>74.25</v>
      </c>
      <c r="E317" s="74">
        <v>0</v>
      </c>
      <c r="G317" s="75">
        <v>24.047650000000001</v>
      </c>
      <c r="H317" s="75">
        <v>99.816900000000004</v>
      </c>
      <c r="I317" s="75">
        <v>96.596999999999994</v>
      </c>
      <c r="J317" s="75">
        <v>91.230499999999992</v>
      </c>
      <c r="K317" s="75">
        <v>75.131</v>
      </c>
      <c r="L317" s="76">
        <v>0</v>
      </c>
      <c r="M317" s="75">
        <v>96.596999999999994</v>
      </c>
      <c r="N317" s="75">
        <v>96.596999999999994</v>
      </c>
      <c r="O317" s="75">
        <v>96.596999999999994</v>
      </c>
      <c r="P317" s="77">
        <v>0</v>
      </c>
      <c r="Q317" s="77">
        <v>99.816900000000004</v>
      </c>
    </row>
    <row r="318" spans="1:17" x14ac:dyDescent="0.2">
      <c r="A318" s="19">
        <v>30221683</v>
      </c>
      <c r="B318" s="19" t="s">
        <v>4979</v>
      </c>
      <c r="C318" s="72"/>
      <c r="D318" s="73">
        <v>74.25</v>
      </c>
      <c r="E318" s="74">
        <v>0</v>
      </c>
      <c r="G318" s="75">
        <v>26.575980000000001</v>
      </c>
      <c r="H318" s="75">
        <v>371.91630000000004</v>
      </c>
      <c r="I318" s="75">
        <v>359.91900000000004</v>
      </c>
      <c r="J318" s="75">
        <v>339.92349999999999</v>
      </c>
      <c r="K318" s="75">
        <v>279.93700000000001</v>
      </c>
      <c r="L318" s="76">
        <v>0</v>
      </c>
      <c r="M318" s="75">
        <v>359.91900000000004</v>
      </c>
      <c r="N318" s="75">
        <v>359.91900000000004</v>
      </c>
      <c r="O318" s="75">
        <v>359.91900000000004</v>
      </c>
      <c r="P318" s="77">
        <v>0</v>
      </c>
      <c r="Q318" s="77">
        <v>371.91630000000004</v>
      </c>
    </row>
    <row r="319" spans="1:17" x14ac:dyDescent="0.2">
      <c r="A319" s="19">
        <v>30221683</v>
      </c>
      <c r="B319" s="19" t="s">
        <v>4979</v>
      </c>
      <c r="C319" s="72"/>
      <c r="D319" s="73">
        <v>74.25</v>
      </c>
      <c r="E319" s="74">
        <v>0</v>
      </c>
      <c r="G319" s="75">
        <v>20.777930000000001</v>
      </c>
      <c r="H319" s="75">
        <v>219.2475</v>
      </c>
      <c r="I319" s="75">
        <v>212.17500000000001</v>
      </c>
      <c r="J319" s="75">
        <v>200.38749999999999</v>
      </c>
      <c r="K319" s="75">
        <v>165.02499999999998</v>
      </c>
      <c r="L319" s="76">
        <v>0</v>
      </c>
      <c r="M319" s="75">
        <v>212.17500000000001</v>
      </c>
      <c r="N319" s="75">
        <v>212.17500000000001</v>
      </c>
      <c r="O319" s="75">
        <v>212.17500000000001</v>
      </c>
      <c r="P319" s="77">
        <v>0</v>
      </c>
      <c r="Q319" s="77">
        <v>219.2475</v>
      </c>
    </row>
    <row r="320" spans="1:17" x14ac:dyDescent="0.2">
      <c r="A320" s="19">
        <v>30221683</v>
      </c>
      <c r="B320" s="19" t="s">
        <v>4979</v>
      </c>
      <c r="C320" s="72"/>
      <c r="D320" s="73">
        <v>74.25</v>
      </c>
      <c r="E320" s="74">
        <v>0</v>
      </c>
      <c r="G320" s="75">
        <v>3.2680120000000001</v>
      </c>
      <c r="H320" s="75">
        <v>6.9564000000000004</v>
      </c>
      <c r="I320" s="75">
        <v>6.7320000000000011</v>
      </c>
      <c r="J320" s="75">
        <v>6.3580000000000005</v>
      </c>
      <c r="K320" s="75">
        <v>5.2359999999999998</v>
      </c>
      <c r="L320" s="74" t="s">
        <v>674</v>
      </c>
      <c r="M320" s="75">
        <v>6.7320000000000011</v>
      </c>
      <c r="N320" s="75">
        <v>6.7320000000000011</v>
      </c>
      <c r="O320" s="75">
        <v>6.7320000000000011</v>
      </c>
      <c r="P320" s="75">
        <v>3.2680120000000001</v>
      </c>
      <c r="Q320" s="75">
        <v>6.9564000000000004</v>
      </c>
    </row>
    <row r="321" spans="1:17" x14ac:dyDescent="0.2">
      <c r="A321" s="19">
        <v>30221683</v>
      </c>
      <c r="B321" s="19" t="s">
        <v>4979</v>
      </c>
      <c r="C321" s="72"/>
      <c r="D321" s="73">
        <v>74.25</v>
      </c>
      <c r="E321" s="74">
        <v>0</v>
      </c>
      <c r="G321" s="75">
        <v>71.323925000000003</v>
      </c>
      <c r="H321" s="75">
        <v>151.82250000000002</v>
      </c>
      <c r="I321" s="75">
        <v>146.92500000000001</v>
      </c>
      <c r="J321" s="75">
        <v>138.76249999999999</v>
      </c>
      <c r="K321" s="75">
        <v>114.27499999999999</v>
      </c>
      <c r="L321" s="74" t="s">
        <v>674</v>
      </c>
      <c r="M321" s="75">
        <v>146.92500000000001</v>
      </c>
      <c r="N321" s="75">
        <v>146.92500000000001</v>
      </c>
      <c r="O321" s="75">
        <v>146.92500000000001</v>
      </c>
      <c r="P321" s="75">
        <v>71.323925000000003</v>
      </c>
      <c r="Q321" s="75">
        <v>151.82250000000002</v>
      </c>
    </row>
    <row r="322" spans="1:17" x14ac:dyDescent="0.2">
      <c r="A322" s="19">
        <v>30221691</v>
      </c>
      <c r="B322" s="19" t="s">
        <v>2383</v>
      </c>
      <c r="C322" s="72"/>
      <c r="D322" s="73">
        <v>12.75</v>
      </c>
      <c r="E322" s="74">
        <v>0</v>
      </c>
      <c r="G322" s="75">
        <v>236.12321</v>
      </c>
      <c r="H322" s="75">
        <v>1336.6611</v>
      </c>
      <c r="I322" s="75">
        <v>1293.5430000000001</v>
      </c>
      <c r="J322" s="75">
        <v>1221.6795</v>
      </c>
      <c r="K322" s="75">
        <v>1006.0889999999999</v>
      </c>
      <c r="L322" s="76">
        <v>574.61400000000003</v>
      </c>
      <c r="M322" s="75">
        <v>1293.5430000000001</v>
      </c>
      <c r="N322" s="75">
        <v>1293.5430000000001</v>
      </c>
      <c r="O322" s="75">
        <v>1293.5430000000001</v>
      </c>
      <c r="P322" s="77">
        <v>236.12321</v>
      </c>
      <c r="Q322" s="77">
        <v>1336.6611</v>
      </c>
    </row>
    <row r="323" spans="1:17" x14ac:dyDescent="0.2">
      <c r="A323" s="19">
        <v>30221709</v>
      </c>
      <c r="B323" s="19" t="s">
        <v>2008</v>
      </c>
      <c r="C323" s="72"/>
      <c r="D323" s="73">
        <v>12</v>
      </c>
      <c r="E323" s="74">
        <v>0</v>
      </c>
      <c r="G323" s="75">
        <v>163.14381999999998</v>
      </c>
      <c r="H323" s="75">
        <v>120.9</v>
      </c>
      <c r="I323" s="75">
        <v>117</v>
      </c>
      <c r="J323" s="75">
        <v>110.5</v>
      </c>
      <c r="K323" s="75">
        <v>91</v>
      </c>
      <c r="L323" s="76">
        <v>0</v>
      </c>
      <c r="M323" s="75">
        <v>117</v>
      </c>
      <c r="N323" s="75">
        <v>117</v>
      </c>
      <c r="O323" s="75">
        <v>117</v>
      </c>
      <c r="P323" s="77">
        <v>0</v>
      </c>
      <c r="Q323" s="77">
        <v>163.14381999999998</v>
      </c>
    </row>
    <row r="324" spans="1:17" x14ac:dyDescent="0.2">
      <c r="A324" s="19">
        <v>30221717</v>
      </c>
      <c r="B324" s="19" t="s">
        <v>4374</v>
      </c>
      <c r="C324" s="72"/>
      <c r="D324" s="73">
        <v>24</v>
      </c>
      <c r="E324" s="74">
        <v>0</v>
      </c>
      <c r="G324" s="75">
        <v>133.35935600000002</v>
      </c>
      <c r="H324" s="75">
        <v>283.8732</v>
      </c>
      <c r="I324" s="75">
        <v>274.71600000000007</v>
      </c>
      <c r="J324" s="75">
        <v>259.45400000000001</v>
      </c>
      <c r="K324" s="75">
        <v>213.66800000000001</v>
      </c>
      <c r="L324" s="74" t="s">
        <v>674</v>
      </c>
      <c r="M324" s="75">
        <v>274.71600000000007</v>
      </c>
      <c r="N324" s="75">
        <v>274.71600000000007</v>
      </c>
      <c r="O324" s="75">
        <v>274.71600000000007</v>
      </c>
      <c r="P324" s="75">
        <v>133.35935600000002</v>
      </c>
      <c r="Q324" s="75">
        <v>283.8732</v>
      </c>
    </row>
    <row r="325" spans="1:17" x14ac:dyDescent="0.2">
      <c r="A325" s="19">
        <v>30221725</v>
      </c>
      <c r="B325" s="19" t="s">
        <v>4760</v>
      </c>
      <c r="C325" s="72"/>
      <c r="D325" s="73">
        <v>14.75</v>
      </c>
      <c r="E325" s="74">
        <v>0</v>
      </c>
      <c r="G325" s="75">
        <v>74.054550000000006</v>
      </c>
      <c r="H325" s="75">
        <v>157.63500000000002</v>
      </c>
      <c r="I325" s="75">
        <v>152.55000000000001</v>
      </c>
      <c r="J325" s="75">
        <v>144.07499999999999</v>
      </c>
      <c r="K325" s="75">
        <v>118.64999999999999</v>
      </c>
      <c r="L325" s="74" t="s">
        <v>674</v>
      </c>
      <c r="M325" s="75">
        <v>152.55000000000001</v>
      </c>
      <c r="N325" s="75">
        <v>152.55000000000001</v>
      </c>
      <c r="O325" s="75">
        <v>152.55000000000001</v>
      </c>
      <c r="P325" s="75">
        <v>74.054550000000006</v>
      </c>
      <c r="Q325" s="75">
        <v>157.63500000000002</v>
      </c>
    </row>
    <row r="326" spans="1:17" x14ac:dyDescent="0.2">
      <c r="A326" s="19">
        <v>30221741</v>
      </c>
      <c r="B326" s="19" t="s">
        <v>2009</v>
      </c>
      <c r="C326" s="72"/>
      <c r="D326" s="73">
        <v>16.25</v>
      </c>
      <c r="E326" s="74">
        <v>0</v>
      </c>
      <c r="G326" s="75">
        <v>0</v>
      </c>
      <c r="H326" s="75">
        <v>148.33500000000001</v>
      </c>
      <c r="I326" s="75">
        <v>143.55000000000001</v>
      </c>
      <c r="J326" s="75">
        <v>135.57499999999999</v>
      </c>
      <c r="K326" s="75">
        <v>111.64999999999999</v>
      </c>
      <c r="L326" s="76">
        <v>0</v>
      </c>
      <c r="M326" s="75">
        <v>143.55000000000001</v>
      </c>
      <c r="N326" s="75">
        <v>143.55000000000001</v>
      </c>
      <c r="O326" s="75">
        <v>143.55000000000001</v>
      </c>
      <c r="P326" s="77">
        <v>0</v>
      </c>
      <c r="Q326" s="77">
        <v>148.33500000000001</v>
      </c>
    </row>
    <row r="327" spans="1:17" x14ac:dyDescent="0.2">
      <c r="A327" s="19">
        <v>30221758</v>
      </c>
      <c r="B327" s="19" t="s">
        <v>2926</v>
      </c>
      <c r="C327" s="72"/>
      <c r="D327" s="73">
        <v>16.75</v>
      </c>
      <c r="E327" s="74">
        <v>0</v>
      </c>
      <c r="G327" s="75">
        <v>0</v>
      </c>
      <c r="H327" s="75">
        <v>163.215</v>
      </c>
      <c r="I327" s="75">
        <v>157.95000000000002</v>
      </c>
      <c r="J327" s="75">
        <v>149.17499999999998</v>
      </c>
      <c r="K327" s="75">
        <v>122.85</v>
      </c>
      <c r="L327" s="76">
        <v>0</v>
      </c>
      <c r="M327" s="75">
        <v>157.95000000000002</v>
      </c>
      <c r="N327" s="75">
        <v>157.95000000000002</v>
      </c>
      <c r="O327" s="75">
        <v>157.95000000000002</v>
      </c>
      <c r="P327" s="77">
        <v>0</v>
      </c>
      <c r="Q327" s="77">
        <v>163.215</v>
      </c>
    </row>
    <row r="328" spans="1:17" x14ac:dyDescent="0.2">
      <c r="A328" s="19">
        <v>30221766</v>
      </c>
      <c r="B328" s="19" t="s">
        <v>3514</v>
      </c>
      <c r="C328" s="72"/>
      <c r="D328" s="73">
        <v>17.25</v>
      </c>
      <c r="E328" s="74">
        <v>0</v>
      </c>
      <c r="G328" s="75">
        <v>0</v>
      </c>
      <c r="H328" s="75">
        <v>157.65360000000001</v>
      </c>
      <c r="I328" s="75">
        <v>152.56800000000001</v>
      </c>
      <c r="J328" s="75">
        <v>144.09200000000001</v>
      </c>
      <c r="K328" s="75">
        <v>118.664</v>
      </c>
      <c r="L328" s="76">
        <v>0</v>
      </c>
      <c r="M328" s="75">
        <v>152.56800000000001</v>
      </c>
      <c r="N328" s="75">
        <v>152.56800000000001</v>
      </c>
      <c r="O328" s="75">
        <v>152.56800000000001</v>
      </c>
      <c r="P328" s="77">
        <v>0</v>
      </c>
      <c r="Q328" s="77">
        <v>157.65360000000001</v>
      </c>
    </row>
    <row r="329" spans="1:17" x14ac:dyDescent="0.2">
      <c r="A329" s="19">
        <v>30221774</v>
      </c>
      <c r="B329" s="19" t="s">
        <v>3458</v>
      </c>
      <c r="C329" s="72"/>
      <c r="D329" s="73">
        <v>3.75</v>
      </c>
      <c r="E329" s="74">
        <v>0</v>
      </c>
      <c r="G329" s="75">
        <v>352.14140000000003</v>
      </c>
      <c r="H329" s="75">
        <v>749.58</v>
      </c>
      <c r="I329" s="75">
        <v>725.40000000000009</v>
      </c>
      <c r="J329" s="75">
        <v>685.1</v>
      </c>
      <c r="K329" s="75">
        <v>564.19999999999993</v>
      </c>
      <c r="L329" s="74" t="s">
        <v>674</v>
      </c>
      <c r="M329" s="75">
        <v>725.40000000000009</v>
      </c>
      <c r="N329" s="75">
        <v>725.40000000000009</v>
      </c>
      <c r="O329" s="75">
        <v>725.40000000000009</v>
      </c>
      <c r="P329" s="75">
        <v>352.14140000000003</v>
      </c>
      <c r="Q329" s="75">
        <v>749.58</v>
      </c>
    </row>
    <row r="330" spans="1:17" x14ac:dyDescent="0.2">
      <c r="A330" s="19">
        <v>30221782</v>
      </c>
      <c r="B330" s="19" t="s">
        <v>3451</v>
      </c>
      <c r="C330" s="72"/>
      <c r="D330" s="73">
        <v>8.5</v>
      </c>
      <c r="E330" s="74">
        <v>0</v>
      </c>
      <c r="G330" s="75">
        <v>0</v>
      </c>
      <c r="H330" s="75">
        <v>166.6002</v>
      </c>
      <c r="I330" s="75">
        <v>161.226</v>
      </c>
      <c r="J330" s="75">
        <v>152.26899999999998</v>
      </c>
      <c r="K330" s="75">
        <v>125.39799999999998</v>
      </c>
      <c r="L330" s="76">
        <v>0</v>
      </c>
      <c r="M330" s="75">
        <v>161.226</v>
      </c>
      <c r="N330" s="75">
        <v>161.226</v>
      </c>
      <c r="O330" s="75">
        <v>161.226</v>
      </c>
      <c r="P330" s="77">
        <v>0</v>
      </c>
      <c r="Q330" s="77">
        <v>166.6002</v>
      </c>
    </row>
    <row r="331" spans="1:17" x14ac:dyDescent="0.2">
      <c r="A331" s="19">
        <v>30221790</v>
      </c>
      <c r="B331" s="19" t="s">
        <v>1807</v>
      </c>
      <c r="C331" s="72"/>
      <c r="D331" s="73">
        <v>106.5</v>
      </c>
      <c r="E331" s="74">
        <v>0</v>
      </c>
      <c r="G331" s="75">
        <v>0</v>
      </c>
      <c r="H331" s="75">
        <v>171.19440000000003</v>
      </c>
      <c r="I331" s="75">
        <v>165.67200000000003</v>
      </c>
      <c r="J331" s="75">
        <v>156.46800000000002</v>
      </c>
      <c r="K331" s="75">
        <v>128.85599999999999</v>
      </c>
      <c r="L331" s="76">
        <v>0</v>
      </c>
      <c r="M331" s="75">
        <v>165.67200000000003</v>
      </c>
      <c r="N331" s="75">
        <v>165.67200000000003</v>
      </c>
      <c r="O331" s="75">
        <v>165.67200000000003</v>
      </c>
      <c r="P331" s="77">
        <v>0</v>
      </c>
      <c r="Q331" s="77">
        <v>171.19440000000003</v>
      </c>
    </row>
    <row r="332" spans="1:17" x14ac:dyDescent="0.2">
      <c r="A332" s="19">
        <v>30221808</v>
      </c>
      <c r="B332" s="19" t="s">
        <v>3248</v>
      </c>
      <c r="C332" s="72"/>
      <c r="D332" s="73">
        <v>25.5</v>
      </c>
      <c r="E332" s="74">
        <v>0</v>
      </c>
      <c r="G332" s="75">
        <v>9.2388600000000007</v>
      </c>
      <c r="H332" s="75">
        <v>103.92750000000001</v>
      </c>
      <c r="I332" s="75">
        <v>100.575</v>
      </c>
      <c r="J332" s="75">
        <v>94.987499999999997</v>
      </c>
      <c r="K332" s="75">
        <v>78.224999999999994</v>
      </c>
      <c r="L332" s="76">
        <v>0</v>
      </c>
      <c r="M332" s="75">
        <v>100.575</v>
      </c>
      <c r="N332" s="75">
        <v>100.575</v>
      </c>
      <c r="O332" s="75">
        <v>100.575</v>
      </c>
      <c r="P332" s="77">
        <v>0</v>
      </c>
      <c r="Q332" s="77">
        <v>103.92750000000001</v>
      </c>
    </row>
    <row r="333" spans="1:17" x14ac:dyDescent="0.2">
      <c r="A333" s="19">
        <v>30221816</v>
      </c>
      <c r="B333" s="19" t="s">
        <v>3454</v>
      </c>
      <c r="C333" s="72"/>
      <c r="D333" s="73">
        <v>10</v>
      </c>
      <c r="E333" s="74">
        <v>0</v>
      </c>
      <c r="G333" s="75">
        <v>9.2388600000000007</v>
      </c>
      <c r="H333" s="75">
        <v>91.837500000000006</v>
      </c>
      <c r="I333" s="75">
        <v>88.875</v>
      </c>
      <c r="J333" s="75">
        <v>83.9375</v>
      </c>
      <c r="K333" s="75">
        <v>69.125</v>
      </c>
      <c r="L333" s="76">
        <v>0</v>
      </c>
      <c r="M333" s="75">
        <v>88.875</v>
      </c>
      <c r="N333" s="75">
        <v>88.875</v>
      </c>
      <c r="O333" s="75">
        <v>88.875</v>
      </c>
      <c r="P333" s="77">
        <v>0</v>
      </c>
      <c r="Q333" s="77">
        <v>91.837500000000006</v>
      </c>
    </row>
    <row r="334" spans="1:17" x14ac:dyDescent="0.2">
      <c r="A334" s="19">
        <v>30221824</v>
      </c>
      <c r="B334" s="19" t="s">
        <v>1983</v>
      </c>
      <c r="C334" s="72"/>
      <c r="D334" s="73">
        <v>9.5</v>
      </c>
      <c r="E334" s="74">
        <v>0</v>
      </c>
      <c r="G334" s="75">
        <v>9.2388600000000007</v>
      </c>
      <c r="H334" s="75">
        <v>110.67</v>
      </c>
      <c r="I334" s="75">
        <v>107.10000000000001</v>
      </c>
      <c r="J334" s="75">
        <v>101.14999999999999</v>
      </c>
      <c r="K334" s="75">
        <v>83.3</v>
      </c>
      <c r="L334" s="76">
        <v>0</v>
      </c>
      <c r="M334" s="75">
        <v>107.10000000000001</v>
      </c>
      <c r="N334" s="75">
        <v>107.10000000000001</v>
      </c>
      <c r="O334" s="75">
        <v>107.10000000000001</v>
      </c>
      <c r="P334" s="77">
        <v>0</v>
      </c>
      <c r="Q334" s="77">
        <v>110.67</v>
      </c>
    </row>
    <row r="335" spans="1:17" x14ac:dyDescent="0.2">
      <c r="A335" s="19">
        <v>30221832</v>
      </c>
      <c r="B335" s="19" t="s">
        <v>1984</v>
      </c>
      <c r="C335" s="72"/>
      <c r="D335" s="73">
        <v>10.5</v>
      </c>
      <c r="E335" s="74">
        <v>0</v>
      </c>
      <c r="G335" s="75">
        <v>34.589373000000002</v>
      </c>
      <c r="H335" s="75">
        <v>73.628100000000003</v>
      </c>
      <c r="I335" s="75">
        <v>71.253000000000014</v>
      </c>
      <c r="J335" s="75">
        <v>67.294499999999999</v>
      </c>
      <c r="K335" s="75">
        <v>55.418999999999997</v>
      </c>
      <c r="L335" s="74" t="s">
        <v>674</v>
      </c>
      <c r="M335" s="75">
        <v>71.253000000000014</v>
      </c>
      <c r="N335" s="75">
        <v>71.253000000000014</v>
      </c>
      <c r="O335" s="75">
        <v>71.253000000000014</v>
      </c>
      <c r="P335" s="75">
        <v>34.589373000000002</v>
      </c>
      <c r="Q335" s="75">
        <v>73.628100000000003</v>
      </c>
    </row>
    <row r="336" spans="1:17" x14ac:dyDescent="0.2">
      <c r="A336" s="19">
        <v>30221840</v>
      </c>
      <c r="B336" s="19" t="s">
        <v>1364</v>
      </c>
      <c r="C336" s="72"/>
      <c r="D336" s="73">
        <v>30</v>
      </c>
      <c r="E336" s="74">
        <v>0</v>
      </c>
      <c r="G336" s="75">
        <v>68.798642999999998</v>
      </c>
      <c r="H336" s="75">
        <v>146.44710000000001</v>
      </c>
      <c r="I336" s="75">
        <v>141.72300000000001</v>
      </c>
      <c r="J336" s="75">
        <v>133.84950000000001</v>
      </c>
      <c r="K336" s="75">
        <v>110.229</v>
      </c>
      <c r="L336" s="74" t="s">
        <v>674</v>
      </c>
      <c r="M336" s="75">
        <v>141.72300000000001</v>
      </c>
      <c r="N336" s="75">
        <v>141.72300000000001</v>
      </c>
      <c r="O336" s="75">
        <v>141.72300000000001</v>
      </c>
      <c r="P336" s="75">
        <v>68.798642999999998</v>
      </c>
      <c r="Q336" s="75">
        <v>146.44710000000001</v>
      </c>
    </row>
    <row r="337" spans="1:17" x14ac:dyDescent="0.2">
      <c r="A337" s="19">
        <v>30221857</v>
      </c>
      <c r="B337" s="19" t="s">
        <v>2418</v>
      </c>
      <c r="C337" s="72"/>
      <c r="D337" s="73">
        <v>4.5</v>
      </c>
      <c r="E337" s="74">
        <v>0</v>
      </c>
      <c r="G337" s="75">
        <v>103.37638000000001</v>
      </c>
      <c r="H337" s="75">
        <v>382.23</v>
      </c>
      <c r="I337" s="75">
        <v>369.90000000000003</v>
      </c>
      <c r="J337" s="75">
        <v>349.34999999999997</v>
      </c>
      <c r="K337" s="75">
        <v>287.7</v>
      </c>
      <c r="L337" s="76">
        <v>98.12700000000001</v>
      </c>
      <c r="M337" s="75">
        <v>369.90000000000003</v>
      </c>
      <c r="N337" s="75">
        <v>369.90000000000003</v>
      </c>
      <c r="O337" s="75">
        <v>369.90000000000003</v>
      </c>
      <c r="P337" s="77">
        <v>98.12700000000001</v>
      </c>
      <c r="Q337" s="77">
        <v>382.23</v>
      </c>
    </row>
    <row r="338" spans="1:17" x14ac:dyDescent="0.2">
      <c r="A338" s="19">
        <v>30221873</v>
      </c>
      <c r="B338" s="19" t="s">
        <v>2419</v>
      </c>
      <c r="C338" s="72"/>
      <c r="D338" s="73">
        <v>7.25</v>
      </c>
      <c r="E338" s="74">
        <v>0</v>
      </c>
      <c r="G338" s="75">
        <v>103.37638000000001</v>
      </c>
      <c r="H338" s="75">
        <v>430.31100000000004</v>
      </c>
      <c r="I338" s="75">
        <v>416.43</v>
      </c>
      <c r="J338" s="75">
        <v>393.29499999999996</v>
      </c>
      <c r="K338" s="75">
        <v>323.89</v>
      </c>
      <c r="L338" s="76">
        <v>98.12700000000001</v>
      </c>
      <c r="M338" s="75">
        <v>416.43</v>
      </c>
      <c r="N338" s="75">
        <v>416.43</v>
      </c>
      <c r="O338" s="75">
        <v>416.43</v>
      </c>
      <c r="P338" s="77">
        <v>98.12700000000001</v>
      </c>
      <c r="Q338" s="77">
        <v>430.31100000000004</v>
      </c>
    </row>
    <row r="339" spans="1:17" x14ac:dyDescent="0.2">
      <c r="A339" s="19">
        <v>30221881</v>
      </c>
      <c r="B339" s="19" t="s">
        <v>3680</v>
      </c>
      <c r="C339" s="72"/>
      <c r="D339" s="73">
        <v>458</v>
      </c>
      <c r="E339" s="74">
        <v>0</v>
      </c>
      <c r="G339" s="75">
        <v>103.37638000000001</v>
      </c>
      <c r="H339" s="75">
        <v>596.82749999999999</v>
      </c>
      <c r="I339" s="75">
        <v>577.57500000000005</v>
      </c>
      <c r="J339" s="75">
        <v>545.48749999999995</v>
      </c>
      <c r="K339" s="75">
        <v>449.22499999999997</v>
      </c>
      <c r="L339" s="76">
        <v>98.12700000000001</v>
      </c>
      <c r="M339" s="75">
        <v>577.57500000000005</v>
      </c>
      <c r="N339" s="75">
        <v>577.57500000000005</v>
      </c>
      <c r="O339" s="75">
        <v>577.57500000000005</v>
      </c>
      <c r="P339" s="77">
        <v>98.12700000000001</v>
      </c>
      <c r="Q339" s="77">
        <v>596.82749999999999</v>
      </c>
    </row>
    <row r="340" spans="1:17" x14ac:dyDescent="0.2">
      <c r="A340" s="19">
        <v>30221899</v>
      </c>
      <c r="B340" s="19" t="s">
        <v>1988</v>
      </c>
      <c r="C340" s="72"/>
      <c r="D340" s="73">
        <v>8</v>
      </c>
      <c r="E340" s="74">
        <v>0</v>
      </c>
      <c r="G340" s="75">
        <v>41.745960000000004</v>
      </c>
      <c r="H340" s="75">
        <v>462.67500000000001</v>
      </c>
      <c r="I340" s="75">
        <v>447.75</v>
      </c>
      <c r="J340" s="75">
        <v>422.875</v>
      </c>
      <c r="K340" s="75">
        <v>348.25</v>
      </c>
      <c r="L340" s="76">
        <v>0</v>
      </c>
      <c r="M340" s="75">
        <v>447.75</v>
      </c>
      <c r="N340" s="75">
        <v>447.75</v>
      </c>
      <c r="O340" s="75">
        <v>447.75</v>
      </c>
      <c r="P340" s="77">
        <v>0</v>
      </c>
      <c r="Q340" s="77">
        <v>462.67500000000001</v>
      </c>
    </row>
    <row r="341" spans="1:17" x14ac:dyDescent="0.2">
      <c r="A341" s="19">
        <v>30221907</v>
      </c>
      <c r="B341" s="19" t="s">
        <v>2993</v>
      </c>
      <c r="C341" s="72"/>
      <c r="D341" s="73">
        <v>24.5</v>
      </c>
      <c r="E341" s="74">
        <v>0</v>
      </c>
      <c r="G341" s="75">
        <v>6.9292340000000001</v>
      </c>
      <c r="H341" s="75">
        <v>14.7498</v>
      </c>
      <c r="I341" s="75">
        <v>14.274000000000001</v>
      </c>
      <c r="J341" s="75">
        <v>13.481</v>
      </c>
      <c r="K341" s="75">
        <v>11.101999999999999</v>
      </c>
      <c r="L341" s="74" t="s">
        <v>674</v>
      </c>
      <c r="M341" s="75">
        <v>14.274000000000001</v>
      </c>
      <c r="N341" s="75">
        <v>14.274000000000001</v>
      </c>
      <c r="O341" s="75">
        <v>14.274000000000001</v>
      </c>
      <c r="P341" s="75">
        <v>6.9292340000000001</v>
      </c>
      <c r="Q341" s="75">
        <v>14.7498</v>
      </c>
    </row>
    <row r="342" spans="1:17" x14ac:dyDescent="0.2">
      <c r="A342" s="19">
        <v>30221915</v>
      </c>
      <c r="B342" s="19" t="s">
        <v>2987</v>
      </c>
      <c r="C342" s="72"/>
      <c r="D342" s="73">
        <v>20</v>
      </c>
      <c r="E342" s="74">
        <v>0</v>
      </c>
      <c r="G342" s="75">
        <v>21.408100000000001</v>
      </c>
      <c r="H342" s="75">
        <v>45.57</v>
      </c>
      <c r="I342" s="75">
        <v>44.100000000000009</v>
      </c>
      <c r="J342" s="75">
        <v>41.65</v>
      </c>
      <c r="K342" s="75">
        <v>34.299999999999997</v>
      </c>
      <c r="L342" s="74" t="s">
        <v>674</v>
      </c>
      <c r="M342" s="75">
        <v>44.100000000000009</v>
      </c>
      <c r="N342" s="75">
        <v>44.100000000000009</v>
      </c>
      <c r="O342" s="75">
        <v>44.100000000000009</v>
      </c>
      <c r="P342" s="75">
        <v>21.408100000000001</v>
      </c>
      <c r="Q342" s="75">
        <v>45.57</v>
      </c>
    </row>
    <row r="343" spans="1:17" x14ac:dyDescent="0.2">
      <c r="A343" s="19">
        <v>30221923</v>
      </c>
      <c r="B343" s="19" t="s">
        <v>1976</v>
      </c>
      <c r="C343" s="72"/>
      <c r="D343" s="73">
        <v>11.5</v>
      </c>
      <c r="E343" s="74">
        <v>0</v>
      </c>
      <c r="G343" s="75">
        <v>1056.9940200000001</v>
      </c>
      <c r="H343" s="75">
        <v>7195.8657000000003</v>
      </c>
      <c r="I343" s="75">
        <v>6963.741</v>
      </c>
      <c r="J343" s="75">
        <v>6576.8665000000001</v>
      </c>
      <c r="K343" s="75">
        <v>5416.2429999999995</v>
      </c>
      <c r="L343" s="76">
        <v>2494.152</v>
      </c>
      <c r="M343" s="75">
        <v>6963.741</v>
      </c>
      <c r="N343" s="75">
        <v>6963.741</v>
      </c>
      <c r="O343" s="75">
        <v>6963.741</v>
      </c>
      <c r="P343" s="77">
        <v>1056.9940200000001</v>
      </c>
      <c r="Q343" s="77">
        <v>7195.8657000000003</v>
      </c>
    </row>
    <row r="344" spans="1:17" x14ac:dyDescent="0.2">
      <c r="A344" s="19">
        <v>30221931</v>
      </c>
      <c r="B344" s="19" t="s">
        <v>1993</v>
      </c>
      <c r="C344" s="72"/>
      <c r="D344" s="73">
        <v>24.75</v>
      </c>
      <c r="E344" s="74">
        <v>0</v>
      </c>
      <c r="G344" s="75">
        <v>469.22383000000002</v>
      </c>
      <c r="H344" s="75">
        <v>7120.6194000000005</v>
      </c>
      <c r="I344" s="75">
        <v>6890.9220000000005</v>
      </c>
      <c r="J344" s="75">
        <v>6508.0929999999998</v>
      </c>
      <c r="K344" s="75">
        <v>5359.6059999999998</v>
      </c>
      <c r="L344" s="76">
        <v>2494.152</v>
      </c>
      <c r="M344" s="75">
        <v>6890.9220000000005</v>
      </c>
      <c r="N344" s="75">
        <v>6890.9220000000005</v>
      </c>
      <c r="O344" s="75">
        <v>6890.9220000000005</v>
      </c>
      <c r="P344" s="77">
        <v>469.22383000000002</v>
      </c>
      <c r="Q344" s="77">
        <v>7120.6194000000005</v>
      </c>
    </row>
    <row r="345" spans="1:17" x14ac:dyDescent="0.2">
      <c r="A345" s="19">
        <v>30222012</v>
      </c>
      <c r="B345" s="19" t="s">
        <v>2214</v>
      </c>
      <c r="C345" s="72"/>
      <c r="D345" s="73">
        <v>21.25</v>
      </c>
      <c r="E345" s="74">
        <v>0</v>
      </c>
      <c r="G345" s="75">
        <v>5.2253240000000005</v>
      </c>
      <c r="H345" s="75">
        <v>11.122800000000002</v>
      </c>
      <c r="I345" s="75">
        <v>10.764000000000003</v>
      </c>
      <c r="J345" s="75">
        <v>10.166</v>
      </c>
      <c r="K345" s="75">
        <v>8.3719999999999999</v>
      </c>
      <c r="L345" s="74" t="s">
        <v>674</v>
      </c>
      <c r="M345" s="75">
        <v>10.764000000000003</v>
      </c>
      <c r="N345" s="75">
        <v>10.764000000000003</v>
      </c>
      <c r="O345" s="75">
        <v>10.764000000000003</v>
      </c>
      <c r="P345" s="75">
        <v>5.2253240000000005</v>
      </c>
      <c r="Q345" s="75">
        <v>11.122800000000002</v>
      </c>
    </row>
    <row r="346" spans="1:17" x14ac:dyDescent="0.2">
      <c r="A346" s="19">
        <v>30222061</v>
      </c>
      <c r="B346" s="19" t="s">
        <v>2786</v>
      </c>
      <c r="C346" s="72"/>
      <c r="D346" s="73">
        <v>11</v>
      </c>
      <c r="E346" s="74">
        <v>0</v>
      </c>
      <c r="G346" s="75">
        <v>500.62835000000007</v>
      </c>
      <c r="H346" s="75">
        <v>7743.8961000000008</v>
      </c>
      <c r="I346" s="75">
        <v>7494.0930000000008</v>
      </c>
      <c r="J346" s="75">
        <v>7077.7545</v>
      </c>
      <c r="K346" s="75">
        <v>5828.7389999999996</v>
      </c>
      <c r="L346" s="76">
        <v>2494.152</v>
      </c>
      <c r="M346" s="75">
        <v>7494.0930000000008</v>
      </c>
      <c r="N346" s="75">
        <v>7494.0930000000008</v>
      </c>
      <c r="O346" s="75">
        <v>7494.0930000000008</v>
      </c>
      <c r="P346" s="77">
        <v>500.62835000000007</v>
      </c>
      <c r="Q346" s="77">
        <v>7743.8961000000008</v>
      </c>
    </row>
    <row r="347" spans="1:17" x14ac:dyDescent="0.2">
      <c r="A347" s="19">
        <v>30222061</v>
      </c>
      <c r="B347" s="19" t="s">
        <v>2786</v>
      </c>
      <c r="C347" s="72"/>
      <c r="D347" s="73">
        <v>11</v>
      </c>
      <c r="E347" s="74">
        <v>0</v>
      </c>
      <c r="G347" s="75">
        <v>469.22383000000002</v>
      </c>
      <c r="H347" s="75">
        <v>4949.8041000000003</v>
      </c>
      <c r="I347" s="75">
        <v>4790.1329999999998</v>
      </c>
      <c r="J347" s="75">
        <v>4524.0145000000002</v>
      </c>
      <c r="K347" s="75">
        <v>3725.6589999999997</v>
      </c>
      <c r="L347" s="76">
        <v>2494.152</v>
      </c>
      <c r="M347" s="75">
        <v>4790.1329999999998</v>
      </c>
      <c r="N347" s="75">
        <v>4790.1329999999998</v>
      </c>
      <c r="O347" s="75">
        <v>4790.1329999999998</v>
      </c>
      <c r="P347" s="77">
        <v>469.22383000000002</v>
      </c>
      <c r="Q347" s="77">
        <v>4949.8041000000003</v>
      </c>
    </row>
    <row r="348" spans="1:17" x14ac:dyDescent="0.2">
      <c r="A348" s="19">
        <v>30222111</v>
      </c>
      <c r="B348" s="19" t="s">
        <v>2540</v>
      </c>
      <c r="C348" s="72"/>
      <c r="D348" s="73">
        <v>1027.75</v>
      </c>
      <c r="E348" s="74">
        <v>0</v>
      </c>
      <c r="G348" s="75">
        <v>408.41084000000001</v>
      </c>
      <c r="H348" s="75">
        <v>7033.7759999999998</v>
      </c>
      <c r="I348" s="75">
        <v>6806.88</v>
      </c>
      <c r="J348" s="75">
        <v>6428.7199999999993</v>
      </c>
      <c r="K348" s="75">
        <v>5294.24</v>
      </c>
      <c r="L348" s="76">
        <v>2494.152</v>
      </c>
      <c r="M348" s="75">
        <v>6806.88</v>
      </c>
      <c r="N348" s="75">
        <v>6806.88</v>
      </c>
      <c r="O348" s="75">
        <v>6806.88</v>
      </c>
      <c r="P348" s="77">
        <v>408.41084000000001</v>
      </c>
      <c r="Q348" s="77">
        <v>7033.7759999999998</v>
      </c>
    </row>
    <row r="349" spans="1:17" x14ac:dyDescent="0.2">
      <c r="A349" s="19">
        <v>30222137</v>
      </c>
      <c r="B349" s="19" t="s">
        <v>2534</v>
      </c>
      <c r="C349" s="72"/>
      <c r="D349" s="73">
        <v>231.25</v>
      </c>
      <c r="E349" s="74">
        <v>0</v>
      </c>
      <c r="G349" s="75">
        <v>308.07605999999998</v>
      </c>
      <c r="H349" s="75">
        <v>2729.3640000000005</v>
      </c>
      <c r="I349" s="75">
        <v>2641.32</v>
      </c>
      <c r="J349" s="75">
        <v>2494.58</v>
      </c>
      <c r="K349" s="75">
        <v>2054.36</v>
      </c>
      <c r="L349" s="76">
        <v>0</v>
      </c>
      <c r="M349" s="75">
        <v>2641.32</v>
      </c>
      <c r="N349" s="75">
        <v>2641.32</v>
      </c>
      <c r="O349" s="75">
        <v>2641.32</v>
      </c>
      <c r="P349" s="77">
        <v>0</v>
      </c>
      <c r="Q349" s="77">
        <v>2729.3640000000005</v>
      </c>
    </row>
    <row r="350" spans="1:17" x14ac:dyDescent="0.2">
      <c r="A350" s="19">
        <v>30222145</v>
      </c>
      <c r="B350" s="19" t="s">
        <v>1160</v>
      </c>
      <c r="C350" s="72"/>
      <c r="D350" s="73">
        <v>1405</v>
      </c>
      <c r="E350" s="74">
        <v>0</v>
      </c>
      <c r="G350" s="75">
        <v>526.97620999999992</v>
      </c>
      <c r="H350" s="75">
        <v>4991.3379000000004</v>
      </c>
      <c r="I350" s="75">
        <v>4830.3270000000002</v>
      </c>
      <c r="J350" s="75">
        <v>4561.9754999999996</v>
      </c>
      <c r="K350" s="75">
        <v>3756.9209999999994</v>
      </c>
      <c r="L350" s="76">
        <v>4136.5709999999999</v>
      </c>
      <c r="M350" s="75">
        <v>4830.3270000000002</v>
      </c>
      <c r="N350" s="75">
        <v>4830.3270000000002</v>
      </c>
      <c r="O350" s="75">
        <v>4830.3270000000002</v>
      </c>
      <c r="P350" s="77">
        <v>526.97620999999992</v>
      </c>
      <c r="Q350" s="77">
        <v>4991.3379000000004</v>
      </c>
    </row>
    <row r="351" spans="1:17" x14ac:dyDescent="0.2">
      <c r="A351" s="19">
        <v>30222152</v>
      </c>
      <c r="B351" s="19" t="s">
        <v>2325</v>
      </c>
      <c r="C351" s="72"/>
      <c r="D351" s="73">
        <v>1245.25</v>
      </c>
      <c r="E351" s="74">
        <v>0</v>
      </c>
      <c r="G351" s="75">
        <v>500.62835000000007</v>
      </c>
      <c r="H351" s="75">
        <v>4949.8041000000003</v>
      </c>
      <c r="I351" s="75">
        <v>4790.1329999999998</v>
      </c>
      <c r="J351" s="75">
        <v>4524.0145000000002</v>
      </c>
      <c r="K351" s="75">
        <v>3725.6589999999997</v>
      </c>
      <c r="L351" s="76">
        <v>2494.152</v>
      </c>
      <c r="M351" s="75">
        <v>4790.1329999999998</v>
      </c>
      <c r="N351" s="75">
        <v>4790.1329999999998</v>
      </c>
      <c r="O351" s="75">
        <v>4790.1329999999998</v>
      </c>
      <c r="P351" s="77">
        <v>500.62835000000007</v>
      </c>
      <c r="Q351" s="77">
        <v>4949.8041000000003</v>
      </c>
    </row>
    <row r="352" spans="1:17" x14ac:dyDescent="0.2">
      <c r="A352" s="19">
        <v>30222178</v>
      </c>
      <c r="B352" s="19" t="s">
        <v>4841</v>
      </c>
      <c r="C352" s="72"/>
      <c r="D352" s="73">
        <v>79</v>
      </c>
      <c r="E352" s="74">
        <v>0</v>
      </c>
      <c r="G352" s="75">
        <v>469.22383000000002</v>
      </c>
      <c r="H352" s="75">
        <v>7120.6194000000005</v>
      </c>
      <c r="I352" s="75">
        <v>6890.9220000000005</v>
      </c>
      <c r="J352" s="75">
        <v>6508.0929999999998</v>
      </c>
      <c r="K352" s="75">
        <v>5359.6059999999998</v>
      </c>
      <c r="L352" s="76">
        <v>2494.152</v>
      </c>
      <c r="M352" s="75">
        <v>6890.9220000000005</v>
      </c>
      <c r="N352" s="75">
        <v>6890.9220000000005</v>
      </c>
      <c r="O352" s="75">
        <v>6890.9220000000005</v>
      </c>
      <c r="P352" s="77">
        <v>469.22383000000002</v>
      </c>
      <c r="Q352" s="77">
        <v>7120.6194000000005</v>
      </c>
    </row>
    <row r="353" spans="1:17" x14ac:dyDescent="0.2">
      <c r="A353" s="19">
        <v>30222236</v>
      </c>
      <c r="B353" s="19" t="s">
        <v>3324</v>
      </c>
      <c r="C353" s="72"/>
      <c r="D353" s="73">
        <v>901</v>
      </c>
      <c r="E353" s="74">
        <v>0</v>
      </c>
      <c r="G353" s="75">
        <v>549.27494000000002</v>
      </c>
      <c r="H353" s="75">
        <v>9667.4243999999999</v>
      </c>
      <c r="I353" s="75">
        <v>9355.5720000000001</v>
      </c>
      <c r="J353" s="75">
        <v>8835.8179999999993</v>
      </c>
      <c r="K353" s="75">
        <v>7276.5559999999996</v>
      </c>
      <c r="L353" s="76">
        <v>0</v>
      </c>
      <c r="M353" s="75">
        <v>9355.5720000000001</v>
      </c>
      <c r="N353" s="75">
        <v>9355.5720000000001</v>
      </c>
      <c r="O353" s="75">
        <v>9355.5720000000001</v>
      </c>
      <c r="P353" s="77">
        <v>0</v>
      </c>
      <c r="Q353" s="77">
        <v>9667.4243999999999</v>
      </c>
    </row>
    <row r="354" spans="1:17" x14ac:dyDescent="0.2">
      <c r="A354" s="19">
        <v>30222244</v>
      </c>
      <c r="B354" s="19" t="s">
        <v>4989</v>
      </c>
      <c r="C354" s="72"/>
      <c r="D354" s="73">
        <v>21.5</v>
      </c>
      <c r="E354" s="74">
        <v>0</v>
      </c>
      <c r="G354" s="75">
        <v>1181.6425900000002</v>
      </c>
      <c r="H354" s="75">
        <v>9667.4243999999999</v>
      </c>
      <c r="I354" s="75">
        <v>9355.5720000000001</v>
      </c>
      <c r="J354" s="75">
        <v>8835.8179999999993</v>
      </c>
      <c r="K354" s="75">
        <v>7276.5559999999996</v>
      </c>
      <c r="L354" s="76">
        <v>4458.5190000000002</v>
      </c>
      <c r="M354" s="75">
        <v>9355.5720000000001</v>
      </c>
      <c r="N354" s="75">
        <v>9355.5720000000001</v>
      </c>
      <c r="O354" s="75">
        <v>9355.5720000000001</v>
      </c>
      <c r="P354" s="77">
        <v>1181.6425900000002</v>
      </c>
      <c r="Q354" s="77">
        <v>9667.4243999999999</v>
      </c>
    </row>
    <row r="355" spans="1:17" x14ac:dyDescent="0.2">
      <c r="A355" s="19">
        <v>30222277</v>
      </c>
      <c r="B355" s="19" t="s">
        <v>4990</v>
      </c>
      <c r="C355" s="72"/>
      <c r="D355" s="73">
        <v>21.5</v>
      </c>
      <c r="E355" s="74">
        <v>0</v>
      </c>
      <c r="G355" s="75">
        <v>590.83080000000007</v>
      </c>
      <c r="H355" s="75">
        <v>9667.4243999999999</v>
      </c>
      <c r="I355" s="75">
        <v>9355.5720000000001</v>
      </c>
      <c r="J355" s="75">
        <v>8835.8179999999993</v>
      </c>
      <c r="K355" s="75">
        <v>7276.5559999999996</v>
      </c>
      <c r="L355" s="76">
        <v>0</v>
      </c>
      <c r="M355" s="75">
        <v>9355.5720000000001</v>
      </c>
      <c r="N355" s="75">
        <v>9355.5720000000001</v>
      </c>
      <c r="O355" s="75">
        <v>9355.5720000000001</v>
      </c>
      <c r="P355" s="77">
        <v>0</v>
      </c>
      <c r="Q355" s="77">
        <v>9667.4243999999999</v>
      </c>
    </row>
    <row r="356" spans="1:17" x14ac:dyDescent="0.2">
      <c r="A356" s="19">
        <v>30222293</v>
      </c>
      <c r="B356" s="19" t="s">
        <v>3711</v>
      </c>
      <c r="C356" s="72"/>
      <c r="D356" s="73">
        <v>10.75</v>
      </c>
      <c r="E356" s="74">
        <v>0</v>
      </c>
      <c r="G356" s="75">
        <v>1600.1857600000001</v>
      </c>
      <c r="H356" s="75">
        <v>22304.422500000001</v>
      </c>
      <c r="I356" s="75">
        <v>21584.924999999999</v>
      </c>
      <c r="J356" s="75">
        <v>20385.762500000001</v>
      </c>
      <c r="K356" s="75">
        <v>16788.274999999998</v>
      </c>
      <c r="L356" s="76">
        <v>8917.6319999999996</v>
      </c>
      <c r="M356" s="75">
        <v>21584.924999999999</v>
      </c>
      <c r="N356" s="75">
        <v>21584.924999999999</v>
      </c>
      <c r="O356" s="75">
        <v>21584.924999999999</v>
      </c>
      <c r="P356" s="77">
        <v>1600.1857600000001</v>
      </c>
      <c r="Q356" s="77">
        <v>22304.422500000001</v>
      </c>
    </row>
    <row r="357" spans="1:17" x14ac:dyDescent="0.2">
      <c r="A357" s="19">
        <v>30222327</v>
      </c>
      <c r="B357" s="19" t="s">
        <v>117</v>
      </c>
      <c r="C357" s="72"/>
      <c r="D357" s="73">
        <v>9.75</v>
      </c>
      <c r="E357" s="74">
        <v>0</v>
      </c>
      <c r="G357" s="75">
        <v>0</v>
      </c>
      <c r="H357" s="75">
        <v>2306.0466000000001</v>
      </c>
      <c r="I357" s="75">
        <v>2231.6579999999999</v>
      </c>
      <c r="J357" s="75">
        <v>2107.6769999999997</v>
      </c>
      <c r="K357" s="75">
        <v>1735.7339999999999</v>
      </c>
      <c r="L357" s="76">
        <v>0</v>
      </c>
      <c r="M357" s="75">
        <v>2231.6579999999999</v>
      </c>
      <c r="N357" s="75">
        <v>2231.6579999999999</v>
      </c>
      <c r="O357" s="75">
        <v>2231.6579999999999</v>
      </c>
      <c r="P357" s="77">
        <v>0</v>
      </c>
      <c r="Q357" s="77">
        <v>2306.0466000000001</v>
      </c>
    </row>
    <row r="358" spans="1:17" x14ac:dyDescent="0.2">
      <c r="A358" s="19">
        <v>30222350</v>
      </c>
      <c r="B358" s="19" t="s">
        <v>2843</v>
      </c>
      <c r="C358" s="72"/>
      <c r="D358" s="73">
        <v>38.75</v>
      </c>
      <c r="E358" s="74">
        <v>0</v>
      </c>
      <c r="G358" s="75">
        <v>0</v>
      </c>
      <c r="H358" s="75">
        <v>2303.6286</v>
      </c>
      <c r="I358" s="75">
        <v>2229.3180000000002</v>
      </c>
      <c r="J358" s="75">
        <v>2105.4670000000001</v>
      </c>
      <c r="K358" s="75">
        <v>1733.914</v>
      </c>
      <c r="L358" s="76">
        <v>0</v>
      </c>
      <c r="M358" s="75">
        <v>2229.3180000000002</v>
      </c>
      <c r="N358" s="75">
        <v>2229.3180000000002</v>
      </c>
      <c r="O358" s="75">
        <v>2229.3180000000002</v>
      </c>
      <c r="P358" s="77">
        <v>0</v>
      </c>
      <c r="Q358" s="77">
        <v>2303.6286</v>
      </c>
    </row>
    <row r="359" spans="1:17" x14ac:dyDescent="0.2">
      <c r="A359" s="19">
        <v>30222376</v>
      </c>
      <c r="B359" s="19" t="s">
        <v>3159</v>
      </c>
      <c r="C359" s="72"/>
      <c r="D359" s="73">
        <v>635.5</v>
      </c>
      <c r="E359" s="74">
        <v>0</v>
      </c>
      <c r="G359" s="75">
        <v>20.815949999999997</v>
      </c>
      <c r="H359" s="75">
        <v>255.05250000000001</v>
      </c>
      <c r="I359" s="75">
        <v>246.82500000000002</v>
      </c>
      <c r="J359" s="75">
        <v>233.11249999999998</v>
      </c>
      <c r="K359" s="75">
        <v>191.97499999999999</v>
      </c>
      <c r="L359" s="76">
        <v>0</v>
      </c>
      <c r="M359" s="75">
        <v>246.82500000000002</v>
      </c>
      <c r="N359" s="75">
        <v>246.82500000000002</v>
      </c>
      <c r="O359" s="75">
        <v>246.82500000000002</v>
      </c>
      <c r="P359" s="77">
        <v>0</v>
      </c>
      <c r="Q359" s="77">
        <v>255.05250000000001</v>
      </c>
    </row>
    <row r="360" spans="1:17" x14ac:dyDescent="0.2">
      <c r="A360" s="19">
        <v>30222392</v>
      </c>
      <c r="B360" s="19" t="s">
        <v>2971</v>
      </c>
      <c r="C360" s="72"/>
      <c r="D360" s="73">
        <v>51</v>
      </c>
      <c r="E360" s="74">
        <v>0</v>
      </c>
      <c r="G360" s="75">
        <v>29.25639</v>
      </c>
      <c r="H360" s="75">
        <v>109.97250000000001</v>
      </c>
      <c r="I360" s="75">
        <v>106.425</v>
      </c>
      <c r="J360" s="75">
        <v>100.5125</v>
      </c>
      <c r="K360" s="75">
        <v>82.774999999999991</v>
      </c>
      <c r="L360" s="76">
        <v>0</v>
      </c>
      <c r="M360" s="75">
        <v>106.425</v>
      </c>
      <c r="N360" s="75">
        <v>106.425</v>
      </c>
      <c r="O360" s="75">
        <v>106.425</v>
      </c>
      <c r="P360" s="77">
        <v>0</v>
      </c>
      <c r="Q360" s="77">
        <v>109.97250000000001</v>
      </c>
    </row>
    <row r="361" spans="1:17" x14ac:dyDescent="0.2">
      <c r="A361" s="19">
        <v>30222459</v>
      </c>
      <c r="B361" s="19" t="s">
        <v>1972</v>
      </c>
      <c r="C361" s="72"/>
      <c r="D361" s="73">
        <v>36</v>
      </c>
      <c r="E361" s="74">
        <v>0</v>
      </c>
      <c r="G361" s="75">
        <v>0</v>
      </c>
      <c r="H361" s="75">
        <v>826.95600000000013</v>
      </c>
      <c r="I361" s="75">
        <v>800.28000000000009</v>
      </c>
      <c r="J361" s="75">
        <v>755.82</v>
      </c>
      <c r="K361" s="75">
        <v>622.43999999999994</v>
      </c>
      <c r="L361" s="76">
        <v>0</v>
      </c>
      <c r="M361" s="75">
        <v>800.28000000000009</v>
      </c>
      <c r="N361" s="75">
        <v>800.28000000000009</v>
      </c>
      <c r="O361" s="75">
        <v>800.28000000000009</v>
      </c>
      <c r="P361" s="77">
        <v>0</v>
      </c>
      <c r="Q361" s="77">
        <v>826.95600000000013</v>
      </c>
    </row>
    <row r="362" spans="1:17" x14ac:dyDescent="0.2">
      <c r="A362" s="19">
        <v>30222467</v>
      </c>
      <c r="B362" s="19" t="s">
        <v>1971</v>
      </c>
      <c r="C362" s="72"/>
      <c r="D362" s="73">
        <v>45</v>
      </c>
      <c r="E362" s="74">
        <v>0</v>
      </c>
      <c r="G362" s="75">
        <v>90.202450000000013</v>
      </c>
      <c r="H362" s="75">
        <v>362.56980000000004</v>
      </c>
      <c r="I362" s="75">
        <v>350.87400000000002</v>
      </c>
      <c r="J362" s="75">
        <v>331.38100000000003</v>
      </c>
      <c r="K362" s="75">
        <v>272.90199999999999</v>
      </c>
      <c r="L362" s="76">
        <v>71.829000000000008</v>
      </c>
      <c r="M362" s="75">
        <v>350.87400000000002</v>
      </c>
      <c r="N362" s="75">
        <v>350.87400000000002</v>
      </c>
      <c r="O362" s="75">
        <v>350.87400000000002</v>
      </c>
      <c r="P362" s="77">
        <v>71.829000000000008</v>
      </c>
      <c r="Q362" s="77">
        <v>362.56980000000004</v>
      </c>
    </row>
    <row r="363" spans="1:17" x14ac:dyDescent="0.2">
      <c r="A363" s="19">
        <v>30222475</v>
      </c>
      <c r="B363" s="19" t="s">
        <v>2049</v>
      </c>
      <c r="C363" s="72"/>
      <c r="D363" s="73">
        <v>103</v>
      </c>
      <c r="E363" s="74">
        <v>0</v>
      </c>
      <c r="G363" s="75">
        <v>90.202450000000013</v>
      </c>
      <c r="H363" s="75">
        <v>335.96250000000003</v>
      </c>
      <c r="I363" s="75">
        <v>325.125</v>
      </c>
      <c r="J363" s="75">
        <v>307.0625</v>
      </c>
      <c r="K363" s="75">
        <v>252.87499999999997</v>
      </c>
      <c r="L363" s="76">
        <v>71.829000000000008</v>
      </c>
      <c r="M363" s="75">
        <v>325.125</v>
      </c>
      <c r="N363" s="75">
        <v>325.125</v>
      </c>
      <c r="O363" s="75">
        <v>325.125</v>
      </c>
      <c r="P363" s="77">
        <v>71.829000000000008</v>
      </c>
      <c r="Q363" s="77">
        <v>335.96250000000003</v>
      </c>
    </row>
    <row r="364" spans="1:17" x14ac:dyDescent="0.2">
      <c r="A364" s="19">
        <v>30222509</v>
      </c>
      <c r="B364" s="19" t="s">
        <v>4544</v>
      </c>
      <c r="C364" s="20">
        <v>32555</v>
      </c>
      <c r="D364" s="73">
        <v>807</v>
      </c>
      <c r="E364" s="74">
        <v>665.27499999999998</v>
      </c>
      <c r="G364" s="75">
        <v>0</v>
      </c>
      <c r="H364" s="75">
        <v>86.378399999999999</v>
      </c>
      <c r="I364" s="75">
        <v>83.591999999999999</v>
      </c>
      <c r="J364" s="75">
        <v>78.947999999999993</v>
      </c>
      <c r="K364" s="75">
        <v>65.015999999999991</v>
      </c>
      <c r="L364" s="76">
        <v>0</v>
      </c>
      <c r="M364" s="75">
        <v>83.591999999999999</v>
      </c>
      <c r="N364" s="75">
        <v>83.591999999999999</v>
      </c>
      <c r="O364" s="75">
        <v>83.591999999999999</v>
      </c>
      <c r="P364" s="77">
        <v>0</v>
      </c>
      <c r="Q364" s="77">
        <v>86.378399999999999</v>
      </c>
    </row>
    <row r="365" spans="1:17" x14ac:dyDescent="0.2">
      <c r="A365" s="19">
        <v>30222525</v>
      </c>
      <c r="B365" s="19" t="s">
        <v>1180</v>
      </c>
      <c r="C365" s="72"/>
      <c r="D365" s="73">
        <v>7.25</v>
      </c>
      <c r="E365" s="74">
        <v>0</v>
      </c>
      <c r="G365" s="75">
        <v>90.202450000000013</v>
      </c>
      <c r="H365" s="75">
        <v>362.56980000000004</v>
      </c>
      <c r="I365" s="75">
        <v>350.87400000000002</v>
      </c>
      <c r="J365" s="75">
        <v>331.38100000000003</v>
      </c>
      <c r="K365" s="75">
        <v>272.90199999999999</v>
      </c>
      <c r="L365" s="76">
        <v>71.829000000000008</v>
      </c>
      <c r="M365" s="75">
        <v>350.87400000000002</v>
      </c>
      <c r="N365" s="75">
        <v>350.87400000000002</v>
      </c>
      <c r="O365" s="75">
        <v>350.87400000000002</v>
      </c>
      <c r="P365" s="77">
        <v>71.829000000000008</v>
      </c>
      <c r="Q365" s="77">
        <v>362.56980000000004</v>
      </c>
    </row>
    <row r="366" spans="1:17" x14ac:dyDescent="0.2">
      <c r="A366" s="19">
        <v>30222533</v>
      </c>
      <c r="B366" s="19" t="s">
        <v>4404</v>
      </c>
      <c r="C366" s="72"/>
      <c r="D366" s="73">
        <v>4</v>
      </c>
      <c r="E366" s="74">
        <v>0</v>
      </c>
      <c r="G366" s="75">
        <v>99.308240000000012</v>
      </c>
      <c r="H366" s="75">
        <v>380.60250000000002</v>
      </c>
      <c r="I366" s="75">
        <v>368.32499999999999</v>
      </c>
      <c r="J366" s="75">
        <v>347.86250000000001</v>
      </c>
      <c r="K366" s="75">
        <v>286.47499999999997</v>
      </c>
      <c r="L366" s="76">
        <v>71.829000000000008</v>
      </c>
      <c r="M366" s="75">
        <v>368.32499999999999</v>
      </c>
      <c r="N366" s="75">
        <v>368.32499999999999</v>
      </c>
      <c r="O366" s="75">
        <v>368.32499999999999</v>
      </c>
      <c r="P366" s="77">
        <v>71.829000000000008</v>
      </c>
      <c r="Q366" s="77">
        <v>380.60250000000002</v>
      </c>
    </row>
    <row r="367" spans="1:17" x14ac:dyDescent="0.2">
      <c r="A367" s="19">
        <v>30222541</v>
      </c>
      <c r="B367" s="19" t="s">
        <v>747</v>
      </c>
      <c r="C367" s="72"/>
      <c r="D367" s="73">
        <v>4.25</v>
      </c>
      <c r="E367" s="74">
        <v>0</v>
      </c>
      <c r="G367" s="75">
        <v>99.308240000000012</v>
      </c>
      <c r="H367" s="75">
        <v>390.9162</v>
      </c>
      <c r="I367" s="75">
        <v>378.30599999999998</v>
      </c>
      <c r="J367" s="75">
        <v>357.28899999999999</v>
      </c>
      <c r="K367" s="75">
        <v>294.23799999999994</v>
      </c>
      <c r="L367" s="76">
        <v>71.829000000000008</v>
      </c>
      <c r="M367" s="75">
        <v>378.30599999999998</v>
      </c>
      <c r="N367" s="75">
        <v>378.30599999999998</v>
      </c>
      <c r="O367" s="75">
        <v>378.30599999999998</v>
      </c>
      <c r="P367" s="77">
        <v>71.829000000000008</v>
      </c>
      <c r="Q367" s="77">
        <v>390.9162</v>
      </c>
    </row>
    <row r="368" spans="1:17" x14ac:dyDescent="0.2">
      <c r="A368" s="19">
        <v>30222558</v>
      </c>
      <c r="B368" s="19" t="s">
        <v>2868</v>
      </c>
      <c r="C368" s="72"/>
      <c r="D368" s="73">
        <v>16.25</v>
      </c>
      <c r="E368" s="74">
        <v>0</v>
      </c>
      <c r="G368" s="75">
        <v>99.308240000000012</v>
      </c>
      <c r="H368" s="75">
        <v>380.60250000000002</v>
      </c>
      <c r="I368" s="75">
        <v>368.32499999999999</v>
      </c>
      <c r="J368" s="75">
        <v>347.86250000000001</v>
      </c>
      <c r="K368" s="75">
        <v>286.47499999999997</v>
      </c>
      <c r="L368" s="76">
        <v>71.829000000000008</v>
      </c>
      <c r="M368" s="75">
        <v>368.32499999999999</v>
      </c>
      <c r="N368" s="75">
        <v>368.32499999999999</v>
      </c>
      <c r="O368" s="75">
        <v>368.32499999999999</v>
      </c>
      <c r="P368" s="77">
        <v>71.829000000000008</v>
      </c>
      <c r="Q368" s="77">
        <v>380.60250000000002</v>
      </c>
    </row>
    <row r="369" spans="1:17" x14ac:dyDescent="0.2">
      <c r="A369" s="19">
        <v>30222566</v>
      </c>
      <c r="B369" s="19" t="s">
        <v>3110</v>
      </c>
      <c r="C369" s="20">
        <v>99211</v>
      </c>
      <c r="D369" s="73">
        <v>120</v>
      </c>
      <c r="E369" s="74">
        <v>0</v>
      </c>
      <c r="G369" s="75">
        <v>0</v>
      </c>
      <c r="H369" s="75">
        <v>410.74380000000002</v>
      </c>
      <c r="I369" s="75">
        <v>397.49400000000003</v>
      </c>
      <c r="J369" s="75">
        <v>375.411</v>
      </c>
      <c r="K369" s="75">
        <v>309.16199999999998</v>
      </c>
      <c r="L369" s="76">
        <v>0</v>
      </c>
      <c r="M369" s="75">
        <v>397.49400000000003</v>
      </c>
      <c r="N369" s="75">
        <v>397.49400000000003</v>
      </c>
      <c r="O369" s="75">
        <v>397.49400000000003</v>
      </c>
      <c r="P369" s="77">
        <v>0</v>
      </c>
      <c r="Q369" s="77">
        <v>410.74380000000002</v>
      </c>
    </row>
    <row r="370" spans="1:17" x14ac:dyDescent="0.2">
      <c r="A370" s="19">
        <v>30222574</v>
      </c>
      <c r="B370" s="19" t="s">
        <v>4937</v>
      </c>
      <c r="C370" s="72"/>
      <c r="D370" s="73">
        <v>10</v>
      </c>
      <c r="E370" s="74">
        <v>0</v>
      </c>
      <c r="G370" s="75">
        <v>0</v>
      </c>
      <c r="H370" s="75">
        <v>433.57530000000003</v>
      </c>
      <c r="I370" s="75">
        <v>419.589</v>
      </c>
      <c r="J370" s="75">
        <v>396.27849999999995</v>
      </c>
      <c r="K370" s="75">
        <v>326.34699999999998</v>
      </c>
      <c r="L370" s="76">
        <v>0</v>
      </c>
      <c r="M370" s="75">
        <v>419.589</v>
      </c>
      <c r="N370" s="75">
        <v>419.589</v>
      </c>
      <c r="O370" s="75">
        <v>419.589</v>
      </c>
      <c r="P370" s="77">
        <v>0</v>
      </c>
      <c r="Q370" s="77">
        <v>433.57530000000003</v>
      </c>
    </row>
    <row r="371" spans="1:17" x14ac:dyDescent="0.2">
      <c r="A371" s="19">
        <v>30222582</v>
      </c>
      <c r="B371" s="19" t="s">
        <v>1129</v>
      </c>
      <c r="C371" s="72"/>
      <c r="D371" s="73">
        <v>9.5</v>
      </c>
      <c r="E371" s="74">
        <v>0</v>
      </c>
      <c r="G371" s="75">
        <v>0</v>
      </c>
      <c r="H371" s="75">
        <v>111.30240000000001</v>
      </c>
      <c r="I371" s="75">
        <v>107.712</v>
      </c>
      <c r="J371" s="75">
        <v>101.72800000000001</v>
      </c>
      <c r="K371" s="75">
        <v>83.775999999999996</v>
      </c>
      <c r="L371" s="76">
        <v>0</v>
      </c>
      <c r="M371" s="75">
        <v>107.712</v>
      </c>
      <c r="N371" s="75">
        <v>107.712</v>
      </c>
      <c r="O371" s="75">
        <v>107.712</v>
      </c>
      <c r="P371" s="77">
        <v>0</v>
      </c>
      <c r="Q371" s="77">
        <v>111.30240000000001</v>
      </c>
    </row>
    <row r="372" spans="1:17" x14ac:dyDescent="0.2">
      <c r="A372" s="19">
        <v>30222590</v>
      </c>
      <c r="B372" s="19" t="s">
        <v>805</v>
      </c>
      <c r="C372" s="72"/>
      <c r="D372" s="73">
        <v>3.25</v>
      </c>
      <c r="E372" s="74">
        <v>0</v>
      </c>
      <c r="G372" s="75">
        <v>99.308240000000012</v>
      </c>
      <c r="H372" s="75">
        <v>96.487500000000011</v>
      </c>
      <c r="I372" s="75">
        <v>93.375</v>
      </c>
      <c r="J372" s="75">
        <v>88.1875</v>
      </c>
      <c r="K372" s="75">
        <v>72.625</v>
      </c>
      <c r="L372" s="76">
        <v>71.829000000000008</v>
      </c>
      <c r="M372" s="75">
        <v>93.375</v>
      </c>
      <c r="N372" s="75">
        <v>93.375</v>
      </c>
      <c r="O372" s="75">
        <v>93.375</v>
      </c>
      <c r="P372" s="77">
        <v>71.829000000000008</v>
      </c>
      <c r="Q372" s="77">
        <v>99.308240000000012</v>
      </c>
    </row>
    <row r="373" spans="1:17" x14ac:dyDescent="0.2">
      <c r="A373" s="19">
        <v>30222608</v>
      </c>
      <c r="B373" s="19" t="s">
        <v>831</v>
      </c>
      <c r="C373" s="72"/>
      <c r="D373" s="73">
        <v>613.5</v>
      </c>
      <c r="E373" s="74">
        <v>0</v>
      </c>
      <c r="G373" s="75">
        <v>99.308240000000012</v>
      </c>
      <c r="H373" s="75">
        <v>410.74380000000002</v>
      </c>
      <c r="I373" s="75">
        <v>397.49400000000003</v>
      </c>
      <c r="J373" s="75">
        <v>375.411</v>
      </c>
      <c r="K373" s="75">
        <v>309.16199999999998</v>
      </c>
      <c r="L373" s="76">
        <v>71.829000000000008</v>
      </c>
      <c r="M373" s="75">
        <v>397.49400000000003</v>
      </c>
      <c r="N373" s="75">
        <v>397.49400000000003</v>
      </c>
      <c r="O373" s="75">
        <v>397.49400000000003</v>
      </c>
      <c r="P373" s="77">
        <v>71.829000000000008</v>
      </c>
      <c r="Q373" s="77">
        <v>410.74380000000002</v>
      </c>
    </row>
    <row r="374" spans="1:17" x14ac:dyDescent="0.2">
      <c r="A374" s="19">
        <v>30222616</v>
      </c>
      <c r="B374" s="19" t="s">
        <v>4972</v>
      </c>
      <c r="C374" s="72"/>
      <c r="D374" s="73">
        <v>2235</v>
      </c>
      <c r="E374" s="74">
        <v>0</v>
      </c>
      <c r="G374" s="75">
        <v>99.308240000000012</v>
      </c>
      <c r="H374" s="75">
        <v>380.60250000000002</v>
      </c>
      <c r="I374" s="75">
        <v>368.32499999999999</v>
      </c>
      <c r="J374" s="75">
        <v>347.86250000000001</v>
      </c>
      <c r="K374" s="75">
        <v>286.47499999999997</v>
      </c>
      <c r="L374" s="76">
        <v>71.829000000000008</v>
      </c>
      <c r="M374" s="75">
        <v>368.32499999999999</v>
      </c>
      <c r="N374" s="75">
        <v>368.32499999999999</v>
      </c>
      <c r="O374" s="75">
        <v>368.32499999999999</v>
      </c>
      <c r="P374" s="77">
        <v>71.829000000000008</v>
      </c>
      <c r="Q374" s="77">
        <v>380.60250000000002</v>
      </c>
    </row>
    <row r="375" spans="1:17" x14ac:dyDescent="0.2">
      <c r="A375" s="19">
        <v>30222624</v>
      </c>
      <c r="B375" s="19" t="s">
        <v>2913</v>
      </c>
      <c r="C375" s="72"/>
      <c r="D375" s="73">
        <v>17.25</v>
      </c>
      <c r="E375" s="74">
        <v>0</v>
      </c>
      <c r="G375" s="75">
        <v>99.308240000000012</v>
      </c>
      <c r="H375" s="75">
        <v>129.72570000000002</v>
      </c>
      <c r="I375" s="75">
        <v>125.54100000000001</v>
      </c>
      <c r="J375" s="75">
        <v>118.5665</v>
      </c>
      <c r="K375" s="75">
        <v>97.643000000000001</v>
      </c>
      <c r="L375" s="76">
        <v>71.829000000000008</v>
      </c>
      <c r="M375" s="75">
        <v>125.54100000000001</v>
      </c>
      <c r="N375" s="75">
        <v>125.54100000000001</v>
      </c>
      <c r="O375" s="75">
        <v>125.54100000000001</v>
      </c>
      <c r="P375" s="77">
        <v>71.829000000000008</v>
      </c>
      <c r="Q375" s="77">
        <v>129.72570000000002</v>
      </c>
    </row>
    <row r="376" spans="1:17" x14ac:dyDescent="0.2">
      <c r="A376" s="19">
        <v>30222632</v>
      </c>
      <c r="B376" s="19" t="s">
        <v>2914</v>
      </c>
      <c r="C376" s="72"/>
      <c r="D376" s="73">
        <v>14.25</v>
      </c>
      <c r="E376" s="74">
        <v>0</v>
      </c>
      <c r="G376" s="75">
        <v>90.202450000000013</v>
      </c>
      <c r="H376" s="75">
        <v>339.50580000000002</v>
      </c>
      <c r="I376" s="75">
        <v>328.55400000000003</v>
      </c>
      <c r="J376" s="75">
        <v>310.30099999999999</v>
      </c>
      <c r="K376" s="75">
        <v>255.54199999999997</v>
      </c>
      <c r="L376" s="76">
        <v>71.829000000000008</v>
      </c>
      <c r="M376" s="75">
        <v>328.55400000000003</v>
      </c>
      <c r="N376" s="75">
        <v>328.55400000000003</v>
      </c>
      <c r="O376" s="75">
        <v>328.55400000000003</v>
      </c>
      <c r="P376" s="77">
        <v>71.829000000000008</v>
      </c>
      <c r="Q376" s="77">
        <v>339.50580000000002</v>
      </c>
    </row>
    <row r="377" spans="1:17" x14ac:dyDescent="0.2">
      <c r="A377" s="19">
        <v>30222640</v>
      </c>
      <c r="B377" s="19" t="s">
        <v>4580</v>
      </c>
      <c r="C377" s="72"/>
      <c r="D377" s="73">
        <v>15.75</v>
      </c>
      <c r="E377" s="74">
        <v>0</v>
      </c>
      <c r="G377" s="75">
        <v>0</v>
      </c>
      <c r="H377" s="75">
        <v>382.38810000000001</v>
      </c>
      <c r="I377" s="75">
        <v>370.053</v>
      </c>
      <c r="J377" s="75">
        <v>349.49450000000002</v>
      </c>
      <c r="K377" s="75">
        <v>287.81900000000002</v>
      </c>
      <c r="L377" s="76">
        <v>0</v>
      </c>
      <c r="M377" s="75">
        <v>370.053</v>
      </c>
      <c r="N377" s="75">
        <v>370.053</v>
      </c>
      <c r="O377" s="75">
        <v>370.053</v>
      </c>
      <c r="P377" s="77">
        <v>0</v>
      </c>
      <c r="Q377" s="77">
        <v>382.38810000000001</v>
      </c>
    </row>
    <row r="378" spans="1:17" x14ac:dyDescent="0.2">
      <c r="A378" s="19">
        <v>30222657</v>
      </c>
      <c r="B378" s="19" t="s">
        <v>4595</v>
      </c>
      <c r="C378" s="72"/>
      <c r="D378" s="73">
        <v>1067.25</v>
      </c>
      <c r="E378" s="74">
        <v>0</v>
      </c>
      <c r="G378" s="75">
        <v>90.202450000000013</v>
      </c>
      <c r="H378" s="75">
        <v>119.50500000000001</v>
      </c>
      <c r="I378" s="75">
        <v>115.65</v>
      </c>
      <c r="J378" s="75">
        <v>109.22499999999999</v>
      </c>
      <c r="K378" s="75">
        <v>89.949999999999989</v>
      </c>
      <c r="L378" s="76">
        <v>71.829000000000008</v>
      </c>
      <c r="M378" s="75">
        <v>115.65</v>
      </c>
      <c r="N378" s="75">
        <v>115.65</v>
      </c>
      <c r="O378" s="75">
        <v>115.65</v>
      </c>
      <c r="P378" s="77">
        <v>71.829000000000008</v>
      </c>
      <c r="Q378" s="77">
        <v>119.50500000000001</v>
      </c>
    </row>
    <row r="379" spans="1:17" x14ac:dyDescent="0.2">
      <c r="A379" s="19">
        <v>30222665</v>
      </c>
      <c r="B379" s="19" t="s">
        <v>1409</v>
      </c>
      <c r="C379" s="20">
        <v>51702</v>
      </c>
      <c r="D379" s="73">
        <v>150</v>
      </c>
      <c r="E379" s="74">
        <v>133.5265</v>
      </c>
      <c r="G379" s="75">
        <v>90.202450000000013</v>
      </c>
      <c r="H379" s="75">
        <v>362.56980000000004</v>
      </c>
      <c r="I379" s="75">
        <v>350.87400000000002</v>
      </c>
      <c r="J379" s="75">
        <v>331.38100000000003</v>
      </c>
      <c r="K379" s="75">
        <v>272.90199999999999</v>
      </c>
      <c r="L379" s="76">
        <v>71.829000000000008</v>
      </c>
      <c r="M379" s="75">
        <v>350.87400000000002</v>
      </c>
      <c r="N379" s="75">
        <v>350.87400000000002</v>
      </c>
      <c r="O379" s="75">
        <v>350.87400000000002</v>
      </c>
      <c r="P379" s="77">
        <v>71.829000000000008</v>
      </c>
      <c r="Q379" s="77">
        <v>362.56980000000004</v>
      </c>
    </row>
    <row r="380" spans="1:17" x14ac:dyDescent="0.2">
      <c r="A380" s="19">
        <v>30222673</v>
      </c>
      <c r="B380" s="19" t="s">
        <v>4509</v>
      </c>
      <c r="C380" s="72" t="s">
        <v>4510</v>
      </c>
      <c r="D380" s="73">
        <v>48.75</v>
      </c>
      <c r="E380" s="74">
        <v>0</v>
      </c>
      <c r="G380" s="75">
        <v>90.202450000000013</v>
      </c>
      <c r="H380" s="75">
        <v>335.96250000000003</v>
      </c>
      <c r="I380" s="75">
        <v>325.125</v>
      </c>
      <c r="J380" s="75">
        <v>307.0625</v>
      </c>
      <c r="K380" s="75">
        <v>252.87499999999997</v>
      </c>
      <c r="L380" s="76">
        <v>71.829000000000008</v>
      </c>
      <c r="M380" s="75">
        <v>325.125</v>
      </c>
      <c r="N380" s="75">
        <v>325.125</v>
      </c>
      <c r="O380" s="75">
        <v>325.125</v>
      </c>
      <c r="P380" s="77">
        <v>71.829000000000008</v>
      </c>
      <c r="Q380" s="77">
        <v>335.96250000000003</v>
      </c>
    </row>
    <row r="381" spans="1:17" x14ac:dyDescent="0.2">
      <c r="A381" s="19">
        <v>30222681</v>
      </c>
      <c r="B381" s="19" t="s">
        <v>2755</v>
      </c>
      <c r="C381" s="72"/>
      <c r="D381" s="73">
        <v>121</v>
      </c>
      <c r="E381" s="74">
        <v>0</v>
      </c>
      <c r="G381" s="75">
        <v>8.2792549999999991</v>
      </c>
      <c r="H381" s="75">
        <v>17.6235</v>
      </c>
      <c r="I381" s="75">
        <v>17.055000000000003</v>
      </c>
      <c r="J381" s="75">
        <v>16.107499999999998</v>
      </c>
      <c r="K381" s="75">
        <v>13.264999999999999</v>
      </c>
      <c r="L381" s="74" t="s">
        <v>674</v>
      </c>
      <c r="M381" s="75">
        <v>17.055000000000003</v>
      </c>
      <c r="N381" s="75">
        <v>17.055000000000003</v>
      </c>
      <c r="O381" s="75">
        <v>17.055000000000003</v>
      </c>
      <c r="P381" s="75">
        <v>8.2792549999999991</v>
      </c>
      <c r="Q381" s="75">
        <v>17.6235</v>
      </c>
    </row>
    <row r="382" spans="1:17" x14ac:dyDescent="0.2">
      <c r="A382" s="19">
        <v>30222699</v>
      </c>
      <c r="B382" s="19" t="s">
        <v>3757</v>
      </c>
      <c r="C382" s="72"/>
      <c r="D382" s="73">
        <v>51.25</v>
      </c>
      <c r="E382" s="74">
        <v>0</v>
      </c>
      <c r="G382" s="75">
        <v>370.90411</v>
      </c>
      <c r="H382" s="75">
        <v>1272.0075000000002</v>
      </c>
      <c r="I382" s="75">
        <v>1230.9750000000001</v>
      </c>
      <c r="J382" s="75">
        <v>1162.5874999999999</v>
      </c>
      <c r="K382" s="75">
        <v>957.42499999999995</v>
      </c>
      <c r="L382" s="76">
        <v>343.66500000000002</v>
      </c>
      <c r="M382" s="75">
        <v>1230.9750000000001</v>
      </c>
      <c r="N382" s="75">
        <v>1230.9750000000001</v>
      </c>
      <c r="O382" s="75">
        <v>1230.9750000000001</v>
      </c>
      <c r="P382" s="77">
        <v>343.66500000000002</v>
      </c>
      <c r="Q382" s="77">
        <v>1272.0075000000002</v>
      </c>
    </row>
    <row r="383" spans="1:17" x14ac:dyDescent="0.2">
      <c r="A383" s="19">
        <v>30222707</v>
      </c>
      <c r="B383" s="19" t="s">
        <v>796</v>
      </c>
      <c r="C383" s="72"/>
      <c r="D383" s="73">
        <v>58</v>
      </c>
      <c r="E383" s="74">
        <v>0</v>
      </c>
      <c r="G383" s="75">
        <v>19.599310000000003</v>
      </c>
      <c r="H383" s="75">
        <v>215.29500000000002</v>
      </c>
      <c r="I383" s="75">
        <v>208.35</v>
      </c>
      <c r="J383" s="75">
        <v>196.77500000000001</v>
      </c>
      <c r="K383" s="75">
        <v>162.04999999999998</v>
      </c>
      <c r="L383" s="76">
        <v>0</v>
      </c>
      <c r="M383" s="75">
        <v>208.35</v>
      </c>
      <c r="N383" s="75">
        <v>208.35</v>
      </c>
      <c r="O383" s="75">
        <v>208.35</v>
      </c>
      <c r="P383" s="77">
        <v>0</v>
      </c>
      <c r="Q383" s="77">
        <v>215.29500000000002</v>
      </c>
    </row>
    <row r="384" spans="1:17" x14ac:dyDescent="0.2">
      <c r="A384" s="19">
        <v>30222731</v>
      </c>
      <c r="B384" s="19" t="s">
        <v>3677</v>
      </c>
      <c r="C384" s="72"/>
      <c r="D384" s="73">
        <v>632.75</v>
      </c>
      <c r="E384" s="74">
        <v>0</v>
      </c>
      <c r="G384" s="75">
        <v>17.26108</v>
      </c>
      <c r="H384" s="75">
        <v>0</v>
      </c>
      <c r="I384" s="75">
        <v>0</v>
      </c>
      <c r="J384" s="75">
        <v>0</v>
      </c>
      <c r="K384" s="75">
        <v>0</v>
      </c>
      <c r="L384" s="76">
        <v>0</v>
      </c>
      <c r="M384" s="75">
        <v>0</v>
      </c>
      <c r="N384" s="75">
        <v>0</v>
      </c>
      <c r="O384" s="75">
        <v>0</v>
      </c>
      <c r="P384" s="77">
        <v>0</v>
      </c>
      <c r="Q384" s="77">
        <v>17.26108</v>
      </c>
    </row>
    <row r="385" spans="1:17" x14ac:dyDescent="0.2">
      <c r="A385" s="19">
        <v>30222749</v>
      </c>
      <c r="B385" s="19" t="s">
        <v>5072</v>
      </c>
      <c r="C385" s="72"/>
      <c r="D385" s="73">
        <v>1238.25</v>
      </c>
      <c r="E385" s="74">
        <v>0</v>
      </c>
      <c r="G385" s="75">
        <v>18.705839999999998</v>
      </c>
      <c r="H385" s="75">
        <v>140.66249999999999</v>
      </c>
      <c r="I385" s="75">
        <v>136.125</v>
      </c>
      <c r="J385" s="75">
        <v>128.5625</v>
      </c>
      <c r="K385" s="75">
        <v>105.875</v>
      </c>
      <c r="L385" s="76">
        <v>0</v>
      </c>
      <c r="M385" s="75">
        <v>136.125</v>
      </c>
      <c r="N385" s="75">
        <v>136.125</v>
      </c>
      <c r="O385" s="75">
        <v>136.125</v>
      </c>
      <c r="P385" s="77">
        <v>0</v>
      </c>
      <c r="Q385" s="77">
        <v>140.66249999999999</v>
      </c>
    </row>
    <row r="386" spans="1:17" x14ac:dyDescent="0.2">
      <c r="A386" s="19">
        <v>30222756</v>
      </c>
      <c r="B386" s="19" t="s">
        <v>2541</v>
      </c>
      <c r="C386" s="72"/>
      <c r="D386" s="73">
        <v>88.75</v>
      </c>
      <c r="E386" s="74">
        <v>0</v>
      </c>
      <c r="G386" s="75">
        <v>21.804470000000002</v>
      </c>
      <c r="H386" s="75">
        <v>140.66249999999999</v>
      </c>
      <c r="I386" s="75">
        <v>136.125</v>
      </c>
      <c r="J386" s="75">
        <v>128.5625</v>
      </c>
      <c r="K386" s="75">
        <v>105.875</v>
      </c>
      <c r="L386" s="76">
        <v>0</v>
      </c>
      <c r="M386" s="75">
        <v>136.125</v>
      </c>
      <c r="N386" s="75">
        <v>136.125</v>
      </c>
      <c r="O386" s="75">
        <v>136.125</v>
      </c>
      <c r="P386" s="77">
        <v>0</v>
      </c>
      <c r="Q386" s="77">
        <v>140.66249999999999</v>
      </c>
    </row>
    <row r="387" spans="1:17" x14ac:dyDescent="0.2">
      <c r="A387" s="19">
        <v>30222806</v>
      </c>
      <c r="B387" s="19" t="s">
        <v>1908</v>
      </c>
      <c r="C387" s="72"/>
      <c r="D387" s="73">
        <v>171.75</v>
      </c>
      <c r="E387" s="74">
        <v>0</v>
      </c>
      <c r="G387" s="75">
        <v>16.443650000000002</v>
      </c>
      <c r="H387" s="75">
        <v>133.45500000000001</v>
      </c>
      <c r="I387" s="75">
        <v>129.15</v>
      </c>
      <c r="J387" s="75">
        <v>121.97499999999999</v>
      </c>
      <c r="K387" s="75">
        <v>100.44999999999999</v>
      </c>
      <c r="L387" s="76">
        <v>0</v>
      </c>
      <c r="M387" s="75">
        <v>129.15</v>
      </c>
      <c r="N387" s="75">
        <v>129.15</v>
      </c>
      <c r="O387" s="75">
        <v>129.15</v>
      </c>
      <c r="P387" s="77">
        <v>0</v>
      </c>
      <c r="Q387" s="77">
        <v>133.45500000000001</v>
      </c>
    </row>
    <row r="388" spans="1:17" x14ac:dyDescent="0.2">
      <c r="A388" s="19">
        <v>30222822</v>
      </c>
      <c r="B388" s="19" t="s">
        <v>1350</v>
      </c>
      <c r="C388" s="20">
        <v>92960</v>
      </c>
      <c r="D388" s="73">
        <v>1725</v>
      </c>
      <c r="E388" s="74">
        <v>676.36099999999988</v>
      </c>
      <c r="G388" s="75">
        <v>16.443650000000002</v>
      </c>
      <c r="H388" s="75">
        <v>243.66000000000003</v>
      </c>
      <c r="I388" s="75">
        <v>235.8</v>
      </c>
      <c r="J388" s="75">
        <v>222.7</v>
      </c>
      <c r="K388" s="75">
        <v>183.39999999999998</v>
      </c>
      <c r="L388" s="76">
        <v>0</v>
      </c>
      <c r="M388" s="75">
        <v>235.8</v>
      </c>
      <c r="N388" s="75">
        <v>235.8</v>
      </c>
      <c r="O388" s="75">
        <v>235.8</v>
      </c>
      <c r="P388" s="77">
        <v>0</v>
      </c>
      <c r="Q388" s="77">
        <v>243.66000000000003</v>
      </c>
    </row>
    <row r="389" spans="1:17" x14ac:dyDescent="0.2">
      <c r="A389" s="19">
        <v>30900005</v>
      </c>
      <c r="B389" s="19" t="s">
        <v>3453</v>
      </c>
      <c r="C389" s="72" t="s">
        <v>49</v>
      </c>
      <c r="D389" s="73">
        <v>164.5</v>
      </c>
      <c r="E389" s="74">
        <v>138.98899999999998</v>
      </c>
      <c r="G389" s="75">
        <v>22.678930000000001</v>
      </c>
      <c r="H389" s="75">
        <v>168.5625</v>
      </c>
      <c r="I389" s="75">
        <v>163.125</v>
      </c>
      <c r="J389" s="75">
        <v>154.0625</v>
      </c>
      <c r="K389" s="75">
        <v>126.87499999999999</v>
      </c>
      <c r="L389" s="76">
        <v>0</v>
      </c>
      <c r="M389" s="75">
        <v>163.125</v>
      </c>
      <c r="N389" s="75">
        <v>163.125</v>
      </c>
      <c r="O389" s="75">
        <v>163.125</v>
      </c>
      <c r="P389" s="77">
        <v>0</v>
      </c>
      <c r="Q389" s="77">
        <v>168.5625</v>
      </c>
    </row>
    <row r="390" spans="1:17" x14ac:dyDescent="0.2">
      <c r="A390" s="19">
        <v>20000089</v>
      </c>
      <c r="B390" s="19" t="s">
        <v>309</v>
      </c>
      <c r="C390" s="72"/>
      <c r="D390" s="73">
        <v>1693.5</v>
      </c>
      <c r="E390" s="74">
        <v>0</v>
      </c>
      <c r="G390" s="75">
        <v>17.470189999999999</v>
      </c>
      <c r="H390" s="75">
        <v>219.71250000000001</v>
      </c>
      <c r="I390" s="75">
        <v>212.625</v>
      </c>
      <c r="J390" s="75">
        <v>200.8125</v>
      </c>
      <c r="K390" s="75">
        <v>165.375</v>
      </c>
      <c r="L390" s="76">
        <v>129.15</v>
      </c>
      <c r="M390" s="75">
        <v>212.625</v>
      </c>
      <c r="N390" s="75">
        <v>212.625</v>
      </c>
      <c r="O390" s="75">
        <v>212.625</v>
      </c>
      <c r="P390" s="77">
        <v>17.470189999999999</v>
      </c>
      <c r="Q390" s="77">
        <v>219.71250000000001</v>
      </c>
    </row>
    <row r="391" spans="1:17" x14ac:dyDescent="0.2">
      <c r="A391" s="19">
        <v>20000090</v>
      </c>
      <c r="B391" s="19" t="s">
        <v>3400</v>
      </c>
      <c r="C391" s="72"/>
      <c r="D391" s="73">
        <v>1615.5</v>
      </c>
      <c r="E391" s="74">
        <v>0</v>
      </c>
      <c r="G391" s="75">
        <v>18.572769999999998</v>
      </c>
      <c r="H391" s="75">
        <v>39.99</v>
      </c>
      <c r="I391" s="75">
        <v>38.700000000000003</v>
      </c>
      <c r="J391" s="75">
        <v>36.549999999999997</v>
      </c>
      <c r="K391" s="75">
        <v>30.099999999999998</v>
      </c>
      <c r="L391" s="76">
        <v>0</v>
      </c>
      <c r="M391" s="75">
        <v>38.700000000000003</v>
      </c>
      <c r="N391" s="75">
        <v>38.700000000000003</v>
      </c>
      <c r="O391" s="75">
        <v>38.700000000000003</v>
      </c>
      <c r="P391" s="77">
        <v>0</v>
      </c>
      <c r="Q391" s="77">
        <v>39.99</v>
      </c>
    </row>
    <row r="392" spans="1:17" x14ac:dyDescent="0.2">
      <c r="A392" s="19">
        <v>30201065</v>
      </c>
      <c r="B392" s="19" t="s">
        <v>3409</v>
      </c>
      <c r="C392" s="72"/>
      <c r="D392" s="73">
        <v>76.5</v>
      </c>
      <c r="E392" s="74">
        <v>0</v>
      </c>
      <c r="G392" s="75">
        <v>19.314160000000001</v>
      </c>
      <c r="H392" s="75">
        <v>31.387500000000003</v>
      </c>
      <c r="I392" s="75">
        <v>30.375</v>
      </c>
      <c r="J392" s="75">
        <v>28.6875</v>
      </c>
      <c r="K392" s="75">
        <v>23.625</v>
      </c>
      <c r="L392" s="76">
        <v>0</v>
      </c>
      <c r="M392" s="75">
        <v>30.375</v>
      </c>
      <c r="N392" s="75">
        <v>30.375</v>
      </c>
      <c r="O392" s="75">
        <v>30.375</v>
      </c>
      <c r="P392" s="77">
        <v>0</v>
      </c>
      <c r="Q392" s="77">
        <v>31.387500000000003</v>
      </c>
    </row>
    <row r="393" spans="1:17" x14ac:dyDescent="0.2">
      <c r="A393" s="19">
        <v>30201305</v>
      </c>
      <c r="B393" s="19" t="s">
        <v>125</v>
      </c>
      <c r="C393" s="72"/>
      <c r="D393" s="73">
        <v>791.75</v>
      </c>
      <c r="E393" s="74">
        <v>0</v>
      </c>
      <c r="G393" s="75">
        <v>26.081720000000001</v>
      </c>
      <c r="H393" s="75">
        <v>241.8</v>
      </c>
      <c r="I393" s="75">
        <v>234</v>
      </c>
      <c r="J393" s="75">
        <v>221</v>
      </c>
      <c r="K393" s="75">
        <v>182</v>
      </c>
      <c r="L393" s="76">
        <v>255.06900000000002</v>
      </c>
      <c r="M393" s="75">
        <v>234</v>
      </c>
      <c r="N393" s="75">
        <v>234</v>
      </c>
      <c r="O393" s="75">
        <v>234</v>
      </c>
      <c r="P393" s="77">
        <v>26.081720000000001</v>
      </c>
      <c r="Q393" s="77">
        <v>255.06900000000002</v>
      </c>
    </row>
    <row r="394" spans="1:17" x14ac:dyDescent="0.2">
      <c r="A394" s="19">
        <v>30201313</v>
      </c>
      <c r="B394" s="19" t="s">
        <v>3410</v>
      </c>
      <c r="C394" s="72"/>
      <c r="D394" s="73">
        <v>135.75</v>
      </c>
      <c r="E394" s="74">
        <v>0</v>
      </c>
      <c r="G394" s="75">
        <v>13.934330000000001</v>
      </c>
      <c r="H394" s="75">
        <v>82.983900000000006</v>
      </c>
      <c r="I394" s="75">
        <v>80.307000000000002</v>
      </c>
      <c r="J394" s="75">
        <v>75.845500000000001</v>
      </c>
      <c r="K394" s="75">
        <v>62.460999999999999</v>
      </c>
      <c r="L394" s="76">
        <v>44.523000000000003</v>
      </c>
      <c r="M394" s="75">
        <v>80.307000000000002</v>
      </c>
      <c r="N394" s="75">
        <v>80.307000000000002</v>
      </c>
      <c r="O394" s="75">
        <v>80.307000000000002</v>
      </c>
      <c r="P394" s="77">
        <v>13.934330000000001</v>
      </c>
      <c r="Q394" s="77">
        <v>82.983900000000006</v>
      </c>
    </row>
    <row r="395" spans="1:17" x14ac:dyDescent="0.2">
      <c r="A395" s="19">
        <v>30201438</v>
      </c>
      <c r="B395" s="19" t="s">
        <v>126</v>
      </c>
      <c r="C395" s="72"/>
      <c r="D395" s="73">
        <v>178.25</v>
      </c>
      <c r="E395" s="74">
        <v>0</v>
      </c>
      <c r="G395" s="75">
        <v>7.3948900000000002</v>
      </c>
      <c r="H395" s="75">
        <v>79.05</v>
      </c>
      <c r="I395" s="75">
        <v>76.5</v>
      </c>
      <c r="J395" s="75">
        <v>72.25</v>
      </c>
      <c r="K395" s="75">
        <v>59.499999999999993</v>
      </c>
      <c r="L395" s="76">
        <v>129.15</v>
      </c>
      <c r="M395" s="75">
        <v>76.5</v>
      </c>
      <c r="N395" s="75">
        <v>76.5</v>
      </c>
      <c r="O395" s="75">
        <v>76.5</v>
      </c>
      <c r="P395" s="77">
        <v>7.3948900000000002</v>
      </c>
      <c r="Q395" s="77">
        <v>129.15</v>
      </c>
    </row>
    <row r="396" spans="1:17" x14ac:dyDescent="0.2">
      <c r="A396" s="19">
        <v>30800031</v>
      </c>
      <c r="B396" s="19" t="s">
        <v>2290</v>
      </c>
      <c r="C396" s="72"/>
      <c r="D396" s="73">
        <v>33</v>
      </c>
      <c r="E396" s="74">
        <v>0</v>
      </c>
      <c r="G396" s="75">
        <v>101.74152000000001</v>
      </c>
      <c r="H396" s="75">
        <v>411.83190000000002</v>
      </c>
      <c r="I396" s="75">
        <v>398.54699999999997</v>
      </c>
      <c r="J396" s="75">
        <v>376.40549999999996</v>
      </c>
      <c r="K396" s="75">
        <v>309.98099999999999</v>
      </c>
      <c r="L396" s="76">
        <v>211.41</v>
      </c>
      <c r="M396" s="75">
        <v>398.54699999999997</v>
      </c>
      <c r="N396" s="75">
        <v>398.54699999999997</v>
      </c>
      <c r="O396" s="75">
        <v>398.54699999999997</v>
      </c>
      <c r="P396" s="77">
        <v>101.74152000000001</v>
      </c>
      <c r="Q396" s="77">
        <v>411.83190000000002</v>
      </c>
    </row>
    <row r="397" spans="1:17" x14ac:dyDescent="0.2">
      <c r="A397" s="19">
        <v>30800049</v>
      </c>
      <c r="B397" s="19" t="s">
        <v>113</v>
      </c>
      <c r="C397" s="72"/>
      <c r="D397" s="73">
        <v>7.75</v>
      </c>
      <c r="E397" s="74">
        <v>0</v>
      </c>
      <c r="G397" s="75">
        <v>101.74152000000001</v>
      </c>
      <c r="H397" s="75">
        <v>0</v>
      </c>
      <c r="I397" s="75">
        <v>0</v>
      </c>
      <c r="J397" s="75">
        <v>0</v>
      </c>
      <c r="K397" s="75">
        <v>0</v>
      </c>
      <c r="L397" s="76">
        <v>211.41</v>
      </c>
      <c r="M397" s="75">
        <v>0</v>
      </c>
      <c r="N397" s="75">
        <v>0</v>
      </c>
      <c r="O397" s="75">
        <v>0</v>
      </c>
      <c r="P397" s="77">
        <v>0</v>
      </c>
      <c r="Q397" s="77">
        <v>211.41</v>
      </c>
    </row>
    <row r="398" spans="1:17" x14ac:dyDescent="0.2">
      <c r="A398" s="19">
        <v>30800056</v>
      </c>
      <c r="B398" s="19" t="s">
        <v>1985</v>
      </c>
      <c r="C398" s="72"/>
      <c r="D398" s="73">
        <v>2.25</v>
      </c>
      <c r="E398" s="74">
        <v>0</v>
      </c>
      <c r="G398" s="75">
        <v>101.74152000000001</v>
      </c>
      <c r="H398" s="75">
        <v>411.83190000000002</v>
      </c>
      <c r="I398" s="75">
        <v>398.54699999999997</v>
      </c>
      <c r="J398" s="75">
        <v>376.40549999999996</v>
      </c>
      <c r="K398" s="75">
        <v>309.98099999999999</v>
      </c>
      <c r="L398" s="76">
        <v>211.41</v>
      </c>
      <c r="M398" s="75">
        <v>398.54699999999997</v>
      </c>
      <c r="N398" s="75">
        <v>398.54699999999997</v>
      </c>
      <c r="O398" s="75">
        <v>398.54699999999997</v>
      </c>
      <c r="P398" s="77">
        <v>101.74152000000001</v>
      </c>
      <c r="Q398" s="77">
        <v>411.83190000000002</v>
      </c>
    </row>
    <row r="399" spans="1:17" x14ac:dyDescent="0.2">
      <c r="A399" s="19">
        <v>30800064</v>
      </c>
      <c r="B399" s="19" t="s">
        <v>310</v>
      </c>
      <c r="C399" s="72"/>
      <c r="D399" s="73">
        <v>69.75</v>
      </c>
      <c r="E399" s="74">
        <v>0</v>
      </c>
      <c r="G399" s="75">
        <v>0</v>
      </c>
      <c r="H399" s="75">
        <v>411.83190000000002</v>
      </c>
      <c r="I399" s="75">
        <v>398.54699999999997</v>
      </c>
      <c r="J399" s="75">
        <v>376.40549999999996</v>
      </c>
      <c r="K399" s="75">
        <v>309.98099999999999</v>
      </c>
      <c r="L399" s="76">
        <v>0</v>
      </c>
      <c r="M399" s="75">
        <v>398.54699999999997</v>
      </c>
      <c r="N399" s="75">
        <v>398.54699999999997</v>
      </c>
      <c r="O399" s="75">
        <v>398.54699999999997</v>
      </c>
      <c r="P399" s="77">
        <v>0</v>
      </c>
      <c r="Q399" s="77">
        <v>411.83190000000002</v>
      </c>
    </row>
    <row r="400" spans="1:17" x14ac:dyDescent="0.2">
      <c r="A400" s="19">
        <v>30800064</v>
      </c>
      <c r="B400" s="19" t="s">
        <v>310</v>
      </c>
      <c r="C400" s="72"/>
      <c r="D400" s="73">
        <v>69.75</v>
      </c>
      <c r="E400" s="74">
        <v>0</v>
      </c>
      <c r="G400" s="75">
        <v>101.74152000000001</v>
      </c>
      <c r="H400" s="75">
        <v>411.83190000000002</v>
      </c>
      <c r="I400" s="75">
        <v>398.54699999999997</v>
      </c>
      <c r="J400" s="75">
        <v>376.40549999999996</v>
      </c>
      <c r="K400" s="75">
        <v>309.98099999999999</v>
      </c>
      <c r="L400" s="76">
        <v>211.41</v>
      </c>
      <c r="M400" s="75">
        <v>398.54699999999997</v>
      </c>
      <c r="N400" s="75">
        <v>398.54699999999997</v>
      </c>
      <c r="O400" s="75">
        <v>398.54699999999997</v>
      </c>
      <c r="P400" s="77">
        <v>101.74152000000001</v>
      </c>
      <c r="Q400" s="77">
        <v>411.83190000000002</v>
      </c>
    </row>
    <row r="401" spans="1:17" x14ac:dyDescent="0.2">
      <c r="A401" s="19">
        <v>30800072</v>
      </c>
      <c r="B401" s="19" t="s">
        <v>778</v>
      </c>
      <c r="C401" s="72"/>
      <c r="D401" s="73">
        <v>7.75</v>
      </c>
      <c r="E401" s="74">
        <v>0</v>
      </c>
      <c r="G401" s="75">
        <v>7.2618200000000002</v>
      </c>
      <c r="H401" s="75">
        <v>25.026300000000003</v>
      </c>
      <c r="I401" s="75">
        <v>24.219000000000001</v>
      </c>
      <c r="J401" s="75">
        <v>22.8735</v>
      </c>
      <c r="K401" s="75">
        <v>18.837</v>
      </c>
      <c r="L401" s="76">
        <v>34.298999999999999</v>
      </c>
      <c r="M401" s="75">
        <v>24.219000000000001</v>
      </c>
      <c r="N401" s="75">
        <v>24.219000000000001</v>
      </c>
      <c r="O401" s="75">
        <v>24.219000000000001</v>
      </c>
      <c r="P401" s="77">
        <v>7.2618200000000002</v>
      </c>
      <c r="Q401" s="77">
        <v>34.298999999999999</v>
      </c>
    </row>
    <row r="402" spans="1:17" x14ac:dyDescent="0.2">
      <c r="A402" s="19">
        <v>30800098</v>
      </c>
      <c r="B402" s="19" t="s">
        <v>1180</v>
      </c>
      <c r="C402" s="72"/>
      <c r="D402" s="73">
        <v>7</v>
      </c>
      <c r="E402" s="74">
        <v>0</v>
      </c>
      <c r="G402" s="75">
        <v>7.2618200000000002</v>
      </c>
      <c r="H402" s="75">
        <v>25.026300000000003</v>
      </c>
      <c r="I402" s="75">
        <v>24.219000000000001</v>
      </c>
      <c r="J402" s="75">
        <v>22.8735</v>
      </c>
      <c r="K402" s="75">
        <v>18.837</v>
      </c>
      <c r="L402" s="76">
        <v>34.298999999999999</v>
      </c>
      <c r="M402" s="75">
        <v>24.219000000000001</v>
      </c>
      <c r="N402" s="75">
        <v>24.219000000000001</v>
      </c>
      <c r="O402" s="75">
        <v>24.219000000000001</v>
      </c>
      <c r="P402" s="77">
        <v>7.2618200000000002</v>
      </c>
      <c r="Q402" s="77">
        <v>34.298999999999999</v>
      </c>
    </row>
    <row r="403" spans="1:17" x14ac:dyDescent="0.2">
      <c r="A403" s="19">
        <v>30800106</v>
      </c>
      <c r="B403" s="19" t="s">
        <v>1182</v>
      </c>
      <c r="C403" s="72"/>
      <c r="D403" s="73">
        <v>10.25</v>
      </c>
      <c r="E403" s="74">
        <v>0</v>
      </c>
      <c r="G403" s="75">
        <v>7.2618200000000002</v>
      </c>
      <c r="H403" s="75">
        <v>25.026300000000003</v>
      </c>
      <c r="I403" s="75">
        <v>24.219000000000001</v>
      </c>
      <c r="J403" s="75">
        <v>22.8735</v>
      </c>
      <c r="K403" s="75">
        <v>18.837</v>
      </c>
      <c r="L403" s="76">
        <v>34.298999999999999</v>
      </c>
      <c r="M403" s="75">
        <v>24.219000000000001</v>
      </c>
      <c r="N403" s="75">
        <v>24.219000000000001</v>
      </c>
      <c r="O403" s="75">
        <v>24.219000000000001</v>
      </c>
      <c r="P403" s="77">
        <v>7.2618200000000002</v>
      </c>
      <c r="Q403" s="77">
        <v>34.298999999999999</v>
      </c>
    </row>
    <row r="404" spans="1:17" x14ac:dyDescent="0.2">
      <c r="A404" s="19">
        <v>30800114</v>
      </c>
      <c r="B404" s="19" t="s">
        <v>1257</v>
      </c>
      <c r="C404" s="72"/>
      <c r="D404" s="73">
        <v>6.25</v>
      </c>
      <c r="E404" s="74">
        <v>0</v>
      </c>
      <c r="G404" s="75">
        <v>5.45587</v>
      </c>
      <c r="H404" s="75">
        <v>95.092500000000001</v>
      </c>
      <c r="I404" s="75">
        <v>92.025000000000006</v>
      </c>
      <c r="J404" s="75">
        <v>86.912499999999994</v>
      </c>
      <c r="K404" s="75">
        <v>71.574999999999989</v>
      </c>
      <c r="L404" s="76">
        <v>255.06900000000002</v>
      </c>
      <c r="M404" s="75">
        <v>92.025000000000006</v>
      </c>
      <c r="N404" s="75">
        <v>92.025000000000006</v>
      </c>
      <c r="O404" s="75">
        <v>92.025000000000006</v>
      </c>
      <c r="P404" s="77">
        <v>5.45587</v>
      </c>
      <c r="Q404" s="77">
        <v>255.06900000000002</v>
      </c>
    </row>
    <row r="405" spans="1:17" x14ac:dyDescent="0.2">
      <c r="A405" s="19">
        <v>30800122</v>
      </c>
      <c r="B405" s="19" t="s">
        <v>1258</v>
      </c>
      <c r="C405" s="72"/>
      <c r="D405" s="73">
        <v>8.5</v>
      </c>
      <c r="E405" s="74">
        <v>0</v>
      </c>
      <c r="G405" s="75">
        <v>9.0487599999999997</v>
      </c>
      <c r="H405" s="75">
        <v>95.092500000000001</v>
      </c>
      <c r="I405" s="75">
        <v>92.025000000000006</v>
      </c>
      <c r="J405" s="75">
        <v>86.912499999999994</v>
      </c>
      <c r="K405" s="75">
        <v>71.574999999999989</v>
      </c>
      <c r="L405" s="76">
        <v>255.06900000000002</v>
      </c>
      <c r="M405" s="75">
        <v>92.025000000000006</v>
      </c>
      <c r="N405" s="75">
        <v>92.025000000000006</v>
      </c>
      <c r="O405" s="75">
        <v>92.025000000000006</v>
      </c>
      <c r="P405" s="77">
        <v>9.0487599999999997</v>
      </c>
      <c r="Q405" s="77">
        <v>255.06900000000002</v>
      </c>
    </row>
    <row r="406" spans="1:17" x14ac:dyDescent="0.2">
      <c r="A406" s="19">
        <v>30800130</v>
      </c>
      <c r="B406" s="19" t="s">
        <v>1269</v>
      </c>
      <c r="C406" s="72"/>
      <c r="D406" s="73">
        <v>52</v>
      </c>
      <c r="E406" s="74">
        <v>0</v>
      </c>
      <c r="G406" s="75">
        <v>9.0487599999999997</v>
      </c>
      <c r="H406" s="75">
        <v>114.39</v>
      </c>
      <c r="I406" s="75">
        <v>110.7</v>
      </c>
      <c r="J406" s="75">
        <v>104.55</v>
      </c>
      <c r="K406" s="75">
        <v>86.1</v>
      </c>
      <c r="L406" s="76">
        <v>255.06900000000002</v>
      </c>
      <c r="M406" s="75">
        <v>110.7</v>
      </c>
      <c r="N406" s="75">
        <v>110.7</v>
      </c>
      <c r="O406" s="75">
        <v>110.7</v>
      </c>
      <c r="P406" s="77">
        <v>9.0487599999999997</v>
      </c>
      <c r="Q406" s="77">
        <v>255.06900000000002</v>
      </c>
    </row>
    <row r="407" spans="1:17" x14ac:dyDescent="0.2">
      <c r="A407" s="19">
        <v>30800148</v>
      </c>
      <c r="B407" s="19" t="s">
        <v>1281</v>
      </c>
      <c r="C407" s="72"/>
      <c r="D407" s="73">
        <v>26.5</v>
      </c>
      <c r="E407" s="74">
        <v>0</v>
      </c>
      <c r="G407" s="75">
        <v>17.242070000000002</v>
      </c>
      <c r="H407" s="75">
        <v>96.022500000000008</v>
      </c>
      <c r="I407" s="75">
        <v>92.924999999999997</v>
      </c>
      <c r="J407" s="75">
        <v>87.762500000000003</v>
      </c>
      <c r="K407" s="75">
        <v>72.274999999999991</v>
      </c>
      <c r="L407" s="76">
        <v>0</v>
      </c>
      <c r="M407" s="75">
        <v>92.924999999999997</v>
      </c>
      <c r="N407" s="75">
        <v>92.924999999999997</v>
      </c>
      <c r="O407" s="75">
        <v>92.924999999999997</v>
      </c>
      <c r="P407" s="77">
        <v>0</v>
      </c>
      <c r="Q407" s="77">
        <v>96.022500000000008</v>
      </c>
    </row>
    <row r="408" spans="1:17" x14ac:dyDescent="0.2">
      <c r="A408" s="19">
        <v>30800155</v>
      </c>
      <c r="B408" s="19" t="s">
        <v>4353</v>
      </c>
      <c r="C408" s="72"/>
      <c r="D408" s="73">
        <v>9</v>
      </c>
      <c r="E408" s="74">
        <v>0</v>
      </c>
      <c r="G408" s="75">
        <v>17.242070000000002</v>
      </c>
      <c r="H408" s="75">
        <v>219.2475</v>
      </c>
      <c r="I408" s="75">
        <v>212.17500000000001</v>
      </c>
      <c r="J408" s="75">
        <v>200.38749999999999</v>
      </c>
      <c r="K408" s="75">
        <v>165.02499999999998</v>
      </c>
      <c r="L408" s="76">
        <v>0</v>
      </c>
      <c r="M408" s="75">
        <v>212.17500000000001</v>
      </c>
      <c r="N408" s="75">
        <v>212.17500000000001</v>
      </c>
      <c r="O408" s="75">
        <v>212.17500000000001</v>
      </c>
      <c r="P408" s="77">
        <v>0</v>
      </c>
      <c r="Q408" s="77">
        <v>219.2475</v>
      </c>
    </row>
    <row r="409" spans="1:17" x14ac:dyDescent="0.2">
      <c r="A409" s="19">
        <v>30800189</v>
      </c>
      <c r="B409" s="19" t="s">
        <v>1376</v>
      </c>
      <c r="C409" s="72"/>
      <c r="D409" s="73">
        <v>6.25</v>
      </c>
      <c r="E409" s="74">
        <v>0</v>
      </c>
      <c r="G409" s="75">
        <v>25.568449999999999</v>
      </c>
      <c r="H409" s="75">
        <v>150.66</v>
      </c>
      <c r="I409" s="75">
        <v>145.80000000000001</v>
      </c>
      <c r="J409" s="75">
        <v>137.69999999999999</v>
      </c>
      <c r="K409" s="75">
        <v>113.39999999999999</v>
      </c>
      <c r="L409" s="76">
        <v>0</v>
      </c>
      <c r="M409" s="75">
        <v>145.80000000000001</v>
      </c>
      <c r="N409" s="75">
        <v>145.80000000000001</v>
      </c>
      <c r="O409" s="75">
        <v>145.80000000000001</v>
      </c>
      <c r="P409" s="77">
        <v>0</v>
      </c>
      <c r="Q409" s="77">
        <v>150.66</v>
      </c>
    </row>
    <row r="410" spans="1:17" x14ac:dyDescent="0.2">
      <c r="A410" s="19">
        <v>30800197</v>
      </c>
      <c r="B410" s="19" t="s">
        <v>291</v>
      </c>
      <c r="C410" s="72"/>
      <c r="D410" s="73">
        <v>11.5</v>
      </c>
      <c r="E410" s="74">
        <v>0</v>
      </c>
      <c r="G410" s="75">
        <v>25.568449999999999</v>
      </c>
      <c r="H410" s="75">
        <v>207.85500000000002</v>
      </c>
      <c r="I410" s="75">
        <v>201.15</v>
      </c>
      <c r="J410" s="75">
        <v>189.97499999999999</v>
      </c>
      <c r="K410" s="75">
        <v>156.44999999999999</v>
      </c>
      <c r="L410" s="76">
        <v>0</v>
      </c>
      <c r="M410" s="75">
        <v>201.15</v>
      </c>
      <c r="N410" s="75">
        <v>201.15</v>
      </c>
      <c r="O410" s="75">
        <v>201.15</v>
      </c>
      <c r="P410" s="77">
        <v>0</v>
      </c>
      <c r="Q410" s="77">
        <v>207.85500000000002</v>
      </c>
    </row>
    <row r="411" spans="1:17" x14ac:dyDescent="0.2">
      <c r="A411" s="19">
        <v>30800288</v>
      </c>
      <c r="B411" s="19" t="s">
        <v>274</v>
      </c>
      <c r="C411" s="72"/>
      <c r="D411" s="73">
        <v>10.25</v>
      </c>
      <c r="E411" s="74">
        <v>0</v>
      </c>
      <c r="G411" s="75">
        <v>25.568449999999999</v>
      </c>
      <c r="H411" s="75">
        <v>150.66</v>
      </c>
      <c r="I411" s="75">
        <v>145.80000000000001</v>
      </c>
      <c r="J411" s="75">
        <v>137.69999999999999</v>
      </c>
      <c r="K411" s="75">
        <v>113.39999999999999</v>
      </c>
      <c r="L411" s="76">
        <v>0</v>
      </c>
      <c r="M411" s="75">
        <v>145.80000000000001</v>
      </c>
      <c r="N411" s="75">
        <v>145.80000000000001</v>
      </c>
      <c r="O411" s="75">
        <v>145.80000000000001</v>
      </c>
      <c r="P411" s="77">
        <v>0</v>
      </c>
      <c r="Q411" s="77">
        <v>150.66</v>
      </c>
    </row>
    <row r="412" spans="1:17" x14ac:dyDescent="0.2">
      <c r="A412" s="19">
        <v>30800312</v>
      </c>
      <c r="B412" s="19" t="s">
        <v>1902</v>
      </c>
      <c r="C412" s="72"/>
      <c r="D412" s="73">
        <v>7.5</v>
      </c>
      <c r="E412" s="74">
        <v>0</v>
      </c>
      <c r="G412" s="75">
        <v>25.568449999999999</v>
      </c>
      <c r="H412" s="75">
        <v>150.66</v>
      </c>
      <c r="I412" s="75">
        <v>145.80000000000001</v>
      </c>
      <c r="J412" s="75">
        <v>137.69999999999999</v>
      </c>
      <c r="K412" s="75">
        <v>113.39999999999999</v>
      </c>
      <c r="L412" s="76">
        <v>0</v>
      </c>
      <c r="M412" s="75">
        <v>145.80000000000001</v>
      </c>
      <c r="N412" s="75">
        <v>145.80000000000001</v>
      </c>
      <c r="O412" s="75">
        <v>145.80000000000001</v>
      </c>
      <c r="P412" s="77">
        <v>0</v>
      </c>
      <c r="Q412" s="77">
        <v>150.66</v>
      </c>
    </row>
    <row r="413" spans="1:17" x14ac:dyDescent="0.2">
      <c r="A413" s="19">
        <v>30800338</v>
      </c>
      <c r="B413" s="19" t="s">
        <v>1907</v>
      </c>
      <c r="C413" s="72"/>
      <c r="D413" s="73">
        <v>51.5</v>
      </c>
      <c r="E413" s="74">
        <v>0</v>
      </c>
      <c r="G413" s="75">
        <v>25.568449999999999</v>
      </c>
      <c r="H413" s="75">
        <v>150.66</v>
      </c>
      <c r="I413" s="75">
        <v>145.80000000000001</v>
      </c>
      <c r="J413" s="75">
        <v>137.69999999999999</v>
      </c>
      <c r="K413" s="75">
        <v>113.39999999999999</v>
      </c>
      <c r="L413" s="76">
        <v>0</v>
      </c>
      <c r="M413" s="75">
        <v>145.80000000000001</v>
      </c>
      <c r="N413" s="75">
        <v>145.80000000000001</v>
      </c>
      <c r="O413" s="75">
        <v>145.80000000000001</v>
      </c>
      <c r="P413" s="77">
        <v>0</v>
      </c>
      <c r="Q413" s="77">
        <v>150.66</v>
      </c>
    </row>
    <row r="414" spans="1:17" x14ac:dyDescent="0.2">
      <c r="A414" s="19">
        <v>30800346</v>
      </c>
      <c r="B414" s="19" t="s">
        <v>1942</v>
      </c>
      <c r="C414" s="72"/>
      <c r="D414" s="73">
        <v>2</v>
      </c>
      <c r="E414" s="74">
        <v>0</v>
      </c>
      <c r="G414" s="75">
        <v>16.899890000000003</v>
      </c>
      <c r="H414" s="75">
        <v>228.54750000000001</v>
      </c>
      <c r="I414" s="75">
        <v>221.17500000000001</v>
      </c>
      <c r="J414" s="75">
        <v>208.88749999999999</v>
      </c>
      <c r="K414" s="75">
        <v>172.02499999999998</v>
      </c>
      <c r="L414" s="76">
        <v>0</v>
      </c>
      <c r="M414" s="75">
        <v>221.17500000000001</v>
      </c>
      <c r="N414" s="75">
        <v>221.17500000000001</v>
      </c>
      <c r="O414" s="75">
        <v>221.17500000000001</v>
      </c>
      <c r="P414" s="77">
        <v>0</v>
      </c>
      <c r="Q414" s="77">
        <v>228.54750000000001</v>
      </c>
    </row>
    <row r="415" spans="1:17" x14ac:dyDescent="0.2">
      <c r="A415" s="19">
        <v>30800395</v>
      </c>
      <c r="B415" s="19" t="s">
        <v>166</v>
      </c>
      <c r="C415" s="72"/>
      <c r="D415" s="73">
        <v>2</v>
      </c>
      <c r="E415" s="74">
        <v>0</v>
      </c>
      <c r="G415" s="75">
        <v>20.739910000000002</v>
      </c>
      <c r="H415" s="75">
        <v>177.63</v>
      </c>
      <c r="I415" s="75">
        <v>171.9</v>
      </c>
      <c r="J415" s="75">
        <v>162.35</v>
      </c>
      <c r="K415" s="75">
        <v>133.69999999999999</v>
      </c>
      <c r="L415" s="76">
        <v>0</v>
      </c>
      <c r="M415" s="75">
        <v>171.9</v>
      </c>
      <c r="N415" s="75">
        <v>171.9</v>
      </c>
      <c r="O415" s="75">
        <v>171.9</v>
      </c>
      <c r="P415" s="77">
        <v>0</v>
      </c>
      <c r="Q415" s="77">
        <v>177.63</v>
      </c>
    </row>
    <row r="416" spans="1:17" x14ac:dyDescent="0.2">
      <c r="A416" s="19">
        <v>30800429</v>
      </c>
      <c r="B416" s="19" t="s">
        <v>132</v>
      </c>
      <c r="C416" s="72"/>
      <c r="D416" s="73">
        <v>14.25</v>
      </c>
      <c r="E416" s="74">
        <v>0</v>
      </c>
      <c r="G416" s="75">
        <v>325.31813</v>
      </c>
      <c r="H416" s="75">
        <v>289.75080000000003</v>
      </c>
      <c r="I416" s="75">
        <v>280.404</v>
      </c>
      <c r="J416" s="75">
        <v>264.82600000000002</v>
      </c>
      <c r="K416" s="75">
        <v>218.09199999999998</v>
      </c>
      <c r="L416" s="76">
        <v>100.872</v>
      </c>
      <c r="M416" s="75">
        <v>280.404</v>
      </c>
      <c r="N416" s="75">
        <v>280.404</v>
      </c>
      <c r="O416" s="75">
        <v>280.404</v>
      </c>
      <c r="P416" s="77">
        <v>100.872</v>
      </c>
      <c r="Q416" s="77">
        <v>325.31813</v>
      </c>
    </row>
    <row r="417" spans="1:17" x14ac:dyDescent="0.2">
      <c r="A417" s="19">
        <v>30800437</v>
      </c>
      <c r="B417" s="19" t="s">
        <v>287</v>
      </c>
      <c r="C417" s="72"/>
      <c r="D417" s="73">
        <v>5.5</v>
      </c>
      <c r="E417" s="74">
        <v>0</v>
      </c>
      <c r="G417" s="75">
        <v>487.45442000000003</v>
      </c>
      <c r="H417" s="75">
        <v>7744.1657999999998</v>
      </c>
      <c r="I417" s="75">
        <v>7494.3539999999994</v>
      </c>
      <c r="J417" s="75">
        <v>7078.0009999999993</v>
      </c>
      <c r="K417" s="75">
        <v>5828.9419999999991</v>
      </c>
      <c r="L417" s="76">
        <v>2494.152</v>
      </c>
      <c r="M417" s="75">
        <v>7494.3539999999994</v>
      </c>
      <c r="N417" s="75">
        <v>7494.3539999999994</v>
      </c>
      <c r="O417" s="75">
        <v>7494.3539999999994</v>
      </c>
      <c r="P417" s="77">
        <v>487.45442000000003</v>
      </c>
      <c r="Q417" s="77">
        <v>7744.1657999999998</v>
      </c>
    </row>
    <row r="418" spans="1:17" x14ac:dyDescent="0.2">
      <c r="A418" s="19">
        <v>30800478</v>
      </c>
      <c r="B418" s="19" t="s">
        <v>2861</v>
      </c>
      <c r="C418" s="72"/>
      <c r="D418" s="73">
        <v>14.5</v>
      </c>
      <c r="E418" s="74">
        <v>0</v>
      </c>
      <c r="G418" s="75">
        <v>397.27098000000001</v>
      </c>
      <c r="H418" s="75">
        <v>4949.8041000000003</v>
      </c>
      <c r="I418" s="75">
        <v>4790.1329999999998</v>
      </c>
      <c r="J418" s="75">
        <v>4524.0145000000002</v>
      </c>
      <c r="K418" s="75">
        <v>3725.6589999999997</v>
      </c>
      <c r="L418" s="76">
        <v>2494.152</v>
      </c>
      <c r="M418" s="75">
        <v>4790.1329999999998</v>
      </c>
      <c r="N418" s="75">
        <v>4790.1329999999998</v>
      </c>
      <c r="O418" s="75">
        <v>4790.1329999999998</v>
      </c>
      <c r="P418" s="77">
        <v>397.27098000000001</v>
      </c>
      <c r="Q418" s="77">
        <v>4949.8041000000003</v>
      </c>
    </row>
    <row r="419" spans="1:17" x14ac:dyDescent="0.2">
      <c r="A419" s="19">
        <v>30800486</v>
      </c>
      <c r="B419" s="19" t="s">
        <v>2902</v>
      </c>
      <c r="C419" s="72"/>
      <c r="D419" s="73">
        <v>10.75</v>
      </c>
      <c r="E419" s="74">
        <v>0</v>
      </c>
      <c r="G419" s="75">
        <v>371.93065000000001</v>
      </c>
      <c r="H419" s="75">
        <v>7120.6194000000005</v>
      </c>
      <c r="I419" s="75">
        <v>6890.9220000000005</v>
      </c>
      <c r="J419" s="75">
        <v>6508.0929999999998</v>
      </c>
      <c r="K419" s="75">
        <v>5359.6059999999998</v>
      </c>
      <c r="L419" s="76">
        <v>4136.5709999999999</v>
      </c>
      <c r="M419" s="75">
        <v>6890.9220000000005</v>
      </c>
      <c r="N419" s="75">
        <v>6890.9220000000005</v>
      </c>
      <c r="O419" s="75">
        <v>6890.9220000000005</v>
      </c>
      <c r="P419" s="77">
        <v>371.93065000000001</v>
      </c>
      <c r="Q419" s="77">
        <v>7120.6194000000005</v>
      </c>
    </row>
    <row r="420" spans="1:17" x14ac:dyDescent="0.2">
      <c r="A420" s="19">
        <v>30800494</v>
      </c>
      <c r="B420" s="19" t="s">
        <v>1049</v>
      </c>
      <c r="C420" s="72"/>
      <c r="D420" s="73">
        <v>15.75</v>
      </c>
      <c r="E420" s="74">
        <v>0</v>
      </c>
      <c r="G420" s="75">
        <v>21.842490000000002</v>
      </c>
      <c r="H420" s="75">
        <v>354.79500000000002</v>
      </c>
      <c r="I420" s="75">
        <v>343.35</v>
      </c>
      <c r="J420" s="75">
        <v>324.27499999999998</v>
      </c>
      <c r="K420" s="75">
        <v>267.05</v>
      </c>
      <c r="L420" s="76">
        <v>0</v>
      </c>
      <c r="M420" s="75">
        <v>343.35</v>
      </c>
      <c r="N420" s="75">
        <v>343.35</v>
      </c>
      <c r="O420" s="75">
        <v>343.35</v>
      </c>
      <c r="P420" s="77">
        <v>0</v>
      </c>
      <c r="Q420" s="77">
        <v>354.79500000000002</v>
      </c>
    </row>
    <row r="421" spans="1:17" x14ac:dyDescent="0.2">
      <c r="A421" s="19">
        <v>30800502</v>
      </c>
      <c r="B421" s="19" t="s">
        <v>173</v>
      </c>
      <c r="C421" s="72"/>
      <c r="D421" s="73">
        <v>6.25</v>
      </c>
      <c r="E421" s="74">
        <v>0</v>
      </c>
      <c r="G421" s="75">
        <v>0</v>
      </c>
      <c r="H421" s="75">
        <v>371.54430000000002</v>
      </c>
      <c r="I421" s="75">
        <v>359.55900000000003</v>
      </c>
      <c r="J421" s="75">
        <v>339.58349999999996</v>
      </c>
      <c r="K421" s="75">
        <v>279.65699999999998</v>
      </c>
      <c r="L421" s="76">
        <v>0</v>
      </c>
      <c r="M421" s="75">
        <v>359.55900000000003</v>
      </c>
      <c r="N421" s="75">
        <v>359.55900000000003</v>
      </c>
      <c r="O421" s="75">
        <v>359.55900000000003</v>
      </c>
      <c r="P421" s="77">
        <v>0</v>
      </c>
      <c r="Q421" s="77">
        <v>371.54430000000002</v>
      </c>
    </row>
    <row r="422" spans="1:17" x14ac:dyDescent="0.2">
      <c r="A422" s="19">
        <v>30800510</v>
      </c>
      <c r="B422" s="19" t="s">
        <v>2845</v>
      </c>
      <c r="C422" s="72"/>
      <c r="D422" s="73">
        <v>7</v>
      </c>
      <c r="E422" s="74">
        <v>0</v>
      </c>
      <c r="G422" s="75">
        <v>59.84348</v>
      </c>
      <c r="H422" s="75">
        <v>86.722500000000011</v>
      </c>
      <c r="I422" s="75">
        <v>83.924999999999997</v>
      </c>
      <c r="J422" s="75">
        <v>79.262500000000003</v>
      </c>
      <c r="K422" s="75">
        <v>65.274999999999991</v>
      </c>
      <c r="L422" s="76">
        <v>0</v>
      </c>
      <c r="M422" s="75">
        <v>83.924999999999997</v>
      </c>
      <c r="N422" s="75">
        <v>83.924999999999997</v>
      </c>
      <c r="O422" s="75">
        <v>83.924999999999997</v>
      </c>
      <c r="P422" s="77">
        <v>0</v>
      </c>
      <c r="Q422" s="77">
        <v>86.722500000000011</v>
      </c>
    </row>
    <row r="423" spans="1:17" x14ac:dyDescent="0.2">
      <c r="A423" s="19">
        <v>30800551</v>
      </c>
      <c r="B423" s="19" t="s">
        <v>321</v>
      </c>
      <c r="C423" s="72"/>
      <c r="D423" s="73">
        <v>1.5</v>
      </c>
      <c r="E423" s="74">
        <v>0</v>
      </c>
      <c r="G423" s="75">
        <v>0</v>
      </c>
      <c r="H423" s="75">
        <v>86.722500000000011</v>
      </c>
      <c r="I423" s="75">
        <v>83.924999999999997</v>
      </c>
      <c r="J423" s="75">
        <v>79.262500000000003</v>
      </c>
      <c r="K423" s="75">
        <v>65.274999999999991</v>
      </c>
      <c r="L423" s="76">
        <v>0</v>
      </c>
      <c r="M423" s="75">
        <v>83.924999999999997</v>
      </c>
      <c r="N423" s="75">
        <v>83.924999999999997</v>
      </c>
      <c r="O423" s="75">
        <v>83.924999999999997</v>
      </c>
      <c r="P423" s="77">
        <v>0</v>
      </c>
      <c r="Q423" s="77">
        <v>86.722500000000011</v>
      </c>
    </row>
    <row r="424" spans="1:17" x14ac:dyDescent="0.2">
      <c r="A424" s="19">
        <v>30800569</v>
      </c>
      <c r="B424" s="19" t="s">
        <v>3550</v>
      </c>
      <c r="C424" s="72"/>
      <c r="D424" s="73">
        <v>62.5</v>
      </c>
      <c r="E424" s="74">
        <v>0</v>
      </c>
      <c r="G424" s="75">
        <v>0</v>
      </c>
      <c r="H424" s="75">
        <v>44.64</v>
      </c>
      <c r="I424" s="75">
        <v>43.2</v>
      </c>
      <c r="J424" s="75">
        <v>40.799999999999997</v>
      </c>
      <c r="K424" s="75">
        <v>33.599999999999994</v>
      </c>
      <c r="L424" s="76">
        <v>0</v>
      </c>
      <c r="M424" s="75">
        <v>43.2</v>
      </c>
      <c r="N424" s="75">
        <v>43.2</v>
      </c>
      <c r="O424" s="75">
        <v>43.2</v>
      </c>
      <c r="P424" s="77">
        <v>0</v>
      </c>
      <c r="Q424" s="77">
        <v>44.64</v>
      </c>
    </row>
    <row r="425" spans="1:17" x14ac:dyDescent="0.2">
      <c r="A425" s="19">
        <v>30800577</v>
      </c>
      <c r="B425" s="19" t="s">
        <v>4373</v>
      </c>
      <c r="C425" s="72"/>
      <c r="D425" s="73">
        <v>15</v>
      </c>
      <c r="E425" s="74">
        <v>0</v>
      </c>
      <c r="G425" s="75">
        <v>26.347860000000001</v>
      </c>
      <c r="H425" s="75">
        <v>13.485000000000001</v>
      </c>
      <c r="I425" s="75">
        <v>13.05</v>
      </c>
      <c r="J425" s="75">
        <v>12.324999999999999</v>
      </c>
      <c r="K425" s="75">
        <v>10.149999999999999</v>
      </c>
      <c r="L425" s="76">
        <v>20.690999999999999</v>
      </c>
      <c r="M425" s="75">
        <v>13.05</v>
      </c>
      <c r="N425" s="75">
        <v>13.05</v>
      </c>
      <c r="O425" s="75">
        <v>13.05</v>
      </c>
      <c r="P425" s="77">
        <v>10.149999999999999</v>
      </c>
      <c r="Q425" s="77">
        <v>26.347860000000001</v>
      </c>
    </row>
    <row r="426" spans="1:17" x14ac:dyDescent="0.2">
      <c r="A426" s="19">
        <v>30800577</v>
      </c>
      <c r="B426" s="19" t="s">
        <v>4373</v>
      </c>
      <c r="C426" s="72"/>
      <c r="D426" s="73">
        <v>15</v>
      </c>
      <c r="E426" s="74">
        <v>0</v>
      </c>
      <c r="G426" s="75">
        <v>1080.506128</v>
      </c>
      <c r="H426" s="75">
        <v>2300.0016000000001</v>
      </c>
      <c r="I426" s="75">
        <v>2225.8080000000004</v>
      </c>
      <c r="J426" s="75">
        <v>2102.152</v>
      </c>
      <c r="K426" s="75">
        <v>1731.1839999999997</v>
      </c>
      <c r="L426" s="74" t="s">
        <v>674</v>
      </c>
      <c r="M426" s="75">
        <v>2225.8080000000004</v>
      </c>
      <c r="N426" s="75">
        <v>2225.8080000000004</v>
      </c>
      <c r="O426" s="75">
        <v>2225.8080000000004</v>
      </c>
      <c r="P426" s="75">
        <v>1080.506128</v>
      </c>
      <c r="Q426" s="75">
        <v>2300.0016000000001</v>
      </c>
    </row>
    <row r="427" spans="1:17" x14ac:dyDescent="0.2">
      <c r="A427" s="19">
        <v>30800577</v>
      </c>
      <c r="B427" s="19" t="s">
        <v>4373</v>
      </c>
      <c r="C427" s="72"/>
      <c r="D427" s="73">
        <v>15</v>
      </c>
      <c r="E427" s="74">
        <v>0</v>
      </c>
      <c r="G427" s="75">
        <v>30.073820000000001</v>
      </c>
      <c r="H427" s="75">
        <v>127.64250000000001</v>
      </c>
      <c r="I427" s="75">
        <v>123.52500000000001</v>
      </c>
      <c r="J427" s="75">
        <v>116.66249999999999</v>
      </c>
      <c r="K427" s="75">
        <v>96.074999999999989</v>
      </c>
      <c r="L427" s="76">
        <v>0</v>
      </c>
      <c r="M427" s="75">
        <v>123.52500000000001</v>
      </c>
      <c r="N427" s="75">
        <v>123.52500000000001</v>
      </c>
      <c r="O427" s="75">
        <v>123.52500000000001</v>
      </c>
      <c r="P427" s="77">
        <v>0</v>
      </c>
      <c r="Q427" s="77">
        <v>127.64250000000001</v>
      </c>
    </row>
    <row r="428" spans="1:17" x14ac:dyDescent="0.2">
      <c r="A428" s="19">
        <v>30800585</v>
      </c>
      <c r="B428" s="19" t="s">
        <v>196</v>
      </c>
      <c r="C428" s="72"/>
      <c r="D428" s="73">
        <v>8</v>
      </c>
      <c r="E428" s="74">
        <v>0</v>
      </c>
      <c r="G428" s="75">
        <v>290.85300000000001</v>
      </c>
      <c r="H428" s="75">
        <v>496.38750000000005</v>
      </c>
      <c r="I428" s="75">
        <v>480.375</v>
      </c>
      <c r="J428" s="75">
        <v>453.6875</v>
      </c>
      <c r="K428" s="75">
        <v>373.625</v>
      </c>
      <c r="L428" s="76">
        <v>206.83799999999999</v>
      </c>
      <c r="M428" s="75">
        <v>480.375</v>
      </c>
      <c r="N428" s="75">
        <v>480.375</v>
      </c>
      <c r="O428" s="75">
        <v>480.375</v>
      </c>
      <c r="P428" s="77">
        <v>206.83799999999999</v>
      </c>
      <c r="Q428" s="77">
        <v>496.38750000000005</v>
      </c>
    </row>
    <row r="429" spans="1:17" x14ac:dyDescent="0.2">
      <c r="A429" s="19">
        <v>30800593</v>
      </c>
      <c r="B429" s="19" t="s">
        <v>180</v>
      </c>
      <c r="C429" s="72"/>
      <c r="D429" s="73">
        <v>7.25</v>
      </c>
      <c r="E429" s="74">
        <v>0</v>
      </c>
      <c r="G429" s="75">
        <v>290.85300000000001</v>
      </c>
      <c r="H429" s="75">
        <v>456.67650000000003</v>
      </c>
      <c r="I429" s="75">
        <v>441.94499999999999</v>
      </c>
      <c r="J429" s="75">
        <v>417.39249999999998</v>
      </c>
      <c r="K429" s="75">
        <v>343.73500000000001</v>
      </c>
      <c r="L429" s="76">
        <v>206.83799999999999</v>
      </c>
      <c r="M429" s="75">
        <v>441.94499999999999</v>
      </c>
      <c r="N429" s="75">
        <v>441.94499999999999</v>
      </c>
      <c r="O429" s="75">
        <v>441.94499999999999</v>
      </c>
      <c r="P429" s="77">
        <v>206.83799999999999</v>
      </c>
      <c r="Q429" s="77">
        <v>456.67650000000003</v>
      </c>
    </row>
    <row r="430" spans="1:17" x14ac:dyDescent="0.2">
      <c r="A430" s="19">
        <v>30800601</v>
      </c>
      <c r="B430" s="19" t="s">
        <v>2868</v>
      </c>
      <c r="C430" s="72"/>
      <c r="D430" s="73">
        <v>25.25</v>
      </c>
      <c r="E430" s="74">
        <v>0</v>
      </c>
      <c r="G430" s="75">
        <v>290.85300000000001</v>
      </c>
      <c r="H430" s="75">
        <v>496.38750000000005</v>
      </c>
      <c r="I430" s="75">
        <v>480.375</v>
      </c>
      <c r="J430" s="75">
        <v>453.6875</v>
      </c>
      <c r="K430" s="75">
        <v>373.625</v>
      </c>
      <c r="L430" s="76">
        <v>206.83799999999999</v>
      </c>
      <c r="M430" s="75">
        <v>480.375</v>
      </c>
      <c r="N430" s="75">
        <v>480.375</v>
      </c>
      <c r="O430" s="75">
        <v>480.375</v>
      </c>
      <c r="P430" s="77">
        <v>206.83799999999999</v>
      </c>
      <c r="Q430" s="77">
        <v>496.38750000000005</v>
      </c>
    </row>
    <row r="431" spans="1:17" x14ac:dyDescent="0.2">
      <c r="A431" s="19">
        <v>30800643</v>
      </c>
      <c r="B431" s="19" t="s">
        <v>119</v>
      </c>
      <c r="C431" s="72"/>
      <c r="D431" s="73">
        <v>20.25</v>
      </c>
      <c r="E431" s="74">
        <v>0</v>
      </c>
      <c r="G431" s="75">
        <v>146.94729999999998</v>
      </c>
      <c r="H431" s="75">
        <v>317.36250000000001</v>
      </c>
      <c r="I431" s="75">
        <v>307.125</v>
      </c>
      <c r="J431" s="75">
        <v>290.0625</v>
      </c>
      <c r="K431" s="75">
        <v>238.87499999999997</v>
      </c>
      <c r="L431" s="76">
        <v>120.36600000000001</v>
      </c>
      <c r="M431" s="75">
        <v>307.125</v>
      </c>
      <c r="N431" s="75">
        <v>307.125</v>
      </c>
      <c r="O431" s="75">
        <v>307.125</v>
      </c>
      <c r="P431" s="77">
        <v>120.36600000000001</v>
      </c>
      <c r="Q431" s="77">
        <v>317.36250000000001</v>
      </c>
    </row>
    <row r="432" spans="1:17" x14ac:dyDescent="0.2">
      <c r="A432" s="19">
        <v>30800650</v>
      </c>
      <c r="B432" s="19" t="s">
        <v>2891</v>
      </c>
      <c r="C432" s="72"/>
      <c r="D432" s="73">
        <v>7.25</v>
      </c>
      <c r="E432" s="74">
        <v>0</v>
      </c>
      <c r="G432" s="75">
        <v>146.94729999999998</v>
      </c>
      <c r="H432" s="75">
        <v>291.9735</v>
      </c>
      <c r="I432" s="75">
        <v>282.55500000000001</v>
      </c>
      <c r="J432" s="75">
        <v>266.85749999999996</v>
      </c>
      <c r="K432" s="75">
        <v>219.76499999999999</v>
      </c>
      <c r="L432" s="76">
        <v>120.36600000000001</v>
      </c>
      <c r="M432" s="75">
        <v>282.55500000000001</v>
      </c>
      <c r="N432" s="75">
        <v>282.55500000000001</v>
      </c>
      <c r="O432" s="75">
        <v>282.55500000000001</v>
      </c>
      <c r="P432" s="77">
        <v>120.36600000000001</v>
      </c>
      <c r="Q432" s="77">
        <v>291.9735</v>
      </c>
    </row>
    <row r="433" spans="1:17" x14ac:dyDescent="0.2">
      <c r="A433" s="19">
        <v>30800668</v>
      </c>
      <c r="B433" s="19" t="s">
        <v>2893</v>
      </c>
      <c r="C433" s="72"/>
      <c r="D433" s="73">
        <v>5</v>
      </c>
      <c r="E433" s="74">
        <v>0</v>
      </c>
      <c r="G433" s="75">
        <v>146.94729999999998</v>
      </c>
      <c r="H433" s="75">
        <v>291.9735</v>
      </c>
      <c r="I433" s="75">
        <v>282.55500000000001</v>
      </c>
      <c r="J433" s="75">
        <v>266.85749999999996</v>
      </c>
      <c r="K433" s="75">
        <v>219.76499999999999</v>
      </c>
      <c r="L433" s="76">
        <v>120.36600000000001</v>
      </c>
      <c r="M433" s="75">
        <v>282.55500000000001</v>
      </c>
      <c r="N433" s="75">
        <v>282.55500000000001</v>
      </c>
      <c r="O433" s="75">
        <v>282.55500000000001</v>
      </c>
      <c r="P433" s="77">
        <v>120.36600000000001</v>
      </c>
      <c r="Q433" s="77">
        <v>291.9735</v>
      </c>
    </row>
    <row r="434" spans="1:17" x14ac:dyDescent="0.2">
      <c r="A434" s="19">
        <v>30800684</v>
      </c>
      <c r="B434" s="19" t="s">
        <v>177</v>
      </c>
      <c r="C434" s="72"/>
      <c r="D434" s="73">
        <v>17.25</v>
      </c>
      <c r="E434" s="74">
        <v>0</v>
      </c>
      <c r="G434" s="75">
        <v>143.9057</v>
      </c>
      <c r="H434" s="75">
        <v>267.14250000000004</v>
      </c>
      <c r="I434" s="75">
        <v>258.52500000000003</v>
      </c>
      <c r="J434" s="75">
        <v>244.16249999999999</v>
      </c>
      <c r="K434" s="75">
        <v>201.07499999999999</v>
      </c>
      <c r="L434" s="76">
        <v>120.36600000000001</v>
      </c>
      <c r="M434" s="75">
        <v>258.52500000000003</v>
      </c>
      <c r="N434" s="75">
        <v>258.52500000000003</v>
      </c>
      <c r="O434" s="75">
        <v>258.52500000000003</v>
      </c>
      <c r="P434" s="77">
        <v>120.36600000000001</v>
      </c>
      <c r="Q434" s="77">
        <v>267.14250000000004</v>
      </c>
    </row>
    <row r="435" spans="1:17" x14ac:dyDescent="0.2">
      <c r="A435" s="19">
        <v>30800692</v>
      </c>
      <c r="B435" s="19" t="s">
        <v>311</v>
      </c>
      <c r="C435" s="72"/>
      <c r="D435" s="73">
        <v>7.5</v>
      </c>
      <c r="E435" s="74">
        <v>0</v>
      </c>
      <c r="G435" s="75">
        <v>143.9057</v>
      </c>
      <c r="H435" s="75">
        <v>245.77109999999999</v>
      </c>
      <c r="I435" s="75">
        <v>237.84299999999999</v>
      </c>
      <c r="J435" s="75">
        <v>224.62949999999998</v>
      </c>
      <c r="K435" s="75">
        <v>184.98899999999998</v>
      </c>
      <c r="L435" s="76">
        <v>120.36600000000001</v>
      </c>
      <c r="M435" s="75">
        <v>237.84299999999999</v>
      </c>
      <c r="N435" s="75">
        <v>237.84299999999999</v>
      </c>
      <c r="O435" s="75">
        <v>237.84299999999999</v>
      </c>
      <c r="P435" s="77">
        <v>120.36600000000001</v>
      </c>
      <c r="Q435" s="77">
        <v>245.77109999999999</v>
      </c>
    </row>
    <row r="436" spans="1:17" x14ac:dyDescent="0.2">
      <c r="A436" s="19">
        <v>30800692</v>
      </c>
      <c r="B436" s="19" t="s">
        <v>311</v>
      </c>
      <c r="C436" s="72"/>
      <c r="D436" s="73">
        <v>7.5</v>
      </c>
      <c r="E436" s="74">
        <v>0</v>
      </c>
      <c r="G436" s="75">
        <v>143.9057</v>
      </c>
      <c r="H436" s="75">
        <v>245.77109999999999</v>
      </c>
      <c r="I436" s="75">
        <v>237.84299999999999</v>
      </c>
      <c r="J436" s="75">
        <v>224.62949999999998</v>
      </c>
      <c r="K436" s="75">
        <v>184.98899999999998</v>
      </c>
      <c r="L436" s="76">
        <v>120.36600000000001</v>
      </c>
      <c r="M436" s="75">
        <v>237.84299999999999</v>
      </c>
      <c r="N436" s="75">
        <v>237.84299999999999</v>
      </c>
      <c r="O436" s="75">
        <v>237.84299999999999</v>
      </c>
      <c r="P436" s="77">
        <v>120.36600000000001</v>
      </c>
      <c r="Q436" s="77">
        <v>245.77109999999999</v>
      </c>
    </row>
    <row r="437" spans="1:17" x14ac:dyDescent="0.2">
      <c r="A437" s="19">
        <v>30800700</v>
      </c>
      <c r="B437" s="19" t="s">
        <v>4371</v>
      </c>
      <c r="C437" s="72"/>
      <c r="D437" s="73">
        <v>46.75</v>
      </c>
      <c r="E437" s="74">
        <v>0</v>
      </c>
      <c r="G437" s="75">
        <v>136.47279</v>
      </c>
      <c r="H437" s="75">
        <v>274.21980000000002</v>
      </c>
      <c r="I437" s="75">
        <v>265.37400000000002</v>
      </c>
      <c r="J437" s="75">
        <v>250.631</v>
      </c>
      <c r="K437" s="75">
        <v>206.40199999999999</v>
      </c>
      <c r="L437" s="76">
        <v>206.83799999999999</v>
      </c>
      <c r="M437" s="75">
        <v>265.37400000000002</v>
      </c>
      <c r="N437" s="75">
        <v>265.37400000000002</v>
      </c>
      <c r="O437" s="75">
        <v>265.37400000000002</v>
      </c>
      <c r="P437" s="77">
        <v>136.47279</v>
      </c>
      <c r="Q437" s="77">
        <v>274.21980000000002</v>
      </c>
    </row>
    <row r="438" spans="1:17" x14ac:dyDescent="0.2">
      <c r="A438" s="19">
        <v>30800718</v>
      </c>
      <c r="B438" s="19" t="s">
        <v>178</v>
      </c>
      <c r="C438" s="72"/>
      <c r="D438" s="73">
        <v>14</v>
      </c>
      <c r="E438" s="74">
        <v>0</v>
      </c>
      <c r="G438" s="75">
        <v>136.47279</v>
      </c>
      <c r="H438" s="75">
        <v>286.14240000000001</v>
      </c>
      <c r="I438" s="75">
        <v>276.91200000000003</v>
      </c>
      <c r="J438" s="75">
        <v>261.52800000000002</v>
      </c>
      <c r="K438" s="75">
        <v>215.376</v>
      </c>
      <c r="L438" s="76">
        <v>206.83799999999999</v>
      </c>
      <c r="M438" s="75">
        <v>276.91200000000003</v>
      </c>
      <c r="N438" s="75">
        <v>276.91200000000003</v>
      </c>
      <c r="O438" s="75">
        <v>276.91200000000003</v>
      </c>
      <c r="P438" s="77">
        <v>136.47279</v>
      </c>
      <c r="Q438" s="77">
        <v>286.14240000000001</v>
      </c>
    </row>
    <row r="439" spans="1:17" x14ac:dyDescent="0.2">
      <c r="A439" s="19">
        <v>30800718</v>
      </c>
      <c r="B439" s="19" t="s">
        <v>178</v>
      </c>
      <c r="C439" s="72"/>
      <c r="D439" s="73">
        <v>14</v>
      </c>
      <c r="E439" s="74">
        <v>0</v>
      </c>
      <c r="G439" s="75">
        <v>136.47279</v>
      </c>
      <c r="H439" s="75">
        <v>298.065</v>
      </c>
      <c r="I439" s="75">
        <v>288.45</v>
      </c>
      <c r="J439" s="75">
        <v>272.42500000000001</v>
      </c>
      <c r="K439" s="75">
        <v>224.35</v>
      </c>
      <c r="L439" s="76">
        <v>206.83799999999999</v>
      </c>
      <c r="M439" s="75">
        <v>288.45</v>
      </c>
      <c r="N439" s="75">
        <v>288.45</v>
      </c>
      <c r="O439" s="75">
        <v>288.45</v>
      </c>
      <c r="P439" s="77">
        <v>136.47279</v>
      </c>
      <c r="Q439" s="77">
        <v>298.065</v>
      </c>
    </row>
    <row r="440" spans="1:17" x14ac:dyDescent="0.2">
      <c r="A440" s="19">
        <v>30800734</v>
      </c>
      <c r="B440" s="19" t="s">
        <v>4488</v>
      </c>
      <c r="C440" s="72"/>
      <c r="D440" s="73">
        <v>9.75</v>
      </c>
      <c r="E440" s="74">
        <v>0</v>
      </c>
      <c r="G440" s="75">
        <v>128.39354</v>
      </c>
      <c r="H440" s="75">
        <v>286.44</v>
      </c>
      <c r="I440" s="75">
        <v>277.2</v>
      </c>
      <c r="J440" s="75">
        <v>261.8</v>
      </c>
      <c r="K440" s="75">
        <v>215.6</v>
      </c>
      <c r="L440" s="76">
        <v>206.83799999999999</v>
      </c>
      <c r="M440" s="75">
        <v>277.2</v>
      </c>
      <c r="N440" s="75">
        <v>277.2</v>
      </c>
      <c r="O440" s="75">
        <v>277.2</v>
      </c>
      <c r="P440" s="77">
        <v>128.39354</v>
      </c>
      <c r="Q440" s="77">
        <v>286.44</v>
      </c>
    </row>
    <row r="441" spans="1:17" x14ac:dyDescent="0.2">
      <c r="A441" s="19">
        <v>30800759</v>
      </c>
      <c r="B441" s="19" t="s">
        <v>4383</v>
      </c>
      <c r="C441" s="72"/>
      <c r="D441" s="73">
        <v>14</v>
      </c>
      <c r="E441" s="74">
        <v>0</v>
      </c>
      <c r="G441" s="75">
        <v>128.39354</v>
      </c>
      <c r="H441" s="75">
        <v>263.52480000000003</v>
      </c>
      <c r="I441" s="75">
        <v>255.02400000000003</v>
      </c>
      <c r="J441" s="75">
        <v>240.85599999999999</v>
      </c>
      <c r="K441" s="75">
        <v>198.352</v>
      </c>
      <c r="L441" s="76">
        <v>206.83799999999999</v>
      </c>
      <c r="M441" s="75">
        <v>255.02400000000003</v>
      </c>
      <c r="N441" s="75">
        <v>255.02400000000003</v>
      </c>
      <c r="O441" s="75">
        <v>255.02400000000003</v>
      </c>
      <c r="P441" s="77">
        <v>128.39354</v>
      </c>
      <c r="Q441" s="77">
        <v>263.52480000000003</v>
      </c>
    </row>
    <row r="442" spans="1:17" x14ac:dyDescent="0.2">
      <c r="A442" s="19">
        <v>30800767</v>
      </c>
      <c r="B442" s="19" t="s">
        <v>313</v>
      </c>
      <c r="C442" s="72"/>
      <c r="D442" s="73">
        <v>1.25</v>
      </c>
      <c r="E442" s="74">
        <v>0</v>
      </c>
      <c r="G442" s="75">
        <v>128.39354</v>
      </c>
      <c r="H442" s="75">
        <v>263.52480000000003</v>
      </c>
      <c r="I442" s="75">
        <v>255.02400000000003</v>
      </c>
      <c r="J442" s="75">
        <v>240.85599999999999</v>
      </c>
      <c r="K442" s="75">
        <v>198.352</v>
      </c>
      <c r="L442" s="76">
        <v>206.83799999999999</v>
      </c>
      <c r="M442" s="75">
        <v>255.02400000000003</v>
      </c>
      <c r="N442" s="75">
        <v>255.02400000000003</v>
      </c>
      <c r="O442" s="75">
        <v>255.02400000000003</v>
      </c>
      <c r="P442" s="77">
        <v>128.39354</v>
      </c>
      <c r="Q442" s="77">
        <v>263.52480000000003</v>
      </c>
    </row>
    <row r="443" spans="1:17" x14ac:dyDescent="0.2">
      <c r="A443" s="19">
        <v>30800775</v>
      </c>
      <c r="B443" s="19" t="s">
        <v>4696</v>
      </c>
      <c r="C443" s="72"/>
      <c r="D443" s="73">
        <v>4</v>
      </c>
      <c r="E443" s="74">
        <v>0</v>
      </c>
      <c r="G443" s="75">
        <v>51.688190000000006</v>
      </c>
      <c r="H443" s="75">
        <v>70.373100000000008</v>
      </c>
      <c r="I443" s="75">
        <v>68.103000000000009</v>
      </c>
      <c r="J443" s="75">
        <v>64.319500000000005</v>
      </c>
      <c r="K443" s="75">
        <v>52.969000000000001</v>
      </c>
      <c r="L443" s="76">
        <v>0</v>
      </c>
      <c r="M443" s="75">
        <v>68.103000000000009</v>
      </c>
      <c r="N443" s="75">
        <v>68.103000000000009</v>
      </c>
      <c r="O443" s="75">
        <v>68.103000000000009</v>
      </c>
      <c r="P443" s="77">
        <v>0</v>
      </c>
      <c r="Q443" s="77">
        <v>70.373100000000008</v>
      </c>
    </row>
    <row r="444" spans="1:17" x14ac:dyDescent="0.2">
      <c r="A444" s="19">
        <v>30800783</v>
      </c>
      <c r="B444" s="19" t="s">
        <v>115</v>
      </c>
      <c r="C444" s="72"/>
      <c r="D444" s="73">
        <v>5</v>
      </c>
      <c r="E444" s="74">
        <v>0</v>
      </c>
      <c r="G444" s="75">
        <v>248.28961000000004</v>
      </c>
      <c r="H444" s="75">
        <v>380.1003</v>
      </c>
      <c r="I444" s="75">
        <v>367.839</v>
      </c>
      <c r="J444" s="75">
        <v>347.40349999999995</v>
      </c>
      <c r="K444" s="75">
        <v>286.09699999999998</v>
      </c>
      <c r="L444" s="76">
        <v>1460.4660000000001</v>
      </c>
      <c r="M444" s="75">
        <v>367.839</v>
      </c>
      <c r="N444" s="75">
        <v>367.839</v>
      </c>
      <c r="O444" s="75">
        <v>367.839</v>
      </c>
      <c r="P444" s="77">
        <v>248.28961000000004</v>
      </c>
      <c r="Q444" s="77">
        <v>1460.4660000000001</v>
      </c>
    </row>
    <row r="445" spans="1:17" x14ac:dyDescent="0.2">
      <c r="A445" s="19">
        <v>30800791</v>
      </c>
      <c r="B445" s="19" t="s">
        <v>4835</v>
      </c>
      <c r="C445" s="72"/>
      <c r="D445" s="73">
        <v>8</v>
      </c>
      <c r="E445" s="74">
        <v>0</v>
      </c>
      <c r="G445" s="75">
        <v>86.134309999999999</v>
      </c>
      <c r="H445" s="75">
        <v>149.96250000000001</v>
      </c>
      <c r="I445" s="75">
        <v>145.125</v>
      </c>
      <c r="J445" s="75">
        <v>137.0625</v>
      </c>
      <c r="K445" s="75">
        <v>112.87499999999999</v>
      </c>
      <c r="L445" s="76">
        <v>49.509</v>
      </c>
      <c r="M445" s="75">
        <v>145.125</v>
      </c>
      <c r="N445" s="75">
        <v>145.125</v>
      </c>
      <c r="O445" s="75">
        <v>145.125</v>
      </c>
      <c r="P445" s="77">
        <v>49.509</v>
      </c>
      <c r="Q445" s="77">
        <v>149.96250000000001</v>
      </c>
    </row>
    <row r="446" spans="1:17" x14ac:dyDescent="0.2">
      <c r="A446" s="19">
        <v>30800809</v>
      </c>
      <c r="B446" s="19" t="s">
        <v>278</v>
      </c>
      <c r="C446" s="72"/>
      <c r="D446" s="73">
        <v>37.75</v>
      </c>
      <c r="E446" s="74">
        <v>0</v>
      </c>
      <c r="G446" s="75">
        <v>86.134309999999999</v>
      </c>
      <c r="H446" s="75">
        <v>137.96549999999999</v>
      </c>
      <c r="I446" s="75">
        <v>133.51499999999999</v>
      </c>
      <c r="J446" s="75">
        <v>126.0975</v>
      </c>
      <c r="K446" s="75">
        <v>103.84499999999998</v>
      </c>
      <c r="L446" s="76">
        <v>49.509</v>
      </c>
      <c r="M446" s="75">
        <v>133.51499999999999</v>
      </c>
      <c r="N446" s="75">
        <v>133.51499999999999</v>
      </c>
      <c r="O446" s="75">
        <v>133.51499999999999</v>
      </c>
      <c r="P446" s="77">
        <v>49.509</v>
      </c>
      <c r="Q446" s="77">
        <v>137.96549999999999</v>
      </c>
    </row>
    <row r="447" spans="1:17" x14ac:dyDescent="0.2">
      <c r="A447" s="19">
        <v>30800841</v>
      </c>
      <c r="B447" s="19" t="s">
        <v>501</v>
      </c>
      <c r="C447" s="72"/>
      <c r="D447" s="73">
        <v>159.5</v>
      </c>
      <c r="E447" s="74">
        <v>0</v>
      </c>
      <c r="G447" s="75">
        <v>86.134309999999999</v>
      </c>
      <c r="H447" s="75">
        <v>137.96549999999999</v>
      </c>
      <c r="I447" s="75">
        <v>133.51499999999999</v>
      </c>
      <c r="J447" s="75">
        <v>126.0975</v>
      </c>
      <c r="K447" s="75">
        <v>103.84499999999998</v>
      </c>
      <c r="L447" s="76">
        <v>49.509</v>
      </c>
      <c r="M447" s="75">
        <v>133.51499999999999</v>
      </c>
      <c r="N447" s="75">
        <v>133.51499999999999</v>
      </c>
      <c r="O447" s="75">
        <v>133.51499999999999</v>
      </c>
      <c r="P447" s="77">
        <v>49.509</v>
      </c>
      <c r="Q447" s="77">
        <v>137.96549999999999</v>
      </c>
    </row>
    <row r="448" spans="1:17" x14ac:dyDescent="0.2">
      <c r="A448" s="19">
        <v>30800858</v>
      </c>
      <c r="B448" s="19" t="s">
        <v>5003</v>
      </c>
      <c r="C448" s="72"/>
      <c r="D448" s="73">
        <v>189.5</v>
      </c>
      <c r="E448" s="74">
        <v>0</v>
      </c>
      <c r="G448" s="75">
        <v>142.11876000000001</v>
      </c>
      <c r="H448" s="75">
        <v>318.29250000000002</v>
      </c>
      <c r="I448" s="75">
        <v>308.02500000000003</v>
      </c>
      <c r="J448" s="75">
        <v>290.91249999999997</v>
      </c>
      <c r="K448" s="75">
        <v>239.57499999999999</v>
      </c>
      <c r="L448" s="76">
        <v>206.83799999999999</v>
      </c>
      <c r="M448" s="75">
        <v>308.02500000000003</v>
      </c>
      <c r="N448" s="75">
        <v>308.02500000000003</v>
      </c>
      <c r="O448" s="75">
        <v>308.02500000000003</v>
      </c>
      <c r="P448" s="77">
        <v>142.11876000000001</v>
      </c>
      <c r="Q448" s="77">
        <v>318.29250000000002</v>
      </c>
    </row>
    <row r="449" spans="1:17" x14ac:dyDescent="0.2">
      <c r="A449" s="19">
        <v>30800866</v>
      </c>
      <c r="B449" s="19" t="s">
        <v>164</v>
      </c>
      <c r="C449" s="72"/>
      <c r="D449" s="73">
        <v>4.5</v>
      </c>
      <c r="E449" s="74">
        <v>0</v>
      </c>
      <c r="G449" s="75">
        <v>142.11876000000001</v>
      </c>
      <c r="H449" s="75">
        <v>85.383300000000006</v>
      </c>
      <c r="I449" s="75">
        <v>82.629000000000005</v>
      </c>
      <c r="J449" s="75">
        <v>78.038499999999999</v>
      </c>
      <c r="K449" s="75">
        <v>64.266999999999996</v>
      </c>
      <c r="L449" s="76">
        <v>206.83799999999999</v>
      </c>
      <c r="M449" s="75">
        <v>82.629000000000005</v>
      </c>
      <c r="N449" s="75">
        <v>82.629000000000005</v>
      </c>
      <c r="O449" s="75">
        <v>82.629000000000005</v>
      </c>
      <c r="P449" s="77">
        <v>64.266999999999996</v>
      </c>
      <c r="Q449" s="77">
        <v>206.83799999999999</v>
      </c>
    </row>
    <row r="450" spans="1:17" x14ac:dyDescent="0.2">
      <c r="A450" s="19">
        <v>30800916</v>
      </c>
      <c r="B450" s="19" t="s">
        <v>114</v>
      </c>
      <c r="C450" s="72"/>
      <c r="D450" s="73">
        <v>2</v>
      </c>
      <c r="E450" s="74">
        <v>0</v>
      </c>
      <c r="G450" s="75">
        <v>142.11876000000001</v>
      </c>
      <c r="H450" s="75">
        <v>305.56080000000003</v>
      </c>
      <c r="I450" s="75">
        <v>295.70400000000001</v>
      </c>
      <c r="J450" s="75">
        <v>279.27600000000001</v>
      </c>
      <c r="K450" s="75">
        <v>229.99199999999999</v>
      </c>
      <c r="L450" s="76">
        <v>206.83799999999999</v>
      </c>
      <c r="M450" s="75">
        <v>295.70400000000001</v>
      </c>
      <c r="N450" s="75">
        <v>295.70400000000001</v>
      </c>
      <c r="O450" s="75">
        <v>295.70400000000001</v>
      </c>
      <c r="P450" s="77">
        <v>142.11876000000001</v>
      </c>
      <c r="Q450" s="77">
        <v>305.56080000000003</v>
      </c>
    </row>
    <row r="451" spans="1:17" x14ac:dyDescent="0.2">
      <c r="A451" s="19">
        <v>30800924</v>
      </c>
      <c r="B451" s="19" t="s">
        <v>161</v>
      </c>
      <c r="C451" s="72"/>
      <c r="D451" s="73">
        <v>6</v>
      </c>
      <c r="E451" s="74">
        <v>0</v>
      </c>
      <c r="G451" s="75">
        <v>114.51624000000001</v>
      </c>
      <c r="H451" s="75">
        <v>242.96250000000001</v>
      </c>
      <c r="I451" s="75">
        <v>235.125</v>
      </c>
      <c r="J451" s="75">
        <v>222.0625</v>
      </c>
      <c r="K451" s="75">
        <v>182.875</v>
      </c>
      <c r="L451" s="76">
        <v>98.12700000000001</v>
      </c>
      <c r="M451" s="75">
        <v>235.125</v>
      </c>
      <c r="N451" s="75">
        <v>235.125</v>
      </c>
      <c r="O451" s="75">
        <v>235.125</v>
      </c>
      <c r="P451" s="77">
        <v>98.12700000000001</v>
      </c>
      <c r="Q451" s="77">
        <v>242.96250000000001</v>
      </c>
    </row>
    <row r="452" spans="1:17" x14ac:dyDescent="0.2">
      <c r="A452" s="19">
        <v>30800932</v>
      </c>
      <c r="B452" s="19" t="s">
        <v>242</v>
      </c>
      <c r="C452" s="72"/>
      <c r="D452" s="73">
        <v>19.5</v>
      </c>
      <c r="E452" s="74">
        <v>0</v>
      </c>
      <c r="G452" s="75">
        <v>114.51624000000001</v>
      </c>
      <c r="H452" s="75">
        <v>189.91530000000003</v>
      </c>
      <c r="I452" s="75">
        <v>183.78900000000002</v>
      </c>
      <c r="J452" s="75">
        <v>173.57849999999999</v>
      </c>
      <c r="K452" s="75">
        <v>142.947</v>
      </c>
      <c r="L452" s="76">
        <v>98.12700000000001</v>
      </c>
      <c r="M452" s="75">
        <v>183.78900000000002</v>
      </c>
      <c r="N452" s="75">
        <v>183.78900000000002</v>
      </c>
      <c r="O452" s="75">
        <v>183.78900000000002</v>
      </c>
      <c r="P452" s="77">
        <v>98.12700000000001</v>
      </c>
      <c r="Q452" s="77">
        <v>189.91530000000003</v>
      </c>
    </row>
    <row r="453" spans="1:17" x14ac:dyDescent="0.2">
      <c r="A453" s="19">
        <v>30800932</v>
      </c>
      <c r="B453" s="19" t="s">
        <v>242</v>
      </c>
      <c r="C453" s="72"/>
      <c r="D453" s="73">
        <v>19.5</v>
      </c>
      <c r="E453" s="74">
        <v>0</v>
      </c>
      <c r="G453" s="75">
        <v>114.51624000000001</v>
      </c>
      <c r="H453" s="75">
        <v>242.96250000000001</v>
      </c>
      <c r="I453" s="75">
        <v>235.125</v>
      </c>
      <c r="J453" s="75">
        <v>222.0625</v>
      </c>
      <c r="K453" s="75">
        <v>182.875</v>
      </c>
      <c r="L453" s="76">
        <v>98.12700000000001</v>
      </c>
      <c r="M453" s="75">
        <v>235.125</v>
      </c>
      <c r="N453" s="75">
        <v>235.125</v>
      </c>
      <c r="O453" s="75">
        <v>235.125</v>
      </c>
      <c r="P453" s="77">
        <v>98.12700000000001</v>
      </c>
      <c r="Q453" s="77">
        <v>242.96250000000001</v>
      </c>
    </row>
    <row r="454" spans="1:17" x14ac:dyDescent="0.2">
      <c r="A454" s="19">
        <v>30800932</v>
      </c>
      <c r="B454" s="19" t="s">
        <v>242</v>
      </c>
      <c r="C454" s="72"/>
      <c r="D454" s="73">
        <v>19.5</v>
      </c>
      <c r="E454" s="74">
        <v>0</v>
      </c>
      <c r="G454" s="75">
        <v>157.47884000000002</v>
      </c>
      <c r="H454" s="75">
        <v>352.23750000000001</v>
      </c>
      <c r="I454" s="75">
        <v>340.875</v>
      </c>
      <c r="J454" s="75">
        <v>321.9375</v>
      </c>
      <c r="K454" s="75">
        <v>265.125</v>
      </c>
      <c r="L454" s="76">
        <v>206.83799999999999</v>
      </c>
      <c r="M454" s="75">
        <v>340.875</v>
      </c>
      <c r="N454" s="75">
        <v>340.875</v>
      </c>
      <c r="O454" s="75">
        <v>340.875</v>
      </c>
      <c r="P454" s="77">
        <v>157.47884000000002</v>
      </c>
      <c r="Q454" s="77">
        <v>352.23750000000001</v>
      </c>
    </row>
    <row r="455" spans="1:17" x14ac:dyDescent="0.2">
      <c r="A455" s="19">
        <v>30800932</v>
      </c>
      <c r="B455" s="19" t="s">
        <v>242</v>
      </c>
      <c r="C455" s="72"/>
      <c r="D455" s="73">
        <v>19.5</v>
      </c>
      <c r="E455" s="74">
        <v>0</v>
      </c>
      <c r="G455" s="75">
        <v>157.47884000000002</v>
      </c>
      <c r="H455" s="75">
        <v>171.10140000000001</v>
      </c>
      <c r="I455" s="75">
        <v>165.58199999999999</v>
      </c>
      <c r="J455" s="75">
        <v>156.38299999999998</v>
      </c>
      <c r="K455" s="75">
        <v>128.78599999999997</v>
      </c>
      <c r="L455" s="76">
        <v>206.83799999999999</v>
      </c>
      <c r="M455" s="75">
        <v>165.58199999999999</v>
      </c>
      <c r="N455" s="75">
        <v>165.58199999999999</v>
      </c>
      <c r="O455" s="75">
        <v>165.58199999999999</v>
      </c>
      <c r="P455" s="77">
        <v>128.78599999999997</v>
      </c>
      <c r="Q455" s="77">
        <v>206.83799999999999</v>
      </c>
    </row>
    <row r="456" spans="1:17" x14ac:dyDescent="0.2">
      <c r="A456" s="19">
        <v>30800932</v>
      </c>
      <c r="B456" s="19" t="s">
        <v>242</v>
      </c>
      <c r="C456" s="72"/>
      <c r="D456" s="73">
        <v>19.5</v>
      </c>
      <c r="E456" s="74">
        <v>0</v>
      </c>
      <c r="G456" s="75">
        <v>157.47884000000002</v>
      </c>
      <c r="H456" s="75">
        <v>324.05849999999998</v>
      </c>
      <c r="I456" s="75">
        <v>313.60500000000002</v>
      </c>
      <c r="J456" s="75">
        <v>296.1825</v>
      </c>
      <c r="K456" s="75">
        <v>243.91499999999996</v>
      </c>
      <c r="L456" s="76">
        <v>206.83799999999999</v>
      </c>
      <c r="M456" s="75">
        <v>313.60500000000002</v>
      </c>
      <c r="N456" s="75">
        <v>313.60500000000002</v>
      </c>
      <c r="O456" s="75">
        <v>313.60500000000002</v>
      </c>
      <c r="P456" s="77">
        <v>157.47884000000002</v>
      </c>
      <c r="Q456" s="77">
        <v>324.05849999999998</v>
      </c>
    </row>
    <row r="457" spans="1:17" x14ac:dyDescent="0.2">
      <c r="A457" s="19">
        <v>30800932</v>
      </c>
      <c r="B457" s="19" t="s">
        <v>242</v>
      </c>
      <c r="C457" s="72"/>
      <c r="D457" s="73">
        <v>19.5</v>
      </c>
      <c r="E457" s="74">
        <v>0</v>
      </c>
      <c r="G457" s="75">
        <v>122.63351000000002</v>
      </c>
      <c r="H457" s="75">
        <v>325.96500000000003</v>
      </c>
      <c r="I457" s="75">
        <v>315.45</v>
      </c>
      <c r="J457" s="75">
        <v>297.92500000000001</v>
      </c>
      <c r="K457" s="75">
        <v>245.35</v>
      </c>
      <c r="L457" s="76">
        <v>120.36600000000001</v>
      </c>
      <c r="M457" s="75">
        <v>315.45</v>
      </c>
      <c r="N457" s="75">
        <v>315.45</v>
      </c>
      <c r="O457" s="75">
        <v>315.45</v>
      </c>
      <c r="P457" s="77">
        <v>120.36600000000001</v>
      </c>
      <c r="Q457" s="77">
        <v>325.96500000000003</v>
      </c>
    </row>
    <row r="458" spans="1:17" x14ac:dyDescent="0.2">
      <c r="A458" s="19">
        <v>30800940</v>
      </c>
      <c r="B458" s="19" t="s">
        <v>183</v>
      </c>
      <c r="C458" s="72"/>
      <c r="D458" s="73">
        <v>48.75</v>
      </c>
      <c r="E458" s="74">
        <v>0</v>
      </c>
      <c r="G458" s="75">
        <v>122.63351000000002</v>
      </c>
      <c r="H458" s="75">
        <v>299.88779999999997</v>
      </c>
      <c r="I458" s="75">
        <v>290.214</v>
      </c>
      <c r="J458" s="75">
        <v>274.09099999999995</v>
      </c>
      <c r="K458" s="75">
        <v>225.72199999999998</v>
      </c>
      <c r="L458" s="76">
        <v>120.36600000000001</v>
      </c>
      <c r="M458" s="75">
        <v>290.214</v>
      </c>
      <c r="N458" s="75">
        <v>290.214</v>
      </c>
      <c r="O458" s="75">
        <v>290.214</v>
      </c>
      <c r="P458" s="77">
        <v>120.36600000000001</v>
      </c>
      <c r="Q458" s="77">
        <v>299.88779999999997</v>
      </c>
    </row>
    <row r="459" spans="1:17" x14ac:dyDescent="0.2">
      <c r="A459" s="19">
        <v>30800957</v>
      </c>
      <c r="B459" s="19" t="s">
        <v>1899</v>
      </c>
      <c r="C459" s="72" t="s">
        <v>1898</v>
      </c>
      <c r="D459" s="73">
        <v>1946.25</v>
      </c>
      <c r="E459" s="74">
        <v>630.32650000000001</v>
      </c>
      <c r="G459" s="75">
        <v>122.63351000000002</v>
      </c>
      <c r="H459" s="75">
        <v>299.88779999999997</v>
      </c>
      <c r="I459" s="75">
        <v>290.214</v>
      </c>
      <c r="J459" s="75">
        <v>274.09099999999995</v>
      </c>
      <c r="K459" s="75">
        <v>225.72199999999998</v>
      </c>
      <c r="L459" s="76">
        <v>120.36600000000001</v>
      </c>
      <c r="M459" s="75">
        <v>290.214</v>
      </c>
      <c r="N459" s="75">
        <v>290.214</v>
      </c>
      <c r="O459" s="75">
        <v>290.214</v>
      </c>
      <c r="P459" s="77">
        <v>120.36600000000001</v>
      </c>
      <c r="Q459" s="77">
        <v>299.88779999999997</v>
      </c>
    </row>
    <row r="460" spans="1:17" x14ac:dyDescent="0.2">
      <c r="A460" s="19">
        <v>30800999</v>
      </c>
      <c r="B460" s="19" t="s">
        <v>697</v>
      </c>
      <c r="C460" s="72"/>
      <c r="D460" s="73">
        <v>666.25</v>
      </c>
      <c r="E460" s="74">
        <v>0</v>
      </c>
      <c r="G460" s="75">
        <v>0</v>
      </c>
      <c r="H460" s="75">
        <v>113.15310000000001</v>
      </c>
      <c r="I460" s="75">
        <v>109.503</v>
      </c>
      <c r="J460" s="75">
        <v>103.4195</v>
      </c>
      <c r="K460" s="75">
        <v>85.168999999999997</v>
      </c>
      <c r="L460" s="76">
        <v>0</v>
      </c>
      <c r="M460" s="75">
        <v>109.503</v>
      </c>
      <c r="N460" s="75">
        <v>109.503</v>
      </c>
      <c r="O460" s="75">
        <v>109.503</v>
      </c>
      <c r="P460" s="77">
        <v>0</v>
      </c>
      <c r="Q460" s="77">
        <v>113.15310000000001</v>
      </c>
    </row>
    <row r="461" spans="1:17" x14ac:dyDescent="0.2">
      <c r="A461" s="19">
        <v>30801005</v>
      </c>
      <c r="B461" s="19" t="s">
        <v>812</v>
      </c>
      <c r="C461" s="72"/>
      <c r="D461" s="73">
        <v>242.75</v>
      </c>
      <c r="E461" s="74">
        <v>0</v>
      </c>
      <c r="G461" s="75">
        <v>0</v>
      </c>
      <c r="H461" s="75">
        <v>113.15310000000001</v>
      </c>
      <c r="I461" s="75">
        <v>109.503</v>
      </c>
      <c r="J461" s="75">
        <v>103.4195</v>
      </c>
      <c r="K461" s="75">
        <v>85.168999999999997</v>
      </c>
      <c r="L461" s="76">
        <v>0</v>
      </c>
      <c r="M461" s="75">
        <v>109.503</v>
      </c>
      <c r="N461" s="75">
        <v>109.503</v>
      </c>
      <c r="O461" s="75">
        <v>109.503</v>
      </c>
      <c r="P461" s="77">
        <v>0</v>
      </c>
      <c r="Q461" s="77">
        <v>113.15310000000001</v>
      </c>
    </row>
    <row r="462" spans="1:17" x14ac:dyDescent="0.2">
      <c r="A462" s="19">
        <v>30801013</v>
      </c>
      <c r="B462" s="19" t="s">
        <v>4151</v>
      </c>
      <c r="C462" s="72"/>
      <c r="D462" s="73">
        <v>265.25</v>
      </c>
      <c r="E462" s="74">
        <v>0</v>
      </c>
      <c r="G462" s="75">
        <v>86.134309999999999</v>
      </c>
      <c r="H462" s="75">
        <v>61.38</v>
      </c>
      <c r="I462" s="75">
        <v>59.4</v>
      </c>
      <c r="J462" s="75">
        <v>56.1</v>
      </c>
      <c r="K462" s="75">
        <v>46.199999999999996</v>
      </c>
      <c r="L462" s="76">
        <v>49.509</v>
      </c>
      <c r="M462" s="75">
        <v>59.4</v>
      </c>
      <c r="N462" s="75">
        <v>59.4</v>
      </c>
      <c r="O462" s="75">
        <v>59.4</v>
      </c>
      <c r="P462" s="77">
        <v>46.199999999999996</v>
      </c>
      <c r="Q462" s="77">
        <v>86.134309999999999</v>
      </c>
    </row>
    <row r="463" spans="1:17" x14ac:dyDescent="0.2">
      <c r="A463" s="19">
        <v>30801021</v>
      </c>
      <c r="B463" s="19" t="s">
        <v>4306</v>
      </c>
      <c r="C463" s="20">
        <v>96372</v>
      </c>
      <c r="D463" s="73">
        <v>121</v>
      </c>
      <c r="E463" s="74">
        <v>77.590499999999992</v>
      </c>
      <c r="G463" s="75">
        <v>146.94729999999998</v>
      </c>
      <c r="H463" s="75">
        <v>182.04750000000001</v>
      </c>
      <c r="I463" s="75">
        <v>176.17500000000001</v>
      </c>
      <c r="J463" s="75">
        <v>166.38749999999999</v>
      </c>
      <c r="K463" s="75">
        <v>137.02499999999998</v>
      </c>
      <c r="L463" s="76">
        <v>120.36600000000001</v>
      </c>
      <c r="M463" s="75">
        <v>176.17500000000001</v>
      </c>
      <c r="N463" s="75">
        <v>176.17500000000001</v>
      </c>
      <c r="O463" s="75">
        <v>176.17500000000001</v>
      </c>
      <c r="P463" s="77">
        <v>120.36600000000001</v>
      </c>
      <c r="Q463" s="77">
        <v>182.04750000000001</v>
      </c>
    </row>
    <row r="464" spans="1:17" x14ac:dyDescent="0.2">
      <c r="A464" s="19">
        <v>30801039</v>
      </c>
      <c r="B464" s="19" t="s">
        <v>3158</v>
      </c>
      <c r="C464" s="72"/>
      <c r="D464" s="73">
        <v>635.5</v>
      </c>
      <c r="E464" s="74">
        <v>0</v>
      </c>
      <c r="G464" s="75">
        <v>143.9057</v>
      </c>
      <c r="H464" s="75">
        <v>227.38500000000002</v>
      </c>
      <c r="I464" s="75">
        <v>220.05</v>
      </c>
      <c r="J464" s="75">
        <v>207.82499999999999</v>
      </c>
      <c r="K464" s="75">
        <v>171.14999999999998</v>
      </c>
      <c r="L464" s="76">
        <v>120.36600000000001</v>
      </c>
      <c r="M464" s="75">
        <v>220.05</v>
      </c>
      <c r="N464" s="75">
        <v>220.05</v>
      </c>
      <c r="O464" s="75">
        <v>220.05</v>
      </c>
      <c r="P464" s="77">
        <v>120.36600000000001</v>
      </c>
      <c r="Q464" s="77">
        <v>227.38500000000002</v>
      </c>
    </row>
    <row r="465" spans="1:17" x14ac:dyDescent="0.2">
      <c r="A465" s="19">
        <v>30801047</v>
      </c>
      <c r="B465" s="19" t="s">
        <v>190</v>
      </c>
      <c r="C465" s="72"/>
      <c r="D465" s="73">
        <v>4.25</v>
      </c>
      <c r="E465" s="74">
        <v>0</v>
      </c>
      <c r="G465" s="75">
        <v>86.134309999999999</v>
      </c>
      <c r="H465" s="75">
        <v>139.5</v>
      </c>
      <c r="I465" s="75">
        <v>135</v>
      </c>
      <c r="J465" s="75">
        <v>127.5</v>
      </c>
      <c r="K465" s="75">
        <v>105</v>
      </c>
      <c r="L465" s="76">
        <v>49.509</v>
      </c>
      <c r="M465" s="75">
        <v>135</v>
      </c>
      <c r="N465" s="75">
        <v>135</v>
      </c>
      <c r="O465" s="75">
        <v>135</v>
      </c>
      <c r="P465" s="77">
        <v>49.509</v>
      </c>
      <c r="Q465" s="77">
        <v>139.5</v>
      </c>
    </row>
    <row r="466" spans="1:17" x14ac:dyDescent="0.2">
      <c r="A466" s="19">
        <v>30801047</v>
      </c>
      <c r="B466" s="19" t="s">
        <v>190</v>
      </c>
      <c r="C466" s="72"/>
      <c r="D466" s="73">
        <v>4.25</v>
      </c>
      <c r="E466" s="74">
        <v>0</v>
      </c>
      <c r="G466" s="75">
        <v>0</v>
      </c>
      <c r="H466" s="75">
        <v>87.057299999999998</v>
      </c>
      <c r="I466" s="75">
        <v>84.248999999999995</v>
      </c>
      <c r="J466" s="75">
        <v>79.5685</v>
      </c>
      <c r="K466" s="75">
        <v>65.527000000000001</v>
      </c>
      <c r="L466" s="76">
        <v>0</v>
      </c>
      <c r="M466" s="75">
        <v>84.248999999999995</v>
      </c>
      <c r="N466" s="75">
        <v>84.248999999999995</v>
      </c>
      <c r="O466" s="75">
        <v>84.248999999999995</v>
      </c>
      <c r="P466" s="77">
        <v>0</v>
      </c>
      <c r="Q466" s="77">
        <v>87.057299999999998</v>
      </c>
    </row>
    <row r="467" spans="1:17" x14ac:dyDescent="0.2">
      <c r="A467" s="19">
        <v>30801047</v>
      </c>
      <c r="B467" s="19" t="s">
        <v>190</v>
      </c>
      <c r="C467" s="72"/>
      <c r="D467" s="73">
        <v>4.25</v>
      </c>
      <c r="E467" s="74">
        <v>0</v>
      </c>
      <c r="G467" s="75">
        <v>0</v>
      </c>
      <c r="H467" s="75">
        <v>173.68680000000001</v>
      </c>
      <c r="I467" s="75">
        <v>168.084</v>
      </c>
      <c r="J467" s="75">
        <v>158.74599999999998</v>
      </c>
      <c r="K467" s="75">
        <v>130.732</v>
      </c>
      <c r="L467" s="76">
        <v>0</v>
      </c>
      <c r="M467" s="75">
        <v>168.084</v>
      </c>
      <c r="N467" s="75">
        <v>168.084</v>
      </c>
      <c r="O467" s="75">
        <v>168.084</v>
      </c>
      <c r="P467" s="77">
        <v>0</v>
      </c>
      <c r="Q467" s="77">
        <v>173.68680000000001</v>
      </c>
    </row>
    <row r="468" spans="1:17" x14ac:dyDescent="0.2">
      <c r="A468" s="19">
        <v>30801047</v>
      </c>
      <c r="B468" s="19" t="s">
        <v>190</v>
      </c>
      <c r="C468" s="72"/>
      <c r="D468" s="73">
        <v>4.25</v>
      </c>
      <c r="E468" s="74">
        <v>0</v>
      </c>
      <c r="G468" s="75">
        <v>0</v>
      </c>
      <c r="H468" s="75">
        <v>168.33930000000001</v>
      </c>
      <c r="I468" s="75">
        <v>162.90899999999999</v>
      </c>
      <c r="J468" s="75">
        <v>153.85849999999999</v>
      </c>
      <c r="K468" s="75">
        <v>126.70699999999998</v>
      </c>
      <c r="L468" s="76">
        <v>0</v>
      </c>
      <c r="M468" s="75">
        <v>162.90899999999999</v>
      </c>
      <c r="N468" s="75">
        <v>162.90899999999999</v>
      </c>
      <c r="O468" s="75">
        <v>162.90899999999999</v>
      </c>
      <c r="P468" s="77">
        <v>0</v>
      </c>
      <c r="Q468" s="77">
        <v>168.33930000000001</v>
      </c>
    </row>
    <row r="469" spans="1:17" x14ac:dyDescent="0.2">
      <c r="A469" s="19">
        <v>30801054</v>
      </c>
      <c r="B469" s="19" t="s">
        <v>1975</v>
      </c>
      <c r="C469" s="72"/>
      <c r="D469" s="73">
        <v>4.5</v>
      </c>
      <c r="E469" s="74">
        <v>0</v>
      </c>
      <c r="G469" s="75">
        <v>114.51624000000001</v>
      </c>
      <c r="H469" s="75">
        <v>193.44</v>
      </c>
      <c r="I469" s="75">
        <v>187.20000000000002</v>
      </c>
      <c r="J469" s="75">
        <v>176.79999999999998</v>
      </c>
      <c r="K469" s="75">
        <v>145.6</v>
      </c>
      <c r="L469" s="76">
        <v>98.12700000000001</v>
      </c>
      <c r="M469" s="75">
        <v>187.20000000000002</v>
      </c>
      <c r="N469" s="75">
        <v>187.20000000000002</v>
      </c>
      <c r="O469" s="75">
        <v>187.20000000000002</v>
      </c>
      <c r="P469" s="77">
        <v>98.12700000000001</v>
      </c>
      <c r="Q469" s="77">
        <v>193.44</v>
      </c>
    </row>
    <row r="470" spans="1:17" x14ac:dyDescent="0.2">
      <c r="A470" s="19">
        <v>30801062</v>
      </c>
      <c r="B470" s="19" t="s">
        <v>4944</v>
      </c>
      <c r="C470" s="72"/>
      <c r="D470" s="73">
        <v>6.25</v>
      </c>
      <c r="E470" s="74">
        <v>0</v>
      </c>
      <c r="G470" s="75">
        <v>122.63351000000002</v>
      </c>
      <c r="H470" s="75">
        <v>246.6825</v>
      </c>
      <c r="I470" s="75">
        <v>238.72499999999999</v>
      </c>
      <c r="J470" s="75">
        <v>225.46250000000001</v>
      </c>
      <c r="K470" s="75">
        <v>185.67499999999998</v>
      </c>
      <c r="L470" s="76">
        <v>120.36600000000001</v>
      </c>
      <c r="M470" s="75">
        <v>238.72499999999999</v>
      </c>
      <c r="N470" s="75">
        <v>238.72499999999999</v>
      </c>
      <c r="O470" s="75">
        <v>238.72499999999999</v>
      </c>
      <c r="P470" s="77">
        <v>120.36600000000001</v>
      </c>
      <c r="Q470" s="77">
        <v>246.6825</v>
      </c>
    </row>
    <row r="471" spans="1:17" x14ac:dyDescent="0.2">
      <c r="A471" s="19">
        <v>30801070</v>
      </c>
      <c r="B471" s="19" t="s">
        <v>4791</v>
      </c>
      <c r="C471" s="72"/>
      <c r="D471" s="73">
        <v>12.25</v>
      </c>
      <c r="E471" s="74">
        <v>0</v>
      </c>
      <c r="G471" s="75">
        <v>0</v>
      </c>
      <c r="H471" s="75">
        <v>155.7192</v>
      </c>
      <c r="I471" s="75">
        <v>150.696</v>
      </c>
      <c r="J471" s="75">
        <v>142.32399999999998</v>
      </c>
      <c r="K471" s="75">
        <v>117.20799999999998</v>
      </c>
      <c r="L471" s="76">
        <v>0</v>
      </c>
      <c r="M471" s="75">
        <v>150.696</v>
      </c>
      <c r="N471" s="75">
        <v>150.696</v>
      </c>
      <c r="O471" s="75">
        <v>150.696</v>
      </c>
      <c r="P471" s="77">
        <v>0</v>
      </c>
      <c r="Q471" s="77">
        <v>155.7192</v>
      </c>
    </row>
    <row r="472" spans="1:17" x14ac:dyDescent="0.2">
      <c r="A472" s="19">
        <v>30801088</v>
      </c>
      <c r="B472" s="19" t="s">
        <v>2951</v>
      </c>
      <c r="C472" s="72"/>
      <c r="D472" s="73">
        <v>271.25</v>
      </c>
      <c r="E472" s="74">
        <v>0</v>
      </c>
      <c r="G472" s="75">
        <v>0</v>
      </c>
      <c r="H472" s="75">
        <v>96.25500000000001</v>
      </c>
      <c r="I472" s="75">
        <v>93.15</v>
      </c>
      <c r="J472" s="75">
        <v>87.974999999999994</v>
      </c>
      <c r="K472" s="75">
        <v>72.449999999999989</v>
      </c>
      <c r="L472" s="76">
        <v>0</v>
      </c>
      <c r="M472" s="75">
        <v>93.15</v>
      </c>
      <c r="N472" s="75">
        <v>93.15</v>
      </c>
      <c r="O472" s="75">
        <v>93.15</v>
      </c>
      <c r="P472" s="77">
        <v>0</v>
      </c>
      <c r="Q472" s="77">
        <v>96.25500000000001</v>
      </c>
    </row>
    <row r="473" spans="1:17" x14ac:dyDescent="0.2">
      <c r="A473" s="19">
        <v>30801088</v>
      </c>
      <c r="B473" s="19" t="s">
        <v>2951</v>
      </c>
      <c r="C473" s="72"/>
      <c r="D473" s="73">
        <v>271.25</v>
      </c>
      <c r="E473" s="74">
        <v>0</v>
      </c>
      <c r="G473" s="75">
        <v>14.090025000000001</v>
      </c>
      <c r="H473" s="75">
        <v>29.992500000000003</v>
      </c>
      <c r="I473" s="75">
        <v>29.025000000000006</v>
      </c>
      <c r="J473" s="75">
        <v>27.412499999999998</v>
      </c>
      <c r="K473" s="75">
        <v>22.574999999999999</v>
      </c>
      <c r="L473" s="74" t="s">
        <v>674</v>
      </c>
      <c r="M473" s="75">
        <v>29.025000000000006</v>
      </c>
      <c r="N473" s="75">
        <v>29.025000000000006</v>
      </c>
      <c r="O473" s="75">
        <v>29.025000000000006</v>
      </c>
      <c r="P473" s="75">
        <v>14.090025000000001</v>
      </c>
      <c r="Q473" s="75">
        <v>29.992500000000003</v>
      </c>
    </row>
    <row r="474" spans="1:17" x14ac:dyDescent="0.2">
      <c r="A474" s="19">
        <v>30801096</v>
      </c>
      <c r="B474" s="19" t="s">
        <v>2949</v>
      </c>
      <c r="C474" s="72"/>
      <c r="D474" s="73">
        <v>190.25</v>
      </c>
      <c r="E474" s="74">
        <v>0</v>
      </c>
      <c r="G474" s="75">
        <v>10.594825</v>
      </c>
      <c r="H474" s="75">
        <v>22.552500000000002</v>
      </c>
      <c r="I474" s="75">
        <v>21.825000000000003</v>
      </c>
      <c r="J474" s="75">
        <v>20.612500000000001</v>
      </c>
      <c r="K474" s="75">
        <v>16.974999999999998</v>
      </c>
      <c r="L474" s="74" t="s">
        <v>674</v>
      </c>
      <c r="M474" s="75">
        <v>21.825000000000003</v>
      </c>
      <c r="N474" s="75">
        <v>21.825000000000003</v>
      </c>
      <c r="O474" s="75">
        <v>21.825000000000003</v>
      </c>
      <c r="P474" s="75">
        <v>10.594825</v>
      </c>
      <c r="Q474" s="75">
        <v>22.552500000000002</v>
      </c>
    </row>
    <row r="475" spans="1:17" x14ac:dyDescent="0.2">
      <c r="A475" s="19">
        <v>30801112</v>
      </c>
      <c r="B475" s="19" t="s">
        <v>2952</v>
      </c>
      <c r="C475" s="72"/>
      <c r="D475" s="73">
        <v>302.75</v>
      </c>
      <c r="E475" s="74">
        <v>0</v>
      </c>
      <c r="G475" s="75">
        <v>26.921778</v>
      </c>
      <c r="H475" s="75">
        <v>57.306600000000003</v>
      </c>
      <c r="I475" s="75">
        <v>55.458000000000006</v>
      </c>
      <c r="J475" s="75">
        <v>52.376999999999995</v>
      </c>
      <c r="K475" s="75">
        <v>43.133999999999993</v>
      </c>
      <c r="L475" s="74" t="s">
        <v>674</v>
      </c>
      <c r="M475" s="75">
        <v>55.458000000000006</v>
      </c>
      <c r="N475" s="75">
        <v>55.458000000000006</v>
      </c>
      <c r="O475" s="75">
        <v>55.458000000000006</v>
      </c>
      <c r="P475" s="75">
        <v>26.921778</v>
      </c>
      <c r="Q475" s="75">
        <v>57.306600000000003</v>
      </c>
    </row>
    <row r="476" spans="1:17" x14ac:dyDescent="0.2">
      <c r="A476" s="19">
        <v>30801120</v>
      </c>
      <c r="B476" s="19" t="s">
        <v>2950</v>
      </c>
      <c r="C476" s="72"/>
      <c r="D476" s="73">
        <v>212</v>
      </c>
      <c r="E476" s="74">
        <v>0</v>
      </c>
      <c r="G476" s="75">
        <v>21.810048000000002</v>
      </c>
      <c r="H476" s="75">
        <v>46.425600000000003</v>
      </c>
      <c r="I476" s="75">
        <v>44.928000000000011</v>
      </c>
      <c r="J476" s="75">
        <v>42.432000000000002</v>
      </c>
      <c r="K476" s="75">
        <v>34.943999999999996</v>
      </c>
      <c r="L476" s="74" t="s">
        <v>674</v>
      </c>
      <c r="M476" s="75">
        <v>44.928000000000011</v>
      </c>
      <c r="N476" s="75">
        <v>44.928000000000011</v>
      </c>
      <c r="O476" s="75">
        <v>44.928000000000011</v>
      </c>
      <c r="P476" s="75">
        <v>21.810048000000002</v>
      </c>
      <c r="Q476" s="75">
        <v>46.425600000000003</v>
      </c>
    </row>
    <row r="477" spans="1:17" x14ac:dyDescent="0.2">
      <c r="A477" s="19">
        <v>30801138</v>
      </c>
      <c r="B477" s="19" t="s">
        <v>2969</v>
      </c>
      <c r="C477" s="72"/>
      <c r="D477" s="73">
        <v>37.75</v>
      </c>
      <c r="E477" s="74">
        <v>0</v>
      </c>
      <c r="G477" s="75">
        <v>0</v>
      </c>
      <c r="H477" s="75" t="e">
        <v>#N/A</v>
      </c>
      <c r="I477" s="75" t="e">
        <v>#N/A</v>
      </c>
      <c r="J477" s="75" t="e">
        <v>#N/A</v>
      </c>
      <c r="K477" s="75" t="e">
        <v>#N/A</v>
      </c>
      <c r="L477" s="76">
        <v>0</v>
      </c>
      <c r="M477" s="75" t="e">
        <v>#N/A</v>
      </c>
      <c r="N477" s="75" t="e">
        <v>#N/A</v>
      </c>
      <c r="O477" s="75" t="e">
        <v>#N/A</v>
      </c>
      <c r="P477" s="77"/>
      <c r="Q477" s="77"/>
    </row>
    <row r="478" spans="1:17" x14ac:dyDescent="0.2">
      <c r="A478" s="19">
        <v>30801146</v>
      </c>
      <c r="B478" s="19" t="s">
        <v>1268</v>
      </c>
      <c r="C478" s="72"/>
      <c r="D478" s="73">
        <v>4.25</v>
      </c>
      <c r="E478" s="74">
        <v>0</v>
      </c>
      <c r="G478" s="75">
        <v>0</v>
      </c>
      <c r="H478" s="75">
        <v>119.74679999999999</v>
      </c>
      <c r="I478" s="75">
        <v>115.884</v>
      </c>
      <c r="J478" s="75">
        <v>109.44599999999998</v>
      </c>
      <c r="K478" s="75">
        <v>90.131999999999991</v>
      </c>
      <c r="L478" s="76">
        <v>0</v>
      </c>
      <c r="M478" s="75">
        <v>115.884</v>
      </c>
      <c r="N478" s="75">
        <v>115.884</v>
      </c>
      <c r="O478" s="75">
        <v>115.884</v>
      </c>
      <c r="P478" s="77">
        <v>0</v>
      </c>
      <c r="Q478" s="77">
        <v>119.74679999999999</v>
      </c>
    </row>
    <row r="479" spans="1:17" x14ac:dyDescent="0.2">
      <c r="A479" s="19">
        <v>30801153</v>
      </c>
      <c r="B479" s="19" t="s">
        <v>1267</v>
      </c>
      <c r="C479" s="72"/>
      <c r="D479" s="73">
        <v>41.5</v>
      </c>
      <c r="E479" s="74">
        <v>0</v>
      </c>
      <c r="G479" s="75">
        <v>241.72803199999998</v>
      </c>
      <c r="H479" s="75">
        <v>514.55039999999997</v>
      </c>
      <c r="I479" s="75">
        <v>497.95200000000006</v>
      </c>
      <c r="J479" s="75">
        <v>470.28799999999995</v>
      </c>
      <c r="K479" s="75">
        <v>387.29599999999994</v>
      </c>
      <c r="L479" s="74" t="s">
        <v>674</v>
      </c>
      <c r="M479" s="75">
        <v>497.95200000000006</v>
      </c>
      <c r="N479" s="75">
        <v>497.95200000000006</v>
      </c>
      <c r="O479" s="75">
        <v>497.95200000000006</v>
      </c>
      <c r="P479" s="75">
        <v>241.72803199999998</v>
      </c>
      <c r="Q479" s="75">
        <v>514.55039999999997</v>
      </c>
    </row>
    <row r="480" spans="1:17" x14ac:dyDescent="0.2">
      <c r="A480" s="19">
        <v>30801179</v>
      </c>
      <c r="B480" s="19" t="s">
        <v>1564</v>
      </c>
      <c r="C480" s="72"/>
      <c r="D480" s="73">
        <v>6</v>
      </c>
      <c r="E480" s="74">
        <v>0</v>
      </c>
      <c r="G480" s="75">
        <v>57.771390000000004</v>
      </c>
      <c r="H480" s="75">
        <v>76.027500000000003</v>
      </c>
      <c r="I480" s="75">
        <v>73.575000000000003</v>
      </c>
      <c r="J480" s="75">
        <v>69.487499999999997</v>
      </c>
      <c r="K480" s="75">
        <v>57.224999999999994</v>
      </c>
      <c r="L480" s="76">
        <v>20.690999999999999</v>
      </c>
      <c r="M480" s="75">
        <v>73.575000000000003</v>
      </c>
      <c r="N480" s="75">
        <v>73.575000000000003</v>
      </c>
      <c r="O480" s="75">
        <v>73.575000000000003</v>
      </c>
      <c r="P480" s="77">
        <v>20.690999999999999</v>
      </c>
      <c r="Q480" s="77">
        <v>76.027500000000003</v>
      </c>
    </row>
    <row r="481" spans="1:17" x14ac:dyDescent="0.2">
      <c r="A481" s="19">
        <v>30801203</v>
      </c>
      <c r="B481" s="19" t="s">
        <v>3624</v>
      </c>
      <c r="C481" s="72"/>
      <c r="D481" s="73">
        <v>342.75</v>
      </c>
      <c r="E481" s="74">
        <v>0</v>
      </c>
      <c r="G481" s="75">
        <v>142.538625</v>
      </c>
      <c r="H481" s="75">
        <v>303.41250000000002</v>
      </c>
      <c r="I481" s="75">
        <v>293.62500000000006</v>
      </c>
      <c r="J481" s="75">
        <v>277.3125</v>
      </c>
      <c r="K481" s="75">
        <v>228.37499999999997</v>
      </c>
      <c r="L481" s="74" t="s">
        <v>674</v>
      </c>
      <c r="M481" s="75">
        <v>293.62500000000006</v>
      </c>
      <c r="N481" s="75">
        <v>293.62500000000006</v>
      </c>
      <c r="O481" s="75">
        <v>293.62500000000006</v>
      </c>
      <c r="P481" s="75">
        <v>142.538625</v>
      </c>
      <c r="Q481" s="75">
        <v>303.41250000000002</v>
      </c>
    </row>
    <row r="482" spans="1:17" x14ac:dyDescent="0.2">
      <c r="A482" s="19">
        <v>30801211</v>
      </c>
      <c r="B482" s="19" t="s">
        <v>312</v>
      </c>
      <c r="C482" s="72"/>
      <c r="D482" s="73">
        <v>1166.5</v>
      </c>
      <c r="E482" s="74">
        <v>0</v>
      </c>
      <c r="G482" s="75">
        <v>115.45082500000001</v>
      </c>
      <c r="H482" s="75">
        <v>245.75250000000003</v>
      </c>
      <c r="I482" s="75">
        <v>237.82500000000005</v>
      </c>
      <c r="J482" s="75">
        <v>224.61249999999998</v>
      </c>
      <c r="K482" s="75">
        <v>184.97499999999999</v>
      </c>
      <c r="L482" s="74" t="s">
        <v>674</v>
      </c>
      <c r="M482" s="75">
        <v>237.82500000000005</v>
      </c>
      <c r="N482" s="75">
        <v>237.82500000000005</v>
      </c>
      <c r="O482" s="75">
        <v>237.82500000000005</v>
      </c>
      <c r="P482" s="75">
        <v>115.45082500000001</v>
      </c>
      <c r="Q482" s="75">
        <v>245.75250000000003</v>
      </c>
    </row>
    <row r="483" spans="1:17" x14ac:dyDescent="0.2">
      <c r="A483" s="19">
        <v>30801229</v>
      </c>
      <c r="B483" s="19" t="s">
        <v>3711</v>
      </c>
      <c r="C483" s="72"/>
      <c r="D483" s="73">
        <v>10.75</v>
      </c>
      <c r="E483" s="74">
        <v>0</v>
      </c>
      <c r="G483" s="75">
        <v>0</v>
      </c>
      <c r="H483" s="75">
        <v>922.79250000000002</v>
      </c>
      <c r="I483" s="75">
        <v>893.02499999999998</v>
      </c>
      <c r="J483" s="75">
        <v>843.41250000000002</v>
      </c>
      <c r="K483" s="75">
        <v>694.57499999999993</v>
      </c>
      <c r="L483" s="76">
        <v>0</v>
      </c>
      <c r="M483" s="75">
        <v>893.02499999999998</v>
      </c>
      <c r="N483" s="75">
        <v>893.02499999999998</v>
      </c>
      <c r="O483" s="75">
        <v>893.02499999999998</v>
      </c>
      <c r="P483" s="77">
        <v>0</v>
      </c>
      <c r="Q483" s="77">
        <v>922.79250000000002</v>
      </c>
    </row>
    <row r="484" spans="1:17" x14ac:dyDescent="0.2">
      <c r="A484" s="19">
        <v>30801237</v>
      </c>
      <c r="B484" s="19" t="s">
        <v>117</v>
      </c>
      <c r="C484" s="72"/>
      <c r="D484" s="73">
        <v>9.75</v>
      </c>
      <c r="E484" s="74">
        <v>0</v>
      </c>
      <c r="G484" s="75">
        <v>7.20885</v>
      </c>
      <c r="H484" s="75">
        <v>15.345000000000001</v>
      </c>
      <c r="I484" s="75">
        <v>14.850000000000001</v>
      </c>
      <c r="J484" s="75">
        <v>14.025</v>
      </c>
      <c r="K484" s="75">
        <v>11.549999999999999</v>
      </c>
      <c r="L484" s="74" t="s">
        <v>674</v>
      </c>
      <c r="M484" s="75">
        <v>14.850000000000001</v>
      </c>
      <c r="N484" s="75">
        <v>14.850000000000001</v>
      </c>
      <c r="O484" s="75">
        <v>14.850000000000001</v>
      </c>
      <c r="P484" s="75">
        <v>7.20885</v>
      </c>
      <c r="Q484" s="75">
        <v>15.345000000000001</v>
      </c>
    </row>
    <row r="485" spans="1:17" x14ac:dyDescent="0.2">
      <c r="A485" s="19">
        <v>30801245</v>
      </c>
      <c r="B485" s="19" t="s">
        <v>2924</v>
      </c>
      <c r="C485" s="72"/>
      <c r="D485" s="73">
        <v>200.75</v>
      </c>
      <c r="E485" s="74">
        <v>0</v>
      </c>
      <c r="G485" s="75">
        <v>46.914321999999999</v>
      </c>
      <c r="H485" s="75">
        <v>99.863399999999999</v>
      </c>
      <c r="I485" s="75">
        <v>96.64200000000001</v>
      </c>
      <c r="J485" s="75">
        <v>91.272999999999996</v>
      </c>
      <c r="K485" s="75">
        <v>75.165999999999997</v>
      </c>
      <c r="L485" s="74" t="s">
        <v>674</v>
      </c>
      <c r="M485" s="75">
        <v>96.64200000000001</v>
      </c>
      <c r="N485" s="75">
        <v>96.64200000000001</v>
      </c>
      <c r="O485" s="75">
        <v>96.64200000000001</v>
      </c>
      <c r="P485" s="75">
        <v>46.914321999999999</v>
      </c>
      <c r="Q485" s="75">
        <v>99.863399999999999</v>
      </c>
    </row>
    <row r="486" spans="1:17" x14ac:dyDescent="0.2">
      <c r="A486" s="19">
        <v>30801294</v>
      </c>
      <c r="B486" s="19" t="s">
        <v>3315</v>
      </c>
      <c r="C486" s="72"/>
      <c r="D486" s="73">
        <v>33.5</v>
      </c>
      <c r="E486" s="74">
        <v>0</v>
      </c>
      <c r="G486" s="75">
        <v>27.05123</v>
      </c>
      <c r="H486" s="75">
        <v>125.08500000000001</v>
      </c>
      <c r="I486" s="75">
        <v>121.05</v>
      </c>
      <c r="J486" s="75">
        <v>114.325</v>
      </c>
      <c r="K486" s="75">
        <v>94.149999999999991</v>
      </c>
      <c r="L486" s="76">
        <v>0</v>
      </c>
      <c r="M486" s="75">
        <v>121.05</v>
      </c>
      <c r="N486" s="75">
        <v>121.05</v>
      </c>
      <c r="O486" s="75">
        <v>121.05</v>
      </c>
      <c r="P486" s="77">
        <v>0</v>
      </c>
      <c r="Q486" s="77">
        <v>125.08500000000001</v>
      </c>
    </row>
    <row r="487" spans="1:17" x14ac:dyDescent="0.2">
      <c r="A487" s="19">
        <v>30801302</v>
      </c>
      <c r="B487" s="19" t="s">
        <v>3316</v>
      </c>
      <c r="C487" s="72"/>
      <c r="D487" s="73">
        <v>31.75</v>
      </c>
      <c r="E487" s="74">
        <v>0</v>
      </c>
      <c r="G487" s="75">
        <v>379.02138000000002</v>
      </c>
      <c r="H487" s="75">
        <v>950.21820000000002</v>
      </c>
      <c r="I487" s="75">
        <v>919.56600000000003</v>
      </c>
      <c r="J487" s="75">
        <v>868.47900000000004</v>
      </c>
      <c r="K487" s="75">
        <v>715.21799999999996</v>
      </c>
      <c r="L487" s="76">
        <v>124.515</v>
      </c>
      <c r="M487" s="75">
        <v>919.56600000000003</v>
      </c>
      <c r="N487" s="75">
        <v>919.56600000000003</v>
      </c>
      <c r="O487" s="75">
        <v>919.56600000000003</v>
      </c>
      <c r="P487" s="77">
        <v>124.515</v>
      </c>
      <c r="Q487" s="77">
        <v>950.21820000000002</v>
      </c>
    </row>
    <row r="488" spans="1:17" x14ac:dyDescent="0.2">
      <c r="A488" s="19">
        <v>30801310</v>
      </c>
      <c r="B488" s="19" t="s">
        <v>1226</v>
      </c>
      <c r="C488" s="20">
        <v>36430</v>
      </c>
      <c r="D488" s="73">
        <v>1073.5</v>
      </c>
      <c r="E488" s="74">
        <v>468.91249999999997</v>
      </c>
      <c r="G488" s="75">
        <v>468.19729000000001</v>
      </c>
      <c r="H488" s="75">
        <v>1181.7975000000001</v>
      </c>
      <c r="I488" s="75">
        <v>1143.675</v>
      </c>
      <c r="J488" s="75">
        <v>1080.1375</v>
      </c>
      <c r="K488" s="75">
        <v>889.52499999999998</v>
      </c>
      <c r="L488" s="76">
        <v>124.515</v>
      </c>
      <c r="M488" s="75">
        <v>1143.675</v>
      </c>
      <c r="N488" s="75">
        <v>1143.675</v>
      </c>
      <c r="O488" s="75">
        <v>1143.675</v>
      </c>
      <c r="P488" s="77">
        <v>124.515</v>
      </c>
      <c r="Q488" s="77">
        <v>1181.7975000000001</v>
      </c>
    </row>
    <row r="489" spans="1:17" x14ac:dyDescent="0.2">
      <c r="A489" s="19">
        <v>30800882</v>
      </c>
      <c r="B489" s="19" t="s">
        <v>3832</v>
      </c>
      <c r="C489" s="72"/>
      <c r="D489" s="73">
        <v>18.5</v>
      </c>
      <c r="E489" s="74">
        <v>0</v>
      </c>
      <c r="G489" s="75">
        <v>243.21394000000001</v>
      </c>
      <c r="H489" s="75">
        <v>287.05380000000002</v>
      </c>
      <c r="I489" s="75">
        <v>277.79400000000004</v>
      </c>
      <c r="J489" s="75">
        <v>262.36099999999999</v>
      </c>
      <c r="K489" s="75">
        <v>216.06200000000001</v>
      </c>
      <c r="L489" s="76">
        <v>98.12700000000001</v>
      </c>
      <c r="M489" s="75">
        <v>277.79400000000004</v>
      </c>
      <c r="N489" s="75">
        <v>277.79400000000004</v>
      </c>
      <c r="O489" s="75">
        <v>277.79400000000004</v>
      </c>
      <c r="P489" s="77">
        <v>98.12700000000001</v>
      </c>
      <c r="Q489" s="77">
        <v>287.05380000000002</v>
      </c>
    </row>
    <row r="490" spans="1:17" x14ac:dyDescent="0.2">
      <c r="A490" s="19">
        <v>30800890</v>
      </c>
      <c r="B490" s="19" t="s">
        <v>2866</v>
      </c>
      <c r="C490" s="72"/>
      <c r="D490" s="73">
        <v>35.5</v>
      </c>
      <c r="E490" s="74">
        <v>0</v>
      </c>
      <c r="G490" s="75">
        <v>109.01965700000001</v>
      </c>
      <c r="H490" s="75">
        <v>232.06290000000001</v>
      </c>
      <c r="I490" s="75">
        <v>224.57700000000003</v>
      </c>
      <c r="J490" s="75">
        <v>212.10049999999998</v>
      </c>
      <c r="K490" s="75">
        <v>174.67099999999999</v>
      </c>
      <c r="L490" s="74" t="s">
        <v>674</v>
      </c>
      <c r="M490" s="75">
        <v>224.57700000000003</v>
      </c>
      <c r="N490" s="75">
        <v>224.57700000000003</v>
      </c>
      <c r="O490" s="75">
        <v>224.57700000000003</v>
      </c>
      <c r="P490" s="75">
        <v>109.01965700000001</v>
      </c>
      <c r="Q490" s="75">
        <v>232.06290000000001</v>
      </c>
    </row>
    <row r="491" spans="1:17" x14ac:dyDescent="0.2">
      <c r="A491" s="19">
        <v>30800908</v>
      </c>
      <c r="B491" s="19" t="s">
        <v>235</v>
      </c>
      <c r="C491" s="72"/>
      <c r="D491" s="73">
        <v>4</v>
      </c>
      <c r="E491" s="74">
        <v>0</v>
      </c>
      <c r="G491" s="75">
        <v>45.604990000000001</v>
      </c>
      <c r="H491" s="75">
        <v>237.3081</v>
      </c>
      <c r="I491" s="75">
        <v>229.65299999999999</v>
      </c>
      <c r="J491" s="75">
        <v>216.89449999999999</v>
      </c>
      <c r="K491" s="75">
        <v>178.61899999999997</v>
      </c>
      <c r="L491" s="76">
        <v>98.12700000000001</v>
      </c>
      <c r="M491" s="75">
        <v>229.65299999999999</v>
      </c>
      <c r="N491" s="75">
        <v>229.65299999999999</v>
      </c>
      <c r="O491" s="75">
        <v>229.65299999999999</v>
      </c>
      <c r="P491" s="77">
        <v>45.604990000000001</v>
      </c>
      <c r="Q491" s="77">
        <v>237.3081</v>
      </c>
    </row>
    <row r="492" spans="1:17" x14ac:dyDescent="0.2">
      <c r="A492" s="19">
        <v>30800015</v>
      </c>
      <c r="B492" s="19" t="s">
        <v>4309</v>
      </c>
      <c r="C492" s="20">
        <v>96372</v>
      </c>
      <c r="D492" s="73">
        <v>121</v>
      </c>
      <c r="E492" s="74">
        <v>77.590499999999992</v>
      </c>
      <c r="G492" s="75">
        <v>142.89816999999999</v>
      </c>
      <c r="H492" s="75">
        <v>2051.0684999999999</v>
      </c>
      <c r="I492" s="75">
        <v>1984.905</v>
      </c>
      <c r="J492" s="75">
        <v>1874.6324999999997</v>
      </c>
      <c r="K492" s="75">
        <v>1543.8149999999998</v>
      </c>
      <c r="L492" s="76">
        <v>0</v>
      </c>
      <c r="M492" s="75">
        <v>1984.905</v>
      </c>
      <c r="N492" s="75">
        <v>1984.905</v>
      </c>
      <c r="O492" s="75">
        <v>1984.905</v>
      </c>
      <c r="P492" s="77">
        <v>0</v>
      </c>
      <c r="Q492" s="77">
        <v>2051.0684999999999</v>
      </c>
    </row>
    <row r="493" spans="1:17" x14ac:dyDescent="0.2">
      <c r="A493" s="19">
        <v>31900087</v>
      </c>
      <c r="B493" s="19" t="s">
        <v>3404</v>
      </c>
      <c r="C493" s="72"/>
      <c r="D493" s="73">
        <v>576.5</v>
      </c>
      <c r="E493" s="74">
        <v>0</v>
      </c>
      <c r="G493" s="75">
        <v>0</v>
      </c>
      <c r="H493" s="75">
        <v>102.71850000000001</v>
      </c>
      <c r="I493" s="75">
        <v>99.405000000000001</v>
      </c>
      <c r="J493" s="75">
        <v>93.882499999999993</v>
      </c>
      <c r="K493" s="75">
        <v>77.314999999999998</v>
      </c>
      <c r="L493" s="76">
        <v>0</v>
      </c>
      <c r="M493" s="75">
        <v>99.405000000000001</v>
      </c>
      <c r="N493" s="75">
        <v>99.405000000000001</v>
      </c>
      <c r="O493" s="75">
        <v>99.405000000000001</v>
      </c>
      <c r="P493" s="77">
        <v>0</v>
      </c>
      <c r="Q493" s="77">
        <v>102.71850000000001</v>
      </c>
    </row>
    <row r="494" spans="1:17" x14ac:dyDescent="0.2">
      <c r="A494" s="19">
        <v>31900095</v>
      </c>
      <c r="B494" s="19" t="s">
        <v>3405</v>
      </c>
      <c r="C494" s="72"/>
      <c r="D494" s="73">
        <v>93.5</v>
      </c>
      <c r="E494" s="74">
        <v>0</v>
      </c>
      <c r="G494" s="75">
        <v>142.10609400000001</v>
      </c>
      <c r="H494" s="75">
        <v>302.49180000000001</v>
      </c>
      <c r="I494" s="75">
        <v>292.73400000000004</v>
      </c>
      <c r="J494" s="75">
        <v>276.471</v>
      </c>
      <c r="K494" s="75">
        <v>227.68199999999999</v>
      </c>
      <c r="L494" s="74" t="s">
        <v>674</v>
      </c>
      <c r="M494" s="75">
        <v>292.73400000000004</v>
      </c>
      <c r="N494" s="75">
        <v>292.73400000000004</v>
      </c>
      <c r="O494" s="75">
        <v>292.73400000000004</v>
      </c>
      <c r="P494" s="75">
        <v>142.10609400000001</v>
      </c>
      <c r="Q494" s="75">
        <v>302.49180000000001</v>
      </c>
    </row>
    <row r="495" spans="1:17" x14ac:dyDescent="0.2">
      <c r="A495" s="19">
        <v>31900111</v>
      </c>
      <c r="B495" s="19" t="s">
        <v>322</v>
      </c>
      <c r="C495" s="72"/>
      <c r="D495" s="73">
        <v>5429.75</v>
      </c>
      <c r="E495" s="74">
        <v>0</v>
      </c>
      <c r="G495" s="75">
        <v>144.72312500000001</v>
      </c>
      <c r="H495" s="75">
        <v>308.0625</v>
      </c>
      <c r="I495" s="75">
        <v>298.12500000000006</v>
      </c>
      <c r="J495" s="75">
        <v>281.5625</v>
      </c>
      <c r="K495" s="75">
        <v>231.87499999999997</v>
      </c>
      <c r="L495" s="74" t="s">
        <v>674</v>
      </c>
      <c r="M495" s="75">
        <v>298.12500000000006</v>
      </c>
      <c r="N495" s="75">
        <v>298.12500000000006</v>
      </c>
      <c r="O495" s="75">
        <v>298.12500000000006</v>
      </c>
      <c r="P495" s="75">
        <v>144.72312500000001</v>
      </c>
      <c r="Q495" s="75">
        <v>308.0625</v>
      </c>
    </row>
    <row r="496" spans="1:17" x14ac:dyDescent="0.2">
      <c r="A496" s="19">
        <v>31900129</v>
      </c>
      <c r="B496" s="19" t="s">
        <v>356</v>
      </c>
      <c r="C496" s="20">
        <v>59025</v>
      </c>
      <c r="D496" s="73">
        <v>433.75</v>
      </c>
      <c r="E496" s="74">
        <v>204.84949999999998</v>
      </c>
      <c r="G496" s="75">
        <v>125.3903</v>
      </c>
      <c r="H496" s="75">
        <v>266.91000000000003</v>
      </c>
      <c r="I496" s="75">
        <v>258.3</v>
      </c>
      <c r="J496" s="75">
        <v>243.95</v>
      </c>
      <c r="K496" s="75">
        <v>200.89999999999998</v>
      </c>
      <c r="L496" s="74" t="s">
        <v>674</v>
      </c>
      <c r="M496" s="75">
        <v>258.3</v>
      </c>
      <c r="N496" s="75">
        <v>258.3</v>
      </c>
      <c r="O496" s="75">
        <v>258.3</v>
      </c>
      <c r="P496" s="75">
        <v>125.3903</v>
      </c>
      <c r="Q496" s="75">
        <v>266.91000000000003</v>
      </c>
    </row>
    <row r="497" spans="1:17" x14ac:dyDescent="0.2">
      <c r="A497" s="19">
        <v>31900210</v>
      </c>
      <c r="B497" s="19" t="s">
        <v>2290</v>
      </c>
      <c r="C497" s="72"/>
      <c r="D497" s="73">
        <v>33</v>
      </c>
      <c r="E497" s="74">
        <v>0</v>
      </c>
      <c r="G497" s="75">
        <v>0</v>
      </c>
      <c r="H497" s="75">
        <v>754.46250000000009</v>
      </c>
      <c r="I497" s="75">
        <v>730.125</v>
      </c>
      <c r="J497" s="75">
        <v>689.5625</v>
      </c>
      <c r="K497" s="75">
        <v>567.875</v>
      </c>
      <c r="L497" s="76">
        <v>0</v>
      </c>
      <c r="M497" s="75">
        <v>730.125</v>
      </c>
      <c r="N497" s="75">
        <v>730.125</v>
      </c>
      <c r="O497" s="75">
        <v>730.125</v>
      </c>
      <c r="P497" s="77">
        <v>0</v>
      </c>
      <c r="Q497" s="77">
        <v>754.46250000000009</v>
      </c>
    </row>
    <row r="498" spans="1:17" x14ac:dyDescent="0.2">
      <c r="A498" s="19">
        <v>31900228</v>
      </c>
      <c r="B498" s="19" t="s">
        <v>113</v>
      </c>
      <c r="C498" s="72"/>
      <c r="D498" s="73">
        <v>7.75</v>
      </c>
      <c r="E498" s="74">
        <v>0</v>
      </c>
      <c r="G498" s="75">
        <v>0</v>
      </c>
      <c r="H498" s="75">
        <v>425.70750000000004</v>
      </c>
      <c r="I498" s="75">
        <v>411.97500000000002</v>
      </c>
      <c r="J498" s="75">
        <v>389.08749999999998</v>
      </c>
      <c r="K498" s="75">
        <v>320.42499999999995</v>
      </c>
      <c r="L498" s="76">
        <v>0</v>
      </c>
      <c r="M498" s="75">
        <v>411.97500000000002</v>
      </c>
      <c r="N498" s="75">
        <v>411.97500000000002</v>
      </c>
      <c r="O498" s="75">
        <v>411.97500000000002</v>
      </c>
      <c r="P498" s="77">
        <v>0</v>
      </c>
      <c r="Q498" s="77">
        <v>425.70750000000004</v>
      </c>
    </row>
    <row r="499" spans="1:17" x14ac:dyDescent="0.2">
      <c r="A499" s="19">
        <v>31900236</v>
      </c>
      <c r="B499" s="19" t="s">
        <v>172</v>
      </c>
      <c r="C499" s="72"/>
      <c r="D499" s="73">
        <v>29.5</v>
      </c>
      <c r="E499" s="74">
        <v>0</v>
      </c>
      <c r="G499" s="75">
        <v>87.217880000000008</v>
      </c>
      <c r="H499" s="75">
        <v>436.17</v>
      </c>
      <c r="I499" s="75">
        <v>422.1</v>
      </c>
      <c r="J499" s="75">
        <v>398.65</v>
      </c>
      <c r="K499" s="75">
        <v>328.29999999999995</v>
      </c>
      <c r="L499" s="76">
        <v>235.59299999999999</v>
      </c>
      <c r="M499" s="75">
        <v>422.1</v>
      </c>
      <c r="N499" s="75">
        <v>422.1</v>
      </c>
      <c r="O499" s="75">
        <v>422.1</v>
      </c>
      <c r="P499" s="77">
        <v>87.217880000000008</v>
      </c>
      <c r="Q499" s="77">
        <v>436.17</v>
      </c>
    </row>
    <row r="500" spans="1:17" x14ac:dyDescent="0.2">
      <c r="A500" s="19">
        <v>31900251</v>
      </c>
      <c r="B500" s="19" t="s">
        <v>804</v>
      </c>
      <c r="C500" s="72"/>
      <c r="D500" s="73">
        <v>8.75</v>
      </c>
      <c r="E500" s="74">
        <v>0</v>
      </c>
      <c r="G500" s="75">
        <v>87.217880000000008</v>
      </c>
      <c r="H500" s="75">
        <v>156.24</v>
      </c>
      <c r="I500" s="75">
        <v>151.20000000000002</v>
      </c>
      <c r="J500" s="75">
        <v>142.79999999999998</v>
      </c>
      <c r="K500" s="75">
        <v>117.6</v>
      </c>
      <c r="L500" s="76">
        <v>235.59299999999999</v>
      </c>
      <c r="M500" s="75">
        <v>151.20000000000002</v>
      </c>
      <c r="N500" s="75">
        <v>151.20000000000002</v>
      </c>
      <c r="O500" s="75">
        <v>151.20000000000002</v>
      </c>
      <c r="P500" s="77">
        <v>87.217880000000008</v>
      </c>
      <c r="Q500" s="77">
        <v>235.59299999999999</v>
      </c>
    </row>
    <row r="501" spans="1:17" x14ac:dyDescent="0.2">
      <c r="A501" s="19">
        <v>31900269</v>
      </c>
      <c r="B501" s="19" t="s">
        <v>924</v>
      </c>
      <c r="C501" s="72"/>
      <c r="D501" s="73">
        <v>9.25</v>
      </c>
      <c r="E501" s="74">
        <v>0</v>
      </c>
      <c r="G501" s="75">
        <v>106.58907000000001</v>
      </c>
      <c r="H501" s="75">
        <v>181.35000000000002</v>
      </c>
      <c r="I501" s="75">
        <v>175.5</v>
      </c>
      <c r="J501" s="75">
        <v>165.75</v>
      </c>
      <c r="K501" s="75">
        <v>136.5</v>
      </c>
      <c r="L501" s="76">
        <v>235.59299999999999</v>
      </c>
      <c r="M501" s="75">
        <v>175.5</v>
      </c>
      <c r="N501" s="75">
        <v>175.5</v>
      </c>
      <c r="O501" s="75">
        <v>175.5</v>
      </c>
      <c r="P501" s="77">
        <v>106.58907000000001</v>
      </c>
      <c r="Q501" s="77">
        <v>235.59299999999999</v>
      </c>
    </row>
    <row r="502" spans="1:17" x14ac:dyDescent="0.2">
      <c r="A502" s="19">
        <v>31900277</v>
      </c>
      <c r="B502" s="19" t="s">
        <v>925</v>
      </c>
      <c r="C502" s="72"/>
      <c r="D502" s="73">
        <v>200.75</v>
      </c>
      <c r="E502" s="74">
        <v>0</v>
      </c>
      <c r="G502" s="75">
        <v>106.58907000000001</v>
      </c>
      <c r="H502" s="75">
        <v>565.69110000000001</v>
      </c>
      <c r="I502" s="75">
        <v>547.44299999999998</v>
      </c>
      <c r="J502" s="75">
        <v>517.02949999999998</v>
      </c>
      <c r="K502" s="75">
        <v>425.78899999999999</v>
      </c>
      <c r="L502" s="76">
        <v>235.59299999999999</v>
      </c>
      <c r="M502" s="75">
        <v>547.44299999999998</v>
      </c>
      <c r="N502" s="75">
        <v>547.44299999999998</v>
      </c>
      <c r="O502" s="75">
        <v>547.44299999999998</v>
      </c>
      <c r="P502" s="77">
        <v>106.58907000000001</v>
      </c>
      <c r="Q502" s="77">
        <v>565.69110000000001</v>
      </c>
    </row>
    <row r="503" spans="1:17" x14ac:dyDescent="0.2">
      <c r="A503" s="19">
        <v>31900319</v>
      </c>
      <c r="B503" s="19" t="s">
        <v>1180</v>
      </c>
      <c r="C503" s="72"/>
      <c r="D503" s="73">
        <v>7</v>
      </c>
      <c r="E503" s="74">
        <v>0</v>
      </c>
      <c r="G503" s="75">
        <v>0</v>
      </c>
      <c r="H503" s="75">
        <v>147.10740000000001</v>
      </c>
      <c r="I503" s="75">
        <v>142.36200000000002</v>
      </c>
      <c r="J503" s="75">
        <v>134.453</v>
      </c>
      <c r="K503" s="75">
        <v>110.726</v>
      </c>
      <c r="L503" s="76">
        <v>0</v>
      </c>
      <c r="M503" s="75">
        <v>142.36200000000002</v>
      </c>
      <c r="N503" s="75">
        <v>142.36200000000002</v>
      </c>
      <c r="O503" s="75">
        <v>142.36200000000002</v>
      </c>
      <c r="P503" s="77">
        <v>0</v>
      </c>
      <c r="Q503" s="77">
        <v>147.10740000000001</v>
      </c>
    </row>
    <row r="504" spans="1:17" x14ac:dyDescent="0.2">
      <c r="A504" s="19">
        <v>31900327</v>
      </c>
      <c r="B504" s="19" t="s">
        <v>1182</v>
      </c>
      <c r="C504" s="72"/>
      <c r="D504" s="73">
        <v>10.25</v>
      </c>
      <c r="E504" s="74">
        <v>0</v>
      </c>
      <c r="G504" s="75">
        <v>83.986180000000004</v>
      </c>
      <c r="H504" s="75">
        <v>0</v>
      </c>
      <c r="I504" s="75">
        <v>0</v>
      </c>
      <c r="J504" s="75">
        <v>0</v>
      </c>
      <c r="K504" s="75">
        <v>0</v>
      </c>
      <c r="L504" s="76">
        <v>235.59299999999999</v>
      </c>
      <c r="M504" s="75">
        <v>0</v>
      </c>
      <c r="N504" s="75">
        <v>0</v>
      </c>
      <c r="O504" s="75">
        <v>0</v>
      </c>
      <c r="P504" s="77">
        <v>0</v>
      </c>
      <c r="Q504" s="77">
        <v>235.59299999999999</v>
      </c>
    </row>
    <row r="505" spans="1:17" x14ac:dyDescent="0.2">
      <c r="A505" s="19">
        <v>31900335</v>
      </c>
      <c r="B505" s="19" t="s">
        <v>4353</v>
      </c>
      <c r="C505" s="72"/>
      <c r="D505" s="73">
        <v>9</v>
      </c>
      <c r="E505" s="74">
        <v>0</v>
      </c>
      <c r="G505" s="75">
        <v>0</v>
      </c>
      <c r="H505" s="75">
        <v>140.61599999999999</v>
      </c>
      <c r="I505" s="75">
        <v>136.07999999999998</v>
      </c>
      <c r="J505" s="75">
        <v>128.51999999999998</v>
      </c>
      <c r="K505" s="75">
        <v>105.83999999999999</v>
      </c>
      <c r="L505" s="76">
        <v>0</v>
      </c>
      <c r="M505" s="75">
        <v>136.07999999999998</v>
      </c>
      <c r="N505" s="75">
        <v>136.07999999999998</v>
      </c>
      <c r="O505" s="75">
        <v>136.07999999999998</v>
      </c>
      <c r="P505" s="77">
        <v>0</v>
      </c>
      <c r="Q505" s="77">
        <v>140.61599999999999</v>
      </c>
    </row>
    <row r="506" spans="1:17" x14ac:dyDescent="0.2">
      <c r="A506" s="19">
        <v>31900376</v>
      </c>
      <c r="B506" s="19" t="s">
        <v>1376</v>
      </c>
      <c r="C506" s="72"/>
      <c r="D506" s="73">
        <v>6.25</v>
      </c>
      <c r="E506" s="74">
        <v>0</v>
      </c>
      <c r="G506" s="75">
        <v>365.84744999999998</v>
      </c>
      <c r="H506" s="75">
        <v>829.61580000000004</v>
      </c>
      <c r="I506" s="75">
        <v>802.85399999999993</v>
      </c>
      <c r="J506" s="75">
        <v>758.25099999999998</v>
      </c>
      <c r="K506" s="75">
        <v>624.44199999999989</v>
      </c>
      <c r="L506" s="76">
        <v>343.66500000000002</v>
      </c>
      <c r="M506" s="75">
        <v>802.85399999999993</v>
      </c>
      <c r="N506" s="75">
        <v>802.85399999999993</v>
      </c>
      <c r="O506" s="75">
        <v>802.85399999999993</v>
      </c>
      <c r="P506" s="77">
        <v>343.66500000000002</v>
      </c>
      <c r="Q506" s="77">
        <v>829.61580000000004</v>
      </c>
    </row>
    <row r="507" spans="1:17" x14ac:dyDescent="0.2">
      <c r="A507" s="19">
        <v>31900384</v>
      </c>
      <c r="B507" s="19" t="s">
        <v>291</v>
      </c>
      <c r="C507" s="72"/>
      <c r="D507" s="73">
        <v>10.75</v>
      </c>
      <c r="E507" s="74">
        <v>0</v>
      </c>
      <c r="G507" s="75">
        <v>322.27652999999998</v>
      </c>
      <c r="H507" s="75">
        <v>925.34070000000008</v>
      </c>
      <c r="I507" s="75">
        <v>895.49099999999999</v>
      </c>
      <c r="J507" s="75">
        <v>845.74149999999997</v>
      </c>
      <c r="K507" s="75">
        <v>696.49299999999994</v>
      </c>
      <c r="L507" s="76">
        <v>343.66500000000002</v>
      </c>
      <c r="M507" s="75">
        <v>895.49099999999999</v>
      </c>
      <c r="N507" s="75">
        <v>895.49099999999999</v>
      </c>
      <c r="O507" s="75">
        <v>895.49099999999999</v>
      </c>
      <c r="P507" s="77">
        <v>322.27652999999998</v>
      </c>
      <c r="Q507" s="77">
        <v>925.34070000000008</v>
      </c>
    </row>
    <row r="508" spans="1:17" x14ac:dyDescent="0.2">
      <c r="A508" s="19">
        <v>31900392</v>
      </c>
      <c r="B508" s="19" t="s">
        <v>274</v>
      </c>
      <c r="C508" s="72"/>
      <c r="D508" s="73">
        <v>10.25</v>
      </c>
      <c r="E508" s="74">
        <v>0</v>
      </c>
      <c r="G508" s="75">
        <v>351.66599000000002</v>
      </c>
      <c r="H508" s="75">
        <v>861.52410000000009</v>
      </c>
      <c r="I508" s="75">
        <v>833.73300000000006</v>
      </c>
      <c r="J508" s="75">
        <v>787.41449999999998</v>
      </c>
      <c r="K508" s="75">
        <v>648.45899999999995</v>
      </c>
      <c r="L508" s="76">
        <v>343.66500000000002</v>
      </c>
      <c r="M508" s="75">
        <v>833.73300000000006</v>
      </c>
      <c r="N508" s="75">
        <v>833.73300000000006</v>
      </c>
      <c r="O508" s="75">
        <v>833.73300000000006</v>
      </c>
      <c r="P508" s="77">
        <v>343.66500000000002</v>
      </c>
      <c r="Q508" s="77">
        <v>861.52410000000009</v>
      </c>
    </row>
    <row r="509" spans="1:17" x14ac:dyDescent="0.2">
      <c r="A509" s="19">
        <v>31900418</v>
      </c>
      <c r="B509" s="19" t="s">
        <v>179</v>
      </c>
      <c r="C509" s="72"/>
      <c r="D509" s="73">
        <v>7</v>
      </c>
      <c r="E509" s="74">
        <v>0</v>
      </c>
      <c r="G509" s="75">
        <v>389.15371000000005</v>
      </c>
      <c r="H509" s="75">
        <v>1110.0852000000002</v>
      </c>
      <c r="I509" s="75">
        <v>1074.2760000000001</v>
      </c>
      <c r="J509" s="75">
        <v>1014.5940000000001</v>
      </c>
      <c r="K509" s="75">
        <v>835.548</v>
      </c>
      <c r="L509" s="76">
        <v>343.66500000000002</v>
      </c>
      <c r="M509" s="75">
        <v>1074.2760000000001</v>
      </c>
      <c r="N509" s="75">
        <v>1074.2760000000001</v>
      </c>
      <c r="O509" s="75">
        <v>1074.2760000000001</v>
      </c>
      <c r="P509" s="77">
        <v>343.66500000000002</v>
      </c>
      <c r="Q509" s="77">
        <v>1110.0852000000002</v>
      </c>
    </row>
    <row r="510" spans="1:17" x14ac:dyDescent="0.2">
      <c r="A510" s="19">
        <v>31900426</v>
      </c>
      <c r="B510" s="19" t="s">
        <v>3822</v>
      </c>
      <c r="C510" s="72"/>
      <c r="D510" s="73">
        <v>42.75</v>
      </c>
      <c r="E510" s="74">
        <v>0</v>
      </c>
      <c r="G510" s="75">
        <v>343.54872</v>
      </c>
      <c r="H510" s="75">
        <v>836.98140000000001</v>
      </c>
      <c r="I510" s="75">
        <v>809.98200000000008</v>
      </c>
      <c r="J510" s="75">
        <v>764.98299999999995</v>
      </c>
      <c r="K510" s="75">
        <v>629.98599999999999</v>
      </c>
      <c r="L510" s="76">
        <v>343.66500000000002</v>
      </c>
      <c r="M510" s="75">
        <v>809.98200000000008</v>
      </c>
      <c r="N510" s="75">
        <v>809.98200000000008</v>
      </c>
      <c r="O510" s="75">
        <v>809.98200000000008</v>
      </c>
      <c r="P510" s="77">
        <v>343.54872</v>
      </c>
      <c r="Q510" s="77">
        <v>836.98140000000001</v>
      </c>
    </row>
    <row r="511" spans="1:17" x14ac:dyDescent="0.2">
      <c r="A511" s="19">
        <v>31900434</v>
      </c>
      <c r="B511" s="19" t="s">
        <v>2143</v>
      </c>
      <c r="C511" s="72"/>
      <c r="D511" s="73">
        <v>25.5</v>
      </c>
      <c r="E511" s="74">
        <v>0</v>
      </c>
      <c r="G511" s="75">
        <v>45.778382000000001</v>
      </c>
      <c r="H511" s="75">
        <v>97.445400000000006</v>
      </c>
      <c r="I511" s="75">
        <v>94.302000000000021</v>
      </c>
      <c r="J511" s="75">
        <v>89.063000000000002</v>
      </c>
      <c r="K511" s="75">
        <v>73.345999999999989</v>
      </c>
      <c r="L511" s="74" t="s">
        <v>674</v>
      </c>
      <c r="M511" s="75">
        <v>94.302000000000021</v>
      </c>
      <c r="N511" s="75">
        <v>94.302000000000021</v>
      </c>
      <c r="O511" s="75">
        <v>94.302000000000021</v>
      </c>
      <c r="P511" s="75">
        <v>45.778382000000001</v>
      </c>
      <c r="Q511" s="75">
        <v>97.445400000000006</v>
      </c>
    </row>
    <row r="512" spans="1:17" x14ac:dyDescent="0.2">
      <c r="A512" s="19">
        <v>31900442</v>
      </c>
      <c r="B512" s="19" t="s">
        <v>2186</v>
      </c>
      <c r="C512" s="72"/>
      <c r="D512" s="73">
        <v>126.25</v>
      </c>
      <c r="E512" s="74">
        <v>0</v>
      </c>
      <c r="G512" s="75">
        <v>360.77177999999998</v>
      </c>
      <c r="H512" s="75">
        <v>1339.8510000000001</v>
      </c>
      <c r="I512" s="75">
        <v>1296.6300000000001</v>
      </c>
      <c r="J512" s="75">
        <v>1224.595</v>
      </c>
      <c r="K512" s="75">
        <v>1008.49</v>
      </c>
      <c r="L512" s="76">
        <v>343.66500000000002</v>
      </c>
      <c r="M512" s="75">
        <v>1296.6300000000001</v>
      </c>
      <c r="N512" s="75">
        <v>1296.6300000000001</v>
      </c>
      <c r="O512" s="75">
        <v>1296.6300000000001</v>
      </c>
      <c r="P512" s="77">
        <v>343.66500000000002</v>
      </c>
      <c r="Q512" s="77">
        <v>1339.8510000000001</v>
      </c>
    </row>
    <row r="513" spans="1:17" x14ac:dyDescent="0.2">
      <c r="A513" s="19">
        <v>31900459</v>
      </c>
      <c r="B513" s="19" t="s">
        <v>132</v>
      </c>
      <c r="C513" s="72"/>
      <c r="D513" s="73">
        <v>14.5</v>
      </c>
      <c r="E513" s="74">
        <v>0</v>
      </c>
      <c r="G513" s="75">
        <v>105.869608</v>
      </c>
      <c r="H513" s="75">
        <v>225.35760000000002</v>
      </c>
      <c r="I513" s="75">
        <v>218.08800000000002</v>
      </c>
      <c r="J513" s="75">
        <v>205.97199999999998</v>
      </c>
      <c r="K513" s="75">
        <v>169.624</v>
      </c>
      <c r="L513" s="74" t="s">
        <v>674</v>
      </c>
      <c r="M513" s="75">
        <v>218.08800000000002</v>
      </c>
      <c r="N513" s="75">
        <v>218.08800000000002</v>
      </c>
      <c r="O513" s="75">
        <v>218.08800000000002</v>
      </c>
      <c r="P513" s="75">
        <v>105.869608</v>
      </c>
      <c r="Q513" s="75">
        <v>225.35760000000002</v>
      </c>
    </row>
    <row r="514" spans="1:17" x14ac:dyDescent="0.2">
      <c r="A514" s="19">
        <v>31900475</v>
      </c>
      <c r="B514" s="19" t="s">
        <v>2303</v>
      </c>
      <c r="C514" s="72"/>
      <c r="D514" s="73">
        <v>6.5</v>
      </c>
      <c r="E514" s="74">
        <v>0</v>
      </c>
      <c r="G514" s="75">
        <v>2460.59737</v>
      </c>
      <c r="H514" s="75">
        <v>2790</v>
      </c>
      <c r="I514" s="75">
        <v>2700</v>
      </c>
      <c r="J514" s="75">
        <v>2550</v>
      </c>
      <c r="K514" s="75">
        <v>2100</v>
      </c>
      <c r="L514" s="76">
        <v>2463.7049999999999</v>
      </c>
      <c r="M514" s="75">
        <v>2700</v>
      </c>
      <c r="N514" s="75">
        <v>2700</v>
      </c>
      <c r="O514" s="75">
        <v>2700</v>
      </c>
      <c r="P514" s="77">
        <v>2100</v>
      </c>
      <c r="Q514" s="77">
        <v>2790</v>
      </c>
    </row>
    <row r="515" spans="1:17" x14ac:dyDescent="0.2">
      <c r="A515" s="19">
        <v>31900491</v>
      </c>
      <c r="B515" s="19" t="s">
        <v>287</v>
      </c>
      <c r="C515" s="72"/>
      <c r="D515" s="73">
        <v>6</v>
      </c>
      <c r="E515" s="74">
        <v>0</v>
      </c>
      <c r="G515" s="75">
        <v>1913.0903600000001</v>
      </c>
      <c r="H515" s="75">
        <v>5719.5</v>
      </c>
      <c r="I515" s="75">
        <v>5535</v>
      </c>
      <c r="J515" s="75">
        <v>5227.5</v>
      </c>
      <c r="K515" s="75">
        <v>4305</v>
      </c>
      <c r="L515" s="76">
        <v>2463.7049999999999</v>
      </c>
      <c r="M515" s="75">
        <v>5535</v>
      </c>
      <c r="N515" s="75">
        <v>5535</v>
      </c>
      <c r="O515" s="75">
        <v>5535</v>
      </c>
      <c r="P515" s="77">
        <v>1913.0903600000001</v>
      </c>
      <c r="Q515" s="77">
        <v>5719.5</v>
      </c>
    </row>
    <row r="516" spans="1:17" x14ac:dyDescent="0.2">
      <c r="A516" s="19">
        <v>31900509</v>
      </c>
      <c r="B516" s="19" t="s">
        <v>323</v>
      </c>
      <c r="C516" s="72"/>
      <c r="D516" s="73">
        <v>3.25</v>
      </c>
      <c r="E516" s="74">
        <v>0</v>
      </c>
      <c r="G516" s="75">
        <v>1528.5560800000001</v>
      </c>
      <c r="H516" s="75">
        <v>3487.5</v>
      </c>
      <c r="I516" s="75">
        <v>3375</v>
      </c>
      <c r="J516" s="75">
        <v>3187.5</v>
      </c>
      <c r="K516" s="75">
        <v>2625</v>
      </c>
      <c r="L516" s="76">
        <v>2463.7049999999999</v>
      </c>
      <c r="M516" s="75">
        <v>3375</v>
      </c>
      <c r="N516" s="75">
        <v>3375</v>
      </c>
      <c r="O516" s="75">
        <v>3375</v>
      </c>
      <c r="P516" s="77">
        <v>1528.5560800000001</v>
      </c>
      <c r="Q516" s="77">
        <v>3487.5</v>
      </c>
    </row>
    <row r="517" spans="1:17" x14ac:dyDescent="0.2">
      <c r="A517" s="19">
        <v>31900525</v>
      </c>
      <c r="B517" s="19" t="s">
        <v>2902</v>
      </c>
      <c r="C517" s="72"/>
      <c r="D517" s="73">
        <v>10.75</v>
      </c>
      <c r="E517" s="74">
        <v>0</v>
      </c>
      <c r="G517" s="75">
        <v>2039.1456700000001</v>
      </c>
      <c r="H517" s="75">
        <v>6231</v>
      </c>
      <c r="I517" s="75">
        <v>6030</v>
      </c>
      <c r="J517" s="75">
        <v>5695</v>
      </c>
      <c r="K517" s="75">
        <v>4690</v>
      </c>
      <c r="L517" s="76">
        <v>2463.7049999999999</v>
      </c>
      <c r="M517" s="75">
        <v>6030</v>
      </c>
      <c r="N517" s="75">
        <v>6030</v>
      </c>
      <c r="O517" s="75">
        <v>6030</v>
      </c>
      <c r="P517" s="77">
        <v>2039.1456700000001</v>
      </c>
      <c r="Q517" s="77">
        <v>6231</v>
      </c>
    </row>
    <row r="518" spans="1:17" x14ac:dyDescent="0.2">
      <c r="A518" s="19">
        <v>31900541</v>
      </c>
      <c r="B518" s="19" t="s">
        <v>1049</v>
      </c>
      <c r="C518" s="72"/>
      <c r="D518" s="73">
        <v>15.25</v>
      </c>
      <c r="E518" s="74">
        <v>0</v>
      </c>
      <c r="G518" s="75">
        <v>3094.9990899999998</v>
      </c>
      <c r="H518" s="75">
        <v>14880</v>
      </c>
      <c r="I518" s="75">
        <v>14400</v>
      </c>
      <c r="J518" s="75">
        <v>13600</v>
      </c>
      <c r="K518" s="75">
        <v>11200</v>
      </c>
      <c r="L518" s="76">
        <v>5383.7550000000001</v>
      </c>
      <c r="M518" s="75">
        <v>14400</v>
      </c>
      <c r="N518" s="75">
        <v>14400</v>
      </c>
      <c r="O518" s="75">
        <v>14400</v>
      </c>
      <c r="P518" s="77">
        <v>3094.9990899999998</v>
      </c>
      <c r="Q518" s="77">
        <v>14880</v>
      </c>
    </row>
    <row r="519" spans="1:17" x14ac:dyDescent="0.2">
      <c r="A519" s="19">
        <v>31900558</v>
      </c>
      <c r="B519" s="19" t="s">
        <v>173</v>
      </c>
      <c r="C519" s="72"/>
      <c r="D519" s="73">
        <v>6.25</v>
      </c>
      <c r="E519" s="74">
        <v>0</v>
      </c>
      <c r="G519" s="75">
        <v>3027.09537</v>
      </c>
      <c r="H519" s="75">
        <v>8137.5</v>
      </c>
      <c r="I519" s="75">
        <v>7875</v>
      </c>
      <c r="J519" s="75">
        <v>7437.5</v>
      </c>
      <c r="K519" s="75">
        <v>6125</v>
      </c>
      <c r="L519" s="76">
        <v>5383.7550000000001</v>
      </c>
      <c r="M519" s="75">
        <v>7875</v>
      </c>
      <c r="N519" s="75">
        <v>7875</v>
      </c>
      <c r="O519" s="75">
        <v>7875</v>
      </c>
      <c r="P519" s="77">
        <v>3027.09537</v>
      </c>
      <c r="Q519" s="77">
        <v>8137.5</v>
      </c>
    </row>
    <row r="520" spans="1:17" x14ac:dyDescent="0.2">
      <c r="A520" s="19">
        <v>31900566</v>
      </c>
      <c r="B520" s="19" t="s">
        <v>2845</v>
      </c>
      <c r="C520" s="72"/>
      <c r="D520" s="73">
        <v>7</v>
      </c>
      <c r="E520" s="74">
        <v>0</v>
      </c>
      <c r="G520" s="75">
        <v>1729.3777200000002</v>
      </c>
      <c r="H520" s="75">
        <v>6510</v>
      </c>
      <c r="I520" s="75">
        <v>6300</v>
      </c>
      <c r="J520" s="75">
        <v>5950</v>
      </c>
      <c r="K520" s="75">
        <v>4900</v>
      </c>
      <c r="L520" s="76">
        <v>2463.7049999999999</v>
      </c>
      <c r="M520" s="75">
        <v>6300</v>
      </c>
      <c r="N520" s="75">
        <v>6300</v>
      </c>
      <c r="O520" s="75">
        <v>6300</v>
      </c>
      <c r="P520" s="77">
        <v>1729.3777200000002</v>
      </c>
      <c r="Q520" s="77">
        <v>6510</v>
      </c>
    </row>
    <row r="521" spans="1:17" x14ac:dyDescent="0.2">
      <c r="A521" s="19">
        <v>31900582</v>
      </c>
      <c r="B521" s="19" t="s">
        <v>114</v>
      </c>
      <c r="C521" s="72"/>
      <c r="D521" s="73">
        <v>2</v>
      </c>
      <c r="E521" s="74">
        <v>0</v>
      </c>
      <c r="G521" s="75">
        <v>1666.3405599999999</v>
      </c>
      <c r="H521" s="75">
        <v>6045</v>
      </c>
      <c r="I521" s="75">
        <v>5850</v>
      </c>
      <c r="J521" s="75">
        <v>5525</v>
      </c>
      <c r="K521" s="75">
        <v>4550</v>
      </c>
      <c r="L521" s="76">
        <v>2463.7049999999999</v>
      </c>
      <c r="M521" s="75">
        <v>5850</v>
      </c>
      <c r="N521" s="75">
        <v>5850</v>
      </c>
      <c r="O521" s="75">
        <v>5850</v>
      </c>
      <c r="P521" s="77">
        <v>1666.3405599999999</v>
      </c>
      <c r="Q521" s="77">
        <v>6045</v>
      </c>
    </row>
    <row r="522" spans="1:17" x14ac:dyDescent="0.2">
      <c r="A522" s="19">
        <v>31900590</v>
      </c>
      <c r="B522" s="19" t="s">
        <v>161</v>
      </c>
      <c r="C522" s="72"/>
      <c r="D522" s="73">
        <v>5.5</v>
      </c>
      <c r="E522" s="74">
        <v>0</v>
      </c>
      <c r="G522" s="75">
        <v>83.010999999999996</v>
      </c>
      <c r="H522" s="75">
        <v>176.70000000000002</v>
      </c>
      <c r="I522" s="75">
        <v>171.00000000000003</v>
      </c>
      <c r="J522" s="75">
        <v>161.5</v>
      </c>
      <c r="K522" s="75">
        <v>133</v>
      </c>
      <c r="L522" s="74" t="s">
        <v>674</v>
      </c>
      <c r="M522" s="75">
        <v>171.00000000000003</v>
      </c>
      <c r="N522" s="75">
        <v>171.00000000000003</v>
      </c>
      <c r="O522" s="75">
        <v>171.00000000000003</v>
      </c>
      <c r="P522" s="75">
        <v>83.010999999999996</v>
      </c>
      <c r="Q522" s="75">
        <v>176.70000000000002</v>
      </c>
    </row>
    <row r="523" spans="1:17" x14ac:dyDescent="0.2">
      <c r="A523" s="19">
        <v>31900616</v>
      </c>
      <c r="B523" s="19" t="s">
        <v>321</v>
      </c>
      <c r="C523" s="72"/>
      <c r="D523" s="73">
        <v>1.5</v>
      </c>
      <c r="E523" s="74">
        <v>0</v>
      </c>
      <c r="G523" s="75">
        <v>83.010999999999996</v>
      </c>
      <c r="H523" s="75">
        <v>176.70000000000002</v>
      </c>
      <c r="I523" s="75">
        <v>171.00000000000003</v>
      </c>
      <c r="J523" s="75">
        <v>161.5</v>
      </c>
      <c r="K523" s="75">
        <v>133</v>
      </c>
      <c r="L523" s="74" t="s">
        <v>674</v>
      </c>
      <c r="M523" s="75">
        <v>171.00000000000003</v>
      </c>
      <c r="N523" s="75">
        <v>171.00000000000003</v>
      </c>
      <c r="O523" s="75">
        <v>171.00000000000003</v>
      </c>
      <c r="P523" s="75">
        <v>83.010999999999996</v>
      </c>
      <c r="Q523" s="75">
        <v>176.70000000000002</v>
      </c>
    </row>
    <row r="524" spans="1:17" x14ac:dyDescent="0.2">
      <c r="A524" s="19">
        <v>31900624</v>
      </c>
      <c r="B524" s="19" t="s">
        <v>3550</v>
      </c>
      <c r="C524" s="72"/>
      <c r="D524" s="73">
        <v>62.5</v>
      </c>
      <c r="E524" s="74">
        <v>0</v>
      </c>
      <c r="G524" s="75">
        <v>93.244050000000001</v>
      </c>
      <c r="H524" s="75">
        <v>419.11380000000003</v>
      </c>
      <c r="I524" s="75">
        <v>405.59400000000005</v>
      </c>
      <c r="J524" s="75">
        <v>383.06100000000004</v>
      </c>
      <c r="K524" s="75">
        <v>315.46199999999999</v>
      </c>
      <c r="L524" s="76">
        <v>71.829000000000008</v>
      </c>
      <c r="M524" s="75">
        <v>405.59400000000005</v>
      </c>
      <c r="N524" s="75">
        <v>405.59400000000005</v>
      </c>
      <c r="O524" s="75">
        <v>405.59400000000005</v>
      </c>
      <c r="P524" s="77">
        <v>71.829000000000008</v>
      </c>
      <c r="Q524" s="77">
        <v>419.11380000000003</v>
      </c>
    </row>
    <row r="525" spans="1:17" x14ac:dyDescent="0.2">
      <c r="A525" s="19">
        <v>31900632</v>
      </c>
      <c r="B525" s="19" t="s">
        <v>4373</v>
      </c>
      <c r="C525" s="72"/>
      <c r="D525" s="73">
        <v>15</v>
      </c>
      <c r="E525" s="74">
        <v>0</v>
      </c>
      <c r="G525" s="75">
        <v>61.166000000000004</v>
      </c>
      <c r="H525" s="75">
        <v>130.20000000000002</v>
      </c>
      <c r="I525" s="75">
        <v>126.00000000000001</v>
      </c>
      <c r="J525" s="75">
        <v>119</v>
      </c>
      <c r="K525" s="75">
        <v>98</v>
      </c>
      <c r="L525" s="74" t="s">
        <v>674</v>
      </c>
      <c r="M525" s="75">
        <v>126.00000000000001</v>
      </c>
      <c r="N525" s="75">
        <v>126.00000000000001</v>
      </c>
      <c r="O525" s="75">
        <v>126.00000000000001</v>
      </c>
      <c r="P525" s="75">
        <v>61.166000000000004</v>
      </c>
      <c r="Q525" s="75">
        <v>130.20000000000002</v>
      </c>
    </row>
    <row r="526" spans="1:17" x14ac:dyDescent="0.2">
      <c r="A526" s="19">
        <v>31900632</v>
      </c>
      <c r="B526" s="19" t="s">
        <v>4373</v>
      </c>
      <c r="C526" s="72"/>
      <c r="D526" s="73">
        <v>15</v>
      </c>
      <c r="E526" s="74">
        <v>0</v>
      </c>
      <c r="G526" s="75">
        <v>56.797000000000004</v>
      </c>
      <c r="H526" s="75">
        <v>120.9</v>
      </c>
      <c r="I526" s="75">
        <v>117.00000000000001</v>
      </c>
      <c r="J526" s="75">
        <v>110.5</v>
      </c>
      <c r="K526" s="75">
        <v>91</v>
      </c>
      <c r="L526" s="74" t="s">
        <v>674</v>
      </c>
      <c r="M526" s="75">
        <v>117.00000000000001</v>
      </c>
      <c r="N526" s="75">
        <v>117.00000000000001</v>
      </c>
      <c r="O526" s="75">
        <v>117.00000000000001</v>
      </c>
      <c r="P526" s="75">
        <v>56.797000000000004</v>
      </c>
      <c r="Q526" s="75">
        <v>120.9</v>
      </c>
    </row>
    <row r="527" spans="1:17" x14ac:dyDescent="0.2">
      <c r="A527" s="19">
        <v>31900632</v>
      </c>
      <c r="B527" s="19" t="s">
        <v>4373</v>
      </c>
      <c r="C527" s="72"/>
      <c r="D527" s="73">
        <v>15</v>
      </c>
      <c r="E527" s="74">
        <v>0</v>
      </c>
      <c r="G527" s="75">
        <v>14.105420000000001</v>
      </c>
      <c r="H527" s="75">
        <v>222.27</v>
      </c>
      <c r="I527" s="75">
        <v>215.1</v>
      </c>
      <c r="J527" s="75">
        <v>203.15</v>
      </c>
      <c r="K527" s="75">
        <v>167.29999999999998</v>
      </c>
      <c r="L527" s="76">
        <v>0</v>
      </c>
      <c r="M527" s="75">
        <v>215.1</v>
      </c>
      <c r="N527" s="75">
        <v>215.1</v>
      </c>
      <c r="O527" s="75">
        <v>215.1</v>
      </c>
      <c r="P527" s="77">
        <v>0</v>
      </c>
      <c r="Q527" s="77">
        <v>222.27</v>
      </c>
    </row>
    <row r="528" spans="1:17" x14ac:dyDescent="0.2">
      <c r="A528" s="19">
        <v>31900657</v>
      </c>
      <c r="B528" s="19" t="s">
        <v>196</v>
      </c>
      <c r="C528" s="72"/>
      <c r="D528" s="73">
        <v>8</v>
      </c>
      <c r="E528" s="74">
        <v>0</v>
      </c>
      <c r="G528" s="75">
        <v>1.2495339999999999</v>
      </c>
      <c r="H528" s="75">
        <v>2.6598000000000002</v>
      </c>
      <c r="I528" s="75">
        <v>2.5740000000000003</v>
      </c>
      <c r="J528" s="75">
        <v>2.431</v>
      </c>
      <c r="K528" s="75">
        <v>2.0019999999999998</v>
      </c>
      <c r="L528" s="74" t="s">
        <v>674</v>
      </c>
      <c r="M528" s="75">
        <v>2.5740000000000003</v>
      </c>
      <c r="N528" s="75">
        <v>2.5740000000000003</v>
      </c>
      <c r="O528" s="75">
        <v>2.5740000000000003</v>
      </c>
      <c r="P528" s="75">
        <v>1.2495339999999999</v>
      </c>
      <c r="Q528" s="75">
        <v>2.6598000000000002</v>
      </c>
    </row>
    <row r="529" spans="1:17" x14ac:dyDescent="0.2">
      <c r="A529" s="19">
        <v>31900673</v>
      </c>
      <c r="B529" s="19" t="s">
        <v>4051</v>
      </c>
      <c r="C529" s="72"/>
      <c r="D529" s="73">
        <v>15.25</v>
      </c>
      <c r="E529" s="74">
        <v>0</v>
      </c>
      <c r="G529" s="75">
        <v>127.69017000000001</v>
      </c>
      <c r="H529" s="75">
        <v>1215.8076000000001</v>
      </c>
      <c r="I529" s="75">
        <v>1176.588</v>
      </c>
      <c r="J529" s="75">
        <v>1111.222</v>
      </c>
      <c r="K529" s="75">
        <v>915.12399999999991</v>
      </c>
      <c r="L529" s="76">
        <v>549.00900000000001</v>
      </c>
      <c r="M529" s="75">
        <v>1176.588</v>
      </c>
      <c r="N529" s="75">
        <v>1176.588</v>
      </c>
      <c r="O529" s="75">
        <v>1176.588</v>
      </c>
      <c r="P529" s="77">
        <v>127.69017000000001</v>
      </c>
      <c r="Q529" s="77">
        <v>1215.8076000000001</v>
      </c>
    </row>
    <row r="530" spans="1:17" x14ac:dyDescent="0.2">
      <c r="A530" s="19">
        <v>31900681</v>
      </c>
      <c r="B530" s="19" t="s">
        <v>180</v>
      </c>
      <c r="C530" s="72"/>
      <c r="D530" s="73">
        <v>7.25</v>
      </c>
      <c r="E530" s="74">
        <v>0</v>
      </c>
      <c r="G530" s="75">
        <v>63.854590000000009</v>
      </c>
      <c r="H530" s="75">
        <v>248.12400000000002</v>
      </c>
      <c r="I530" s="75">
        <v>240.12</v>
      </c>
      <c r="J530" s="75">
        <v>226.78</v>
      </c>
      <c r="K530" s="75">
        <v>186.76</v>
      </c>
      <c r="L530" s="76">
        <v>0</v>
      </c>
      <c r="M530" s="75">
        <v>240.12</v>
      </c>
      <c r="N530" s="75">
        <v>240.12</v>
      </c>
      <c r="O530" s="75">
        <v>240.12</v>
      </c>
      <c r="P530" s="77">
        <v>0</v>
      </c>
      <c r="Q530" s="77">
        <v>248.12400000000002</v>
      </c>
    </row>
    <row r="531" spans="1:17" x14ac:dyDescent="0.2">
      <c r="A531" s="19">
        <v>31900699</v>
      </c>
      <c r="B531" s="19" t="s">
        <v>2868</v>
      </c>
      <c r="C531" s="72"/>
      <c r="D531" s="73">
        <v>27.5</v>
      </c>
      <c r="E531" s="74">
        <v>0</v>
      </c>
      <c r="G531" s="75">
        <v>143.9057</v>
      </c>
      <c r="H531" s="75">
        <v>489.40320000000003</v>
      </c>
      <c r="I531" s="75">
        <v>473.61600000000004</v>
      </c>
      <c r="J531" s="75">
        <v>447.30399999999997</v>
      </c>
      <c r="K531" s="75">
        <v>368.36799999999999</v>
      </c>
      <c r="L531" s="76">
        <v>549.00900000000001</v>
      </c>
      <c r="M531" s="75">
        <v>473.61600000000004</v>
      </c>
      <c r="N531" s="75">
        <v>473.61600000000004</v>
      </c>
      <c r="O531" s="75">
        <v>473.61600000000004</v>
      </c>
      <c r="P531" s="77">
        <v>143.9057</v>
      </c>
      <c r="Q531" s="77">
        <v>549.00900000000001</v>
      </c>
    </row>
    <row r="532" spans="1:17" x14ac:dyDescent="0.2">
      <c r="A532" s="19">
        <v>31900707</v>
      </c>
      <c r="B532" s="19" t="s">
        <v>119</v>
      </c>
      <c r="C532" s="72"/>
      <c r="D532" s="73">
        <v>20.5</v>
      </c>
      <c r="E532" s="74">
        <v>0</v>
      </c>
      <c r="G532" s="75">
        <v>280.72066999999998</v>
      </c>
      <c r="H532" s="75">
        <v>1288.2825</v>
      </c>
      <c r="I532" s="75">
        <v>1246.7250000000001</v>
      </c>
      <c r="J532" s="75">
        <v>1177.4624999999999</v>
      </c>
      <c r="K532" s="75">
        <v>969.67499999999995</v>
      </c>
      <c r="L532" s="76">
        <v>549.00900000000001</v>
      </c>
      <c r="M532" s="75">
        <v>1246.7250000000001</v>
      </c>
      <c r="N532" s="75">
        <v>1246.7250000000001</v>
      </c>
      <c r="O532" s="75">
        <v>1246.7250000000001</v>
      </c>
      <c r="P532" s="77">
        <v>280.72066999999998</v>
      </c>
      <c r="Q532" s="77">
        <v>1288.2825</v>
      </c>
    </row>
    <row r="533" spans="1:17" x14ac:dyDescent="0.2">
      <c r="A533" s="19">
        <v>31900715</v>
      </c>
      <c r="B533" s="19" t="s">
        <v>2890</v>
      </c>
      <c r="C533" s="72"/>
      <c r="D533" s="73">
        <v>5</v>
      </c>
      <c r="E533" s="74">
        <v>0</v>
      </c>
      <c r="G533" s="75">
        <v>21.462289999999999</v>
      </c>
      <c r="H533" s="75">
        <v>226.45500000000001</v>
      </c>
      <c r="I533" s="75">
        <v>219.15</v>
      </c>
      <c r="J533" s="75">
        <v>206.97499999999999</v>
      </c>
      <c r="K533" s="75">
        <v>170.45</v>
      </c>
      <c r="L533" s="76">
        <v>0</v>
      </c>
      <c r="M533" s="75">
        <v>219.15</v>
      </c>
      <c r="N533" s="75">
        <v>219.15</v>
      </c>
      <c r="O533" s="75">
        <v>219.15</v>
      </c>
      <c r="P533" s="77">
        <v>0</v>
      </c>
      <c r="Q533" s="77">
        <v>226.45500000000001</v>
      </c>
    </row>
    <row r="534" spans="1:17" x14ac:dyDescent="0.2">
      <c r="A534" s="19">
        <v>31900723</v>
      </c>
      <c r="B534" s="19" t="s">
        <v>2891</v>
      </c>
      <c r="C534" s="72"/>
      <c r="D534" s="73">
        <v>7</v>
      </c>
      <c r="E534" s="74">
        <v>0</v>
      </c>
      <c r="G534" s="75">
        <v>21.462289999999999</v>
      </c>
      <c r="H534" s="75">
        <v>183.9075</v>
      </c>
      <c r="I534" s="75">
        <v>177.97499999999999</v>
      </c>
      <c r="J534" s="75">
        <v>168.08750000000001</v>
      </c>
      <c r="K534" s="75">
        <v>138.42499999999998</v>
      </c>
      <c r="L534" s="76">
        <v>0</v>
      </c>
      <c r="M534" s="75">
        <v>177.97499999999999</v>
      </c>
      <c r="N534" s="75">
        <v>177.97499999999999</v>
      </c>
      <c r="O534" s="75">
        <v>177.97499999999999</v>
      </c>
      <c r="P534" s="77">
        <v>0</v>
      </c>
      <c r="Q534" s="77">
        <v>183.9075</v>
      </c>
    </row>
    <row r="535" spans="1:17" x14ac:dyDescent="0.2">
      <c r="A535" s="19">
        <v>31900749</v>
      </c>
      <c r="B535" s="19" t="s">
        <v>2892</v>
      </c>
      <c r="C535" s="72"/>
      <c r="D535" s="73">
        <v>5</v>
      </c>
      <c r="E535" s="74">
        <v>0</v>
      </c>
      <c r="G535" s="75">
        <v>0</v>
      </c>
      <c r="H535" s="75">
        <v>73.702500000000001</v>
      </c>
      <c r="I535" s="75">
        <v>71.325000000000003</v>
      </c>
      <c r="J535" s="75">
        <v>67.362499999999997</v>
      </c>
      <c r="K535" s="75">
        <v>55.474999999999994</v>
      </c>
      <c r="L535" s="76">
        <v>0</v>
      </c>
      <c r="M535" s="75">
        <v>71.325000000000003</v>
      </c>
      <c r="N535" s="75">
        <v>71.325000000000003</v>
      </c>
      <c r="O535" s="75">
        <v>71.325000000000003</v>
      </c>
      <c r="P535" s="77">
        <v>0</v>
      </c>
      <c r="Q535" s="77">
        <v>73.702500000000001</v>
      </c>
    </row>
    <row r="536" spans="1:17" x14ac:dyDescent="0.2">
      <c r="A536" s="19">
        <v>31900756</v>
      </c>
      <c r="B536" s="19" t="s">
        <v>210</v>
      </c>
      <c r="C536" s="72"/>
      <c r="D536" s="73">
        <v>5.25</v>
      </c>
      <c r="E536" s="74">
        <v>0</v>
      </c>
      <c r="G536" s="75">
        <v>0</v>
      </c>
      <c r="H536" s="75">
        <v>32.550000000000004</v>
      </c>
      <c r="I536" s="75">
        <v>31.5</v>
      </c>
      <c r="J536" s="75">
        <v>29.75</v>
      </c>
      <c r="K536" s="75">
        <v>24.5</v>
      </c>
      <c r="L536" s="76">
        <v>0</v>
      </c>
      <c r="M536" s="75">
        <v>31.5</v>
      </c>
      <c r="N536" s="75">
        <v>31.5</v>
      </c>
      <c r="O536" s="75">
        <v>31.5</v>
      </c>
      <c r="P536" s="77">
        <v>0</v>
      </c>
      <c r="Q536" s="77">
        <v>32.550000000000004</v>
      </c>
    </row>
    <row r="537" spans="1:17" x14ac:dyDescent="0.2">
      <c r="A537" s="19">
        <v>31900764</v>
      </c>
      <c r="B537" s="19" t="s">
        <v>2894</v>
      </c>
      <c r="C537" s="72"/>
      <c r="D537" s="73">
        <v>6.25</v>
      </c>
      <c r="E537" s="74">
        <v>0</v>
      </c>
      <c r="G537" s="75">
        <v>21.462289999999999</v>
      </c>
      <c r="H537" s="75">
        <v>73.702500000000001</v>
      </c>
      <c r="I537" s="75">
        <v>71.325000000000003</v>
      </c>
      <c r="J537" s="75">
        <v>67.362499999999997</v>
      </c>
      <c r="K537" s="75">
        <v>55.474999999999994</v>
      </c>
      <c r="L537" s="76">
        <v>0</v>
      </c>
      <c r="M537" s="75">
        <v>71.325000000000003</v>
      </c>
      <c r="N537" s="75">
        <v>71.325000000000003</v>
      </c>
      <c r="O537" s="75">
        <v>71.325000000000003</v>
      </c>
      <c r="P537" s="77">
        <v>0</v>
      </c>
      <c r="Q537" s="77">
        <v>73.702500000000001</v>
      </c>
    </row>
    <row r="538" spans="1:17" x14ac:dyDescent="0.2">
      <c r="A538" s="19">
        <v>31900772</v>
      </c>
      <c r="B538" s="19" t="s">
        <v>2893</v>
      </c>
      <c r="C538" s="72"/>
      <c r="D538" s="73">
        <v>4.75</v>
      </c>
      <c r="E538" s="74">
        <v>0</v>
      </c>
      <c r="G538" s="75">
        <v>120.59944</v>
      </c>
      <c r="H538" s="75">
        <v>221.57250000000002</v>
      </c>
      <c r="I538" s="75">
        <v>214.42500000000001</v>
      </c>
      <c r="J538" s="75">
        <v>202.51249999999999</v>
      </c>
      <c r="K538" s="75">
        <v>166.77499999999998</v>
      </c>
      <c r="L538" s="76">
        <v>235.59299999999999</v>
      </c>
      <c r="M538" s="75">
        <v>214.42500000000001</v>
      </c>
      <c r="N538" s="75">
        <v>214.42500000000001</v>
      </c>
      <c r="O538" s="75">
        <v>214.42500000000001</v>
      </c>
      <c r="P538" s="77">
        <v>120.59944</v>
      </c>
      <c r="Q538" s="77">
        <v>235.59299999999999</v>
      </c>
    </row>
    <row r="539" spans="1:17" x14ac:dyDescent="0.2">
      <c r="A539" s="19">
        <v>31900780</v>
      </c>
      <c r="B539" s="19" t="s">
        <v>177</v>
      </c>
      <c r="C539" s="72"/>
      <c r="D539" s="73">
        <v>18</v>
      </c>
      <c r="E539" s="74">
        <v>0</v>
      </c>
      <c r="G539" s="75">
        <v>120.59944</v>
      </c>
      <c r="H539" s="75">
        <v>11.625</v>
      </c>
      <c r="I539" s="75">
        <v>11.25</v>
      </c>
      <c r="J539" s="75">
        <v>10.625</v>
      </c>
      <c r="K539" s="75">
        <v>8.75</v>
      </c>
      <c r="L539" s="76">
        <v>235.59299999999999</v>
      </c>
      <c r="M539" s="75">
        <v>11.25</v>
      </c>
      <c r="N539" s="75">
        <v>11.25</v>
      </c>
      <c r="O539" s="75">
        <v>11.25</v>
      </c>
      <c r="P539" s="77">
        <v>8.75</v>
      </c>
      <c r="Q539" s="77">
        <v>235.59299999999999</v>
      </c>
    </row>
    <row r="540" spans="1:17" x14ac:dyDescent="0.2">
      <c r="A540" s="19">
        <v>31900798</v>
      </c>
      <c r="B540" s="19" t="s">
        <v>232</v>
      </c>
      <c r="C540" s="72"/>
      <c r="D540" s="73">
        <v>6</v>
      </c>
      <c r="E540" s="74">
        <v>0</v>
      </c>
      <c r="G540" s="75">
        <v>120.59944</v>
      </c>
      <c r="H540" s="75">
        <v>203.8467</v>
      </c>
      <c r="I540" s="75">
        <v>197.27100000000002</v>
      </c>
      <c r="J540" s="75">
        <v>186.3115</v>
      </c>
      <c r="K540" s="75">
        <v>153.43299999999999</v>
      </c>
      <c r="L540" s="76">
        <v>235.59299999999999</v>
      </c>
      <c r="M540" s="75">
        <v>197.27100000000002</v>
      </c>
      <c r="N540" s="75">
        <v>197.27100000000002</v>
      </c>
      <c r="O540" s="75">
        <v>197.27100000000002</v>
      </c>
      <c r="P540" s="77">
        <v>120.59944</v>
      </c>
      <c r="Q540" s="77">
        <v>235.59299999999999</v>
      </c>
    </row>
    <row r="541" spans="1:17" x14ac:dyDescent="0.2">
      <c r="A541" s="19">
        <v>31900814</v>
      </c>
      <c r="B541" s="19" t="s">
        <v>4371</v>
      </c>
      <c r="C541" s="72"/>
      <c r="D541" s="73">
        <v>46.75</v>
      </c>
      <c r="E541" s="74">
        <v>0</v>
      </c>
      <c r="G541" s="75">
        <v>120.59944</v>
      </c>
      <c r="H541" s="75">
        <v>203.8467</v>
      </c>
      <c r="I541" s="75">
        <v>197.27100000000002</v>
      </c>
      <c r="J541" s="75">
        <v>186.3115</v>
      </c>
      <c r="K541" s="75">
        <v>153.43299999999999</v>
      </c>
      <c r="L541" s="76">
        <v>235.59299999999999</v>
      </c>
      <c r="M541" s="75">
        <v>197.27100000000002</v>
      </c>
      <c r="N541" s="75">
        <v>197.27100000000002</v>
      </c>
      <c r="O541" s="75">
        <v>197.27100000000002</v>
      </c>
      <c r="P541" s="77">
        <v>120.59944</v>
      </c>
      <c r="Q541" s="77">
        <v>235.59299999999999</v>
      </c>
    </row>
    <row r="542" spans="1:17" x14ac:dyDescent="0.2">
      <c r="A542" s="19">
        <v>31900822</v>
      </c>
      <c r="B542" s="19" t="s">
        <v>178</v>
      </c>
      <c r="C542" s="72"/>
      <c r="D542" s="73">
        <v>15</v>
      </c>
      <c r="E542" s="74">
        <v>0</v>
      </c>
      <c r="G542" s="75">
        <v>120.59944</v>
      </c>
      <c r="H542" s="75">
        <v>203.8467</v>
      </c>
      <c r="I542" s="75">
        <v>197.27100000000002</v>
      </c>
      <c r="J542" s="75">
        <v>186.3115</v>
      </c>
      <c r="K542" s="75">
        <v>153.43299999999999</v>
      </c>
      <c r="L542" s="76">
        <v>235.59299999999999</v>
      </c>
      <c r="M542" s="75">
        <v>197.27100000000002</v>
      </c>
      <c r="N542" s="75">
        <v>197.27100000000002</v>
      </c>
      <c r="O542" s="75">
        <v>197.27100000000002</v>
      </c>
      <c r="P542" s="77">
        <v>120.59944</v>
      </c>
      <c r="Q542" s="77">
        <v>235.59299999999999</v>
      </c>
    </row>
    <row r="543" spans="1:17" x14ac:dyDescent="0.2">
      <c r="A543" s="19">
        <v>31900830</v>
      </c>
      <c r="B543" s="19" t="s">
        <v>164</v>
      </c>
      <c r="C543" s="72"/>
      <c r="D543" s="73">
        <v>4.5</v>
      </c>
      <c r="E543" s="74">
        <v>0</v>
      </c>
      <c r="G543" s="75">
        <v>108.52596000000001</v>
      </c>
      <c r="H543" s="75">
        <v>231.01200000000003</v>
      </c>
      <c r="I543" s="75">
        <v>223.56000000000003</v>
      </c>
      <c r="J543" s="75">
        <v>211.14</v>
      </c>
      <c r="K543" s="75">
        <v>173.88</v>
      </c>
      <c r="L543" s="74" t="s">
        <v>674</v>
      </c>
      <c r="M543" s="75">
        <v>223.56000000000003</v>
      </c>
      <c r="N543" s="75">
        <v>223.56000000000003</v>
      </c>
      <c r="O543" s="75">
        <v>223.56000000000003</v>
      </c>
      <c r="P543" s="75">
        <v>108.52596000000001</v>
      </c>
      <c r="Q543" s="75">
        <v>231.01200000000003</v>
      </c>
    </row>
    <row r="544" spans="1:17" x14ac:dyDescent="0.2">
      <c r="A544" s="19">
        <v>31900871</v>
      </c>
      <c r="B544" s="19" t="s">
        <v>4383</v>
      </c>
      <c r="C544" s="72"/>
      <c r="D544" s="73">
        <v>14</v>
      </c>
      <c r="E544" s="74">
        <v>0</v>
      </c>
      <c r="G544" s="75">
        <v>0</v>
      </c>
      <c r="H544" s="75">
        <v>107.80560000000001</v>
      </c>
      <c r="I544" s="75">
        <v>104.328</v>
      </c>
      <c r="J544" s="75">
        <v>98.531999999999996</v>
      </c>
      <c r="K544" s="75">
        <v>81.143999999999991</v>
      </c>
      <c r="L544" s="76">
        <v>0</v>
      </c>
      <c r="M544" s="75">
        <v>104.328</v>
      </c>
      <c r="N544" s="75">
        <v>104.328</v>
      </c>
      <c r="O544" s="75">
        <v>104.328</v>
      </c>
      <c r="P544" s="77">
        <v>0</v>
      </c>
      <c r="Q544" s="77">
        <v>107.80560000000001</v>
      </c>
    </row>
    <row r="545" spans="1:17" x14ac:dyDescent="0.2">
      <c r="A545" s="19">
        <v>31900889</v>
      </c>
      <c r="B545" s="19" t="s">
        <v>313</v>
      </c>
      <c r="C545" s="72"/>
      <c r="D545" s="73">
        <v>1.25</v>
      </c>
      <c r="E545" s="74">
        <v>0</v>
      </c>
      <c r="G545" s="75">
        <v>180.38588999999999</v>
      </c>
      <c r="H545" s="75">
        <v>79.356899999999996</v>
      </c>
      <c r="I545" s="75">
        <v>76.796999999999997</v>
      </c>
      <c r="J545" s="75">
        <v>72.530500000000004</v>
      </c>
      <c r="K545" s="75">
        <v>59.730999999999995</v>
      </c>
      <c r="L545" s="76">
        <v>124.515</v>
      </c>
      <c r="M545" s="75">
        <v>76.796999999999997</v>
      </c>
      <c r="N545" s="75">
        <v>76.796999999999997</v>
      </c>
      <c r="O545" s="75">
        <v>76.796999999999997</v>
      </c>
      <c r="P545" s="77">
        <v>59.730999999999995</v>
      </c>
      <c r="Q545" s="77">
        <v>180.38588999999999</v>
      </c>
    </row>
    <row r="546" spans="1:17" x14ac:dyDescent="0.2">
      <c r="A546" s="19">
        <v>31900897</v>
      </c>
      <c r="B546" s="19" t="s">
        <v>115</v>
      </c>
      <c r="C546" s="72"/>
      <c r="D546" s="73">
        <v>5</v>
      </c>
      <c r="E546" s="74">
        <v>0</v>
      </c>
      <c r="G546" s="75">
        <v>180.38588999999999</v>
      </c>
      <c r="H546" s="75">
        <v>79.356899999999996</v>
      </c>
      <c r="I546" s="75">
        <v>76.796999999999997</v>
      </c>
      <c r="J546" s="75">
        <v>72.530500000000004</v>
      </c>
      <c r="K546" s="75">
        <v>59.730999999999995</v>
      </c>
      <c r="L546" s="76">
        <v>124.515</v>
      </c>
      <c r="M546" s="75">
        <v>76.796999999999997</v>
      </c>
      <c r="N546" s="75">
        <v>76.796999999999997</v>
      </c>
      <c r="O546" s="75">
        <v>76.796999999999997</v>
      </c>
      <c r="P546" s="77">
        <v>59.730999999999995</v>
      </c>
      <c r="Q546" s="77">
        <v>180.38588999999999</v>
      </c>
    </row>
    <row r="547" spans="1:17" x14ac:dyDescent="0.2">
      <c r="A547" s="19">
        <v>31900905</v>
      </c>
      <c r="B547" s="19" t="s">
        <v>278</v>
      </c>
      <c r="C547" s="72"/>
      <c r="D547" s="73">
        <v>37.75</v>
      </c>
      <c r="E547" s="74">
        <v>0</v>
      </c>
      <c r="G547" s="75">
        <v>180.38588999999999</v>
      </c>
      <c r="H547" s="75">
        <v>79.356899999999996</v>
      </c>
      <c r="I547" s="75">
        <v>76.796999999999997</v>
      </c>
      <c r="J547" s="75">
        <v>72.530500000000004</v>
      </c>
      <c r="K547" s="75">
        <v>59.730999999999995</v>
      </c>
      <c r="L547" s="76">
        <v>124.515</v>
      </c>
      <c r="M547" s="75">
        <v>76.796999999999997</v>
      </c>
      <c r="N547" s="75">
        <v>76.796999999999997</v>
      </c>
      <c r="O547" s="75">
        <v>76.796999999999997</v>
      </c>
      <c r="P547" s="77">
        <v>59.730999999999995</v>
      </c>
      <c r="Q547" s="77">
        <v>180.38588999999999</v>
      </c>
    </row>
    <row r="548" spans="1:17" x14ac:dyDescent="0.2">
      <c r="A548" s="19">
        <v>31900913</v>
      </c>
      <c r="B548" s="19" t="s">
        <v>4835</v>
      </c>
      <c r="C548" s="72"/>
      <c r="D548" s="73">
        <v>8</v>
      </c>
      <c r="E548" s="74">
        <v>0</v>
      </c>
      <c r="G548" s="75">
        <v>18836.020479999999</v>
      </c>
      <c r="H548" s="75">
        <v>19382.548500000001</v>
      </c>
      <c r="I548" s="75">
        <v>18757.305</v>
      </c>
      <c r="J548" s="75">
        <v>17715.232500000002</v>
      </c>
      <c r="K548" s="75">
        <v>14589.014999999999</v>
      </c>
      <c r="L548" s="76">
        <v>8917.6319999999996</v>
      </c>
      <c r="M548" s="75">
        <v>18757.305</v>
      </c>
      <c r="N548" s="75">
        <v>18757.305</v>
      </c>
      <c r="O548" s="75">
        <v>18757.305</v>
      </c>
      <c r="P548" s="77">
        <v>8917.6319999999996</v>
      </c>
      <c r="Q548" s="77">
        <v>19382.548500000001</v>
      </c>
    </row>
    <row r="549" spans="1:17" x14ac:dyDescent="0.2">
      <c r="A549" s="19">
        <v>31900921</v>
      </c>
      <c r="B549" s="19" t="s">
        <v>2886</v>
      </c>
      <c r="C549" s="72"/>
      <c r="D549" s="73">
        <v>265.25</v>
      </c>
      <c r="E549" s="74">
        <v>0</v>
      </c>
      <c r="G549" s="75">
        <v>18836.020479999999</v>
      </c>
      <c r="H549" s="75">
        <v>19382.548500000001</v>
      </c>
      <c r="I549" s="75">
        <v>18757.305</v>
      </c>
      <c r="J549" s="75">
        <v>17715.232500000002</v>
      </c>
      <c r="K549" s="75">
        <v>14589.014999999999</v>
      </c>
      <c r="L549" s="76">
        <v>8917.6319999999996</v>
      </c>
      <c r="M549" s="75">
        <v>18757.305</v>
      </c>
      <c r="N549" s="75">
        <v>18757.305</v>
      </c>
      <c r="O549" s="75">
        <v>18757.305</v>
      </c>
      <c r="P549" s="77">
        <v>8917.6319999999996</v>
      </c>
      <c r="Q549" s="77">
        <v>19382.548500000001</v>
      </c>
    </row>
    <row r="550" spans="1:17" x14ac:dyDescent="0.2">
      <c r="A550" s="19">
        <v>31900947</v>
      </c>
      <c r="B550" s="19" t="s">
        <v>4696</v>
      </c>
      <c r="C550" s="72"/>
      <c r="D550" s="73">
        <v>4</v>
      </c>
      <c r="E550" s="74">
        <v>0</v>
      </c>
      <c r="G550" s="75">
        <v>1777.5490599999998</v>
      </c>
      <c r="H550" s="75">
        <v>19989.810600000001</v>
      </c>
      <c r="I550" s="75">
        <v>19344.977999999999</v>
      </c>
      <c r="J550" s="75">
        <v>18270.256999999998</v>
      </c>
      <c r="K550" s="75">
        <v>15046.093999999997</v>
      </c>
      <c r="L550" s="76">
        <v>8917.6319999999996</v>
      </c>
      <c r="M550" s="75">
        <v>19344.977999999999</v>
      </c>
      <c r="N550" s="75">
        <v>19344.977999999999</v>
      </c>
      <c r="O550" s="75">
        <v>19344.977999999999</v>
      </c>
      <c r="P550" s="77">
        <v>1777.5490599999998</v>
      </c>
      <c r="Q550" s="77">
        <v>19989.810600000001</v>
      </c>
    </row>
    <row r="551" spans="1:17" x14ac:dyDescent="0.2">
      <c r="A551" s="19">
        <v>31900954</v>
      </c>
      <c r="B551" s="19" t="s">
        <v>310</v>
      </c>
      <c r="C551" s="72"/>
      <c r="D551" s="73">
        <v>59.5</v>
      </c>
      <c r="E551" s="74">
        <v>0</v>
      </c>
      <c r="G551" s="75">
        <v>30301.882969999999</v>
      </c>
      <c r="H551" s="75">
        <v>19382.548500000001</v>
      </c>
      <c r="I551" s="75">
        <v>18757.305</v>
      </c>
      <c r="J551" s="75">
        <v>17715.232500000002</v>
      </c>
      <c r="K551" s="75">
        <v>14589.014999999999</v>
      </c>
      <c r="L551" s="76">
        <v>14345.973</v>
      </c>
      <c r="M551" s="75">
        <v>18757.305</v>
      </c>
      <c r="N551" s="75">
        <v>18757.305</v>
      </c>
      <c r="O551" s="75">
        <v>18757.305</v>
      </c>
      <c r="P551" s="77">
        <v>14345.973</v>
      </c>
      <c r="Q551" s="77">
        <v>30301.882969999999</v>
      </c>
    </row>
    <row r="552" spans="1:17" x14ac:dyDescent="0.2">
      <c r="A552" s="19">
        <v>31900954</v>
      </c>
      <c r="B552" s="19" t="s">
        <v>310</v>
      </c>
      <c r="C552" s="72"/>
      <c r="D552" s="73">
        <v>59.5</v>
      </c>
      <c r="E552" s="74">
        <v>0</v>
      </c>
      <c r="G552" s="75">
        <v>960.72738000000004</v>
      </c>
      <c r="H552" s="75">
        <v>19989.810600000001</v>
      </c>
      <c r="I552" s="75">
        <v>19344.977999999999</v>
      </c>
      <c r="J552" s="75">
        <v>18270.256999999998</v>
      </c>
      <c r="K552" s="75">
        <v>15046.093999999997</v>
      </c>
      <c r="L552" s="76">
        <v>0</v>
      </c>
      <c r="M552" s="75">
        <v>19344.977999999999</v>
      </c>
      <c r="N552" s="75">
        <v>19344.977999999999</v>
      </c>
      <c r="O552" s="75">
        <v>19344.977999999999</v>
      </c>
      <c r="P552" s="77">
        <v>0</v>
      </c>
      <c r="Q552" s="77">
        <v>19989.810600000001</v>
      </c>
    </row>
    <row r="553" spans="1:17" x14ac:dyDescent="0.2">
      <c r="A553" s="19">
        <v>31900962</v>
      </c>
      <c r="B553" s="19" t="s">
        <v>2861</v>
      </c>
      <c r="C553" s="72"/>
      <c r="D553" s="73">
        <v>14.5</v>
      </c>
      <c r="E553" s="74">
        <v>0</v>
      </c>
      <c r="G553" s="75">
        <v>2072.4511900000002</v>
      </c>
      <c r="H553" s="75">
        <v>33996.624300000003</v>
      </c>
      <c r="I553" s="75">
        <v>32899.959000000003</v>
      </c>
      <c r="J553" s="75">
        <v>31072.183499999999</v>
      </c>
      <c r="K553" s="75">
        <v>25588.857</v>
      </c>
      <c r="L553" s="76">
        <v>14345.973</v>
      </c>
      <c r="M553" s="75">
        <v>32899.959000000003</v>
      </c>
      <c r="N553" s="75">
        <v>32899.959000000003</v>
      </c>
      <c r="O553" s="75">
        <v>32899.959000000003</v>
      </c>
      <c r="P553" s="77">
        <v>2072.4511900000002</v>
      </c>
      <c r="Q553" s="77">
        <v>33996.624300000003</v>
      </c>
    </row>
    <row r="554" spans="1:17" x14ac:dyDescent="0.2">
      <c r="A554" s="19">
        <v>31900970</v>
      </c>
      <c r="B554" s="19" t="s">
        <v>697</v>
      </c>
      <c r="C554" s="72"/>
      <c r="D554" s="73">
        <v>666.25</v>
      </c>
      <c r="E554" s="74">
        <v>0</v>
      </c>
      <c r="G554" s="75">
        <v>52.707616000000002</v>
      </c>
      <c r="H554" s="75">
        <v>112.1952</v>
      </c>
      <c r="I554" s="75">
        <v>108.57600000000002</v>
      </c>
      <c r="J554" s="75">
        <v>102.544</v>
      </c>
      <c r="K554" s="75">
        <v>84.447999999999993</v>
      </c>
      <c r="L554" s="74" t="s">
        <v>674</v>
      </c>
      <c r="M554" s="75">
        <v>108.57600000000002</v>
      </c>
      <c r="N554" s="75">
        <v>108.57600000000002</v>
      </c>
      <c r="O554" s="75">
        <v>108.57600000000002</v>
      </c>
      <c r="P554" s="75">
        <v>52.707616000000002</v>
      </c>
      <c r="Q554" s="75">
        <v>112.1952</v>
      </c>
    </row>
    <row r="555" spans="1:17" x14ac:dyDescent="0.2">
      <c r="A555" s="19">
        <v>31900988</v>
      </c>
      <c r="B555" s="19" t="s">
        <v>812</v>
      </c>
      <c r="C555" s="72"/>
      <c r="D555" s="73">
        <v>242.75</v>
      </c>
      <c r="E555" s="74">
        <v>0</v>
      </c>
      <c r="G555" s="75">
        <v>42.191432999999996</v>
      </c>
      <c r="H555" s="75">
        <v>89.810099999999991</v>
      </c>
      <c r="I555" s="75">
        <v>86.913000000000011</v>
      </c>
      <c r="J555" s="75">
        <v>82.084499999999991</v>
      </c>
      <c r="K555" s="75">
        <v>67.59899999999999</v>
      </c>
      <c r="L555" s="74" t="s">
        <v>674</v>
      </c>
      <c r="M555" s="75">
        <v>86.913000000000011</v>
      </c>
      <c r="N555" s="75">
        <v>86.913000000000011</v>
      </c>
      <c r="O555" s="75">
        <v>86.913000000000011</v>
      </c>
      <c r="P555" s="75">
        <v>42.191432999999996</v>
      </c>
      <c r="Q555" s="75">
        <v>89.810099999999991</v>
      </c>
    </row>
    <row r="556" spans="1:17" x14ac:dyDescent="0.2">
      <c r="A556" s="19">
        <v>31900996</v>
      </c>
      <c r="B556" s="19" t="s">
        <v>2253</v>
      </c>
      <c r="C556" s="20">
        <v>59412</v>
      </c>
      <c r="D556" s="73">
        <v>6122.5</v>
      </c>
      <c r="E556" s="74">
        <v>3251.5559999999996</v>
      </c>
      <c r="G556" s="75">
        <v>0</v>
      </c>
      <c r="H556" s="75">
        <v>8.7048000000000005</v>
      </c>
      <c r="I556" s="75">
        <v>8.4239999999999995</v>
      </c>
      <c r="J556" s="75">
        <v>7.9559999999999995</v>
      </c>
      <c r="K556" s="75">
        <v>6.5519999999999996</v>
      </c>
      <c r="L556" s="76">
        <v>0</v>
      </c>
      <c r="M556" s="75">
        <v>8.4239999999999995</v>
      </c>
      <c r="N556" s="75">
        <v>8.4239999999999995</v>
      </c>
      <c r="O556" s="75">
        <v>8.4239999999999995</v>
      </c>
      <c r="P556" s="77">
        <v>0</v>
      </c>
      <c r="Q556" s="77">
        <v>8.7048000000000005</v>
      </c>
    </row>
    <row r="557" spans="1:17" x14ac:dyDescent="0.2">
      <c r="A557" s="19">
        <v>31901002</v>
      </c>
      <c r="B557" s="19" t="s">
        <v>2275</v>
      </c>
      <c r="C557" s="72"/>
      <c r="D557" s="73">
        <v>93.5</v>
      </c>
      <c r="E557" s="74">
        <v>0</v>
      </c>
      <c r="G557" s="75">
        <v>5.2427999999999999</v>
      </c>
      <c r="H557" s="75">
        <v>11.16</v>
      </c>
      <c r="I557" s="75">
        <v>10.8</v>
      </c>
      <c r="J557" s="75">
        <v>10.199999999999999</v>
      </c>
      <c r="K557" s="75">
        <v>8.3999999999999986</v>
      </c>
      <c r="L557" s="74" t="s">
        <v>674</v>
      </c>
      <c r="M557" s="75">
        <v>10.8</v>
      </c>
      <c r="N557" s="75">
        <v>10.8</v>
      </c>
      <c r="O557" s="75">
        <v>10.8</v>
      </c>
      <c r="P557" s="75">
        <v>5.2427999999999999</v>
      </c>
      <c r="Q557" s="75">
        <v>11.16</v>
      </c>
    </row>
    <row r="558" spans="1:17" x14ac:dyDescent="0.2">
      <c r="A558" s="19">
        <v>31901010</v>
      </c>
      <c r="B558" s="19" t="s">
        <v>2274</v>
      </c>
      <c r="C558" s="72"/>
      <c r="D558" s="73">
        <v>922.5</v>
      </c>
      <c r="E558" s="74">
        <v>0</v>
      </c>
      <c r="G558" s="75">
        <v>14.199250000000001</v>
      </c>
      <c r="H558" s="75">
        <v>30.225000000000001</v>
      </c>
      <c r="I558" s="75">
        <v>29.250000000000004</v>
      </c>
      <c r="J558" s="75">
        <v>27.625</v>
      </c>
      <c r="K558" s="75">
        <v>22.75</v>
      </c>
      <c r="L558" s="74" t="s">
        <v>674</v>
      </c>
      <c r="M558" s="75">
        <v>29.250000000000004</v>
      </c>
      <c r="N558" s="75">
        <v>29.250000000000004</v>
      </c>
      <c r="O558" s="75">
        <v>29.250000000000004</v>
      </c>
      <c r="P558" s="75">
        <v>14.199250000000001</v>
      </c>
      <c r="Q558" s="75">
        <v>30.225000000000001</v>
      </c>
    </row>
    <row r="559" spans="1:17" x14ac:dyDescent="0.2">
      <c r="A559" s="19">
        <v>31901028</v>
      </c>
      <c r="B559" s="19" t="s">
        <v>1391</v>
      </c>
      <c r="C559" s="72"/>
      <c r="D559" s="73">
        <v>136</v>
      </c>
      <c r="E559" s="74">
        <v>0</v>
      </c>
      <c r="G559" s="75">
        <v>14.199250000000001</v>
      </c>
      <c r="H559" s="75">
        <v>30.225000000000001</v>
      </c>
      <c r="I559" s="75">
        <v>29.250000000000004</v>
      </c>
      <c r="J559" s="75">
        <v>27.625</v>
      </c>
      <c r="K559" s="75">
        <v>22.75</v>
      </c>
      <c r="L559" s="74" t="s">
        <v>674</v>
      </c>
      <c r="M559" s="75">
        <v>29.250000000000004</v>
      </c>
      <c r="N559" s="75">
        <v>29.250000000000004</v>
      </c>
      <c r="O559" s="75">
        <v>29.250000000000004</v>
      </c>
      <c r="P559" s="75">
        <v>14.199250000000001</v>
      </c>
      <c r="Q559" s="75">
        <v>30.225000000000001</v>
      </c>
    </row>
    <row r="560" spans="1:17" x14ac:dyDescent="0.2">
      <c r="A560" s="19">
        <v>31901036</v>
      </c>
      <c r="B560" s="19" t="s">
        <v>3395</v>
      </c>
      <c r="C560" s="72"/>
      <c r="D560" s="73">
        <v>11</v>
      </c>
      <c r="E560" s="74">
        <v>0</v>
      </c>
      <c r="G560" s="75">
        <v>12.451650000000001</v>
      </c>
      <c r="H560" s="75">
        <v>26.505000000000003</v>
      </c>
      <c r="I560" s="75">
        <v>25.650000000000002</v>
      </c>
      <c r="J560" s="75">
        <v>24.224999999999998</v>
      </c>
      <c r="K560" s="75">
        <v>19.95</v>
      </c>
      <c r="L560" s="74" t="s">
        <v>674</v>
      </c>
      <c r="M560" s="75">
        <v>25.650000000000002</v>
      </c>
      <c r="N560" s="75">
        <v>25.650000000000002</v>
      </c>
      <c r="O560" s="75">
        <v>25.650000000000002</v>
      </c>
      <c r="P560" s="75">
        <v>12.451650000000001</v>
      </c>
      <c r="Q560" s="75">
        <v>26.505000000000003</v>
      </c>
    </row>
    <row r="561" spans="1:17" x14ac:dyDescent="0.2">
      <c r="A561" s="19">
        <v>31901069</v>
      </c>
      <c r="B561" s="19" t="s">
        <v>2865</v>
      </c>
      <c r="C561" s="72"/>
      <c r="D561" s="73">
        <v>35.75</v>
      </c>
      <c r="E561" s="74">
        <v>0</v>
      </c>
      <c r="G561" s="75">
        <v>109.44057000000001</v>
      </c>
      <c r="H561" s="75">
        <v>71.228700000000003</v>
      </c>
      <c r="I561" s="75">
        <v>68.931000000000012</v>
      </c>
      <c r="J561" s="75">
        <v>65.101500000000001</v>
      </c>
      <c r="K561" s="75">
        <v>53.613</v>
      </c>
      <c r="L561" s="76">
        <v>124.515</v>
      </c>
      <c r="M561" s="75">
        <v>68.931000000000012</v>
      </c>
      <c r="N561" s="75">
        <v>68.931000000000012</v>
      </c>
      <c r="O561" s="75">
        <v>68.931000000000012</v>
      </c>
      <c r="P561" s="77">
        <v>53.613</v>
      </c>
      <c r="Q561" s="77">
        <v>124.515</v>
      </c>
    </row>
    <row r="562" spans="1:17" x14ac:dyDescent="0.2">
      <c r="A562" s="19">
        <v>31901077</v>
      </c>
      <c r="B562" s="19" t="s">
        <v>501</v>
      </c>
      <c r="C562" s="72"/>
      <c r="D562" s="73">
        <v>112.25</v>
      </c>
      <c r="E562" s="74">
        <v>0</v>
      </c>
      <c r="G562" s="75">
        <v>9.2198499999999992</v>
      </c>
      <c r="H562" s="75">
        <v>56.3673</v>
      </c>
      <c r="I562" s="75">
        <v>54.548999999999999</v>
      </c>
      <c r="J562" s="75">
        <v>51.518499999999996</v>
      </c>
      <c r="K562" s="75">
        <v>42.427</v>
      </c>
      <c r="L562" s="76">
        <v>0</v>
      </c>
      <c r="M562" s="75">
        <v>54.548999999999999</v>
      </c>
      <c r="N562" s="75">
        <v>54.548999999999999</v>
      </c>
      <c r="O562" s="75">
        <v>54.548999999999999</v>
      </c>
      <c r="P562" s="77">
        <v>0</v>
      </c>
      <c r="Q562" s="77">
        <v>56.3673</v>
      </c>
    </row>
    <row r="563" spans="1:17" x14ac:dyDescent="0.2">
      <c r="A563" s="19">
        <v>31901085</v>
      </c>
      <c r="B563" s="19" t="s">
        <v>242</v>
      </c>
      <c r="C563" s="72"/>
      <c r="D563" s="73">
        <v>19.5</v>
      </c>
      <c r="E563" s="74">
        <v>0</v>
      </c>
      <c r="G563" s="75">
        <v>672.65560900000003</v>
      </c>
      <c r="H563" s="75">
        <v>1431.8372999999999</v>
      </c>
      <c r="I563" s="75">
        <v>1385.6490000000001</v>
      </c>
      <c r="J563" s="75">
        <v>1308.6684999999998</v>
      </c>
      <c r="K563" s="75">
        <v>1077.7269999999999</v>
      </c>
      <c r="L563" s="74" t="s">
        <v>674</v>
      </c>
      <c r="M563" s="75">
        <v>1385.6490000000001</v>
      </c>
      <c r="N563" s="75">
        <v>1385.6490000000001</v>
      </c>
      <c r="O563" s="75">
        <v>1385.6490000000001</v>
      </c>
      <c r="P563" s="75">
        <v>672.65560900000003</v>
      </c>
      <c r="Q563" s="75">
        <v>1431.8372999999999</v>
      </c>
    </row>
    <row r="564" spans="1:17" x14ac:dyDescent="0.2">
      <c r="A564" s="19">
        <v>31901085</v>
      </c>
      <c r="B564" s="19" t="s">
        <v>242</v>
      </c>
      <c r="C564" s="72"/>
      <c r="D564" s="73">
        <v>19.5</v>
      </c>
      <c r="E564" s="74">
        <v>0</v>
      </c>
      <c r="G564" s="75">
        <v>263.53808000000004</v>
      </c>
      <c r="H564" s="75">
        <v>560.97600000000011</v>
      </c>
      <c r="I564" s="75">
        <v>542.88000000000011</v>
      </c>
      <c r="J564" s="75">
        <v>512.72</v>
      </c>
      <c r="K564" s="75">
        <v>422.24</v>
      </c>
      <c r="L564" s="74" t="s">
        <v>674</v>
      </c>
      <c r="M564" s="75">
        <v>542.88000000000011</v>
      </c>
      <c r="N564" s="75">
        <v>542.88000000000011</v>
      </c>
      <c r="O564" s="75">
        <v>542.88000000000011</v>
      </c>
      <c r="P564" s="75">
        <v>263.53808000000004</v>
      </c>
      <c r="Q564" s="75">
        <v>560.97600000000011</v>
      </c>
    </row>
    <row r="565" spans="1:17" x14ac:dyDescent="0.2">
      <c r="A565" s="19">
        <v>31901085</v>
      </c>
      <c r="B565" s="19" t="s">
        <v>242</v>
      </c>
      <c r="C565" s="72"/>
      <c r="D565" s="73">
        <v>19.5</v>
      </c>
      <c r="E565" s="74">
        <v>0</v>
      </c>
      <c r="G565" s="75">
        <v>12.6701</v>
      </c>
      <c r="H565" s="75">
        <v>26.970000000000002</v>
      </c>
      <c r="I565" s="75">
        <v>26.100000000000005</v>
      </c>
      <c r="J565" s="75">
        <v>24.65</v>
      </c>
      <c r="K565" s="75">
        <v>20.299999999999997</v>
      </c>
      <c r="L565" s="74" t="s">
        <v>674</v>
      </c>
      <c r="M565" s="75">
        <v>26.100000000000005</v>
      </c>
      <c r="N565" s="75">
        <v>26.100000000000005</v>
      </c>
      <c r="O565" s="75">
        <v>26.100000000000005</v>
      </c>
      <c r="P565" s="75">
        <v>12.6701</v>
      </c>
      <c r="Q565" s="75">
        <v>26.970000000000002</v>
      </c>
    </row>
    <row r="566" spans="1:17" x14ac:dyDescent="0.2">
      <c r="A566" s="19">
        <v>31901085</v>
      </c>
      <c r="B566" s="19" t="s">
        <v>242</v>
      </c>
      <c r="C566" s="72"/>
      <c r="D566" s="73">
        <v>19.5</v>
      </c>
      <c r="E566" s="74">
        <v>0</v>
      </c>
      <c r="G566" s="75">
        <v>63.350500000000004</v>
      </c>
      <c r="H566" s="75">
        <v>134.85</v>
      </c>
      <c r="I566" s="75">
        <v>130.50000000000003</v>
      </c>
      <c r="J566" s="75">
        <v>123.25</v>
      </c>
      <c r="K566" s="75">
        <v>101.5</v>
      </c>
      <c r="L566" s="74" t="s">
        <v>674</v>
      </c>
      <c r="M566" s="75">
        <v>130.50000000000003</v>
      </c>
      <c r="N566" s="75">
        <v>130.50000000000003</v>
      </c>
      <c r="O566" s="75">
        <v>130.50000000000003</v>
      </c>
      <c r="P566" s="75">
        <v>63.350500000000004</v>
      </c>
      <c r="Q566" s="75">
        <v>134.85</v>
      </c>
    </row>
    <row r="567" spans="1:17" x14ac:dyDescent="0.2">
      <c r="A567" s="19">
        <v>31901085</v>
      </c>
      <c r="B567" s="19" t="s">
        <v>242</v>
      </c>
      <c r="C567" s="72"/>
      <c r="D567" s="73">
        <v>19.5</v>
      </c>
      <c r="E567" s="74">
        <v>0</v>
      </c>
      <c r="G567" s="75">
        <v>101.3608</v>
      </c>
      <c r="H567" s="75">
        <v>215.76000000000002</v>
      </c>
      <c r="I567" s="75">
        <v>208.80000000000004</v>
      </c>
      <c r="J567" s="75">
        <v>197.2</v>
      </c>
      <c r="K567" s="75">
        <v>162.39999999999998</v>
      </c>
      <c r="L567" s="74" t="s">
        <v>674</v>
      </c>
      <c r="M567" s="75">
        <v>208.80000000000004</v>
      </c>
      <c r="N567" s="75">
        <v>208.80000000000004</v>
      </c>
      <c r="O567" s="75">
        <v>208.80000000000004</v>
      </c>
      <c r="P567" s="75">
        <v>101.3608</v>
      </c>
      <c r="Q567" s="75">
        <v>215.76000000000002</v>
      </c>
    </row>
    <row r="568" spans="1:17" x14ac:dyDescent="0.2">
      <c r="A568" s="19">
        <v>31901085</v>
      </c>
      <c r="B568" s="19" t="s">
        <v>242</v>
      </c>
      <c r="C568" s="72"/>
      <c r="D568" s="73">
        <v>19.5</v>
      </c>
      <c r="E568" s="74">
        <v>0</v>
      </c>
      <c r="G568" s="75">
        <v>152.0412</v>
      </c>
      <c r="H568" s="75">
        <v>323.64000000000004</v>
      </c>
      <c r="I568" s="75">
        <v>313.20000000000005</v>
      </c>
      <c r="J568" s="75">
        <v>295.8</v>
      </c>
      <c r="K568" s="75">
        <v>243.6</v>
      </c>
      <c r="L568" s="74" t="s">
        <v>674</v>
      </c>
      <c r="M568" s="75">
        <v>313.20000000000005</v>
      </c>
      <c r="N568" s="75">
        <v>313.20000000000005</v>
      </c>
      <c r="O568" s="75">
        <v>313.20000000000005</v>
      </c>
      <c r="P568" s="75">
        <v>152.0412</v>
      </c>
      <c r="Q568" s="75">
        <v>323.64000000000004</v>
      </c>
    </row>
    <row r="569" spans="1:17" x14ac:dyDescent="0.2">
      <c r="A569" s="19">
        <v>31901093</v>
      </c>
      <c r="B569" s="19" t="s">
        <v>183</v>
      </c>
      <c r="C569" s="72"/>
      <c r="D569" s="73">
        <v>15.75</v>
      </c>
      <c r="E569" s="74">
        <v>0</v>
      </c>
      <c r="G569" s="75">
        <v>50.680399999999999</v>
      </c>
      <c r="H569" s="75">
        <v>107.88000000000001</v>
      </c>
      <c r="I569" s="75">
        <v>104.40000000000002</v>
      </c>
      <c r="J569" s="75">
        <v>98.6</v>
      </c>
      <c r="K569" s="75">
        <v>81.199999999999989</v>
      </c>
      <c r="L569" s="74" t="s">
        <v>674</v>
      </c>
      <c r="M569" s="75">
        <v>104.40000000000002</v>
      </c>
      <c r="N569" s="75">
        <v>104.40000000000002</v>
      </c>
      <c r="O569" s="75">
        <v>104.40000000000002</v>
      </c>
      <c r="P569" s="75">
        <v>50.680399999999999</v>
      </c>
      <c r="Q569" s="75">
        <v>107.88000000000001</v>
      </c>
    </row>
    <row r="570" spans="1:17" x14ac:dyDescent="0.2">
      <c r="A570" s="19">
        <v>31901150</v>
      </c>
      <c r="B570" s="19" t="s">
        <v>3158</v>
      </c>
      <c r="C570" s="72"/>
      <c r="D570" s="73">
        <v>635.5</v>
      </c>
      <c r="E570" s="74">
        <v>0</v>
      </c>
      <c r="G570" s="75">
        <v>239.30323700000002</v>
      </c>
      <c r="H570" s="75">
        <v>509.38890000000004</v>
      </c>
      <c r="I570" s="75">
        <v>492.95700000000011</v>
      </c>
      <c r="J570" s="75">
        <v>465.57049999999998</v>
      </c>
      <c r="K570" s="75">
        <v>383.411</v>
      </c>
      <c r="L570" s="74" t="s">
        <v>674</v>
      </c>
      <c r="M570" s="75">
        <v>492.95700000000011</v>
      </c>
      <c r="N570" s="75">
        <v>492.95700000000011</v>
      </c>
      <c r="O570" s="75">
        <v>492.95700000000011</v>
      </c>
      <c r="P570" s="75">
        <v>239.30323700000002</v>
      </c>
      <c r="Q570" s="75">
        <v>509.38890000000004</v>
      </c>
    </row>
    <row r="571" spans="1:17" x14ac:dyDescent="0.2">
      <c r="A571" s="19">
        <v>31901168</v>
      </c>
      <c r="B571" s="19" t="s">
        <v>4787</v>
      </c>
      <c r="C571" s="72"/>
      <c r="D571" s="73">
        <v>62.5</v>
      </c>
      <c r="E571" s="74">
        <v>0</v>
      </c>
      <c r="G571" s="75">
        <v>40.37724</v>
      </c>
      <c r="H571" s="75">
        <v>42.78</v>
      </c>
      <c r="I571" s="75">
        <v>41.4</v>
      </c>
      <c r="J571" s="75">
        <v>39.1</v>
      </c>
      <c r="K571" s="75">
        <v>32.199999999999996</v>
      </c>
      <c r="L571" s="76">
        <v>0</v>
      </c>
      <c r="M571" s="75">
        <v>41.4</v>
      </c>
      <c r="N571" s="75">
        <v>41.4</v>
      </c>
      <c r="O571" s="75">
        <v>41.4</v>
      </c>
      <c r="P571" s="77">
        <v>0</v>
      </c>
      <c r="Q571" s="77">
        <v>42.78</v>
      </c>
    </row>
    <row r="572" spans="1:17" x14ac:dyDescent="0.2">
      <c r="A572" s="19">
        <v>31901176</v>
      </c>
      <c r="B572" s="19" t="s">
        <v>4488</v>
      </c>
      <c r="C572" s="72"/>
      <c r="D572" s="73">
        <v>9.75</v>
      </c>
      <c r="E572" s="74">
        <v>0</v>
      </c>
      <c r="G572" s="75">
        <v>126.77768999999999</v>
      </c>
      <c r="H572" s="75">
        <v>198.09</v>
      </c>
      <c r="I572" s="75">
        <v>191.70000000000002</v>
      </c>
      <c r="J572" s="75">
        <v>181.04999999999998</v>
      </c>
      <c r="K572" s="75">
        <v>149.1</v>
      </c>
      <c r="L572" s="76">
        <v>157.25700000000001</v>
      </c>
      <c r="M572" s="75">
        <v>191.70000000000002</v>
      </c>
      <c r="N572" s="75">
        <v>191.70000000000002</v>
      </c>
      <c r="O572" s="75">
        <v>191.70000000000002</v>
      </c>
      <c r="P572" s="77">
        <v>126.77768999999999</v>
      </c>
      <c r="Q572" s="77">
        <v>198.09</v>
      </c>
    </row>
    <row r="573" spans="1:17" x14ac:dyDescent="0.2">
      <c r="A573" s="19">
        <v>31901192</v>
      </c>
      <c r="B573" s="19" t="s">
        <v>4944</v>
      </c>
      <c r="C573" s="72"/>
      <c r="D573" s="73">
        <v>6.25</v>
      </c>
      <c r="E573" s="74">
        <v>0</v>
      </c>
      <c r="G573" s="75">
        <v>40.37724</v>
      </c>
      <c r="H573" s="75">
        <v>229.71</v>
      </c>
      <c r="I573" s="75">
        <v>222.3</v>
      </c>
      <c r="J573" s="75">
        <v>209.95</v>
      </c>
      <c r="K573" s="75">
        <v>172.89999999999998</v>
      </c>
      <c r="L573" s="76">
        <v>0</v>
      </c>
      <c r="M573" s="75">
        <v>222.3</v>
      </c>
      <c r="N573" s="75">
        <v>222.3</v>
      </c>
      <c r="O573" s="75">
        <v>222.3</v>
      </c>
      <c r="P573" s="77">
        <v>0</v>
      </c>
      <c r="Q573" s="77">
        <v>229.71</v>
      </c>
    </row>
    <row r="574" spans="1:17" x14ac:dyDescent="0.2">
      <c r="A574" s="19">
        <v>31901200</v>
      </c>
      <c r="B574" s="19" t="s">
        <v>2312</v>
      </c>
      <c r="C574" s="72"/>
      <c r="D574" s="73">
        <v>17.5</v>
      </c>
      <c r="E574" s="74">
        <v>0</v>
      </c>
      <c r="G574" s="75">
        <v>0</v>
      </c>
      <c r="H574" s="75">
        <v>116.25</v>
      </c>
      <c r="I574" s="75">
        <v>112.5</v>
      </c>
      <c r="J574" s="75">
        <v>106.25</v>
      </c>
      <c r="K574" s="75">
        <v>87.5</v>
      </c>
      <c r="L574" s="76">
        <v>0</v>
      </c>
      <c r="M574" s="75">
        <v>112.5</v>
      </c>
      <c r="N574" s="75">
        <v>112.5</v>
      </c>
      <c r="O574" s="75">
        <v>112.5</v>
      </c>
      <c r="P574" s="77">
        <v>0</v>
      </c>
      <c r="Q574" s="77">
        <v>116.25</v>
      </c>
    </row>
    <row r="575" spans="1:17" x14ac:dyDescent="0.2">
      <c r="A575" s="19">
        <v>31901218</v>
      </c>
      <c r="B575" s="19" t="s">
        <v>2542</v>
      </c>
      <c r="C575" s="72"/>
      <c r="D575" s="73">
        <v>973.25</v>
      </c>
      <c r="E575" s="74">
        <v>0</v>
      </c>
      <c r="G575" s="75">
        <v>0</v>
      </c>
      <c r="H575" s="75">
        <v>247.55670000000001</v>
      </c>
      <c r="I575" s="75">
        <v>239.571</v>
      </c>
      <c r="J575" s="75">
        <v>226.26149999999998</v>
      </c>
      <c r="K575" s="75">
        <v>186.333</v>
      </c>
      <c r="L575" s="76">
        <v>0</v>
      </c>
      <c r="M575" s="75">
        <v>239.571</v>
      </c>
      <c r="N575" s="75">
        <v>239.571</v>
      </c>
      <c r="O575" s="75">
        <v>239.571</v>
      </c>
      <c r="P575" s="77">
        <v>0</v>
      </c>
      <c r="Q575" s="77">
        <v>247.55670000000001</v>
      </c>
    </row>
    <row r="576" spans="1:17" x14ac:dyDescent="0.2">
      <c r="A576" s="19">
        <v>31901226</v>
      </c>
      <c r="B576" s="19" t="s">
        <v>1989</v>
      </c>
      <c r="C576" s="72"/>
      <c r="D576" s="73">
        <v>24.25</v>
      </c>
      <c r="E576" s="74">
        <v>0</v>
      </c>
      <c r="G576" s="75" t="s">
        <v>815</v>
      </c>
      <c r="H576" s="75">
        <v>147.17250000000001</v>
      </c>
      <c r="I576" s="75">
        <v>142.42500000000001</v>
      </c>
      <c r="J576" s="75">
        <v>134.51249999999999</v>
      </c>
      <c r="K576" s="75">
        <v>110.77499999999999</v>
      </c>
      <c r="L576" s="76">
        <v>0</v>
      </c>
      <c r="M576" s="75">
        <v>142.42500000000001</v>
      </c>
      <c r="N576" s="75">
        <v>142.42500000000001</v>
      </c>
      <c r="O576" s="75">
        <v>142.42500000000001</v>
      </c>
      <c r="P576" s="77">
        <v>0</v>
      </c>
      <c r="Q576" s="77">
        <v>147.17250000000001</v>
      </c>
    </row>
    <row r="577" spans="1:17" x14ac:dyDescent="0.2">
      <c r="A577" s="19">
        <v>31901234</v>
      </c>
      <c r="B577" s="19" t="s">
        <v>4791</v>
      </c>
      <c r="C577" s="72"/>
      <c r="D577" s="73">
        <v>12.25</v>
      </c>
      <c r="E577" s="74">
        <v>0</v>
      </c>
      <c r="G577" s="75">
        <v>0</v>
      </c>
      <c r="H577" s="75">
        <v>125.55000000000001</v>
      </c>
      <c r="I577" s="75">
        <v>121.5</v>
      </c>
      <c r="J577" s="75">
        <v>114.75</v>
      </c>
      <c r="K577" s="75">
        <v>94.5</v>
      </c>
      <c r="L577" s="76">
        <v>0</v>
      </c>
      <c r="M577" s="75">
        <v>121.5</v>
      </c>
      <c r="N577" s="75">
        <v>121.5</v>
      </c>
      <c r="O577" s="75">
        <v>121.5</v>
      </c>
      <c r="P577" s="77">
        <v>0</v>
      </c>
      <c r="Q577" s="77">
        <v>125.55000000000001</v>
      </c>
    </row>
    <row r="578" spans="1:17" x14ac:dyDescent="0.2">
      <c r="A578" s="19">
        <v>31901267</v>
      </c>
      <c r="B578" s="19" t="s">
        <v>3711</v>
      </c>
      <c r="C578" s="72"/>
      <c r="D578" s="73">
        <v>10.75</v>
      </c>
      <c r="E578" s="74">
        <v>0</v>
      </c>
      <c r="G578" s="75">
        <v>3.5214140000000005</v>
      </c>
      <c r="H578" s="75">
        <v>7.4958000000000009</v>
      </c>
      <c r="I578" s="75">
        <v>7.2540000000000013</v>
      </c>
      <c r="J578" s="75">
        <v>6.851</v>
      </c>
      <c r="K578" s="75">
        <v>5.6420000000000003</v>
      </c>
      <c r="L578" s="74" t="s">
        <v>674</v>
      </c>
      <c r="M578" s="75">
        <v>7.2540000000000013</v>
      </c>
      <c r="N578" s="75">
        <v>7.2540000000000013</v>
      </c>
      <c r="O578" s="75">
        <v>7.2540000000000013</v>
      </c>
      <c r="P578" s="75">
        <v>3.5214140000000005</v>
      </c>
      <c r="Q578" s="75">
        <v>7.4958000000000009</v>
      </c>
    </row>
    <row r="579" spans="1:17" x14ac:dyDescent="0.2">
      <c r="A579" s="19">
        <v>31901275</v>
      </c>
      <c r="B579" s="19" t="s">
        <v>117</v>
      </c>
      <c r="C579" s="72"/>
      <c r="D579" s="73">
        <v>9.75</v>
      </c>
      <c r="E579" s="74">
        <v>0</v>
      </c>
      <c r="G579" s="75">
        <v>2.8398500000000002</v>
      </c>
      <c r="H579" s="75">
        <v>6.0449999999999999</v>
      </c>
      <c r="I579" s="75">
        <v>5.8500000000000005</v>
      </c>
      <c r="J579" s="75">
        <v>5.5249999999999995</v>
      </c>
      <c r="K579" s="75">
        <v>4.55</v>
      </c>
      <c r="L579" s="74" t="s">
        <v>674</v>
      </c>
      <c r="M579" s="75">
        <v>5.8500000000000005</v>
      </c>
      <c r="N579" s="75">
        <v>5.8500000000000005</v>
      </c>
      <c r="O579" s="75">
        <v>5.8500000000000005</v>
      </c>
      <c r="P579" s="75">
        <v>2.8398500000000002</v>
      </c>
      <c r="Q579" s="75">
        <v>6.0449999999999999</v>
      </c>
    </row>
    <row r="580" spans="1:17" x14ac:dyDescent="0.2">
      <c r="A580" s="19">
        <v>31901283</v>
      </c>
      <c r="B580" s="19" t="s">
        <v>3401</v>
      </c>
      <c r="C580" s="72"/>
      <c r="D580" s="73">
        <v>3687</v>
      </c>
      <c r="E580" s="74">
        <v>0</v>
      </c>
      <c r="G580" s="75">
        <v>2.8398500000000002</v>
      </c>
      <c r="H580" s="75">
        <v>6.0449999999999999</v>
      </c>
      <c r="I580" s="75">
        <v>5.8500000000000005</v>
      </c>
      <c r="J580" s="75">
        <v>5.5249999999999995</v>
      </c>
      <c r="K580" s="75">
        <v>4.55</v>
      </c>
      <c r="L580" s="74" t="s">
        <v>674</v>
      </c>
      <c r="M580" s="75">
        <v>5.8500000000000005</v>
      </c>
      <c r="N580" s="75">
        <v>5.8500000000000005</v>
      </c>
      <c r="O580" s="75">
        <v>5.8500000000000005</v>
      </c>
      <c r="P580" s="75">
        <v>2.8398500000000002</v>
      </c>
      <c r="Q580" s="75">
        <v>6.0449999999999999</v>
      </c>
    </row>
    <row r="581" spans="1:17" x14ac:dyDescent="0.2">
      <c r="A581" s="19">
        <v>31901291</v>
      </c>
      <c r="B581" s="19" t="s">
        <v>3402</v>
      </c>
      <c r="C581" s="72"/>
      <c r="D581" s="73">
        <v>1261</v>
      </c>
      <c r="E581" s="74">
        <v>0</v>
      </c>
      <c r="G581" s="75">
        <v>655.24077499999999</v>
      </c>
      <c r="H581" s="75">
        <v>1394.7675000000002</v>
      </c>
      <c r="I581" s="75">
        <v>1349.7750000000001</v>
      </c>
      <c r="J581" s="75">
        <v>1274.7874999999999</v>
      </c>
      <c r="K581" s="75">
        <v>1049.825</v>
      </c>
      <c r="L581" s="74" t="s">
        <v>674</v>
      </c>
      <c r="M581" s="75">
        <v>1349.7750000000001</v>
      </c>
      <c r="N581" s="75">
        <v>1349.7750000000001</v>
      </c>
      <c r="O581" s="75">
        <v>1349.7750000000001</v>
      </c>
      <c r="P581" s="75">
        <v>655.24077499999999</v>
      </c>
      <c r="Q581" s="75">
        <v>1394.7675000000002</v>
      </c>
    </row>
    <row r="582" spans="1:17" x14ac:dyDescent="0.2">
      <c r="A582" s="19">
        <v>31901309</v>
      </c>
      <c r="B582" s="19" t="s">
        <v>4279</v>
      </c>
      <c r="C582" s="72"/>
      <c r="D582" s="73">
        <v>169.75</v>
      </c>
      <c r="E582" s="74">
        <v>0</v>
      </c>
      <c r="G582" s="75">
        <v>159.0316</v>
      </c>
      <c r="H582" s="75">
        <v>338.52000000000004</v>
      </c>
      <c r="I582" s="75">
        <v>327.60000000000002</v>
      </c>
      <c r="J582" s="75">
        <v>309.39999999999998</v>
      </c>
      <c r="K582" s="75">
        <v>254.79999999999998</v>
      </c>
      <c r="L582" s="74" t="s">
        <v>674</v>
      </c>
      <c r="M582" s="75">
        <v>327.60000000000002</v>
      </c>
      <c r="N582" s="75">
        <v>327.60000000000002</v>
      </c>
      <c r="O582" s="75">
        <v>327.60000000000002</v>
      </c>
      <c r="P582" s="75">
        <v>159.0316</v>
      </c>
      <c r="Q582" s="75">
        <v>338.52000000000004</v>
      </c>
    </row>
    <row r="583" spans="1:17" x14ac:dyDescent="0.2">
      <c r="A583" s="19">
        <v>40577066</v>
      </c>
      <c r="B583" s="19" t="s">
        <v>2996</v>
      </c>
      <c r="C583" s="20">
        <v>76815</v>
      </c>
      <c r="D583" s="73">
        <v>515</v>
      </c>
      <c r="E583" s="74">
        <v>122.91199999999999</v>
      </c>
      <c r="G583" s="75">
        <v>0</v>
      </c>
      <c r="H583" s="75">
        <v>8486.2127999999993</v>
      </c>
      <c r="I583" s="75">
        <v>8212.4639999999999</v>
      </c>
      <c r="J583" s="75">
        <v>7756.2159999999994</v>
      </c>
      <c r="K583" s="75">
        <v>6387.4719999999988</v>
      </c>
      <c r="L583" s="76">
        <v>0</v>
      </c>
      <c r="M583" s="75">
        <v>8212.4639999999999</v>
      </c>
      <c r="N583" s="75">
        <v>8212.4639999999999</v>
      </c>
      <c r="O583" s="75">
        <v>8212.4639999999999</v>
      </c>
      <c r="P583" s="77">
        <v>0</v>
      </c>
      <c r="Q583" s="77">
        <v>8486.2127999999993</v>
      </c>
    </row>
    <row r="584" spans="1:17" x14ac:dyDescent="0.2">
      <c r="A584" s="19">
        <v>31901051</v>
      </c>
      <c r="B584" s="19" t="s">
        <v>235</v>
      </c>
      <c r="C584" s="72"/>
      <c r="D584" s="73">
        <v>4.25</v>
      </c>
      <c r="E584" s="74">
        <v>0</v>
      </c>
      <c r="G584" s="75">
        <v>16.606569</v>
      </c>
      <c r="H584" s="75">
        <v>35.349299999999999</v>
      </c>
      <c r="I584" s="75">
        <v>34.209000000000003</v>
      </c>
      <c r="J584" s="75">
        <v>32.308499999999995</v>
      </c>
      <c r="K584" s="75">
        <v>26.606999999999996</v>
      </c>
      <c r="L584" s="74" t="s">
        <v>674</v>
      </c>
      <c r="M584" s="75">
        <v>34.209000000000003</v>
      </c>
      <c r="N584" s="75">
        <v>34.209000000000003</v>
      </c>
      <c r="O584" s="75">
        <v>34.209000000000003</v>
      </c>
      <c r="P584" s="75">
        <v>16.606569</v>
      </c>
      <c r="Q584" s="75">
        <v>35.349299999999999</v>
      </c>
    </row>
    <row r="585" spans="1:17" x14ac:dyDescent="0.2">
      <c r="A585" s="19">
        <v>31901184</v>
      </c>
      <c r="B585" s="19" t="s">
        <v>3821</v>
      </c>
      <c r="C585" s="72"/>
      <c r="D585" s="73">
        <v>53</v>
      </c>
      <c r="E585" s="74">
        <v>0</v>
      </c>
      <c r="G585" s="75">
        <v>415.41325800000004</v>
      </c>
      <c r="H585" s="75">
        <v>884.26260000000013</v>
      </c>
      <c r="I585" s="75">
        <v>855.73800000000017</v>
      </c>
      <c r="J585" s="75">
        <v>808.197</v>
      </c>
      <c r="K585" s="75">
        <v>665.57399999999996</v>
      </c>
      <c r="L585" s="74" t="s">
        <v>674</v>
      </c>
      <c r="M585" s="75">
        <v>855.73800000000017</v>
      </c>
      <c r="N585" s="75">
        <v>855.73800000000017</v>
      </c>
      <c r="O585" s="75">
        <v>855.73800000000017</v>
      </c>
      <c r="P585" s="75">
        <v>415.41325800000004</v>
      </c>
      <c r="Q585" s="75">
        <v>884.26260000000013</v>
      </c>
    </row>
    <row r="586" spans="1:17" x14ac:dyDescent="0.2">
      <c r="A586" s="19">
        <v>20000174</v>
      </c>
      <c r="B586" s="19" t="s">
        <v>3378</v>
      </c>
      <c r="C586" s="72"/>
      <c r="D586" s="73">
        <v>1240</v>
      </c>
      <c r="E586" s="74">
        <v>0</v>
      </c>
      <c r="G586" s="75">
        <v>415.41325800000004</v>
      </c>
      <c r="H586" s="75">
        <v>884.26260000000013</v>
      </c>
      <c r="I586" s="75">
        <v>855.73800000000017</v>
      </c>
      <c r="J586" s="75">
        <v>808.197</v>
      </c>
      <c r="K586" s="75">
        <v>665.57399999999996</v>
      </c>
      <c r="L586" s="74" t="s">
        <v>674</v>
      </c>
      <c r="M586" s="75">
        <v>855.73800000000017</v>
      </c>
      <c r="N586" s="75">
        <v>855.73800000000017</v>
      </c>
      <c r="O586" s="75">
        <v>855.73800000000017</v>
      </c>
      <c r="P586" s="75">
        <v>415.41325800000004</v>
      </c>
      <c r="Q586" s="75">
        <v>884.26260000000013</v>
      </c>
    </row>
    <row r="587" spans="1:17" x14ac:dyDescent="0.2">
      <c r="A587" s="19">
        <v>30801161</v>
      </c>
      <c r="B587" s="19" t="s">
        <v>1564</v>
      </c>
      <c r="C587" s="72"/>
      <c r="D587" s="73">
        <v>6</v>
      </c>
      <c r="E587" s="74">
        <v>0</v>
      </c>
      <c r="G587" s="75">
        <v>0</v>
      </c>
      <c r="H587" s="75">
        <v>687.73500000000001</v>
      </c>
      <c r="I587" s="75">
        <v>665.55000000000007</v>
      </c>
      <c r="J587" s="75">
        <v>628.57499999999993</v>
      </c>
      <c r="K587" s="75">
        <v>517.65</v>
      </c>
      <c r="L587" s="76">
        <v>0</v>
      </c>
      <c r="M587" s="75">
        <v>665.55000000000007</v>
      </c>
      <c r="N587" s="75">
        <v>665.55000000000007</v>
      </c>
      <c r="O587" s="75">
        <v>665.55000000000007</v>
      </c>
      <c r="P587" s="77">
        <v>0</v>
      </c>
      <c r="Q587" s="77">
        <v>687.73500000000001</v>
      </c>
    </row>
    <row r="588" spans="1:17" x14ac:dyDescent="0.2">
      <c r="A588" s="19">
        <v>30801187</v>
      </c>
      <c r="B588" s="19" t="s">
        <v>2842</v>
      </c>
      <c r="C588" s="72"/>
      <c r="D588" s="73">
        <v>28</v>
      </c>
      <c r="E588" s="74">
        <v>0</v>
      </c>
      <c r="G588" s="75">
        <v>1590.7703759999999</v>
      </c>
      <c r="H588" s="75">
        <v>3386.1672000000003</v>
      </c>
      <c r="I588" s="75">
        <v>3276.9360000000006</v>
      </c>
      <c r="J588" s="75">
        <v>3094.884</v>
      </c>
      <c r="K588" s="75">
        <v>2548.7279999999996</v>
      </c>
      <c r="L588" s="74" t="s">
        <v>674</v>
      </c>
      <c r="M588" s="75">
        <v>3276.9360000000006</v>
      </c>
      <c r="N588" s="75">
        <v>3276.9360000000006</v>
      </c>
      <c r="O588" s="75">
        <v>3276.9360000000006</v>
      </c>
      <c r="P588" s="75">
        <v>1590.7703759999999</v>
      </c>
      <c r="Q588" s="75">
        <v>3386.1672000000003</v>
      </c>
    </row>
    <row r="589" spans="1:17" x14ac:dyDescent="0.2">
      <c r="A589" s="19">
        <v>30900013</v>
      </c>
      <c r="B589" s="19" t="s">
        <v>113</v>
      </c>
      <c r="C589" s="72"/>
      <c r="D589" s="73">
        <v>8.5</v>
      </c>
      <c r="E589" s="74">
        <v>0</v>
      </c>
      <c r="G589" s="75">
        <v>2.2718800000000003</v>
      </c>
      <c r="H589" s="75">
        <v>4.8360000000000003</v>
      </c>
      <c r="I589" s="75">
        <v>4.6800000000000006</v>
      </c>
      <c r="J589" s="75">
        <v>4.42</v>
      </c>
      <c r="K589" s="75">
        <v>3.6399999999999997</v>
      </c>
      <c r="L589" s="74" t="s">
        <v>674</v>
      </c>
      <c r="M589" s="75">
        <v>4.6800000000000006</v>
      </c>
      <c r="N589" s="75">
        <v>4.6800000000000006</v>
      </c>
      <c r="O589" s="75">
        <v>4.6800000000000006</v>
      </c>
      <c r="P589" s="75">
        <v>2.2718800000000003</v>
      </c>
      <c r="Q589" s="75">
        <v>4.8360000000000003</v>
      </c>
    </row>
    <row r="590" spans="1:17" x14ac:dyDescent="0.2">
      <c r="A590" s="19">
        <v>30900062</v>
      </c>
      <c r="B590" s="19" t="s">
        <v>1985</v>
      </c>
      <c r="C590" s="72"/>
      <c r="D590" s="73">
        <v>2.25</v>
      </c>
      <c r="E590" s="74">
        <v>0</v>
      </c>
      <c r="G590" s="75">
        <v>1.52915</v>
      </c>
      <c r="H590" s="75">
        <v>3.2550000000000003</v>
      </c>
      <c r="I590" s="75">
        <v>3.1500000000000004</v>
      </c>
      <c r="J590" s="75">
        <v>2.9750000000000001</v>
      </c>
      <c r="K590" s="75">
        <v>2.4499999999999997</v>
      </c>
      <c r="L590" s="74" t="s">
        <v>674</v>
      </c>
      <c r="M590" s="75">
        <v>3.1500000000000004</v>
      </c>
      <c r="N590" s="75">
        <v>3.1500000000000004</v>
      </c>
      <c r="O590" s="75">
        <v>3.1500000000000004</v>
      </c>
      <c r="P590" s="75">
        <v>1.52915</v>
      </c>
      <c r="Q590" s="75">
        <v>3.2550000000000003</v>
      </c>
    </row>
    <row r="591" spans="1:17" x14ac:dyDescent="0.2">
      <c r="A591" s="19">
        <v>30900138</v>
      </c>
      <c r="B591" s="19" t="s">
        <v>1121</v>
      </c>
      <c r="C591" s="72"/>
      <c r="D591" s="73">
        <v>5.5</v>
      </c>
      <c r="E591" s="74">
        <v>0</v>
      </c>
      <c r="G591" s="75">
        <v>0</v>
      </c>
      <c r="H591" s="75">
        <v>412.02720000000005</v>
      </c>
      <c r="I591" s="75">
        <v>398.73600000000005</v>
      </c>
      <c r="J591" s="75">
        <v>376.584</v>
      </c>
      <c r="K591" s="75">
        <v>310.12799999999999</v>
      </c>
      <c r="L591" s="76">
        <v>0</v>
      </c>
      <c r="M591" s="75">
        <v>398.73600000000005</v>
      </c>
      <c r="N591" s="75">
        <v>398.73600000000005</v>
      </c>
      <c r="O591" s="75">
        <v>398.73600000000005</v>
      </c>
      <c r="P591" s="77">
        <v>0</v>
      </c>
      <c r="Q591" s="77">
        <v>412.02720000000005</v>
      </c>
    </row>
    <row r="592" spans="1:17" x14ac:dyDescent="0.2">
      <c r="A592" s="19">
        <v>30900146</v>
      </c>
      <c r="B592" s="19" t="s">
        <v>916</v>
      </c>
      <c r="C592" s="72"/>
      <c r="D592" s="73">
        <v>267.75</v>
      </c>
      <c r="E592" s="74">
        <v>0</v>
      </c>
      <c r="G592" s="75">
        <v>163.14381999999998</v>
      </c>
      <c r="H592" s="75">
        <v>116.25</v>
      </c>
      <c r="I592" s="75">
        <v>112.5</v>
      </c>
      <c r="J592" s="75">
        <v>106.25</v>
      </c>
      <c r="K592" s="75">
        <v>87.5</v>
      </c>
      <c r="L592" s="76">
        <v>0</v>
      </c>
      <c r="M592" s="75">
        <v>112.5</v>
      </c>
      <c r="N592" s="75">
        <v>112.5</v>
      </c>
      <c r="O592" s="75">
        <v>112.5</v>
      </c>
      <c r="P592" s="77">
        <v>0</v>
      </c>
      <c r="Q592" s="77">
        <v>163.14381999999998</v>
      </c>
    </row>
    <row r="593" spans="1:17" x14ac:dyDescent="0.2">
      <c r="A593" s="19">
        <v>30900161</v>
      </c>
      <c r="B593" s="19" t="s">
        <v>1180</v>
      </c>
      <c r="C593" s="72"/>
      <c r="D593" s="73">
        <v>7</v>
      </c>
      <c r="E593" s="74">
        <v>0</v>
      </c>
      <c r="G593" s="75">
        <v>0</v>
      </c>
      <c r="H593" s="75">
        <v>283.14780000000002</v>
      </c>
      <c r="I593" s="75">
        <v>274.01400000000001</v>
      </c>
      <c r="J593" s="75">
        <v>258.791</v>
      </c>
      <c r="K593" s="75">
        <v>213.12199999999999</v>
      </c>
      <c r="L593" s="76">
        <v>0</v>
      </c>
      <c r="M593" s="75">
        <v>274.01400000000001</v>
      </c>
      <c r="N593" s="75">
        <v>274.01400000000001</v>
      </c>
      <c r="O593" s="75">
        <v>274.01400000000001</v>
      </c>
      <c r="P593" s="77">
        <v>0</v>
      </c>
      <c r="Q593" s="77">
        <v>283.14780000000002</v>
      </c>
    </row>
    <row r="594" spans="1:17" x14ac:dyDescent="0.2">
      <c r="A594" s="19">
        <v>30900187</v>
      </c>
      <c r="B594" s="19" t="s">
        <v>1510</v>
      </c>
      <c r="C594" s="72"/>
      <c r="D594" s="73">
        <v>4</v>
      </c>
      <c r="E594" s="74">
        <v>0</v>
      </c>
      <c r="G594" s="75">
        <v>439.83437000000004</v>
      </c>
      <c r="H594" s="75">
        <v>928.60500000000002</v>
      </c>
      <c r="I594" s="75">
        <v>898.65</v>
      </c>
      <c r="J594" s="75">
        <v>848.72500000000002</v>
      </c>
      <c r="K594" s="75">
        <v>698.94999999999993</v>
      </c>
      <c r="L594" s="76">
        <v>163.99799999999999</v>
      </c>
      <c r="M594" s="75">
        <v>898.65</v>
      </c>
      <c r="N594" s="75">
        <v>898.65</v>
      </c>
      <c r="O594" s="75">
        <v>898.65</v>
      </c>
      <c r="P594" s="77">
        <v>163.99799999999999</v>
      </c>
      <c r="Q594" s="77">
        <v>928.60500000000002</v>
      </c>
    </row>
    <row r="595" spans="1:17" x14ac:dyDescent="0.2">
      <c r="A595" s="19">
        <v>30900229</v>
      </c>
      <c r="B595" s="19" t="s">
        <v>2870</v>
      </c>
      <c r="C595" s="72"/>
      <c r="D595" s="73">
        <v>5.5</v>
      </c>
      <c r="E595" s="74">
        <v>0</v>
      </c>
      <c r="G595" s="75">
        <v>632.36764999999991</v>
      </c>
      <c r="H595" s="75">
        <v>1234.1100000000001</v>
      </c>
      <c r="I595" s="75">
        <v>1194.3</v>
      </c>
      <c r="J595" s="75">
        <v>1127.95</v>
      </c>
      <c r="K595" s="75">
        <v>928.9</v>
      </c>
      <c r="L595" s="76">
        <v>163.99799999999999</v>
      </c>
      <c r="M595" s="75">
        <v>1194.3</v>
      </c>
      <c r="N595" s="75">
        <v>1194.3</v>
      </c>
      <c r="O595" s="75">
        <v>1194.3</v>
      </c>
      <c r="P595" s="77">
        <v>163.99799999999999</v>
      </c>
      <c r="Q595" s="77">
        <v>1234.1100000000001</v>
      </c>
    </row>
    <row r="596" spans="1:17" x14ac:dyDescent="0.2">
      <c r="A596" s="19">
        <v>30900252</v>
      </c>
      <c r="B596" s="19" t="s">
        <v>132</v>
      </c>
      <c r="C596" s="72"/>
      <c r="D596" s="73">
        <v>14.25</v>
      </c>
      <c r="E596" s="74">
        <v>0</v>
      </c>
      <c r="G596" s="75">
        <v>2.4990679999999998</v>
      </c>
      <c r="H596" s="75">
        <v>5.3196000000000003</v>
      </c>
      <c r="I596" s="75">
        <v>5.1480000000000006</v>
      </c>
      <c r="J596" s="75">
        <v>4.8620000000000001</v>
      </c>
      <c r="K596" s="75">
        <v>4.0039999999999996</v>
      </c>
      <c r="L596" s="74" t="s">
        <v>674</v>
      </c>
      <c r="M596" s="75">
        <v>5.1480000000000006</v>
      </c>
      <c r="N596" s="75">
        <v>5.1480000000000006</v>
      </c>
      <c r="O596" s="75">
        <v>5.1480000000000006</v>
      </c>
      <c r="P596" s="75">
        <v>2.4990679999999998</v>
      </c>
      <c r="Q596" s="75">
        <v>5.3196000000000003</v>
      </c>
    </row>
    <row r="597" spans="1:17" x14ac:dyDescent="0.2">
      <c r="A597" s="19">
        <v>30900286</v>
      </c>
      <c r="B597" s="19" t="s">
        <v>2502</v>
      </c>
      <c r="C597" s="72"/>
      <c r="D597" s="73">
        <v>85.5</v>
      </c>
      <c r="E597" s="74">
        <v>0</v>
      </c>
      <c r="G597" s="75">
        <v>2.4990679999999998</v>
      </c>
      <c r="H597" s="75">
        <v>5.3196000000000003</v>
      </c>
      <c r="I597" s="75">
        <v>5.1480000000000006</v>
      </c>
      <c r="J597" s="75">
        <v>4.8620000000000001</v>
      </c>
      <c r="K597" s="75">
        <v>4.0039999999999996</v>
      </c>
      <c r="L597" s="74" t="s">
        <v>674</v>
      </c>
      <c r="M597" s="75">
        <v>5.1480000000000006</v>
      </c>
      <c r="N597" s="75">
        <v>5.1480000000000006</v>
      </c>
      <c r="O597" s="75">
        <v>5.1480000000000006</v>
      </c>
      <c r="P597" s="75">
        <v>2.4990679999999998</v>
      </c>
      <c r="Q597" s="75">
        <v>5.3196000000000003</v>
      </c>
    </row>
    <row r="598" spans="1:17" x14ac:dyDescent="0.2">
      <c r="A598" s="19">
        <v>30900294</v>
      </c>
      <c r="B598" s="19" t="s">
        <v>287</v>
      </c>
      <c r="C598" s="72"/>
      <c r="D598" s="73">
        <v>5.5</v>
      </c>
      <c r="E598" s="74">
        <v>0</v>
      </c>
      <c r="G598" s="75">
        <v>19.424574</v>
      </c>
      <c r="H598" s="75">
        <v>41.347799999999999</v>
      </c>
      <c r="I598" s="75">
        <v>40.01400000000001</v>
      </c>
      <c r="J598" s="75">
        <v>37.790999999999997</v>
      </c>
      <c r="K598" s="75">
        <v>31.122</v>
      </c>
      <c r="L598" s="74" t="s">
        <v>674</v>
      </c>
      <c r="M598" s="75">
        <v>40.01400000000001</v>
      </c>
      <c r="N598" s="75">
        <v>40.01400000000001</v>
      </c>
      <c r="O598" s="75">
        <v>40.01400000000001</v>
      </c>
      <c r="P598" s="75">
        <v>19.424574</v>
      </c>
      <c r="Q598" s="75">
        <v>41.347799999999999</v>
      </c>
    </row>
    <row r="599" spans="1:17" x14ac:dyDescent="0.2">
      <c r="A599" s="19">
        <v>30900302</v>
      </c>
      <c r="B599" s="19" t="s">
        <v>2902</v>
      </c>
      <c r="C599" s="72"/>
      <c r="D599" s="73">
        <v>10.75</v>
      </c>
      <c r="E599" s="74">
        <v>0</v>
      </c>
      <c r="G599" s="75">
        <v>50.208548</v>
      </c>
      <c r="H599" s="75">
        <v>106.87560000000001</v>
      </c>
      <c r="I599" s="75">
        <v>103.42800000000001</v>
      </c>
      <c r="J599" s="75">
        <v>97.682000000000002</v>
      </c>
      <c r="K599" s="75">
        <v>80.444000000000003</v>
      </c>
      <c r="L599" s="74" t="s">
        <v>674</v>
      </c>
      <c r="M599" s="75">
        <v>103.42800000000001</v>
      </c>
      <c r="N599" s="75">
        <v>103.42800000000001</v>
      </c>
      <c r="O599" s="75">
        <v>103.42800000000001</v>
      </c>
      <c r="P599" s="75">
        <v>50.208548</v>
      </c>
      <c r="Q599" s="75">
        <v>106.87560000000001</v>
      </c>
    </row>
    <row r="600" spans="1:17" x14ac:dyDescent="0.2">
      <c r="A600" s="19">
        <v>30900328</v>
      </c>
      <c r="B600" s="19" t="s">
        <v>3073</v>
      </c>
      <c r="C600" s="72"/>
      <c r="D600" s="73">
        <v>12.5</v>
      </c>
      <c r="E600" s="74">
        <v>0</v>
      </c>
      <c r="G600" s="75">
        <v>0</v>
      </c>
      <c r="H600" s="75">
        <v>75.5625</v>
      </c>
      <c r="I600" s="75">
        <v>73.125</v>
      </c>
      <c r="J600" s="75">
        <v>69.0625</v>
      </c>
      <c r="K600" s="75">
        <v>56.874999999999993</v>
      </c>
      <c r="L600" s="76">
        <v>0</v>
      </c>
      <c r="M600" s="75">
        <v>73.125</v>
      </c>
      <c r="N600" s="75">
        <v>73.125</v>
      </c>
      <c r="O600" s="75">
        <v>73.125</v>
      </c>
      <c r="P600" s="77">
        <v>0</v>
      </c>
      <c r="Q600" s="77">
        <v>75.5625</v>
      </c>
    </row>
    <row r="601" spans="1:17" x14ac:dyDescent="0.2">
      <c r="A601" s="19">
        <v>30900336</v>
      </c>
      <c r="B601" s="19" t="s">
        <v>320</v>
      </c>
      <c r="C601" s="72"/>
      <c r="D601" s="73">
        <v>24</v>
      </c>
      <c r="E601" s="74">
        <v>0</v>
      </c>
      <c r="G601" s="75">
        <v>16.500679999999999</v>
      </c>
      <c r="H601" s="75">
        <v>120.73260000000001</v>
      </c>
      <c r="I601" s="75">
        <v>116.83799999999999</v>
      </c>
      <c r="J601" s="75">
        <v>110.34699999999999</v>
      </c>
      <c r="K601" s="75">
        <v>90.873999999999995</v>
      </c>
      <c r="L601" s="76">
        <v>0</v>
      </c>
      <c r="M601" s="75">
        <v>116.83799999999999</v>
      </c>
      <c r="N601" s="75">
        <v>116.83799999999999</v>
      </c>
      <c r="O601" s="75">
        <v>116.83799999999999</v>
      </c>
      <c r="P601" s="77">
        <v>0</v>
      </c>
      <c r="Q601" s="77">
        <v>120.73260000000001</v>
      </c>
    </row>
    <row r="602" spans="1:17" x14ac:dyDescent="0.2">
      <c r="A602" s="19">
        <v>30900344</v>
      </c>
      <c r="B602" s="19" t="s">
        <v>3511</v>
      </c>
      <c r="C602" s="72"/>
      <c r="D602" s="73">
        <v>3.5</v>
      </c>
      <c r="E602" s="74">
        <v>0</v>
      </c>
      <c r="G602" s="75">
        <v>96.266639999999995</v>
      </c>
      <c r="H602" s="75">
        <v>241.49310000000003</v>
      </c>
      <c r="I602" s="75">
        <v>233.70300000000003</v>
      </c>
      <c r="J602" s="75">
        <v>220.71950000000001</v>
      </c>
      <c r="K602" s="75">
        <v>181.76900000000001</v>
      </c>
      <c r="L602" s="76">
        <v>113.93100000000001</v>
      </c>
      <c r="M602" s="75">
        <v>233.70300000000003</v>
      </c>
      <c r="N602" s="75">
        <v>233.70300000000003</v>
      </c>
      <c r="O602" s="75">
        <v>233.70300000000003</v>
      </c>
      <c r="P602" s="77">
        <v>96.266639999999995</v>
      </c>
      <c r="Q602" s="77">
        <v>241.49310000000003</v>
      </c>
    </row>
    <row r="603" spans="1:17" x14ac:dyDescent="0.2">
      <c r="A603" s="19">
        <v>30900351</v>
      </c>
      <c r="B603" s="19" t="s">
        <v>3549</v>
      </c>
      <c r="C603" s="72"/>
      <c r="D603" s="73">
        <v>292.25</v>
      </c>
      <c r="E603" s="74">
        <v>0</v>
      </c>
      <c r="G603" s="75">
        <v>3.4952000000000001</v>
      </c>
      <c r="H603" s="75">
        <v>7.44</v>
      </c>
      <c r="I603" s="75">
        <v>7.2000000000000011</v>
      </c>
      <c r="J603" s="75">
        <v>6.8</v>
      </c>
      <c r="K603" s="75">
        <v>5.6</v>
      </c>
      <c r="L603" s="74" t="s">
        <v>674</v>
      </c>
      <c r="M603" s="75">
        <v>7.2000000000000011</v>
      </c>
      <c r="N603" s="75">
        <v>7.2000000000000011</v>
      </c>
      <c r="O603" s="75">
        <v>7.2000000000000011</v>
      </c>
      <c r="P603" s="75">
        <v>3.4952000000000001</v>
      </c>
      <c r="Q603" s="75">
        <v>7.44</v>
      </c>
    </row>
    <row r="604" spans="1:17" x14ac:dyDescent="0.2">
      <c r="A604" s="19">
        <v>30900369</v>
      </c>
      <c r="B604" s="19" t="s">
        <v>4051</v>
      </c>
      <c r="C604" s="72"/>
      <c r="D604" s="73">
        <v>14</v>
      </c>
      <c r="E604" s="74">
        <v>0</v>
      </c>
      <c r="G604" s="75">
        <v>17.475999999999999</v>
      </c>
      <c r="H604" s="75">
        <v>37.200000000000003</v>
      </c>
      <c r="I604" s="75">
        <v>36.000000000000007</v>
      </c>
      <c r="J604" s="75">
        <v>34</v>
      </c>
      <c r="K604" s="75">
        <v>28</v>
      </c>
      <c r="L604" s="74" t="s">
        <v>674</v>
      </c>
      <c r="M604" s="75">
        <v>36.000000000000007</v>
      </c>
      <c r="N604" s="75">
        <v>36.000000000000007</v>
      </c>
      <c r="O604" s="75">
        <v>36.000000000000007</v>
      </c>
      <c r="P604" s="75">
        <v>17.475999999999999</v>
      </c>
      <c r="Q604" s="75">
        <v>37.200000000000003</v>
      </c>
    </row>
    <row r="605" spans="1:17" x14ac:dyDescent="0.2">
      <c r="A605" s="19">
        <v>30900377</v>
      </c>
      <c r="B605" s="19" t="s">
        <v>180</v>
      </c>
      <c r="C605" s="72"/>
      <c r="D605" s="73">
        <v>7.75</v>
      </c>
      <c r="E605" s="74">
        <v>0</v>
      </c>
      <c r="G605" s="75">
        <v>16.846864</v>
      </c>
      <c r="H605" s="75">
        <v>35.860800000000005</v>
      </c>
      <c r="I605" s="75">
        <v>34.704000000000008</v>
      </c>
      <c r="J605" s="75">
        <v>32.776000000000003</v>
      </c>
      <c r="K605" s="75">
        <v>26.992000000000001</v>
      </c>
      <c r="L605" s="74" t="s">
        <v>674</v>
      </c>
      <c r="M605" s="75">
        <v>34.704000000000008</v>
      </c>
      <c r="N605" s="75">
        <v>34.704000000000008</v>
      </c>
      <c r="O605" s="75">
        <v>34.704000000000008</v>
      </c>
      <c r="P605" s="75">
        <v>16.846864</v>
      </c>
      <c r="Q605" s="75">
        <v>35.860800000000005</v>
      </c>
    </row>
    <row r="606" spans="1:17" x14ac:dyDescent="0.2">
      <c r="A606" s="19">
        <v>30900385</v>
      </c>
      <c r="B606" s="19" t="s">
        <v>2868</v>
      </c>
      <c r="C606" s="72"/>
      <c r="D606" s="73">
        <v>27.5</v>
      </c>
      <c r="E606" s="74">
        <v>0</v>
      </c>
      <c r="G606" s="75">
        <v>8.3010999999999999</v>
      </c>
      <c r="H606" s="75">
        <v>17.670000000000002</v>
      </c>
      <c r="I606" s="75">
        <v>17.100000000000001</v>
      </c>
      <c r="J606" s="75">
        <v>16.149999999999999</v>
      </c>
      <c r="K606" s="75">
        <v>13.299999999999999</v>
      </c>
      <c r="L606" s="74" t="s">
        <v>674</v>
      </c>
      <c r="M606" s="75">
        <v>17.100000000000001</v>
      </c>
      <c r="N606" s="75">
        <v>17.100000000000001</v>
      </c>
      <c r="O606" s="75">
        <v>17.100000000000001</v>
      </c>
      <c r="P606" s="75">
        <v>8.3010999999999999</v>
      </c>
      <c r="Q606" s="75">
        <v>17.670000000000002</v>
      </c>
    </row>
    <row r="607" spans="1:17" x14ac:dyDescent="0.2">
      <c r="A607" s="19">
        <v>30900393</v>
      </c>
      <c r="B607" s="19" t="s">
        <v>119</v>
      </c>
      <c r="C607" s="72"/>
      <c r="D607" s="73">
        <v>20.25</v>
      </c>
      <c r="E607" s="74">
        <v>0</v>
      </c>
      <c r="G607" s="75">
        <v>233.76597000000001</v>
      </c>
      <c r="H607" s="75">
        <v>210.01259999999999</v>
      </c>
      <c r="I607" s="75">
        <v>203.238</v>
      </c>
      <c r="J607" s="75">
        <v>191.947</v>
      </c>
      <c r="K607" s="75">
        <v>158.07399999999998</v>
      </c>
      <c r="L607" s="76">
        <v>0</v>
      </c>
      <c r="M607" s="75">
        <v>203.238</v>
      </c>
      <c r="N607" s="75">
        <v>203.238</v>
      </c>
      <c r="O607" s="75">
        <v>203.238</v>
      </c>
      <c r="P607" s="77">
        <v>0</v>
      </c>
      <c r="Q607" s="77">
        <v>233.76597000000001</v>
      </c>
    </row>
    <row r="608" spans="1:17" x14ac:dyDescent="0.2">
      <c r="A608" s="19">
        <v>30900435</v>
      </c>
      <c r="B608" s="19" t="s">
        <v>4351</v>
      </c>
      <c r="C608" s="72"/>
      <c r="D608" s="73">
        <v>3</v>
      </c>
      <c r="E608" s="74">
        <v>0</v>
      </c>
      <c r="G608" s="75">
        <v>206.50563</v>
      </c>
      <c r="H608" s="75">
        <v>189.21780000000001</v>
      </c>
      <c r="I608" s="75">
        <v>183.114</v>
      </c>
      <c r="J608" s="75">
        <v>172.941</v>
      </c>
      <c r="K608" s="75">
        <v>142.422</v>
      </c>
      <c r="L608" s="76">
        <v>0</v>
      </c>
      <c r="M608" s="75">
        <v>183.114</v>
      </c>
      <c r="N608" s="75">
        <v>183.114</v>
      </c>
      <c r="O608" s="75">
        <v>183.114</v>
      </c>
      <c r="P608" s="77">
        <v>0</v>
      </c>
      <c r="Q608" s="77">
        <v>206.50563</v>
      </c>
    </row>
    <row r="609" spans="1:17" x14ac:dyDescent="0.2">
      <c r="A609" s="19">
        <v>30900443</v>
      </c>
      <c r="B609" s="19" t="s">
        <v>4396</v>
      </c>
      <c r="C609" s="72"/>
      <c r="D609" s="73">
        <v>15</v>
      </c>
      <c r="E609" s="74">
        <v>0</v>
      </c>
      <c r="G609" s="75">
        <v>306.00396999999998</v>
      </c>
      <c r="H609" s="75">
        <v>213.9</v>
      </c>
      <c r="I609" s="75">
        <v>207</v>
      </c>
      <c r="J609" s="75">
        <v>195.5</v>
      </c>
      <c r="K609" s="75">
        <v>161</v>
      </c>
      <c r="L609" s="76">
        <v>0</v>
      </c>
      <c r="M609" s="75">
        <v>207</v>
      </c>
      <c r="N609" s="75">
        <v>207</v>
      </c>
      <c r="O609" s="75">
        <v>207</v>
      </c>
      <c r="P609" s="77">
        <v>0</v>
      </c>
      <c r="Q609" s="77">
        <v>306.00396999999998</v>
      </c>
    </row>
    <row r="610" spans="1:17" x14ac:dyDescent="0.2">
      <c r="A610" s="19">
        <v>30900450</v>
      </c>
      <c r="B610" s="19" t="s">
        <v>169</v>
      </c>
      <c r="C610" s="72"/>
      <c r="D610" s="73">
        <v>4.75</v>
      </c>
      <c r="E610" s="74">
        <v>0</v>
      </c>
      <c r="G610" s="75">
        <v>61.079130000000006</v>
      </c>
      <c r="H610" s="75">
        <v>171.8175</v>
      </c>
      <c r="I610" s="75">
        <v>166.27500000000001</v>
      </c>
      <c r="J610" s="75">
        <v>157.03749999999999</v>
      </c>
      <c r="K610" s="75">
        <v>129.32499999999999</v>
      </c>
      <c r="L610" s="76">
        <v>0</v>
      </c>
      <c r="M610" s="75">
        <v>166.27500000000001</v>
      </c>
      <c r="N610" s="75">
        <v>166.27500000000001</v>
      </c>
      <c r="O610" s="75">
        <v>166.27500000000001</v>
      </c>
      <c r="P610" s="77">
        <v>0</v>
      </c>
      <c r="Q610" s="77">
        <v>171.8175</v>
      </c>
    </row>
    <row r="611" spans="1:17" x14ac:dyDescent="0.2">
      <c r="A611" s="19">
        <v>30900468</v>
      </c>
      <c r="B611" s="19" t="s">
        <v>4488</v>
      </c>
      <c r="C611" s="72"/>
      <c r="D611" s="73">
        <v>9.25</v>
      </c>
      <c r="E611" s="74">
        <v>0</v>
      </c>
      <c r="G611" s="75">
        <v>50.243500000000004</v>
      </c>
      <c r="H611" s="75">
        <v>106.95</v>
      </c>
      <c r="I611" s="75">
        <v>103.50000000000001</v>
      </c>
      <c r="J611" s="75">
        <v>97.75</v>
      </c>
      <c r="K611" s="75">
        <v>80.5</v>
      </c>
      <c r="L611" s="74" t="s">
        <v>674</v>
      </c>
      <c r="M611" s="75">
        <v>103.50000000000001</v>
      </c>
      <c r="N611" s="75">
        <v>103.50000000000001</v>
      </c>
      <c r="O611" s="75">
        <v>103.50000000000001</v>
      </c>
      <c r="P611" s="75">
        <v>50.243500000000004</v>
      </c>
      <c r="Q611" s="75">
        <v>106.95</v>
      </c>
    </row>
    <row r="612" spans="1:17" x14ac:dyDescent="0.2">
      <c r="A612" s="19">
        <v>30900492</v>
      </c>
      <c r="B612" s="19" t="s">
        <v>4383</v>
      </c>
      <c r="C612" s="72"/>
      <c r="D612" s="73">
        <v>13</v>
      </c>
      <c r="E612" s="74">
        <v>0</v>
      </c>
      <c r="G612" s="75">
        <v>0</v>
      </c>
      <c r="H612" s="75">
        <v>0</v>
      </c>
      <c r="I612" s="75">
        <v>0</v>
      </c>
      <c r="J612" s="75">
        <v>0</v>
      </c>
      <c r="K612" s="75">
        <v>0</v>
      </c>
      <c r="L612" s="74" t="s">
        <v>674</v>
      </c>
      <c r="M612" s="75">
        <v>0</v>
      </c>
      <c r="N612" s="75">
        <v>0</v>
      </c>
      <c r="O612" s="75">
        <v>0</v>
      </c>
      <c r="P612" s="75">
        <v>0</v>
      </c>
      <c r="Q612" s="75">
        <v>0</v>
      </c>
    </row>
    <row r="613" spans="1:17" x14ac:dyDescent="0.2">
      <c r="A613" s="19">
        <v>30900500</v>
      </c>
      <c r="B613" s="19" t="s">
        <v>313</v>
      </c>
      <c r="C613" s="72"/>
      <c r="D613" s="73">
        <v>1</v>
      </c>
      <c r="E613" s="74">
        <v>0</v>
      </c>
      <c r="G613" s="75">
        <v>67.903719999999993</v>
      </c>
      <c r="H613" s="75">
        <v>67.424999999999997</v>
      </c>
      <c r="I613" s="75">
        <v>65.25</v>
      </c>
      <c r="J613" s="75">
        <v>61.625</v>
      </c>
      <c r="K613" s="75">
        <v>50.75</v>
      </c>
      <c r="L613" s="76">
        <v>70.686000000000007</v>
      </c>
      <c r="M613" s="75">
        <v>65.25</v>
      </c>
      <c r="N613" s="75">
        <v>65.25</v>
      </c>
      <c r="O613" s="75">
        <v>65.25</v>
      </c>
      <c r="P613" s="77">
        <v>50.75</v>
      </c>
      <c r="Q613" s="77">
        <v>70.686000000000007</v>
      </c>
    </row>
    <row r="614" spans="1:17" x14ac:dyDescent="0.2">
      <c r="A614" s="19">
        <v>30900518</v>
      </c>
      <c r="B614" s="19" t="s">
        <v>4801</v>
      </c>
      <c r="C614" s="72"/>
      <c r="D614" s="73">
        <v>6.5</v>
      </c>
      <c r="E614" s="74">
        <v>0</v>
      </c>
      <c r="G614" s="75">
        <v>2.8398500000000002</v>
      </c>
      <c r="H614" s="75">
        <v>6.0449999999999999</v>
      </c>
      <c r="I614" s="75">
        <v>5.8500000000000005</v>
      </c>
      <c r="J614" s="75">
        <v>5.5249999999999995</v>
      </c>
      <c r="K614" s="75">
        <v>4.55</v>
      </c>
      <c r="L614" s="74" t="s">
        <v>674</v>
      </c>
      <c r="M614" s="75">
        <v>5.8500000000000005</v>
      </c>
      <c r="N614" s="75">
        <v>5.8500000000000005</v>
      </c>
      <c r="O614" s="75">
        <v>5.8500000000000005</v>
      </c>
      <c r="P614" s="75">
        <v>2.8398500000000002</v>
      </c>
      <c r="Q614" s="75">
        <v>6.0449999999999999</v>
      </c>
    </row>
    <row r="615" spans="1:17" x14ac:dyDescent="0.2">
      <c r="A615" s="19">
        <v>30900526</v>
      </c>
      <c r="B615" s="19" t="s">
        <v>115</v>
      </c>
      <c r="C615" s="72"/>
      <c r="D615" s="73">
        <v>4.75</v>
      </c>
      <c r="E615" s="74">
        <v>0</v>
      </c>
      <c r="G615" s="75">
        <v>15.291500000000001</v>
      </c>
      <c r="H615" s="75">
        <v>32.550000000000004</v>
      </c>
      <c r="I615" s="75">
        <v>31.500000000000004</v>
      </c>
      <c r="J615" s="75">
        <v>29.75</v>
      </c>
      <c r="K615" s="75">
        <v>24.5</v>
      </c>
      <c r="L615" s="74" t="s">
        <v>674</v>
      </c>
      <c r="M615" s="75">
        <v>31.500000000000004</v>
      </c>
      <c r="N615" s="75">
        <v>31.500000000000004</v>
      </c>
      <c r="O615" s="75">
        <v>31.500000000000004</v>
      </c>
      <c r="P615" s="75">
        <v>15.291500000000001</v>
      </c>
      <c r="Q615" s="75">
        <v>32.550000000000004</v>
      </c>
    </row>
    <row r="616" spans="1:17" x14ac:dyDescent="0.2">
      <c r="A616" s="19">
        <v>30900542</v>
      </c>
      <c r="B616" s="19" t="s">
        <v>4696</v>
      </c>
      <c r="C616" s="72"/>
      <c r="D616" s="73">
        <v>4</v>
      </c>
      <c r="E616" s="74">
        <v>0</v>
      </c>
      <c r="G616" s="75">
        <v>145.56634200000002</v>
      </c>
      <c r="H616" s="75">
        <v>309.85740000000004</v>
      </c>
      <c r="I616" s="75">
        <v>299.86200000000002</v>
      </c>
      <c r="J616" s="75">
        <v>283.20299999999997</v>
      </c>
      <c r="K616" s="75">
        <v>233.226</v>
      </c>
      <c r="L616" s="74" t="s">
        <v>674</v>
      </c>
      <c r="M616" s="75">
        <v>299.86200000000002</v>
      </c>
      <c r="N616" s="75">
        <v>299.86200000000002</v>
      </c>
      <c r="O616" s="75">
        <v>299.86200000000002</v>
      </c>
      <c r="P616" s="75">
        <v>145.56634200000002</v>
      </c>
      <c r="Q616" s="75">
        <v>309.85740000000004</v>
      </c>
    </row>
    <row r="617" spans="1:17" x14ac:dyDescent="0.2">
      <c r="A617" s="19">
        <v>30900559</v>
      </c>
      <c r="B617" s="19" t="s">
        <v>2861</v>
      </c>
      <c r="C617" s="72"/>
      <c r="D617" s="73">
        <v>14.5</v>
      </c>
      <c r="E617" s="74">
        <v>0</v>
      </c>
      <c r="G617" s="75">
        <v>20.9712</v>
      </c>
      <c r="H617" s="75">
        <v>44.64</v>
      </c>
      <c r="I617" s="75">
        <v>43.2</v>
      </c>
      <c r="J617" s="75">
        <v>40.799999999999997</v>
      </c>
      <c r="K617" s="75">
        <v>33.599999999999994</v>
      </c>
      <c r="L617" s="74" t="s">
        <v>674</v>
      </c>
      <c r="M617" s="75">
        <v>43.2</v>
      </c>
      <c r="N617" s="75">
        <v>43.2</v>
      </c>
      <c r="O617" s="75">
        <v>43.2</v>
      </c>
      <c r="P617" s="75">
        <v>20.9712</v>
      </c>
      <c r="Q617" s="75">
        <v>44.64</v>
      </c>
    </row>
    <row r="618" spans="1:17" x14ac:dyDescent="0.2">
      <c r="A618" s="19">
        <v>30900567</v>
      </c>
      <c r="B618" s="19" t="s">
        <v>4280</v>
      </c>
      <c r="C618" s="72"/>
      <c r="D618" s="73">
        <v>79</v>
      </c>
      <c r="E618" s="74">
        <v>0</v>
      </c>
      <c r="G618" s="75">
        <v>0</v>
      </c>
      <c r="H618" s="75">
        <v>111.83250000000001</v>
      </c>
      <c r="I618" s="75">
        <v>108.22500000000001</v>
      </c>
      <c r="J618" s="75">
        <v>102.21249999999999</v>
      </c>
      <c r="K618" s="75">
        <v>84.174999999999997</v>
      </c>
      <c r="L618" s="76">
        <v>0</v>
      </c>
      <c r="M618" s="75">
        <v>108.22500000000001</v>
      </c>
      <c r="N618" s="75">
        <v>108.22500000000001</v>
      </c>
      <c r="O618" s="75">
        <v>108.22500000000001</v>
      </c>
      <c r="P618" s="77">
        <v>0</v>
      </c>
      <c r="Q618" s="77">
        <v>111.83250000000001</v>
      </c>
    </row>
    <row r="619" spans="1:17" x14ac:dyDescent="0.2">
      <c r="A619" s="19">
        <v>30900575</v>
      </c>
      <c r="B619" s="19" t="s">
        <v>4399</v>
      </c>
      <c r="C619" s="72"/>
      <c r="D619" s="73">
        <v>2.25</v>
      </c>
      <c r="E619" s="74">
        <v>0</v>
      </c>
      <c r="G619" s="75">
        <v>0</v>
      </c>
      <c r="H619" s="75">
        <v>116.3058</v>
      </c>
      <c r="I619" s="75">
        <v>112.554</v>
      </c>
      <c r="J619" s="75">
        <v>106.301</v>
      </c>
      <c r="K619" s="75">
        <v>87.542000000000002</v>
      </c>
      <c r="L619" s="76">
        <v>0</v>
      </c>
      <c r="M619" s="75">
        <v>112.554</v>
      </c>
      <c r="N619" s="75">
        <v>112.554</v>
      </c>
      <c r="O619" s="75">
        <v>112.554</v>
      </c>
      <c r="P619" s="77">
        <v>0</v>
      </c>
      <c r="Q619" s="77">
        <v>116.3058</v>
      </c>
    </row>
    <row r="620" spans="1:17" x14ac:dyDescent="0.2">
      <c r="A620" s="19">
        <v>30900583</v>
      </c>
      <c r="B620" s="19" t="s">
        <v>3094</v>
      </c>
      <c r="C620" s="72"/>
      <c r="D620" s="73">
        <v>25.25</v>
      </c>
      <c r="E620" s="74">
        <v>0</v>
      </c>
      <c r="G620" s="75">
        <v>163.14381999999998</v>
      </c>
      <c r="H620" s="75">
        <v>116.25</v>
      </c>
      <c r="I620" s="75">
        <v>112.5</v>
      </c>
      <c r="J620" s="75">
        <v>106.25</v>
      </c>
      <c r="K620" s="75">
        <v>87.5</v>
      </c>
      <c r="L620" s="76">
        <v>0</v>
      </c>
      <c r="M620" s="75">
        <v>112.5</v>
      </c>
      <c r="N620" s="75">
        <v>112.5</v>
      </c>
      <c r="O620" s="75">
        <v>112.5</v>
      </c>
      <c r="P620" s="77">
        <v>0</v>
      </c>
      <c r="Q620" s="77">
        <v>163.14381999999998</v>
      </c>
    </row>
    <row r="621" spans="1:17" x14ac:dyDescent="0.2">
      <c r="A621" s="19">
        <v>30900591</v>
      </c>
      <c r="B621" s="19" t="s">
        <v>2695</v>
      </c>
      <c r="C621" s="72"/>
      <c r="D621" s="73">
        <v>15.25</v>
      </c>
      <c r="E621" s="74">
        <v>0</v>
      </c>
      <c r="G621" s="75">
        <v>31.309469999999997</v>
      </c>
      <c r="H621" s="75">
        <v>225.52500000000001</v>
      </c>
      <c r="I621" s="75">
        <v>218.25</v>
      </c>
      <c r="J621" s="75">
        <v>206.125</v>
      </c>
      <c r="K621" s="75">
        <v>169.75</v>
      </c>
      <c r="L621" s="76">
        <v>0</v>
      </c>
      <c r="M621" s="75">
        <v>218.25</v>
      </c>
      <c r="N621" s="75">
        <v>218.25</v>
      </c>
      <c r="O621" s="75">
        <v>218.25</v>
      </c>
      <c r="P621" s="77">
        <v>0</v>
      </c>
      <c r="Q621" s="77">
        <v>225.52500000000001</v>
      </c>
    </row>
    <row r="622" spans="1:17" x14ac:dyDescent="0.2">
      <c r="A622" s="19">
        <v>30900591</v>
      </c>
      <c r="B622" s="19" t="s">
        <v>2695</v>
      </c>
      <c r="C622" s="72"/>
      <c r="D622" s="73">
        <v>15.25</v>
      </c>
      <c r="E622" s="74">
        <v>0</v>
      </c>
      <c r="G622" s="75">
        <v>15.94685</v>
      </c>
      <c r="H622" s="75">
        <v>33.945</v>
      </c>
      <c r="I622" s="75">
        <v>32.85</v>
      </c>
      <c r="J622" s="75">
        <v>31.024999999999999</v>
      </c>
      <c r="K622" s="75">
        <v>25.549999999999997</v>
      </c>
      <c r="L622" s="74" t="s">
        <v>674</v>
      </c>
      <c r="M622" s="75">
        <v>32.85</v>
      </c>
      <c r="N622" s="75">
        <v>32.85</v>
      </c>
      <c r="O622" s="75">
        <v>32.85</v>
      </c>
      <c r="P622" s="75">
        <v>15.94685</v>
      </c>
      <c r="Q622" s="75">
        <v>33.945</v>
      </c>
    </row>
    <row r="623" spans="1:17" x14ac:dyDescent="0.2">
      <c r="A623" s="19">
        <v>30900609</v>
      </c>
      <c r="B623" s="19" t="s">
        <v>2697</v>
      </c>
      <c r="C623" s="72"/>
      <c r="D623" s="73">
        <v>8</v>
      </c>
      <c r="E623" s="74">
        <v>0</v>
      </c>
      <c r="G623" s="75">
        <v>11.7963</v>
      </c>
      <c r="H623" s="75">
        <v>25.110000000000003</v>
      </c>
      <c r="I623" s="75">
        <v>24.300000000000004</v>
      </c>
      <c r="J623" s="75">
        <v>22.95</v>
      </c>
      <c r="K623" s="75">
        <v>18.899999999999999</v>
      </c>
      <c r="L623" s="74" t="s">
        <v>674</v>
      </c>
      <c r="M623" s="75">
        <v>24.300000000000004</v>
      </c>
      <c r="N623" s="75">
        <v>24.300000000000004</v>
      </c>
      <c r="O623" s="75">
        <v>24.300000000000004</v>
      </c>
      <c r="P623" s="75">
        <v>11.7963</v>
      </c>
      <c r="Q623" s="75">
        <v>25.110000000000003</v>
      </c>
    </row>
    <row r="624" spans="1:17" x14ac:dyDescent="0.2">
      <c r="A624" s="19">
        <v>30900609</v>
      </c>
      <c r="B624" s="19" t="s">
        <v>2697</v>
      </c>
      <c r="C624" s="72"/>
      <c r="D624" s="73">
        <v>8</v>
      </c>
      <c r="E624" s="74">
        <v>0</v>
      </c>
      <c r="G624" s="75">
        <v>23.078140000000001</v>
      </c>
      <c r="H624" s="75">
        <v>146.47499999999999</v>
      </c>
      <c r="I624" s="75">
        <v>141.75</v>
      </c>
      <c r="J624" s="75">
        <v>133.875</v>
      </c>
      <c r="K624" s="75">
        <v>110.25</v>
      </c>
      <c r="L624" s="76">
        <v>0</v>
      </c>
      <c r="M624" s="75">
        <v>141.75</v>
      </c>
      <c r="N624" s="75">
        <v>141.75</v>
      </c>
      <c r="O624" s="75">
        <v>141.75</v>
      </c>
      <c r="P624" s="77">
        <v>0</v>
      </c>
      <c r="Q624" s="77">
        <v>146.47499999999999</v>
      </c>
    </row>
    <row r="625" spans="1:17" x14ac:dyDescent="0.2">
      <c r="A625" s="19">
        <v>30900609</v>
      </c>
      <c r="B625" s="19" t="s">
        <v>2697</v>
      </c>
      <c r="C625" s="72"/>
      <c r="D625" s="73">
        <v>8</v>
      </c>
      <c r="E625" s="74">
        <v>0</v>
      </c>
      <c r="G625" s="75">
        <v>6.7675600000000005</v>
      </c>
      <c r="H625" s="75">
        <v>71.61</v>
      </c>
      <c r="I625" s="75">
        <v>69.3</v>
      </c>
      <c r="J625" s="75">
        <v>65.45</v>
      </c>
      <c r="K625" s="75">
        <v>53.9</v>
      </c>
      <c r="L625" s="76">
        <v>0</v>
      </c>
      <c r="M625" s="75">
        <v>69.3</v>
      </c>
      <c r="N625" s="75">
        <v>69.3</v>
      </c>
      <c r="O625" s="75">
        <v>69.3</v>
      </c>
      <c r="P625" s="77">
        <v>0</v>
      </c>
      <c r="Q625" s="77">
        <v>71.61</v>
      </c>
    </row>
    <row r="626" spans="1:17" x14ac:dyDescent="0.2">
      <c r="A626" s="19">
        <v>30900609</v>
      </c>
      <c r="B626" s="19" t="s">
        <v>2697</v>
      </c>
      <c r="C626" s="72"/>
      <c r="D626" s="73">
        <v>8</v>
      </c>
      <c r="E626" s="74">
        <v>0</v>
      </c>
      <c r="G626" s="75">
        <v>497.20093800000001</v>
      </c>
      <c r="H626" s="75">
        <v>1058.3586</v>
      </c>
      <c r="I626" s="75">
        <v>1024.2180000000001</v>
      </c>
      <c r="J626" s="75">
        <v>967.31700000000001</v>
      </c>
      <c r="K626" s="75">
        <v>796.61399999999992</v>
      </c>
      <c r="L626" s="74" t="s">
        <v>674</v>
      </c>
      <c r="M626" s="75">
        <v>1024.2180000000001</v>
      </c>
      <c r="N626" s="75">
        <v>1024.2180000000001</v>
      </c>
      <c r="O626" s="75">
        <v>1024.2180000000001</v>
      </c>
      <c r="P626" s="75">
        <v>497.20093800000001</v>
      </c>
      <c r="Q626" s="75">
        <v>1058.3586</v>
      </c>
    </row>
    <row r="627" spans="1:17" x14ac:dyDescent="0.2">
      <c r="A627" s="19">
        <v>30900617</v>
      </c>
      <c r="B627" s="19" t="s">
        <v>2701</v>
      </c>
      <c r="C627" s="72"/>
      <c r="D627" s="73">
        <v>11</v>
      </c>
      <c r="E627" s="74">
        <v>0</v>
      </c>
      <c r="G627" s="75">
        <v>34.35107</v>
      </c>
      <c r="H627" s="75">
        <v>46.5</v>
      </c>
      <c r="I627" s="75">
        <v>45</v>
      </c>
      <c r="J627" s="75">
        <v>42.5</v>
      </c>
      <c r="K627" s="75">
        <v>35</v>
      </c>
      <c r="L627" s="76">
        <v>0</v>
      </c>
      <c r="M627" s="75">
        <v>45</v>
      </c>
      <c r="N627" s="75">
        <v>45</v>
      </c>
      <c r="O627" s="75">
        <v>45</v>
      </c>
      <c r="P627" s="77">
        <v>0</v>
      </c>
      <c r="Q627" s="77">
        <v>46.5</v>
      </c>
    </row>
    <row r="628" spans="1:17" x14ac:dyDescent="0.2">
      <c r="A628" s="19">
        <v>30900625</v>
      </c>
      <c r="B628" s="19" t="s">
        <v>2285</v>
      </c>
      <c r="C628" s="72"/>
      <c r="D628" s="73">
        <v>4</v>
      </c>
      <c r="E628" s="74">
        <v>0</v>
      </c>
      <c r="G628" s="75">
        <v>17.152694</v>
      </c>
      <c r="H628" s="75">
        <v>36.511800000000001</v>
      </c>
      <c r="I628" s="75">
        <v>35.334000000000003</v>
      </c>
      <c r="J628" s="75">
        <v>33.370999999999995</v>
      </c>
      <c r="K628" s="75">
        <v>27.481999999999996</v>
      </c>
      <c r="L628" s="74" t="s">
        <v>674</v>
      </c>
      <c r="M628" s="75">
        <v>35.334000000000003</v>
      </c>
      <c r="N628" s="75">
        <v>35.334000000000003</v>
      </c>
      <c r="O628" s="75">
        <v>35.334000000000003</v>
      </c>
      <c r="P628" s="75">
        <v>17.152694</v>
      </c>
      <c r="Q628" s="75">
        <v>36.511800000000001</v>
      </c>
    </row>
    <row r="629" spans="1:17" x14ac:dyDescent="0.2">
      <c r="A629" s="19">
        <v>30900633</v>
      </c>
      <c r="B629" s="19" t="s">
        <v>4724</v>
      </c>
      <c r="C629" s="72"/>
      <c r="D629" s="73">
        <v>80.25</v>
      </c>
      <c r="E629" s="74">
        <v>0</v>
      </c>
      <c r="G629" s="75">
        <v>2.05308</v>
      </c>
      <c r="H629" s="75">
        <v>66.262500000000003</v>
      </c>
      <c r="I629" s="75">
        <v>64.125</v>
      </c>
      <c r="J629" s="75">
        <v>60.5625</v>
      </c>
      <c r="K629" s="75">
        <v>49.875</v>
      </c>
      <c r="L629" s="76">
        <v>0</v>
      </c>
      <c r="M629" s="75">
        <v>64.125</v>
      </c>
      <c r="N629" s="75">
        <v>64.125</v>
      </c>
      <c r="O629" s="75">
        <v>64.125</v>
      </c>
      <c r="P629" s="77">
        <v>0</v>
      </c>
      <c r="Q629" s="77">
        <v>66.262500000000003</v>
      </c>
    </row>
    <row r="630" spans="1:17" x14ac:dyDescent="0.2">
      <c r="A630" s="19">
        <v>30900641</v>
      </c>
      <c r="B630" s="19" t="s">
        <v>2702</v>
      </c>
      <c r="C630" s="72"/>
      <c r="D630" s="73">
        <v>106</v>
      </c>
      <c r="E630" s="74">
        <v>0</v>
      </c>
      <c r="G630" s="75">
        <v>2.05308</v>
      </c>
      <c r="H630" s="75">
        <v>66.262500000000003</v>
      </c>
      <c r="I630" s="75">
        <v>64.125</v>
      </c>
      <c r="J630" s="75">
        <v>60.5625</v>
      </c>
      <c r="K630" s="75">
        <v>49.875</v>
      </c>
      <c r="L630" s="76">
        <v>0</v>
      </c>
      <c r="M630" s="75">
        <v>64.125</v>
      </c>
      <c r="N630" s="75">
        <v>64.125</v>
      </c>
      <c r="O630" s="75">
        <v>64.125</v>
      </c>
      <c r="P630" s="77">
        <v>0</v>
      </c>
      <c r="Q630" s="77">
        <v>66.262500000000003</v>
      </c>
    </row>
    <row r="631" spans="1:17" x14ac:dyDescent="0.2">
      <c r="A631" s="19">
        <v>30900690</v>
      </c>
      <c r="B631" s="19" t="s">
        <v>4097</v>
      </c>
      <c r="C631" s="72"/>
      <c r="D631" s="73">
        <v>78.5</v>
      </c>
      <c r="E631" s="74">
        <v>0</v>
      </c>
      <c r="G631" s="75">
        <v>2.05308</v>
      </c>
      <c r="H631" s="75">
        <v>94.39500000000001</v>
      </c>
      <c r="I631" s="75">
        <v>91.350000000000009</v>
      </c>
      <c r="J631" s="75">
        <v>86.274999999999991</v>
      </c>
      <c r="K631" s="75">
        <v>71.05</v>
      </c>
      <c r="L631" s="76">
        <v>0</v>
      </c>
      <c r="M631" s="75">
        <v>91.350000000000009</v>
      </c>
      <c r="N631" s="75">
        <v>91.350000000000009</v>
      </c>
      <c r="O631" s="75">
        <v>91.350000000000009</v>
      </c>
      <c r="P631" s="77">
        <v>0</v>
      </c>
      <c r="Q631" s="77">
        <v>94.39500000000001</v>
      </c>
    </row>
    <row r="632" spans="1:17" x14ac:dyDescent="0.2">
      <c r="A632" s="19">
        <v>30900708</v>
      </c>
      <c r="B632" s="19" t="s">
        <v>4409</v>
      </c>
      <c r="C632" s="72"/>
      <c r="D632" s="73">
        <v>56.25</v>
      </c>
      <c r="E632" s="74">
        <v>0</v>
      </c>
      <c r="G632" s="75">
        <v>0</v>
      </c>
      <c r="H632" s="75">
        <v>214.36500000000001</v>
      </c>
      <c r="I632" s="75">
        <v>207.45000000000002</v>
      </c>
      <c r="J632" s="75">
        <v>195.92499999999998</v>
      </c>
      <c r="K632" s="75">
        <v>161.35</v>
      </c>
      <c r="L632" s="76">
        <v>0</v>
      </c>
      <c r="M632" s="75">
        <v>207.45000000000002</v>
      </c>
      <c r="N632" s="75">
        <v>207.45000000000002</v>
      </c>
      <c r="O632" s="75">
        <v>207.45000000000002</v>
      </c>
      <c r="P632" s="77">
        <v>0</v>
      </c>
      <c r="Q632" s="77">
        <v>214.36500000000001</v>
      </c>
    </row>
    <row r="633" spans="1:17" x14ac:dyDescent="0.2">
      <c r="A633" s="19">
        <v>30900716</v>
      </c>
      <c r="B633" s="19" t="s">
        <v>1744</v>
      </c>
      <c r="C633" s="72"/>
      <c r="D633" s="73">
        <v>14.25</v>
      </c>
      <c r="E633" s="74">
        <v>0</v>
      </c>
      <c r="G633" s="75">
        <v>0</v>
      </c>
      <c r="H633" s="75">
        <v>0</v>
      </c>
      <c r="I633" s="75">
        <v>0</v>
      </c>
      <c r="J633" s="75">
        <v>0</v>
      </c>
      <c r="K633" s="75">
        <v>0</v>
      </c>
      <c r="L633" s="76">
        <v>0</v>
      </c>
      <c r="M633" s="75">
        <v>0</v>
      </c>
      <c r="N633" s="75">
        <v>0</v>
      </c>
      <c r="O633" s="75">
        <v>0</v>
      </c>
      <c r="P633" s="77">
        <v>0</v>
      </c>
      <c r="Q633" s="77">
        <v>0</v>
      </c>
    </row>
    <row r="634" spans="1:17" x14ac:dyDescent="0.2">
      <c r="A634" s="19">
        <v>30900724</v>
      </c>
      <c r="B634" s="19" t="s">
        <v>4944</v>
      </c>
      <c r="C634" s="72"/>
      <c r="D634" s="73">
        <v>6.25</v>
      </c>
      <c r="E634" s="74">
        <v>0</v>
      </c>
      <c r="G634" s="75">
        <v>0</v>
      </c>
      <c r="H634" s="75">
        <v>341.54250000000002</v>
      </c>
      <c r="I634" s="75">
        <v>330.52500000000003</v>
      </c>
      <c r="J634" s="75">
        <v>312.16249999999997</v>
      </c>
      <c r="K634" s="75">
        <v>257.07499999999999</v>
      </c>
      <c r="L634" s="76">
        <v>0</v>
      </c>
      <c r="M634" s="75">
        <v>330.52500000000003</v>
      </c>
      <c r="N634" s="75">
        <v>330.52500000000003</v>
      </c>
      <c r="O634" s="75">
        <v>330.52500000000003</v>
      </c>
      <c r="P634" s="77">
        <v>0</v>
      </c>
      <c r="Q634" s="77">
        <v>341.54250000000002</v>
      </c>
    </row>
    <row r="635" spans="1:17" x14ac:dyDescent="0.2">
      <c r="A635" s="19">
        <v>30900732</v>
      </c>
      <c r="B635" s="19" t="s">
        <v>2046</v>
      </c>
      <c r="C635" s="72"/>
      <c r="D635" s="73">
        <v>74.75</v>
      </c>
      <c r="E635" s="74">
        <v>0</v>
      </c>
      <c r="G635" s="75">
        <v>0</v>
      </c>
      <c r="H635" s="75">
        <v>0</v>
      </c>
      <c r="I635" s="75">
        <v>0</v>
      </c>
      <c r="J635" s="75">
        <v>0</v>
      </c>
      <c r="K635" s="75">
        <v>0</v>
      </c>
      <c r="L635" s="76">
        <v>0</v>
      </c>
      <c r="M635" s="75">
        <v>0</v>
      </c>
      <c r="N635" s="75">
        <v>0</v>
      </c>
      <c r="O635" s="75">
        <v>0</v>
      </c>
      <c r="P635" s="77">
        <v>0</v>
      </c>
      <c r="Q635" s="77">
        <v>0</v>
      </c>
    </row>
    <row r="636" spans="1:17" x14ac:dyDescent="0.2">
      <c r="A636" s="19">
        <v>30900740</v>
      </c>
      <c r="B636" s="19" t="s">
        <v>1176</v>
      </c>
      <c r="C636" s="72"/>
      <c r="D636" s="73">
        <v>33.25</v>
      </c>
      <c r="E636" s="74">
        <v>0</v>
      </c>
      <c r="G636" s="75">
        <v>0</v>
      </c>
      <c r="H636" s="75">
        <v>341.54250000000002</v>
      </c>
      <c r="I636" s="75">
        <v>330.52500000000003</v>
      </c>
      <c r="J636" s="75">
        <v>312.16249999999997</v>
      </c>
      <c r="K636" s="75">
        <v>257.07499999999999</v>
      </c>
      <c r="L636" s="76">
        <v>0</v>
      </c>
      <c r="M636" s="75">
        <v>330.52500000000003</v>
      </c>
      <c r="N636" s="75">
        <v>330.52500000000003</v>
      </c>
      <c r="O636" s="75">
        <v>330.52500000000003</v>
      </c>
      <c r="P636" s="77">
        <v>0</v>
      </c>
      <c r="Q636" s="77">
        <v>341.54250000000002</v>
      </c>
    </row>
    <row r="637" spans="1:17" x14ac:dyDescent="0.2">
      <c r="A637" s="19">
        <v>30900757</v>
      </c>
      <c r="B637" s="19" t="s">
        <v>1177</v>
      </c>
      <c r="C637" s="72"/>
      <c r="D637" s="73">
        <v>9.5</v>
      </c>
      <c r="E637" s="74">
        <v>0</v>
      </c>
      <c r="G637" s="75">
        <v>110.46711000000001</v>
      </c>
      <c r="H637" s="75">
        <v>296.82810000000001</v>
      </c>
      <c r="I637" s="75">
        <v>287.25300000000004</v>
      </c>
      <c r="J637" s="75">
        <v>271.29450000000003</v>
      </c>
      <c r="K637" s="75">
        <v>223.41900000000001</v>
      </c>
      <c r="L637" s="76">
        <v>71.829000000000008</v>
      </c>
      <c r="M637" s="75">
        <v>287.25300000000004</v>
      </c>
      <c r="N637" s="75">
        <v>287.25300000000004</v>
      </c>
      <c r="O637" s="75">
        <v>287.25300000000004</v>
      </c>
      <c r="P637" s="77">
        <v>71.829000000000008</v>
      </c>
      <c r="Q637" s="77">
        <v>296.82810000000001</v>
      </c>
    </row>
    <row r="638" spans="1:17" x14ac:dyDescent="0.2">
      <c r="A638" s="19">
        <v>30900765</v>
      </c>
      <c r="B638" s="19" t="s">
        <v>3379</v>
      </c>
      <c r="C638" s="72"/>
      <c r="D638" s="73">
        <v>105.75</v>
      </c>
      <c r="E638" s="74">
        <v>0</v>
      </c>
      <c r="G638" s="75">
        <v>110.46711000000001</v>
      </c>
      <c r="H638" s="75">
        <v>275.04750000000001</v>
      </c>
      <c r="I638" s="75">
        <v>266.17500000000001</v>
      </c>
      <c r="J638" s="75">
        <v>251.38749999999999</v>
      </c>
      <c r="K638" s="75">
        <v>207.02499999999998</v>
      </c>
      <c r="L638" s="76">
        <v>71.829000000000008</v>
      </c>
      <c r="M638" s="75">
        <v>266.17500000000001</v>
      </c>
      <c r="N638" s="75">
        <v>266.17500000000001</v>
      </c>
      <c r="O638" s="75">
        <v>266.17500000000001</v>
      </c>
      <c r="P638" s="77">
        <v>71.829000000000008</v>
      </c>
      <c r="Q638" s="77">
        <v>275.04750000000001</v>
      </c>
    </row>
    <row r="639" spans="1:17" x14ac:dyDescent="0.2">
      <c r="A639" s="19">
        <v>30900773</v>
      </c>
      <c r="B639" s="19" t="s">
        <v>3380</v>
      </c>
      <c r="C639" s="72"/>
      <c r="D639" s="73">
        <v>772.75</v>
      </c>
      <c r="E639" s="74">
        <v>0</v>
      </c>
      <c r="G639" s="75">
        <v>21.804470000000002</v>
      </c>
      <c r="H639" s="75">
        <v>80.212500000000006</v>
      </c>
      <c r="I639" s="75">
        <v>77.625</v>
      </c>
      <c r="J639" s="75">
        <v>73.3125</v>
      </c>
      <c r="K639" s="75">
        <v>60.374999999999993</v>
      </c>
      <c r="L639" s="76">
        <v>0</v>
      </c>
      <c r="M639" s="75">
        <v>77.625</v>
      </c>
      <c r="N639" s="75">
        <v>77.625</v>
      </c>
      <c r="O639" s="75">
        <v>77.625</v>
      </c>
      <c r="P639" s="77">
        <v>0</v>
      </c>
      <c r="Q639" s="77">
        <v>80.212500000000006</v>
      </c>
    </row>
    <row r="640" spans="1:17" x14ac:dyDescent="0.2">
      <c r="A640" s="19">
        <v>30900781</v>
      </c>
      <c r="B640" s="19" t="s">
        <v>3381</v>
      </c>
      <c r="C640" s="72"/>
      <c r="D640" s="73">
        <v>127.25</v>
      </c>
      <c r="E640" s="74">
        <v>0</v>
      </c>
      <c r="G640" s="75">
        <v>21.804470000000002</v>
      </c>
      <c r="H640" s="75">
        <v>80.212500000000006</v>
      </c>
      <c r="I640" s="75">
        <v>77.625</v>
      </c>
      <c r="J640" s="75">
        <v>73.3125</v>
      </c>
      <c r="K640" s="75">
        <v>60.374999999999993</v>
      </c>
      <c r="L640" s="76">
        <v>0</v>
      </c>
      <c r="M640" s="75">
        <v>77.625</v>
      </c>
      <c r="N640" s="75">
        <v>77.625</v>
      </c>
      <c r="O640" s="75">
        <v>77.625</v>
      </c>
      <c r="P640" s="77">
        <v>0</v>
      </c>
      <c r="Q640" s="77">
        <v>80.212500000000006</v>
      </c>
    </row>
    <row r="641" spans="1:17" x14ac:dyDescent="0.2">
      <c r="A641" s="19">
        <v>30900807</v>
      </c>
      <c r="B641" s="19" t="s">
        <v>3711</v>
      </c>
      <c r="C641" s="72"/>
      <c r="D641" s="73">
        <v>11.5</v>
      </c>
      <c r="E641" s="74">
        <v>0</v>
      </c>
      <c r="G641" s="75">
        <v>21.804470000000002</v>
      </c>
      <c r="H641" s="75">
        <v>80.212500000000006</v>
      </c>
      <c r="I641" s="75">
        <v>77.625</v>
      </c>
      <c r="J641" s="75">
        <v>73.3125</v>
      </c>
      <c r="K641" s="75">
        <v>60.374999999999993</v>
      </c>
      <c r="L641" s="76">
        <v>0</v>
      </c>
      <c r="M641" s="75">
        <v>77.625</v>
      </c>
      <c r="N641" s="75">
        <v>77.625</v>
      </c>
      <c r="O641" s="75">
        <v>77.625</v>
      </c>
      <c r="P641" s="77">
        <v>0</v>
      </c>
      <c r="Q641" s="77">
        <v>80.212500000000006</v>
      </c>
    </row>
    <row r="642" spans="1:17" x14ac:dyDescent="0.2">
      <c r="A642" s="19">
        <v>30900815</v>
      </c>
      <c r="B642" s="19" t="s">
        <v>117</v>
      </c>
      <c r="C642" s="72"/>
      <c r="D642" s="73">
        <v>9.75</v>
      </c>
      <c r="E642" s="74">
        <v>0</v>
      </c>
      <c r="G642" s="75">
        <v>452.19150000000002</v>
      </c>
      <c r="H642" s="75">
        <v>962.55000000000007</v>
      </c>
      <c r="I642" s="75">
        <v>931.50000000000011</v>
      </c>
      <c r="J642" s="75">
        <v>879.75</v>
      </c>
      <c r="K642" s="75">
        <v>724.5</v>
      </c>
      <c r="L642" s="74" t="s">
        <v>674</v>
      </c>
      <c r="M642" s="75">
        <v>931.50000000000011</v>
      </c>
      <c r="N642" s="75">
        <v>931.50000000000011</v>
      </c>
      <c r="O642" s="75">
        <v>931.50000000000011</v>
      </c>
      <c r="P642" s="75">
        <v>452.19150000000002</v>
      </c>
      <c r="Q642" s="75">
        <v>962.55000000000007</v>
      </c>
    </row>
    <row r="643" spans="1:17" x14ac:dyDescent="0.2">
      <c r="A643" s="19">
        <v>30900823</v>
      </c>
      <c r="B643" s="19" t="s">
        <v>4725</v>
      </c>
      <c r="C643" s="72"/>
      <c r="D643" s="73">
        <v>296.25</v>
      </c>
      <c r="E643" s="74">
        <v>0</v>
      </c>
      <c r="G643" s="75">
        <v>20.9712</v>
      </c>
      <c r="H643" s="75">
        <v>44.64</v>
      </c>
      <c r="I643" s="75">
        <v>43.2</v>
      </c>
      <c r="J643" s="75">
        <v>40.799999999999997</v>
      </c>
      <c r="K643" s="75">
        <v>33.599999999999994</v>
      </c>
      <c r="L643" s="74" t="s">
        <v>674</v>
      </c>
      <c r="M643" s="75">
        <v>43.2</v>
      </c>
      <c r="N643" s="75">
        <v>43.2</v>
      </c>
      <c r="O643" s="75">
        <v>43.2</v>
      </c>
      <c r="P643" s="75">
        <v>20.9712</v>
      </c>
      <c r="Q643" s="75">
        <v>44.64</v>
      </c>
    </row>
    <row r="644" spans="1:17" x14ac:dyDescent="0.2">
      <c r="A644" s="19">
        <v>30900831</v>
      </c>
      <c r="B644" s="19" t="s">
        <v>2844</v>
      </c>
      <c r="C644" s="72"/>
      <c r="D644" s="73">
        <v>3</v>
      </c>
      <c r="E644" s="74">
        <v>0</v>
      </c>
      <c r="G644" s="75">
        <v>2.4990679999999998</v>
      </c>
      <c r="H644" s="75">
        <v>5.3196000000000003</v>
      </c>
      <c r="I644" s="75">
        <v>5.1480000000000006</v>
      </c>
      <c r="J644" s="75">
        <v>4.8620000000000001</v>
      </c>
      <c r="K644" s="75">
        <v>4.0039999999999996</v>
      </c>
      <c r="L644" s="74" t="s">
        <v>674</v>
      </c>
      <c r="M644" s="75">
        <v>5.1480000000000006</v>
      </c>
      <c r="N644" s="75">
        <v>5.1480000000000006</v>
      </c>
      <c r="O644" s="75">
        <v>5.1480000000000006</v>
      </c>
      <c r="P644" s="75">
        <v>2.4990679999999998</v>
      </c>
      <c r="Q644" s="75">
        <v>5.3196000000000003</v>
      </c>
    </row>
    <row r="645" spans="1:17" x14ac:dyDescent="0.2">
      <c r="A645" s="19">
        <v>30900849</v>
      </c>
      <c r="B645" s="19" t="s">
        <v>1482</v>
      </c>
      <c r="C645" s="72"/>
      <c r="D645" s="73">
        <v>568.25</v>
      </c>
      <c r="E645" s="74">
        <v>0</v>
      </c>
      <c r="G645" s="75">
        <v>3.9321000000000002</v>
      </c>
      <c r="H645" s="75">
        <v>8.370000000000001</v>
      </c>
      <c r="I645" s="75">
        <v>8.1000000000000014</v>
      </c>
      <c r="J645" s="75">
        <v>7.6499999999999995</v>
      </c>
      <c r="K645" s="75">
        <v>6.3</v>
      </c>
      <c r="L645" s="74" t="s">
        <v>674</v>
      </c>
      <c r="M645" s="75">
        <v>8.1000000000000014</v>
      </c>
      <c r="N645" s="75">
        <v>8.1000000000000014</v>
      </c>
      <c r="O645" s="75">
        <v>8.1000000000000014</v>
      </c>
      <c r="P645" s="75">
        <v>3.9321000000000002</v>
      </c>
      <c r="Q645" s="75">
        <v>8.370000000000001</v>
      </c>
    </row>
    <row r="646" spans="1:17" x14ac:dyDescent="0.2">
      <c r="A646" s="19">
        <v>30900856</v>
      </c>
      <c r="B646" s="19" t="s">
        <v>1483</v>
      </c>
      <c r="C646" s="72"/>
      <c r="D646" s="73">
        <v>584.75</v>
      </c>
      <c r="E646" s="74">
        <v>0</v>
      </c>
      <c r="G646" s="75">
        <v>3.7136499999999999</v>
      </c>
      <c r="H646" s="75">
        <v>7.9050000000000002</v>
      </c>
      <c r="I646" s="75">
        <v>7.6500000000000012</v>
      </c>
      <c r="J646" s="75">
        <v>7.2249999999999996</v>
      </c>
      <c r="K646" s="75">
        <v>5.9499999999999993</v>
      </c>
      <c r="L646" s="74" t="s">
        <v>674</v>
      </c>
      <c r="M646" s="75">
        <v>7.6500000000000012</v>
      </c>
      <c r="N646" s="75">
        <v>7.6500000000000012</v>
      </c>
      <c r="O646" s="75">
        <v>7.6500000000000012</v>
      </c>
      <c r="P646" s="75">
        <v>3.7136499999999999</v>
      </c>
      <c r="Q646" s="75">
        <v>7.9050000000000002</v>
      </c>
    </row>
    <row r="647" spans="1:17" x14ac:dyDescent="0.2">
      <c r="A647" s="19">
        <v>30900864</v>
      </c>
      <c r="B647" s="19" t="s">
        <v>697</v>
      </c>
      <c r="C647" s="72"/>
      <c r="D647" s="73">
        <v>666.25</v>
      </c>
      <c r="E647" s="74">
        <v>0</v>
      </c>
      <c r="G647" s="75">
        <v>74.994450000000001</v>
      </c>
      <c r="H647" s="75">
        <v>97.882500000000007</v>
      </c>
      <c r="I647" s="75">
        <v>94.725000000000009</v>
      </c>
      <c r="J647" s="75">
        <v>89.462499999999991</v>
      </c>
      <c r="K647" s="75">
        <v>73.674999999999997</v>
      </c>
      <c r="L647" s="76">
        <v>98.12700000000001</v>
      </c>
      <c r="M647" s="75">
        <v>94.725000000000009</v>
      </c>
      <c r="N647" s="75">
        <v>94.725000000000009</v>
      </c>
      <c r="O647" s="75">
        <v>94.725000000000009</v>
      </c>
      <c r="P647" s="77">
        <v>73.674999999999997</v>
      </c>
      <c r="Q647" s="77">
        <v>98.12700000000001</v>
      </c>
    </row>
    <row r="648" spans="1:17" x14ac:dyDescent="0.2">
      <c r="A648" s="19">
        <v>30900872</v>
      </c>
      <c r="B648" s="19" t="s">
        <v>812</v>
      </c>
      <c r="C648" s="72"/>
      <c r="D648" s="73">
        <v>242.75</v>
      </c>
      <c r="E648" s="74">
        <v>0</v>
      </c>
      <c r="G648" s="75">
        <v>1101.8618000000001</v>
      </c>
      <c r="H648" s="75">
        <v>2345.46</v>
      </c>
      <c r="I648" s="75">
        <v>2269.8000000000002</v>
      </c>
      <c r="J648" s="75">
        <v>2143.6999999999998</v>
      </c>
      <c r="K648" s="75">
        <v>1765.3999999999999</v>
      </c>
      <c r="L648" s="74" t="s">
        <v>674</v>
      </c>
      <c r="M648" s="75">
        <v>2269.8000000000002</v>
      </c>
      <c r="N648" s="75">
        <v>2269.8000000000002</v>
      </c>
      <c r="O648" s="75">
        <v>2269.8000000000002</v>
      </c>
      <c r="P648" s="75">
        <v>1101.8618000000001</v>
      </c>
      <c r="Q648" s="75">
        <v>2345.46</v>
      </c>
    </row>
    <row r="649" spans="1:17" x14ac:dyDescent="0.2">
      <c r="A649" s="19">
        <v>30900880</v>
      </c>
      <c r="B649" s="19" t="s">
        <v>4306</v>
      </c>
      <c r="C649" s="20">
        <v>96372</v>
      </c>
      <c r="D649" s="73">
        <v>121</v>
      </c>
      <c r="E649" s="74">
        <v>77.590499999999992</v>
      </c>
      <c r="G649" s="75">
        <v>1296.789104</v>
      </c>
      <c r="H649" s="75">
        <v>2760.3888000000002</v>
      </c>
      <c r="I649" s="75">
        <v>2671.3440000000001</v>
      </c>
      <c r="J649" s="75">
        <v>2522.9359999999997</v>
      </c>
      <c r="K649" s="75">
        <v>2077.712</v>
      </c>
      <c r="L649" s="74" t="s">
        <v>674</v>
      </c>
      <c r="M649" s="75">
        <v>2671.3440000000001</v>
      </c>
      <c r="N649" s="75">
        <v>2671.3440000000001</v>
      </c>
      <c r="O649" s="75">
        <v>2671.3440000000001</v>
      </c>
      <c r="P649" s="75">
        <v>1296.789104</v>
      </c>
      <c r="Q649" s="75">
        <v>2760.3888000000002</v>
      </c>
    </row>
    <row r="650" spans="1:17" x14ac:dyDescent="0.2">
      <c r="A650" s="19">
        <v>30900898</v>
      </c>
      <c r="B650" s="19" t="s">
        <v>4151</v>
      </c>
      <c r="C650" s="72"/>
      <c r="D650" s="73">
        <v>265.25</v>
      </c>
      <c r="E650" s="74">
        <v>0</v>
      </c>
      <c r="G650" s="75">
        <v>733.47645799999998</v>
      </c>
      <c r="H650" s="75">
        <v>1561.3026</v>
      </c>
      <c r="I650" s="75">
        <v>1510.9380000000001</v>
      </c>
      <c r="J650" s="75">
        <v>1426.9969999999998</v>
      </c>
      <c r="K650" s="75">
        <v>1175.174</v>
      </c>
      <c r="L650" s="74" t="s">
        <v>674</v>
      </c>
      <c r="M650" s="75">
        <v>1510.9380000000001</v>
      </c>
      <c r="N650" s="75">
        <v>1510.9380000000001</v>
      </c>
      <c r="O650" s="75">
        <v>1510.9380000000001</v>
      </c>
      <c r="P650" s="75">
        <v>733.47645799999998</v>
      </c>
      <c r="Q650" s="75">
        <v>1561.3026</v>
      </c>
    </row>
    <row r="651" spans="1:17" x14ac:dyDescent="0.2">
      <c r="A651" s="19">
        <v>30900906</v>
      </c>
      <c r="B651" s="19" t="s">
        <v>4620</v>
      </c>
      <c r="C651" s="72"/>
      <c r="D651" s="73">
        <v>98.75</v>
      </c>
      <c r="E651" s="74">
        <v>0</v>
      </c>
      <c r="G651" s="75">
        <v>1850.3326660000002</v>
      </c>
      <c r="H651" s="75">
        <v>3938.6802000000007</v>
      </c>
      <c r="I651" s="75">
        <v>3811.6260000000007</v>
      </c>
      <c r="J651" s="75">
        <v>3599.8690000000001</v>
      </c>
      <c r="K651" s="75">
        <v>2964.598</v>
      </c>
      <c r="L651" s="74" t="s">
        <v>674</v>
      </c>
      <c r="M651" s="75">
        <v>3811.6260000000007</v>
      </c>
      <c r="N651" s="75">
        <v>3811.6260000000007</v>
      </c>
      <c r="O651" s="75">
        <v>3811.6260000000007</v>
      </c>
      <c r="P651" s="75">
        <v>1850.3326660000002</v>
      </c>
      <c r="Q651" s="75">
        <v>3938.6802000000007</v>
      </c>
    </row>
    <row r="652" spans="1:17" x14ac:dyDescent="0.2">
      <c r="A652" s="19">
        <v>30901102</v>
      </c>
      <c r="B652" s="19" t="s">
        <v>1507</v>
      </c>
      <c r="C652" s="72"/>
      <c r="D652" s="73">
        <v>321</v>
      </c>
      <c r="E652" s="74">
        <v>0</v>
      </c>
      <c r="G652" s="75">
        <v>1106.0647779999999</v>
      </c>
      <c r="H652" s="75">
        <v>2354.4065999999998</v>
      </c>
      <c r="I652" s="75">
        <v>2278.4580000000001</v>
      </c>
      <c r="J652" s="75">
        <v>2151.877</v>
      </c>
      <c r="K652" s="75">
        <v>1772.1339999999998</v>
      </c>
      <c r="L652" s="74" t="s">
        <v>674</v>
      </c>
      <c r="M652" s="75">
        <v>2278.4580000000001</v>
      </c>
      <c r="N652" s="75">
        <v>2278.4580000000001</v>
      </c>
      <c r="O652" s="75">
        <v>2278.4580000000001</v>
      </c>
      <c r="P652" s="75">
        <v>1106.0647779999999</v>
      </c>
      <c r="Q652" s="75">
        <v>2354.4065999999998</v>
      </c>
    </row>
    <row r="653" spans="1:17" x14ac:dyDescent="0.2">
      <c r="A653" s="19">
        <v>32400558</v>
      </c>
      <c r="B653" s="19" t="s">
        <v>1508</v>
      </c>
      <c r="C653" s="72"/>
      <c r="D653" s="73">
        <v>984.25</v>
      </c>
      <c r="E653" s="74">
        <v>0</v>
      </c>
      <c r="G653" s="75">
        <v>18.288634000000002</v>
      </c>
      <c r="H653" s="75">
        <v>38.9298</v>
      </c>
      <c r="I653" s="75">
        <v>37.674000000000007</v>
      </c>
      <c r="J653" s="75">
        <v>35.580999999999996</v>
      </c>
      <c r="K653" s="75">
        <v>29.301999999999996</v>
      </c>
      <c r="L653" s="74" t="s">
        <v>674</v>
      </c>
      <c r="M653" s="75">
        <v>37.674000000000007</v>
      </c>
      <c r="N653" s="75">
        <v>37.674000000000007</v>
      </c>
      <c r="O653" s="75">
        <v>37.674000000000007</v>
      </c>
      <c r="P653" s="75">
        <v>18.288634000000002</v>
      </c>
      <c r="Q653" s="75">
        <v>38.9298</v>
      </c>
    </row>
    <row r="654" spans="1:17" x14ac:dyDescent="0.2">
      <c r="A654" s="19">
        <v>30900799</v>
      </c>
      <c r="B654" s="19" t="s">
        <v>2964</v>
      </c>
      <c r="C654" s="72"/>
      <c r="D654" s="73">
        <v>90.25</v>
      </c>
      <c r="E654" s="74">
        <v>0</v>
      </c>
      <c r="G654" s="75">
        <v>0</v>
      </c>
      <c r="H654" s="75">
        <v>398.70960000000002</v>
      </c>
      <c r="I654" s="75">
        <v>385.84800000000001</v>
      </c>
      <c r="J654" s="75">
        <v>364.41200000000003</v>
      </c>
      <c r="K654" s="75">
        <v>300.10399999999998</v>
      </c>
      <c r="L654" s="76">
        <v>0</v>
      </c>
      <c r="M654" s="75">
        <v>385.84800000000001</v>
      </c>
      <c r="N654" s="75">
        <v>385.84800000000001</v>
      </c>
      <c r="O654" s="75">
        <v>385.84800000000001</v>
      </c>
      <c r="P654" s="77">
        <v>0</v>
      </c>
      <c r="Q654" s="77">
        <v>398.70960000000002</v>
      </c>
    </row>
    <row r="655" spans="1:17" x14ac:dyDescent="0.2">
      <c r="A655" s="19">
        <v>20000154</v>
      </c>
      <c r="B655" s="19" t="s">
        <v>2644</v>
      </c>
      <c r="C655" s="72"/>
      <c r="D655" s="73">
        <v>4819</v>
      </c>
      <c r="E655" s="74">
        <v>0</v>
      </c>
      <c r="G655" s="75">
        <v>180.38588999999999</v>
      </c>
      <c r="H655" s="75">
        <v>435.28650000000005</v>
      </c>
      <c r="I655" s="75">
        <v>421.245</v>
      </c>
      <c r="J655" s="75">
        <v>397.84249999999997</v>
      </c>
      <c r="K655" s="75">
        <v>327.63499999999999</v>
      </c>
      <c r="L655" s="76">
        <v>1214.4059999999999</v>
      </c>
      <c r="M655" s="75">
        <v>421.245</v>
      </c>
      <c r="N655" s="75">
        <v>421.245</v>
      </c>
      <c r="O655" s="75">
        <v>421.245</v>
      </c>
      <c r="P655" s="77">
        <v>180.38588999999999</v>
      </c>
      <c r="Q655" s="77">
        <v>1214.4059999999999</v>
      </c>
    </row>
    <row r="656" spans="1:17" x14ac:dyDescent="0.2">
      <c r="A656" s="19">
        <v>20000155</v>
      </c>
      <c r="B656" s="19" t="s">
        <v>2664</v>
      </c>
      <c r="C656" s="72"/>
      <c r="D656" s="73">
        <v>2047.25</v>
      </c>
      <c r="E656" s="74">
        <v>0</v>
      </c>
      <c r="G656" s="75">
        <v>138.83002999999999</v>
      </c>
      <c r="H656" s="75">
        <v>276.78660000000002</v>
      </c>
      <c r="I656" s="75">
        <v>267.858</v>
      </c>
      <c r="J656" s="75">
        <v>252.977</v>
      </c>
      <c r="K656" s="75">
        <v>208.334</v>
      </c>
      <c r="L656" s="76">
        <v>183.27599999999998</v>
      </c>
      <c r="M656" s="75">
        <v>267.858</v>
      </c>
      <c r="N656" s="75">
        <v>267.858</v>
      </c>
      <c r="O656" s="75">
        <v>267.858</v>
      </c>
      <c r="P656" s="77">
        <v>138.83002999999999</v>
      </c>
      <c r="Q656" s="77">
        <v>276.78660000000002</v>
      </c>
    </row>
    <row r="657" spans="1:17" x14ac:dyDescent="0.2">
      <c r="A657" s="19">
        <v>20000156</v>
      </c>
      <c r="B657" s="19" t="s">
        <v>3096</v>
      </c>
      <c r="C657" s="72"/>
      <c r="D657" s="73">
        <v>1615.5</v>
      </c>
      <c r="E657" s="74">
        <v>0</v>
      </c>
      <c r="G657" s="75">
        <v>193.55982</v>
      </c>
      <c r="H657" s="75">
        <v>284.91480000000001</v>
      </c>
      <c r="I657" s="75">
        <v>275.72400000000005</v>
      </c>
      <c r="J657" s="75">
        <v>260.40600000000001</v>
      </c>
      <c r="K657" s="75">
        <v>214.452</v>
      </c>
      <c r="L657" s="76">
        <v>1214.4059999999999</v>
      </c>
      <c r="M657" s="75">
        <v>275.72400000000005</v>
      </c>
      <c r="N657" s="75">
        <v>275.72400000000005</v>
      </c>
      <c r="O657" s="75">
        <v>275.72400000000005</v>
      </c>
      <c r="P657" s="77">
        <v>193.55982</v>
      </c>
      <c r="Q657" s="77">
        <v>1214.4059999999999</v>
      </c>
    </row>
    <row r="658" spans="1:17" x14ac:dyDescent="0.2">
      <c r="A658" s="19">
        <v>20000157</v>
      </c>
      <c r="B658" s="19" t="s">
        <v>3555</v>
      </c>
      <c r="C658" s="72"/>
      <c r="D658" s="73">
        <v>1615.5</v>
      </c>
      <c r="E658" s="74">
        <v>0</v>
      </c>
      <c r="G658" s="75">
        <v>193.55982</v>
      </c>
      <c r="H658" s="75">
        <v>188.65980000000002</v>
      </c>
      <c r="I658" s="75">
        <v>182.57400000000001</v>
      </c>
      <c r="J658" s="75">
        <v>172.43100000000001</v>
      </c>
      <c r="K658" s="75">
        <v>142.00200000000001</v>
      </c>
      <c r="L658" s="76">
        <v>1214.4059999999999</v>
      </c>
      <c r="M658" s="75">
        <v>182.57400000000001</v>
      </c>
      <c r="N658" s="75">
        <v>182.57400000000001</v>
      </c>
      <c r="O658" s="75">
        <v>182.57400000000001</v>
      </c>
      <c r="P658" s="77">
        <v>142.00200000000001</v>
      </c>
      <c r="Q658" s="77">
        <v>1214.4059999999999</v>
      </c>
    </row>
    <row r="659" spans="1:17" x14ac:dyDescent="0.2">
      <c r="A659" s="19">
        <v>20000158</v>
      </c>
      <c r="B659" s="19" t="s">
        <v>4121</v>
      </c>
      <c r="C659" s="72"/>
      <c r="D659" s="73">
        <v>1615.5</v>
      </c>
      <c r="E659" s="74">
        <v>0</v>
      </c>
      <c r="G659" s="75">
        <v>193.55982</v>
      </c>
      <c r="H659" s="75">
        <v>188.65980000000002</v>
      </c>
      <c r="I659" s="75">
        <v>182.57400000000001</v>
      </c>
      <c r="J659" s="75">
        <v>172.43100000000001</v>
      </c>
      <c r="K659" s="75">
        <v>142.00200000000001</v>
      </c>
      <c r="L659" s="76">
        <v>1214.4059999999999</v>
      </c>
      <c r="M659" s="75">
        <v>182.57400000000001</v>
      </c>
      <c r="N659" s="75">
        <v>182.57400000000001</v>
      </c>
      <c r="O659" s="75">
        <v>182.57400000000001</v>
      </c>
      <c r="P659" s="77">
        <v>142.00200000000001</v>
      </c>
      <c r="Q659" s="77">
        <v>1214.4059999999999</v>
      </c>
    </row>
    <row r="660" spans="1:17" x14ac:dyDescent="0.2">
      <c r="A660" s="19">
        <v>30201453</v>
      </c>
      <c r="B660" s="19" t="s">
        <v>126</v>
      </c>
      <c r="C660" s="72"/>
      <c r="D660" s="73">
        <v>178.25</v>
      </c>
      <c r="E660" s="74">
        <v>0</v>
      </c>
      <c r="G660" s="75">
        <v>193.55982</v>
      </c>
      <c r="H660" s="75">
        <v>188.65980000000002</v>
      </c>
      <c r="I660" s="75">
        <v>182.57400000000001</v>
      </c>
      <c r="J660" s="75">
        <v>172.43100000000001</v>
      </c>
      <c r="K660" s="75">
        <v>142.00200000000001</v>
      </c>
      <c r="L660" s="76">
        <v>1214.4059999999999</v>
      </c>
      <c r="M660" s="75">
        <v>182.57400000000001</v>
      </c>
      <c r="N660" s="75">
        <v>182.57400000000001</v>
      </c>
      <c r="O660" s="75">
        <v>182.57400000000001</v>
      </c>
      <c r="P660" s="77">
        <v>142.00200000000001</v>
      </c>
      <c r="Q660" s="77">
        <v>1214.4059999999999</v>
      </c>
    </row>
    <row r="661" spans="1:17" x14ac:dyDescent="0.2">
      <c r="A661" s="19">
        <v>30201529</v>
      </c>
      <c r="B661" s="19" t="s">
        <v>125</v>
      </c>
      <c r="C661" s="72"/>
      <c r="D661" s="73">
        <v>791.75</v>
      </c>
      <c r="E661" s="74">
        <v>0</v>
      </c>
      <c r="G661" s="75">
        <v>163.92323000000002</v>
      </c>
      <c r="H661" s="75">
        <v>210.04980000000003</v>
      </c>
      <c r="I661" s="75">
        <v>203.27400000000003</v>
      </c>
      <c r="J661" s="75">
        <v>191.98099999999999</v>
      </c>
      <c r="K661" s="75">
        <v>158.102</v>
      </c>
      <c r="L661" s="76">
        <v>183.27599999999998</v>
      </c>
      <c r="M661" s="75">
        <v>203.27400000000003</v>
      </c>
      <c r="N661" s="75">
        <v>203.27400000000003</v>
      </c>
      <c r="O661" s="75">
        <v>203.27400000000003</v>
      </c>
      <c r="P661" s="77">
        <v>158.102</v>
      </c>
      <c r="Q661" s="77">
        <v>210.04980000000003</v>
      </c>
    </row>
    <row r="662" spans="1:17" x14ac:dyDescent="0.2">
      <c r="A662" s="19">
        <v>30201602</v>
      </c>
      <c r="B662" s="19" t="s">
        <v>1805</v>
      </c>
      <c r="C662" s="72"/>
      <c r="D662" s="73">
        <v>674.25</v>
      </c>
      <c r="E662" s="74">
        <v>0</v>
      </c>
      <c r="G662" s="75">
        <v>163.92323000000002</v>
      </c>
      <c r="H662" s="75">
        <v>215.39730000000003</v>
      </c>
      <c r="I662" s="75">
        <v>208.44900000000001</v>
      </c>
      <c r="J662" s="75">
        <v>196.86850000000001</v>
      </c>
      <c r="K662" s="75">
        <v>162.12700000000001</v>
      </c>
      <c r="L662" s="76">
        <v>183.27599999999998</v>
      </c>
      <c r="M662" s="75">
        <v>208.44900000000001</v>
      </c>
      <c r="N662" s="75">
        <v>208.44900000000001</v>
      </c>
      <c r="O662" s="75">
        <v>208.44900000000001</v>
      </c>
      <c r="P662" s="77">
        <v>162.12700000000001</v>
      </c>
      <c r="Q662" s="77">
        <v>215.39730000000003</v>
      </c>
    </row>
    <row r="663" spans="1:17" x14ac:dyDescent="0.2">
      <c r="A663" s="19">
        <v>30221550</v>
      </c>
      <c r="B663" s="19" t="s">
        <v>1402</v>
      </c>
      <c r="C663" s="72"/>
      <c r="D663" s="73">
        <v>73.25</v>
      </c>
      <c r="E663" s="74">
        <v>0</v>
      </c>
      <c r="G663" s="75">
        <v>163.92323000000002</v>
      </c>
      <c r="H663" s="75">
        <v>215.39730000000003</v>
      </c>
      <c r="I663" s="75">
        <v>208.44900000000001</v>
      </c>
      <c r="J663" s="75">
        <v>196.86850000000001</v>
      </c>
      <c r="K663" s="75">
        <v>162.12700000000001</v>
      </c>
      <c r="L663" s="76">
        <v>183.27599999999998</v>
      </c>
      <c r="M663" s="75">
        <v>208.44900000000001</v>
      </c>
      <c r="N663" s="75">
        <v>208.44900000000001</v>
      </c>
      <c r="O663" s="75">
        <v>208.44900000000001</v>
      </c>
      <c r="P663" s="77">
        <v>162.12700000000001</v>
      </c>
      <c r="Q663" s="77">
        <v>215.39730000000003</v>
      </c>
    </row>
    <row r="664" spans="1:17" x14ac:dyDescent="0.2">
      <c r="A664" s="19">
        <v>30221642</v>
      </c>
      <c r="B664" s="19" t="s">
        <v>3008</v>
      </c>
      <c r="C664" s="72"/>
      <c r="D664" s="73">
        <v>1706.5</v>
      </c>
      <c r="E664" s="74">
        <v>0</v>
      </c>
      <c r="G664" s="75">
        <v>163.92323000000002</v>
      </c>
      <c r="H664" s="75">
        <v>215.39730000000003</v>
      </c>
      <c r="I664" s="75">
        <v>208.44900000000001</v>
      </c>
      <c r="J664" s="75">
        <v>196.86850000000001</v>
      </c>
      <c r="K664" s="75">
        <v>162.12700000000001</v>
      </c>
      <c r="L664" s="76">
        <v>183.27599999999998</v>
      </c>
      <c r="M664" s="75">
        <v>208.44900000000001</v>
      </c>
      <c r="N664" s="75">
        <v>208.44900000000001</v>
      </c>
      <c r="O664" s="75">
        <v>208.44900000000001</v>
      </c>
      <c r="P664" s="77">
        <v>162.12700000000001</v>
      </c>
      <c r="Q664" s="77">
        <v>215.39730000000003</v>
      </c>
    </row>
    <row r="665" spans="1:17" x14ac:dyDescent="0.2">
      <c r="A665" s="19">
        <v>30221675</v>
      </c>
      <c r="B665" s="19" t="s">
        <v>3450</v>
      </c>
      <c r="C665" s="72"/>
      <c r="D665" s="73">
        <v>11.75</v>
      </c>
      <c r="E665" s="74">
        <v>0</v>
      </c>
      <c r="G665" s="75">
        <v>449.9667</v>
      </c>
      <c r="H665" s="75">
        <v>2007.4515000000004</v>
      </c>
      <c r="I665" s="75">
        <v>1942.6950000000002</v>
      </c>
      <c r="J665" s="75">
        <v>1834.7675000000002</v>
      </c>
      <c r="K665" s="75">
        <v>1510.9850000000001</v>
      </c>
      <c r="L665" s="76">
        <v>2087.0009999999997</v>
      </c>
      <c r="M665" s="75">
        <v>1942.6950000000002</v>
      </c>
      <c r="N665" s="75">
        <v>1942.6950000000002</v>
      </c>
      <c r="O665" s="75">
        <v>1942.6950000000002</v>
      </c>
      <c r="P665" s="77">
        <v>449.9667</v>
      </c>
      <c r="Q665" s="77">
        <v>2087.0009999999997</v>
      </c>
    </row>
    <row r="666" spans="1:17" x14ac:dyDescent="0.2">
      <c r="A666" s="19">
        <v>30222079</v>
      </c>
      <c r="B666" s="19" t="s">
        <v>4330</v>
      </c>
      <c r="C666" s="72"/>
      <c r="D666" s="73">
        <v>46</v>
      </c>
      <c r="E666" s="74">
        <v>0</v>
      </c>
      <c r="G666" s="75">
        <v>276.67153999999999</v>
      </c>
      <c r="H666" s="75">
        <v>2860.6986000000002</v>
      </c>
      <c r="I666" s="75">
        <v>2768.4180000000001</v>
      </c>
      <c r="J666" s="75">
        <v>2614.6169999999997</v>
      </c>
      <c r="K666" s="75">
        <v>2153.2139999999999</v>
      </c>
      <c r="L666" s="76">
        <v>1235.3399999999999</v>
      </c>
      <c r="M666" s="75">
        <v>2768.4180000000001</v>
      </c>
      <c r="N666" s="75">
        <v>2768.4180000000001</v>
      </c>
      <c r="O666" s="75">
        <v>2768.4180000000001</v>
      </c>
      <c r="P666" s="77">
        <v>276.67153999999999</v>
      </c>
      <c r="Q666" s="77">
        <v>2860.6986000000002</v>
      </c>
    </row>
    <row r="667" spans="1:17" x14ac:dyDescent="0.2">
      <c r="A667" s="19">
        <v>30222079</v>
      </c>
      <c r="B667" s="19" t="s">
        <v>4330</v>
      </c>
      <c r="C667" s="72"/>
      <c r="D667" s="73">
        <v>46</v>
      </c>
      <c r="E667" s="74">
        <v>0</v>
      </c>
      <c r="G667" s="75">
        <v>143.73461</v>
      </c>
      <c r="H667" s="75">
        <v>205.55790000000002</v>
      </c>
      <c r="I667" s="75">
        <v>198.92699999999999</v>
      </c>
      <c r="J667" s="75">
        <v>187.87549999999999</v>
      </c>
      <c r="K667" s="75">
        <v>154.721</v>
      </c>
      <c r="L667" s="76">
        <v>549.00900000000001</v>
      </c>
      <c r="M667" s="75">
        <v>198.92699999999999</v>
      </c>
      <c r="N667" s="75">
        <v>198.92699999999999</v>
      </c>
      <c r="O667" s="75">
        <v>198.92699999999999</v>
      </c>
      <c r="P667" s="77">
        <v>143.73461</v>
      </c>
      <c r="Q667" s="77">
        <v>549.00900000000001</v>
      </c>
    </row>
    <row r="668" spans="1:17" x14ac:dyDescent="0.2">
      <c r="A668" s="19">
        <v>30222814</v>
      </c>
      <c r="B668" s="19" t="s">
        <v>5073</v>
      </c>
      <c r="C668" s="72"/>
      <c r="D668" s="73">
        <v>314</v>
      </c>
      <c r="E668" s="74">
        <v>0</v>
      </c>
      <c r="G668" s="75">
        <v>255.38034000000002</v>
      </c>
      <c r="H668" s="75">
        <v>340.101</v>
      </c>
      <c r="I668" s="75">
        <v>329.13</v>
      </c>
      <c r="J668" s="75">
        <v>310.84499999999997</v>
      </c>
      <c r="K668" s="75">
        <v>255.98999999999998</v>
      </c>
      <c r="L668" s="76">
        <v>1235.3399999999999</v>
      </c>
      <c r="M668" s="75">
        <v>329.13</v>
      </c>
      <c r="N668" s="75">
        <v>329.13</v>
      </c>
      <c r="O668" s="75">
        <v>329.13</v>
      </c>
      <c r="P668" s="77">
        <v>255.38034000000002</v>
      </c>
      <c r="Q668" s="77">
        <v>1235.3399999999999</v>
      </c>
    </row>
    <row r="669" spans="1:17" x14ac:dyDescent="0.2">
      <c r="A669" s="19">
        <v>31200025</v>
      </c>
      <c r="B669" s="19" t="s">
        <v>1254</v>
      </c>
      <c r="C669" s="72"/>
      <c r="D669" s="73">
        <v>12.75</v>
      </c>
      <c r="E669" s="74">
        <v>0</v>
      </c>
      <c r="G669" s="75">
        <v>255.38034000000002</v>
      </c>
      <c r="H669" s="75">
        <v>340.101</v>
      </c>
      <c r="I669" s="75">
        <v>329.13</v>
      </c>
      <c r="J669" s="75">
        <v>310.84499999999997</v>
      </c>
      <c r="K669" s="75">
        <v>255.98999999999998</v>
      </c>
      <c r="L669" s="76">
        <v>1235.3399999999999</v>
      </c>
      <c r="M669" s="75">
        <v>329.13</v>
      </c>
      <c r="N669" s="75">
        <v>329.13</v>
      </c>
      <c r="O669" s="75">
        <v>329.13</v>
      </c>
      <c r="P669" s="77">
        <v>255.38034000000002</v>
      </c>
      <c r="Q669" s="77">
        <v>1235.3399999999999</v>
      </c>
    </row>
    <row r="670" spans="1:17" x14ac:dyDescent="0.2">
      <c r="A670" s="19">
        <v>31200025</v>
      </c>
      <c r="B670" s="19" t="s">
        <v>1254</v>
      </c>
      <c r="C670" s="72"/>
      <c r="D670" s="73">
        <v>12.75</v>
      </c>
      <c r="E670" s="74">
        <v>0</v>
      </c>
      <c r="G670" s="75">
        <v>250.32368000000002</v>
      </c>
      <c r="H670" s="75">
        <v>237.15</v>
      </c>
      <c r="I670" s="75">
        <v>229.5</v>
      </c>
      <c r="J670" s="75">
        <v>216.75</v>
      </c>
      <c r="K670" s="75">
        <v>178.5</v>
      </c>
      <c r="L670" s="76">
        <v>397.54800000000006</v>
      </c>
      <c r="M670" s="75">
        <v>229.5</v>
      </c>
      <c r="N670" s="75">
        <v>229.5</v>
      </c>
      <c r="O670" s="75">
        <v>229.5</v>
      </c>
      <c r="P670" s="77">
        <v>178.5</v>
      </c>
      <c r="Q670" s="77">
        <v>397.54800000000006</v>
      </c>
    </row>
    <row r="671" spans="1:17" x14ac:dyDescent="0.2">
      <c r="A671" s="19">
        <v>31200041</v>
      </c>
      <c r="B671" s="19" t="s">
        <v>3408</v>
      </c>
      <c r="C671" s="72"/>
      <c r="D671" s="73">
        <v>92.75</v>
      </c>
      <c r="E671" s="74">
        <v>0</v>
      </c>
      <c r="G671" s="75">
        <v>250.32368000000002</v>
      </c>
      <c r="H671" s="75">
        <v>218.178</v>
      </c>
      <c r="I671" s="75">
        <v>211.14</v>
      </c>
      <c r="J671" s="75">
        <v>199.41</v>
      </c>
      <c r="K671" s="75">
        <v>164.22</v>
      </c>
      <c r="L671" s="76">
        <v>397.54800000000006</v>
      </c>
      <c r="M671" s="75">
        <v>211.14</v>
      </c>
      <c r="N671" s="75">
        <v>211.14</v>
      </c>
      <c r="O671" s="75">
        <v>211.14</v>
      </c>
      <c r="P671" s="77">
        <v>164.22</v>
      </c>
      <c r="Q671" s="77">
        <v>397.54800000000006</v>
      </c>
    </row>
    <row r="672" spans="1:17" x14ac:dyDescent="0.2">
      <c r="A672" s="19">
        <v>31200058</v>
      </c>
      <c r="B672" s="19" t="s">
        <v>3410</v>
      </c>
      <c r="C672" s="72"/>
      <c r="D672" s="73">
        <v>135.75</v>
      </c>
      <c r="E672" s="74">
        <v>0</v>
      </c>
      <c r="G672" s="75">
        <v>250.32368000000002</v>
      </c>
      <c r="H672" s="75">
        <v>218.178</v>
      </c>
      <c r="I672" s="75">
        <v>211.14</v>
      </c>
      <c r="J672" s="75">
        <v>199.41</v>
      </c>
      <c r="K672" s="75">
        <v>164.22</v>
      </c>
      <c r="L672" s="76">
        <v>397.54800000000006</v>
      </c>
      <c r="M672" s="75">
        <v>211.14</v>
      </c>
      <c r="N672" s="75">
        <v>211.14</v>
      </c>
      <c r="O672" s="75">
        <v>211.14</v>
      </c>
      <c r="P672" s="77">
        <v>164.22</v>
      </c>
      <c r="Q672" s="77">
        <v>397.54800000000006</v>
      </c>
    </row>
    <row r="673" spans="1:17" x14ac:dyDescent="0.2">
      <c r="A673" s="19">
        <v>31200215</v>
      </c>
      <c r="B673" s="19" t="s">
        <v>2540</v>
      </c>
      <c r="C673" s="72"/>
      <c r="D673" s="73">
        <v>997.5</v>
      </c>
      <c r="E673" s="74">
        <v>0</v>
      </c>
      <c r="G673" s="75">
        <v>312.12518999999998</v>
      </c>
      <c r="H673" s="75">
        <v>367.69410000000005</v>
      </c>
      <c r="I673" s="75">
        <v>355.83300000000003</v>
      </c>
      <c r="J673" s="75">
        <v>336.06450000000001</v>
      </c>
      <c r="K673" s="75">
        <v>276.75899999999996</v>
      </c>
      <c r="L673" s="76">
        <v>1214.4059999999999</v>
      </c>
      <c r="M673" s="75">
        <v>355.83300000000003</v>
      </c>
      <c r="N673" s="75">
        <v>355.83300000000003</v>
      </c>
      <c r="O673" s="75">
        <v>355.83300000000003</v>
      </c>
      <c r="P673" s="77">
        <v>276.75899999999996</v>
      </c>
      <c r="Q673" s="77">
        <v>1214.4059999999999</v>
      </c>
    </row>
    <row r="674" spans="1:17" x14ac:dyDescent="0.2">
      <c r="A674" s="19">
        <v>31200314</v>
      </c>
      <c r="B674" s="19" t="s">
        <v>1350</v>
      </c>
      <c r="C674" s="20">
        <v>92960</v>
      </c>
      <c r="D674" s="73">
        <v>1725</v>
      </c>
      <c r="E674" s="74">
        <v>676.36099999999988</v>
      </c>
      <c r="G674" s="75">
        <v>61.364280000000001</v>
      </c>
      <c r="H674" s="75">
        <v>333.68400000000003</v>
      </c>
      <c r="I674" s="75">
        <v>322.92</v>
      </c>
      <c r="J674" s="75">
        <v>304.98</v>
      </c>
      <c r="K674" s="75">
        <v>251.16</v>
      </c>
      <c r="L674" s="76">
        <v>0</v>
      </c>
      <c r="M674" s="75">
        <v>322.92</v>
      </c>
      <c r="N674" s="75">
        <v>322.92</v>
      </c>
      <c r="O674" s="75">
        <v>322.92</v>
      </c>
      <c r="P674" s="77">
        <v>0</v>
      </c>
      <c r="Q674" s="77">
        <v>333.68400000000003</v>
      </c>
    </row>
    <row r="675" spans="1:17" x14ac:dyDescent="0.2">
      <c r="A675" s="19">
        <v>31200397</v>
      </c>
      <c r="B675" s="19" t="s">
        <v>3162</v>
      </c>
      <c r="C675" s="72"/>
      <c r="D675" s="73">
        <v>835.5</v>
      </c>
      <c r="E675" s="74">
        <v>0</v>
      </c>
      <c r="G675" s="75">
        <v>0</v>
      </c>
      <c r="H675" s="75">
        <v>967.2</v>
      </c>
      <c r="I675" s="75">
        <v>936</v>
      </c>
      <c r="J675" s="75">
        <v>884</v>
      </c>
      <c r="K675" s="75">
        <v>728</v>
      </c>
      <c r="L675" s="76">
        <v>0</v>
      </c>
      <c r="M675" s="75">
        <v>936</v>
      </c>
      <c r="N675" s="75">
        <v>936</v>
      </c>
      <c r="O675" s="75">
        <v>936</v>
      </c>
      <c r="P675" s="77">
        <v>0</v>
      </c>
      <c r="Q675" s="77">
        <v>967.2</v>
      </c>
    </row>
    <row r="676" spans="1:17" x14ac:dyDescent="0.2">
      <c r="A676" s="19">
        <v>31200405</v>
      </c>
      <c r="B676" s="19" t="s">
        <v>1228</v>
      </c>
      <c r="C676" s="20">
        <v>36430</v>
      </c>
      <c r="D676" s="73">
        <v>1073.5</v>
      </c>
      <c r="E676" s="74">
        <v>468.91249999999997</v>
      </c>
      <c r="G676" s="75">
        <v>0</v>
      </c>
      <c r="H676" s="75">
        <v>1160.6400000000001</v>
      </c>
      <c r="I676" s="75">
        <v>1123.2</v>
      </c>
      <c r="J676" s="75">
        <v>1060.8</v>
      </c>
      <c r="K676" s="75">
        <v>873.59999999999991</v>
      </c>
      <c r="L676" s="76">
        <v>0</v>
      </c>
      <c r="M676" s="75">
        <v>1123.2</v>
      </c>
      <c r="N676" s="75">
        <v>1123.2</v>
      </c>
      <c r="O676" s="75">
        <v>1123.2</v>
      </c>
      <c r="P676" s="77">
        <v>0</v>
      </c>
      <c r="Q676" s="77">
        <v>1160.6400000000001</v>
      </c>
    </row>
    <row r="677" spans="1:17" x14ac:dyDescent="0.2">
      <c r="A677" s="19">
        <v>31200538</v>
      </c>
      <c r="B677" s="19" t="s">
        <v>2290</v>
      </c>
      <c r="C677" s="72"/>
      <c r="D677" s="73">
        <v>34.25</v>
      </c>
      <c r="E677" s="74">
        <v>0</v>
      </c>
      <c r="G677" s="75">
        <v>1137.8710980000001</v>
      </c>
      <c r="H677" s="75">
        <v>2422.1106</v>
      </c>
      <c r="I677" s="75">
        <v>2343.9780000000005</v>
      </c>
      <c r="J677" s="75">
        <v>2213.7570000000001</v>
      </c>
      <c r="K677" s="75">
        <v>1823.0939999999998</v>
      </c>
      <c r="L677" s="74" t="s">
        <v>674</v>
      </c>
      <c r="M677" s="75">
        <v>2343.9780000000005</v>
      </c>
      <c r="N677" s="75">
        <v>2343.9780000000005</v>
      </c>
      <c r="O677" s="75">
        <v>2343.9780000000005</v>
      </c>
      <c r="P677" s="75">
        <v>1137.8710980000001</v>
      </c>
      <c r="Q677" s="75">
        <v>2422.1106</v>
      </c>
    </row>
    <row r="678" spans="1:17" x14ac:dyDescent="0.2">
      <c r="A678" s="19">
        <v>31200645</v>
      </c>
      <c r="B678" s="19" t="s">
        <v>1481</v>
      </c>
      <c r="C678" s="72"/>
      <c r="D678" s="73">
        <v>80.75</v>
      </c>
      <c r="E678" s="74">
        <v>0</v>
      </c>
      <c r="G678" s="75">
        <v>3.1806320000000001</v>
      </c>
      <c r="H678" s="75">
        <v>6.7704000000000004</v>
      </c>
      <c r="I678" s="75">
        <v>6.5520000000000014</v>
      </c>
      <c r="J678" s="75">
        <v>6.1879999999999997</v>
      </c>
      <c r="K678" s="75">
        <v>5.0960000000000001</v>
      </c>
      <c r="L678" s="74" t="s">
        <v>674</v>
      </c>
      <c r="M678" s="75">
        <v>6.5520000000000014</v>
      </c>
      <c r="N678" s="75">
        <v>6.5520000000000014</v>
      </c>
      <c r="O678" s="75">
        <v>6.5520000000000014</v>
      </c>
      <c r="P678" s="75">
        <v>3.1806320000000001</v>
      </c>
      <c r="Q678" s="75">
        <v>6.7704000000000004</v>
      </c>
    </row>
    <row r="679" spans="1:17" x14ac:dyDescent="0.2">
      <c r="A679" s="19">
        <v>31201221</v>
      </c>
      <c r="B679" s="19" t="s">
        <v>1986</v>
      </c>
      <c r="C679" s="72"/>
      <c r="D679" s="73">
        <v>3.75</v>
      </c>
      <c r="E679" s="74">
        <v>0</v>
      </c>
      <c r="G679" s="75">
        <v>61.079130000000006</v>
      </c>
      <c r="H679" s="75">
        <v>105.7038</v>
      </c>
      <c r="I679" s="75">
        <v>102.294</v>
      </c>
      <c r="J679" s="75">
        <v>96.61099999999999</v>
      </c>
      <c r="K679" s="75">
        <v>79.561999999999998</v>
      </c>
      <c r="L679" s="76">
        <v>0</v>
      </c>
      <c r="M679" s="75">
        <v>102.294</v>
      </c>
      <c r="N679" s="75">
        <v>102.294</v>
      </c>
      <c r="O679" s="75">
        <v>102.294</v>
      </c>
      <c r="P679" s="77">
        <v>0</v>
      </c>
      <c r="Q679" s="77">
        <v>105.7038</v>
      </c>
    </row>
    <row r="680" spans="1:17" x14ac:dyDescent="0.2">
      <c r="A680" s="19">
        <v>31201247</v>
      </c>
      <c r="B680" s="19" t="s">
        <v>557</v>
      </c>
      <c r="C680" s="72"/>
      <c r="D680" s="73">
        <v>4.25</v>
      </c>
      <c r="E680" s="74">
        <v>0</v>
      </c>
      <c r="G680" s="75">
        <v>101.74152000000001</v>
      </c>
      <c r="H680" s="75">
        <v>651.05579999999998</v>
      </c>
      <c r="I680" s="75">
        <v>630.05399999999997</v>
      </c>
      <c r="J680" s="75">
        <v>595.05099999999993</v>
      </c>
      <c r="K680" s="75">
        <v>490.04199999999992</v>
      </c>
      <c r="L680" s="76">
        <v>211.41</v>
      </c>
      <c r="M680" s="75">
        <v>630.05399999999997</v>
      </c>
      <c r="N680" s="75">
        <v>630.05399999999997</v>
      </c>
      <c r="O680" s="75">
        <v>630.05399999999997</v>
      </c>
      <c r="P680" s="77">
        <v>101.74152000000001</v>
      </c>
      <c r="Q680" s="77">
        <v>651.05579999999998</v>
      </c>
    </row>
    <row r="681" spans="1:17" x14ac:dyDescent="0.2">
      <c r="A681" s="19">
        <v>31201247</v>
      </c>
      <c r="B681" s="19" t="s">
        <v>557</v>
      </c>
      <c r="C681" s="72"/>
      <c r="D681" s="73">
        <v>4.25</v>
      </c>
      <c r="E681" s="74">
        <v>0</v>
      </c>
      <c r="G681" s="75">
        <v>101.74152000000001</v>
      </c>
      <c r="H681" s="75" t="e">
        <v>#N/A</v>
      </c>
      <c r="I681" s="75" t="e">
        <v>#N/A</v>
      </c>
      <c r="J681" s="75" t="e">
        <v>#N/A</v>
      </c>
      <c r="K681" s="75" t="e">
        <v>#N/A</v>
      </c>
      <c r="L681" s="76">
        <v>211.41</v>
      </c>
      <c r="M681" s="75" t="e">
        <v>#N/A</v>
      </c>
      <c r="N681" s="75" t="e">
        <v>#N/A</v>
      </c>
      <c r="O681" s="75" t="e">
        <v>#N/A</v>
      </c>
      <c r="P681" s="77"/>
      <c r="Q681" s="77"/>
    </row>
    <row r="682" spans="1:17" x14ac:dyDescent="0.2">
      <c r="A682" s="19">
        <v>31201254</v>
      </c>
      <c r="B682" s="19" t="s">
        <v>717</v>
      </c>
      <c r="C682" s="72"/>
      <c r="D682" s="73">
        <v>4.5</v>
      </c>
      <c r="E682" s="74">
        <v>0</v>
      </c>
      <c r="G682" s="75">
        <v>72.675229999999999</v>
      </c>
      <c r="H682" s="75">
        <v>282.56189999999998</v>
      </c>
      <c r="I682" s="75">
        <v>273.447</v>
      </c>
      <c r="J682" s="75">
        <v>258.25549999999998</v>
      </c>
      <c r="K682" s="75">
        <v>212.68099999999998</v>
      </c>
      <c r="L682" s="76">
        <v>211.41</v>
      </c>
      <c r="M682" s="75">
        <v>273.447</v>
      </c>
      <c r="N682" s="75">
        <v>273.447</v>
      </c>
      <c r="O682" s="75">
        <v>273.447</v>
      </c>
      <c r="P682" s="77">
        <v>72.675229999999999</v>
      </c>
      <c r="Q682" s="77">
        <v>282.56189999999998</v>
      </c>
    </row>
    <row r="683" spans="1:17" x14ac:dyDescent="0.2">
      <c r="A683" s="19">
        <v>31201262</v>
      </c>
      <c r="B683" s="19" t="s">
        <v>1981</v>
      </c>
      <c r="C683" s="72"/>
      <c r="D683" s="73">
        <v>18.25</v>
      </c>
      <c r="E683" s="74">
        <v>0</v>
      </c>
      <c r="G683" s="75">
        <v>73.180750000000003</v>
      </c>
      <c r="H683" s="75">
        <v>155.77500000000001</v>
      </c>
      <c r="I683" s="75">
        <v>150.75000000000003</v>
      </c>
      <c r="J683" s="75">
        <v>142.375</v>
      </c>
      <c r="K683" s="75">
        <v>117.24999999999999</v>
      </c>
      <c r="L683" s="74" t="s">
        <v>674</v>
      </c>
      <c r="M683" s="75">
        <v>150.75000000000003</v>
      </c>
      <c r="N683" s="75">
        <v>150.75000000000003</v>
      </c>
      <c r="O683" s="75">
        <v>150.75000000000003</v>
      </c>
      <c r="P683" s="75">
        <v>73.180750000000003</v>
      </c>
      <c r="Q683" s="75">
        <v>155.77500000000001</v>
      </c>
    </row>
    <row r="684" spans="1:17" x14ac:dyDescent="0.2">
      <c r="A684" s="19">
        <v>31201296</v>
      </c>
      <c r="B684" s="19" t="s">
        <v>2819</v>
      </c>
      <c r="C684" s="72"/>
      <c r="D684" s="73">
        <v>58</v>
      </c>
      <c r="E684" s="74">
        <v>0</v>
      </c>
      <c r="G684" s="75">
        <v>31.893699999999999</v>
      </c>
      <c r="H684" s="75">
        <v>67.89</v>
      </c>
      <c r="I684" s="75">
        <v>65.7</v>
      </c>
      <c r="J684" s="75">
        <v>62.05</v>
      </c>
      <c r="K684" s="75">
        <v>51.099999999999994</v>
      </c>
      <c r="L684" s="74" t="s">
        <v>674</v>
      </c>
      <c r="M684" s="75">
        <v>65.7</v>
      </c>
      <c r="N684" s="75">
        <v>65.7</v>
      </c>
      <c r="O684" s="75">
        <v>65.7</v>
      </c>
      <c r="P684" s="75">
        <v>31.893699999999999</v>
      </c>
      <c r="Q684" s="75">
        <v>67.89</v>
      </c>
    </row>
    <row r="685" spans="1:17" x14ac:dyDescent="0.2">
      <c r="A685" s="19">
        <v>31201312</v>
      </c>
      <c r="B685" s="19" t="s">
        <v>1987</v>
      </c>
      <c r="C685" s="72"/>
      <c r="D685" s="73">
        <v>5</v>
      </c>
      <c r="E685" s="74">
        <v>0</v>
      </c>
      <c r="G685" s="75">
        <v>32.11215</v>
      </c>
      <c r="H685" s="75">
        <v>68.355000000000004</v>
      </c>
      <c r="I685" s="75">
        <v>66.150000000000006</v>
      </c>
      <c r="J685" s="75">
        <v>62.475000000000001</v>
      </c>
      <c r="K685" s="75">
        <v>51.449999999999996</v>
      </c>
      <c r="L685" s="74" t="s">
        <v>674</v>
      </c>
      <c r="M685" s="75">
        <v>66.150000000000006</v>
      </c>
      <c r="N685" s="75">
        <v>66.150000000000006</v>
      </c>
      <c r="O685" s="75">
        <v>66.150000000000006</v>
      </c>
      <c r="P685" s="75">
        <v>32.11215</v>
      </c>
      <c r="Q685" s="75">
        <v>68.355000000000004</v>
      </c>
    </row>
    <row r="686" spans="1:17" x14ac:dyDescent="0.2">
      <c r="A686" s="19">
        <v>31201346</v>
      </c>
      <c r="B686" s="19" t="s">
        <v>2820</v>
      </c>
      <c r="C686" s="72"/>
      <c r="D686" s="73">
        <v>58</v>
      </c>
      <c r="E686" s="74">
        <v>0</v>
      </c>
      <c r="G686" s="75">
        <v>65.631118000000001</v>
      </c>
      <c r="H686" s="75">
        <v>139.7046</v>
      </c>
      <c r="I686" s="75">
        <v>135.19800000000001</v>
      </c>
      <c r="J686" s="75">
        <v>127.687</v>
      </c>
      <c r="K686" s="75">
        <v>105.154</v>
      </c>
      <c r="L686" s="74" t="s">
        <v>674</v>
      </c>
      <c r="M686" s="75">
        <v>135.19800000000001</v>
      </c>
      <c r="N686" s="75">
        <v>135.19800000000001</v>
      </c>
      <c r="O686" s="75">
        <v>135.19800000000001</v>
      </c>
      <c r="P686" s="75">
        <v>65.631118000000001</v>
      </c>
      <c r="Q686" s="75">
        <v>139.7046</v>
      </c>
    </row>
    <row r="687" spans="1:17" x14ac:dyDescent="0.2">
      <c r="A687" s="19">
        <v>31201346</v>
      </c>
      <c r="B687" s="19" t="s">
        <v>2820</v>
      </c>
      <c r="C687" s="72"/>
      <c r="D687" s="73">
        <v>58</v>
      </c>
      <c r="E687" s="74">
        <v>0</v>
      </c>
      <c r="G687" s="75">
        <v>118.91107300000002</v>
      </c>
      <c r="H687" s="75">
        <v>253.11810000000003</v>
      </c>
      <c r="I687" s="75">
        <v>244.95300000000006</v>
      </c>
      <c r="J687" s="75">
        <v>231.34450000000001</v>
      </c>
      <c r="K687" s="75">
        <v>190.51900000000001</v>
      </c>
      <c r="L687" s="74" t="s">
        <v>674</v>
      </c>
      <c r="M687" s="75">
        <v>244.95300000000006</v>
      </c>
      <c r="N687" s="75">
        <v>244.95300000000006</v>
      </c>
      <c r="O687" s="75">
        <v>244.95300000000006</v>
      </c>
      <c r="P687" s="75">
        <v>118.91107300000002</v>
      </c>
      <c r="Q687" s="75">
        <v>253.11810000000003</v>
      </c>
    </row>
    <row r="688" spans="1:17" x14ac:dyDescent="0.2">
      <c r="A688" s="19">
        <v>31201353</v>
      </c>
      <c r="B688" s="19" t="s">
        <v>747</v>
      </c>
      <c r="C688" s="72"/>
      <c r="D688" s="73">
        <v>4.25</v>
      </c>
      <c r="E688" s="74">
        <v>0</v>
      </c>
      <c r="G688" s="75">
        <v>16.165300000000002</v>
      </c>
      <c r="H688" s="75">
        <v>34.410000000000004</v>
      </c>
      <c r="I688" s="75">
        <v>33.300000000000004</v>
      </c>
      <c r="J688" s="75">
        <v>31.45</v>
      </c>
      <c r="K688" s="75">
        <v>25.9</v>
      </c>
      <c r="L688" s="74" t="s">
        <v>674</v>
      </c>
      <c r="M688" s="75">
        <v>33.300000000000004</v>
      </c>
      <c r="N688" s="75">
        <v>33.300000000000004</v>
      </c>
      <c r="O688" s="75">
        <v>33.300000000000004</v>
      </c>
      <c r="P688" s="75">
        <v>16.165300000000002</v>
      </c>
      <c r="Q688" s="75">
        <v>34.410000000000004</v>
      </c>
    </row>
    <row r="689" spans="1:17" x14ac:dyDescent="0.2">
      <c r="A689" s="19">
        <v>31201387</v>
      </c>
      <c r="B689" s="19" t="s">
        <v>310</v>
      </c>
      <c r="C689" s="72"/>
      <c r="D689" s="73">
        <v>48.5</v>
      </c>
      <c r="E689" s="74">
        <v>0</v>
      </c>
      <c r="G689" s="75">
        <v>18.401679999999999</v>
      </c>
      <c r="H689" s="75">
        <v>35.340000000000003</v>
      </c>
      <c r="I689" s="75">
        <v>34.200000000000003</v>
      </c>
      <c r="J689" s="75">
        <v>32.299999999999997</v>
      </c>
      <c r="K689" s="75">
        <v>26.599999999999998</v>
      </c>
      <c r="L689" s="76">
        <v>0</v>
      </c>
      <c r="M689" s="75">
        <v>34.200000000000003</v>
      </c>
      <c r="N689" s="75">
        <v>34.200000000000003</v>
      </c>
      <c r="O689" s="75">
        <v>34.200000000000003</v>
      </c>
      <c r="P689" s="77">
        <v>0</v>
      </c>
      <c r="Q689" s="77">
        <v>35.340000000000003</v>
      </c>
    </row>
    <row r="690" spans="1:17" x14ac:dyDescent="0.2">
      <c r="A690" s="19">
        <v>31201387</v>
      </c>
      <c r="B690" s="19" t="s">
        <v>310</v>
      </c>
      <c r="C690" s="72"/>
      <c r="D690" s="73">
        <v>48.5</v>
      </c>
      <c r="E690" s="74">
        <v>0</v>
      </c>
      <c r="G690" s="75">
        <v>22.773980000000002</v>
      </c>
      <c r="H690" s="75">
        <v>137.4075</v>
      </c>
      <c r="I690" s="75">
        <v>132.97499999999999</v>
      </c>
      <c r="J690" s="75">
        <v>125.58749999999999</v>
      </c>
      <c r="K690" s="75">
        <v>103.425</v>
      </c>
      <c r="L690" s="76">
        <v>0</v>
      </c>
      <c r="M690" s="75">
        <v>132.97499999999999</v>
      </c>
      <c r="N690" s="75">
        <v>132.97499999999999</v>
      </c>
      <c r="O690" s="75">
        <v>132.97499999999999</v>
      </c>
      <c r="P690" s="77">
        <v>0</v>
      </c>
      <c r="Q690" s="77">
        <v>137.4075</v>
      </c>
    </row>
    <row r="691" spans="1:17" x14ac:dyDescent="0.2">
      <c r="A691" s="19">
        <v>31201411</v>
      </c>
      <c r="B691" s="19" t="s">
        <v>778</v>
      </c>
      <c r="C691" s="72"/>
      <c r="D691" s="73">
        <v>7.5</v>
      </c>
      <c r="E691" s="74">
        <v>0</v>
      </c>
      <c r="G691" s="75">
        <v>22.773980000000002</v>
      </c>
      <c r="H691" s="75">
        <v>112.21380000000001</v>
      </c>
      <c r="I691" s="75">
        <v>108.59399999999999</v>
      </c>
      <c r="J691" s="75">
        <v>102.56099999999999</v>
      </c>
      <c r="K691" s="75">
        <v>84.461999999999989</v>
      </c>
      <c r="L691" s="76">
        <v>0</v>
      </c>
      <c r="M691" s="75">
        <v>108.59399999999999</v>
      </c>
      <c r="N691" s="75">
        <v>108.59399999999999</v>
      </c>
      <c r="O691" s="75">
        <v>108.59399999999999</v>
      </c>
      <c r="P691" s="77">
        <v>0</v>
      </c>
      <c r="Q691" s="77">
        <v>112.21380000000001</v>
      </c>
    </row>
    <row r="692" spans="1:17" x14ac:dyDescent="0.2">
      <c r="A692" s="19">
        <v>31201429</v>
      </c>
      <c r="B692" s="19" t="s">
        <v>556</v>
      </c>
      <c r="C692" s="72"/>
      <c r="D692" s="73">
        <v>4.25</v>
      </c>
      <c r="E692" s="74">
        <v>0</v>
      </c>
      <c r="G692" s="75">
        <v>1137.06414</v>
      </c>
      <c r="H692" s="75">
        <v>881.05410000000006</v>
      </c>
      <c r="I692" s="75">
        <v>852.63300000000004</v>
      </c>
      <c r="J692" s="75">
        <v>805.2645</v>
      </c>
      <c r="K692" s="75">
        <v>663.15899999999999</v>
      </c>
      <c r="L692" s="76">
        <v>1460.4660000000001</v>
      </c>
      <c r="M692" s="75">
        <v>852.63300000000004</v>
      </c>
      <c r="N692" s="75">
        <v>852.63300000000004</v>
      </c>
      <c r="O692" s="75">
        <v>852.63300000000004</v>
      </c>
      <c r="P692" s="77">
        <v>663.15899999999999</v>
      </c>
      <c r="Q692" s="77">
        <v>1460.4660000000001</v>
      </c>
    </row>
    <row r="693" spans="1:17" x14ac:dyDescent="0.2">
      <c r="A693" s="19">
        <v>31201429</v>
      </c>
      <c r="B693" s="19" t="s">
        <v>556</v>
      </c>
      <c r="C693" s="72"/>
      <c r="D693" s="73">
        <v>4.25</v>
      </c>
      <c r="E693" s="74">
        <v>0</v>
      </c>
      <c r="G693" s="75">
        <v>1137.06414</v>
      </c>
      <c r="H693" s="75">
        <v>881.05410000000006</v>
      </c>
      <c r="I693" s="75">
        <v>852.63300000000004</v>
      </c>
      <c r="J693" s="75">
        <v>805.2645</v>
      </c>
      <c r="K693" s="75">
        <v>663.15899999999999</v>
      </c>
      <c r="L693" s="76">
        <v>1460.4660000000001</v>
      </c>
      <c r="M693" s="75">
        <v>852.63300000000004</v>
      </c>
      <c r="N693" s="75">
        <v>852.63300000000004</v>
      </c>
      <c r="O693" s="75">
        <v>852.63300000000004</v>
      </c>
      <c r="P693" s="77">
        <v>663.15899999999999</v>
      </c>
      <c r="Q693" s="77">
        <v>1460.4660000000001</v>
      </c>
    </row>
    <row r="694" spans="1:17" x14ac:dyDescent="0.2">
      <c r="A694" s="19">
        <v>31201445</v>
      </c>
      <c r="B694" s="19" t="s">
        <v>804</v>
      </c>
      <c r="C694" s="72"/>
      <c r="D694" s="73">
        <v>8</v>
      </c>
      <c r="E694" s="74">
        <v>0</v>
      </c>
      <c r="G694" s="75">
        <v>1137.06414</v>
      </c>
      <c r="H694" s="75">
        <v>881.05410000000006</v>
      </c>
      <c r="I694" s="75">
        <v>852.63300000000004</v>
      </c>
      <c r="J694" s="75">
        <v>805.2645</v>
      </c>
      <c r="K694" s="75">
        <v>663.15899999999999</v>
      </c>
      <c r="L694" s="76">
        <v>1460.4660000000001</v>
      </c>
      <c r="M694" s="75">
        <v>852.63300000000004</v>
      </c>
      <c r="N694" s="75">
        <v>852.63300000000004</v>
      </c>
      <c r="O694" s="75">
        <v>852.63300000000004</v>
      </c>
      <c r="P694" s="77">
        <v>663.15899999999999</v>
      </c>
      <c r="Q694" s="77">
        <v>1460.4660000000001</v>
      </c>
    </row>
    <row r="695" spans="1:17" x14ac:dyDescent="0.2">
      <c r="A695" s="19">
        <v>31201452</v>
      </c>
      <c r="B695" s="19" t="s">
        <v>448</v>
      </c>
      <c r="C695" s="72"/>
      <c r="D695" s="73">
        <v>2.5</v>
      </c>
      <c r="E695" s="74">
        <v>0</v>
      </c>
      <c r="G695" s="75">
        <v>1.2495339999999999</v>
      </c>
      <c r="H695" s="75">
        <v>2.6598000000000002</v>
      </c>
      <c r="I695" s="75">
        <v>2.5740000000000003</v>
      </c>
      <c r="J695" s="75">
        <v>2.431</v>
      </c>
      <c r="K695" s="75">
        <v>2.0019999999999998</v>
      </c>
      <c r="L695" s="74" t="s">
        <v>674</v>
      </c>
      <c r="M695" s="75">
        <v>2.5740000000000003</v>
      </c>
      <c r="N695" s="75">
        <v>2.5740000000000003</v>
      </c>
      <c r="O695" s="75">
        <v>2.5740000000000003</v>
      </c>
      <c r="P695" s="75">
        <v>1.2495339999999999</v>
      </c>
      <c r="Q695" s="75">
        <v>2.6598000000000002</v>
      </c>
    </row>
    <row r="696" spans="1:17" x14ac:dyDescent="0.2">
      <c r="A696" s="19">
        <v>31201460</v>
      </c>
      <c r="B696" s="19" t="s">
        <v>3249</v>
      </c>
      <c r="C696" s="72"/>
      <c r="D696" s="73">
        <v>7.75</v>
      </c>
      <c r="E696" s="74">
        <v>0</v>
      </c>
      <c r="G696" s="75">
        <v>17.475999999999999</v>
      </c>
      <c r="H696" s="75">
        <v>37.200000000000003</v>
      </c>
      <c r="I696" s="75">
        <v>36.000000000000007</v>
      </c>
      <c r="J696" s="75">
        <v>34</v>
      </c>
      <c r="K696" s="75">
        <v>28</v>
      </c>
      <c r="L696" s="74" t="s">
        <v>674</v>
      </c>
      <c r="M696" s="75">
        <v>36.000000000000007</v>
      </c>
      <c r="N696" s="75">
        <v>36.000000000000007</v>
      </c>
      <c r="O696" s="75">
        <v>36.000000000000007</v>
      </c>
      <c r="P696" s="75">
        <v>17.475999999999999</v>
      </c>
      <c r="Q696" s="75">
        <v>37.200000000000003</v>
      </c>
    </row>
    <row r="697" spans="1:17" x14ac:dyDescent="0.2">
      <c r="A697" s="19">
        <v>31201478</v>
      </c>
      <c r="B697" s="19" t="s">
        <v>828</v>
      </c>
      <c r="C697" s="72"/>
      <c r="D697" s="73">
        <v>24</v>
      </c>
      <c r="E697" s="74">
        <v>0</v>
      </c>
      <c r="G697" s="75">
        <v>2.05308</v>
      </c>
      <c r="H697" s="75">
        <v>48.825000000000003</v>
      </c>
      <c r="I697" s="75">
        <v>47.25</v>
      </c>
      <c r="J697" s="75">
        <v>44.625</v>
      </c>
      <c r="K697" s="75">
        <v>36.75</v>
      </c>
      <c r="L697" s="76">
        <v>0</v>
      </c>
      <c r="M697" s="75">
        <v>47.25</v>
      </c>
      <c r="N697" s="75">
        <v>47.25</v>
      </c>
      <c r="O697" s="75">
        <v>47.25</v>
      </c>
      <c r="P697" s="77">
        <v>0</v>
      </c>
      <c r="Q697" s="77">
        <v>48.825000000000003</v>
      </c>
    </row>
    <row r="698" spans="1:17" x14ac:dyDescent="0.2">
      <c r="A698" s="19">
        <v>31201619</v>
      </c>
      <c r="B698" s="19" t="s">
        <v>1051</v>
      </c>
      <c r="C698" s="72"/>
      <c r="D698" s="73">
        <v>270</v>
      </c>
      <c r="E698" s="74">
        <v>0</v>
      </c>
      <c r="G698" s="75">
        <v>2.05308</v>
      </c>
      <c r="H698" s="75">
        <v>48.825000000000003</v>
      </c>
      <c r="I698" s="75">
        <v>47.25</v>
      </c>
      <c r="J698" s="75">
        <v>44.625</v>
      </c>
      <c r="K698" s="75">
        <v>36.75</v>
      </c>
      <c r="L698" s="76">
        <v>0</v>
      </c>
      <c r="M698" s="75">
        <v>47.25</v>
      </c>
      <c r="N698" s="75">
        <v>47.25</v>
      </c>
      <c r="O698" s="75">
        <v>47.25</v>
      </c>
      <c r="P698" s="77">
        <v>0</v>
      </c>
      <c r="Q698" s="77">
        <v>48.825000000000003</v>
      </c>
    </row>
    <row r="699" spans="1:17" x14ac:dyDescent="0.2">
      <c r="A699" s="19">
        <v>31201643</v>
      </c>
      <c r="B699" s="19" t="s">
        <v>917</v>
      </c>
      <c r="C699" s="72"/>
      <c r="D699" s="73">
        <v>192.25</v>
      </c>
      <c r="E699" s="74">
        <v>0</v>
      </c>
      <c r="G699" s="75">
        <v>7.4272999999999998</v>
      </c>
      <c r="H699" s="75">
        <v>15.81</v>
      </c>
      <c r="I699" s="75">
        <v>15.300000000000002</v>
      </c>
      <c r="J699" s="75">
        <v>14.45</v>
      </c>
      <c r="K699" s="75">
        <v>11.899999999999999</v>
      </c>
      <c r="L699" s="74" t="s">
        <v>674</v>
      </c>
      <c r="M699" s="75">
        <v>15.300000000000002</v>
      </c>
      <c r="N699" s="75">
        <v>15.300000000000002</v>
      </c>
      <c r="O699" s="75">
        <v>15.300000000000002</v>
      </c>
      <c r="P699" s="75">
        <v>7.4272999999999998</v>
      </c>
      <c r="Q699" s="75">
        <v>15.81</v>
      </c>
    </row>
    <row r="700" spans="1:17" x14ac:dyDescent="0.2">
      <c r="A700" s="19">
        <v>31201650</v>
      </c>
      <c r="B700" s="19" t="s">
        <v>915</v>
      </c>
      <c r="C700" s="72"/>
      <c r="D700" s="73">
        <v>57.75</v>
      </c>
      <c r="E700" s="74">
        <v>0</v>
      </c>
      <c r="G700" s="75">
        <v>37.164549999999998</v>
      </c>
      <c r="H700" s="75">
        <v>270.27660000000003</v>
      </c>
      <c r="I700" s="75">
        <v>261.55799999999999</v>
      </c>
      <c r="J700" s="75">
        <v>247.02699999999999</v>
      </c>
      <c r="K700" s="75">
        <v>203.434</v>
      </c>
      <c r="L700" s="76">
        <v>0</v>
      </c>
      <c r="M700" s="75">
        <v>261.55799999999999</v>
      </c>
      <c r="N700" s="75">
        <v>261.55799999999999</v>
      </c>
      <c r="O700" s="75">
        <v>261.55799999999999</v>
      </c>
      <c r="P700" s="77">
        <v>0</v>
      </c>
      <c r="Q700" s="77">
        <v>270.27660000000003</v>
      </c>
    </row>
    <row r="701" spans="1:17" x14ac:dyDescent="0.2">
      <c r="A701" s="19">
        <v>31201668</v>
      </c>
      <c r="B701" s="19" t="s">
        <v>916</v>
      </c>
      <c r="C701" s="72"/>
      <c r="D701" s="73">
        <v>278.25</v>
      </c>
      <c r="E701" s="74">
        <v>0</v>
      </c>
      <c r="G701" s="75">
        <v>17.475999999999999</v>
      </c>
      <c r="H701" s="75">
        <v>37.200000000000003</v>
      </c>
      <c r="I701" s="75">
        <v>36.000000000000007</v>
      </c>
      <c r="J701" s="75">
        <v>34</v>
      </c>
      <c r="K701" s="75">
        <v>28</v>
      </c>
      <c r="L701" s="74" t="s">
        <v>674</v>
      </c>
      <c r="M701" s="75">
        <v>36.000000000000007</v>
      </c>
      <c r="N701" s="75">
        <v>36.000000000000007</v>
      </c>
      <c r="O701" s="75">
        <v>36.000000000000007</v>
      </c>
      <c r="P701" s="75">
        <v>17.475999999999999</v>
      </c>
      <c r="Q701" s="75">
        <v>37.200000000000003</v>
      </c>
    </row>
    <row r="702" spans="1:17" x14ac:dyDescent="0.2">
      <c r="A702" s="19">
        <v>31201684</v>
      </c>
      <c r="B702" s="19" t="s">
        <v>168</v>
      </c>
      <c r="C702" s="72"/>
      <c r="D702" s="73">
        <v>3.25</v>
      </c>
      <c r="E702" s="74">
        <v>0</v>
      </c>
      <c r="G702" s="75">
        <v>8.0412300000000005</v>
      </c>
      <c r="H702" s="75">
        <v>20.46</v>
      </c>
      <c r="I702" s="75">
        <v>19.8</v>
      </c>
      <c r="J702" s="75">
        <v>18.7</v>
      </c>
      <c r="K702" s="75">
        <v>15.399999999999999</v>
      </c>
      <c r="L702" s="76">
        <v>0</v>
      </c>
      <c r="M702" s="75">
        <v>19.8</v>
      </c>
      <c r="N702" s="75">
        <v>19.8</v>
      </c>
      <c r="O702" s="75">
        <v>19.8</v>
      </c>
      <c r="P702" s="77">
        <v>0</v>
      </c>
      <c r="Q702" s="77">
        <v>20.46</v>
      </c>
    </row>
    <row r="703" spans="1:17" x14ac:dyDescent="0.2">
      <c r="A703" s="19">
        <v>31201775</v>
      </c>
      <c r="B703" s="19" t="s">
        <v>1182</v>
      </c>
      <c r="C703" s="72"/>
      <c r="D703" s="73">
        <v>9.75</v>
      </c>
      <c r="E703" s="74">
        <v>0</v>
      </c>
      <c r="G703" s="75">
        <v>8.0412300000000005</v>
      </c>
      <c r="H703" s="75">
        <v>20.46</v>
      </c>
      <c r="I703" s="75">
        <v>19.8</v>
      </c>
      <c r="J703" s="75">
        <v>18.7</v>
      </c>
      <c r="K703" s="75">
        <v>15.399999999999999</v>
      </c>
      <c r="L703" s="76">
        <v>0</v>
      </c>
      <c r="M703" s="75">
        <v>19.8</v>
      </c>
      <c r="N703" s="75">
        <v>19.8</v>
      </c>
      <c r="O703" s="75">
        <v>19.8</v>
      </c>
      <c r="P703" s="77">
        <v>0</v>
      </c>
      <c r="Q703" s="77">
        <v>20.46</v>
      </c>
    </row>
    <row r="704" spans="1:17" x14ac:dyDescent="0.2">
      <c r="A704" s="19">
        <v>31201791</v>
      </c>
      <c r="B704" s="19" t="s">
        <v>1190</v>
      </c>
      <c r="C704" s="72"/>
      <c r="D704" s="73">
        <v>49.75</v>
      </c>
      <c r="E704" s="74">
        <v>0</v>
      </c>
      <c r="G704" s="75">
        <v>8.0412300000000005</v>
      </c>
      <c r="H704" s="75">
        <v>20.46</v>
      </c>
      <c r="I704" s="75">
        <v>19.8</v>
      </c>
      <c r="J704" s="75">
        <v>18.7</v>
      </c>
      <c r="K704" s="75">
        <v>15.399999999999999</v>
      </c>
      <c r="L704" s="76">
        <v>0</v>
      </c>
      <c r="M704" s="75">
        <v>19.8</v>
      </c>
      <c r="N704" s="75">
        <v>19.8</v>
      </c>
      <c r="O704" s="75">
        <v>19.8</v>
      </c>
      <c r="P704" s="77">
        <v>0</v>
      </c>
      <c r="Q704" s="77">
        <v>20.46</v>
      </c>
    </row>
    <row r="705" spans="1:17" x14ac:dyDescent="0.2">
      <c r="A705" s="19">
        <v>31201874</v>
      </c>
      <c r="B705" s="19" t="s">
        <v>4353</v>
      </c>
      <c r="C705" s="72"/>
      <c r="D705" s="73">
        <v>9</v>
      </c>
      <c r="E705" s="74">
        <v>0</v>
      </c>
      <c r="G705" s="75">
        <v>8.0412300000000005</v>
      </c>
      <c r="H705" s="75">
        <v>20.46</v>
      </c>
      <c r="I705" s="75">
        <v>19.8</v>
      </c>
      <c r="J705" s="75">
        <v>18.7</v>
      </c>
      <c r="K705" s="75">
        <v>15.399999999999999</v>
      </c>
      <c r="L705" s="76">
        <v>0</v>
      </c>
      <c r="M705" s="75">
        <v>19.8</v>
      </c>
      <c r="N705" s="75">
        <v>19.8</v>
      </c>
      <c r="O705" s="75">
        <v>19.8</v>
      </c>
      <c r="P705" s="77">
        <v>0</v>
      </c>
      <c r="Q705" s="77">
        <v>20.46</v>
      </c>
    </row>
    <row r="706" spans="1:17" x14ac:dyDescent="0.2">
      <c r="A706" s="19">
        <v>31201908</v>
      </c>
      <c r="B706" s="19" t="s">
        <v>1535</v>
      </c>
      <c r="C706" s="72"/>
      <c r="D706" s="73">
        <v>193.5</v>
      </c>
      <c r="E706" s="74">
        <v>0</v>
      </c>
      <c r="G706" s="75">
        <v>8.0412300000000005</v>
      </c>
      <c r="H706" s="75">
        <v>20.46</v>
      </c>
      <c r="I706" s="75">
        <v>19.8</v>
      </c>
      <c r="J706" s="75">
        <v>18.7</v>
      </c>
      <c r="K706" s="75">
        <v>15.399999999999999</v>
      </c>
      <c r="L706" s="76">
        <v>0</v>
      </c>
      <c r="M706" s="75">
        <v>19.8</v>
      </c>
      <c r="N706" s="75">
        <v>19.8</v>
      </c>
      <c r="O706" s="75">
        <v>19.8</v>
      </c>
      <c r="P706" s="77">
        <v>0</v>
      </c>
      <c r="Q706" s="77">
        <v>20.46</v>
      </c>
    </row>
    <row r="707" spans="1:17" x14ac:dyDescent="0.2">
      <c r="A707" s="19">
        <v>31201916</v>
      </c>
      <c r="B707" s="19" t="s">
        <v>1317</v>
      </c>
      <c r="C707" s="72"/>
      <c r="D707" s="73">
        <v>94.75</v>
      </c>
      <c r="E707" s="74">
        <v>0</v>
      </c>
      <c r="G707" s="75">
        <v>8.0412300000000005</v>
      </c>
      <c r="H707" s="75">
        <v>20.46</v>
      </c>
      <c r="I707" s="75">
        <v>19.8</v>
      </c>
      <c r="J707" s="75">
        <v>18.7</v>
      </c>
      <c r="K707" s="75">
        <v>15.399999999999999</v>
      </c>
      <c r="L707" s="76">
        <v>0</v>
      </c>
      <c r="M707" s="75">
        <v>19.8</v>
      </c>
      <c r="N707" s="75">
        <v>19.8</v>
      </c>
      <c r="O707" s="75">
        <v>19.8</v>
      </c>
      <c r="P707" s="77">
        <v>0</v>
      </c>
      <c r="Q707" s="77">
        <v>20.46</v>
      </c>
    </row>
    <row r="708" spans="1:17" x14ac:dyDescent="0.2">
      <c r="A708" s="19">
        <v>31202047</v>
      </c>
      <c r="B708" s="19" t="s">
        <v>1382</v>
      </c>
      <c r="C708" s="72"/>
      <c r="D708" s="73">
        <v>538.75</v>
      </c>
      <c r="E708" s="74">
        <v>0</v>
      </c>
      <c r="G708" s="75">
        <v>8.3263800000000003</v>
      </c>
      <c r="H708" s="75">
        <v>23.25</v>
      </c>
      <c r="I708" s="75">
        <v>22.5</v>
      </c>
      <c r="J708" s="75">
        <v>21.25</v>
      </c>
      <c r="K708" s="75">
        <v>17.5</v>
      </c>
      <c r="L708" s="76">
        <v>0</v>
      </c>
      <c r="M708" s="75">
        <v>22.5</v>
      </c>
      <c r="N708" s="75">
        <v>22.5</v>
      </c>
      <c r="O708" s="75">
        <v>22.5</v>
      </c>
      <c r="P708" s="77">
        <v>0</v>
      </c>
      <c r="Q708" s="77">
        <v>23.25</v>
      </c>
    </row>
    <row r="709" spans="1:17" x14ac:dyDescent="0.2">
      <c r="A709" s="19">
        <v>31202047</v>
      </c>
      <c r="B709" s="19" t="s">
        <v>1382</v>
      </c>
      <c r="C709" s="72"/>
      <c r="D709" s="73">
        <v>538.75</v>
      </c>
      <c r="E709" s="74">
        <v>0</v>
      </c>
      <c r="G709" s="75">
        <v>8.082650000000001</v>
      </c>
      <c r="H709" s="75">
        <v>17.205000000000002</v>
      </c>
      <c r="I709" s="75">
        <v>16.650000000000002</v>
      </c>
      <c r="J709" s="75">
        <v>15.725</v>
      </c>
      <c r="K709" s="75">
        <v>12.95</v>
      </c>
      <c r="L709" s="74" t="s">
        <v>674</v>
      </c>
      <c r="M709" s="75">
        <v>16.650000000000002</v>
      </c>
      <c r="N709" s="75">
        <v>16.650000000000002</v>
      </c>
      <c r="O709" s="75">
        <v>16.650000000000002</v>
      </c>
      <c r="P709" s="75">
        <v>8.082650000000001</v>
      </c>
      <c r="Q709" s="75">
        <v>17.205000000000002</v>
      </c>
    </row>
    <row r="710" spans="1:17" x14ac:dyDescent="0.2">
      <c r="A710" s="19">
        <v>31202047</v>
      </c>
      <c r="B710" s="19" t="s">
        <v>1382</v>
      </c>
      <c r="C710" s="72"/>
      <c r="D710" s="73">
        <v>538.75</v>
      </c>
      <c r="E710" s="74">
        <v>0</v>
      </c>
      <c r="G710" s="75">
        <v>70.945319999999995</v>
      </c>
      <c r="H710" s="75">
        <v>193.20750000000001</v>
      </c>
      <c r="I710" s="75">
        <v>186.97499999999999</v>
      </c>
      <c r="J710" s="75">
        <v>176.58750000000001</v>
      </c>
      <c r="K710" s="75">
        <v>145.42499999999998</v>
      </c>
      <c r="L710" s="76">
        <v>0</v>
      </c>
      <c r="M710" s="75">
        <v>186.97499999999999</v>
      </c>
      <c r="N710" s="75">
        <v>186.97499999999999</v>
      </c>
      <c r="O710" s="75">
        <v>186.97499999999999</v>
      </c>
      <c r="P710" s="77">
        <v>0</v>
      </c>
      <c r="Q710" s="77">
        <v>193.20750000000001</v>
      </c>
    </row>
    <row r="711" spans="1:17" x14ac:dyDescent="0.2">
      <c r="A711" s="19">
        <v>31202070</v>
      </c>
      <c r="B711" s="19" t="s">
        <v>1376</v>
      </c>
      <c r="C711" s="72"/>
      <c r="D711" s="73">
        <v>6.5</v>
      </c>
      <c r="E711" s="74">
        <v>0</v>
      </c>
      <c r="G711" s="75">
        <v>278.6866</v>
      </c>
      <c r="H711" s="75">
        <v>2295.8817000000004</v>
      </c>
      <c r="I711" s="75">
        <v>2221.8209999999999</v>
      </c>
      <c r="J711" s="75">
        <v>2098.3865000000001</v>
      </c>
      <c r="K711" s="75">
        <v>1728.0829999999999</v>
      </c>
      <c r="L711" s="76">
        <v>424.78200000000004</v>
      </c>
      <c r="M711" s="75">
        <v>2221.8209999999999</v>
      </c>
      <c r="N711" s="75">
        <v>2221.8209999999999</v>
      </c>
      <c r="O711" s="75">
        <v>2221.8209999999999</v>
      </c>
      <c r="P711" s="77">
        <v>278.6866</v>
      </c>
      <c r="Q711" s="77">
        <v>2295.8817000000004</v>
      </c>
    </row>
    <row r="712" spans="1:17" x14ac:dyDescent="0.2">
      <c r="A712" s="19">
        <v>31202294</v>
      </c>
      <c r="B712" s="19" t="s">
        <v>291</v>
      </c>
      <c r="C712" s="72"/>
      <c r="D712" s="73">
        <v>10.75</v>
      </c>
      <c r="E712" s="74">
        <v>0</v>
      </c>
      <c r="G712" s="75">
        <v>22.172675000000002</v>
      </c>
      <c r="H712" s="75">
        <v>47.197500000000005</v>
      </c>
      <c r="I712" s="75">
        <v>45.675000000000004</v>
      </c>
      <c r="J712" s="75">
        <v>43.137499999999996</v>
      </c>
      <c r="K712" s="75">
        <v>35.524999999999999</v>
      </c>
      <c r="L712" s="74" t="s">
        <v>674</v>
      </c>
      <c r="M712" s="75">
        <v>45.675000000000004</v>
      </c>
      <c r="N712" s="75">
        <v>45.675000000000004</v>
      </c>
      <c r="O712" s="75">
        <v>45.675000000000004</v>
      </c>
      <c r="P712" s="75">
        <v>22.172675000000002</v>
      </c>
      <c r="Q712" s="75">
        <v>47.197500000000005</v>
      </c>
    </row>
    <row r="713" spans="1:17" x14ac:dyDescent="0.2">
      <c r="A713" s="19">
        <v>31202310</v>
      </c>
      <c r="B713" s="19" t="s">
        <v>1394</v>
      </c>
      <c r="C713" s="72"/>
      <c r="D713" s="73">
        <v>3.25</v>
      </c>
      <c r="E713" s="74">
        <v>0</v>
      </c>
      <c r="G713" s="75">
        <v>97.350058000000004</v>
      </c>
      <c r="H713" s="75">
        <v>207.2226</v>
      </c>
      <c r="I713" s="75">
        <v>200.53800000000001</v>
      </c>
      <c r="J713" s="75">
        <v>189.39699999999999</v>
      </c>
      <c r="K713" s="75">
        <v>155.97399999999999</v>
      </c>
      <c r="L713" s="74" t="s">
        <v>674</v>
      </c>
      <c r="M713" s="75">
        <v>200.53800000000001</v>
      </c>
      <c r="N713" s="75">
        <v>200.53800000000001</v>
      </c>
      <c r="O713" s="75">
        <v>200.53800000000001</v>
      </c>
      <c r="P713" s="75">
        <v>97.350058000000004</v>
      </c>
      <c r="Q713" s="75">
        <v>207.2226</v>
      </c>
    </row>
    <row r="714" spans="1:17" x14ac:dyDescent="0.2">
      <c r="A714" s="19">
        <v>31202344</v>
      </c>
      <c r="B714" s="19" t="s">
        <v>274</v>
      </c>
      <c r="C714" s="72"/>
      <c r="D714" s="73">
        <v>10.25</v>
      </c>
      <c r="E714" s="74">
        <v>0</v>
      </c>
      <c r="G714" s="75">
        <v>29.875221999999997</v>
      </c>
      <c r="H714" s="75">
        <v>63.593400000000003</v>
      </c>
      <c r="I714" s="75">
        <v>61.542000000000002</v>
      </c>
      <c r="J714" s="75">
        <v>58.122999999999998</v>
      </c>
      <c r="K714" s="75">
        <v>47.865999999999993</v>
      </c>
      <c r="L714" s="74" t="s">
        <v>674</v>
      </c>
      <c r="M714" s="75">
        <v>61.542000000000002</v>
      </c>
      <c r="N714" s="75">
        <v>61.542000000000002</v>
      </c>
      <c r="O714" s="75">
        <v>61.542000000000002</v>
      </c>
      <c r="P714" s="75">
        <v>29.875221999999997</v>
      </c>
      <c r="Q714" s="75">
        <v>63.593400000000003</v>
      </c>
    </row>
    <row r="715" spans="1:17" x14ac:dyDescent="0.2">
      <c r="A715" s="19">
        <v>31202351</v>
      </c>
      <c r="B715" s="19" t="s">
        <v>1379</v>
      </c>
      <c r="C715" s="72"/>
      <c r="D715" s="73">
        <v>11.75</v>
      </c>
      <c r="E715" s="74">
        <v>0</v>
      </c>
      <c r="G715" s="75">
        <v>100.33478000000001</v>
      </c>
      <c r="H715" s="75">
        <v>902.36969999999997</v>
      </c>
      <c r="I715" s="75">
        <v>873.26099999999997</v>
      </c>
      <c r="J715" s="75">
        <v>824.74649999999997</v>
      </c>
      <c r="K715" s="75">
        <v>679.20299999999997</v>
      </c>
      <c r="L715" s="76">
        <v>349.23600000000005</v>
      </c>
      <c r="M715" s="75">
        <v>873.26099999999997</v>
      </c>
      <c r="N715" s="75">
        <v>873.26099999999997</v>
      </c>
      <c r="O715" s="75">
        <v>873.26099999999997</v>
      </c>
      <c r="P715" s="77">
        <v>100.33478000000001</v>
      </c>
      <c r="Q715" s="77">
        <v>902.36969999999997</v>
      </c>
    </row>
    <row r="716" spans="1:17" x14ac:dyDescent="0.2">
      <c r="A716" s="19">
        <v>31202435</v>
      </c>
      <c r="B716" s="19" t="s">
        <v>1481</v>
      </c>
      <c r="C716" s="72"/>
      <c r="D716" s="73">
        <v>80.75</v>
      </c>
      <c r="E716" s="74">
        <v>0</v>
      </c>
      <c r="G716" s="75">
        <v>100.33478000000001</v>
      </c>
      <c r="H716" s="75">
        <v>845.33280000000013</v>
      </c>
      <c r="I716" s="75">
        <v>818.06400000000008</v>
      </c>
      <c r="J716" s="75">
        <v>772.61599999999999</v>
      </c>
      <c r="K716" s="75">
        <v>636.27199999999993</v>
      </c>
      <c r="L716" s="76">
        <v>349.23600000000005</v>
      </c>
      <c r="M716" s="75">
        <v>818.06400000000008</v>
      </c>
      <c r="N716" s="75">
        <v>818.06400000000008</v>
      </c>
      <c r="O716" s="75">
        <v>818.06400000000008</v>
      </c>
      <c r="P716" s="77">
        <v>100.33478000000001</v>
      </c>
      <c r="Q716" s="77">
        <v>845.33280000000013</v>
      </c>
    </row>
    <row r="717" spans="1:17" x14ac:dyDescent="0.2">
      <c r="A717" s="19">
        <v>31202468</v>
      </c>
      <c r="B717" s="19" t="s">
        <v>181</v>
      </c>
      <c r="C717" s="72"/>
      <c r="D717" s="73">
        <v>14.5</v>
      </c>
      <c r="E717" s="74">
        <v>0</v>
      </c>
      <c r="G717" s="75">
        <v>92.666489999999996</v>
      </c>
      <c r="H717" s="75">
        <v>197.25300000000001</v>
      </c>
      <c r="I717" s="75">
        <v>190.89000000000001</v>
      </c>
      <c r="J717" s="75">
        <v>180.285</v>
      </c>
      <c r="K717" s="75">
        <v>148.47</v>
      </c>
      <c r="L717" s="74" t="s">
        <v>674</v>
      </c>
      <c r="M717" s="75">
        <v>190.89000000000001</v>
      </c>
      <c r="N717" s="75">
        <v>190.89000000000001</v>
      </c>
      <c r="O717" s="75">
        <v>190.89000000000001</v>
      </c>
      <c r="P717" s="75">
        <v>92.666489999999996</v>
      </c>
      <c r="Q717" s="75">
        <v>197.25300000000001</v>
      </c>
    </row>
    <row r="718" spans="1:17" x14ac:dyDescent="0.2">
      <c r="A718" s="19">
        <v>31202518</v>
      </c>
      <c r="B718" s="19" t="s">
        <v>1557</v>
      </c>
      <c r="C718" s="72"/>
      <c r="D718" s="73">
        <v>36.75</v>
      </c>
      <c r="E718" s="74">
        <v>0</v>
      </c>
      <c r="G718" s="75">
        <v>15.920636</v>
      </c>
      <c r="H718" s="75">
        <v>33.889200000000002</v>
      </c>
      <c r="I718" s="75">
        <v>32.795999999999999</v>
      </c>
      <c r="J718" s="75">
        <v>30.973999999999997</v>
      </c>
      <c r="K718" s="75">
        <v>25.507999999999996</v>
      </c>
      <c r="L718" s="74" t="s">
        <v>674</v>
      </c>
      <c r="M718" s="75">
        <v>32.795999999999999</v>
      </c>
      <c r="N718" s="75">
        <v>32.795999999999999</v>
      </c>
      <c r="O718" s="75">
        <v>32.795999999999999</v>
      </c>
      <c r="P718" s="75">
        <v>15.920636</v>
      </c>
      <c r="Q718" s="75">
        <v>33.889200000000002</v>
      </c>
    </row>
    <row r="719" spans="1:17" x14ac:dyDescent="0.2">
      <c r="A719" s="19">
        <v>31202609</v>
      </c>
      <c r="B719" s="19" t="s">
        <v>1754</v>
      </c>
      <c r="C719" s="72"/>
      <c r="D719" s="73">
        <v>18</v>
      </c>
      <c r="E719" s="74">
        <v>0</v>
      </c>
      <c r="G719" s="75">
        <v>521.623648</v>
      </c>
      <c r="H719" s="75">
        <v>1110.3456000000001</v>
      </c>
      <c r="I719" s="75">
        <v>1074.5280000000002</v>
      </c>
      <c r="J719" s="75">
        <v>1014.832</v>
      </c>
      <c r="K719" s="75">
        <v>835.74400000000003</v>
      </c>
      <c r="L719" s="74" t="s">
        <v>674</v>
      </c>
      <c r="M719" s="75">
        <v>1074.5280000000002</v>
      </c>
      <c r="N719" s="75">
        <v>1074.5280000000002</v>
      </c>
      <c r="O719" s="75">
        <v>1074.5280000000002</v>
      </c>
      <c r="P719" s="75">
        <v>521.623648</v>
      </c>
      <c r="Q719" s="75">
        <v>1110.3456000000001</v>
      </c>
    </row>
    <row r="720" spans="1:17" x14ac:dyDescent="0.2">
      <c r="A720" s="19">
        <v>31202740</v>
      </c>
      <c r="B720" s="19" t="s">
        <v>2871</v>
      </c>
      <c r="C720" s="72"/>
      <c r="D720" s="73">
        <v>6.25</v>
      </c>
      <c r="E720" s="74">
        <v>0</v>
      </c>
      <c r="G720" s="75">
        <v>0</v>
      </c>
      <c r="H720" s="75">
        <v>22.413000000000004</v>
      </c>
      <c r="I720" s="75">
        <v>21.69</v>
      </c>
      <c r="J720" s="75">
        <v>20.484999999999999</v>
      </c>
      <c r="K720" s="75">
        <v>16.87</v>
      </c>
      <c r="L720" s="76">
        <v>0</v>
      </c>
      <c r="M720" s="75">
        <v>21.69</v>
      </c>
      <c r="N720" s="75">
        <v>21.69</v>
      </c>
      <c r="O720" s="75">
        <v>21.69</v>
      </c>
      <c r="P720" s="77">
        <v>0</v>
      </c>
      <c r="Q720" s="77">
        <v>22.413000000000004</v>
      </c>
    </row>
    <row r="721" spans="1:17" x14ac:dyDescent="0.2">
      <c r="A721" s="19">
        <v>31202765</v>
      </c>
      <c r="B721" s="19" t="s">
        <v>2873</v>
      </c>
      <c r="C721" s="72"/>
      <c r="D721" s="73">
        <v>4.5</v>
      </c>
      <c r="E721" s="74">
        <v>0</v>
      </c>
      <c r="G721" s="75">
        <v>114.16197000000001</v>
      </c>
      <c r="H721" s="75">
        <v>243.00900000000001</v>
      </c>
      <c r="I721" s="75">
        <v>235.17000000000004</v>
      </c>
      <c r="J721" s="75">
        <v>222.10499999999999</v>
      </c>
      <c r="K721" s="75">
        <v>182.91</v>
      </c>
      <c r="L721" s="74" t="s">
        <v>674</v>
      </c>
      <c r="M721" s="75">
        <v>235.17000000000004</v>
      </c>
      <c r="N721" s="75">
        <v>235.17000000000004</v>
      </c>
      <c r="O721" s="75">
        <v>235.17000000000004</v>
      </c>
      <c r="P721" s="75">
        <v>114.16197000000001</v>
      </c>
      <c r="Q721" s="75">
        <v>243.00900000000001</v>
      </c>
    </row>
    <row r="722" spans="1:17" x14ac:dyDescent="0.2">
      <c r="A722" s="19">
        <v>31202781</v>
      </c>
      <c r="B722" s="19" t="s">
        <v>2875</v>
      </c>
      <c r="C722" s="72"/>
      <c r="D722" s="73">
        <v>17.5</v>
      </c>
      <c r="E722" s="74">
        <v>0</v>
      </c>
      <c r="G722" s="75">
        <v>71.952849999999998</v>
      </c>
      <c r="H722" s="75">
        <v>339.6825</v>
      </c>
      <c r="I722" s="75">
        <v>328.72500000000002</v>
      </c>
      <c r="J722" s="75">
        <v>310.46249999999998</v>
      </c>
      <c r="K722" s="75">
        <v>255.67499999999998</v>
      </c>
      <c r="L722" s="76">
        <v>100.872</v>
      </c>
      <c r="M722" s="75">
        <v>328.72500000000002</v>
      </c>
      <c r="N722" s="75">
        <v>328.72500000000002</v>
      </c>
      <c r="O722" s="75">
        <v>328.72500000000002</v>
      </c>
      <c r="P722" s="77">
        <v>71.952849999999998</v>
      </c>
      <c r="Q722" s="77">
        <v>339.6825</v>
      </c>
    </row>
    <row r="723" spans="1:17" x14ac:dyDescent="0.2">
      <c r="A723" s="19">
        <v>31202799</v>
      </c>
      <c r="B723" s="19" t="s">
        <v>2876</v>
      </c>
      <c r="C723" s="72"/>
      <c r="D723" s="73">
        <v>6.25</v>
      </c>
      <c r="E723" s="74">
        <v>0</v>
      </c>
      <c r="G723" s="75">
        <v>71.952849999999998</v>
      </c>
      <c r="H723" s="75">
        <v>366.5874</v>
      </c>
      <c r="I723" s="75">
        <v>354.762</v>
      </c>
      <c r="J723" s="75">
        <v>335.053</v>
      </c>
      <c r="K723" s="75">
        <v>275.92599999999999</v>
      </c>
      <c r="L723" s="76">
        <v>100.872</v>
      </c>
      <c r="M723" s="75">
        <v>354.762</v>
      </c>
      <c r="N723" s="75">
        <v>354.762</v>
      </c>
      <c r="O723" s="75">
        <v>354.762</v>
      </c>
      <c r="P723" s="77">
        <v>71.952849999999998</v>
      </c>
      <c r="Q723" s="77">
        <v>366.5874</v>
      </c>
    </row>
    <row r="724" spans="1:17" x14ac:dyDescent="0.2">
      <c r="A724" s="19">
        <v>31202831</v>
      </c>
      <c r="B724" s="19" t="s">
        <v>1901</v>
      </c>
      <c r="C724" s="72"/>
      <c r="D724" s="73">
        <v>29</v>
      </c>
      <c r="E724" s="74">
        <v>0</v>
      </c>
      <c r="G724" s="75">
        <v>125.6561</v>
      </c>
      <c r="H724" s="75">
        <v>485.76690000000008</v>
      </c>
      <c r="I724" s="75">
        <v>470.09700000000004</v>
      </c>
      <c r="J724" s="75">
        <v>443.98050000000001</v>
      </c>
      <c r="K724" s="75">
        <v>365.63100000000003</v>
      </c>
      <c r="L724" s="76">
        <v>100.872</v>
      </c>
      <c r="M724" s="75">
        <v>470.09700000000004</v>
      </c>
      <c r="N724" s="75">
        <v>470.09700000000004</v>
      </c>
      <c r="O724" s="75">
        <v>470.09700000000004</v>
      </c>
      <c r="P724" s="77">
        <v>100.872</v>
      </c>
      <c r="Q724" s="77">
        <v>485.76690000000008</v>
      </c>
    </row>
    <row r="725" spans="1:17" x14ac:dyDescent="0.2">
      <c r="A725" s="19">
        <v>31202856</v>
      </c>
      <c r="B725" s="19" t="s">
        <v>4051</v>
      </c>
      <c r="C725" s="72"/>
      <c r="D725" s="73">
        <v>14</v>
      </c>
      <c r="E725" s="74">
        <v>0</v>
      </c>
      <c r="G725" s="75">
        <v>203.69215000000003</v>
      </c>
      <c r="H725" s="75">
        <v>2758.4544000000001</v>
      </c>
      <c r="I725" s="75">
        <v>2669.4720000000002</v>
      </c>
      <c r="J725" s="75">
        <v>2521.1679999999997</v>
      </c>
      <c r="K725" s="75">
        <v>2076.2559999999999</v>
      </c>
      <c r="L725" s="76">
        <v>1235.3399999999999</v>
      </c>
      <c r="M725" s="75">
        <v>2669.4720000000002</v>
      </c>
      <c r="N725" s="75">
        <v>2669.4720000000002</v>
      </c>
      <c r="O725" s="75">
        <v>2669.4720000000002</v>
      </c>
      <c r="P725" s="77">
        <v>203.69215000000003</v>
      </c>
      <c r="Q725" s="77">
        <v>2758.4544000000001</v>
      </c>
    </row>
    <row r="726" spans="1:17" x14ac:dyDescent="0.2">
      <c r="A726" s="19">
        <v>31202898</v>
      </c>
      <c r="B726" s="19" t="s">
        <v>1904</v>
      </c>
      <c r="C726" s="72"/>
      <c r="D726" s="73">
        <v>19.5</v>
      </c>
      <c r="E726" s="74">
        <v>0</v>
      </c>
      <c r="G726" s="75">
        <v>202.68462000000002</v>
      </c>
      <c r="H726" s="75">
        <v>1334.7360000000001</v>
      </c>
      <c r="I726" s="75">
        <v>1291.68</v>
      </c>
      <c r="J726" s="75">
        <v>1219.92</v>
      </c>
      <c r="K726" s="75">
        <v>1004.64</v>
      </c>
      <c r="L726" s="76">
        <v>1235.3399999999999</v>
      </c>
      <c r="M726" s="75">
        <v>1291.68</v>
      </c>
      <c r="N726" s="75">
        <v>1291.68</v>
      </c>
      <c r="O726" s="75">
        <v>1291.68</v>
      </c>
      <c r="P726" s="77">
        <v>202.68462000000002</v>
      </c>
      <c r="Q726" s="77">
        <v>1334.7360000000001</v>
      </c>
    </row>
    <row r="727" spans="1:17" x14ac:dyDescent="0.2">
      <c r="A727" s="19">
        <v>31202930</v>
      </c>
      <c r="B727" s="19" t="s">
        <v>1392</v>
      </c>
      <c r="C727" s="72"/>
      <c r="D727" s="73">
        <v>12.5</v>
      </c>
      <c r="E727" s="74">
        <v>0</v>
      </c>
      <c r="G727" s="75">
        <v>202.68462000000002</v>
      </c>
      <c r="H727" s="75">
        <v>507.78000000000003</v>
      </c>
      <c r="I727" s="75">
        <v>491.40000000000003</v>
      </c>
      <c r="J727" s="75">
        <v>464.09999999999997</v>
      </c>
      <c r="K727" s="75">
        <v>382.2</v>
      </c>
      <c r="L727" s="76">
        <v>1235.3399999999999</v>
      </c>
      <c r="M727" s="75">
        <v>491.40000000000003</v>
      </c>
      <c r="N727" s="75">
        <v>491.40000000000003</v>
      </c>
      <c r="O727" s="75">
        <v>491.40000000000003</v>
      </c>
      <c r="P727" s="77">
        <v>202.68462000000002</v>
      </c>
      <c r="Q727" s="77">
        <v>1235.3399999999999</v>
      </c>
    </row>
    <row r="728" spans="1:17" x14ac:dyDescent="0.2">
      <c r="A728" s="19">
        <v>31202971</v>
      </c>
      <c r="B728" s="19" t="s">
        <v>1942</v>
      </c>
      <c r="C728" s="72"/>
      <c r="D728" s="73">
        <v>1.75</v>
      </c>
      <c r="E728" s="74">
        <v>0</v>
      </c>
      <c r="G728" s="75">
        <v>202.68462000000002</v>
      </c>
      <c r="H728" s="75">
        <v>467.1576</v>
      </c>
      <c r="I728" s="75">
        <v>452.08800000000002</v>
      </c>
      <c r="J728" s="75">
        <v>426.97199999999998</v>
      </c>
      <c r="K728" s="75">
        <v>351.62399999999997</v>
      </c>
      <c r="L728" s="76">
        <v>1235.3399999999999</v>
      </c>
      <c r="M728" s="75">
        <v>452.08800000000002</v>
      </c>
      <c r="N728" s="75">
        <v>452.08800000000002</v>
      </c>
      <c r="O728" s="75">
        <v>452.08800000000002</v>
      </c>
      <c r="P728" s="77">
        <v>202.68462000000002</v>
      </c>
      <c r="Q728" s="77">
        <v>1235.3399999999999</v>
      </c>
    </row>
    <row r="729" spans="1:17" x14ac:dyDescent="0.2">
      <c r="A729" s="19">
        <v>31203094</v>
      </c>
      <c r="B729" s="19" t="s">
        <v>166</v>
      </c>
      <c r="C729" s="72"/>
      <c r="D729" s="73">
        <v>1.75</v>
      </c>
      <c r="E729" s="74">
        <v>0</v>
      </c>
      <c r="G729" s="75">
        <v>202.68462000000002</v>
      </c>
      <c r="H729" s="75">
        <v>467.1576</v>
      </c>
      <c r="I729" s="75">
        <v>452.08800000000002</v>
      </c>
      <c r="J729" s="75">
        <v>426.97199999999998</v>
      </c>
      <c r="K729" s="75">
        <v>351.62399999999997</v>
      </c>
      <c r="L729" s="76">
        <v>1235.3399999999999</v>
      </c>
      <c r="M729" s="75">
        <v>452.08800000000002</v>
      </c>
      <c r="N729" s="75">
        <v>452.08800000000002</v>
      </c>
      <c r="O729" s="75">
        <v>452.08800000000002</v>
      </c>
      <c r="P729" s="77">
        <v>202.68462000000002</v>
      </c>
      <c r="Q729" s="77">
        <v>1235.3399999999999</v>
      </c>
    </row>
    <row r="730" spans="1:17" x14ac:dyDescent="0.2">
      <c r="A730" s="19">
        <v>31203169</v>
      </c>
      <c r="B730" s="19" t="s">
        <v>2060</v>
      </c>
      <c r="C730" s="72"/>
      <c r="D730" s="73">
        <v>27.75</v>
      </c>
      <c r="E730" s="74">
        <v>0</v>
      </c>
      <c r="G730" s="75">
        <v>1060.0356200000001</v>
      </c>
      <c r="H730" s="75">
        <v>2551.9014000000002</v>
      </c>
      <c r="I730" s="75">
        <v>2469.5819999999999</v>
      </c>
      <c r="J730" s="75">
        <v>2332.3829999999998</v>
      </c>
      <c r="K730" s="75">
        <v>1920.7859999999998</v>
      </c>
      <c r="L730" s="76">
        <v>209.73599999999999</v>
      </c>
      <c r="M730" s="75">
        <v>2469.5819999999999</v>
      </c>
      <c r="N730" s="75">
        <v>2469.5819999999999</v>
      </c>
      <c r="O730" s="75">
        <v>2469.5819999999999</v>
      </c>
      <c r="P730" s="77">
        <v>209.73599999999999</v>
      </c>
      <c r="Q730" s="77">
        <v>2551.9014000000002</v>
      </c>
    </row>
    <row r="731" spans="1:17" x14ac:dyDescent="0.2">
      <c r="A731" s="19">
        <v>31203177</v>
      </c>
      <c r="B731" s="19" t="s">
        <v>2119</v>
      </c>
      <c r="C731" s="72"/>
      <c r="D731" s="73">
        <v>179.25</v>
      </c>
      <c r="E731" s="74">
        <v>0</v>
      </c>
      <c r="G731" s="75">
        <v>143.9057</v>
      </c>
      <c r="H731" s="75">
        <v>354.79500000000002</v>
      </c>
      <c r="I731" s="75">
        <v>343.35</v>
      </c>
      <c r="J731" s="75">
        <v>324.27499999999998</v>
      </c>
      <c r="K731" s="75">
        <v>267.05</v>
      </c>
      <c r="L731" s="76">
        <v>565.38000000000011</v>
      </c>
      <c r="M731" s="75">
        <v>343.35</v>
      </c>
      <c r="N731" s="75">
        <v>343.35</v>
      </c>
      <c r="O731" s="75">
        <v>343.35</v>
      </c>
      <c r="P731" s="77">
        <v>143.9057</v>
      </c>
      <c r="Q731" s="77">
        <v>565.38000000000011</v>
      </c>
    </row>
    <row r="732" spans="1:17" x14ac:dyDescent="0.2">
      <c r="A732" s="19">
        <v>31203219</v>
      </c>
      <c r="B732" s="19" t="s">
        <v>194</v>
      </c>
      <c r="C732" s="72"/>
      <c r="D732" s="73">
        <v>3.75</v>
      </c>
      <c r="E732" s="74">
        <v>0</v>
      </c>
      <c r="G732" s="75">
        <v>143.9057</v>
      </c>
      <c r="H732" s="75">
        <v>1141.575</v>
      </c>
      <c r="I732" s="75">
        <v>1104.75</v>
      </c>
      <c r="J732" s="75">
        <v>1043.375</v>
      </c>
      <c r="K732" s="75">
        <v>859.25</v>
      </c>
      <c r="L732" s="76">
        <v>565.38000000000011</v>
      </c>
      <c r="M732" s="75">
        <v>1104.75</v>
      </c>
      <c r="N732" s="75">
        <v>1104.75</v>
      </c>
      <c r="O732" s="75">
        <v>1104.75</v>
      </c>
      <c r="P732" s="77">
        <v>143.9057</v>
      </c>
      <c r="Q732" s="77">
        <v>1141.575</v>
      </c>
    </row>
    <row r="733" spans="1:17" x14ac:dyDescent="0.2">
      <c r="A733" s="19">
        <v>31203235</v>
      </c>
      <c r="B733" s="19" t="s">
        <v>4622</v>
      </c>
      <c r="C733" s="72"/>
      <c r="D733" s="73">
        <v>16.5</v>
      </c>
      <c r="E733" s="74">
        <v>0</v>
      </c>
      <c r="G733" s="75">
        <v>723.57763</v>
      </c>
      <c r="H733" s="75">
        <v>681.94110000000001</v>
      </c>
      <c r="I733" s="75">
        <v>659.94299999999998</v>
      </c>
      <c r="J733" s="75">
        <v>623.27949999999998</v>
      </c>
      <c r="K733" s="75">
        <v>513.28899999999999</v>
      </c>
      <c r="L733" s="76">
        <v>331.31700000000001</v>
      </c>
      <c r="M733" s="75">
        <v>659.94299999999998</v>
      </c>
      <c r="N733" s="75">
        <v>659.94299999999998</v>
      </c>
      <c r="O733" s="75">
        <v>659.94299999999998</v>
      </c>
      <c r="P733" s="77">
        <v>331.31700000000001</v>
      </c>
      <c r="Q733" s="77">
        <v>723.57763</v>
      </c>
    </row>
    <row r="734" spans="1:17" x14ac:dyDescent="0.2">
      <c r="A734" s="19">
        <v>31203235</v>
      </c>
      <c r="B734" s="19" t="s">
        <v>4622</v>
      </c>
      <c r="C734" s="72"/>
      <c r="D734" s="73">
        <v>16.5</v>
      </c>
      <c r="E734" s="74">
        <v>0</v>
      </c>
      <c r="G734" s="75">
        <v>349.56805900000001</v>
      </c>
      <c r="H734" s="75">
        <v>744.10230000000001</v>
      </c>
      <c r="I734" s="75">
        <v>720.09900000000016</v>
      </c>
      <c r="J734" s="75">
        <v>680.09349999999995</v>
      </c>
      <c r="K734" s="75">
        <v>560.077</v>
      </c>
      <c r="L734" s="74" t="s">
        <v>674</v>
      </c>
      <c r="M734" s="75">
        <v>720.09900000000016</v>
      </c>
      <c r="N734" s="75">
        <v>720.09900000000016</v>
      </c>
      <c r="O734" s="75">
        <v>720.09900000000016</v>
      </c>
      <c r="P734" s="75">
        <v>349.56805900000001</v>
      </c>
      <c r="Q734" s="75">
        <v>744.10230000000001</v>
      </c>
    </row>
    <row r="735" spans="1:17" x14ac:dyDescent="0.2">
      <c r="A735" s="19">
        <v>31203268</v>
      </c>
      <c r="B735" s="19" t="s">
        <v>1939</v>
      </c>
      <c r="C735" s="72"/>
      <c r="D735" s="73">
        <v>104.5</v>
      </c>
      <c r="E735" s="74">
        <v>0</v>
      </c>
      <c r="G735" s="75">
        <v>873.56652999999994</v>
      </c>
      <c r="H735" s="75">
        <v>1113.7773</v>
      </c>
      <c r="I735" s="75">
        <v>1077.8489999999999</v>
      </c>
      <c r="J735" s="75">
        <v>1017.9684999999998</v>
      </c>
      <c r="K735" s="75">
        <v>838.32699999999988</v>
      </c>
      <c r="L735" s="76">
        <v>331.31700000000001</v>
      </c>
      <c r="M735" s="75">
        <v>1077.8489999999999</v>
      </c>
      <c r="N735" s="75">
        <v>1077.8489999999999</v>
      </c>
      <c r="O735" s="75">
        <v>1077.8489999999999</v>
      </c>
      <c r="P735" s="77">
        <v>331.31700000000001</v>
      </c>
      <c r="Q735" s="77">
        <v>1113.7773</v>
      </c>
    </row>
    <row r="736" spans="1:17" x14ac:dyDescent="0.2">
      <c r="A736" s="19">
        <v>31203292</v>
      </c>
      <c r="B736" s="19" t="s">
        <v>132</v>
      </c>
      <c r="C736" s="72"/>
      <c r="D736" s="73">
        <v>14.25</v>
      </c>
      <c r="E736" s="74">
        <v>0</v>
      </c>
      <c r="G736" s="75">
        <v>1004.2982999999999</v>
      </c>
      <c r="H736" s="75">
        <v>1650.2106000000001</v>
      </c>
      <c r="I736" s="75">
        <v>1596.9780000000001</v>
      </c>
      <c r="J736" s="75">
        <v>1508.2570000000001</v>
      </c>
      <c r="K736" s="75">
        <v>1242.0940000000001</v>
      </c>
      <c r="L736" s="76">
        <v>331.31700000000001</v>
      </c>
      <c r="M736" s="75">
        <v>1596.9780000000001</v>
      </c>
      <c r="N736" s="75">
        <v>1596.9780000000001</v>
      </c>
      <c r="O736" s="75">
        <v>1596.9780000000001</v>
      </c>
      <c r="P736" s="77">
        <v>331.31700000000001</v>
      </c>
      <c r="Q736" s="77">
        <v>1650.2106000000001</v>
      </c>
    </row>
    <row r="737" spans="1:17" x14ac:dyDescent="0.2">
      <c r="A737" s="19">
        <v>31203334</v>
      </c>
      <c r="B737" s="19" t="s">
        <v>2259</v>
      </c>
      <c r="C737" s="72"/>
      <c r="D737" s="73">
        <v>1.5</v>
      </c>
      <c r="E737" s="74">
        <v>0</v>
      </c>
      <c r="G737" s="75">
        <v>805.66281000000004</v>
      </c>
      <c r="H737" s="75">
        <v>865.98810000000003</v>
      </c>
      <c r="I737" s="75">
        <v>838.053</v>
      </c>
      <c r="J737" s="75">
        <v>791.4944999999999</v>
      </c>
      <c r="K737" s="75">
        <v>651.81899999999996</v>
      </c>
      <c r="L737" s="76">
        <v>331.31700000000001</v>
      </c>
      <c r="M737" s="75">
        <v>838.053</v>
      </c>
      <c r="N737" s="75">
        <v>838.053</v>
      </c>
      <c r="O737" s="75">
        <v>838.053</v>
      </c>
      <c r="P737" s="77">
        <v>331.31700000000001</v>
      </c>
      <c r="Q737" s="77">
        <v>865.98810000000003</v>
      </c>
    </row>
    <row r="738" spans="1:17" x14ac:dyDescent="0.2">
      <c r="A738" s="19">
        <v>31203409</v>
      </c>
      <c r="B738" s="19" t="s">
        <v>1902</v>
      </c>
      <c r="C738" s="72"/>
      <c r="D738" s="73">
        <v>7.5</v>
      </c>
      <c r="E738" s="74">
        <v>0</v>
      </c>
      <c r="G738" s="75">
        <v>271.59586999999999</v>
      </c>
      <c r="H738" s="75">
        <v>585.20249999999999</v>
      </c>
      <c r="I738" s="75">
        <v>566.32500000000005</v>
      </c>
      <c r="J738" s="75">
        <v>534.86249999999995</v>
      </c>
      <c r="K738" s="75">
        <v>440.47499999999997</v>
      </c>
      <c r="L738" s="76">
        <v>100.872</v>
      </c>
      <c r="M738" s="75">
        <v>566.32500000000005</v>
      </c>
      <c r="N738" s="75">
        <v>566.32500000000005</v>
      </c>
      <c r="O738" s="75">
        <v>566.32500000000005</v>
      </c>
      <c r="P738" s="77">
        <v>100.872</v>
      </c>
      <c r="Q738" s="77">
        <v>585.20249999999999</v>
      </c>
    </row>
    <row r="739" spans="1:17" x14ac:dyDescent="0.2">
      <c r="A739" s="19">
        <v>31203532</v>
      </c>
      <c r="B739" s="19" t="s">
        <v>2465</v>
      </c>
      <c r="C739" s="72"/>
      <c r="D739" s="73">
        <v>11.75</v>
      </c>
      <c r="E739" s="74">
        <v>0</v>
      </c>
      <c r="G739" s="75">
        <v>271.59586999999999</v>
      </c>
      <c r="H739" s="75">
        <v>585.20249999999999</v>
      </c>
      <c r="I739" s="75">
        <v>566.32500000000005</v>
      </c>
      <c r="J739" s="75">
        <v>534.86249999999995</v>
      </c>
      <c r="K739" s="75">
        <v>440.47499999999997</v>
      </c>
      <c r="L739" s="76">
        <v>100.872</v>
      </c>
      <c r="M739" s="75">
        <v>566.32500000000005</v>
      </c>
      <c r="N739" s="75">
        <v>566.32500000000005</v>
      </c>
      <c r="O739" s="75">
        <v>566.32500000000005</v>
      </c>
      <c r="P739" s="77">
        <v>100.872</v>
      </c>
      <c r="Q739" s="77">
        <v>585.20249999999999</v>
      </c>
    </row>
    <row r="740" spans="1:17" x14ac:dyDescent="0.2">
      <c r="A740" s="19">
        <v>31203599</v>
      </c>
      <c r="B740" s="19" t="s">
        <v>3315</v>
      </c>
      <c r="C740" s="72"/>
      <c r="D740" s="73">
        <v>32</v>
      </c>
      <c r="E740" s="74">
        <v>0</v>
      </c>
      <c r="G740" s="75">
        <v>0</v>
      </c>
      <c r="H740" s="75">
        <v>666.42870000000005</v>
      </c>
      <c r="I740" s="75">
        <v>644.93100000000004</v>
      </c>
      <c r="J740" s="75">
        <v>609.10149999999999</v>
      </c>
      <c r="K740" s="75">
        <v>501.613</v>
      </c>
      <c r="L740" s="76">
        <v>0</v>
      </c>
      <c r="M740" s="75">
        <v>644.93100000000004</v>
      </c>
      <c r="N740" s="75">
        <v>644.93100000000004</v>
      </c>
      <c r="O740" s="75">
        <v>644.93100000000004</v>
      </c>
      <c r="P740" s="77">
        <v>0</v>
      </c>
      <c r="Q740" s="77">
        <v>666.42870000000005</v>
      </c>
    </row>
    <row r="741" spans="1:17" x14ac:dyDescent="0.2">
      <c r="A741" s="19">
        <v>31203656</v>
      </c>
      <c r="B741" s="19" t="s">
        <v>2937</v>
      </c>
      <c r="C741" s="72"/>
      <c r="D741" s="73">
        <v>166</v>
      </c>
      <c r="E741" s="74">
        <v>0</v>
      </c>
      <c r="G741" s="75">
        <v>271.59586999999999</v>
      </c>
      <c r="H741" s="75">
        <v>631.55370000000005</v>
      </c>
      <c r="I741" s="75">
        <v>611.18100000000004</v>
      </c>
      <c r="J741" s="75">
        <v>577.22649999999999</v>
      </c>
      <c r="K741" s="75">
        <v>475.363</v>
      </c>
      <c r="L741" s="76">
        <v>100.872</v>
      </c>
      <c r="M741" s="75">
        <v>611.18100000000004</v>
      </c>
      <c r="N741" s="75">
        <v>611.18100000000004</v>
      </c>
      <c r="O741" s="75">
        <v>611.18100000000004</v>
      </c>
      <c r="P741" s="77">
        <v>100.872</v>
      </c>
      <c r="Q741" s="77">
        <v>631.55370000000005</v>
      </c>
    </row>
    <row r="742" spans="1:17" x14ac:dyDescent="0.2">
      <c r="A742" s="19">
        <v>31203672</v>
      </c>
      <c r="B742" s="19" t="s">
        <v>2696</v>
      </c>
      <c r="C742" s="72"/>
      <c r="D742" s="73">
        <v>29.25</v>
      </c>
      <c r="E742" s="74">
        <v>0</v>
      </c>
      <c r="G742" s="75">
        <v>271.59586999999999</v>
      </c>
      <c r="H742" s="75">
        <v>585.20249999999999</v>
      </c>
      <c r="I742" s="75">
        <v>566.32500000000005</v>
      </c>
      <c r="J742" s="75">
        <v>534.86249999999995</v>
      </c>
      <c r="K742" s="75">
        <v>440.47499999999997</v>
      </c>
      <c r="L742" s="76">
        <v>100.872</v>
      </c>
      <c r="M742" s="75">
        <v>566.32500000000005</v>
      </c>
      <c r="N742" s="75">
        <v>566.32500000000005</v>
      </c>
      <c r="O742" s="75">
        <v>566.32500000000005</v>
      </c>
      <c r="P742" s="77">
        <v>100.872</v>
      </c>
      <c r="Q742" s="77">
        <v>585.20249999999999</v>
      </c>
    </row>
    <row r="743" spans="1:17" x14ac:dyDescent="0.2">
      <c r="A743" s="19">
        <v>31203706</v>
      </c>
      <c r="B743" s="19" t="s">
        <v>287</v>
      </c>
      <c r="C743" s="72"/>
      <c r="D743" s="73">
        <v>5.5</v>
      </c>
      <c r="E743" s="74">
        <v>0</v>
      </c>
      <c r="G743" s="75">
        <v>293.89459999999997</v>
      </c>
      <c r="H743" s="75">
        <v>452.39850000000001</v>
      </c>
      <c r="I743" s="75">
        <v>437.80500000000001</v>
      </c>
      <c r="J743" s="75">
        <v>413.48249999999996</v>
      </c>
      <c r="K743" s="75">
        <v>340.51499999999999</v>
      </c>
      <c r="L743" s="76">
        <v>100.872</v>
      </c>
      <c r="M743" s="75">
        <v>437.80500000000001</v>
      </c>
      <c r="N743" s="75">
        <v>437.80500000000001</v>
      </c>
      <c r="O743" s="75">
        <v>437.80500000000001</v>
      </c>
      <c r="P743" s="77">
        <v>100.872</v>
      </c>
      <c r="Q743" s="77">
        <v>452.39850000000001</v>
      </c>
    </row>
    <row r="744" spans="1:17" x14ac:dyDescent="0.2">
      <c r="A744" s="19">
        <v>31203730</v>
      </c>
      <c r="B744" s="19" t="s">
        <v>2817</v>
      </c>
      <c r="C744" s="72"/>
      <c r="D744" s="73">
        <v>215.25</v>
      </c>
      <c r="E744" s="74">
        <v>0</v>
      </c>
      <c r="G744" s="75">
        <v>180.38588999999999</v>
      </c>
      <c r="H744" s="75">
        <v>631.55370000000005</v>
      </c>
      <c r="I744" s="75">
        <v>611.18100000000004</v>
      </c>
      <c r="J744" s="75">
        <v>577.22649999999999</v>
      </c>
      <c r="K744" s="75">
        <v>475.363</v>
      </c>
      <c r="L744" s="76">
        <v>100.872</v>
      </c>
      <c r="M744" s="75">
        <v>611.18100000000004</v>
      </c>
      <c r="N744" s="75">
        <v>611.18100000000004</v>
      </c>
      <c r="O744" s="75">
        <v>611.18100000000004</v>
      </c>
      <c r="P744" s="77">
        <v>100.872</v>
      </c>
      <c r="Q744" s="77">
        <v>631.55370000000005</v>
      </c>
    </row>
    <row r="745" spans="1:17" x14ac:dyDescent="0.2">
      <c r="A745" s="19">
        <v>31203748</v>
      </c>
      <c r="B745" s="19" t="s">
        <v>2818</v>
      </c>
      <c r="C745" s="72"/>
      <c r="D745" s="73">
        <v>197.5</v>
      </c>
      <c r="E745" s="74">
        <v>0</v>
      </c>
      <c r="G745" s="75">
        <v>180.38588999999999</v>
      </c>
      <c r="H745" s="75">
        <v>585.20249999999999</v>
      </c>
      <c r="I745" s="75">
        <v>566.32500000000005</v>
      </c>
      <c r="J745" s="75">
        <v>534.86249999999995</v>
      </c>
      <c r="K745" s="75">
        <v>440.47499999999997</v>
      </c>
      <c r="L745" s="76">
        <v>100.872</v>
      </c>
      <c r="M745" s="75">
        <v>566.32500000000005</v>
      </c>
      <c r="N745" s="75">
        <v>566.32500000000005</v>
      </c>
      <c r="O745" s="75">
        <v>566.32500000000005</v>
      </c>
      <c r="P745" s="77">
        <v>100.872</v>
      </c>
      <c r="Q745" s="77">
        <v>585.20249999999999</v>
      </c>
    </row>
    <row r="746" spans="1:17" x14ac:dyDescent="0.2">
      <c r="A746" s="19">
        <v>31203755</v>
      </c>
      <c r="B746" s="19" t="s">
        <v>2821</v>
      </c>
      <c r="C746" s="72"/>
      <c r="D746" s="73">
        <v>264.5</v>
      </c>
      <c r="E746" s="74">
        <v>0</v>
      </c>
      <c r="G746" s="75">
        <v>0</v>
      </c>
      <c r="H746" s="75">
        <v>666.42870000000005</v>
      </c>
      <c r="I746" s="75">
        <v>644.93100000000004</v>
      </c>
      <c r="J746" s="75">
        <v>609.10149999999999</v>
      </c>
      <c r="K746" s="75">
        <v>501.613</v>
      </c>
      <c r="L746" s="76">
        <v>0</v>
      </c>
      <c r="M746" s="75">
        <v>644.93100000000004</v>
      </c>
      <c r="N746" s="75">
        <v>644.93100000000004</v>
      </c>
      <c r="O746" s="75">
        <v>644.93100000000004</v>
      </c>
      <c r="P746" s="77">
        <v>0</v>
      </c>
      <c r="Q746" s="77">
        <v>666.42870000000005</v>
      </c>
    </row>
    <row r="747" spans="1:17" x14ac:dyDescent="0.2">
      <c r="A747" s="19">
        <v>31203755</v>
      </c>
      <c r="B747" s="19" t="s">
        <v>2821</v>
      </c>
      <c r="C747" s="72"/>
      <c r="D747" s="73">
        <v>264.5</v>
      </c>
      <c r="E747" s="74">
        <v>0</v>
      </c>
      <c r="G747" s="75">
        <v>180.38588999999999</v>
      </c>
      <c r="H747" s="75">
        <v>631.55370000000005</v>
      </c>
      <c r="I747" s="75">
        <v>611.18100000000004</v>
      </c>
      <c r="J747" s="75">
        <v>577.22649999999999</v>
      </c>
      <c r="K747" s="75">
        <v>475.363</v>
      </c>
      <c r="L747" s="76">
        <v>100.872</v>
      </c>
      <c r="M747" s="75">
        <v>611.18100000000004</v>
      </c>
      <c r="N747" s="75">
        <v>611.18100000000004</v>
      </c>
      <c r="O747" s="75">
        <v>611.18100000000004</v>
      </c>
      <c r="P747" s="77">
        <v>100.872</v>
      </c>
      <c r="Q747" s="77">
        <v>631.55370000000005</v>
      </c>
    </row>
    <row r="748" spans="1:17" x14ac:dyDescent="0.2">
      <c r="A748" s="19">
        <v>31203763</v>
      </c>
      <c r="B748" s="19" t="s">
        <v>2822</v>
      </c>
      <c r="C748" s="72"/>
      <c r="D748" s="73">
        <v>264.5</v>
      </c>
      <c r="E748" s="74">
        <v>0</v>
      </c>
      <c r="G748" s="75">
        <v>180.38588999999999</v>
      </c>
      <c r="H748" s="75">
        <v>585.20249999999999</v>
      </c>
      <c r="I748" s="75">
        <v>566.32500000000005</v>
      </c>
      <c r="J748" s="75">
        <v>534.86249999999995</v>
      </c>
      <c r="K748" s="75">
        <v>440.47499999999997</v>
      </c>
      <c r="L748" s="76">
        <v>100.872</v>
      </c>
      <c r="M748" s="75">
        <v>566.32500000000005</v>
      </c>
      <c r="N748" s="75">
        <v>566.32500000000005</v>
      </c>
      <c r="O748" s="75">
        <v>566.32500000000005</v>
      </c>
      <c r="P748" s="77">
        <v>100.872</v>
      </c>
      <c r="Q748" s="77">
        <v>585.20249999999999</v>
      </c>
    </row>
    <row r="749" spans="1:17" x14ac:dyDescent="0.2">
      <c r="A749" s="19">
        <v>31203771</v>
      </c>
      <c r="B749" s="19" t="s">
        <v>2823</v>
      </c>
      <c r="C749" s="72"/>
      <c r="D749" s="73">
        <v>215.25</v>
      </c>
      <c r="E749" s="74">
        <v>0</v>
      </c>
      <c r="G749" s="75">
        <v>664.79870999999991</v>
      </c>
      <c r="H749" s="75">
        <v>813.08040000000005</v>
      </c>
      <c r="I749" s="75">
        <v>786.85199999999998</v>
      </c>
      <c r="J749" s="75">
        <v>743.13799999999992</v>
      </c>
      <c r="K749" s="75">
        <v>611.99599999999998</v>
      </c>
      <c r="L749" s="76">
        <v>331.31700000000001</v>
      </c>
      <c r="M749" s="75">
        <v>786.85199999999998</v>
      </c>
      <c r="N749" s="75">
        <v>786.85199999999998</v>
      </c>
      <c r="O749" s="75">
        <v>786.85199999999998</v>
      </c>
      <c r="P749" s="77">
        <v>331.31700000000001</v>
      </c>
      <c r="Q749" s="77">
        <v>813.08040000000005</v>
      </c>
    </row>
    <row r="750" spans="1:17" x14ac:dyDescent="0.2">
      <c r="A750" s="19">
        <v>31203797</v>
      </c>
      <c r="B750" s="19" t="s">
        <v>1374</v>
      </c>
      <c r="C750" s="72"/>
      <c r="D750" s="73">
        <v>4</v>
      </c>
      <c r="E750" s="74">
        <v>0</v>
      </c>
      <c r="G750" s="75">
        <v>3.8228750000000002</v>
      </c>
      <c r="H750" s="75">
        <v>8.1375000000000011</v>
      </c>
      <c r="I750" s="75">
        <v>7.8750000000000009</v>
      </c>
      <c r="J750" s="75">
        <v>7.4375</v>
      </c>
      <c r="K750" s="75">
        <v>6.125</v>
      </c>
      <c r="L750" s="74" t="s">
        <v>674</v>
      </c>
      <c r="M750" s="75">
        <v>7.8750000000000009</v>
      </c>
      <c r="N750" s="75">
        <v>7.8750000000000009</v>
      </c>
      <c r="O750" s="75">
        <v>7.8750000000000009</v>
      </c>
      <c r="P750" s="75">
        <v>3.8228750000000002</v>
      </c>
      <c r="Q750" s="75">
        <v>8.1375000000000011</v>
      </c>
    </row>
    <row r="751" spans="1:17" x14ac:dyDescent="0.2">
      <c r="A751" s="19">
        <v>31203797</v>
      </c>
      <c r="B751" s="19" t="s">
        <v>1374</v>
      </c>
      <c r="C751" s="72"/>
      <c r="D751" s="73">
        <v>4</v>
      </c>
      <c r="E751" s="74">
        <v>0</v>
      </c>
      <c r="G751" s="75">
        <v>28.739282000000003</v>
      </c>
      <c r="H751" s="75">
        <v>61.175400000000003</v>
      </c>
      <c r="I751" s="75">
        <v>59.202000000000012</v>
      </c>
      <c r="J751" s="75">
        <v>55.912999999999997</v>
      </c>
      <c r="K751" s="75">
        <v>46.045999999999999</v>
      </c>
      <c r="L751" s="74" t="s">
        <v>674</v>
      </c>
      <c r="M751" s="75">
        <v>59.202000000000012</v>
      </c>
      <c r="N751" s="75">
        <v>59.202000000000012</v>
      </c>
      <c r="O751" s="75">
        <v>59.202000000000012</v>
      </c>
      <c r="P751" s="75">
        <v>28.739282000000003</v>
      </c>
      <c r="Q751" s="75">
        <v>61.175400000000003</v>
      </c>
    </row>
    <row r="752" spans="1:17" x14ac:dyDescent="0.2">
      <c r="A752" s="19">
        <v>31203813</v>
      </c>
      <c r="B752" s="19" t="s">
        <v>3518</v>
      </c>
      <c r="C752" s="72"/>
      <c r="D752" s="73">
        <v>19.5</v>
      </c>
      <c r="E752" s="74">
        <v>0</v>
      </c>
      <c r="G752" s="75">
        <v>87.179025999999993</v>
      </c>
      <c r="H752" s="75">
        <v>185.57220000000001</v>
      </c>
      <c r="I752" s="75">
        <v>179.58600000000001</v>
      </c>
      <c r="J752" s="75">
        <v>169.60899999999998</v>
      </c>
      <c r="K752" s="75">
        <v>139.678</v>
      </c>
      <c r="L752" s="74" t="s">
        <v>674</v>
      </c>
      <c r="M752" s="75">
        <v>179.58600000000001</v>
      </c>
      <c r="N752" s="75">
        <v>179.58600000000001</v>
      </c>
      <c r="O752" s="75">
        <v>179.58600000000001</v>
      </c>
      <c r="P752" s="75">
        <v>87.179025999999993</v>
      </c>
      <c r="Q752" s="75">
        <v>185.57220000000001</v>
      </c>
    </row>
    <row r="753" spans="1:17" x14ac:dyDescent="0.2">
      <c r="A753" s="19">
        <v>31203821</v>
      </c>
      <c r="B753" s="19" t="s">
        <v>3517</v>
      </c>
      <c r="C753" s="72"/>
      <c r="D753" s="73">
        <v>21.75</v>
      </c>
      <c r="E753" s="74">
        <v>0</v>
      </c>
      <c r="G753" s="75">
        <v>1156.3212699999999</v>
      </c>
      <c r="H753" s="75">
        <v>2141.5668000000005</v>
      </c>
      <c r="I753" s="75">
        <v>2072.4840000000004</v>
      </c>
      <c r="J753" s="75">
        <v>1957.3460000000002</v>
      </c>
      <c r="K753" s="75">
        <v>1611.932</v>
      </c>
      <c r="L753" s="76">
        <v>666.46799999999996</v>
      </c>
      <c r="M753" s="75">
        <v>2072.4840000000004</v>
      </c>
      <c r="N753" s="75">
        <v>2072.4840000000004</v>
      </c>
      <c r="O753" s="75">
        <v>2072.4840000000004</v>
      </c>
      <c r="P753" s="77">
        <v>666.46799999999996</v>
      </c>
      <c r="Q753" s="77">
        <v>2141.5668000000005</v>
      </c>
    </row>
    <row r="754" spans="1:17" x14ac:dyDescent="0.2">
      <c r="A754" s="19">
        <v>31203839</v>
      </c>
      <c r="B754" s="19" t="s">
        <v>2838</v>
      </c>
      <c r="C754" s="72"/>
      <c r="D754" s="73">
        <v>14.5</v>
      </c>
      <c r="E754" s="74">
        <v>0</v>
      </c>
      <c r="G754" s="75">
        <v>104.96085600000001</v>
      </c>
      <c r="H754" s="75">
        <v>223.42320000000001</v>
      </c>
      <c r="I754" s="75">
        <v>216.21600000000004</v>
      </c>
      <c r="J754" s="75">
        <v>204.20400000000001</v>
      </c>
      <c r="K754" s="75">
        <v>168.16800000000001</v>
      </c>
      <c r="L754" s="74" t="s">
        <v>674</v>
      </c>
      <c r="M754" s="75">
        <v>216.21600000000004</v>
      </c>
      <c r="N754" s="75">
        <v>216.21600000000004</v>
      </c>
      <c r="O754" s="75">
        <v>216.21600000000004</v>
      </c>
      <c r="P754" s="75">
        <v>104.96085600000001</v>
      </c>
      <c r="Q754" s="75">
        <v>223.42320000000001</v>
      </c>
    </row>
    <row r="755" spans="1:17" x14ac:dyDescent="0.2">
      <c r="A755" s="19">
        <v>31203888</v>
      </c>
      <c r="B755" s="19" t="s">
        <v>2864</v>
      </c>
      <c r="C755" s="72"/>
      <c r="D755" s="73">
        <v>17.25</v>
      </c>
      <c r="E755" s="74">
        <v>0</v>
      </c>
      <c r="G755" s="75">
        <v>173.91241400000001</v>
      </c>
      <c r="H755" s="75">
        <v>370.19580000000002</v>
      </c>
      <c r="I755" s="75">
        <v>358.25400000000008</v>
      </c>
      <c r="J755" s="75">
        <v>338.351</v>
      </c>
      <c r="K755" s="75">
        <v>278.642</v>
      </c>
      <c r="L755" s="74" t="s">
        <v>674</v>
      </c>
      <c r="M755" s="75">
        <v>358.25400000000008</v>
      </c>
      <c r="N755" s="75">
        <v>358.25400000000008</v>
      </c>
      <c r="O755" s="75">
        <v>358.25400000000008</v>
      </c>
      <c r="P755" s="75">
        <v>173.91241400000001</v>
      </c>
      <c r="Q755" s="75">
        <v>370.19580000000002</v>
      </c>
    </row>
    <row r="756" spans="1:17" x14ac:dyDescent="0.2">
      <c r="A756" s="19">
        <v>31203896</v>
      </c>
      <c r="B756" s="19" t="s">
        <v>2861</v>
      </c>
      <c r="C756" s="72"/>
      <c r="D756" s="73">
        <v>14.5</v>
      </c>
      <c r="E756" s="74">
        <v>0</v>
      </c>
      <c r="G756" s="75">
        <v>957.68577999999991</v>
      </c>
      <c r="H756" s="75">
        <v>1164.9459000000002</v>
      </c>
      <c r="I756" s="75">
        <v>1127.3670000000002</v>
      </c>
      <c r="J756" s="75">
        <v>1064.7355</v>
      </c>
      <c r="K756" s="75">
        <v>876.84100000000001</v>
      </c>
      <c r="L756" s="76">
        <v>424.78200000000004</v>
      </c>
      <c r="M756" s="75">
        <v>1127.3670000000002</v>
      </c>
      <c r="N756" s="75">
        <v>1127.3670000000002</v>
      </c>
      <c r="O756" s="75">
        <v>1127.3670000000002</v>
      </c>
      <c r="P756" s="77">
        <v>424.78200000000004</v>
      </c>
      <c r="Q756" s="77">
        <v>1164.9459000000002</v>
      </c>
    </row>
    <row r="757" spans="1:17" x14ac:dyDescent="0.2">
      <c r="A757" s="19">
        <v>31203912</v>
      </c>
      <c r="B757" s="19" t="s">
        <v>113</v>
      </c>
      <c r="C757" s="72"/>
      <c r="D757" s="73">
        <v>8.5</v>
      </c>
      <c r="E757" s="74">
        <v>0</v>
      </c>
      <c r="G757" s="75">
        <v>0</v>
      </c>
      <c r="H757" s="75">
        <v>0</v>
      </c>
      <c r="I757" s="75">
        <v>0</v>
      </c>
      <c r="J757" s="75">
        <v>0</v>
      </c>
      <c r="K757" s="75">
        <v>0</v>
      </c>
      <c r="L757" s="74" t="s">
        <v>674</v>
      </c>
      <c r="M757" s="75">
        <v>0</v>
      </c>
      <c r="N757" s="75">
        <v>0</v>
      </c>
      <c r="O757" s="75">
        <v>0</v>
      </c>
      <c r="P757" s="75">
        <v>0</v>
      </c>
      <c r="Q757" s="75">
        <v>0</v>
      </c>
    </row>
    <row r="758" spans="1:17" x14ac:dyDescent="0.2">
      <c r="A758" s="19">
        <v>31203946</v>
      </c>
      <c r="B758" s="19" t="s">
        <v>2902</v>
      </c>
      <c r="C758" s="72"/>
      <c r="D758" s="73">
        <v>10.75</v>
      </c>
      <c r="E758" s="74">
        <v>0</v>
      </c>
      <c r="G758" s="75">
        <v>0</v>
      </c>
      <c r="H758" s="75">
        <v>0</v>
      </c>
      <c r="I758" s="75">
        <v>0</v>
      </c>
      <c r="J758" s="75">
        <v>0</v>
      </c>
      <c r="K758" s="75">
        <v>0</v>
      </c>
      <c r="L758" s="74" t="s">
        <v>674</v>
      </c>
      <c r="M758" s="75">
        <v>0</v>
      </c>
      <c r="N758" s="75">
        <v>0</v>
      </c>
      <c r="O758" s="75">
        <v>0</v>
      </c>
      <c r="P758" s="75">
        <v>0</v>
      </c>
      <c r="Q758" s="75">
        <v>0</v>
      </c>
    </row>
    <row r="759" spans="1:17" x14ac:dyDescent="0.2">
      <c r="A759" s="19">
        <v>31203961</v>
      </c>
      <c r="B759" s="19" t="s">
        <v>3603</v>
      </c>
      <c r="C759" s="72"/>
      <c r="D759" s="73">
        <v>180.5</v>
      </c>
      <c r="E759" s="74">
        <v>0</v>
      </c>
      <c r="G759" s="75">
        <v>0</v>
      </c>
      <c r="H759" s="75">
        <v>0</v>
      </c>
      <c r="I759" s="75">
        <v>0</v>
      </c>
      <c r="J759" s="75">
        <v>0</v>
      </c>
      <c r="K759" s="75">
        <v>0</v>
      </c>
      <c r="L759" s="74" t="s">
        <v>674</v>
      </c>
      <c r="M759" s="75">
        <v>0</v>
      </c>
      <c r="N759" s="75">
        <v>0</v>
      </c>
      <c r="O759" s="75">
        <v>0</v>
      </c>
      <c r="P759" s="75">
        <v>0</v>
      </c>
      <c r="Q759" s="75">
        <v>0</v>
      </c>
    </row>
    <row r="760" spans="1:17" x14ac:dyDescent="0.2">
      <c r="A760" s="19">
        <v>31203961</v>
      </c>
      <c r="B760" s="19" t="s">
        <v>3603</v>
      </c>
      <c r="C760" s="72"/>
      <c r="D760" s="73">
        <v>180.5</v>
      </c>
      <c r="E760" s="74">
        <v>0</v>
      </c>
      <c r="G760" s="75">
        <v>1389.4028800000001</v>
      </c>
      <c r="H760" s="75">
        <v>1884.8868</v>
      </c>
      <c r="I760" s="75">
        <v>1824.0840000000001</v>
      </c>
      <c r="J760" s="75">
        <v>1722.7459999999999</v>
      </c>
      <c r="K760" s="75">
        <v>1418.732</v>
      </c>
      <c r="L760" s="76">
        <v>437.04900000000004</v>
      </c>
      <c r="M760" s="75">
        <v>1824.0840000000001</v>
      </c>
      <c r="N760" s="75">
        <v>1824.0840000000001</v>
      </c>
      <c r="O760" s="75">
        <v>1824.0840000000001</v>
      </c>
      <c r="P760" s="77">
        <v>437.04900000000004</v>
      </c>
      <c r="Q760" s="77">
        <v>1884.8868</v>
      </c>
    </row>
    <row r="761" spans="1:17" x14ac:dyDescent="0.2">
      <c r="A761" s="19">
        <v>31203979</v>
      </c>
      <c r="B761" s="19" t="s">
        <v>2921</v>
      </c>
      <c r="C761" s="72"/>
      <c r="D761" s="73">
        <v>99</v>
      </c>
      <c r="E761" s="74">
        <v>0</v>
      </c>
      <c r="G761" s="75">
        <v>17.475999999999999</v>
      </c>
      <c r="H761" s="75">
        <v>37.200000000000003</v>
      </c>
      <c r="I761" s="75">
        <v>36.000000000000007</v>
      </c>
      <c r="J761" s="75">
        <v>34</v>
      </c>
      <c r="K761" s="75">
        <v>28</v>
      </c>
      <c r="L761" s="74" t="s">
        <v>674</v>
      </c>
      <c r="M761" s="75">
        <v>36.000000000000007</v>
      </c>
      <c r="N761" s="75">
        <v>36.000000000000007</v>
      </c>
      <c r="O761" s="75">
        <v>36.000000000000007</v>
      </c>
      <c r="P761" s="75">
        <v>17.475999999999999</v>
      </c>
      <c r="Q761" s="75">
        <v>37.200000000000003</v>
      </c>
    </row>
    <row r="762" spans="1:17" x14ac:dyDescent="0.2">
      <c r="A762" s="19">
        <v>31203987</v>
      </c>
      <c r="B762" s="19" t="s">
        <v>2922</v>
      </c>
      <c r="C762" s="72"/>
      <c r="D762" s="73">
        <v>79.5</v>
      </c>
      <c r="E762" s="74">
        <v>0</v>
      </c>
      <c r="G762" s="75">
        <v>488.46195</v>
      </c>
      <c r="H762" s="75">
        <v>3026.5362000000005</v>
      </c>
      <c r="I762" s="75">
        <v>2928.9060000000004</v>
      </c>
      <c r="J762" s="75">
        <v>2766.1889999999999</v>
      </c>
      <c r="K762" s="75">
        <v>2278.038</v>
      </c>
      <c r="L762" s="76">
        <v>1235.3399999999999</v>
      </c>
      <c r="M762" s="75">
        <v>2928.9060000000004</v>
      </c>
      <c r="N762" s="75">
        <v>2928.9060000000004</v>
      </c>
      <c r="O762" s="75">
        <v>2928.9060000000004</v>
      </c>
      <c r="P762" s="77">
        <v>488.46195</v>
      </c>
      <c r="Q762" s="77">
        <v>3026.5362000000005</v>
      </c>
    </row>
    <row r="763" spans="1:17" x14ac:dyDescent="0.2">
      <c r="A763" s="19">
        <v>31203995</v>
      </c>
      <c r="B763" s="19" t="s">
        <v>1049</v>
      </c>
      <c r="C763" s="72"/>
      <c r="D763" s="73">
        <v>15.75</v>
      </c>
      <c r="E763" s="74">
        <v>0</v>
      </c>
      <c r="G763" s="75">
        <v>245.24800999999999</v>
      </c>
      <c r="H763" s="75">
        <v>2924.8128000000002</v>
      </c>
      <c r="I763" s="75">
        <v>2830.4639999999999</v>
      </c>
      <c r="J763" s="75">
        <v>2673.2159999999999</v>
      </c>
      <c r="K763" s="75">
        <v>2201.4719999999998</v>
      </c>
      <c r="L763" s="76">
        <v>0</v>
      </c>
      <c r="M763" s="75">
        <v>2830.4639999999999</v>
      </c>
      <c r="N763" s="75">
        <v>2830.4639999999999</v>
      </c>
      <c r="O763" s="75">
        <v>2830.4639999999999</v>
      </c>
      <c r="P763" s="77">
        <v>0</v>
      </c>
      <c r="Q763" s="77">
        <v>2924.8128000000002</v>
      </c>
    </row>
    <row r="764" spans="1:17" x14ac:dyDescent="0.2">
      <c r="A764" s="19">
        <v>31204043</v>
      </c>
      <c r="B764" s="19" t="s">
        <v>3019</v>
      </c>
      <c r="C764" s="72"/>
      <c r="D764" s="73">
        <v>15.75</v>
      </c>
      <c r="E764" s="74">
        <v>0</v>
      </c>
      <c r="G764" s="75">
        <v>122.63351000000002</v>
      </c>
      <c r="H764" s="75">
        <v>1302.0651</v>
      </c>
      <c r="I764" s="75">
        <v>1260.0629999999999</v>
      </c>
      <c r="J764" s="75">
        <v>1190.0594999999998</v>
      </c>
      <c r="K764" s="75">
        <v>980.04899999999986</v>
      </c>
      <c r="L764" s="76">
        <v>433.42199999999997</v>
      </c>
      <c r="M764" s="75">
        <v>1260.0629999999999</v>
      </c>
      <c r="N764" s="75">
        <v>1260.0629999999999</v>
      </c>
      <c r="O764" s="75">
        <v>1260.0629999999999</v>
      </c>
      <c r="P764" s="77">
        <v>122.63351000000002</v>
      </c>
      <c r="Q764" s="77">
        <v>1302.0651</v>
      </c>
    </row>
    <row r="765" spans="1:17" x14ac:dyDescent="0.2">
      <c r="A765" s="19">
        <v>31204167</v>
      </c>
      <c r="B765" s="19" t="s">
        <v>3132</v>
      </c>
      <c r="C765" s="72"/>
      <c r="D765" s="73">
        <v>273.75</v>
      </c>
      <c r="E765" s="74">
        <v>0</v>
      </c>
      <c r="G765" s="75">
        <v>250.32368000000002</v>
      </c>
      <c r="H765" s="75">
        <v>830.3691</v>
      </c>
      <c r="I765" s="75">
        <v>803.58299999999997</v>
      </c>
      <c r="J765" s="75">
        <v>758.93949999999995</v>
      </c>
      <c r="K765" s="75">
        <v>625.00900000000001</v>
      </c>
      <c r="L765" s="76">
        <v>71.829000000000008</v>
      </c>
      <c r="M765" s="75">
        <v>803.58299999999997</v>
      </c>
      <c r="N765" s="75">
        <v>803.58299999999997</v>
      </c>
      <c r="O765" s="75">
        <v>803.58299999999997</v>
      </c>
      <c r="P765" s="77">
        <v>71.829000000000008</v>
      </c>
      <c r="Q765" s="77">
        <v>830.3691</v>
      </c>
    </row>
    <row r="766" spans="1:17" x14ac:dyDescent="0.2">
      <c r="A766" s="19">
        <v>31204175</v>
      </c>
      <c r="B766" s="19" t="s">
        <v>3133</v>
      </c>
      <c r="C766" s="72"/>
      <c r="D766" s="73">
        <v>441.25</v>
      </c>
      <c r="E766" s="74">
        <v>0</v>
      </c>
      <c r="G766" s="75">
        <v>250.32368000000002</v>
      </c>
      <c r="H766" s="75">
        <v>824.21250000000009</v>
      </c>
      <c r="I766" s="75">
        <v>797.625</v>
      </c>
      <c r="J766" s="75">
        <v>753.3125</v>
      </c>
      <c r="K766" s="75">
        <v>620.375</v>
      </c>
      <c r="L766" s="76">
        <v>71.829000000000008</v>
      </c>
      <c r="M766" s="75">
        <v>797.625</v>
      </c>
      <c r="N766" s="75">
        <v>797.625</v>
      </c>
      <c r="O766" s="75">
        <v>797.625</v>
      </c>
      <c r="P766" s="77">
        <v>71.829000000000008</v>
      </c>
      <c r="Q766" s="77">
        <v>824.21250000000009</v>
      </c>
    </row>
    <row r="767" spans="1:17" x14ac:dyDescent="0.2">
      <c r="A767" s="19">
        <v>31204217</v>
      </c>
      <c r="B767" s="19" t="s">
        <v>3153</v>
      </c>
      <c r="C767" s="72"/>
      <c r="D767" s="73">
        <v>192</v>
      </c>
      <c r="E767" s="74">
        <v>0</v>
      </c>
      <c r="G767" s="75">
        <v>306.06099999999998</v>
      </c>
      <c r="H767" s="75">
        <v>827.29079999999999</v>
      </c>
      <c r="I767" s="75">
        <v>800.60399999999993</v>
      </c>
      <c r="J767" s="75">
        <v>756.12599999999998</v>
      </c>
      <c r="K767" s="75">
        <v>622.69199999999989</v>
      </c>
      <c r="L767" s="76">
        <v>100.872</v>
      </c>
      <c r="M767" s="75">
        <v>800.60399999999993</v>
      </c>
      <c r="N767" s="75">
        <v>800.60399999999993</v>
      </c>
      <c r="O767" s="75">
        <v>800.60399999999993</v>
      </c>
      <c r="P767" s="77">
        <v>100.872</v>
      </c>
      <c r="Q767" s="77">
        <v>827.29079999999999</v>
      </c>
    </row>
    <row r="768" spans="1:17" x14ac:dyDescent="0.2">
      <c r="A768" s="19">
        <v>31204225</v>
      </c>
      <c r="B768" s="19" t="s">
        <v>3319</v>
      </c>
      <c r="C768" s="72"/>
      <c r="D768" s="73">
        <v>914.75</v>
      </c>
      <c r="E768" s="74">
        <v>0</v>
      </c>
      <c r="G768" s="75">
        <v>250.32368000000002</v>
      </c>
      <c r="H768" s="75">
        <v>826.09109999999998</v>
      </c>
      <c r="I768" s="75">
        <v>799.44299999999998</v>
      </c>
      <c r="J768" s="75">
        <v>755.02949999999998</v>
      </c>
      <c r="K768" s="75">
        <v>621.78899999999999</v>
      </c>
      <c r="L768" s="76">
        <v>71.829000000000008</v>
      </c>
      <c r="M768" s="75">
        <v>799.44299999999998</v>
      </c>
      <c r="N768" s="75">
        <v>799.44299999999998</v>
      </c>
      <c r="O768" s="75">
        <v>799.44299999999998</v>
      </c>
      <c r="P768" s="77">
        <v>71.829000000000008</v>
      </c>
      <c r="Q768" s="77">
        <v>826.09109999999998</v>
      </c>
    </row>
    <row r="769" spans="1:17" x14ac:dyDescent="0.2">
      <c r="A769" s="19">
        <v>31204233</v>
      </c>
      <c r="B769" s="19" t="s">
        <v>3318</v>
      </c>
      <c r="C769" s="72"/>
      <c r="D769" s="73">
        <v>258.75</v>
      </c>
      <c r="E769" s="74">
        <v>0</v>
      </c>
      <c r="G769" s="75">
        <v>17.475999999999999</v>
      </c>
      <c r="H769" s="75">
        <v>37.200000000000003</v>
      </c>
      <c r="I769" s="75">
        <v>36.000000000000007</v>
      </c>
      <c r="J769" s="75">
        <v>34</v>
      </c>
      <c r="K769" s="75">
        <v>28</v>
      </c>
      <c r="L769" s="74" t="s">
        <v>674</v>
      </c>
      <c r="M769" s="75">
        <v>36.000000000000007</v>
      </c>
      <c r="N769" s="75">
        <v>36.000000000000007</v>
      </c>
      <c r="O769" s="75">
        <v>36.000000000000007</v>
      </c>
      <c r="P769" s="75">
        <v>17.475999999999999</v>
      </c>
      <c r="Q769" s="75">
        <v>37.200000000000003</v>
      </c>
    </row>
    <row r="770" spans="1:17" x14ac:dyDescent="0.2">
      <c r="A770" s="19">
        <v>31204233</v>
      </c>
      <c r="B770" s="19" t="s">
        <v>3318</v>
      </c>
      <c r="C770" s="72"/>
      <c r="D770" s="73">
        <v>258.75</v>
      </c>
      <c r="E770" s="74">
        <v>0</v>
      </c>
      <c r="G770" s="75">
        <v>17.475999999999999</v>
      </c>
      <c r="H770" s="75">
        <v>37.200000000000003</v>
      </c>
      <c r="I770" s="75">
        <v>36.000000000000007</v>
      </c>
      <c r="J770" s="75">
        <v>34</v>
      </c>
      <c r="K770" s="75">
        <v>28</v>
      </c>
      <c r="L770" s="74" t="s">
        <v>674</v>
      </c>
      <c r="M770" s="75">
        <v>36.000000000000007</v>
      </c>
      <c r="N770" s="75">
        <v>36.000000000000007</v>
      </c>
      <c r="O770" s="75">
        <v>36.000000000000007</v>
      </c>
      <c r="P770" s="75">
        <v>17.475999999999999</v>
      </c>
      <c r="Q770" s="75">
        <v>37.200000000000003</v>
      </c>
    </row>
    <row r="771" spans="1:17" x14ac:dyDescent="0.2">
      <c r="A771" s="19">
        <v>31204266</v>
      </c>
      <c r="B771" s="19" t="s">
        <v>3180</v>
      </c>
      <c r="C771" s="72"/>
      <c r="D771" s="73">
        <v>3.25</v>
      </c>
      <c r="E771" s="74">
        <v>0</v>
      </c>
      <c r="G771" s="75">
        <v>93.147080000000003</v>
      </c>
      <c r="H771" s="75">
        <v>198.27600000000001</v>
      </c>
      <c r="I771" s="75">
        <v>191.88000000000002</v>
      </c>
      <c r="J771" s="75">
        <v>181.22</v>
      </c>
      <c r="K771" s="75">
        <v>149.23999999999998</v>
      </c>
      <c r="L771" s="74" t="s">
        <v>674</v>
      </c>
      <c r="M771" s="75">
        <v>191.88000000000002</v>
      </c>
      <c r="N771" s="75">
        <v>191.88000000000002</v>
      </c>
      <c r="O771" s="75">
        <v>191.88000000000002</v>
      </c>
      <c r="P771" s="75">
        <v>93.147080000000003</v>
      </c>
      <c r="Q771" s="75">
        <v>198.27600000000001</v>
      </c>
    </row>
    <row r="772" spans="1:17" x14ac:dyDescent="0.2">
      <c r="A772" s="19">
        <v>31204308</v>
      </c>
      <c r="B772" s="19" t="s">
        <v>3285</v>
      </c>
      <c r="C772" s="72"/>
      <c r="D772" s="73">
        <v>27</v>
      </c>
      <c r="E772" s="74">
        <v>0</v>
      </c>
      <c r="G772" s="75">
        <v>169.24602999999999</v>
      </c>
      <c r="H772" s="75">
        <v>126.41490000000002</v>
      </c>
      <c r="I772" s="75">
        <v>122.337</v>
      </c>
      <c r="J772" s="75">
        <v>115.54050000000001</v>
      </c>
      <c r="K772" s="75">
        <v>95.150999999999996</v>
      </c>
      <c r="L772" s="76">
        <v>227.79</v>
      </c>
      <c r="M772" s="75">
        <v>122.337</v>
      </c>
      <c r="N772" s="75">
        <v>122.337</v>
      </c>
      <c r="O772" s="75">
        <v>122.337</v>
      </c>
      <c r="P772" s="77">
        <v>95.150999999999996</v>
      </c>
      <c r="Q772" s="77">
        <v>227.79</v>
      </c>
    </row>
    <row r="773" spans="1:17" x14ac:dyDescent="0.2">
      <c r="A773" s="19">
        <v>31204308</v>
      </c>
      <c r="B773" s="19" t="s">
        <v>3285</v>
      </c>
      <c r="C773" s="72"/>
      <c r="D773" s="73">
        <v>27</v>
      </c>
      <c r="E773" s="74">
        <v>0</v>
      </c>
      <c r="G773" s="75">
        <v>169.24602999999999</v>
      </c>
      <c r="H773" s="75">
        <v>126.41490000000002</v>
      </c>
      <c r="I773" s="75">
        <v>122.337</v>
      </c>
      <c r="J773" s="75">
        <v>115.54050000000001</v>
      </c>
      <c r="K773" s="75">
        <v>95.150999999999996</v>
      </c>
      <c r="L773" s="76">
        <v>227.79</v>
      </c>
      <c r="M773" s="75">
        <v>122.337</v>
      </c>
      <c r="N773" s="75">
        <v>122.337</v>
      </c>
      <c r="O773" s="75">
        <v>122.337</v>
      </c>
      <c r="P773" s="77">
        <v>95.150999999999996</v>
      </c>
      <c r="Q773" s="77">
        <v>227.79</v>
      </c>
    </row>
    <row r="774" spans="1:17" x14ac:dyDescent="0.2">
      <c r="A774" s="19">
        <v>31204308</v>
      </c>
      <c r="B774" s="19" t="s">
        <v>3285</v>
      </c>
      <c r="C774" s="72"/>
      <c r="D774" s="73">
        <v>27</v>
      </c>
      <c r="E774" s="74">
        <v>0</v>
      </c>
      <c r="G774" s="75">
        <v>1981.6036400000003</v>
      </c>
      <c r="H774" s="75">
        <v>4218.1080000000002</v>
      </c>
      <c r="I774" s="75">
        <v>4082.0400000000009</v>
      </c>
      <c r="J774" s="75">
        <v>3855.26</v>
      </c>
      <c r="K774" s="75">
        <v>3174.92</v>
      </c>
      <c r="L774" s="74" t="s">
        <v>674</v>
      </c>
      <c r="M774" s="75">
        <v>4082.0400000000009</v>
      </c>
      <c r="N774" s="75">
        <v>4082.0400000000009</v>
      </c>
      <c r="O774" s="75">
        <v>4082.0400000000009</v>
      </c>
      <c r="P774" s="75">
        <v>1981.6036400000003</v>
      </c>
      <c r="Q774" s="75">
        <v>4218.1080000000002</v>
      </c>
    </row>
    <row r="775" spans="1:17" x14ac:dyDescent="0.2">
      <c r="A775" s="19">
        <v>31204316</v>
      </c>
      <c r="B775" s="19" t="s">
        <v>3285</v>
      </c>
      <c r="C775" s="72"/>
      <c r="D775" s="73">
        <v>27</v>
      </c>
      <c r="E775" s="74">
        <v>0</v>
      </c>
      <c r="G775" s="75">
        <v>17.803675000000002</v>
      </c>
      <c r="H775" s="75">
        <v>37.897500000000001</v>
      </c>
      <c r="I775" s="75">
        <v>36.675000000000004</v>
      </c>
      <c r="J775" s="75">
        <v>34.637499999999996</v>
      </c>
      <c r="K775" s="75">
        <v>28.524999999999999</v>
      </c>
      <c r="L775" s="74" t="s">
        <v>674</v>
      </c>
      <c r="M775" s="75">
        <v>36.675000000000004</v>
      </c>
      <c r="N775" s="75">
        <v>36.675000000000004</v>
      </c>
      <c r="O775" s="75">
        <v>36.675000000000004</v>
      </c>
      <c r="P775" s="75">
        <v>17.803675000000002</v>
      </c>
      <c r="Q775" s="75">
        <v>37.897500000000001</v>
      </c>
    </row>
    <row r="776" spans="1:17" x14ac:dyDescent="0.2">
      <c r="A776" s="19">
        <v>31204415</v>
      </c>
      <c r="B776" s="19" t="s">
        <v>3316</v>
      </c>
      <c r="C776" s="72"/>
      <c r="D776" s="73">
        <v>30.5</v>
      </c>
      <c r="E776" s="74">
        <v>0</v>
      </c>
      <c r="G776" s="75">
        <v>1037.8559500000001</v>
      </c>
      <c r="H776" s="75">
        <v>2209.2150000000001</v>
      </c>
      <c r="I776" s="75">
        <v>2137.9500000000003</v>
      </c>
      <c r="J776" s="75">
        <v>2019.175</v>
      </c>
      <c r="K776" s="75">
        <v>1662.85</v>
      </c>
      <c r="L776" s="74" t="s">
        <v>674</v>
      </c>
      <c r="M776" s="75">
        <v>2137.9500000000003</v>
      </c>
      <c r="N776" s="75">
        <v>2137.9500000000003</v>
      </c>
      <c r="O776" s="75">
        <v>2137.9500000000003</v>
      </c>
      <c r="P776" s="75">
        <v>1037.8559500000001</v>
      </c>
      <c r="Q776" s="75">
        <v>2209.2150000000001</v>
      </c>
    </row>
    <row r="777" spans="1:17" x14ac:dyDescent="0.2">
      <c r="A777" s="19">
        <v>31204449</v>
      </c>
      <c r="B777" s="19" t="s">
        <v>2867</v>
      </c>
      <c r="C777" s="72"/>
      <c r="D777" s="73">
        <v>33.5</v>
      </c>
      <c r="E777" s="74">
        <v>0</v>
      </c>
      <c r="G777" s="75">
        <v>5.0243500000000001</v>
      </c>
      <c r="H777" s="75">
        <v>10.695</v>
      </c>
      <c r="I777" s="75">
        <v>10.350000000000001</v>
      </c>
      <c r="J777" s="75">
        <v>9.7750000000000004</v>
      </c>
      <c r="K777" s="75">
        <v>8.0499999999999989</v>
      </c>
      <c r="L777" s="74" t="s">
        <v>674</v>
      </c>
      <c r="M777" s="75">
        <v>10.350000000000001</v>
      </c>
      <c r="N777" s="75">
        <v>10.350000000000001</v>
      </c>
      <c r="O777" s="75">
        <v>10.350000000000001</v>
      </c>
      <c r="P777" s="75">
        <v>5.0243500000000001</v>
      </c>
      <c r="Q777" s="75">
        <v>10.695</v>
      </c>
    </row>
    <row r="778" spans="1:17" x14ac:dyDescent="0.2">
      <c r="A778" s="19">
        <v>31204456</v>
      </c>
      <c r="B778" s="19" t="s">
        <v>1148</v>
      </c>
      <c r="C778" s="72"/>
      <c r="D778" s="73">
        <v>7.25</v>
      </c>
      <c r="E778" s="74">
        <v>0</v>
      </c>
      <c r="G778" s="75">
        <v>55.984450000000002</v>
      </c>
      <c r="H778" s="75">
        <v>323.55630000000002</v>
      </c>
      <c r="I778" s="75">
        <v>313.11900000000003</v>
      </c>
      <c r="J778" s="75">
        <v>295.7235</v>
      </c>
      <c r="K778" s="75">
        <v>243.53700000000001</v>
      </c>
      <c r="L778" s="76">
        <v>0</v>
      </c>
      <c r="M778" s="75">
        <v>313.11900000000003</v>
      </c>
      <c r="N778" s="75">
        <v>313.11900000000003</v>
      </c>
      <c r="O778" s="75">
        <v>313.11900000000003</v>
      </c>
      <c r="P778" s="77">
        <v>0</v>
      </c>
      <c r="Q778" s="77">
        <v>323.55630000000002</v>
      </c>
    </row>
    <row r="779" spans="1:17" x14ac:dyDescent="0.2">
      <c r="A779" s="19">
        <v>31204464</v>
      </c>
      <c r="B779" s="19" t="s">
        <v>3521</v>
      </c>
      <c r="C779" s="72"/>
      <c r="D779" s="73">
        <v>16.75</v>
      </c>
      <c r="E779" s="74">
        <v>0</v>
      </c>
      <c r="G779" s="75">
        <v>2.05308</v>
      </c>
      <c r="H779" s="75">
        <v>66.262500000000003</v>
      </c>
      <c r="I779" s="75">
        <v>64.125</v>
      </c>
      <c r="J779" s="75">
        <v>60.5625</v>
      </c>
      <c r="K779" s="75">
        <v>49.875</v>
      </c>
      <c r="L779" s="76">
        <v>0</v>
      </c>
      <c r="M779" s="75">
        <v>64.125</v>
      </c>
      <c r="N779" s="75">
        <v>64.125</v>
      </c>
      <c r="O779" s="75">
        <v>64.125</v>
      </c>
      <c r="P779" s="77">
        <v>0</v>
      </c>
      <c r="Q779" s="77">
        <v>66.262500000000003</v>
      </c>
    </row>
    <row r="780" spans="1:17" x14ac:dyDescent="0.2">
      <c r="A780" s="19">
        <v>31204472</v>
      </c>
      <c r="B780" s="19" t="s">
        <v>3520</v>
      </c>
      <c r="C780" s="72"/>
      <c r="D780" s="73">
        <v>19.5</v>
      </c>
      <c r="E780" s="74">
        <v>0</v>
      </c>
      <c r="G780" s="75">
        <v>15.728400000000001</v>
      </c>
      <c r="H780" s="75">
        <v>33.480000000000004</v>
      </c>
      <c r="I780" s="75">
        <v>32.400000000000006</v>
      </c>
      <c r="J780" s="75">
        <v>30.599999999999998</v>
      </c>
      <c r="K780" s="75">
        <v>25.2</v>
      </c>
      <c r="L780" s="74" t="s">
        <v>674</v>
      </c>
      <c r="M780" s="75">
        <v>32.400000000000006</v>
      </c>
      <c r="N780" s="75">
        <v>32.400000000000006</v>
      </c>
      <c r="O780" s="75">
        <v>32.400000000000006</v>
      </c>
      <c r="P780" s="75">
        <v>15.728400000000001</v>
      </c>
      <c r="Q780" s="75">
        <v>33.480000000000004</v>
      </c>
    </row>
    <row r="781" spans="1:17" x14ac:dyDescent="0.2">
      <c r="A781" s="19">
        <v>31204514</v>
      </c>
      <c r="B781" s="19" t="s">
        <v>162</v>
      </c>
      <c r="C781" s="72"/>
      <c r="D781" s="73">
        <v>2.25</v>
      </c>
      <c r="E781" s="74">
        <v>0</v>
      </c>
      <c r="G781" s="75">
        <v>50.680399999999999</v>
      </c>
      <c r="H781" s="75">
        <v>107.88000000000001</v>
      </c>
      <c r="I781" s="75">
        <v>104.40000000000002</v>
      </c>
      <c r="J781" s="75">
        <v>98.6</v>
      </c>
      <c r="K781" s="75">
        <v>81.199999999999989</v>
      </c>
      <c r="L781" s="74" t="s">
        <v>674</v>
      </c>
      <c r="M781" s="75">
        <v>104.40000000000002</v>
      </c>
      <c r="N781" s="75">
        <v>104.40000000000002</v>
      </c>
      <c r="O781" s="75">
        <v>104.40000000000002</v>
      </c>
      <c r="P781" s="75">
        <v>50.680399999999999</v>
      </c>
      <c r="Q781" s="75">
        <v>107.88000000000001</v>
      </c>
    </row>
    <row r="782" spans="1:17" x14ac:dyDescent="0.2">
      <c r="A782" s="19">
        <v>31204530</v>
      </c>
      <c r="B782" s="19" t="s">
        <v>3462</v>
      </c>
      <c r="C782" s="72"/>
      <c r="D782" s="73">
        <v>9.75</v>
      </c>
      <c r="E782" s="74">
        <v>0</v>
      </c>
      <c r="G782" s="75">
        <v>76.020600000000002</v>
      </c>
      <c r="H782" s="75">
        <v>161.82000000000002</v>
      </c>
      <c r="I782" s="75">
        <v>156.60000000000002</v>
      </c>
      <c r="J782" s="75">
        <v>147.9</v>
      </c>
      <c r="K782" s="75">
        <v>121.8</v>
      </c>
      <c r="L782" s="74" t="s">
        <v>674</v>
      </c>
      <c r="M782" s="75">
        <v>156.60000000000002</v>
      </c>
      <c r="N782" s="75">
        <v>156.60000000000002</v>
      </c>
      <c r="O782" s="75">
        <v>156.60000000000002</v>
      </c>
      <c r="P782" s="75">
        <v>76.020600000000002</v>
      </c>
      <c r="Q782" s="75">
        <v>161.82000000000002</v>
      </c>
    </row>
    <row r="783" spans="1:17" x14ac:dyDescent="0.2">
      <c r="A783" s="19">
        <v>31204548</v>
      </c>
      <c r="B783" s="19" t="s">
        <v>3466</v>
      </c>
      <c r="C783" s="72"/>
      <c r="D783" s="73">
        <v>9.5</v>
      </c>
      <c r="E783" s="74">
        <v>0</v>
      </c>
      <c r="G783" s="75">
        <v>45.000700000000002</v>
      </c>
      <c r="H783" s="75">
        <v>95.79</v>
      </c>
      <c r="I783" s="75">
        <v>92.700000000000017</v>
      </c>
      <c r="J783" s="75">
        <v>87.55</v>
      </c>
      <c r="K783" s="75">
        <v>72.099999999999994</v>
      </c>
      <c r="L783" s="74" t="s">
        <v>674</v>
      </c>
      <c r="M783" s="75">
        <v>92.700000000000017</v>
      </c>
      <c r="N783" s="75">
        <v>92.700000000000017</v>
      </c>
      <c r="O783" s="75">
        <v>92.700000000000017</v>
      </c>
      <c r="P783" s="75">
        <v>45.000700000000002</v>
      </c>
      <c r="Q783" s="75">
        <v>95.79</v>
      </c>
    </row>
    <row r="784" spans="1:17" x14ac:dyDescent="0.2">
      <c r="A784" s="19">
        <v>31204555</v>
      </c>
      <c r="B784" s="19" t="s">
        <v>3470</v>
      </c>
      <c r="C784" s="72"/>
      <c r="D784" s="73">
        <v>11</v>
      </c>
      <c r="E784" s="74">
        <v>0</v>
      </c>
      <c r="G784" s="75">
        <v>19.660499999999999</v>
      </c>
      <c r="H784" s="75">
        <v>41.85</v>
      </c>
      <c r="I784" s="75">
        <v>40.500000000000007</v>
      </c>
      <c r="J784" s="75">
        <v>38.25</v>
      </c>
      <c r="K784" s="75">
        <v>31.499999999999996</v>
      </c>
      <c r="L784" s="74" t="s">
        <v>674</v>
      </c>
      <c r="M784" s="75">
        <v>40.500000000000007</v>
      </c>
      <c r="N784" s="75">
        <v>40.500000000000007</v>
      </c>
      <c r="O784" s="75">
        <v>40.500000000000007</v>
      </c>
      <c r="P784" s="75">
        <v>19.660499999999999</v>
      </c>
      <c r="Q784" s="75">
        <v>41.85</v>
      </c>
    </row>
    <row r="785" spans="1:17" x14ac:dyDescent="0.2">
      <c r="A785" s="19">
        <v>31204555</v>
      </c>
      <c r="B785" s="19" t="s">
        <v>3470</v>
      </c>
      <c r="C785" s="72"/>
      <c r="D785" s="73">
        <v>11</v>
      </c>
      <c r="E785" s="74">
        <v>0</v>
      </c>
      <c r="G785" s="75">
        <v>13.06331</v>
      </c>
      <c r="H785" s="75">
        <v>27.806999999999999</v>
      </c>
      <c r="I785" s="75">
        <v>26.910000000000004</v>
      </c>
      <c r="J785" s="75">
        <v>25.414999999999999</v>
      </c>
      <c r="K785" s="75">
        <v>20.929999999999996</v>
      </c>
      <c r="L785" s="74" t="s">
        <v>674</v>
      </c>
      <c r="M785" s="75">
        <v>26.910000000000004</v>
      </c>
      <c r="N785" s="75">
        <v>26.910000000000004</v>
      </c>
      <c r="O785" s="75">
        <v>26.910000000000004</v>
      </c>
      <c r="P785" s="75">
        <v>13.06331</v>
      </c>
      <c r="Q785" s="75">
        <v>27.806999999999999</v>
      </c>
    </row>
    <row r="786" spans="1:17" x14ac:dyDescent="0.2">
      <c r="A786" s="19">
        <v>31204563</v>
      </c>
      <c r="B786" s="19" t="s">
        <v>3472</v>
      </c>
      <c r="C786" s="72"/>
      <c r="D786" s="73">
        <v>11.75</v>
      </c>
      <c r="E786" s="74">
        <v>0</v>
      </c>
      <c r="G786" s="75">
        <v>133.36372500000002</v>
      </c>
      <c r="H786" s="75">
        <v>283.88249999999999</v>
      </c>
      <c r="I786" s="75">
        <v>274.72500000000002</v>
      </c>
      <c r="J786" s="75">
        <v>259.46249999999998</v>
      </c>
      <c r="K786" s="75">
        <v>213.67499999999998</v>
      </c>
      <c r="L786" s="74" t="s">
        <v>674</v>
      </c>
      <c r="M786" s="75">
        <v>274.72500000000002</v>
      </c>
      <c r="N786" s="75">
        <v>274.72500000000002</v>
      </c>
      <c r="O786" s="75">
        <v>274.72500000000002</v>
      </c>
      <c r="P786" s="75">
        <v>133.36372500000002</v>
      </c>
      <c r="Q786" s="75">
        <v>283.88249999999999</v>
      </c>
    </row>
    <row r="787" spans="1:17" x14ac:dyDescent="0.2">
      <c r="A787" s="19">
        <v>31204571</v>
      </c>
      <c r="B787" s="19" t="s">
        <v>3463</v>
      </c>
      <c r="C787" s="72"/>
      <c r="D787" s="73">
        <v>9.5</v>
      </c>
      <c r="E787" s="74">
        <v>0</v>
      </c>
      <c r="G787" s="75">
        <v>212.11494999999999</v>
      </c>
      <c r="H787" s="75">
        <v>451.51500000000004</v>
      </c>
      <c r="I787" s="75">
        <v>436.95000000000005</v>
      </c>
      <c r="J787" s="75">
        <v>412.67500000000001</v>
      </c>
      <c r="K787" s="75">
        <v>339.84999999999997</v>
      </c>
      <c r="L787" s="74" t="s">
        <v>674</v>
      </c>
      <c r="M787" s="75">
        <v>436.95000000000005</v>
      </c>
      <c r="N787" s="75">
        <v>436.95000000000005</v>
      </c>
      <c r="O787" s="75">
        <v>436.95000000000005</v>
      </c>
      <c r="P787" s="75">
        <v>212.11494999999999</v>
      </c>
      <c r="Q787" s="75">
        <v>451.51500000000004</v>
      </c>
    </row>
    <row r="788" spans="1:17" x14ac:dyDescent="0.2">
      <c r="A788" s="19">
        <v>31204589</v>
      </c>
      <c r="B788" s="19" t="s">
        <v>3455</v>
      </c>
      <c r="C788" s="72"/>
      <c r="D788" s="73">
        <v>11.75</v>
      </c>
      <c r="E788" s="74">
        <v>0</v>
      </c>
      <c r="G788" s="75">
        <v>283.53062400000005</v>
      </c>
      <c r="H788" s="75">
        <v>603.53280000000007</v>
      </c>
      <c r="I788" s="75">
        <v>584.06400000000008</v>
      </c>
      <c r="J788" s="75">
        <v>551.61599999999999</v>
      </c>
      <c r="K788" s="75">
        <v>454.27199999999999</v>
      </c>
      <c r="L788" s="74" t="s">
        <v>674</v>
      </c>
      <c r="M788" s="75">
        <v>584.06400000000008</v>
      </c>
      <c r="N788" s="75">
        <v>584.06400000000008</v>
      </c>
      <c r="O788" s="75">
        <v>584.06400000000008</v>
      </c>
      <c r="P788" s="75">
        <v>283.53062400000005</v>
      </c>
      <c r="Q788" s="75">
        <v>603.53280000000007</v>
      </c>
    </row>
    <row r="789" spans="1:17" x14ac:dyDescent="0.2">
      <c r="A789" s="19">
        <v>31204589</v>
      </c>
      <c r="B789" s="19" t="s">
        <v>3455</v>
      </c>
      <c r="C789" s="72"/>
      <c r="D789" s="73">
        <v>11.75</v>
      </c>
      <c r="E789" s="74">
        <v>0</v>
      </c>
      <c r="G789" s="75">
        <v>161.189886</v>
      </c>
      <c r="H789" s="75">
        <v>343.11420000000004</v>
      </c>
      <c r="I789" s="75">
        <v>332.04600000000005</v>
      </c>
      <c r="J789" s="75">
        <v>313.59899999999999</v>
      </c>
      <c r="K789" s="75">
        <v>258.25799999999998</v>
      </c>
      <c r="L789" s="74" t="s">
        <v>674</v>
      </c>
      <c r="M789" s="75">
        <v>332.04600000000005</v>
      </c>
      <c r="N789" s="75">
        <v>332.04600000000005</v>
      </c>
      <c r="O789" s="75">
        <v>332.04600000000005</v>
      </c>
      <c r="P789" s="75">
        <v>161.189886</v>
      </c>
      <c r="Q789" s="75">
        <v>343.11420000000004</v>
      </c>
    </row>
    <row r="790" spans="1:17" x14ac:dyDescent="0.2">
      <c r="A790" s="19">
        <v>31204605</v>
      </c>
      <c r="B790" s="19" t="s">
        <v>3452</v>
      </c>
      <c r="C790" s="72"/>
      <c r="D790" s="73">
        <v>36</v>
      </c>
      <c r="E790" s="74">
        <v>0</v>
      </c>
      <c r="G790" s="75">
        <v>313.63303400000001</v>
      </c>
      <c r="H790" s="75">
        <v>667.60980000000006</v>
      </c>
      <c r="I790" s="75">
        <v>646.07400000000007</v>
      </c>
      <c r="J790" s="75">
        <v>610.18100000000004</v>
      </c>
      <c r="K790" s="75">
        <v>502.50199999999995</v>
      </c>
      <c r="L790" s="74" t="s">
        <v>674</v>
      </c>
      <c r="M790" s="75">
        <v>646.07400000000007</v>
      </c>
      <c r="N790" s="75">
        <v>646.07400000000007</v>
      </c>
      <c r="O790" s="75">
        <v>646.07400000000007</v>
      </c>
      <c r="P790" s="75">
        <v>313.63303400000001</v>
      </c>
      <c r="Q790" s="75">
        <v>667.60980000000006</v>
      </c>
    </row>
    <row r="791" spans="1:17" x14ac:dyDescent="0.2">
      <c r="A791" s="19">
        <v>31204613</v>
      </c>
      <c r="B791" s="19" t="s">
        <v>3454</v>
      </c>
      <c r="C791" s="72"/>
      <c r="D791" s="73">
        <v>10</v>
      </c>
      <c r="E791" s="74">
        <v>0</v>
      </c>
      <c r="G791" s="75">
        <v>246.25554</v>
      </c>
      <c r="H791" s="75">
        <v>1257.3600000000001</v>
      </c>
      <c r="I791" s="75">
        <v>1216.8</v>
      </c>
      <c r="J791" s="75">
        <v>1149.2</v>
      </c>
      <c r="K791" s="75">
        <v>946.4</v>
      </c>
      <c r="L791" s="76">
        <v>1235.3399999999999</v>
      </c>
      <c r="M791" s="75">
        <v>1216.8</v>
      </c>
      <c r="N791" s="75">
        <v>1216.8</v>
      </c>
      <c r="O791" s="75">
        <v>1216.8</v>
      </c>
      <c r="P791" s="77">
        <v>246.25554</v>
      </c>
      <c r="Q791" s="77">
        <v>1257.3600000000001</v>
      </c>
    </row>
    <row r="792" spans="1:17" x14ac:dyDescent="0.2">
      <c r="A792" s="19">
        <v>31204639</v>
      </c>
      <c r="B792" s="19" t="s">
        <v>3457</v>
      </c>
      <c r="C792" s="72"/>
      <c r="D792" s="73">
        <v>80.25</v>
      </c>
      <c r="E792" s="74">
        <v>0</v>
      </c>
      <c r="G792" s="75">
        <v>385.10458000000006</v>
      </c>
      <c r="H792" s="75">
        <v>4942.299</v>
      </c>
      <c r="I792" s="75">
        <v>4782.87</v>
      </c>
      <c r="J792" s="75">
        <v>4517.1549999999997</v>
      </c>
      <c r="K792" s="75">
        <v>3720.0099999999998</v>
      </c>
      <c r="L792" s="76">
        <v>1235.3399999999999</v>
      </c>
      <c r="M792" s="75">
        <v>4782.87</v>
      </c>
      <c r="N792" s="75">
        <v>4782.87</v>
      </c>
      <c r="O792" s="75">
        <v>4782.87</v>
      </c>
      <c r="P792" s="77">
        <v>385.10458000000006</v>
      </c>
      <c r="Q792" s="77">
        <v>4942.299</v>
      </c>
    </row>
    <row r="793" spans="1:17" x14ac:dyDescent="0.2">
      <c r="A793" s="19">
        <v>31204647</v>
      </c>
      <c r="B793" s="19" t="s">
        <v>3459</v>
      </c>
      <c r="C793" s="72"/>
      <c r="D793" s="73">
        <v>53.25</v>
      </c>
      <c r="E793" s="74">
        <v>0</v>
      </c>
      <c r="G793" s="75">
        <v>258.42194000000001</v>
      </c>
      <c r="H793" s="75">
        <v>1290.2447999999999</v>
      </c>
      <c r="I793" s="75">
        <v>1248.624</v>
      </c>
      <c r="J793" s="75">
        <v>1179.2559999999999</v>
      </c>
      <c r="K793" s="75">
        <v>971.15199999999982</v>
      </c>
      <c r="L793" s="76">
        <v>1235.3399999999999</v>
      </c>
      <c r="M793" s="75">
        <v>1248.624</v>
      </c>
      <c r="N793" s="75">
        <v>1248.624</v>
      </c>
      <c r="O793" s="75">
        <v>1248.624</v>
      </c>
      <c r="P793" s="77">
        <v>258.42194000000001</v>
      </c>
      <c r="Q793" s="77">
        <v>1290.2447999999999</v>
      </c>
    </row>
    <row r="794" spans="1:17" x14ac:dyDescent="0.2">
      <c r="A794" s="19">
        <v>31204654</v>
      </c>
      <c r="B794" s="19" t="s">
        <v>3465</v>
      </c>
      <c r="C794" s="72"/>
      <c r="D794" s="73">
        <v>9.5</v>
      </c>
      <c r="E794" s="74">
        <v>0</v>
      </c>
      <c r="G794" s="75">
        <v>258.42194000000001</v>
      </c>
      <c r="H794" s="75">
        <v>0</v>
      </c>
      <c r="I794" s="75">
        <v>0</v>
      </c>
      <c r="J794" s="75">
        <v>0</v>
      </c>
      <c r="K794" s="75">
        <v>0</v>
      </c>
      <c r="L794" s="76">
        <v>1235.3399999999999</v>
      </c>
      <c r="M794" s="75">
        <v>0</v>
      </c>
      <c r="N794" s="75">
        <v>0</v>
      </c>
      <c r="O794" s="75">
        <v>0</v>
      </c>
      <c r="P794" s="77">
        <v>0</v>
      </c>
      <c r="Q794" s="77">
        <v>1235.3399999999999</v>
      </c>
    </row>
    <row r="795" spans="1:17" x14ac:dyDescent="0.2">
      <c r="A795" s="19">
        <v>31204795</v>
      </c>
      <c r="B795" s="19" t="s">
        <v>321</v>
      </c>
      <c r="C795" s="72"/>
      <c r="D795" s="73">
        <v>1.25</v>
      </c>
      <c r="E795" s="74">
        <v>0</v>
      </c>
      <c r="G795" s="75">
        <v>535.09348</v>
      </c>
      <c r="H795" s="75">
        <v>2860.6986000000002</v>
      </c>
      <c r="I795" s="75">
        <v>2768.4180000000001</v>
      </c>
      <c r="J795" s="75">
        <v>2614.6169999999997</v>
      </c>
      <c r="K795" s="75">
        <v>2153.2139999999999</v>
      </c>
      <c r="L795" s="76">
        <v>1235.3399999999999</v>
      </c>
      <c r="M795" s="75">
        <v>2768.4180000000001</v>
      </c>
      <c r="N795" s="75">
        <v>2768.4180000000001</v>
      </c>
      <c r="O795" s="75">
        <v>2768.4180000000001</v>
      </c>
      <c r="P795" s="77">
        <v>535.09348</v>
      </c>
      <c r="Q795" s="77">
        <v>2860.6986000000002</v>
      </c>
    </row>
    <row r="796" spans="1:17" x14ac:dyDescent="0.2">
      <c r="A796" s="19">
        <v>31204829</v>
      </c>
      <c r="B796" s="19" t="s">
        <v>3548</v>
      </c>
      <c r="C796" s="72"/>
      <c r="D796" s="73">
        <v>15.75</v>
      </c>
      <c r="E796" s="74">
        <v>0</v>
      </c>
      <c r="G796" s="75">
        <v>462.11409000000003</v>
      </c>
      <c r="H796" s="75">
        <v>3032.9160000000002</v>
      </c>
      <c r="I796" s="75">
        <v>2935.08</v>
      </c>
      <c r="J796" s="75">
        <v>2772.02</v>
      </c>
      <c r="K796" s="75">
        <v>2282.8399999999997</v>
      </c>
      <c r="L796" s="76">
        <v>1235.3399999999999</v>
      </c>
      <c r="M796" s="75">
        <v>2935.08</v>
      </c>
      <c r="N796" s="75">
        <v>2935.08</v>
      </c>
      <c r="O796" s="75">
        <v>2935.08</v>
      </c>
      <c r="P796" s="77">
        <v>462.11409000000003</v>
      </c>
      <c r="Q796" s="77">
        <v>3032.9160000000002</v>
      </c>
    </row>
    <row r="797" spans="1:17" x14ac:dyDescent="0.2">
      <c r="A797" s="19">
        <v>31204837</v>
      </c>
      <c r="B797" s="19" t="s">
        <v>3550</v>
      </c>
      <c r="C797" s="72"/>
      <c r="D797" s="73">
        <v>60</v>
      </c>
      <c r="E797" s="74">
        <v>0</v>
      </c>
      <c r="G797" s="75">
        <v>266.53921000000003</v>
      </c>
      <c r="H797" s="75">
        <v>2802.9456</v>
      </c>
      <c r="I797" s="75">
        <v>2712.5280000000002</v>
      </c>
      <c r="J797" s="75">
        <v>2561.8319999999999</v>
      </c>
      <c r="K797" s="75">
        <v>2109.7440000000001</v>
      </c>
      <c r="L797" s="76">
        <v>0</v>
      </c>
      <c r="M797" s="75">
        <v>2712.5280000000002</v>
      </c>
      <c r="N797" s="75">
        <v>2712.5280000000002</v>
      </c>
      <c r="O797" s="75">
        <v>2712.5280000000002</v>
      </c>
      <c r="P797" s="77">
        <v>0</v>
      </c>
      <c r="Q797" s="77">
        <v>2802.9456</v>
      </c>
    </row>
    <row r="798" spans="1:17" x14ac:dyDescent="0.2">
      <c r="A798" s="19">
        <v>31204886</v>
      </c>
      <c r="B798" s="19" t="s">
        <v>3614</v>
      </c>
      <c r="C798" s="72"/>
      <c r="D798" s="73">
        <v>160.75</v>
      </c>
      <c r="E798" s="74">
        <v>0</v>
      </c>
      <c r="G798" s="75">
        <v>245.24800999999999</v>
      </c>
      <c r="H798" s="75">
        <v>6277.5</v>
      </c>
      <c r="I798" s="75">
        <v>6075</v>
      </c>
      <c r="J798" s="75">
        <v>5737.5</v>
      </c>
      <c r="K798" s="75">
        <v>4725</v>
      </c>
      <c r="L798" s="76">
        <v>0</v>
      </c>
      <c r="M798" s="75">
        <v>6075</v>
      </c>
      <c r="N798" s="75">
        <v>6075</v>
      </c>
      <c r="O798" s="75">
        <v>6075</v>
      </c>
      <c r="P798" s="77">
        <v>0</v>
      </c>
      <c r="Q798" s="77">
        <v>6277.5</v>
      </c>
    </row>
    <row r="799" spans="1:17" x14ac:dyDescent="0.2">
      <c r="A799" s="19">
        <v>31204894</v>
      </c>
      <c r="B799" s="19" t="s">
        <v>1610</v>
      </c>
      <c r="C799" s="72"/>
      <c r="D799" s="73">
        <v>63</v>
      </c>
      <c r="E799" s="74">
        <v>0</v>
      </c>
      <c r="G799" s="75">
        <v>228.02495000000002</v>
      </c>
      <c r="H799" s="75">
        <v>2925.9288000000001</v>
      </c>
      <c r="I799" s="75">
        <v>2831.5439999999999</v>
      </c>
      <c r="J799" s="75">
        <v>2674.2359999999999</v>
      </c>
      <c r="K799" s="75">
        <v>2202.3119999999999</v>
      </c>
      <c r="L799" s="76">
        <v>0</v>
      </c>
      <c r="M799" s="75">
        <v>2831.5439999999999</v>
      </c>
      <c r="N799" s="75">
        <v>2831.5439999999999</v>
      </c>
      <c r="O799" s="75">
        <v>2831.5439999999999</v>
      </c>
      <c r="P799" s="77">
        <v>0</v>
      </c>
      <c r="Q799" s="77">
        <v>2925.9288000000001</v>
      </c>
    </row>
    <row r="800" spans="1:17" x14ac:dyDescent="0.2">
      <c r="A800" s="19">
        <v>31204902</v>
      </c>
      <c r="B800" s="19" t="s">
        <v>2887</v>
      </c>
      <c r="C800" s="72"/>
      <c r="D800" s="73">
        <v>9</v>
      </c>
      <c r="E800" s="74">
        <v>0</v>
      </c>
      <c r="G800" s="75">
        <v>262.47107</v>
      </c>
      <c r="H800" s="75">
        <v>3073.9196999999999</v>
      </c>
      <c r="I800" s="75">
        <v>2974.761</v>
      </c>
      <c r="J800" s="75">
        <v>2809.4964999999997</v>
      </c>
      <c r="K800" s="75">
        <v>2313.703</v>
      </c>
      <c r="L800" s="76">
        <v>1235.3399999999999</v>
      </c>
      <c r="M800" s="75">
        <v>2974.761</v>
      </c>
      <c r="N800" s="75">
        <v>2974.761</v>
      </c>
      <c r="O800" s="75">
        <v>2974.761</v>
      </c>
      <c r="P800" s="77">
        <v>262.47107</v>
      </c>
      <c r="Q800" s="77">
        <v>3073.9196999999999</v>
      </c>
    </row>
    <row r="801" spans="1:17" x14ac:dyDescent="0.2">
      <c r="A801" s="19">
        <v>31204910</v>
      </c>
      <c r="B801" s="19" t="s">
        <v>468</v>
      </c>
      <c r="C801" s="72"/>
      <c r="D801" s="73">
        <v>194</v>
      </c>
      <c r="E801" s="74">
        <v>0</v>
      </c>
      <c r="G801" s="75">
        <v>169.24602999999999</v>
      </c>
      <c r="H801" s="75">
        <v>1321.902</v>
      </c>
      <c r="I801" s="75">
        <v>1279.2600000000002</v>
      </c>
      <c r="J801" s="75">
        <v>1208.19</v>
      </c>
      <c r="K801" s="75">
        <v>994.98</v>
      </c>
      <c r="L801" s="76">
        <v>1235.3399999999999</v>
      </c>
      <c r="M801" s="75">
        <v>1279.2600000000002</v>
      </c>
      <c r="N801" s="75">
        <v>1279.2600000000002</v>
      </c>
      <c r="O801" s="75">
        <v>1279.2600000000002</v>
      </c>
      <c r="P801" s="77">
        <v>169.24602999999999</v>
      </c>
      <c r="Q801" s="77">
        <v>1321.902</v>
      </c>
    </row>
    <row r="802" spans="1:17" x14ac:dyDescent="0.2">
      <c r="A802" s="19">
        <v>31204951</v>
      </c>
      <c r="B802" s="19" t="s">
        <v>283</v>
      </c>
      <c r="C802" s="72"/>
      <c r="D802" s="73">
        <v>479.5</v>
      </c>
      <c r="E802" s="74">
        <v>0</v>
      </c>
      <c r="G802" s="75">
        <v>276.67153999999999</v>
      </c>
      <c r="H802" s="75">
        <v>2924.8686000000002</v>
      </c>
      <c r="I802" s="75">
        <v>2830.518</v>
      </c>
      <c r="J802" s="75">
        <v>2673.2669999999998</v>
      </c>
      <c r="K802" s="75">
        <v>2201.5139999999997</v>
      </c>
      <c r="L802" s="76">
        <v>1235.3399999999999</v>
      </c>
      <c r="M802" s="75">
        <v>2830.518</v>
      </c>
      <c r="N802" s="75">
        <v>2830.518</v>
      </c>
      <c r="O802" s="75">
        <v>2830.518</v>
      </c>
      <c r="P802" s="77">
        <v>276.67153999999999</v>
      </c>
      <c r="Q802" s="77">
        <v>2924.8686000000002</v>
      </c>
    </row>
    <row r="803" spans="1:17" x14ac:dyDescent="0.2">
      <c r="A803" s="19">
        <v>31204985</v>
      </c>
      <c r="B803" s="19" t="s">
        <v>3999</v>
      </c>
      <c r="C803" s="72"/>
      <c r="D803" s="73">
        <v>170</v>
      </c>
      <c r="E803" s="74">
        <v>0</v>
      </c>
      <c r="G803" s="75">
        <v>331.38231999999999</v>
      </c>
      <c r="H803" s="75">
        <v>202.13550000000001</v>
      </c>
      <c r="I803" s="75">
        <v>195.61500000000001</v>
      </c>
      <c r="J803" s="75">
        <v>184.7475</v>
      </c>
      <c r="K803" s="75">
        <v>152.14499999999998</v>
      </c>
      <c r="L803" s="76">
        <v>2357.3609999999999</v>
      </c>
      <c r="M803" s="75">
        <v>195.61500000000001</v>
      </c>
      <c r="N803" s="75">
        <v>195.61500000000001</v>
      </c>
      <c r="O803" s="75">
        <v>195.61500000000001</v>
      </c>
      <c r="P803" s="77">
        <v>152.14499999999998</v>
      </c>
      <c r="Q803" s="77">
        <v>2357.3609999999999</v>
      </c>
    </row>
    <row r="804" spans="1:17" x14ac:dyDescent="0.2">
      <c r="A804" s="19">
        <v>31204993</v>
      </c>
      <c r="B804" s="19" t="s">
        <v>4000</v>
      </c>
      <c r="C804" s="72"/>
      <c r="D804" s="73">
        <v>170</v>
      </c>
      <c r="E804" s="74">
        <v>0</v>
      </c>
      <c r="G804" s="75">
        <v>331.38231999999999</v>
      </c>
      <c r="H804" s="75">
        <v>202.13550000000001</v>
      </c>
      <c r="I804" s="75">
        <v>195.61500000000001</v>
      </c>
      <c r="J804" s="75">
        <v>184.7475</v>
      </c>
      <c r="K804" s="75">
        <v>152.14499999999998</v>
      </c>
      <c r="L804" s="76">
        <v>2357.3609999999999</v>
      </c>
      <c r="M804" s="75">
        <v>195.61500000000001</v>
      </c>
      <c r="N804" s="75">
        <v>195.61500000000001</v>
      </c>
      <c r="O804" s="75">
        <v>195.61500000000001</v>
      </c>
      <c r="P804" s="77">
        <v>152.14499999999998</v>
      </c>
      <c r="Q804" s="77">
        <v>2357.3609999999999</v>
      </c>
    </row>
    <row r="805" spans="1:17" x14ac:dyDescent="0.2">
      <c r="A805" s="19">
        <v>31205016</v>
      </c>
      <c r="B805" s="19" t="s">
        <v>4373</v>
      </c>
      <c r="C805" s="72"/>
      <c r="D805" s="73">
        <v>15.5</v>
      </c>
      <c r="E805" s="74">
        <v>0</v>
      </c>
      <c r="G805" s="75">
        <v>331.38231999999999</v>
      </c>
      <c r="H805" s="75">
        <v>202.13550000000001</v>
      </c>
      <c r="I805" s="75">
        <v>195.61500000000001</v>
      </c>
      <c r="J805" s="75">
        <v>184.7475</v>
      </c>
      <c r="K805" s="75">
        <v>152.14499999999998</v>
      </c>
      <c r="L805" s="76">
        <v>2357.3609999999999</v>
      </c>
      <c r="M805" s="75">
        <v>195.61500000000001</v>
      </c>
      <c r="N805" s="75">
        <v>195.61500000000001</v>
      </c>
      <c r="O805" s="75">
        <v>195.61500000000001</v>
      </c>
      <c r="P805" s="77">
        <v>152.14499999999998</v>
      </c>
      <c r="Q805" s="77">
        <v>2357.3609999999999</v>
      </c>
    </row>
    <row r="806" spans="1:17" x14ac:dyDescent="0.2">
      <c r="A806" s="19">
        <v>31205016</v>
      </c>
      <c r="B806" s="19" t="s">
        <v>4373</v>
      </c>
      <c r="C806" s="72"/>
      <c r="D806" s="73">
        <v>15.5</v>
      </c>
      <c r="E806" s="74">
        <v>0</v>
      </c>
      <c r="G806" s="75">
        <v>472.24642</v>
      </c>
      <c r="H806" s="75">
        <v>4053.1725000000001</v>
      </c>
      <c r="I806" s="75">
        <v>3922.4250000000002</v>
      </c>
      <c r="J806" s="75">
        <v>3704.5124999999998</v>
      </c>
      <c r="K806" s="75">
        <v>3050.7749999999996</v>
      </c>
      <c r="L806" s="76">
        <v>2248.29</v>
      </c>
      <c r="M806" s="75">
        <v>3922.4250000000002</v>
      </c>
      <c r="N806" s="75">
        <v>3922.4250000000002</v>
      </c>
      <c r="O806" s="75">
        <v>3922.4250000000002</v>
      </c>
      <c r="P806" s="77">
        <v>472.24642</v>
      </c>
      <c r="Q806" s="77">
        <v>4053.1725000000001</v>
      </c>
    </row>
    <row r="807" spans="1:17" x14ac:dyDescent="0.2">
      <c r="A807" s="19">
        <v>31205016</v>
      </c>
      <c r="B807" s="19" t="s">
        <v>4373</v>
      </c>
      <c r="C807" s="72"/>
      <c r="D807" s="73">
        <v>15.5</v>
      </c>
      <c r="E807" s="74">
        <v>0</v>
      </c>
      <c r="G807" s="75">
        <v>374.97225000000003</v>
      </c>
      <c r="H807" s="75">
        <v>1358.2650000000001</v>
      </c>
      <c r="I807" s="75">
        <v>1314.45</v>
      </c>
      <c r="J807" s="75">
        <v>1241.425</v>
      </c>
      <c r="K807" s="75">
        <v>1022.3499999999999</v>
      </c>
      <c r="L807" s="76">
        <v>1235.3399999999999</v>
      </c>
      <c r="M807" s="75">
        <v>1314.45</v>
      </c>
      <c r="N807" s="75">
        <v>1314.45</v>
      </c>
      <c r="O807" s="75">
        <v>1314.45</v>
      </c>
      <c r="P807" s="77">
        <v>374.97225000000003</v>
      </c>
      <c r="Q807" s="77">
        <v>1358.2650000000001</v>
      </c>
    </row>
    <row r="808" spans="1:17" x14ac:dyDescent="0.2">
      <c r="A808" s="19">
        <v>31205016</v>
      </c>
      <c r="B808" s="19" t="s">
        <v>4373</v>
      </c>
      <c r="C808" s="72"/>
      <c r="D808" s="73">
        <v>15.5</v>
      </c>
      <c r="E808" s="74">
        <v>0</v>
      </c>
      <c r="G808" s="75">
        <v>273.45884999999998</v>
      </c>
      <c r="H808" s="75">
        <v>3026.5362000000005</v>
      </c>
      <c r="I808" s="75">
        <v>2928.9060000000004</v>
      </c>
      <c r="J808" s="75">
        <v>2766.1889999999999</v>
      </c>
      <c r="K808" s="75">
        <v>2278.038</v>
      </c>
      <c r="L808" s="76">
        <v>1235.3399999999999</v>
      </c>
      <c r="M808" s="75">
        <v>2928.9060000000004</v>
      </c>
      <c r="N808" s="75">
        <v>2928.9060000000004</v>
      </c>
      <c r="O808" s="75">
        <v>2928.9060000000004</v>
      </c>
      <c r="P808" s="77">
        <v>273.45884999999998</v>
      </c>
      <c r="Q808" s="77">
        <v>3026.5362000000005</v>
      </c>
    </row>
    <row r="809" spans="1:17" x14ac:dyDescent="0.2">
      <c r="A809" s="19">
        <v>31205065</v>
      </c>
      <c r="B809" s="19" t="s">
        <v>3876</v>
      </c>
      <c r="C809" s="72"/>
      <c r="D809" s="73">
        <v>49.25</v>
      </c>
      <c r="E809" s="74">
        <v>0</v>
      </c>
      <c r="G809" s="75">
        <v>204.71869000000001</v>
      </c>
      <c r="H809" s="75">
        <v>3059.7000000000003</v>
      </c>
      <c r="I809" s="75">
        <v>2961</v>
      </c>
      <c r="J809" s="75">
        <v>2796.5</v>
      </c>
      <c r="K809" s="75">
        <v>2303</v>
      </c>
      <c r="L809" s="76">
        <v>1235.3399999999999</v>
      </c>
      <c r="M809" s="75">
        <v>2961</v>
      </c>
      <c r="N809" s="75">
        <v>2961</v>
      </c>
      <c r="O809" s="75">
        <v>2961</v>
      </c>
      <c r="P809" s="77">
        <v>204.71869000000001</v>
      </c>
      <c r="Q809" s="77">
        <v>3059.7000000000003</v>
      </c>
    </row>
    <row r="810" spans="1:17" x14ac:dyDescent="0.2">
      <c r="A810" s="19">
        <v>31205099</v>
      </c>
      <c r="B810" s="19" t="s">
        <v>4038</v>
      </c>
      <c r="C810" s="72"/>
      <c r="D810" s="73">
        <v>5.5</v>
      </c>
      <c r="E810" s="74">
        <v>0</v>
      </c>
      <c r="G810" s="75">
        <v>701.29791</v>
      </c>
      <c r="H810" s="75">
        <v>2860.6986000000002</v>
      </c>
      <c r="I810" s="75">
        <v>2768.4180000000001</v>
      </c>
      <c r="J810" s="75">
        <v>2614.6169999999997</v>
      </c>
      <c r="K810" s="75">
        <v>2153.2139999999999</v>
      </c>
      <c r="L810" s="76">
        <v>1235.3399999999999</v>
      </c>
      <c r="M810" s="75">
        <v>2768.4180000000001</v>
      </c>
      <c r="N810" s="75">
        <v>2768.4180000000001</v>
      </c>
      <c r="O810" s="75">
        <v>2768.4180000000001</v>
      </c>
      <c r="P810" s="77">
        <v>701.29791</v>
      </c>
      <c r="Q810" s="77">
        <v>2860.6986000000002</v>
      </c>
    </row>
    <row r="811" spans="1:17" x14ac:dyDescent="0.2">
      <c r="A811" s="19">
        <v>31205107</v>
      </c>
      <c r="B811" s="19" t="s">
        <v>4039</v>
      </c>
      <c r="C811" s="72"/>
      <c r="D811" s="73">
        <v>10.75</v>
      </c>
      <c r="E811" s="74">
        <v>0</v>
      </c>
      <c r="G811" s="75">
        <v>251.33121000000003</v>
      </c>
      <c r="H811" s="75">
        <v>1934.4</v>
      </c>
      <c r="I811" s="75">
        <v>1872</v>
      </c>
      <c r="J811" s="75">
        <v>1768</v>
      </c>
      <c r="K811" s="75">
        <v>1456</v>
      </c>
      <c r="L811" s="76">
        <v>1235.3399999999999</v>
      </c>
      <c r="M811" s="75">
        <v>1872</v>
      </c>
      <c r="N811" s="75">
        <v>1872</v>
      </c>
      <c r="O811" s="75">
        <v>1872</v>
      </c>
      <c r="P811" s="77">
        <v>251.33121000000003</v>
      </c>
      <c r="Q811" s="77">
        <v>1934.4</v>
      </c>
    </row>
    <row r="812" spans="1:17" x14ac:dyDescent="0.2">
      <c r="A812" s="19">
        <v>31205107</v>
      </c>
      <c r="B812" s="19" t="s">
        <v>4039</v>
      </c>
      <c r="C812" s="72"/>
      <c r="D812" s="73">
        <v>10.75</v>
      </c>
      <c r="E812" s="74">
        <v>0</v>
      </c>
      <c r="G812" s="75">
        <v>1089.42508</v>
      </c>
      <c r="H812" s="75">
        <v>2328.0876000000003</v>
      </c>
      <c r="I812" s="75">
        <v>2252.9880000000003</v>
      </c>
      <c r="J812" s="75">
        <v>2127.8220000000001</v>
      </c>
      <c r="K812" s="75">
        <v>1752.3240000000001</v>
      </c>
      <c r="L812" s="76">
        <v>2716.6860000000001</v>
      </c>
      <c r="M812" s="75">
        <v>2252.9880000000003</v>
      </c>
      <c r="N812" s="75">
        <v>2252.9880000000003</v>
      </c>
      <c r="O812" s="75">
        <v>2252.9880000000003</v>
      </c>
      <c r="P812" s="77">
        <v>1089.42508</v>
      </c>
      <c r="Q812" s="77">
        <v>2716.6860000000001</v>
      </c>
    </row>
    <row r="813" spans="1:17" x14ac:dyDescent="0.2">
      <c r="A813" s="19">
        <v>31205107</v>
      </c>
      <c r="B813" s="19" t="s">
        <v>4039</v>
      </c>
      <c r="C813" s="72"/>
      <c r="D813" s="73">
        <v>10.75</v>
      </c>
      <c r="E813" s="74">
        <v>0</v>
      </c>
      <c r="G813" s="75">
        <v>382.06297999999998</v>
      </c>
      <c r="H813" s="75">
        <v>3911.1150000000002</v>
      </c>
      <c r="I813" s="75">
        <v>3784.9500000000003</v>
      </c>
      <c r="J813" s="75">
        <v>3574.6749999999997</v>
      </c>
      <c r="K813" s="75">
        <v>2943.85</v>
      </c>
      <c r="L813" s="76">
        <v>1594.395</v>
      </c>
      <c r="M813" s="75">
        <v>3784.9500000000003</v>
      </c>
      <c r="N813" s="75">
        <v>3784.9500000000003</v>
      </c>
      <c r="O813" s="75">
        <v>3784.9500000000003</v>
      </c>
      <c r="P813" s="77">
        <v>382.06297999999998</v>
      </c>
      <c r="Q813" s="77">
        <v>3911.1150000000002</v>
      </c>
    </row>
    <row r="814" spans="1:17" x14ac:dyDescent="0.2">
      <c r="A814" s="19">
        <v>31205131</v>
      </c>
      <c r="B814" s="19" t="s">
        <v>196</v>
      </c>
      <c r="C814" s="72"/>
      <c r="D814" s="73">
        <v>8</v>
      </c>
      <c r="E814" s="74">
        <v>0</v>
      </c>
      <c r="G814" s="75">
        <v>374.97225000000003</v>
      </c>
      <c r="H814" s="75">
        <v>1249.6038000000001</v>
      </c>
      <c r="I814" s="75">
        <v>1209.2940000000001</v>
      </c>
      <c r="J814" s="75">
        <v>1142.1110000000001</v>
      </c>
      <c r="K814" s="75">
        <v>940.56200000000001</v>
      </c>
      <c r="L814" s="76">
        <v>1235.3399999999999</v>
      </c>
      <c r="M814" s="75">
        <v>1209.2940000000001</v>
      </c>
      <c r="N814" s="75">
        <v>1209.2940000000001</v>
      </c>
      <c r="O814" s="75">
        <v>1209.2940000000001</v>
      </c>
      <c r="P814" s="77">
        <v>374.97225000000003</v>
      </c>
      <c r="Q814" s="77">
        <v>1249.6038000000001</v>
      </c>
    </row>
    <row r="815" spans="1:17" x14ac:dyDescent="0.2">
      <c r="A815" s="19">
        <v>31205149</v>
      </c>
      <c r="B815" s="19" t="s">
        <v>211</v>
      </c>
      <c r="C815" s="72"/>
      <c r="D815" s="73">
        <v>7.75</v>
      </c>
      <c r="E815" s="74">
        <v>0</v>
      </c>
      <c r="G815" s="75">
        <v>456.04990000000004</v>
      </c>
      <c r="H815" s="75">
        <v>1491.9525000000001</v>
      </c>
      <c r="I815" s="75">
        <v>1443.825</v>
      </c>
      <c r="J815" s="75">
        <v>1363.6125</v>
      </c>
      <c r="K815" s="75">
        <v>1122.9749999999999</v>
      </c>
      <c r="L815" s="76">
        <v>1235.3399999999999</v>
      </c>
      <c r="M815" s="75">
        <v>1443.825</v>
      </c>
      <c r="N815" s="75">
        <v>1443.825</v>
      </c>
      <c r="O815" s="75">
        <v>1443.825</v>
      </c>
      <c r="P815" s="77">
        <v>456.04990000000004</v>
      </c>
      <c r="Q815" s="77">
        <v>1491.9525000000001</v>
      </c>
    </row>
    <row r="816" spans="1:17" x14ac:dyDescent="0.2">
      <c r="A816" s="19">
        <v>31205164</v>
      </c>
      <c r="B816" s="19" t="s">
        <v>180</v>
      </c>
      <c r="C816" s="72"/>
      <c r="D816" s="73">
        <v>7.25</v>
      </c>
      <c r="E816" s="74">
        <v>0</v>
      </c>
      <c r="G816" s="75">
        <v>453.00830000000002</v>
      </c>
      <c r="H816" s="75">
        <v>3287.9870999999998</v>
      </c>
      <c r="I816" s="75">
        <v>3181.9229999999998</v>
      </c>
      <c r="J816" s="75">
        <v>3005.1494999999995</v>
      </c>
      <c r="K816" s="75">
        <v>2474.8289999999997</v>
      </c>
      <c r="L816" s="76">
        <v>1235.3399999999999</v>
      </c>
      <c r="M816" s="75">
        <v>3181.9229999999998</v>
      </c>
      <c r="N816" s="75">
        <v>3181.9229999999998</v>
      </c>
      <c r="O816" s="75">
        <v>3181.9229999999998</v>
      </c>
      <c r="P816" s="77">
        <v>453.00830000000002</v>
      </c>
      <c r="Q816" s="77">
        <v>3287.9870999999998</v>
      </c>
    </row>
    <row r="817" spans="1:17" x14ac:dyDescent="0.2">
      <c r="A817" s="19">
        <v>31205172</v>
      </c>
      <c r="B817" s="19" t="s">
        <v>2868</v>
      </c>
      <c r="C817" s="72"/>
      <c r="D817" s="73">
        <v>28.75</v>
      </c>
      <c r="E817" s="74">
        <v>0</v>
      </c>
      <c r="G817" s="75">
        <v>228.02495000000002</v>
      </c>
      <c r="H817" s="75">
        <v>1186.9311</v>
      </c>
      <c r="I817" s="75">
        <v>1148.643</v>
      </c>
      <c r="J817" s="75">
        <v>1084.8295000000001</v>
      </c>
      <c r="K817" s="75">
        <v>893.3889999999999</v>
      </c>
      <c r="L817" s="76">
        <v>549.00900000000001</v>
      </c>
      <c r="M817" s="75">
        <v>1148.643</v>
      </c>
      <c r="N817" s="75">
        <v>1148.643</v>
      </c>
      <c r="O817" s="75">
        <v>1148.643</v>
      </c>
      <c r="P817" s="77">
        <v>228.02495000000002</v>
      </c>
      <c r="Q817" s="77">
        <v>1186.9311</v>
      </c>
    </row>
    <row r="818" spans="1:17" x14ac:dyDescent="0.2">
      <c r="A818" s="19">
        <v>31205180</v>
      </c>
      <c r="B818" s="19" t="s">
        <v>119</v>
      </c>
      <c r="C818" s="72"/>
      <c r="D818" s="73">
        <v>20.25</v>
      </c>
      <c r="E818" s="74">
        <v>0</v>
      </c>
      <c r="G818" s="75">
        <v>747.91043000000002</v>
      </c>
      <c r="H818" s="75">
        <v>682.55489999999998</v>
      </c>
      <c r="I818" s="75">
        <v>660.53699999999992</v>
      </c>
      <c r="J818" s="75">
        <v>623.84049999999991</v>
      </c>
      <c r="K818" s="75">
        <v>513.75099999999998</v>
      </c>
      <c r="L818" s="76">
        <v>2726.5950000000003</v>
      </c>
      <c r="M818" s="75">
        <v>660.53699999999992</v>
      </c>
      <c r="N818" s="75">
        <v>660.53699999999992</v>
      </c>
      <c r="O818" s="75">
        <v>660.53699999999992</v>
      </c>
      <c r="P818" s="77">
        <v>513.75099999999998</v>
      </c>
      <c r="Q818" s="77">
        <v>2726.5950000000003</v>
      </c>
    </row>
    <row r="819" spans="1:17" x14ac:dyDescent="0.2">
      <c r="A819" s="19">
        <v>31205198</v>
      </c>
      <c r="B819" s="19" t="s">
        <v>4111</v>
      </c>
      <c r="C819" s="72"/>
      <c r="D819" s="73">
        <v>12.75</v>
      </c>
      <c r="E819" s="74">
        <v>0</v>
      </c>
      <c r="G819" s="75">
        <v>747.91043000000002</v>
      </c>
      <c r="H819" s="75">
        <v>682.55489999999998</v>
      </c>
      <c r="I819" s="75">
        <v>660.53699999999992</v>
      </c>
      <c r="J819" s="75">
        <v>623.84049999999991</v>
      </c>
      <c r="K819" s="75">
        <v>513.75099999999998</v>
      </c>
      <c r="L819" s="76">
        <v>2726.5950000000003</v>
      </c>
      <c r="M819" s="75">
        <v>660.53699999999992</v>
      </c>
      <c r="N819" s="75">
        <v>660.53699999999992</v>
      </c>
      <c r="O819" s="75">
        <v>660.53699999999992</v>
      </c>
      <c r="P819" s="77">
        <v>513.75099999999998</v>
      </c>
      <c r="Q819" s="77">
        <v>2726.5950000000003</v>
      </c>
    </row>
    <row r="820" spans="1:17" x14ac:dyDescent="0.2">
      <c r="A820" s="19">
        <v>31205263</v>
      </c>
      <c r="B820" s="19" t="s">
        <v>2891</v>
      </c>
      <c r="C820" s="72"/>
      <c r="D820" s="73">
        <v>7</v>
      </c>
      <c r="E820" s="74">
        <v>0</v>
      </c>
      <c r="G820" s="75">
        <v>747.91043000000002</v>
      </c>
      <c r="H820" s="75">
        <v>682.55489999999998</v>
      </c>
      <c r="I820" s="75">
        <v>660.53699999999992</v>
      </c>
      <c r="J820" s="75">
        <v>623.84049999999991</v>
      </c>
      <c r="K820" s="75">
        <v>513.75099999999998</v>
      </c>
      <c r="L820" s="76">
        <v>2726.5950000000003</v>
      </c>
      <c r="M820" s="75">
        <v>660.53699999999992</v>
      </c>
      <c r="N820" s="75">
        <v>660.53699999999992</v>
      </c>
      <c r="O820" s="75">
        <v>660.53699999999992</v>
      </c>
      <c r="P820" s="77">
        <v>513.75099999999998</v>
      </c>
      <c r="Q820" s="77">
        <v>2726.5950000000003</v>
      </c>
    </row>
    <row r="821" spans="1:17" x14ac:dyDescent="0.2">
      <c r="A821" s="19">
        <v>31205289</v>
      </c>
      <c r="B821" s="19" t="s">
        <v>2892</v>
      </c>
      <c r="C821" s="72"/>
      <c r="D821" s="73">
        <v>5</v>
      </c>
      <c r="E821" s="74">
        <v>0</v>
      </c>
      <c r="G821" s="75">
        <v>29.674609999999998</v>
      </c>
      <c r="H821" s="75">
        <v>215.76000000000002</v>
      </c>
      <c r="I821" s="75">
        <v>208.8</v>
      </c>
      <c r="J821" s="75">
        <v>197.2</v>
      </c>
      <c r="K821" s="75">
        <v>162.39999999999998</v>
      </c>
      <c r="L821" s="76">
        <v>0</v>
      </c>
      <c r="M821" s="75">
        <v>208.8</v>
      </c>
      <c r="N821" s="75">
        <v>208.8</v>
      </c>
      <c r="O821" s="75">
        <v>208.8</v>
      </c>
      <c r="P821" s="77">
        <v>0</v>
      </c>
      <c r="Q821" s="77">
        <v>215.76000000000002</v>
      </c>
    </row>
    <row r="822" spans="1:17" x14ac:dyDescent="0.2">
      <c r="A822" s="19">
        <v>31205321</v>
      </c>
      <c r="B822" s="19" t="s">
        <v>2894</v>
      </c>
      <c r="C822" s="72"/>
      <c r="D822" s="73">
        <v>6.25</v>
      </c>
      <c r="E822" s="74">
        <v>0</v>
      </c>
      <c r="G822" s="75">
        <v>53.132950000000001</v>
      </c>
      <c r="H822" s="75">
        <v>364.79250000000002</v>
      </c>
      <c r="I822" s="75">
        <v>353.02500000000003</v>
      </c>
      <c r="J822" s="75">
        <v>333.41249999999997</v>
      </c>
      <c r="K822" s="75">
        <v>274.57499999999999</v>
      </c>
      <c r="L822" s="76">
        <v>0</v>
      </c>
      <c r="M822" s="75">
        <v>353.02500000000003</v>
      </c>
      <c r="N822" s="75">
        <v>353.02500000000003</v>
      </c>
      <c r="O822" s="75">
        <v>353.02500000000003</v>
      </c>
      <c r="P822" s="77">
        <v>0</v>
      </c>
      <c r="Q822" s="77">
        <v>364.79250000000002</v>
      </c>
    </row>
    <row r="823" spans="1:17" x14ac:dyDescent="0.2">
      <c r="A823" s="19">
        <v>31205412</v>
      </c>
      <c r="B823" s="19" t="s">
        <v>226</v>
      </c>
      <c r="C823" s="72"/>
      <c r="D823" s="73">
        <v>11</v>
      </c>
      <c r="E823" s="74">
        <v>0</v>
      </c>
      <c r="G823" s="75">
        <v>36.463673999999997</v>
      </c>
      <c r="H823" s="75">
        <v>77.617800000000003</v>
      </c>
      <c r="I823" s="75">
        <v>75.114000000000004</v>
      </c>
      <c r="J823" s="75">
        <v>70.940999999999988</v>
      </c>
      <c r="K823" s="75">
        <v>58.42199999999999</v>
      </c>
      <c r="L823" s="74" t="s">
        <v>674</v>
      </c>
      <c r="M823" s="75">
        <v>75.114000000000004</v>
      </c>
      <c r="N823" s="75">
        <v>75.114000000000004</v>
      </c>
      <c r="O823" s="75">
        <v>75.114000000000004</v>
      </c>
      <c r="P823" s="75">
        <v>36.463673999999997</v>
      </c>
      <c r="Q823" s="75">
        <v>77.617800000000003</v>
      </c>
    </row>
    <row r="824" spans="1:17" x14ac:dyDescent="0.2">
      <c r="A824" s="19">
        <v>31205420</v>
      </c>
      <c r="B824" s="19" t="s">
        <v>4279</v>
      </c>
      <c r="C824" s="72"/>
      <c r="D824" s="73">
        <v>67.5</v>
      </c>
      <c r="E824" s="74">
        <v>0</v>
      </c>
      <c r="G824" s="75">
        <v>360.77177999999998</v>
      </c>
      <c r="H824" s="75">
        <v>1227.7860000000001</v>
      </c>
      <c r="I824" s="75">
        <v>1188.18</v>
      </c>
      <c r="J824" s="75">
        <v>1122.17</v>
      </c>
      <c r="K824" s="75">
        <v>924.14</v>
      </c>
      <c r="L824" s="76">
        <v>235.59299999999999</v>
      </c>
      <c r="M824" s="75">
        <v>1188.18</v>
      </c>
      <c r="N824" s="75">
        <v>1188.18</v>
      </c>
      <c r="O824" s="75">
        <v>1188.18</v>
      </c>
      <c r="P824" s="77">
        <v>235.59299999999999</v>
      </c>
      <c r="Q824" s="77">
        <v>1227.7860000000001</v>
      </c>
    </row>
    <row r="825" spans="1:17" x14ac:dyDescent="0.2">
      <c r="A825" s="19">
        <v>31205446</v>
      </c>
      <c r="B825" s="19" t="s">
        <v>4305</v>
      </c>
      <c r="C825" s="72"/>
      <c r="D825" s="73">
        <v>11</v>
      </c>
      <c r="E825" s="74">
        <v>0</v>
      </c>
      <c r="G825" s="75">
        <v>29.674609999999998</v>
      </c>
      <c r="H825" s="75">
        <v>202.50750000000002</v>
      </c>
      <c r="I825" s="75">
        <v>195.97499999999999</v>
      </c>
      <c r="J825" s="75">
        <v>185.08750000000001</v>
      </c>
      <c r="K825" s="75">
        <v>152.42499999999998</v>
      </c>
      <c r="L825" s="76">
        <v>0</v>
      </c>
      <c r="M825" s="75">
        <v>195.97499999999999</v>
      </c>
      <c r="N825" s="75">
        <v>195.97499999999999</v>
      </c>
      <c r="O825" s="75">
        <v>195.97499999999999</v>
      </c>
      <c r="P825" s="77">
        <v>0</v>
      </c>
      <c r="Q825" s="77">
        <v>202.50750000000002</v>
      </c>
    </row>
    <row r="826" spans="1:17" x14ac:dyDescent="0.2">
      <c r="A826" s="19">
        <v>31205453</v>
      </c>
      <c r="B826" s="19" t="s">
        <v>311</v>
      </c>
      <c r="C826" s="72"/>
      <c r="D826" s="73">
        <v>7.5</v>
      </c>
      <c r="E826" s="74">
        <v>0</v>
      </c>
      <c r="G826" s="75">
        <v>29.674609999999998</v>
      </c>
      <c r="H826" s="75">
        <v>202.50750000000002</v>
      </c>
      <c r="I826" s="75">
        <v>195.97499999999999</v>
      </c>
      <c r="J826" s="75">
        <v>185.08750000000001</v>
      </c>
      <c r="K826" s="75">
        <v>152.42499999999998</v>
      </c>
      <c r="L826" s="76">
        <v>0</v>
      </c>
      <c r="M826" s="75">
        <v>195.97499999999999</v>
      </c>
      <c r="N826" s="75">
        <v>195.97499999999999</v>
      </c>
      <c r="O826" s="75">
        <v>195.97499999999999</v>
      </c>
      <c r="P826" s="77">
        <v>0</v>
      </c>
      <c r="Q826" s="77">
        <v>202.50750000000002</v>
      </c>
    </row>
    <row r="827" spans="1:17" x14ac:dyDescent="0.2">
      <c r="A827" s="19">
        <v>31205461</v>
      </c>
      <c r="B827" s="19" t="s">
        <v>176</v>
      </c>
      <c r="C827" s="72"/>
      <c r="D827" s="73">
        <v>51.75</v>
      </c>
      <c r="E827" s="74">
        <v>0</v>
      </c>
      <c r="G827" s="75">
        <v>29.674609999999998</v>
      </c>
      <c r="H827" s="75">
        <v>234.5925</v>
      </c>
      <c r="I827" s="75">
        <v>227.02500000000001</v>
      </c>
      <c r="J827" s="75">
        <v>214.41249999999999</v>
      </c>
      <c r="K827" s="75">
        <v>176.57499999999999</v>
      </c>
      <c r="L827" s="76">
        <v>0</v>
      </c>
      <c r="M827" s="75">
        <v>227.02500000000001</v>
      </c>
      <c r="N827" s="75">
        <v>227.02500000000001</v>
      </c>
      <c r="O827" s="75">
        <v>227.02500000000001</v>
      </c>
      <c r="P827" s="77">
        <v>0</v>
      </c>
      <c r="Q827" s="77">
        <v>234.5925</v>
      </c>
    </row>
    <row r="828" spans="1:17" x14ac:dyDescent="0.2">
      <c r="A828" s="19">
        <v>31205487</v>
      </c>
      <c r="B828" s="19" t="s">
        <v>232</v>
      </c>
      <c r="C828" s="72"/>
      <c r="D828" s="73">
        <v>6</v>
      </c>
      <c r="E828" s="74">
        <v>0</v>
      </c>
      <c r="G828" s="75">
        <v>29.674609999999998</v>
      </c>
      <c r="H828" s="75">
        <v>227.1525</v>
      </c>
      <c r="I828" s="75">
        <v>219.82500000000002</v>
      </c>
      <c r="J828" s="75">
        <v>207.61249999999998</v>
      </c>
      <c r="K828" s="75">
        <v>170.97499999999999</v>
      </c>
      <c r="L828" s="76">
        <v>0</v>
      </c>
      <c r="M828" s="75">
        <v>219.82500000000002</v>
      </c>
      <c r="N828" s="75">
        <v>219.82500000000002</v>
      </c>
      <c r="O828" s="75">
        <v>219.82500000000002</v>
      </c>
      <c r="P828" s="77">
        <v>0</v>
      </c>
      <c r="Q828" s="77">
        <v>227.1525</v>
      </c>
    </row>
    <row r="829" spans="1:17" x14ac:dyDescent="0.2">
      <c r="A829" s="19">
        <v>31205511</v>
      </c>
      <c r="B829" s="19" t="s">
        <v>4371</v>
      </c>
      <c r="C829" s="72"/>
      <c r="D829" s="73">
        <v>46.75</v>
      </c>
      <c r="E829" s="74">
        <v>0</v>
      </c>
      <c r="G829" s="75">
        <v>33.704729999999998</v>
      </c>
      <c r="H829" s="75">
        <v>55.335000000000001</v>
      </c>
      <c r="I829" s="75">
        <v>53.550000000000004</v>
      </c>
      <c r="J829" s="75">
        <v>50.574999999999996</v>
      </c>
      <c r="K829" s="75">
        <v>41.65</v>
      </c>
      <c r="L829" s="76">
        <v>0</v>
      </c>
      <c r="M829" s="75">
        <v>53.550000000000004</v>
      </c>
      <c r="N829" s="75">
        <v>53.550000000000004</v>
      </c>
      <c r="O829" s="75">
        <v>53.550000000000004</v>
      </c>
      <c r="P829" s="77">
        <v>0</v>
      </c>
      <c r="Q829" s="77">
        <v>55.335000000000001</v>
      </c>
    </row>
    <row r="830" spans="1:17" x14ac:dyDescent="0.2">
      <c r="A830" s="19">
        <v>31205529</v>
      </c>
      <c r="B830" s="19" t="s">
        <v>4372</v>
      </c>
      <c r="C830" s="72"/>
      <c r="D830" s="73">
        <v>55.25</v>
      </c>
      <c r="E830" s="74">
        <v>0</v>
      </c>
      <c r="G830" s="75">
        <v>33.704729999999998</v>
      </c>
      <c r="H830" s="75">
        <v>65.100000000000009</v>
      </c>
      <c r="I830" s="75">
        <v>63</v>
      </c>
      <c r="J830" s="75">
        <v>59.5</v>
      </c>
      <c r="K830" s="75">
        <v>49</v>
      </c>
      <c r="L830" s="76">
        <v>0</v>
      </c>
      <c r="M830" s="75">
        <v>63</v>
      </c>
      <c r="N830" s="75">
        <v>63</v>
      </c>
      <c r="O830" s="75">
        <v>63</v>
      </c>
      <c r="P830" s="77">
        <v>0</v>
      </c>
      <c r="Q830" s="77">
        <v>65.100000000000009</v>
      </c>
    </row>
    <row r="831" spans="1:17" x14ac:dyDescent="0.2">
      <c r="A831" s="19">
        <v>31205578</v>
      </c>
      <c r="B831" s="19" t="s">
        <v>163</v>
      </c>
      <c r="C831" s="72"/>
      <c r="D831" s="73">
        <v>15</v>
      </c>
      <c r="E831" s="74">
        <v>0</v>
      </c>
      <c r="G831" s="75">
        <v>107.04050000000001</v>
      </c>
      <c r="H831" s="75">
        <v>227.85000000000002</v>
      </c>
      <c r="I831" s="75">
        <v>220.50000000000003</v>
      </c>
      <c r="J831" s="75">
        <v>208.25</v>
      </c>
      <c r="K831" s="75">
        <v>171.5</v>
      </c>
      <c r="L831" s="74" t="s">
        <v>674</v>
      </c>
      <c r="M831" s="75">
        <v>220.50000000000003</v>
      </c>
      <c r="N831" s="75">
        <v>220.50000000000003</v>
      </c>
      <c r="O831" s="75">
        <v>220.50000000000003</v>
      </c>
      <c r="P831" s="75">
        <v>107.04050000000001</v>
      </c>
      <c r="Q831" s="75">
        <v>227.85000000000002</v>
      </c>
    </row>
    <row r="832" spans="1:17" x14ac:dyDescent="0.2">
      <c r="A832" s="19">
        <v>31205578</v>
      </c>
      <c r="B832" s="19" t="s">
        <v>163</v>
      </c>
      <c r="C832" s="72"/>
      <c r="D832" s="73">
        <v>15</v>
      </c>
      <c r="E832" s="74">
        <v>0</v>
      </c>
      <c r="G832" s="75">
        <v>33.704729999999998</v>
      </c>
      <c r="H832" s="75">
        <v>74.400000000000006</v>
      </c>
      <c r="I832" s="75">
        <v>72</v>
      </c>
      <c r="J832" s="75">
        <v>68</v>
      </c>
      <c r="K832" s="75">
        <v>56</v>
      </c>
      <c r="L832" s="76">
        <v>0</v>
      </c>
      <c r="M832" s="75">
        <v>72</v>
      </c>
      <c r="N832" s="75">
        <v>72</v>
      </c>
      <c r="O832" s="75">
        <v>72</v>
      </c>
      <c r="P832" s="77">
        <v>0</v>
      </c>
      <c r="Q832" s="77">
        <v>74.400000000000006</v>
      </c>
    </row>
    <row r="833" spans="1:17" x14ac:dyDescent="0.2">
      <c r="A833" s="19">
        <v>31205602</v>
      </c>
      <c r="B833" s="19" t="s">
        <v>170</v>
      </c>
      <c r="C833" s="72"/>
      <c r="D833" s="73">
        <v>49.5</v>
      </c>
      <c r="E833" s="74">
        <v>0</v>
      </c>
      <c r="G833" s="75">
        <v>38.191090000000003</v>
      </c>
      <c r="H833" s="75">
        <v>49.057500000000005</v>
      </c>
      <c r="I833" s="75">
        <v>47.475000000000001</v>
      </c>
      <c r="J833" s="75">
        <v>44.837499999999999</v>
      </c>
      <c r="K833" s="75">
        <v>36.924999999999997</v>
      </c>
      <c r="L833" s="76">
        <v>0</v>
      </c>
      <c r="M833" s="75">
        <v>47.475000000000001</v>
      </c>
      <c r="N833" s="75">
        <v>47.475000000000001</v>
      </c>
      <c r="O833" s="75">
        <v>47.475000000000001</v>
      </c>
      <c r="P833" s="77">
        <v>0</v>
      </c>
      <c r="Q833" s="77">
        <v>49.057500000000005</v>
      </c>
    </row>
    <row r="834" spans="1:17" x14ac:dyDescent="0.2">
      <c r="A834" s="19">
        <v>31205610</v>
      </c>
      <c r="B834" s="19" t="s">
        <v>182</v>
      </c>
      <c r="C834" s="72"/>
      <c r="D834" s="73">
        <v>17.75</v>
      </c>
      <c r="E834" s="74">
        <v>0</v>
      </c>
      <c r="G834" s="75">
        <v>2.05308</v>
      </c>
      <c r="H834" s="75">
        <v>66.262500000000003</v>
      </c>
      <c r="I834" s="75">
        <v>64.125</v>
      </c>
      <c r="J834" s="75">
        <v>60.5625</v>
      </c>
      <c r="K834" s="75">
        <v>49.875</v>
      </c>
      <c r="L834" s="76">
        <v>0</v>
      </c>
      <c r="M834" s="75">
        <v>64.125</v>
      </c>
      <c r="N834" s="75">
        <v>64.125</v>
      </c>
      <c r="O834" s="75">
        <v>64.125</v>
      </c>
      <c r="P834" s="77">
        <v>0</v>
      </c>
      <c r="Q834" s="77">
        <v>66.262500000000003</v>
      </c>
    </row>
    <row r="835" spans="1:17" x14ac:dyDescent="0.2">
      <c r="A835" s="19">
        <v>31205636</v>
      </c>
      <c r="B835" s="19" t="s">
        <v>4399</v>
      </c>
      <c r="C835" s="72"/>
      <c r="D835" s="73">
        <v>2.25</v>
      </c>
      <c r="E835" s="74">
        <v>0</v>
      </c>
      <c r="G835" s="75">
        <v>19.504259999999999</v>
      </c>
      <c r="H835" s="75">
        <v>266.21250000000003</v>
      </c>
      <c r="I835" s="75">
        <v>257.625</v>
      </c>
      <c r="J835" s="75">
        <v>243.3125</v>
      </c>
      <c r="K835" s="75">
        <v>200.375</v>
      </c>
      <c r="L835" s="76">
        <v>0</v>
      </c>
      <c r="M835" s="75">
        <v>257.625</v>
      </c>
      <c r="N835" s="75">
        <v>257.625</v>
      </c>
      <c r="O835" s="75">
        <v>257.625</v>
      </c>
      <c r="P835" s="77">
        <v>0</v>
      </c>
      <c r="Q835" s="77">
        <v>266.21250000000003</v>
      </c>
    </row>
    <row r="836" spans="1:17" x14ac:dyDescent="0.2">
      <c r="A836" s="19">
        <v>31205636</v>
      </c>
      <c r="B836" s="19" t="s">
        <v>4399</v>
      </c>
      <c r="C836" s="72"/>
      <c r="D836" s="73">
        <v>2.25</v>
      </c>
      <c r="E836" s="74">
        <v>0</v>
      </c>
      <c r="G836" s="75">
        <v>8.5925199999999986</v>
      </c>
      <c r="H836" s="75">
        <v>91.837500000000006</v>
      </c>
      <c r="I836" s="75">
        <v>88.875</v>
      </c>
      <c r="J836" s="75">
        <v>83.9375</v>
      </c>
      <c r="K836" s="75">
        <v>69.125</v>
      </c>
      <c r="L836" s="76">
        <v>0</v>
      </c>
      <c r="M836" s="75">
        <v>88.875</v>
      </c>
      <c r="N836" s="75">
        <v>88.875</v>
      </c>
      <c r="O836" s="75">
        <v>88.875</v>
      </c>
      <c r="P836" s="77">
        <v>0</v>
      </c>
      <c r="Q836" s="77">
        <v>91.837500000000006</v>
      </c>
    </row>
    <row r="837" spans="1:17" x14ac:dyDescent="0.2">
      <c r="A837" s="19">
        <v>31205636</v>
      </c>
      <c r="B837" s="19" t="s">
        <v>4399</v>
      </c>
      <c r="C837" s="72"/>
      <c r="D837" s="73">
        <v>2.25</v>
      </c>
      <c r="E837" s="74">
        <v>0</v>
      </c>
      <c r="G837" s="75">
        <v>39.076335999999998</v>
      </c>
      <c r="H837" s="75">
        <v>83.179200000000009</v>
      </c>
      <c r="I837" s="75">
        <v>80.496000000000009</v>
      </c>
      <c r="J837" s="75">
        <v>76.024000000000001</v>
      </c>
      <c r="K837" s="75">
        <v>62.607999999999997</v>
      </c>
      <c r="L837" s="74" t="s">
        <v>674</v>
      </c>
      <c r="M837" s="75">
        <v>80.496000000000009</v>
      </c>
      <c r="N837" s="75">
        <v>80.496000000000009</v>
      </c>
      <c r="O837" s="75">
        <v>80.496000000000009</v>
      </c>
      <c r="P837" s="75">
        <v>39.076335999999998</v>
      </c>
      <c r="Q837" s="75">
        <v>83.179200000000009</v>
      </c>
    </row>
    <row r="838" spans="1:17" x14ac:dyDescent="0.2">
      <c r="A838" s="19">
        <v>31205685</v>
      </c>
      <c r="B838" s="19" t="s">
        <v>164</v>
      </c>
      <c r="C838" s="72"/>
      <c r="D838" s="73">
        <v>4.5</v>
      </c>
      <c r="E838" s="74">
        <v>0</v>
      </c>
      <c r="G838" s="75">
        <v>27.98272</v>
      </c>
      <c r="H838" s="75">
        <v>105.7038</v>
      </c>
      <c r="I838" s="75">
        <v>102.294</v>
      </c>
      <c r="J838" s="75">
        <v>96.61099999999999</v>
      </c>
      <c r="K838" s="75">
        <v>79.561999999999998</v>
      </c>
      <c r="L838" s="76">
        <v>0</v>
      </c>
      <c r="M838" s="75">
        <v>102.294</v>
      </c>
      <c r="N838" s="75">
        <v>102.294</v>
      </c>
      <c r="O838" s="75">
        <v>102.294</v>
      </c>
      <c r="P838" s="77">
        <v>0</v>
      </c>
      <c r="Q838" s="77">
        <v>105.7038</v>
      </c>
    </row>
    <row r="839" spans="1:17" x14ac:dyDescent="0.2">
      <c r="A839" s="19">
        <v>31205727</v>
      </c>
      <c r="B839" s="19" t="s">
        <v>178</v>
      </c>
      <c r="C839" s="72"/>
      <c r="D839" s="73">
        <v>12.75</v>
      </c>
      <c r="E839" s="74">
        <v>0</v>
      </c>
      <c r="G839" s="75">
        <v>173.40922</v>
      </c>
      <c r="H839" s="75">
        <v>210.92400000000004</v>
      </c>
      <c r="I839" s="75">
        <v>204.12</v>
      </c>
      <c r="J839" s="75">
        <v>192.78</v>
      </c>
      <c r="K839" s="75">
        <v>158.76</v>
      </c>
      <c r="L839" s="76">
        <v>0</v>
      </c>
      <c r="M839" s="75">
        <v>204.12</v>
      </c>
      <c r="N839" s="75">
        <v>204.12</v>
      </c>
      <c r="O839" s="75">
        <v>204.12</v>
      </c>
      <c r="P839" s="77">
        <v>0</v>
      </c>
      <c r="Q839" s="77">
        <v>210.92400000000004</v>
      </c>
    </row>
    <row r="840" spans="1:17" x14ac:dyDescent="0.2">
      <c r="A840" s="19">
        <v>31205768</v>
      </c>
      <c r="B840" s="19" t="s">
        <v>4434</v>
      </c>
      <c r="C840" s="72"/>
      <c r="D840" s="73">
        <v>39.75</v>
      </c>
      <c r="E840" s="74">
        <v>0</v>
      </c>
      <c r="G840" s="75">
        <v>22.773980000000002</v>
      </c>
      <c r="H840" s="75">
        <v>84.862500000000011</v>
      </c>
      <c r="I840" s="75">
        <v>82.125</v>
      </c>
      <c r="J840" s="75">
        <v>77.5625</v>
      </c>
      <c r="K840" s="75">
        <v>63.874999999999993</v>
      </c>
      <c r="L840" s="76">
        <v>0</v>
      </c>
      <c r="M840" s="75">
        <v>82.125</v>
      </c>
      <c r="N840" s="75">
        <v>82.125</v>
      </c>
      <c r="O840" s="75">
        <v>82.125</v>
      </c>
      <c r="P840" s="77">
        <v>0</v>
      </c>
      <c r="Q840" s="77">
        <v>84.862500000000011</v>
      </c>
    </row>
    <row r="841" spans="1:17" x14ac:dyDescent="0.2">
      <c r="A841" s="19">
        <v>31205792</v>
      </c>
      <c r="B841" s="19" t="s">
        <v>169</v>
      </c>
      <c r="C841" s="72"/>
      <c r="D841" s="73">
        <v>5</v>
      </c>
      <c r="E841" s="74">
        <v>0</v>
      </c>
      <c r="G841" s="75">
        <v>109.44057000000001</v>
      </c>
      <c r="H841" s="75">
        <v>75.720600000000005</v>
      </c>
      <c r="I841" s="75">
        <v>73.278000000000006</v>
      </c>
      <c r="J841" s="75">
        <v>69.206999999999994</v>
      </c>
      <c r="K841" s="75">
        <v>56.994</v>
      </c>
      <c r="L841" s="76">
        <v>0</v>
      </c>
      <c r="M841" s="75">
        <v>73.278000000000006</v>
      </c>
      <c r="N841" s="75">
        <v>73.278000000000006</v>
      </c>
      <c r="O841" s="75">
        <v>73.278000000000006</v>
      </c>
      <c r="P841" s="77">
        <v>0</v>
      </c>
      <c r="Q841" s="77">
        <v>109.44057000000001</v>
      </c>
    </row>
    <row r="842" spans="1:17" x14ac:dyDescent="0.2">
      <c r="A842" s="19">
        <v>31205800</v>
      </c>
      <c r="B842" s="19" t="s">
        <v>4488</v>
      </c>
      <c r="C842" s="72"/>
      <c r="D842" s="73">
        <v>9.75</v>
      </c>
      <c r="E842" s="74">
        <v>0</v>
      </c>
      <c r="G842" s="75">
        <v>0</v>
      </c>
      <c r="H842" s="75" t="e">
        <v>#N/A</v>
      </c>
      <c r="I842" s="75" t="e">
        <v>#N/A</v>
      </c>
      <c r="J842" s="75" t="e">
        <v>#N/A</v>
      </c>
      <c r="K842" s="75" t="e">
        <v>#N/A</v>
      </c>
      <c r="L842" s="76">
        <v>0</v>
      </c>
      <c r="M842" s="75" t="e">
        <v>#N/A</v>
      </c>
      <c r="N842" s="75" t="e">
        <v>#N/A</v>
      </c>
      <c r="O842" s="75" t="e">
        <v>#N/A</v>
      </c>
      <c r="P842" s="77"/>
      <c r="Q842" s="77"/>
    </row>
    <row r="843" spans="1:17" x14ac:dyDescent="0.2">
      <c r="A843" s="19">
        <v>31205834</v>
      </c>
      <c r="B843" s="19" t="s">
        <v>4507</v>
      </c>
      <c r="C843" s="72"/>
      <c r="D843" s="73">
        <v>3.25</v>
      </c>
      <c r="E843" s="74">
        <v>0</v>
      </c>
      <c r="G843" s="75">
        <v>109.44057000000001</v>
      </c>
      <c r="H843" s="75">
        <v>182.45670000000001</v>
      </c>
      <c r="I843" s="75">
        <v>176.571</v>
      </c>
      <c r="J843" s="75">
        <v>166.76149999999998</v>
      </c>
      <c r="K843" s="75">
        <v>137.333</v>
      </c>
      <c r="L843" s="76">
        <v>0</v>
      </c>
      <c r="M843" s="75">
        <v>176.571</v>
      </c>
      <c r="N843" s="75">
        <v>176.571</v>
      </c>
      <c r="O843" s="75">
        <v>176.571</v>
      </c>
      <c r="P843" s="77">
        <v>0</v>
      </c>
      <c r="Q843" s="77">
        <v>182.45670000000001</v>
      </c>
    </row>
    <row r="844" spans="1:17" x14ac:dyDescent="0.2">
      <c r="A844" s="19">
        <v>31205891</v>
      </c>
      <c r="B844" s="19" t="s">
        <v>1992</v>
      </c>
      <c r="C844" s="72"/>
      <c r="D844" s="73">
        <v>1.25</v>
      </c>
      <c r="E844" s="74">
        <v>0</v>
      </c>
      <c r="G844" s="75">
        <v>109.44057000000001</v>
      </c>
      <c r="H844" s="75">
        <v>182.45670000000001</v>
      </c>
      <c r="I844" s="75">
        <v>176.571</v>
      </c>
      <c r="J844" s="75">
        <v>166.76149999999998</v>
      </c>
      <c r="K844" s="75">
        <v>137.333</v>
      </c>
      <c r="L844" s="76">
        <v>0</v>
      </c>
      <c r="M844" s="75">
        <v>176.571</v>
      </c>
      <c r="N844" s="75">
        <v>176.571</v>
      </c>
      <c r="O844" s="75">
        <v>176.571</v>
      </c>
      <c r="P844" s="77">
        <v>0</v>
      </c>
      <c r="Q844" s="77">
        <v>182.45670000000001</v>
      </c>
    </row>
    <row r="845" spans="1:17" x14ac:dyDescent="0.2">
      <c r="A845" s="19">
        <v>31205917</v>
      </c>
      <c r="B845" s="19" t="s">
        <v>4546</v>
      </c>
      <c r="C845" s="72"/>
      <c r="D845" s="73">
        <v>295.25</v>
      </c>
      <c r="E845" s="74">
        <v>0</v>
      </c>
      <c r="G845" s="75">
        <v>109.44057000000001</v>
      </c>
      <c r="H845" s="75">
        <v>182.45670000000001</v>
      </c>
      <c r="I845" s="75">
        <v>176.571</v>
      </c>
      <c r="J845" s="75">
        <v>166.76149999999998</v>
      </c>
      <c r="K845" s="75">
        <v>137.333</v>
      </c>
      <c r="L845" s="76">
        <v>0</v>
      </c>
      <c r="M845" s="75">
        <v>176.571</v>
      </c>
      <c r="N845" s="75">
        <v>176.571</v>
      </c>
      <c r="O845" s="75">
        <v>176.571</v>
      </c>
      <c r="P845" s="77">
        <v>0</v>
      </c>
      <c r="Q845" s="77">
        <v>182.45670000000001</v>
      </c>
    </row>
    <row r="846" spans="1:17" x14ac:dyDescent="0.2">
      <c r="A846" s="19">
        <v>31205925</v>
      </c>
      <c r="B846" s="19" t="s">
        <v>4383</v>
      </c>
      <c r="C846" s="72"/>
      <c r="D846" s="73">
        <v>13</v>
      </c>
      <c r="E846" s="74">
        <v>0</v>
      </c>
      <c r="G846" s="75">
        <v>0</v>
      </c>
      <c r="H846" s="75">
        <v>223.66500000000002</v>
      </c>
      <c r="I846" s="75">
        <v>216.45000000000002</v>
      </c>
      <c r="J846" s="75">
        <v>204.42499999999998</v>
      </c>
      <c r="K846" s="75">
        <v>168.35</v>
      </c>
      <c r="L846" s="76">
        <v>0</v>
      </c>
      <c r="M846" s="75">
        <v>216.45000000000002</v>
      </c>
      <c r="N846" s="75">
        <v>216.45000000000002</v>
      </c>
      <c r="O846" s="75">
        <v>216.45000000000002</v>
      </c>
      <c r="P846" s="77">
        <v>0</v>
      </c>
      <c r="Q846" s="77">
        <v>223.66500000000002</v>
      </c>
    </row>
    <row r="847" spans="1:17" x14ac:dyDescent="0.2">
      <c r="A847" s="19">
        <v>31205941</v>
      </c>
      <c r="B847" s="19" t="s">
        <v>159</v>
      </c>
      <c r="C847" s="72"/>
      <c r="D847" s="73">
        <v>10.75</v>
      </c>
      <c r="E847" s="74">
        <v>0</v>
      </c>
      <c r="G847" s="75">
        <v>2173.2716700000001</v>
      </c>
      <c r="H847" s="75">
        <v>4626.0990000000002</v>
      </c>
      <c r="I847" s="75">
        <v>4476.8700000000008</v>
      </c>
      <c r="J847" s="75">
        <v>4228.1549999999997</v>
      </c>
      <c r="K847" s="75">
        <v>3482.0099999999998</v>
      </c>
      <c r="L847" s="74" t="s">
        <v>674</v>
      </c>
      <c r="M847" s="75">
        <v>4476.8700000000008</v>
      </c>
      <c r="N847" s="75">
        <v>4476.8700000000008</v>
      </c>
      <c r="O847" s="75">
        <v>4476.8700000000008</v>
      </c>
      <c r="P847" s="75">
        <v>2173.2716700000001</v>
      </c>
      <c r="Q847" s="75">
        <v>4626.0990000000002</v>
      </c>
    </row>
    <row r="848" spans="1:17" x14ac:dyDescent="0.2">
      <c r="A848" s="19">
        <v>31206162</v>
      </c>
      <c r="B848" s="19" t="s">
        <v>138</v>
      </c>
      <c r="C848" s="72"/>
      <c r="D848" s="73">
        <v>1732.75</v>
      </c>
      <c r="E848" s="74">
        <v>0</v>
      </c>
      <c r="G848" s="75">
        <v>4.0681400000000005</v>
      </c>
      <c r="H848" s="75">
        <v>25.835400000000003</v>
      </c>
      <c r="I848" s="75">
        <v>25.002000000000002</v>
      </c>
      <c r="J848" s="75">
        <v>23.613</v>
      </c>
      <c r="K848" s="75">
        <v>19.445999999999998</v>
      </c>
      <c r="L848" s="76">
        <v>0</v>
      </c>
      <c r="M848" s="75">
        <v>25.002000000000002</v>
      </c>
      <c r="N848" s="75">
        <v>25.002000000000002</v>
      </c>
      <c r="O848" s="75">
        <v>25.002000000000002</v>
      </c>
      <c r="P848" s="77">
        <v>0</v>
      </c>
      <c r="Q848" s="77">
        <v>25.835400000000003</v>
      </c>
    </row>
    <row r="849" spans="1:17" x14ac:dyDescent="0.2">
      <c r="A849" s="19">
        <v>31206188</v>
      </c>
      <c r="B849" s="19" t="s">
        <v>3625</v>
      </c>
      <c r="C849" s="72"/>
      <c r="D849" s="73">
        <v>321</v>
      </c>
      <c r="E849" s="74">
        <v>0</v>
      </c>
      <c r="G849" s="75">
        <v>0</v>
      </c>
      <c r="H849" s="75">
        <v>0</v>
      </c>
      <c r="I849" s="75">
        <v>0</v>
      </c>
      <c r="J849" s="75">
        <v>0</v>
      </c>
      <c r="K849" s="75">
        <v>0</v>
      </c>
      <c r="L849" s="74" t="s">
        <v>674</v>
      </c>
      <c r="M849" s="75">
        <v>0</v>
      </c>
      <c r="N849" s="75">
        <v>0</v>
      </c>
      <c r="O849" s="75">
        <v>0</v>
      </c>
      <c r="P849" s="75">
        <v>0</v>
      </c>
      <c r="Q849" s="75">
        <v>0</v>
      </c>
    </row>
    <row r="850" spans="1:17" x14ac:dyDescent="0.2">
      <c r="A850" s="19">
        <v>31206196</v>
      </c>
      <c r="B850" s="19" t="s">
        <v>4623</v>
      </c>
      <c r="C850" s="72"/>
      <c r="D850" s="73">
        <v>228.5</v>
      </c>
      <c r="E850" s="74">
        <v>0</v>
      </c>
      <c r="G850" s="75">
        <v>20.777930000000001</v>
      </c>
      <c r="H850" s="75">
        <v>224.4555</v>
      </c>
      <c r="I850" s="75">
        <v>217.215</v>
      </c>
      <c r="J850" s="75">
        <v>205.14749999999998</v>
      </c>
      <c r="K850" s="75">
        <v>168.94499999999999</v>
      </c>
      <c r="L850" s="76">
        <v>0</v>
      </c>
      <c r="M850" s="75">
        <v>217.215</v>
      </c>
      <c r="N850" s="75">
        <v>217.215</v>
      </c>
      <c r="O850" s="75">
        <v>217.215</v>
      </c>
      <c r="P850" s="77">
        <v>0</v>
      </c>
      <c r="Q850" s="77">
        <v>224.4555</v>
      </c>
    </row>
    <row r="851" spans="1:17" x14ac:dyDescent="0.2">
      <c r="A851" s="19">
        <v>31206212</v>
      </c>
      <c r="B851" s="19" t="s">
        <v>3733</v>
      </c>
      <c r="C851" s="72"/>
      <c r="D851" s="73">
        <v>128.25</v>
      </c>
      <c r="E851" s="74">
        <v>0</v>
      </c>
      <c r="G851" s="75">
        <v>20.777930000000001</v>
      </c>
      <c r="H851" s="75">
        <v>167.21400000000003</v>
      </c>
      <c r="I851" s="75">
        <v>161.82000000000002</v>
      </c>
      <c r="J851" s="75">
        <v>152.83000000000001</v>
      </c>
      <c r="K851" s="75">
        <v>125.86</v>
      </c>
      <c r="L851" s="76">
        <v>0</v>
      </c>
      <c r="M851" s="75">
        <v>161.82000000000002</v>
      </c>
      <c r="N851" s="75">
        <v>161.82000000000002</v>
      </c>
      <c r="O851" s="75">
        <v>161.82000000000002</v>
      </c>
      <c r="P851" s="77">
        <v>0</v>
      </c>
      <c r="Q851" s="77">
        <v>167.21400000000003</v>
      </c>
    </row>
    <row r="852" spans="1:17" x14ac:dyDescent="0.2">
      <c r="A852" s="19">
        <v>31206220</v>
      </c>
      <c r="B852" s="19" t="s">
        <v>4280</v>
      </c>
      <c r="C852" s="72"/>
      <c r="D852" s="73">
        <v>79</v>
      </c>
      <c r="E852" s="74">
        <v>0</v>
      </c>
      <c r="G852" s="75">
        <v>2.05308</v>
      </c>
      <c r="H852" s="75">
        <v>0</v>
      </c>
      <c r="I852" s="75">
        <v>0</v>
      </c>
      <c r="J852" s="75">
        <v>0</v>
      </c>
      <c r="K852" s="75">
        <v>0</v>
      </c>
      <c r="L852" s="76">
        <v>0</v>
      </c>
      <c r="M852" s="75">
        <v>0</v>
      </c>
      <c r="N852" s="75">
        <v>0</v>
      </c>
      <c r="O852" s="75">
        <v>0</v>
      </c>
      <c r="P852" s="77">
        <v>0</v>
      </c>
      <c r="Q852" s="77">
        <v>2.05308</v>
      </c>
    </row>
    <row r="853" spans="1:17" x14ac:dyDescent="0.2">
      <c r="A853" s="19">
        <v>31206238</v>
      </c>
      <c r="B853" s="19" t="s">
        <v>4656</v>
      </c>
      <c r="C853" s="72"/>
      <c r="D853" s="73">
        <v>9.25</v>
      </c>
      <c r="E853" s="74">
        <v>0</v>
      </c>
      <c r="G853" s="75">
        <v>17.565239999999999</v>
      </c>
      <c r="H853" s="75">
        <v>222.03750000000002</v>
      </c>
      <c r="I853" s="75">
        <v>214.875</v>
      </c>
      <c r="J853" s="75">
        <v>202.9375</v>
      </c>
      <c r="K853" s="75">
        <v>167.125</v>
      </c>
      <c r="L853" s="76">
        <v>0</v>
      </c>
      <c r="M853" s="75">
        <v>214.875</v>
      </c>
      <c r="N853" s="75">
        <v>214.875</v>
      </c>
      <c r="O853" s="75">
        <v>214.875</v>
      </c>
      <c r="P853" s="77">
        <v>0</v>
      </c>
      <c r="Q853" s="77">
        <v>222.03750000000002</v>
      </c>
    </row>
    <row r="854" spans="1:17" x14ac:dyDescent="0.2">
      <c r="A854" s="19">
        <v>31206261</v>
      </c>
      <c r="B854" s="19" t="s">
        <v>4696</v>
      </c>
      <c r="C854" s="72"/>
      <c r="D854" s="73">
        <v>3.75</v>
      </c>
      <c r="E854" s="74">
        <v>0</v>
      </c>
      <c r="G854" s="75">
        <v>1126.9318099999998</v>
      </c>
      <c r="H854" s="75">
        <v>1112.0475000000001</v>
      </c>
      <c r="I854" s="75">
        <v>1076.175</v>
      </c>
      <c r="J854" s="75">
        <v>1016.3874999999999</v>
      </c>
      <c r="K854" s="75">
        <v>837.02499999999998</v>
      </c>
      <c r="L854" s="76">
        <v>1144.971</v>
      </c>
      <c r="M854" s="75">
        <v>1076.175</v>
      </c>
      <c r="N854" s="75">
        <v>1076.175</v>
      </c>
      <c r="O854" s="75">
        <v>1076.175</v>
      </c>
      <c r="P854" s="77">
        <v>837.02499999999998</v>
      </c>
      <c r="Q854" s="77">
        <v>1144.971</v>
      </c>
    </row>
    <row r="855" spans="1:17" x14ac:dyDescent="0.2">
      <c r="A855" s="19">
        <v>31206311</v>
      </c>
      <c r="B855" s="19" t="s">
        <v>115</v>
      </c>
      <c r="C855" s="72"/>
      <c r="D855" s="73">
        <v>4.75</v>
      </c>
      <c r="E855" s="74">
        <v>0</v>
      </c>
      <c r="G855" s="75">
        <v>121.8951</v>
      </c>
      <c r="H855" s="75">
        <v>259.47000000000003</v>
      </c>
      <c r="I855" s="75">
        <v>251.10000000000005</v>
      </c>
      <c r="J855" s="75">
        <v>237.15</v>
      </c>
      <c r="K855" s="75">
        <v>195.29999999999998</v>
      </c>
      <c r="L855" s="74" t="s">
        <v>674</v>
      </c>
      <c r="M855" s="75">
        <v>251.10000000000005</v>
      </c>
      <c r="N855" s="75">
        <v>251.10000000000005</v>
      </c>
      <c r="O855" s="75">
        <v>251.10000000000005</v>
      </c>
      <c r="P855" s="75">
        <v>121.8951</v>
      </c>
      <c r="Q855" s="75">
        <v>259.47000000000003</v>
      </c>
    </row>
    <row r="856" spans="1:17" x14ac:dyDescent="0.2">
      <c r="A856" s="19">
        <v>31206436</v>
      </c>
      <c r="B856" s="19" t="s">
        <v>4748</v>
      </c>
      <c r="C856" s="72"/>
      <c r="D856" s="73">
        <v>28.75</v>
      </c>
      <c r="E856" s="74">
        <v>0</v>
      </c>
      <c r="G856" s="75">
        <v>543.19173999999998</v>
      </c>
      <c r="H856" s="75">
        <v>997.19250000000011</v>
      </c>
      <c r="I856" s="75">
        <v>965.02499999999998</v>
      </c>
      <c r="J856" s="75">
        <v>911.41250000000002</v>
      </c>
      <c r="K856" s="75">
        <v>750.57499999999993</v>
      </c>
      <c r="L856" s="76">
        <v>227.79</v>
      </c>
      <c r="M856" s="75">
        <v>965.02499999999998</v>
      </c>
      <c r="N856" s="75">
        <v>965.02499999999998</v>
      </c>
      <c r="O856" s="75">
        <v>965.02499999999998</v>
      </c>
      <c r="P856" s="77">
        <v>227.79</v>
      </c>
      <c r="Q856" s="77">
        <v>997.19250000000011</v>
      </c>
    </row>
    <row r="857" spans="1:17" x14ac:dyDescent="0.2">
      <c r="A857" s="19">
        <v>31206444</v>
      </c>
      <c r="B857" s="19" t="s">
        <v>4747</v>
      </c>
      <c r="C857" s="72"/>
      <c r="D857" s="73">
        <v>34.5</v>
      </c>
      <c r="E857" s="74">
        <v>0</v>
      </c>
      <c r="G857" s="75">
        <v>0</v>
      </c>
      <c r="H857" s="75">
        <v>0</v>
      </c>
      <c r="I857" s="75">
        <v>0</v>
      </c>
      <c r="J857" s="75">
        <v>0</v>
      </c>
      <c r="K857" s="75">
        <v>0</v>
      </c>
      <c r="L857" s="74" t="s">
        <v>674</v>
      </c>
      <c r="M857" s="75">
        <v>0</v>
      </c>
      <c r="N857" s="75">
        <v>0</v>
      </c>
      <c r="O857" s="75">
        <v>0</v>
      </c>
      <c r="P857" s="75">
        <v>0</v>
      </c>
      <c r="Q857" s="75">
        <v>0</v>
      </c>
    </row>
    <row r="858" spans="1:17" x14ac:dyDescent="0.2">
      <c r="A858" s="19">
        <v>31206451</v>
      </c>
      <c r="B858" s="19" t="s">
        <v>278</v>
      </c>
      <c r="C858" s="72"/>
      <c r="D858" s="73">
        <v>37.75</v>
      </c>
      <c r="E858" s="74">
        <v>0</v>
      </c>
      <c r="G858" s="75">
        <v>42.563389999999998</v>
      </c>
      <c r="H858" s="75">
        <v>34.456499999999998</v>
      </c>
      <c r="I858" s="75">
        <v>33.344999999999999</v>
      </c>
      <c r="J858" s="75">
        <v>31.492499999999996</v>
      </c>
      <c r="K858" s="75">
        <v>25.934999999999995</v>
      </c>
      <c r="L858" s="76">
        <v>0</v>
      </c>
      <c r="M858" s="75">
        <v>33.344999999999999</v>
      </c>
      <c r="N858" s="75">
        <v>33.344999999999999</v>
      </c>
      <c r="O858" s="75">
        <v>33.344999999999999</v>
      </c>
      <c r="P858" s="77">
        <v>0</v>
      </c>
      <c r="Q858" s="77">
        <v>42.563389999999998</v>
      </c>
    </row>
    <row r="859" spans="1:17" x14ac:dyDescent="0.2">
      <c r="A859" s="19">
        <v>31206527</v>
      </c>
      <c r="B859" s="19" t="s">
        <v>4792</v>
      </c>
      <c r="C859" s="72"/>
      <c r="D859" s="73">
        <v>29.5</v>
      </c>
      <c r="E859" s="74">
        <v>0</v>
      </c>
      <c r="G859" s="75">
        <v>36.290089999999999</v>
      </c>
      <c r="H859" s="75">
        <v>268.30500000000001</v>
      </c>
      <c r="I859" s="75">
        <v>259.65000000000003</v>
      </c>
      <c r="J859" s="75">
        <v>245.22499999999999</v>
      </c>
      <c r="K859" s="75">
        <v>201.95</v>
      </c>
      <c r="L859" s="76">
        <v>0</v>
      </c>
      <c r="M859" s="75">
        <v>259.65000000000003</v>
      </c>
      <c r="N859" s="75">
        <v>259.65000000000003</v>
      </c>
      <c r="O859" s="75">
        <v>259.65000000000003</v>
      </c>
      <c r="P859" s="77">
        <v>0</v>
      </c>
      <c r="Q859" s="77">
        <v>268.30500000000001</v>
      </c>
    </row>
    <row r="860" spans="1:17" x14ac:dyDescent="0.2">
      <c r="A860" s="19">
        <v>31206535</v>
      </c>
      <c r="B860" s="19" t="s">
        <v>4798</v>
      </c>
      <c r="C860" s="72"/>
      <c r="D860" s="73">
        <v>4.5</v>
      </c>
      <c r="E860" s="74">
        <v>0</v>
      </c>
      <c r="G860" s="75">
        <v>1361.0209500000001</v>
      </c>
      <c r="H860" s="75">
        <v>5027.4219000000003</v>
      </c>
      <c r="I860" s="75">
        <v>4865.2470000000003</v>
      </c>
      <c r="J860" s="75">
        <v>4594.9555</v>
      </c>
      <c r="K860" s="75">
        <v>3784.0809999999997</v>
      </c>
      <c r="L860" s="76">
        <v>1144.971</v>
      </c>
      <c r="M860" s="75">
        <v>4865.2470000000003</v>
      </c>
      <c r="N860" s="75">
        <v>4865.2470000000003</v>
      </c>
      <c r="O860" s="75">
        <v>4865.2470000000003</v>
      </c>
      <c r="P860" s="77">
        <v>1144.971</v>
      </c>
      <c r="Q860" s="77">
        <v>5027.4219000000003</v>
      </c>
    </row>
    <row r="861" spans="1:17" x14ac:dyDescent="0.2">
      <c r="A861" s="19">
        <v>31206584</v>
      </c>
      <c r="B861" s="19" t="s">
        <v>4354</v>
      </c>
      <c r="C861" s="72"/>
      <c r="D861" s="73">
        <v>5</v>
      </c>
      <c r="E861" s="74">
        <v>0</v>
      </c>
      <c r="G861" s="75">
        <v>96.266639999999995</v>
      </c>
      <c r="H861" s="75">
        <v>1265.2650000000001</v>
      </c>
      <c r="I861" s="75">
        <v>1224.45</v>
      </c>
      <c r="J861" s="75">
        <v>1156.425</v>
      </c>
      <c r="K861" s="75">
        <v>952.34999999999991</v>
      </c>
      <c r="L861" s="76">
        <v>227.79</v>
      </c>
      <c r="M861" s="75">
        <v>1224.45</v>
      </c>
      <c r="N861" s="75">
        <v>1224.45</v>
      </c>
      <c r="O861" s="75">
        <v>1224.45</v>
      </c>
      <c r="P861" s="77">
        <v>96.266639999999995</v>
      </c>
      <c r="Q861" s="77">
        <v>1265.2650000000001</v>
      </c>
    </row>
    <row r="862" spans="1:17" x14ac:dyDescent="0.2">
      <c r="A862" s="19">
        <v>31206659</v>
      </c>
      <c r="B862" s="19" t="s">
        <v>1380</v>
      </c>
      <c r="C862" s="72"/>
      <c r="D862" s="73">
        <v>46</v>
      </c>
      <c r="E862" s="74">
        <v>0</v>
      </c>
      <c r="G862" s="75">
        <v>333.26431000000002</v>
      </c>
      <c r="H862" s="75">
        <v>780.73500000000001</v>
      </c>
      <c r="I862" s="75">
        <v>755.55000000000007</v>
      </c>
      <c r="J862" s="75">
        <v>713.57499999999993</v>
      </c>
      <c r="K862" s="75">
        <v>587.65</v>
      </c>
      <c r="L862" s="76">
        <v>482.81400000000002</v>
      </c>
      <c r="M862" s="75">
        <v>755.55000000000007</v>
      </c>
      <c r="N862" s="75">
        <v>755.55000000000007</v>
      </c>
      <c r="O862" s="75">
        <v>755.55000000000007</v>
      </c>
      <c r="P862" s="77">
        <v>333.26431000000002</v>
      </c>
      <c r="Q862" s="77">
        <v>780.73500000000001</v>
      </c>
    </row>
    <row r="863" spans="1:17" x14ac:dyDescent="0.2">
      <c r="A863" s="19">
        <v>31206683</v>
      </c>
      <c r="B863" s="19" t="s">
        <v>3156</v>
      </c>
      <c r="C863" s="72"/>
      <c r="D863" s="73">
        <v>1212.25</v>
      </c>
      <c r="E863" s="74">
        <v>0</v>
      </c>
      <c r="G863" s="75">
        <v>333.26431000000002</v>
      </c>
      <c r="H863" s="75">
        <v>1450.3536000000001</v>
      </c>
      <c r="I863" s="75">
        <v>1403.568</v>
      </c>
      <c r="J863" s="75">
        <v>1325.5919999999999</v>
      </c>
      <c r="K863" s="75">
        <v>1091.664</v>
      </c>
      <c r="L863" s="76">
        <v>482.81400000000002</v>
      </c>
      <c r="M863" s="75">
        <v>1403.568</v>
      </c>
      <c r="N863" s="75">
        <v>1403.568</v>
      </c>
      <c r="O863" s="75">
        <v>1403.568</v>
      </c>
      <c r="P863" s="77">
        <v>333.26431000000002</v>
      </c>
      <c r="Q863" s="77">
        <v>1450.3536000000001</v>
      </c>
    </row>
    <row r="864" spans="1:17" x14ac:dyDescent="0.2">
      <c r="A864" s="19">
        <v>31206709</v>
      </c>
      <c r="B864" s="19" t="s">
        <v>501</v>
      </c>
      <c r="C864" s="72"/>
      <c r="D864" s="73">
        <v>153.5</v>
      </c>
      <c r="E864" s="74">
        <v>0</v>
      </c>
      <c r="G864" s="75">
        <v>333.26431000000002</v>
      </c>
      <c r="H864" s="75">
        <v>1447.0800000000002</v>
      </c>
      <c r="I864" s="75">
        <v>1400.4</v>
      </c>
      <c r="J864" s="75">
        <v>1322.6</v>
      </c>
      <c r="K864" s="75">
        <v>1089.1999999999998</v>
      </c>
      <c r="L864" s="76">
        <v>482.81400000000002</v>
      </c>
      <c r="M864" s="75">
        <v>1400.4</v>
      </c>
      <c r="N864" s="75">
        <v>1400.4</v>
      </c>
      <c r="O864" s="75">
        <v>1400.4</v>
      </c>
      <c r="P864" s="77">
        <v>333.26431000000002</v>
      </c>
      <c r="Q864" s="77">
        <v>1447.0800000000002</v>
      </c>
    </row>
    <row r="865" spans="1:17" x14ac:dyDescent="0.2">
      <c r="A865" s="19">
        <v>31206717</v>
      </c>
      <c r="B865" s="19" t="s">
        <v>5003</v>
      </c>
      <c r="C865" s="72"/>
      <c r="D865" s="73">
        <v>189.5</v>
      </c>
      <c r="E865" s="74">
        <v>0</v>
      </c>
      <c r="G865" s="75">
        <v>24.047650000000001</v>
      </c>
      <c r="H865" s="75">
        <v>87.885000000000005</v>
      </c>
      <c r="I865" s="75">
        <v>85.05</v>
      </c>
      <c r="J865" s="75">
        <v>80.325000000000003</v>
      </c>
      <c r="K865" s="75">
        <v>66.149999999999991</v>
      </c>
      <c r="L865" s="76">
        <v>0</v>
      </c>
      <c r="M865" s="75">
        <v>85.05</v>
      </c>
      <c r="N865" s="75">
        <v>85.05</v>
      </c>
      <c r="O865" s="75">
        <v>85.05</v>
      </c>
      <c r="P865" s="77">
        <v>0</v>
      </c>
      <c r="Q865" s="77">
        <v>87.885000000000005</v>
      </c>
    </row>
    <row r="866" spans="1:17" x14ac:dyDescent="0.2">
      <c r="A866" s="19">
        <v>31206733</v>
      </c>
      <c r="B866" s="19" t="s">
        <v>1135</v>
      </c>
      <c r="C866" s="72"/>
      <c r="D866" s="73">
        <v>45.25</v>
      </c>
      <c r="E866" s="74">
        <v>0</v>
      </c>
      <c r="G866" s="75">
        <v>13.154920000000001</v>
      </c>
      <c r="H866" s="75">
        <v>120.6675</v>
      </c>
      <c r="I866" s="75">
        <v>116.77500000000001</v>
      </c>
      <c r="J866" s="75">
        <v>110.28749999999999</v>
      </c>
      <c r="K866" s="75">
        <v>90.824999999999989</v>
      </c>
      <c r="L866" s="76">
        <v>0</v>
      </c>
      <c r="M866" s="75">
        <v>116.77500000000001</v>
      </c>
      <c r="N866" s="75">
        <v>116.77500000000001</v>
      </c>
      <c r="O866" s="75">
        <v>116.77500000000001</v>
      </c>
      <c r="P866" s="77">
        <v>0</v>
      </c>
      <c r="Q866" s="77">
        <v>120.6675</v>
      </c>
    </row>
    <row r="867" spans="1:17" x14ac:dyDescent="0.2">
      <c r="A867" s="19">
        <v>31206741</v>
      </c>
      <c r="B867" s="19" t="s">
        <v>4151</v>
      </c>
      <c r="C867" s="72"/>
      <c r="D867" s="73">
        <v>265.25</v>
      </c>
      <c r="E867" s="74">
        <v>0</v>
      </c>
      <c r="G867" s="75">
        <v>930.33038999999997</v>
      </c>
      <c r="H867" s="75">
        <v>7120.6194000000005</v>
      </c>
      <c r="I867" s="75">
        <v>6890.9220000000005</v>
      </c>
      <c r="J867" s="75">
        <v>6508.0929999999998</v>
      </c>
      <c r="K867" s="75">
        <v>5359.6059999999998</v>
      </c>
      <c r="L867" s="76">
        <v>4136.5709999999999</v>
      </c>
      <c r="M867" s="75">
        <v>6890.9220000000005</v>
      </c>
      <c r="N867" s="75">
        <v>6890.9220000000005</v>
      </c>
      <c r="O867" s="75">
        <v>6890.9220000000005</v>
      </c>
      <c r="P867" s="77">
        <v>930.33038999999997</v>
      </c>
      <c r="Q867" s="77">
        <v>7120.6194000000005</v>
      </c>
    </row>
    <row r="868" spans="1:17" x14ac:dyDescent="0.2">
      <c r="A868" s="19">
        <v>31206766</v>
      </c>
      <c r="B868" s="19" t="s">
        <v>4442</v>
      </c>
      <c r="C868" s="72"/>
      <c r="D868" s="73">
        <v>45.25</v>
      </c>
      <c r="E868" s="74">
        <v>0</v>
      </c>
      <c r="G868" s="75">
        <v>829.99561000000006</v>
      </c>
      <c r="H868" s="75">
        <v>7120.6194000000005</v>
      </c>
      <c r="I868" s="75">
        <v>6890.9220000000005</v>
      </c>
      <c r="J868" s="75">
        <v>6508.0929999999998</v>
      </c>
      <c r="K868" s="75">
        <v>5359.6059999999998</v>
      </c>
      <c r="L868" s="76">
        <v>2494.152</v>
      </c>
      <c r="M868" s="75">
        <v>6890.9220000000005</v>
      </c>
      <c r="N868" s="75">
        <v>6890.9220000000005</v>
      </c>
      <c r="O868" s="75">
        <v>6890.9220000000005</v>
      </c>
      <c r="P868" s="77">
        <v>829.99561000000006</v>
      </c>
      <c r="Q868" s="77">
        <v>7120.6194000000005</v>
      </c>
    </row>
    <row r="869" spans="1:17" x14ac:dyDescent="0.2">
      <c r="A869" s="19">
        <v>31206790</v>
      </c>
      <c r="B869" s="19" t="s">
        <v>2049</v>
      </c>
      <c r="C869" s="72"/>
      <c r="D869" s="73">
        <v>103</v>
      </c>
      <c r="E869" s="74">
        <v>0</v>
      </c>
      <c r="G869" s="75">
        <v>1.817504</v>
      </c>
      <c r="H869" s="75">
        <v>3.8688000000000002</v>
      </c>
      <c r="I869" s="75">
        <v>3.7440000000000007</v>
      </c>
      <c r="J869" s="75">
        <v>3.536</v>
      </c>
      <c r="K869" s="75">
        <v>2.9119999999999999</v>
      </c>
      <c r="L869" s="74" t="s">
        <v>674</v>
      </c>
      <c r="M869" s="75">
        <v>3.7440000000000007</v>
      </c>
      <c r="N869" s="75">
        <v>3.7440000000000007</v>
      </c>
      <c r="O869" s="75">
        <v>3.7440000000000007</v>
      </c>
      <c r="P869" s="75">
        <v>1.817504</v>
      </c>
      <c r="Q869" s="75">
        <v>3.8688000000000002</v>
      </c>
    </row>
    <row r="870" spans="1:17" x14ac:dyDescent="0.2">
      <c r="A870" s="19">
        <v>31206816</v>
      </c>
      <c r="B870" s="19" t="s">
        <v>235</v>
      </c>
      <c r="C870" s="72"/>
      <c r="D870" s="73">
        <v>4</v>
      </c>
      <c r="E870" s="74">
        <v>0</v>
      </c>
      <c r="G870" s="75">
        <v>1.4767220000000001</v>
      </c>
      <c r="H870" s="75">
        <v>3.1434000000000002</v>
      </c>
      <c r="I870" s="75">
        <v>3.0420000000000003</v>
      </c>
      <c r="J870" s="75">
        <v>2.8729999999999998</v>
      </c>
      <c r="K870" s="75">
        <v>2.3659999999999997</v>
      </c>
      <c r="L870" s="74" t="s">
        <v>674</v>
      </c>
      <c r="M870" s="75">
        <v>3.0420000000000003</v>
      </c>
      <c r="N870" s="75">
        <v>3.0420000000000003</v>
      </c>
      <c r="O870" s="75">
        <v>3.0420000000000003</v>
      </c>
      <c r="P870" s="75">
        <v>1.4767220000000001</v>
      </c>
      <c r="Q870" s="75">
        <v>3.1434000000000002</v>
      </c>
    </row>
    <row r="871" spans="1:17" x14ac:dyDescent="0.2">
      <c r="A871" s="19">
        <v>31206865</v>
      </c>
      <c r="B871" s="19" t="s">
        <v>2291</v>
      </c>
      <c r="C871" s="72"/>
      <c r="D871" s="73">
        <v>71.25</v>
      </c>
      <c r="E871" s="74">
        <v>0</v>
      </c>
      <c r="G871" s="75">
        <v>1.4199250000000001</v>
      </c>
      <c r="H871" s="75">
        <v>3.0225</v>
      </c>
      <c r="I871" s="75">
        <v>2.9250000000000003</v>
      </c>
      <c r="J871" s="75">
        <v>2.7624999999999997</v>
      </c>
      <c r="K871" s="75">
        <v>2.2749999999999999</v>
      </c>
      <c r="L871" s="74" t="s">
        <v>674</v>
      </c>
      <c r="M871" s="75">
        <v>2.9250000000000003</v>
      </c>
      <c r="N871" s="75">
        <v>2.9250000000000003</v>
      </c>
      <c r="O871" s="75">
        <v>2.9250000000000003</v>
      </c>
      <c r="P871" s="75">
        <v>1.4199250000000001</v>
      </c>
      <c r="Q871" s="75">
        <v>3.0225</v>
      </c>
    </row>
    <row r="872" spans="1:17" x14ac:dyDescent="0.2">
      <c r="A872" s="19">
        <v>31206873</v>
      </c>
      <c r="B872" s="19" t="s">
        <v>4094</v>
      </c>
      <c r="C872" s="72"/>
      <c r="D872" s="73">
        <v>84</v>
      </c>
      <c r="E872" s="74">
        <v>0</v>
      </c>
      <c r="G872" s="75">
        <v>2.2937250000000002</v>
      </c>
      <c r="H872" s="75">
        <v>4.8825000000000003</v>
      </c>
      <c r="I872" s="75">
        <v>4.7250000000000005</v>
      </c>
      <c r="J872" s="75">
        <v>4.4624999999999995</v>
      </c>
      <c r="K872" s="75">
        <v>3.6749999999999998</v>
      </c>
      <c r="L872" s="74" t="s">
        <v>674</v>
      </c>
      <c r="M872" s="75">
        <v>4.7250000000000005</v>
      </c>
      <c r="N872" s="75">
        <v>4.7250000000000005</v>
      </c>
      <c r="O872" s="75">
        <v>4.7250000000000005</v>
      </c>
      <c r="P872" s="75">
        <v>2.2937250000000002</v>
      </c>
      <c r="Q872" s="75">
        <v>4.8825000000000003</v>
      </c>
    </row>
    <row r="873" spans="1:17" x14ac:dyDescent="0.2">
      <c r="A873" s="19">
        <v>31206899</v>
      </c>
      <c r="B873" s="19" t="s">
        <v>2866</v>
      </c>
      <c r="C873" s="72"/>
      <c r="D873" s="73">
        <v>35.75</v>
      </c>
      <c r="E873" s="74">
        <v>0</v>
      </c>
      <c r="G873" s="75">
        <v>23.741146000000001</v>
      </c>
      <c r="H873" s="75">
        <v>50.536200000000008</v>
      </c>
      <c r="I873" s="75">
        <v>48.906000000000013</v>
      </c>
      <c r="J873" s="75">
        <v>46.189</v>
      </c>
      <c r="K873" s="75">
        <v>38.037999999999997</v>
      </c>
      <c r="L873" s="74" t="s">
        <v>674</v>
      </c>
      <c r="M873" s="75">
        <v>48.906000000000013</v>
      </c>
      <c r="N873" s="75">
        <v>48.906000000000013</v>
      </c>
      <c r="O873" s="75">
        <v>48.906000000000013</v>
      </c>
      <c r="P873" s="75">
        <v>23.741146000000001</v>
      </c>
      <c r="Q873" s="75">
        <v>50.536200000000008</v>
      </c>
    </row>
    <row r="874" spans="1:17" x14ac:dyDescent="0.2">
      <c r="A874" s="19">
        <v>31206907</v>
      </c>
      <c r="B874" s="19" t="s">
        <v>4720</v>
      </c>
      <c r="C874" s="72"/>
      <c r="D874" s="73">
        <v>8.5</v>
      </c>
      <c r="E874" s="74">
        <v>0</v>
      </c>
      <c r="G874" s="75">
        <v>17.152694</v>
      </c>
      <c r="H874" s="75">
        <v>36.511800000000001</v>
      </c>
      <c r="I874" s="75">
        <v>35.334000000000003</v>
      </c>
      <c r="J874" s="75">
        <v>33.370999999999995</v>
      </c>
      <c r="K874" s="75">
        <v>27.481999999999996</v>
      </c>
      <c r="L874" s="74" t="s">
        <v>674</v>
      </c>
      <c r="M874" s="75">
        <v>35.334000000000003</v>
      </c>
      <c r="N874" s="75">
        <v>35.334000000000003</v>
      </c>
      <c r="O874" s="75">
        <v>35.334000000000003</v>
      </c>
      <c r="P874" s="75">
        <v>17.152694</v>
      </c>
      <c r="Q874" s="75">
        <v>36.511800000000001</v>
      </c>
    </row>
    <row r="875" spans="1:17" x14ac:dyDescent="0.2">
      <c r="A875" s="19">
        <v>31206915</v>
      </c>
      <c r="B875" s="19" t="s">
        <v>1985</v>
      </c>
      <c r="C875" s="72"/>
      <c r="D875" s="73">
        <v>2.25</v>
      </c>
      <c r="E875" s="74">
        <v>0</v>
      </c>
      <c r="G875" s="75">
        <v>6.2476700000000003</v>
      </c>
      <c r="H875" s="75">
        <v>13.299000000000001</v>
      </c>
      <c r="I875" s="75">
        <v>12.870000000000003</v>
      </c>
      <c r="J875" s="75">
        <v>12.155000000000001</v>
      </c>
      <c r="K875" s="75">
        <v>10.01</v>
      </c>
      <c r="L875" s="74" t="s">
        <v>674</v>
      </c>
      <c r="M875" s="75">
        <v>12.870000000000003</v>
      </c>
      <c r="N875" s="75">
        <v>12.870000000000003</v>
      </c>
      <c r="O875" s="75">
        <v>12.870000000000003</v>
      </c>
      <c r="P875" s="75">
        <v>6.2476700000000003</v>
      </c>
      <c r="Q875" s="75">
        <v>13.299000000000001</v>
      </c>
    </row>
    <row r="876" spans="1:17" x14ac:dyDescent="0.2">
      <c r="A876" s="19">
        <v>31206923</v>
      </c>
      <c r="B876" s="19" t="s">
        <v>4277</v>
      </c>
      <c r="C876" s="72"/>
      <c r="D876" s="73">
        <v>1265.25</v>
      </c>
      <c r="E876" s="74">
        <v>0</v>
      </c>
      <c r="G876" s="75">
        <v>6.3350499999999998</v>
      </c>
      <c r="H876" s="75">
        <v>13.485000000000001</v>
      </c>
      <c r="I876" s="75">
        <v>13.050000000000002</v>
      </c>
      <c r="J876" s="75">
        <v>12.324999999999999</v>
      </c>
      <c r="K876" s="75">
        <v>10.149999999999999</v>
      </c>
      <c r="L876" s="74" t="s">
        <v>674</v>
      </c>
      <c r="M876" s="75">
        <v>13.050000000000002</v>
      </c>
      <c r="N876" s="75">
        <v>13.050000000000002</v>
      </c>
      <c r="O876" s="75">
        <v>13.050000000000002</v>
      </c>
      <c r="P876" s="75">
        <v>6.3350499999999998</v>
      </c>
      <c r="Q876" s="75">
        <v>13.485000000000001</v>
      </c>
    </row>
    <row r="877" spans="1:17" x14ac:dyDescent="0.2">
      <c r="A877" s="19">
        <v>31206956</v>
      </c>
      <c r="B877" s="19" t="s">
        <v>129</v>
      </c>
      <c r="C877" s="72"/>
      <c r="D877" s="73">
        <v>25.5</v>
      </c>
      <c r="E877" s="74">
        <v>0</v>
      </c>
      <c r="G877" s="75">
        <v>9.3147079999999995</v>
      </c>
      <c r="H877" s="75">
        <v>19.8276</v>
      </c>
      <c r="I877" s="75">
        <v>19.188000000000002</v>
      </c>
      <c r="J877" s="75">
        <v>18.122</v>
      </c>
      <c r="K877" s="75">
        <v>14.923999999999999</v>
      </c>
      <c r="L877" s="74" t="s">
        <v>674</v>
      </c>
      <c r="M877" s="75">
        <v>19.188000000000002</v>
      </c>
      <c r="N877" s="75">
        <v>19.188000000000002</v>
      </c>
      <c r="O877" s="75">
        <v>19.188000000000002</v>
      </c>
      <c r="P877" s="75">
        <v>9.3147079999999995</v>
      </c>
      <c r="Q877" s="75">
        <v>19.8276</v>
      </c>
    </row>
    <row r="878" spans="1:17" x14ac:dyDescent="0.2">
      <c r="A878" s="19">
        <v>31206956</v>
      </c>
      <c r="B878" s="19" t="s">
        <v>129</v>
      </c>
      <c r="C878" s="72"/>
      <c r="D878" s="73">
        <v>25.5</v>
      </c>
      <c r="E878" s="74">
        <v>0</v>
      </c>
      <c r="G878" s="75">
        <v>2.6214</v>
      </c>
      <c r="H878" s="75">
        <v>5.58</v>
      </c>
      <c r="I878" s="75">
        <v>5.4</v>
      </c>
      <c r="J878" s="75">
        <v>5.0999999999999996</v>
      </c>
      <c r="K878" s="75">
        <v>4.1999999999999993</v>
      </c>
      <c r="L878" s="74" t="s">
        <v>674</v>
      </c>
      <c r="M878" s="75">
        <v>5.4</v>
      </c>
      <c r="N878" s="75">
        <v>5.4</v>
      </c>
      <c r="O878" s="75">
        <v>5.4</v>
      </c>
      <c r="P878" s="75">
        <v>2.6214</v>
      </c>
      <c r="Q878" s="75">
        <v>5.58</v>
      </c>
    </row>
    <row r="879" spans="1:17" x14ac:dyDescent="0.2">
      <c r="A879" s="19">
        <v>31206956</v>
      </c>
      <c r="B879" s="19" t="s">
        <v>129</v>
      </c>
      <c r="C879" s="72"/>
      <c r="D879" s="73">
        <v>25.5</v>
      </c>
      <c r="E879" s="74">
        <v>0</v>
      </c>
      <c r="G879" s="75">
        <v>3.0583</v>
      </c>
      <c r="H879" s="75">
        <v>6.5100000000000007</v>
      </c>
      <c r="I879" s="75">
        <v>6.3000000000000007</v>
      </c>
      <c r="J879" s="75">
        <v>5.95</v>
      </c>
      <c r="K879" s="75">
        <v>4.8999999999999995</v>
      </c>
      <c r="L879" s="74" t="s">
        <v>674</v>
      </c>
      <c r="M879" s="75">
        <v>6.3000000000000007</v>
      </c>
      <c r="N879" s="75">
        <v>6.3000000000000007</v>
      </c>
      <c r="O879" s="75">
        <v>6.3000000000000007</v>
      </c>
      <c r="P879" s="75">
        <v>3.0583</v>
      </c>
      <c r="Q879" s="75">
        <v>6.5100000000000007</v>
      </c>
    </row>
    <row r="880" spans="1:17" x14ac:dyDescent="0.2">
      <c r="A880" s="19">
        <v>31206956</v>
      </c>
      <c r="B880" s="19" t="s">
        <v>129</v>
      </c>
      <c r="C880" s="72"/>
      <c r="D880" s="73">
        <v>25.5</v>
      </c>
      <c r="E880" s="74">
        <v>0</v>
      </c>
      <c r="G880" s="75">
        <v>4.4126899999999996</v>
      </c>
      <c r="H880" s="75">
        <v>9.3930000000000007</v>
      </c>
      <c r="I880" s="75">
        <v>9.0900000000000016</v>
      </c>
      <c r="J880" s="75">
        <v>8.5849999999999991</v>
      </c>
      <c r="K880" s="75">
        <v>7.0699999999999994</v>
      </c>
      <c r="L880" s="74" t="s">
        <v>674</v>
      </c>
      <c r="M880" s="75">
        <v>9.0900000000000016</v>
      </c>
      <c r="N880" s="75">
        <v>9.0900000000000016</v>
      </c>
      <c r="O880" s="75">
        <v>9.0900000000000016</v>
      </c>
      <c r="P880" s="75">
        <v>4.4126899999999996</v>
      </c>
      <c r="Q880" s="75">
        <v>9.3930000000000007</v>
      </c>
    </row>
    <row r="881" spans="1:17" x14ac:dyDescent="0.2">
      <c r="A881" s="19">
        <v>31206964</v>
      </c>
      <c r="B881" s="19" t="s">
        <v>4204</v>
      </c>
      <c r="C881" s="72"/>
      <c r="D881" s="73">
        <v>54.75</v>
      </c>
      <c r="E881" s="74">
        <v>0</v>
      </c>
      <c r="G881" s="75">
        <v>6.1340759999999994</v>
      </c>
      <c r="H881" s="75">
        <v>13.0572</v>
      </c>
      <c r="I881" s="75">
        <v>12.636000000000001</v>
      </c>
      <c r="J881" s="75">
        <v>11.933999999999999</v>
      </c>
      <c r="K881" s="75">
        <v>9.8279999999999994</v>
      </c>
      <c r="L881" s="74" t="s">
        <v>674</v>
      </c>
      <c r="M881" s="75">
        <v>12.636000000000001</v>
      </c>
      <c r="N881" s="75">
        <v>12.636000000000001</v>
      </c>
      <c r="O881" s="75">
        <v>12.636000000000001</v>
      </c>
      <c r="P881" s="75">
        <v>6.1340759999999994</v>
      </c>
      <c r="Q881" s="75">
        <v>13.0572</v>
      </c>
    </row>
    <row r="882" spans="1:17" x14ac:dyDescent="0.2">
      <c r="A882" s="19">
        <v>31206972</v>
      </c>
      <c r="B882" s="19" t="s">
        <v>242</v>
      </c>
      <c r="C882" s="72"/>
      <c r="D882" s="73">
        <v>19.5</v>
      </c>
      <c r="E882" s="74">
        <v>0</v>
      </c>
      <c r="G882" s="75">
        <v>72.009857999999994</v>
      </c>
      <c r="H882" s="75">
        <v>153.2826</v>
      </c>
      <c r="I882" s="75">
        <v>148.33800000000002</v>
      </c>
      <c r="J882" s="75">
        <v>140.09699999999998</v>
      </c>
      <c r="K882" s="75">
        <v>115.37399999999998</v>
      </c>
      <c r="L882" s="74" t="s">
        <v>674</v>
      </c>
      <c r="M882" s="75">
        <v>148.33800000000002</v>
      </c>
      <c r="N882" s="75">
        <v>148.33800000000002</v>
      </c>
      <c r="O882" s="75">
        <v>148.33800000000002</v>
      </c>
      <c r="P882" s="75">
        <v>72.009857999999994</v>
      </c>
      <c r="Q882" s="75">
        <v>153.2826</v>
      </c>
    </row>
    <row r="883" spans="1:17" x14ac:dyDescent="0.2">
      <c r="A883" s="19">
        <v>31206972</v>
      </c>
      <c r="B883" s="19" t="s">
        <v>242</v>
      </c>
      <c r="C883" s="72"/>
      <c r="D883" s="73">
        <v>19.5</v>
      </c>
      <c r="E883" s="74">
        <v>0</v>
      </c>
      <c r="G883" s="75">
        <v>36.004940000000005</v>
      </c>
      <c r="H883" s="75">
        <v>345.96000000000004</v>
      </c>
      <c r="I883" s="75">
        <v>334.8</v>
      </c>
      <c r="J883" s="75">
        <v>316.2</v>
      </c>
      <c r="K883" s="75">
        <v>260.39999999999998</v>
      </c>
      <c r="L883" s="76">
        <v>0</v>
      </c>
      <c r="M883" s="75">
        <v>334.8</v>
      </c>
      <c r="N883" s="75">
        <v>334.8</v>
      </c>
      <c r="O883" s="75">
        <v>334.8</v>
      </c>
      <c r="P883" s="77">
        <v>0</v>
      </c>
      <c r="Q883" s="77">
        <v>345.96000000000004</v>
      </c>
    </row>
    <row r="884" spans="1:17" x14ac:dyDescent="0.2">
      <c r="A884" s="19">
        <v>31206972</v>
      </c>
      <c r="B884" s="19" t="s">
        <v>242</v>
      </c>
      <c r="C884" s="72"/>
      <c r="D884" s="73">
        <v>19.5</v>
      </c>
      <c r="E884" s="74">
        <v>0</v>
      </c>
      <c r="G884" s="75">
        <v>36.004940000000005</v>
      </c>
      <c r="H884" s="75">
        <v>362.23500000000001</v>
      </c>
      <c r="I884" s="75">
        <v>350.55</v>
      </c>
      <c r="J884" s="75">
        <v>331.07499999999999</v>
      </c>
      <c r="K884" s="75">
        <v>272.64999999999998</v>
      </c>
      <c r="L884" s="76">
        <v>0</v>
      </c>
      <c r="M884" s="75">
        <v>350.55</v>
      </c>
      <c r="N884" s="75">
        <v>350.55</v>
      </c>
      <c r="O884" s="75">
        <v>350.55</v>
      </c>
      <c r="P884" s="77">
        <v>0</v>
      </c>
      <c r="Q884" s="77">
        <v>362.23500000000001</v>
      </c>
    </row>
    <row r="885" spans="1:17" x14ac:dyDescent="0.2">
      <c r="A885" s="19">
        <v>31206972</v>
      </c>
      <c r="B885" s="19" t="s">
        <v>242</v>
      </c>
      <c r="C885" s="72"/>
      <c r="D885" s="73">
        <v>19.5</v>
      </c>
      <c r="E885" s="74">
        <v>0</v>
      </c>
      <c r="G885" s="75">
        <v>0</v>
      </c>
      <c r="H885" s="75">
        <v>1263.1725000000001</v>
      </c>
      <c r="I885" s="75">
        <v>1222.425</v>
      </c>
      <c r="J885" s="75">
        <v>1154.5125</v>
      </c>
      <c r="K885" s="75">
        <v>950.77499999999998</v>
      </c>
      <c r="L885" s="76">
        <v>0</v>
      </c>
      <c r="M885" s="75">
        <v>1222.425</v>
      </c>
      <c r="N885" s="75">
        <v>1222.425</v>
      </c>
      <c r="O885" s="75">
        <v>1222.425</v>
      </c>
      <c r="P885" s="77">
        <v>0</v>
      </c>
      <c r="Q885" s="77">
        <v>1263.1725000000001</v>
      </c>
    </row>
    <row r="886" spans="1:17" x14ac:dyDescent="0.2">
      <c r="A886" s="19">
        <v>31206972</v>
      </c>
      <c r="B886" s="19" t="s">
        <v>242</v>
      </c>
      <c r="C886" s="72"/>
      <c r="D886" s="73">
        <v>19.5</v>
      </c>
      <c r="E886" s="74">
        <v>0</v>
      </c>
      <c r="G886" s="75">
        <v>35.782110000000003</v>
      </c>
      <c r="H886" s="75">
        <v>76.167000000000016</v>
      </c>
      <c r="I886" s="75">
        <v>73.710000000000022</v>
      </c>
      <c r="J886" s="75">
        <v>69.615000000000009</v>
      </c>
      <c r="K886" s="75">
        <v>57.33</v>
      </c>
      <c r="L886" s="74" t="s">
        <v>674</v>
      </c>
      <c r="M886" s="75">
        <v>73.710000000000022</v>
      </c>
      <c r="N886" s="75">
        <v>73.710000000000022</v>
      </c>
      <c r="O886" s="75">
        <v>73.710000000000022</v>
      </c>
      <c r="P886" s="75">
        <v>35.782110000000003</v>
      </c>
      <c r="Q886" s="75">
        <v>76.167000000000016</v>
      </c>
    </row>
    <row r="887" spans="1:17" x14ac:dyDescent="0.2">
      <c r="A887" s="19">
        <v>31206972</v>
      </c>
      <c r="B887" s="19" t="s">
        <v>242</v>
      </c>
      <c r="C887" s="72"/>
      <c r="D887" s="73">
        <v>19.5</v>
      </c>
      <c r="E887" s="74">
        <v>0</v>
      </c>
      <c r="G887" s="75">
        <v>1.3631280000000001</v>
      </c>
      <c r="H887" s="75">
        <v>2.9016000000000002</v>
      </c>
      <c r="I887" s="75">
        <v>2.8080000000000007</v>
      </c>
      <c r="J887" s="75">
        <v>2.6520000000000001</v>
      </c>
      <c r="K887" s="75">
        <v>2.1839999999999997</v>
      </c>
      <c r="L887" s="74" t="s">
        <v>674</v>
      </c>
      <c r="M887" s="75">
        <v>2.8080000000000007</v>
      </c>
      <c r="N887" s="75">
        <v>2.8080000000000007</v>
      </c>
      <c r="O887" s="75">
        <v>2.8080000000000007</v>
      </c>
      <c r="P887" s="75">
        <v>1.3631280000000001</v>
      </c>
      <c r="Q887" s="75">
        <v>2.9016000000000002</v>
      </c>
    </row>
    <row r="888" spans="1:17" x14ac:dyDescent="0.2">
      <c r="A888" s="19">
        <v>31206980</v>
      </c>
      <c r="B888" s="19" t="s">
        <v>1404</v>
      </c>
      <c r="C888" s="72"/>
      <c r="D888" s="73">
        <v>35.75</v>
      </c>
      <c r="E888" s="74">
        <v>0</v>
      </c>
      <c r="G888" s="75">
        <v>6.8811749999999998</v>
      </c>
      <c r="H888" s="75">
        <v>14.647500000000001</v>
      </c>
      <c r="I888" s="75">
        <v>14.175000000000002</v>
      </c>
      <c r="J888" s="75">
        <v>13.387499999999999</v>
      </c>
      <c r="K888" s="75">
        <v>11.024999999999999</v>
      </c>
      <c r="L888" s="74" t="s">
        <v>674</v>
      </c>
      <c r="M888" s="75">
        <v>14.175000000000002</v>
      </c>
      <c r="N888" s="75">
        <v>14.175000000000002</v>
      </c>
      <c r="O888" s="75">
        <v>14.175000000000002</v>
      </c>
      <c r="P888" s="75">
        <v>6.8811749999999998</v>
      </c>
      <c r="Q888" s="75">
        <v>14.647500000000001</v>
      </c>
    </row>
    <row r="889" spans="1:17" x14ac:dyDescent="0.2">
      <c r="A889" s="19">
        <v>31206998</v>
      </c>
      <c r="B889" s="19" t="s">
        <v>1403</v>
      </c>
      <c r="C889" s="72"/>
      <c r="D889" s="73">
        <v>50.75</v>
      </c>
      <c r="E889" s="74">
        <v>0</v>
      </c>
      <c r="G889" s="75">
        <v>2.2718800000000003</v>
      </c>
      <c r="H889" s="75">
        <v>4.8360000000000003</v>
      </c>
      <c r="I889" s="75">
        <v>4.6800000000000006</v>
      </c>
      <c r="J889" s="75">
        <v>4.42</v>
      </c>
      <c r="K889" s="75">
        <v>3.6399999999999997</v>
      </c>
      <c r="L889" s="74" t="s">
        <v>674</v>
      </c>
      <c r="M889" s="75">
        <v>4.6800000000000006</v>
      </c>
      <c r="N889" s="75">
        <v>4.6800000000000006</v>
      </c>
      <c r="O889" s="75">
        <v>4.6800000000000006</v>
      </c>
      <c r="P889" s="75">
        <v>2.2718800000000003</v>
      </c>
      <c r="Q889" s="75">
        <v>4.8360000000000003</v>
      </c>
    </row>
    <row r="890" spans="1:17" x14ac:dyDescent="0.2">
      <c r="A890" s="19">
        <v>31207004</v>
      </c>
      <c r="B890" s="19" t="s">
        <v>1407</v>
      </c>
      <c r="C890" s="72"/>
      <c r="D890" s="73">
        <v>53.75</v>
      </c>
      <c r="E890" s="74">
        <v>0</v>
      </c>
      <c r="G890" s="75">
        <v>0</v>
      </c>
      <c r="H890" s="75">
        <v>877.6875</v>
      </c>
      <c r="I890" s="75">
        <v>849.375</v>
      </c>
      <c r="J890" s="75">
        <v>802.1875</v>
      </c>
      <c r="K890" s="75">
        <v>660.625</v>
      </c>
      <c r="L890" s="76">
        <v>0</v>
      </c>
      <c r="M890" s="75">
        <v>849.375</v>
      </c>
      <c r="N890" s="75">
        <v>849.375</v>
      </c>
      <c r="O890" s="75">
        <v>849.375</v>
      </c>
      <c r="P890" s="77">
        <v>0</v>
      </c>
      <c r="Q890" s="77">
        <v>877.6875</v>
      </c>
    </row>
    <row r="891" spans="1:17" x14ac:dyDescent="0.2">
      <c r="A891" s="19">
        <v>31207004</v>
      </c>
      <c r="B891" s="19" t="s">
        <v>1407</v>
      </c>
      <c r="C891" s="72"/>
      <c r="D891" s="73">
        <v>53.75</v>
      </c>
      <c r="E891" s="74">
        <v>0</v>
      </c>
      <c r="G891" s="75">
        <v>0</v>
      </c>
      <c r="H891" s="75">
        <v>192.23099999999999</v>
      </c>
      <c r="I891" s="75">
        <v>186.03</v>
      </c>
      <c r="J891" s="75">
        <v>175.69499999999999</v>
      </c>
      <c r="K891" s="75">
        <v>144.68999999999997</v>
      </c>
      <c r="L891" s="76">
        <v>0</v>
      </c>
      <c r="M891" s="75">
        <v>186.03</v>
      </c>
      <c r="N891" s="75">
        <v>186.03</v>
      </c>
      <c r="O891" s="75">
        <v>186.03</v>
      </c>
      <c r="P891" s="77">
        <v>0</v>
      </c>
      <c r="Q891" s="77">
        <v>192.23099999999999</v>
      </c>
    </row>
    <row r="892" spans="1:17" x14ac:dyDescent="0.2">
      <c r="A892" s="19">
        <v>31207012</v>
      </c>
      <c r="B892" s="19" t="s">
        <v>183</v>
      </c>
      <c r="C892" s="72"/>
      <c r="D892" s="73">
        <v>48.75</v>
      </c>
      <c r="E892" s="74">
        <v>0</v>
      </c>
      <c r="G892" s="75">
        <v>0</v>
      </c>
      <c r="H892" s="75">
        <v>192.23099999999999</v>
      </c>
      <c r="I892" s="75">
        <v>186.03</v>
      </c>
      <c r="J892" s="75">
        <v>175.69499999999999</v>
      </c>
      <c r="K892" s="75">
        <v>144.68999999999997</v>
      </c>
      <c r="L892" s="76">
        <v>0</v>
      </c>
      <c r="M892" s="75">
        <v>186.03</v>
      </c>
      <c r="N892" s="75">
        <v>186.03</v>
      </c>
      <c r="O892" s="75">
        <v>186.03</v>
      </c>
      <c r="P892" s="77">
        <v>0</v>
      </c>
      <c r="Q892" s="77">
        <v>192.23099999999999</v>
      </c>
    </row>
    <row r="893" spans="1:17" x14ac:dyDescent="0.2">
      <c r="A893" s="19">
        <v>31207020</v>
      </c>
      <c r="B893" s="19" t="s">
        <v>2329</v>
      </c>
      <c r="C893" s="72"/>
      <c r="D893" s="73">
        <v>553.25</v>
      </c>
      <c r="E893" s="74">
        <v>0</v>
      </c>
      <c r="G893" s="75">
        <v>0</v>
      </c>
      <c r="H893" s="75">
        <v>192.23099999999999</v>
      </c>
      <c r="I893" s="75">
        <v>186.03</v>
      </c>
      <c r="J893" s="75">
        <v>175.69499999999999</v>
      </c>
      <c r="K893" s="75">
        <v>144.68999999999997</v>
      </c>
      <c r="L893" s="76">
        <v>0</v>
      </c>
      <c r="M893" s="75">
        <v>186.03</v>
      </c>
      <c r="N893" s="75">
        <v>186.03</v>
      </c>
      <c r="O893" s="75">
        <v>186.03</v>
      </c>
      <c r="P893" s="77">
        <v>0</v>
      </c>
      <c r="Q893" s="77">
        <v>192.23099999999999</v>
      </c>
    </row>
    <row r="894" spans="1:17" x14ac:dyDescent="0.2">
      <c r="A894" s="19">
        <v>31207038</v>
      </c>
      <c r="B894" s="19" t="s">
        <v>4518</v>
      </c>
      <c r="C894" s="72"/>
      <c r="D894" s="73">
        <v>362.25</v>
      </c>
      <c r="E894" s="74">
        <v>0</v>
      </c>
      <c r="G894" s="75">
        <v>0</v>
      </c>
      <c r="H894" s="75">
        <v>192.23099999999999</v>
      </c>
      <c r="I894" s="75">
        <v>186.03</v>
      </c>
      <c r="J894" s="75">
        <v>175.69499999999999</v>
      </c>
      <c r="K894" s="75">
        <v>144.68999999999997</v>
      </c>
      <c r="L894" s="76">
        <v>0</v>
      </c>
      <c r="M894" s="75">
        <v>186.03</v>
      </c>
      <c r="N894" s="75">
        <v>186.03</v>
      </c>
      <c r="O894" s="75">
        <v>186.03</v>
      </c>
      <c r="P894" s="77">
        <v>0</v>
      </c>
      <c r="Q894" s="77">
        <v>192.23099999999999</v>
      </c>
    </row>
    <row r="895" spans="1:17" x14ac:dyDescent="0.2">
      <c r="A895" s="19">
        <v>31207046</v>
      </c>
      <c r="B895" s="19" t="s">
        <v>4337</v>
      </c>
      <c r="C895" s="72"/>
      <c r="D895" s="73">
        <v>11.5</v>
      </c>
      <c r="E895" s="74">
        <v>0</v>
      </c>
      <c r="G895" s="75">
        <v>4.3471549999999999</v>
      </c>
      <c r="H895" s="75">
        <v>9.2534999999999989</v>
      </c>
      <c r="I895" s="75">
        <v>8.9550000000000001</v>
      </c>
      <c r="J895" s="75">
        <v>8.4574999999999996</v>
      </c>
      <c r="K895" s="75">
        <v>6.964999999999999</v>
      </c>
      <c r="L895" s="74" t="s">
        <v>674</v>
      </c>
      <c r="M895" s="75">
        <v>8.9550000000000001</v>
      </c>
      <c r="N895" s="75">
        <v>8.9550000000000001</v>
      </c>
      <c r="O895" s="75">
        <v>8.9550000000000001</v>
      </c>
      <c r="P895" s="75">
        <v>4.3471549999999999</v>
      </c>
      <c r="Q895" s="75">
        <v>9.2534999999999989</v>
      </c>
    </row>
    <row r="896" spans="1:17" x14ac:dyDescent="0.2">
      <c r="A896" s="19">
        <v>31207053</v>
      </c>
      <c r="B896" s="19" t="s">
        <v>2453</v>
      </c>
      <c r="C896" s="72"/>
      <c r="D896" s="73">
        <v>2.25</v>
      </c>
      <c r="E896" s="74">
        <v>0</v>
      </c>
      <c r="G896" s="75">
        <v>28.219371000000002</v>
      </c>
      <c r="H896" s="75">
        <v>60.068700000000007</v>
      </c>
      <c r="I896" s="75">
        <v>58.131000000000014</v>
      </c>
      <c r="J896" s="75">
        <v>54.901499999999999</v>
      </c>
      <c r="K896" s="75">
        <v>45.213000000000001</v>
      </c>
      <c r="L896" s="74" t="s">
        <v>674</v>
      </c>
      <c r="M896" s="75">
        <v>58.131000000000014</v>
      </c>
      <c r="N896" s="75">
        <v>58.131000000000014</v>
      </c>
      <c r="O896" s="75">
        <v>58.131000000000014</v>
      </c>
      <c r="P896" s="75">
        <v>28.219371000000002</v>
      </c>
      <c r="Q896" s="75">
        <v>60.068700000000007</v>
      </c>
    </row>
    <row r="897" spans="1:17" x14ac:dyDescent="0.2">
      <c r="A897" s="19">
        <v>31207053</v>
      </c>
      <c r="B897" s="19" t="s">
        <v>2453</v>
      </c>
      <c r="C897" s="72"/>
      <c r="D897" s="73">
        <v>2.25</v>
      </c>
      <c r="E897" s="74">
        <v>0</v>
      </c>
      <c r="G897" s="75">
        <v>4.1374430000000002</v>
      </c>
      <c r="H897" s="75">
        <v>8.8071000000000019</v>
      </c>
      <c r="I897" s="75">
        <v>8.5230000000000015</v>
      </c>
      <c r="J897" s="75">
        <v>8.0495000000000001</v>
      </c>
      <c r="K897" s="75">
        <v>6.6290000000000004</v>
      </c>
      <c r="L897" s="74" t="s">
        <v>674</v>
      </c>
      <c r="M897" s="75">
        <v>8.5230000000000015</v>
      </c>
      <c r="N897" s="75">
        <v>8.5230000000000015</v>
      </c>
      <c r="O897" s="75">
        <v>8.5230000000000015</v>
      </c>
      <c r="P897" s="75">
        <v>4.1374430000000002</v>
      </c>
      <c r="Q897" s="75">
        <v>8.8071000000000019</v>
      </c>
    </row>
    <row r="898" spans="1:17" x14ac:dyDescent="0.2">
      <c r="A898" s="19">
        <v>31207061</v>
      </c>
      <c r="B898" s="19" t="s">
        <v>320</v>
      </c>
      <c r="C898" s="72"/>
      <c r="D898" s="73">
        <v>25.25</v>
      </c>
      <c r="E898" s="74">
        <v>0</v>
      </c>
      <c r="G898" s="75">
        <v>2.4990679999999998</v>
      </c>
      <c r="H898" s="75">
        <v>5.3196000000000003</v>
      </c>
      <c r="I898" s="75">
        <v>5.1480000000000006</v>
      </c>
      <c r="J898" s="75">
        <v>4.8620000000000001</v>
      </c>
      <c r="K898" s="75">
        <v>4.0039999999999996</v>
      </c>
      <c r="L898" s="74" t="s">
        <v>674</v>
      </c>
      <c r="M898" s="75">
        <v>5.1480000000000006</v>
      </c>
      <c r="N898" s="75">
        <v>5.1480000000000006</v>
      </c>
      <c r="O898" s="75">
        <v>5.1480000000000006</v>
      </c>
      <c r="P898" s="75">
        <v>2.4990679999999998</v>
      </c>
      <c r="Q898" s="75">
        <v>5.3196000000000003</v>
      </c>
    </row>
    <row r="899" spans="1:17" x14ac:dyDescent="0.2">
      <c r="A899" s="19">
        <v>31207079</v>
      </c>
      <c r="B899" s="19" t="s">
        <v>3734</v>
      </c>
      <c r="C899" s="72"/>
      <c r="D899" s="73">
        <v>238.25</v>
      </c>
      <c r="E899" s="74">
        <v>0</v>
      </c>
      <c r="G899" s="75">
        <v>199.33562499999999</v>
      </c>
      <c r="H899" s="75">
        <v>424.3125</v>
      </c>
      <c r="I899" s="75">
        <v>410.62500000000006</v>
      </c>
      <c r="J899" s="75">
        <v>387.8125</v>
      </c>
      <c r="K899" s="75">
        <v>319.375</v>
      </c>
      <c r="L899" s="74" t="s">
        <v>674</v>
      </c>
      <c r="M899" s="75">
        <v>410.62500000000006</v>
      </c>
      <c r="N899" s="75">
        <v>410.62500000000006</v>
      </c>
      <c r="O899" s="75">
        <v>410.62500000000006</v>
      </c>
      <c r="P899" s="75">
        <v>199.33562499999999</v>
      </c>
      <c r="Q899" s="75">
        <v>424.3125</v>
      </c>
    </row>
    <row r="900" spans="1:17" x14ac:dyDescent="0.2">
      <c r="A900" s="19">
        <v>31207087</v>
      </c>
      <c r="B900" s="19" t="s">
        <v>2175</v>
      </c>
      <c r="C900" s="72"/>
      <c r="D900" s="73">
        <v>142</v>
      </c>
      <c r="E900" s="74">
        <v>0</v>
      </c>
      <c r="G900" s="75">
        <v>32.033507999999998</v>
      </c>
      <c r="H900" s="75">
        <v>68.187600000000003</v>
      </c>
      <c r="I900" s="75">
        <v>65.988</v>
      </c>
      <c r="J900" s="75">
        <v>62.321999999999996</v>
      </c>
      <c r="K900" s="75">
        <v>51.323999999999991</v>
      </c>
      <c r="L900" s="74" t="s">
        <v>674</v>
      </c>
      <c r="M900" s="75">
        <v>65.988</v>
      </c>
      <c r="N900" s="75">
        <v>65.988</v>
      </c>
      <c r="O900" s="75">
        <v>65.988</v>
      </c>
      <c r="P900" s="75">
        <v>32.033507999999998</v>
      </c>
      <c r="Q900" s="75">
        <v>68.187600000000003</v>
      </c>
    </row>
    <row r="901" spans="1:17" x14ac:dyDescent="0.2">
      <c r="A901" s="19">
        <v>31207087</v>
      </c>
      <c r="B901" s="19" t="s">
        <v>2175</v>
      </c>
      <c r="C901" s="72"/>
      <c r="D901" s="73">
        <v>142</v>
      </c>
      <c r="E901" s="74">
        <v>0</v>
      </c>
      <c r="G901" s="75">
        <v>41.811330000000005</v>
      </c>
      <c r="H901" s="75">
        <v>89.001000000000005</v>
      </c>
      <c r="I901" s="75">
        <v>86.13000000000001</v>
      </c>
      <c r="J901" s="75">
        <v>81.344999999999999</v>
      </c>
      <c r="K901" s="75">
        <v>66.989999999999995</v>
      </c>
      <c r="L901" s="74" t="s">
        <v>674</v>
      </c>
      <c r="M901" s="75">
        <v>86.13000000000001</v>
      </c>
      <c r="N901" s="75">
        <v>86.13000000000001</v>
      </c>
      <c r="O901" s="75">
        <v>86.13000000000001</v>
      </c>
      <c r="P901" s="75">
        <v>41.811330000000005</v>
      </c>
      <c r="Q901" s="75">
        <v>89.001000000000005</v>
      </c>
    </row>
    <row r="902" spans="1:17" x14ac:dyDescent="0.2">
      <c r="A902" s="19">
        <v>31207087</v>
      </c>
      <c r="B902" s="19" t="s">
        <v>2175</v>
      </c>
      <c r="C902" s="72"/>
      <c r="D902" s="73">
        <v>142</v>
      </c>
      <c r="E902" s="74">
        <v>0</v>
      </c>
      <c r="G902" s="75">
        <v>365.84744999999998</v>
      </c>
      <c r="H902" s="75">
        <v>2840.8059000000003</v>
      </c>
      <c r="I902" s="75">
        <v>2749.1670000000004</v>
      </c>
      <c r="J902" s="75">
        <v>2596.4355</v>
      </c>
      <c r="K902" s="75">
        <v>2138.241</v>
      </c>
      <c r="L902" s="76">
        <v>0</v>
      </c>
      <c r="M902" s="75">
        <v>2749.1670000000004</v>
      </c>
      <c r="N902" s="75">
        <v>2749.1670000000004</v>
      </c>
      <c r="O902" s="75">
        <v>2749.1670000000004</v>
      </c>
      <c r="P902" s="77">
        <v>0</v>
      </c>
      <c r="Q902" s="77">
        <v>2840.8059000000003</v>
      </c>
    </row>
    <row r="903" spans="1:17" x14ac:dyDescent="0.2">
      <c r="A903" s="19">
        <v>31207087</v>
      </c>
      <c r="B903" s="19" t="s">
        <v>2175</v>
      </c>
      <c r="C903" s="72"/>
      <c r="D903" s="73">
        <v>142</v>
      </c>
      <c r="E903" s="74">
        <v>0</v>
      </c>
      <c r="G903" s="75">
        <v>161.12876</v>
      </c>
      <c r="H903" s="75">
        <v>214.7184</v>
      </c>
      <c r="I903" s="75">
        <v>207.792</v>
      </c>
      <c r="J903" s="75">
        <v>196.24799999999999</v>
      </c>
      <c r="K903" s="75">
        <v>161.61599999999999</v>
      </c>
      <c r="L903" s="76">
        <v>165.56400000000002</v>
      </c>
      <c r="M903" s="75">
        <v>207.792</v>
      </c>
      <c r="N903" s="75">
        <v>207.792</v>
      </c>
      <c r="O903" s="75">
        <v>207.792</v>
      </c>
      <c r="P903" s="77">
        <v>161.12876</v>
      </c>
      <c r="Q903" s="77">
        <v>214.7184</v>
      </c>
    </row>
    <row r="904" spans="1:17" x14ac:dyDescent="0.2">
      <c r="A904" s="19">
        <v>31207103</v>
      </c>
      <c r="B904" s="19" t="s">
        <v>4405</v>
      </c>
      <c r="C904" s="72"/>
      <c r="D904" s="73">
        <v>15.25</v>
      </c>
      <c r="E904" s="74">
        <v>0</v>
      </c>
      <c r="G904" s="75">
        <v>0</v>
      </c>
      <c r="H904" s="75">
        <v>786.54750000000001</v>
      </c>
      <c r="I904" s="75">
        <v>761.17500000000007</v>
      </c>
      <c r="J904" s="75">
        <v>718.88749999999993</v>
      </c>
      <c r="K904" s="75">
        <v>592.02499999999998</v>
      </c>
      <c r="L904" s="76">
        <v>0</v>
      </c>
      <c r="M904" s="75">
        <v>761.17500000000007</v>
      </c>
      <c r="N904" s="75">
        <v>761.17500000000007</v>
      </c>
      <c r="O904" s="75">
        <v>761.17500000000007</v>
      </c>
      <c r="P904" s="77">
        <v>0</v>
      </c>
      <c r="Q904" s="77">
        <v>786.54750000000001</v>
      </c>
    </row>
    <row r="905" spans="1:17" x14ac:dyDescent="0.2">
      <c r="A905" s="19">
        <v>31207103</v>
      </c>
      <c r="B905" s="19" t="s">
        <v>4405</v>
      </c>
      <c r="C905" s="72"/>
      <c r="D905" s="73">
        <v>15.25</v>
      </c>
      <c r="E905" s="74">
        <v>0</v>
      </c>
      <c r="G905" s="75">
        <v>0</v>
      </c>
      <c r="H905" s="75">
        <v>1257.3600000000001</v>
      </c>
      <c r="I905" s="75">
        <v>1216.8</v>
      </c>
      <c r="J905" s="75">
        <v>1149.2</v>
      </c>
      <c r="K905" s="75">
        <v>946.4</v>
      </c>
      <c r="L905" s="76">
        <v>0</v>
      </c>
      <c r="M905" s="75">
        <v>1216.8</v>
      </c>
      <c r="N905" s="75">
        <v>1216.8</v>
      </c>
      <c r="O905" s="75">
        <v>1216.8</v>
      </c>
      <c r="P905" s="77">
        <v>0</v>
      </c>
      <c r="Q905" s="77">
        <v>1257.3600000000001</v>
      </c>
    </row>
    <row r="906" spans="1:17" x14ac:dyDescent="0.2">
      <c r="A906" s="19">
        <v>31207111</v>
      </c>
      <c r="B906" s="19" t="s">
        <v>1398</v>
      </c>
      <c r="C906" s="72"/>
      <c r="D906" s="73">
        <v>18.25</v>
      </c>
      <c r="E906" s="74">
        <v>0</v>
      </c>
      <c r="G906" s="75">
        <v>5.0243500000000001</v>
      </c>
      <c r="H906" s="75">
        <v>10.695</v>
      </c>
      <c r="I906" s="75">
        <v>10.350000000000001</v>
      </c>
      <c r="J906" s="75">
        <v>9.7750000000000004</v>
      </c>
      <c r="K906" s="75">
        <v>8.0499999999999989</v>
      </c>
      <c r="L906" s="74" t="s">
        <v>674</v>
      </c>
      <c r="M906" s="75">
        <v>10.350000000000001</v>
      </c>
      <c r="N906" s="75">
        <v>10.350000000000001</v>
      </c>
      <c r="O906" s="75">
        <v>10.350000000000001</v>
      </c>
      <c r="P906" s="75">
        <v>5.0243500000000001</v>
      </c>
      <c r="Q906" s="75">
        <v>10.695</v>
      </c>
    </row>
    <row r="907" spans="1:17" x14ac:dyDescent="0.2">
      <c r="A907" s="19">
        <v>31207129</v>
      </c>
      <c r="B907" s="19" t="s">
        <v>4032</v>
      </c>
      <c r="C907" s="72"/>
      <c r="D907" s="73">
        <v>38.5</v>
      </c>
      <c r="E907" s="74">
        <v>0</v>
      </c>
      <c r="G907" s="75">
        <v>4.0893839999999999</v>
      </c>
      <c r="H907" s="75">
        <v>8.7048000000000005</v>
      </c>
      <c r="I907" s="75">
        <v>8.4240000000000013</v>
      </c>
      <c r="J907" s="75">
        <v>7.9559999999999995</v>
      </c>
      <c r="K907" s="75">
        <v>6.5519999999999996</v>
      </c>
      <c r="L907" s="74" t="s">
        <v>674</v>
      </c>
      <c r="M907" s="75">
        <v>8.4240000000000013</v>
      </c>
      <c r="N907" s="75">
        <v>8.4240000000000013</v>
      </c>
      <c r="O907" s="75">
        <v>8.4240000000000013</v>
      </c>
      <c r="P907" s="75">
        <v>4.0893839999999999</v>
      </c>
      <c r="Q907" s="75">
        <v>8.7048000000000005</v>
      </c>
    </row>
    <row r="908" spans="1:17" x14ac:dyDescent="0.2">
      <c r="A908" s="19">
        <v>31207137</v>
      </c>
      <c r="B908" s="19" t="s">
        <v>4152</v>
      </c>
      <c r="C908" s="20">
        <v>96375</v>
      </c>
      <c r="D908" s="73">
        <v>265.25</v>
      </c>
      <c r="E908" s="74">
        <v>48.725499999999997</v>
      </c>
      <c r="G908" s="75">
        <v>4.0413250000000005</v>
      </c>
      <c r="H908" s="75">
        <v>8.6025000000000009</v>
      </c>
      <c r="I908" s="75">
        <v>8.3250000000000011</v>
      </c>
      <c r="J908" s="75">
        <v>7.8624999999999998</v>
      </c>
      <c r="K908" s="75">
        <v>6.4749999999999996</v>
      </c>
      <c r="L908" s="74" t="s">
        <v>674</v>
      </c>
      <c r="M908" s="75">
        <v>8.3250000000000011</v>
      </c>
      <c r="N908" s="75">
        <v>8.3250000000000011</v>
      </c>
      <c r="O908" s="75">
        <v>8.3250000000000011</v>
      </c>
      <c r="P908" s="75">
        <v>4.0413250000000005</v>
      </c>
      <c r="Q908" s="75">
        <v>8.6025000000000009</v>
      </c>
    </row>
    <row r="909" spans="1:17" x14ac:dyDescent="0.2">
      <c r="A909" s="19">
        <v>31207145</v>
      </c>
      <c r="B909" s="19" t="s">
        <v>4306</v>
      </c>
      <c r="C909" s="20">
        <v>96372</v>
      </c>
      <c r="D909" s="73">
        <v>121</v>
      </c>
      <c r="E909" s="74">
        <v>77.590499999999992</v>
      </c>
      <c r="G909" s="75">
        <v>1.1359400000000002</v>
      </c>
      <c r="H909" s="75">
        <v>2.4180000000000001</v>
      </c>
      <c r="I909" s="75">
        <v>2.3400000000000003</v>
      </c>
      <c r="J909" s="75">
        <v>2.21</v>
      </c>
      <c r="K909" s="75">
        <v>1.8199999999999998</v>
      </c>
      <c r="L909" s="74" t="s">
        <v>674</v>
      </c>
      <c r="M909" s="75">
        <v>2.3400000000000003</v>
      </c>
      <c r="N909" s="75">
        <v>2.3400000000000003</v>
      </c>
      <c r="O909" s="75">
        <v>2.3400000000000003</v>
      </c>
      <c r="P909" s="75">
        <v>1.1359400000000002</v>
      </c>
      <c r="Q909" s="75">
        <v>2.4180000000000001</v>
      </c>
    </row>
    <row r="910" spans="1:17" x14ac:dyDescent="0.2">
      <c r="A910" s="19">
        <v>31207152</v>
      </c>
      <c r="B910" s="19" t="s">
        <v>2766</v>
      </c>
      <c r="C910" s="72"/>
      <c r="D910" s="73">
        <v>121</v>
      </c>
      <c r="E910" s="74">
        <v>0</v>
      </c>
      <c r="G910" s="75">
        <v>102.34984000000001</v>
      </c>
      <c r="H910" s="75">
        <v>883.62090000000001</v>
      </c>
      <c r="I910" s="75">
        <v>855.11699999999996</v>
      </c>
      <c r="J910" s="75">
        <v>807.6105</v>
      </c>
      <c r="K910" s="75">
        <v>665.09100000000001</v>
      </c>
      <c r="L910" s="76">
        <v>567.45900000000006</v>
      </c>
      <c r="M910" s="75">
        <v>855.11699999999996</v>
      </c>
      <c r="N910" s="75">
        <v>855.11699999999996</v>
      </c>
      <c r="O910" s="75">
        <v>855.11699999999996</v>
      </c>
      <c r="P910" s="77">
        <v>102.34984000000001</v>
      </c>
      <c r="Q910" s="77">
        <v>883.62090000000001</v>
      </c>
    </row>
    <row r="911" spans="1:17" x14ac:dyDescent="0.2">
      <c r="A911" s="19">
        <v>31207194</v>
      </c>
      <c r="B911" s="19" t="s">
        <v>1856</v>
      </c>
      <c r="C911" s="72"/>
      <c r="D911" s="73">
        <v>125.75</v>
      </c>
      <c r="E911" s="74">
        <v>0</v>
      </c>
      <c r="G911" s="75">
        <v>596.91399999999999</v>
      </c>
      <c r="H911" s="75">
        <v>5196.9144000000006</v>
      </c>
      <c r="I911" s="75">
        <v>5029.2719999999999</v>
      </c>
      <c r="J911" s="75">
        <v>4749.8679999999995</v>
      </c>
      <c r="K911" s="75">
        <v>3911.6559999999995</v>
      </c>
      <c r="L911" s="76">
        <v>2494.152</v>
      </c>
      <c r="M911" s="75">
        <v>5029.2719999999999</v>
      </c>
      <c r="N911" s="75">
        <v>5029.2719999999999</v>
      </c>
      <c r="O911" s="75">
        <v>5029.2719999999999</v>
      </c>
      <c r="P911" s="77">
        <v>596.91399999999999</v>
      </c>
      <c r="Q911" s="77">
        <v>5196.9144000000006</v>
      </c>
    </row>
    <row r="912" spans="1:17" x14ac:dyDescent="0.2">
      <c r="A912" s="19">
        <v>31207202</v>
      </c>
      <c r="B912" s="19" t="s">
        <v>4941</v>
      </c>
      <c r="C912" s="72"/>
      <c r="D912" s="73">
        <v>45</v>
      </c>
      <c r="E912" s="74">
        <v>0</v>
      </c>
      <c r="G912" s="75">
        <v>1.5903160000000001</v>
      </c>
      <c r="H912" s="75">
        <v>3.3852000000000002</v>
      </c>
      <c r="I912" s="75">
        <v>3.2760000000000007</v>
      </c>
      <c r="J912" s="75">
        <v>3.0939999999999999</v>
      </c>
      <c r="K912" s="75">
        <v>2.548</v>
      </c>
      <c r="L912" s="74" t="s">
        <v>674</v>
      </c>
      <c r="M912" s="75">
        <v>3.2760000000000007</v>
      </c>
      <c r="N912" s="75">
        <v>3.2760000000000007</v>
      </c>
      <c r="O912" s="75">
        <v>3.2760000000000007</v>
      </c>
      <c r="P912" s="75">
        <v>1.5903160000000001</v>
      </c>
      <c r="Q912" s="75">
        <v>3.3852000000000002</v>
      </c>
    </row>
    <row r="913" spans="1:17" x14ac:dyDescent="0.2">
      <c r="A913" s="19">
        <v>31207210</v>
      </c>
      <c r="B913" s="19" t="s">
        <v>2137</v>
      </c>
      <c r="C913" s="72"/>
      <c r="D913" s="73">
        <v>85.75</v>
      </c>
      <c r="E913" s="74">
        <v>0</v>
      </c>
      <c r="G913" s="75">
        <v>0</v>
      </c>
      <c r="H913" s="75">
        <v>43.477499999999999</v>
      </c>
      <c r="I913" s="75">
        <v>42.075000000000003</v>
      </c>
      <c r="J913" s="75">
        <v>39.737499999999997</v>
      </c>
      <c r="K913" s="75">
        <v>32.725000000000001</v>
      </c>
      <c r="L913" s="76">
        <v>0</v>
      </c>
      <c r="M913" s="75">
        <v>42.075000000000003</v>
      </c>
      <c r="N913" s="75">
        <v>42.075000000000003</v>
      </c>
      <c r="O913" s="75">
        <v>42.075000000000003</v>
      </c>
      <c r="P913" s="77">
        <v>0</v>
      </c>
      <c r="Q913" s="77">
        <v>43.477499999999999</v>
      </c>
    </row>
    <row r="914" spans="1:17" x14ac:dyDescent="0.2">
      <c r="A914" s="19">
        <v>31207210</v>
      </c>
      <c r="B914" s="19" t="s">
        <v>2137</v>
      </c>
      <c r="C914" s="72"/>
      <c r="D914" s="73">
        <v>85.75</v>
      </c>
      <c r="E914" s="74">
        <v>0</v>
      </c>
      <c r="G914" s="75">
        <v>57.015450000000001</v>
      </c>
      <c r="H914" s="75">
        <v>121.36500000000001</v>
      </c>
      <c r="I914" s="75">
        <v>117.45000000000002</v>
      </c>
      <c r="J914" s="75">
        <v>110.925</v>
      </c>
      <c r="K914" s="75">
        <v>91.35</v>
      </c>
      <c r="L914" s="74" t="s">
        <v>674</v>
      </c>
      <c r="M914" s="75">
        <v>117.45000000000002</v>
      </c>
      <c r="N914" s="75">
        <v>117.45000000000002</v>
      </c>
      <c r="O914" s="75">
        <v>117.45000000000002</v>
      </c>
      <c r="P914" s="75">
        <v>57.015450000000001</v>
      </c>
      <c r="Q914" s="75">
        <v>121.36500000000001</v>
      </c>
    </row>
    <row r="915" spans="1:17" x14ac:dyDescent="0.2">
      <c r="A915" s="19">
        <v>31207236</v>
      </c>
      <c r="B915" s="19" t="s">
        <v>1970</v>
      </c>
      <c r="C915" s="72"/>
      <c r="D915" s="73">
        <v>23</v>
      </c>
      <c r="E915" s="74">
        <v>0</v>
      </c>
      <c r="G915" s="75">
        <v>26.921778</v>
      </c>
      <c r="H915" s="75">
        <v>57.306600000000003</v>
      </c>
      <c r="I915" s="75">
        <v>55.458000000000006</v>
      </c>
      <c r="J915" s="75">
        <v>52.376999999999995</v>
      </c>
      <c r="K915" s="75">
        <v>43.133999999999993</v>
      </c>
      <c r="L915" s="74" t="s">
        <v>674</v>
      </c>
      <c r="M915" s="75">
        <v>55.458000000000006</v>
      </c>
      <c r="N915" s="75">
        <v>55.458000000000006</v>
      </c>
      <c r="O915" s="75">
        <v>55.458000000000006</v>
      </c>
      <c r="P915" s="75">
        <v>26.921778</v>
      </c>
      <c r="Q915" s="75">
        <v>57.306600000000003</v>
      </c>
    </row>
    <row r="916" spans="1:17" x14ac:dyDescent="0.2">
      <c r="A916" s="19">
        <v>31207236</v>
      </c>
      <c r="B916" s="19" t="s">
        <v>1970</v>
      </c>
      <c r="C916" s="72"/>
      <c r="D916" s="73">
        <v>23</v>
      </c>
      <c r="E916" s="74">
        <v>0</v>
      </c>
      <c r="G916" s="75">
        <v>18.568249999999999</v>
      </c>
      <c r="H916" s="75">
        <v>39.524999999999999</v>
      </c>
      <c r="I916" s="75">
        <v>38.250000000000007</v>
      </c>
      <c r="J916" s="75">
        <v>36.125</v>
      </c>
      <c r="K916" s="75">
        <v>29.749999999999996</v>
      </c>
      <c r="L916" s="74" t="s">
        <v>674</v>
      </c>
      <c r="M916" s="75">
        <v>38.250000000000007</v>
      </c>
      <c r="N916" s="75">
        <v>38.250000000000007</v>
      </c>
      <c r="O916" s="75">
        <v>38.250000000000007</v>
      </c>
      <c r="P916" s="75">
        <v>18.568249999999999</v>
      </c>
      <c r="Q916" s="75">
        <v>39.524999999999999</v>
      </c>
    </row>
    <row r="917" spans="1:17" x14ac:dyDescent="0.2">
      <c r="A917" s="19">
        <v>31207251</v>
      </c>
      <c r="B917" s="19" t="s">
        <v>1973</v>
      </c>
      <c r="C917" s="72"/>
      <c r="D917" s="73">
        <v>31.5</v>
      </c>
      <c r="E917" s="74">
        <v>0</v>
      </c>
      <c r="G917" s="75">
        <v>13.06331</v>
      </c>
      <c r="H917" s="75">
        <v>27.806999999999999</v>
      </c>
      <c r="I917" s="75">
        <v>26.910000000000004</v>
      </c>
      <c r="J917" s="75">
        <v>25.414999999999999</v>
      </c>
      <c r="K917" s="75">
        <v>20.929999999999996</v>
      </c>
      <c r="L917" s="74" t="s">
        <v>674</v>
      </c>
      <c r="M917" s="75">
        <v>26.910000000000004</v>
      </c>
      <c r="N917" s="75">
        <v>26.910000000000004</v>
      </c>
      <c r="O917" s="75">
        <v>26.910000000000004</v>
      </c>
      <c r="P917" s="75">
        <v>13.06331</v>
      </c>
      <c r="Q917" s="75">
        <v>27.806999999999999</v>
      </c>
    </row>
    <row r="918" spans="1:17" x14ac:dyDescent="0.2">
      <c r="A918" s="19">
        <v>31207251</v>
      </c>
      <c r="B918" s="19" t="s">
        <v>1973</v>
      </c>
      <c r="C918" s="72"/>
      <c r="D918" s="73">
        <v>31.5</v>
      </c>
      <c r="E918" s="74">
        <v>0</v>
      </c>
      <c r="G918" s="75">
        <v>8.3010999999999999</v>
      </c>
      <c r="H918" s="75">
        <v>17.670000000000002</v>
      </c>
      <c r="I918" s="75">
        <v>17.100000000000001</v>
      </c>
      <c r="J918" s="75">
        <v>16.149999999999999</v>
      </c>
      <c r="K918" s="75">
        <v>13.299999999999999</v>
      </c>
      <c r="L918" s="74" t="s">
        <v>674</v>
      </c>
      <c r="M918" s="75">
        <v>17.100000000000001</v>
      </c>
      <c r="N918" s="75">
        <v>17.100000000000001</v>
      </c>
      <c r="O918" s="75">
        <v>17.100000000000001</v>
      </c>
      <c r="P918" s="75">
        <v>8.3010999999999999</v>
      </c>
      <c r="Q918" s="75">
        <v>17.670000000000002</v>
      </c>
    </row>
    <row r="919" spans="1:17" x14ac:dyDescent="0.2">
      <c r="A919" s="19">
        <v>31207343</v>
      </c>
      <c r="B919" s="19" t="s">
        <v>2176</v>
      </c>
      <c r="C919" s="72"/>
      <c r="D919" s="73">
        <v>9</v>
      </c>
      <c r="E919" s="74">
        <v>0</v>
      </c>
      <c r="G919" s="75">
        <v>8.3010999999999999</v>
      </c>
      <c r="H919" s="75">
        <v>17.670000000000002</v>
      </c>
      <c r="I919" s="75">
        <v>17.100000000000001</v>
      </c>
      <c r="J919" s="75">
        <v>16.149999999999999</v>
      </c>
      <c r="K919" s="75">
        <v>13.299999999999999</v>
      </c>
      <c r="L919" s="74" t="s">
        <v>674</v>
      </c>
      <c r="M919" s="75">
        <v>17.100000000000001</v>
      </c>
      <c r="N919" s="75">
        <v>17.100000000000001</v>
      </c>
      <c r="O919" s="75">
        <v>17.100000000000001</v>
      </c>
      <c r="P919" s="75">
        <v>8.3010999999999999</v>
      </c>
      <c r="Q919" s="75">
        <v>17.670000000000002</v>
      </c>
    </row>
    <row r="920" spans="1:17" x14ac:dyDescent="0.2">
      <c r="A920" s="19">
        <v>31207350</v>
      </c>
      <c r="B920" s="19" t="s">
        <v>190</v>
      </c>
      <c r="C920" s="72"/>
      <c r="D920" s="73">
        <v>4.5</v>
      </c>
      <c r="E920" s="74">
        <v>0</v>
      </c>
      <c r="G920" s="75">
        <v>48.731826000000005</v>
      </c>
      <c r="H920" s="75">
        <v>103.73220000000001</v>
      </c>
      <c r="I920" s="75">
        <v>100.38600000000002</v>
      </c>
      <c r="J920" s="75">
        <v>94.808999999999997</v>
      </c>
      <c r="K920" s="75">
        <v>78.078000000000003</v>
      </c>
      <c r="L920" s="74" t="s">
        <v>674</v>
      </c>
      <c r="M920" s="75">
        <v>100.38600000000002</v>
      </c>
      <c r="N920" s="75">
        <v>100.38600000000002</v>
      </c>
      <c r="O920" s="75">
        <v>100.38600000000002</v>
      </c>
      <c r="P920" s="75">
        <v>48.731826000000005</v>
      </c>
      <c r="Q920" s="75">
        <v>103.73220000000001</v>
      </c>
    </row>
    <row r="921" spans="1:17" x14ac:dyDescent="0.2">
      <c r="A921" s="19">
        <v>31207350</v>
      </c>
      <c r="B921" s="19" t="s">
        <v>190</v>
      </c>
      <c r="C921" s="72"/>
      <c r="D921" s="73">
        <v>4.5</v>
      </c>
      <c r="E921" s="74">
        <v>0</v>
      </c>
      <c r="G921" s="75">
        <v>20.446919999999999</v>
      </c>
      <c r="H921" s="75">
        <v>43.524000000000001</v>
      </c>
      <c r="I921" s="75">
        <v>42.120000000000005</v>
      </c>
      <c r="J921" s="75">
        <v>39.779999999999994</v>
      </c>
      <c r="K921" s="75">
        <v>32.76</v>
      </c>
      <c r="L921" s="74" t="s">
        <v>674</v>
      </c>
      <c r="M921" s="75">
        <v>42.120000000000005</v>
      </c>
      <c r="N921" s="75">
        <v>42.120000000000005</v>
      </c>
      <c r="O921" s="75">
        <v>42.120000000000005</v>
      </c>
      <c r="P921" s="75">
        <v>20.446919999999999</v>
      </c>
      <c r="Q921" s="75">
        <v>43.524000000000001</v>
      </c>
    </row>
    <row r="922" spans="1:17" x14ac:dyDescent="0.2">
      <c r="A922" s="19">
        <v>31207350</v>
      </c>
      <c r="B922" s="19" t="s">
        <v>190</v>
      </c>
      <c r="C922" s="72"/>
      <c r="D922" s="73">
        <v>4.5</v>
      </c>
      <c r="E922" s="74">
        <v>0</v>
      </c>
      <c r="G922" s="75">
        <v>0</v>
      </c>
      <c r="H922" s="75">
        <v>986.73</v>
      </c>
      <c r="I922" s="75">
        <v>954.9</v>
      </c>
      <c r="J922" s="75">
        <v>901.85</v>
      </c>
      <c r="K922" s="75">
        <v>742.69999999999993</v>
      </c>
      <c r="L922" s="76">
        <v>0</v>
      </c>
      <c r="M922" s="75">
        <v>954.9</v>
      </c>
      <c r="N922" s="75">
        <v>954.9</v>
      </c>
      <c r="O922" s="75">
        <v>954.9</v>
      </c>
      <c r="P922" s="77">
        <v>0</v>
      </c>
      <c r="Q922" s="77">
        <v>986.73</v>
      </c>
    </row>
    <row r="923" spans="1:17" x14ac:dyDescent="0.2">
      <c r="A923" s="19">
        <v>31207350</v>
      </c>
      <c r="B923" s="19" t="s">
        <v>190</v>
      </c>
      <c r="C923" s="72"/>
      <c r="D923" s="73">
        <v>4.5</v>
      </c>
      <c r="E923" s="74">
        <v>0</v>
      </c>
      <c r="G923" s="75">
        <v>0</v>
      </c>
      <c r="H923" s="75">
        <v>4.1850000000000005</v>
      </c>
      <c r="I923" s="75">
        <v>4.05</v>
      </c>
      <c r="J923" s="75">
        <v>3.8249999999999997</v>
      </c>
      <c r="K923" s="75">
        <v>3.15</v>
      </c>
      <c r="L923" s="76">
        <v>0</v>
      </c>
      <c r="M923" s="75">
        <v>4.05</v>
      </c>
      <c r="N923" s="75">
        <v>4.05</v>
      </c>
      <c r="O923" s="75">
        <v>4.05</v>
      </c>
      <c r="P923" s="77">
        <v>0</v>
      </c>
      <c r="Q923" s="77">
        <v>4.1850000000000005</v>
      </c>
    </row>
    <row r="924" spans="1:17" x14ac:dyDescent="0.2">
      <c r="A924" s="19">
        <v>31207368</v>
      </c>
      <c r="B924" s="19" t="s">
        <v>3558</v>
      </c>
      <c r="C924" s="72"/>
      <c r="D924" s="73">
        <v>261.25</v>
      </c>
      <c r="E924" s="74">
        <v>0</v>
      </c>
      <c r="G924" s="75">
        <v>74.994450000000001</v>
      </c>
      <c r="H924" s="75">
        <v>117.64500000000001</v>
      </c>
      <c r="I924" s="75">
        <v>113.85000000000001</v>
      </c>
      <c r="J924" s="75">
        <v>107.52499999999999</v>
      </c>
      <c r="K924" s="75">
        <v>88.55</v>
      </c>
      <c r="L924" s="76">
        <v>98.12700000000001</v>
      </c>
      <c r="M924" s="75">
        <v>113.85000000000001</v>
      </c>
      <c r="N924" s="75">
        <v>113.85000000000001</v>
      </c>
      <c r="O924" s="75">
        <v>113.85000000000001</v>
      </c>
      <c r="P924" s="77">
        <v>74.994450000000001</v>
      </c>
      <c r="Q924" s="77">
        <v>117.64500000000001</v>
      </c>
    </row>
    <row r="925" spans="1:17" x14ac:dyDescent="0.2">
      <c r="A925" s="19">
        <v>31207400</v>
      </c>
      <c r="B925" s="19" t="s">
        <v>3604</v>
      </c>
      <c r="C925" s="72"/>
      <c r="D925" s="73">
        <v>1292.5</v>
      </c>
      <c r="E925" s="74">
        <v>0</v>
      </c>
      <c r="G925" s="75">
        <v>69.685550000000006</v>
      </c>
      <c r="H925" s="75">
        <v>148.33500000000001</v>
      </c>
      <c r="I925" s="75">
        <v>143.55000000000001</v>
      </c>
      <c r="J925" s="75">
        <v>135.57499999999999</v>
      </c>
      <c r="K925" s="75">
        <v>111.64999999999999</v>
      </c>
      <c r="L925" s="74" t="s">
        <v>674</v>
      </c>
      <c r="M925" s="75">
        <v>143.55000000000001</v>
      </c>
      <c r="N925" s="75">
        <v>143.55000000000001</v>
      </c>
      <c r="O925" s="75">
        <v>143.55000000000001</v>
      </c>
      <c r="P925" s="75">
        <v>69.685550000000006</v>
      </c>
      <c r="Q925" s="75">
        <v>148.33500000000001</v>
      </c>
    </row>
    <row r="926" spans="1:17" x14ac:dyDescent="0.2">
      <c r="A926" s="19">
        <v>31207426</v>
      </c>
      <c r="B926" s="19" t="s">
        <v>3468</v>
      </c>
      <c r="C926" s="72"/>
      <c r="D926" s="73">
        <v>22.25</v>
      </c>
      <c r="E926" s="74">
        <v>0</v>
      </c>
      <c r="G926" s="75">
        <v>44.393408999999998</v>
      </c>
      <c r="H926" s="75">
        <v>94.49730000000001</v>
      </c>
      <c r="I926" s="75">
        <v>91.449000000000012</v>
      </c>
      <c r="J926" s="75">
        <v>86.368499999999997</v>
      </c>
      <c r="K926" s="75">
        <v>71.126999999999995</v>
      </c>
      <c r="L926" s="74" t="s">
        <v>674</v>
      </c>
      <c r="M926" s="75">
        <v>91.449000000000012</v>
      </c>
      <c r="N926" s="75">
        <v>91.449000000000012</v>
      </c>
      <c r="O926" s="75">
        <v>91.449000000000012</v>
      </c>
      <c r="P926" s="75">
        <v>44.393408999999998</v>
      </c>
      <c r="Q926" s="75">
        <v>94.49730000000001</v>
      </c>
    </row>
    <row r="927" spans="1:17" x14ac:dyDescent="0.2">
      <c r="A927" s="19">
        <v>31207434</v>
      </c>
      <c r="B927" s="19" t="s">
        <v>3649</v>
      </c>
      <c r="C927" s="72"/>
      <c r="D927" s="73">
        <v>864.5</v>
      </c>
      <c r="E927" s="74">
        <v>0</v>
      </c>
      <c r="G927" s="75">
        <v>47.403649999999999</v>
      </c>
      <c r="H927" s="75">
        <v>100.905</v>
      </c>
      <c r="I927" s="75">
        <v>97.65000000000002</v>
      </c>
      <c r="J927" s="75">
        <v>92.224999999999994</v>
      </c>
      <c r="K927" s="75">
        <v>75.949999999999989</v>
      </c>
      <c r="L927" s="74" t="s">
        <v>674</v>
      </c>
      <c r="M927" s="75">
        <v>97.65000000000002</v>
      </c>
      <c r="N927" s="75">
        <v>97.65000000000002</v>
      </c>
      <c r="O927" s="75">
        <v>97.65000000000002</v>
      </c>
      <c r="P927" s="75">
        <v>47.403649999999999</v>
      </c>
      <c r="Q927" s="75">
        <v>100.905</v>
      </c>
    </row>
    <row r="928" spans="1:17" x14ac:dyDescent="0.2">
      <c r="A928" s="19">
        <v>31207442</v>
      </c>
      <c r="B928" s="19" t="s">
        <v>3987</v>
      </c>
      <c r="C928" s="72"/>
      <c r="D928" s="73">
        <v>152</v>
      </c>
      <c r="E928" s="74">
        <v>0</v>
      </c>
      <c r="G928" s="75">
        <v>4.2772500000000004</v>
      </c>
      <c r="H928" s="75" t="e">
        <v>#N/A</v>
      </c>
      <c r="I928" s="75" t="e">
        <v>#N/A</v>
      </c>
      <c r="J928" s="75" t="e">
        <v>#N/A</v>
      </c>
      <c r="K928" s="75" t="e">
        <v>#N/A</v>
      </c>
      <c r="L928" s="76">
        <v>0</v>
      </c>
      <c r="M928" s="75" t="e">
        <v>#N/A</v>
      </c>
      <c r="N928" s="75" t="e">
        <v>#N/A</v>
      </c>
      <c r="O928" s="75" t="e">
        <v>#N/A</v>
      </c>
      <c r="P928" s="77"/>
      <c r="Q928" s="77"/>
    </row>
    <row r="929" spans="1:17" x14ac:dyDescent="0.2">
      <c r="A929" s="19">
        <v>31207459</v>
      </c>
      <c r="B929" s="19" t="s">
        <v>2010</v>
      </c>
      <c r="C929" s="72"/>
      <c r="D929" s="73">
        <v>10.75</v>
      </c>
      <c r="E929" s="74">
        <v>0</v>
      </c>
      <c r="G929" s="75">
        <v>565.49047000000007</v>
      </c>
      <c r="H929" s="75">
        <v>839.12969999999996</v>
      </c>
      <c r="I929" s="75">
        <v>812.06100000000004</v>
      </c>
      <c r="J929" s="75">
        <v>766.9464999999999</v>
      </c>
      <c r="K929" s="75">
        <v>631.60299999999995</v>
      </c>
      <c r="L929" s="76">
        <v>1214.4059999999999</v>
      </c>
      <c r="M929" s="75">
        <v>812.06100000000004</v>
      </c>
      <c r="N929" s="75">
        <v>812.06100000000004</v>
      </c>
      <c r="O929" s="75">
        <v>812.06100000000004</v>
      </c>
      <c r="P929" s="77">
        <v>565.49047000000007</v>
      </c>
      <c r="Q929" s="77">
        <v>1214.4059999999999</v>
      </c>
    </row>
    <row r="930" spans="1:17" x14ac:dyDescent="0.2">
      <c r="A930" s="19">
        <v>31207459</v>
      </c>
      <c r="B930" s="19" t="s">
        <v>2010</v>
      </c>
      <c r="C930" s="72"/>
      <c r="D930" s="73">
        <v>10.75</v>
      </c>
      <c r="E930" s="74">
        <v>0</v>
      </c>
      <c r="G930" s="75">
        <v>565.49047000000007</v>
      </c>
      <c r="H930" s="75">
        <v>839.12969999999996</v>
      </c>
      <c r="I930" s="75">
        <v>812.06100000000004</v>
      </c>
      <c r="J930" s="75">
        <v>766.9464999999999</v>
      </c>
      <c r="K930" s="75">
        <v>631.60299999999995</v>
      </c>
      <c r="L930" s="76">
        <v>1214.4059999999999</v>
      </c>
      <c r="M930" s="75">
        <v>812.06100000000004</v>
      </c>
      <c r="N930" s="75">
        <v>812.06100000000004</v>
      </c>
      <c r="O930" s="75">
        <v>812.06100000000004</v>
      </c>
      <c r="P930" s="77">
        <v>565.49047000000007</v>
      </c>
      <c r="Q930" s="77">
        <v>1214.4059999999999</v>
      </c>
    </row>
    <row r="931" spans="1:17" x14ac:dyDescent="0.2">
      <c r="A931" s="19">
        <v>31207467</v>
      </c>
      <c r="B931" s="19" t="s">
        <v>236</v>
      </c>
      <c r="C931" s="72"/>
      <c r="D931" s="73">
        <v>85.25</v>
      </c>
      <c r="E931" s="74">
        <v>0</v>
      </c>
      <c r="G931" s="75">
        <v>565.49047000000007</v>
      </c>
      <c r="H931" s="75">
        <v>839.12969999999996</v>
      </c>
      <c r="I931" s="75">
        <v>812.06100000000004</v>
      </c>
      <c r="J931" s="75">
        <v>766.9464999999999</v>
      </c>
      <c r="K931" s="75">
        <v>631.60299999999995</v>
      </c>
      <c r="L931" s="76">
        <v>1214.4059999999999</v>
      </c>
      <c r="M931" s="75">
        <v>812.06100000000004</v>
      </c>
      <c r="N931" s="75">
        <v>812.06100000000004</v>
      </c>
      <c r="O931" s="75">
        <v>812.06100000000004</v>
      </c>
      <c r="P931" s="77">
        <v>565.49047000000007</v>
      </c>
      <c r="Q931" s="77">
        <v>1214.4059999999999</v>
      </c>
    </row>
    <row r="932" spans="1:17" x14ac:dyDescent="0.2">
      <c r="A932" s="19">
        <v>31207533</v>
      </c>
      <c r="B932" s="19" t="s">
        <v>2993</v>
      </c>
      <c r="C932" s="72"/>
      <c r="D932" s="73">
        <v>24.5</v>
      </c>
      <c r="E932" s="74">
        <v>0</v>
      </c>
      <c r="G932" s="75">
        <v>35.782110000000003</v>
      </c>
      <c r="H932" s="75">
        <v>76.167000000000016</v>
      </c>
      <c r="I932" s="75">
        <v>73.710000000000022</v>
      </c>
      <c r="J932" s="75">
        <v>69.615000000000009</v>
      </c>
      <c r="K932" s="75">
        <v>57.33</v>
      </c>
      <c r="L932" s="74" t="s">
        <v>674</v>
      </c>
      <c r="M932" s="75">
        <v>73.710000000000022</v>
      </c>
      <c r="N932" s="75">
        <v>73.710000000000022</v>
      </c>
      <c r="O932" s="75">
        <v>73.710000000000022</v>
      </c>
      <c r="P932" s="75">
        <v>35.782110000000003</v>
      </c>
      <c r="Q932" s="75">
        <v>76.167000000000016</v>
      </c>
    </row>
    <row r="933" spans="1:17" x14ac:dyDescent="0.2">
      <c r="A933" s="19">
        <v>31207541</v>
      </c>
      <c r="B933" s="19" t="s">
        <v>532</v>
      </c>
      <c r="C933" s="72" t="s">
        <v>36</v>
      </c>
      <c r="D933" s="73">
        <v>5.5</v>
      </c>
      <c r="E933" s="74">
        <v>0</v>
      </c>
      <c r="G933" s="75">
        <v>32.985950000000003</v>
      </c>
      <c r="H933" s="75">
        <v>70.215000000000003</v>
      </c>
      <c r="I933" s="75">
        <v>67.950000000000017</v>
      </c>
      <c r="J933" s="75">
        <v>64.174999999999997</v>
      </c>
      <c r="K933" s="75">
        <v>52.849999999999994</v>
      </c>
      <c r="L933" s="74" t="s">
        <v>674</v>
      </c>
      <c r="M933" s="75">
        <v>67.950000000000017</v>
      </c>
      <c r="N933" s="75">
        <v>67.950000000000017</v>
      </c>
      <c r="O933" s="75">
        <v>67.950000000000017</v>
      </c>
      <c r="P933" s="75">
        <v>32.985950000000003</v>
      </c>
      <c r="Q933" s="75">
        <v>70.215000000000003</v>
      </c>
    </row>
    <row r="934" spans="1:17" x14ac:dyDescent="0.2">
      <c r="A934" s="19">
        <v>31207558</v>
      </c>
      <c r="B934" s="19" t="s">
        <v>3887</v>
      </c>
      <c r="C934" s="72"/>
      <c r="D934" s="73">
        <v>257.5</v>
      </c>
      <c r="E934" s="74">
        <v>0</v>
      </c>
      <c r="G934" s="75">
        <v>17.475999999999999</v>
      </c>
      <c r="H934" s="75">
        <v>37.200000000000003</v>
      </c>
      <c r="I934" s="75">
        <v>36.000000000000007</v>
      </c>
      <c r="J934" s="75">
        <v>34</v>
      </c>
      <c r="K934" s="75">
        <v>28</v>
      </c>
      <c r="L934" s="74" t="s">
        <v>674</v>
      </c>
      <c r="M934" s="75">
        <v>36.000000000000007</v>
      </c>
      <c r="N934" s="75">
        <v>36.000000000000007</v>
      </c>
      <c r="O934" s="75">
        <v>36.000000000000007</v>
      </c>
      <c r="P934" s="75">
        <v>17.475999999999999</v>
      </c>
      <c r="Q934" s="75">
        <v>37.200000000000003</v>
      </c>
    </row>
    <row r="935" spans="1:17" x14ac:dyDescent="0.2">
      <c r="A935" s="19">
        <v>31207566</v>
      </c>
      <c r="B935" s="19" t="s">
        <v>4033</v>
      </c>
      <c r="C935" s="72"/>
      <c r="D935" s="73">
        <v>3.5</v>
      </c>
      <c r="E935" s="74">
        <v>0</v>
      </c>
      <c r="G935" s="75">
        <v>16.711425000000002</v>
      </c>
      <c r="H935" s="75">
        <v>35.572500000000005</v>
      </c>
      <c r="I935" s="75">
        <v>34.425000000000004</v>
      </c>
      <c r="J935" s="75">
        <v>32.512499999999996</v>
      </c>
      <c r="K935" s="75">
        <v>26.774999999999999</v>
      </c>
      <c r="L935" s="74" t="s">
        <v>674</v>
      </c>
      <c r="M935" s="75">
        <v>34.425000000000004</v>
      </c>
      <c r="N935" s="75">
        <v>34.425000000000004</v>
      </c>
      <c r="O935" s="75">
        <v>34.425000000000004</v>
      </c>
      <c r="P935" s="75">
        <v>16.711425000000002</v>
      </c>
      <c r="Q935" s="75">
        <v>35.572500000000005</v>
      </c>
    </row>
    <row r="936" spans="1:17" x14ac:dyDescent="0.2">
      <c r="A936" s="19">
        <v>31207566</v>
      </c>
      <c r="B936" s="19" t="s">
        <v>4033</v>
      </c>
      <c r="C936" s="72"/>
      <c r="D936" s="73">
        <v>3.5</v>
      </c>
      <c r="E936" s="74">
        <v>0</v>
      </c>
      <c r="G936" s="75">
        <v>12.299469999999999</v>
      </c>
      <c r="H936" s="75">
        <v>34.437900000000006</v>
      </c>
      <c r="I936" s="75">
        <v>33.327000000000005</v>
      </c>
      <c r="J936" s="75">
        <v>31.4755</v>
      </c>
      <c r="K936" s="75">
        <v>25.920999999999999</v>
      </c>
      <c r="L936" s="76">
        <v>0</v>
      </c>
      <c r="M936" s="75">
        <v>33.327000000000005</v>
      </c>
      <c r="N936" s="75">
        <v>33.327000000000005</v>
      </c>
      <c r="O936" s="75">
        <v>33.327000000000005</v>
      </c>
      <c r="P936" s="77">
        <v>0</v>
      </c>
      <c r="Q936" s="77">
        <v>34.437900000000006</v>
      </c>
    </row>
    <row r="937" spans="1:17" x14ac:dyDescent="0.2">
      <c r="A937" s="19">
        <v>31207574</v>
      </c>
      <c r="B937" s="19" t="s">
        <v>4247</v>
      </c>
      <c r="C937" s="72"/>
      <c r="D937" s="73">
        <v>230.5</v>
      </c>
      <c r="E937" s="74">
        <v>0</v>
      </c>
      <c r="G937" s="75">
        <v>1026.5970299999999</v>
      </c>
      <c r="H937" s="75">
        <v>1190.4744000000001</v>
      </c>
      <c r="I937" s="75">
        <v>1152.0719999999999</v>
      </c>
      <c r="J937" s="75">
        <v>1088.068</v>
      </c>
      <c r="K937" s="75">
        <v>896.05599999999993</v>
      </c>
      <c r="L937" s="76">
        <v>163.99799999999999</v>
      </c>
      <c r="M937" s="75">
        <v>1152.0719999999999</v>
      </c>
      <c r="N937" s="75">
        <v>1152.0719999999999</v>
      </c>
      <c r="O937" s="75">
        <v>1152.0719999999999</v>
      </c>
      <c r="P937" s="77">
        <v>163.99799999999999</v>
      </c>
      <c r="Q937" s="77">
        <v>1190.4744000000001</v>
      </c>
    </row>
    <row r="938" spans="1:17" x14ac:dyDescent="0.2">
      <c r="A938" s="19">
        <v>31207582</v>
      </c>
      <c r="B938" s="19" t="s">
        <v>3888</v>
      </c>
      <c r="C938" s="72"/>
      <c r="D938" s="73">
        <v>64.75</v>
      </c>
      <c r="E938" s="74">
        <v>0</v>
      </c>
      <c r="G938" s="75">
        <v>1026.5970299999999</v>
      </c>
      <c r="H938" s="75">
        <v>1578.0054</v>
      </c>
      <c r="I938" s="75">
        <v>1527.1020000000001</v>
      </c>
      <c r="J938" s="75">
        <v>1442.2629999999999</v>
      </c>
      <c r="K938" s="75">
        <v>1187.7459999999999</v>
      </c>
      <c r="L938" s="76">
        <v>163.99799999999999</v>
      </c>
      <c r="M938" s="75">
        <v>1527.1020000000001</v>
      </c>
      <c r="N938" s="75">
        <v>1527.1020000000001</v>
      </c>
      <c r="O938" s="75">
        <v>1527.1020000000001</v>
      </c>
      <c r="P938" s="77">
        <v>163.99799999999999</v>
      </c>
      <c r="Q938" s="77">
        <v>1578.0054</v>
      </c>
    </row>
    <row r="939" spans="1:17" x14ac:dyDescent="0.2">
      <c r="A939" s="19">
        <v>31207590</v>
      </c>
      <c r="B939" s="19" t="s">
        <v>1202</v>
      </c>
      <c r="C939" s="72"/>
      <c r="D939" s="73">
        <v>9</v>
      </c>
      <c r="E939" s="74">
        <v>0</v>
      </c>
      <c r="G939" s="75">
        <v>1026.5970299999999</v>
      </c>
      <c r="H939" s="75">
        <v>1425.8853000000001</v>
      </c>
      <c r="I939" s="75">
        <v>1379.8890000000001</v>
      </c>
      <c r="J939" s="75">
        <v>1303.2284999999999</v>
      </c>
      <c r="K939" s="75">
        <v>1073.2470000000001</v>
      </c>
      <c r="L939" s="76">
        <v>163.99799999999999</v>
      </c>
      <c r="M939" s="75">
        <v>1379.8890000000001</v>
      </c>
      <c r="N939" s="75">
        <v>1379.8890000000001</v>
      </c>
      <c r="O939" s="75">
        <v>1379.8890000000001</v>
      </c>
      <c r="P939" s="77">
        <v>163.99799999999999</v>
      </c>
      <c r="Q939" s="77">
        <v>1425.8853000000001</v>
      </c>
    </row>
    <row r="940" spans="1:17" x14ac:dyDescent="0.2">
      <c r="A940" s="19">
        <v>31207608</v>
      </c>
      <c r="B940" s="19" t="s">
        <v>3687</v>
      </c>
      <c r="C940" s="72"/>
      <c r="D940" s="73">
        <v>725</v>
      </c>
      <c r="E940" s="74">
        <v>0</v>
      </c>
      <c r="G940" s="75">
        <v>1026.5970299999999</v>
      </c>
      <c r="H940" s="75">
        <v>1082.2689</v>
      </c>
      <c r="I940" s="75">
        <v>1047.357</v>
      </c>
      <c r="J940" s="75">
        <v>989.17049999999995</v>
      </c>
      <c r="K940" s="75">
        <v>814.61099999999999</v>
      </c>
      <c r="L940" s="76">
        <v>163.99799999999999</v>
      </c>
      <c r="M940" s="75">
        <v>1047.357</v>
      </c>
      <c r="N940" s="75">
        <v>1047.357</v>
      </c>
      <c r="O940" s="75">
        <v>1047.357</v>
      </c>
      <c r="P940" s="77">
        <v>163.99799999999999</v>
      </c>
      <c r="Q940" s="77">
        <v>1082.2689</v>
      </c>
    </row>
    <row r="941" spans="1:17" x14ac:dyDescent="0.2">
      <c r="A941" s="19">
        <v>31207616</v>
      </c>
      <c r="B941" s="19" t="s">
        <v>2535</v>
      </c>
      <c r="C941" s="72"/>
      <c r="D941" s="73">
        <v>183.75</v>
      </c>
      <c r="E941" s="74">
        <v>0</v>
      </c>
      <c r="G941" s="75">
        <v>955.65170999999998</v>
      </c>
      <c r="H941" s="75">
        <v>1017.7361999999999</v>
      </c>
      <c r="I941" s="75">
        <v>984.90599999999995</v>
      </c>
      <c r="J941" s="75">
        <v>930.18899999999985</v>
      </c>
      <c r="K941" s="75">
        <v>766.0379999999999</v>
      </c>
      <c r="L941" s="76">
        <v>163.99799999999999</v>
      </c>
      <c r="M941" s="75">
        <v>984.90599999999995</v>
      </c>
      <c r="N941" s="75">
        <v>984.90599999999995</v>
      </c>
      <c r="O941" s="75">
        <v>984.90599999999995</v>
      </c>
      <c r="P941" s="77">
        <v>163.99799999999999</v>
      </c>
      <c r="Q941" s="77">
        <v>1017.7361999999999</v>
      </c>
    </row>
    <row r="942" spans="1:17" x14ac:dyDescent="0.2">
      <c r="A942" s="19">
        <v>31207624</v>
      </c>
      <c r="B942" s="19" t="s">
        <v>3150</v>
      </c>
      <c r="C942" s="72"/>
      <c r="D942" s="73">
        <v>65.5</v>
      </c>
      <c r="E942" s="74">
        <v>0</v>
      </c>
      <c r="G942" s="75">
        <v>27.032220000000002</v>
      </c>
      <c r="H942" s="75">
        <v>291.09000000000003</v>
      </c>
      <c r="I942" s="75">
        <v>281.7</v>
      </c>
      <c r="J942" s="75">
        <v>266.05</v>
      </c>
      <c r="K942" s="75">
        <v>219.1</v>
      </c>
      <c r="L942" s="76">
        <v>0</v>
      </c>
      <c r="M942" s="75">
        <v>281.7</v>
      </c>
      <c r="N942" s="75">
        <v>281.7</v>
      </c>
      <c r="O942" s="75">
        <v>281.7</v>
      </c>
      <c r="P942" s="77">
        <v>0</v>
      </c>
      <c r="Q942" s="77">
        <v>291.09000000000003</v>
      </c>
    </row>
    <row r="943" spans="1:17" x14ac:dyDescent="0.2">
      <c r="A943" s="19">
        <v>31207640</v>
      </c>
      <c r="B943" s="19" t="s">
        <v>4099</v>
      </c>
      <c r="C943" s="72"/>
      <c r="D943" s="73">
        <v>63.5</v>
      </c>
      <c r="E943" s="74">
        <v>0</v>
      </c>
      <c r="G943" s="75">
        <v>430.01882499999999</v>
      </c>
      <c r="H943" s="75">
        <v>915.35250000000008</v>
      </c>
      <c r="I943" s="75">
        <v>885.82500000000016</v>
      </c>
      <c r="J943" s="75">
        <v>836.61249999999995</v>
      </c>
      <c r="K943" s="75">
        <v>688.97499999999991</v>
      </c>
      <c r="L943" s="74" t="s">
        <v>674</v>
      </c>
      <c r="M943" s="75">
        <v>885.82500000000016</v>
      </c>
      <c r="N943" s="75">
        <v>885.82500000000016</v>
      </c>
      <c r="O943" s="75">
        <v>885.82500000000016</v>
      </c>
      <c r="P943" s="75">
        <v>430.01882499999999</v>
      </c>
      <c r="Q943" s="75">
        <v>915.35250000000008</v>
      </c>
    </row>
    <row r="944" spans="1:17" x14ac:dyDescent="0.2">
      <c r="A944" s="19">
        <v>31207665</v>
      </c>
      <c r="B944" s="19" t="s">
        <v>2480</v>
      </c>
      <c r="C944" s="72"/>
      <c r="D944" s="73">
        <v>61.25</v>
      </c>
      <c r="E944" s="74">
        <v>0</v>
      </c>
      <c r="G944" s="75">
        <v>257.33409999999998</v>
      </c>
      <c r="H944" s="75">
        <v>547.77</v>
      </c>
      <c r="I944" s="75">
        <v>530.1</v>
      </c>
      <c r="J944" s="75">
        <v>500.65</v>
      </c>
      <c r="K944" s="75">
        <v>412.29999999999995</v>
      </c>
      <c r="L944" s="74" t="s">
        <v>674</v>
      </c>
      <c r="M944" s="75">
        <v>530.1</v>
      </c>
      <c r="N944" s="75">
        <v>530.1</v>
      </c>
      <c r="O944" s="75">
        <v>530.1</v>
      </c>
      <c r="P944" s="75">
        <v>257.33409999999998</v>
      </c>
      <c r="Q944" s="75">
        <v>547.77</v>
      </c>
    </row>
    <row r="945" spans="1:17" x14ac:dyDescent="0.2">
      <c r="A945" s="19">
        <v>31207673</v>
      </c>
      <c r="B945" s="19" t="s">
        <v>4035</v>
      </c>
      <c r="C945" s="72"/>
      <c r="D945" s="73">
        <v>5.25</v>
      </c>
      <c r="E945" s="74">
        <v>0</v>
      </c>
      <c r="G945" s="75">
        <v>2934.8145839999997</v>
      </c>
      <c r="H945" s="75">
        <v>6247.1448</v>
      </c>
      <c r="I945" s="75">
        <v>6045.6240000000007</v>
      </c>
      <c r="J945" s="75">
        <v>5709.7559999999994</v>
      </c>
      <c r="K945" s="75">
        <v>4702.1519999999991</v>
      </c>
      <c r="L945" s="74" t="s">
        <v>674</v>
      </c>
      <c r="M945" s="75">
        <v>6045.6240000000007</v>
      </c>
      <c r="N945" s="75">
        <v>6045.6240000000007</v>
      </c>
      <c r="O945" s="75">
        <v>6045.6240000000007</v>
      </c>
      <c r="P945" s="75">
        <v>2934.8145839999997</v>
      </c>
      <c r="Q945" s="75">
        <v>6247.1448</v>
      </c>
    </row>
    <row r="946" spans="1:17" x14ac:dyDescent="0.2">
      <c r="A946" s="19">
        <v>31207673</v>
      </c>
      <c r="B946" s="19" t="s">
        <v>4035</v>
      </c>
      <c r="C946" s="72"/>
      <c r="D946" s="73">
        <v>5.25</v>
      </c>
      <c r="E946" s="74">
        <v>0</v>
      </c>
      <c r="G946" s="75">
        <v>0</v>
      </c>
      <c r="H946" s="75">
        <v>3385.2000000000003</v>
      </c>
      <c r="I946" s="75">
        <v>3276</v>
      </c>
      <c r="J946" s="75">
        <v>3094</v>
      </c>
      <c r="K946" s="75">
        <v>2548</v>
      </c>
      <c r="L946" s="76">
        <v>0</v>
      </c>
      <c r="M946" s="75">
        <v>3276</v>
      </c>
      <c r="N946" s="75">
        <v>3276</v>
      </c>
      <c r="O946" s="75">
        <v>3276</v>
      </c>
      <c r="P946" s="77">
        <v>0</v>
      </c>
      <c r="Q946" s="77">
        <v>3385.2000000000003</v>
      </c>
    </row>
    <row r="947" spans="1:17" x14ac:dyDescent="0.2">
      <c r="A947" s="19">
        <v>31207681</v>
      </c>
      <c r="B947" s="19" t="s">
        <v>2534</v>
      </c>
      <c r="C947" s="72"/>
      <c r="D947" s="73">
        <v>231.25</v>
      </c>
      <c r="E947" s="74">
        <v>0</v>
      </c>
      <c r="G947" s="75">
        <v>0</v>
      </c>
      <c r="H947" s="75">
        <v>6649.5</v>
      </c>
      <c r="I947" s="75">
        <v>6435</v>
      </c>
      <c r="J947" s="75">
        <v>6077.5</v>
      </c>
      <c r="K947" s="75">
        <v>5005</v>
      </c>
      <c r="L947" s="76">
        <v>0</v>
      </c>
      <c r="M947" s="75">
        <v>6435</v>
      </c>
      <c r="N947" s="75">
        <v>6435</v>
      </c>
      <c r="O947" s="75">
        <v>6435</v>
      </c>
      <c r="P947" s="77">
        <v>0</v>
      </c>
      <c r="Q947" s="77">
        <v>6649.5</v>
      </c>
    </row>
    <row r="948" spans="1:17" x14ac:dyDescent="0.2">
      <c r="A948" s="19">
        <v>31207699</v>
      </c>
      <c r="B948" s="19" t="s">
        <v>2265</v>
      </c>
      <c r="C948" s="72"/>
      <c r="D948" s="73">
        <v>585.5</v>
      </c>
      <c r="E948" s="74">
        <v>0</v>
      </c>
      <c r="G948" s="75">
        <v>0</v>
      </c>
      <c r="H948" s="75">
        <v>6736.0644000000002</v>
      </c>
      <c r="I948" s="75">
        <v>6518.7719999999999</v>
      </c>
      <c r="J948" s="75">
        <v>6156.6179999999995</v>
      </c>
      <c r="K948" s="75">
        <v>5070.1559999999999</v>
      </c>
      <c r="L948" s="76">
        <v>0</v>
      </c>
      <c r="M948" s="75">
        <v>6518.7719999999999</v>
      </c>
      <c r="N948" s="75">
        <v>6518.7719999999999</v>
      </c>
      <c r="O948" s="75">
        <v>6518.7719999999999</v>
      </c>
      <c r="P948" s="77">
        <v>0</v>
      </c>
      <c r="Q948" s="77">
        <v>6736.0644000000002</v>
      </c>
    </row>
    <row r="949" spans="1:17" x14ac:dyDescent="0.2">
      <c r="A949" s="19">
        <v>31207707</v>
      </c>
      <c r="B949" s="19" t="s">
        <v>2264</v>
      </c>
      <c r="C949" s="72"/>
      <c r="D949" s="73">
        <v>632.75</v>
      </c>
      <c r="E949" s="74">
        <v>0</v>
      </c>
      <c r="G949" s="75">
        <v>3164.5016519999999</v>
      </c>
      <c r="H949" s="75">
        <v>6736.0644000000002</v>
      </c>
      <c r="I949" s="75">
        <v>6518.7720000000008</v>
      </c>
      <c r="J949" s="75">
        <v>6156.6179999999995</v>
      </c>
      <c r="K949" s="75">
        <v>5070.1559999999999</v>
      </c>
      <c r="L949" s="74" t="s">
        <v>674</v>
      </c>
      <c r="M949" s="75">
        <v>6518.7720000000008</v>
      </c>
      <c r="N949" s="75">
        <v>6518.7720000000008</v>
      </c>
      <c r="O949" s="75">
        <v>6518.7720000000008</v>
      </c>
      <c r="P949" s="75">
        <v>3164.5016519999999</v>
      </c>
      <c r="Q949" s="75">
        <v>6736.0644000000002</v>
      </c>
    </row>
    <row r="950" spans="1:17" x14ac:dyDescent="0.2">
      <c r="A950" s="19">
        <v>31207715</v>
      </c>
      <c r="B950" s="19" t="s">
        <v>2803</v>
      </c>
      <c r="C950" s="72"/>
      <c r="D950" s="73">
        <v>594.25</v>
      </c>
      <c r="E950" s="74">
        <v>0</v>
      </c>
      <c r="G950" s="75">
        <v>70.945319999999995</v>
      </c>
      <c r="H950" s="75">
        <v>95.213400000000007</v>
      </c>
      <c r="I950" s="75">
        <v>92.141999999999996</v>
      </c>
      <c r="J950" s="75">
        <v>87.022999999999996</v>
      </c>
      <c r="K950" s="75">
        <v>71.665999999999997</v>
      </c>
      <c r="L950" s="76">
        <v>98.12700000000001</v>
      </c>
      <c r="M950" s="75">
        <v>92.141999999999996</v>
      </c>
      <c r="N950" s="75">
        <v>92.141999999999996</v>
      </c>
      <c r="O950" s="75">
        <v>92.141999999999996</v>
      </c>
      <c r="P950" s="77">
        <v>70.945319999999995</v>
      </c>
      <c r="Q950" s="77">
        <v>98.12700000000001</v>
      </c>
    </row>
    <row r="951" spans="1:17" x14ac:dyDescent="0.2">
      <c r="A951" s="19">
        <v>31207723</v>
      </c>
      <c r="B951" s="19" t="s">
        <v>2646</v>
      </c>
      <c r="C951" s="72" t="s">
        <v>49</v>
      </c>
      <c r="D951" s="73">
        <v>164.5</v>
      </c>
      <c r="E951" s="74">
        <v>138.98899999999998</v>
      </c>
      <c r="G951" s="75">
        <v>220.38293000000002</v>
      </c>
      <c r="H951" s="75">
        <v>0</v>
      </c>
      <c r="I951" s="75">
        <v>0</v>
      </c>
      <c r="J951" s="75">
        <v>0</v>
      </c>
      <c r="K951" s="75">
        <v>0</v>
      </c>
      <c r="L951" s="76">
        <v>104.337</v>
      </c>
      <c r="M951" s="75">
        <v>0</v>
      </c>
      <c r="N951" s="75">
        <v>0</v>
      </c>
      <c r="O951" s="75">
        <v>0</v>
      </c>
      <c r="P951" s="77">
        <v>0</v>
      </c>
      <c r="Q951" s="77">
        <v>220.38293000000002</v>
      </c>
    </row>
    <row r="952" spans="1:17" x14ac:dyDescent="0.2">
      <c r="A952" s="19">
        <v>31207731</v>
      </c>
      <c r="B952" s="19" t="s">
        <v>2863</v>
      </c>
      <c r="C952" s="72"/>
      <c r="D952" s="73">
        <v>6.25</v>
      </c>
      <c r="E952" s="74">
        <v>0</v>
      </c>
      <c r="G952" s="75">
        <v>527.10237400000005</v>
      </c>
      <c r="H952" s="75">
        <v>1122.0078000000001</v>
      </c>
      <c r="I952" s="75">
        <v>1085.8140000000003</v>
      </c>
      <c r="J952" s="75">
        <v>1025.491</v>
      </c>
      <c r="K952" s="75">
        <v>844.52199999999993</v>
      </c>
      <c r="L952" s="74" t="s">
        <v>674</v>
      </c>
      <c r="M952" s="75">
        <v>1085.8140000000003</v>
      </c>
      <c r="N952" s="75">
        <v>1085.8140000000003</v>
      </c>
      <c r="O952" s="75">
        <v>1085.8140000000003</v>
      </c>
      <c r="P952" s="75">
        <v>527.10237400000005</v>
      </c>
      <c r="Q952" s="75">
        <v>1122.0078000000001</v>
      </c>
    </row>
    <row r="953" spans="1:17" x14ac:dyDescent="0.2">
      <c r="A953" s="19">
        <v>31207749</v>
      </c>
      <c r="B953" s="19" t="s">
        <v>4989</v>
      </c>
      <c r="C953" s="72"/>
      <c r="D953" s="73">
        <v>21.5</v>
      </c>
      <c r="E953" s="74">
        <v>0</v>
      </c>
      <c r="G953" s="75">
        <v>0</v>
      </c>
      <c r="H953" s="75">
        <v>1934.4</v>
      </c>
      <c r="I953" s="75">
        <v>1872</v>
      </c>
      <c r="J953" s="75">
        <v>1768</v>
      </c>
      <c r="K953" s="75">
        <v>1456</v>
      </c>
      <c r="L953" s="76">
        <v>0</v>
      </c>
      <c r="M953" s="75">
        <v>1872</v>
      </c>
      <c r="N953" s="75">
        <v>1872</v>
      </c>
      <c r="O953" s="75">
        <v>1872</v>
      </c>
      <c r="P953" s="77">
        <v>0</v>
      </c>
      <c r="Q953" s="77">
        <v>1934.4</v>
      </c>
    </row>
    <row r="954" spans="1:17" x14ac:dyDescent="0.2">
      <c r="A954" s="19">
        <v>31207756</v>
      </c>
      <c r="B954" s="19" t="s">
        <v>4990</v>
      </c>
      <c r="C954" s="72"/>
      <c r="D954" s="73">
        <v>21.5</v>
      </c>
      <c r="E954" s="74">
        <v>0</v>
      </c>
      <c r="G954" s="75">
        <v>7.20885</v>
      </c>
      <c r="H954" s="75">
        <v>15.345000000000001</v>
      </c>
      <c r="I954" s="75">
        <v>14.850000000000001</v>
      </c>
      <c r="J954" s="75">
        <v>14.025</v>
      </c>
      <c r="K954" s="75">
        <v>11.549999999999999</v>
      </c>
      <c r="L954" s="74" t="s">
        <v>674</v>
      </c>
      <c r="M954" s="75">
        <v>14.850000000000001</v>
      </c>
      <c r="N954" s="75">
        <v>14.850000000000001</v>
      </c>
      <c r="O954" s="75">
        <v>14.850000000000001</v>
      </c>
      <c r="P954" s="75">
        <v>7.20885</v>
      </c>
      <c r="Q954" s="75">
        <v>15.345000000000001</v>
      </c>
    </row>
    <row r="955" spans="1:17" x14ac:dyDescent="0.2">
      <c r="A955" s="19">
        <v>31207764</v>
      </c>
      <c r="B955" s="19" t="s">
        <v>3711</v>
      </c>
      <c r="C955" s="72"/>
      <c r="D955" s="73">
        <v>10.5</v>
      </c>
      <c r="E955" s="74">
        <v>0</v>
      </c>
      <c r="G955" s="75">
        <v>15.32206</v>
      </c>
      <c r="H955" s="75">
        <v>98.347500000000011</v>
      </c>
      <c r="I955" s="75">
        <v>95.174999999999997</v>
      </c>
      <c r="J955" s="75">
        <v>89.887500000000003</v>
      </c>
      <c r="K955" s="75">
        <v>74.024999999999991</v>
      </c>
      <c r="L955" s="76">
        <v>0</v>
      </c>
      <c r="M955" s="75">
        <v>95.174999999999997</v>
      </c>
      <c r="N955" s="75">
        <v>95.174999999999997</v>
      </c>
      <c r="O955" s="75">
        <v>95.174999999999997</v>
      </c>
      <c r="P955" s="77">
        <v>0</v>
      </c>
      <c r="Q955" s="77">
        <v>98.347500000000011</v>
      </c>
    </row>
    <row r="956" spans="1:17" x14ac:dyDescent="0.2">
      <c r="A956" s="19">
        <v>31207772</v>
      </c>
      <c r="B956" s="19" t="s">
        <v>117</v>
      </c>
      <c r="C956" s="72"/>
      <c r="D956" s="73">
        <v>9.75</v>
      </c>
      <c r="E956" s="74">
        <v>0</v>
      </c>
      <c r="G956" s="75">
        <v>999.62720000000002</v>
      </c>
      <c r="H956" s="75">
        <v>2127.84</v>
      </c>
      <c r="I956" s="75">
        <v>2059.2000000000003</v>
      </c>
      <c r="J956" s="75">
        <v>1944.8</v>
      </c>
      <c r="K956" s="75">
        <v>1601.6</v>
      </c>
      <c r="L956" s="74" t="s">
        <v>674</v>
      </c>
      <c r="M956" s="75">
        <v>2059.2000000000003</v>
      </c>
      <c r="N956" s="75">
        <v>2059.2000000000003</v>
      </c>
      <c r="O956" s="75">
        <v>2059.2000000000003</v>
      </c>
      <c r="P956" s="75">
        <v>999.62720000000002</v>
      </c>
      <c r="Q956" s="75">
        <v>2127.84</v>
      </c>
    </row>
    <row r="957" spans="1:17" x14ac:dyDescent="0.2">
      <c r="A957" s="19">
        <v>31207780</v>
      </c>
      <c r="B957" s="19" t="s">
        <v>2843</v>
      </c>
      <c r="C957" s="72"/>
      <c r="D957" s="73">
        <v>39.75</v>
      </c>
      <c r="E957" s="74">
        <v>0</v>
      </c>
      <c r="G957" s="75">
        <v>0</v>
      </c>
      <c r="H957" s="75">
        <v>2442.1800000000003</v>
      </c>
      <c r="I957" s="75">
        <v>2363.4</v>
      </c>
      <c r="J957" s="75">
        <v>2232.1</v>
      </c>
      <c r="K957" s="75">
        <v>1838.1999999999998</v>
      </c>
      <c r="L957" s="76">
        <v>0</v>
      </c>
      <c r="M957" s="75">
        <v>2363.4</v>
      </c>
      <c r="N957" s="75">
        <v>2363.4</v>
      </c>
      <c r="O957" s="75">
        <v>2363.4</v>
      </c>
      <c r="P957" s="77">
        <v>0</v>
      </c>
      <c r="Q957" s="77">
        <v>2442.1800000000003</v>
      </c>
    </row>
    <row r="958" spans="1:17" x14ac:dyDescent="0.2">
      <c r="A958" s="19">
        <v>31207798</v>
      </c>
      <c r="B958" s="19" t="s">
        <v>697</v>
      </c>
      <c r="C958" s="72"/>
      <c r="D958" s="73">
        <v>666.25</v>
      </c>
      <c r="E958" s="74">
        <v>0</v>
      </c>
      <c r="G958" s="75">
        <v>1271.912018</v>
      </c>
      <c r="H958" s="75">
        <v>2707.4346</v>
      </c>
      <c r="I958" s="75">
        <v>2620.0980000000004</v>
      </c>
      <c r="J958" s="75">
        <v>2474.5369999999998</v>
      </c>
      <c r="K958" s="75">
        <v>2037.8539999999998</v>
      </c>
      <c r="L958" s="74" t="s">
        <v>674</v>
      </c>
      <c r="M958" s="75">
        <v>2620.0980000000004</v>
      </c>
      <c r="N958" s="75">
        <v>2620.0980000000004</v>
      </c>
      <c r="O958" s="75">
        <v>2620.0980000000004</v>
      </c>
      <c r="P958" s="75">
        <v>1271.912018</v>
      </c>
      <c r="Q958" s="75">
        <v>2707.4346</v>
      </c>
    </row>
    <row r="959" spans="1:17" x14ac:dyDescent="0.2">
      <c r="A959" s="19">
        <v>31207806</v>
      </c>
      <c r="B959" s="19" t="s">
        <v>812</v>
      </c>
      <c r="C959" s="72"/>
      <c r="D959" s="73">
        <v>242.75</v>
      </c>
      <c r="E959" s="74">
        <v>0</v>
      </c>
      <c r="G959" s="75">
        <v>0</v>
      </c>
      <c r="H959" s="75">
        <v>928.60500000000002</v>
      </c>
      <c r="I959" s="75">
        <v>898.65</v>
      </c>
      <c r="J959" s="75">
        <v>848.72500000000002</v>
      </c>
      <c r="K959" s="75">
        <v>698.94999999999993</v>
      </c>
      <c r="L959" s="76">
        <v>0</v>
      </c>
      <c r="M959" s="75">
        <v>898.65</v>
      </c>
      <c r="N959" s="75">
        <v>898.65</v>
      </c>
      <c r="O959" s="75">
        <v>898.65</v>
      </c>
      <c r="P959" s="77">
        <v>0</v>
      </c>
      <c r="Q959" s="77">
        <v>928.60500000000002</v>
      </c>
    </row>
    <row r="960" spans="1:17" x14ac:dyDescent="0.2">
      <c r="A960" s="19">
        <v>31207814</v>
      </c>
      <c r="B960" s="19" t="s">
        <v>2971</v>
      </c>
      <c r="C960" s="72"/>
      <c r="D960" s="73">
        <v>53.25</v>
      </c>
      <c r="E960" s="74">
        <v>0</v>
      </c>
      <c r="G960" s="75">
        <v>756.08166400000005</v>
      </c>
      <c r="H960" s="75">
        <v>1609.4208000000001</v>
      </c>
      <c r="I960" s="75">
        <v>1557.5040000000001</v>
      </c>
      <c r="J960" s="75">
        <v>1470.9759999999999</v>
      </c>
      <c r="K960" s="75">
        <v>1211.3919999999998</v>
      </c>
      <c r="L960" s="74" t="s">
        <v>674</v>
      </c>
      <c r="M960" s="75">
        <v>1557.5040000000001</v>
      </c>
      <c r="N960" s="75">
        <v>1557.5040000000001</v>
      </c>
      <c r="O960" s="75">
        <v>1557.5040000000001</v>
      </c>
      <c r="P960" s="75">
        <v>756.08166400000005</v>
      </c>
      <c r="Q960" s="75">
        <v>1609.4208000000001</v>
      </c>
    </row>
    <row r="961" spans="1:17" x14ac:dyDescent="0.2">
      <c r="A961" s="19">
        <v>31207822</v>
      </c>
      <c r="B961" s="19" t="s">
        <v>1972</v>
      </c>
      <c r="C961" s="72"/>
      <c r="D961" s="73">
        <v>37.5</v>
      </c>
      <c r="E961" s="74">
        <v>0</v>
      </c>
      <c r="G961" s="75">
        <v>108.43304000000001</v>
      </c>
      <c r="H961" s="75">
        <v>438.06720000000001</v>
      </c>
      <c r="I961" s="75">
        <v>423.93600000000004</v>
      </c>
      <c r="J961" s="75">
        <v>400.38400000000001</v>
      </c>
      <c r="K961" s="75">
        <v>329.72800000000001</v>
      </c>
      <c r="L961" s="76">
        <v>71.829000000000008</v>
      </c>
      <c r="M961" s="75">
        <v>423.93600000000004</v>
      </c>
      <c r="N961" s="75">
        <v>423.93600000000004</v>
      </c>
      <c r="O961" s="75">
        <v>423.93600000000004</v>
      </c>
      <c r="P961" s="77">
        <v>71.829000000000008</v>
      </c>
      <c r="Q961" s="77">
        <v>438.06720000000001</v>
      </c>
    </row>
    <row r="962" spans="1:17" x14ac:dyDescent="0.2">
      <c r="A962" s="19">
        <v>31207830</v>
      </c>
      <c r="B962" s="19" t="s">
        <v>1971</v>
      </c>
      <c r="C962" s="72"/>
      <c r="D962" s="73">
        <v>45</v>
      </c>
      <c r="E962" s="74">
        <v>0</v>
      </c>
      <c r="G962" s="75">
        <v>108.43304000000001</v>
      </c>
      <c r="H962" s="75">
        <v>428.26500000000004</v>
      </c>
      <c r="I962" s="75">
        <v>414.45</v>
      </c>
      <c r="J962" s="75">
        <v>391.42500000000001</v>
      </c>
      <c r="K962" s="75">
        <v>322.34999999999997</v>
      </c>
      <c r="L962" s="76">
        <v>71.829000000000008</v>
      </c>
      <c r="M962" s="75">
        <v>414.45</v>
      </c>
      <c r="N962" s="75">
        <v>414.45</v>
      </c>
      <c r="O962" s="75">
        <v>414.45</v>
      </c>
      <c r="P962" s="77">
        <v>71.829000000000008</v>
      </c>
      <c r="Q962" s="77">
        <v>428.26500000000004</v>
      </c>
    </row>
    <row r="963" spans="1:17" x14ac:dyDescent="0.2">
      <c r="A963" s="19">
        <v>31207848</v>
      </c>
      <c r="B963" s="19" t="s">
        <v>4937</v>
      </c>
      <c r="C963" s="72"/>
      <c r="D963" s="73">
        <v>10.5</v>
      </c>
      <c r="E963" s="74">
        <v>0</v>
      </c>
      <c r="G963" s="75">
        <v>0</v>
      </c>
      <c r="H963" s="75">
        <v>462.18210000000005</v>
      </c>
      <c r="I963" s="75">
        <v>447.27300000000002</v>
      </c>
      <c r="J963" s="75">
        <v>422.42450000000002</v>
      </c>
      <c r="K963" s="75">
        <v>347.87900000000002</v>
      </c>
      <c r="L963" s="76">
        <v>0</v>
      </c>
      <c r="M963" s="75">
        <v>447.27300000000002</v>
      </c>
      <c r="N963" s="75">
        <v>447.27300000000002</v>
      </c>
      <c r="O963" s="75">
        <v>447.27300000000002</v>
      </c>
      <c r="P963" s="77">
        <v>0</v>
      </c>
      <c r="Q963" s="77">
        <v>462.18210000000005</v>
      </c>
    </row>
    <row r="964" spans="1:17" x14ac:dyDescent="0.2">
      <c r="A964" s="19">
        <v>31207855</v>
      </c>
      <c r="B964" s="19" t="s">
        <v>1129</v>
      </c>
      <c r="C964" s="72"/>
      <c r="D964" s="73">
        <v>10</v>
      </c>
      <c r="E964" s="74">
        <v>0</v>
      </c>
      <c r="G964" s="75">
        <v>0</v>
      </c>
      <c r="H964" s="75">
        <v>487.52460000000008</v>
      </c>
      <c r="I964" s="75">
        <v>471.79800000000006</v>
      </c>
      <c r="J964" s="75">
        <v>445.58699999999999</v>
      </c>
      <c r="K964" s="75">
        <v>366.95400000000001</v>
      </c>
      <c r="L964" s="76">
        <v>0</v>
      </c>
      <c r="M964" s="75">
        <v>471.79800000000006</v>
      </c>
      <c r="N964" s="75">
        <v>471.79800000000006</v>
      </c>
      <c r="O964" s="75">
        <v>471.79800000000006</v>
      </c>
      <c r="P964" s="77">
        <v>0</v>
      </c>
      <c r="Q964" s="77">
        <v>487.52460000000008</v>
      </c>
    </row>
    <row r="965" spans="1:17" x14ac:dyDescent="0.2">
      <c r="A965" s="19">
        <v>31207871</v>
      </c>
      <c r="B965" s="19" t="s">
        <v>2325</v>
      </c>
      <c r="C965" s="72"/>
      <c r="D965" s="73">
        <v>1245.25</v>
      </c>
      <c r="E965" s="74">
        <v>0</v>
      </c>
      <c r="G965" s="75">
        <v>108.43304000000001</v>
      </c>
      <c r="H965" s="75">
        <v>462.18210000000005</v>
      </c>
      <c r="I965" s="75">
        <v>447.27300000000002</v>
      </c>
      <c r="J965" s="75">
        <v>422.42450000000002</v>
      </c>
      <c r="K965" s="75">
        <v>347.87900000000002</v>
      </c>
      <c r="L965" s="76">
        <v>71.829000000000008</v>
      </c>
      <c r="M965" s="75">
        <v>447.27300000000002</v>
      </c>
      <c r="N965" s="75">
        <v>447.27300000000002</v>
      </c>
      <c r="O965" s="75">
        <v>447.27300000000002</v>
      </c>
      <c r="P965" s="77">
        <v>71.829000000000008</v>
      </c>
      <c r="Q965" s="77">
        <v>462.18210000000005</v>
      </c>
    </row>
    <row r="966" spans="1:17" x14ac:dyDescent="0.2">
      <c r="A966" s="19">
        <v>31207889</v>
      </c>
      <c r="B966" s="19" t="s">
        <v>4580</v>
      </c>
      <c r="C966" s="72"/>
      <c r="D966" s="73">
        <v>16.25</v>
      </c>
      <c r="E966" s="74">
        <v>0</v>
      </c>
      <c r="G966" s="75">
        <v>108.43304000000001</v>
      </c>
      <c r="H966" s="75">
        <v>428.26500000000004</v>
      </c>
      <c r="I966" s="75">
        <v>414.45</v>
      </c>
      <c r="J966" s="75">
        <v>391.42500000000001</v>
      </c>
      <c r="K966" s="75">
        <v>322.34999999999997</v>
      </c>
      <c r="L966" s="76">
        <v>71.829000000000008</v>
      </c>
      <c r="M966" s="75">
        <v>414.45</v>
      </c>
      <c r="N966" s="75">
        <v>414.45</v>
      </c>
      <c r="O966" s="75">
        <v>414.45</v>
      </c>
      <c r="P966" s="77">
        <v>71.829000000000008</v>
      </c>
      <c r="Q966" s="77">
        <v>428.26500000000004</v>
      </c>
    </row>
    <row r="967" spans="1:17" x14ac:dyDescent="0.2">
      <c r="A967" s="19">
        <v>31207897</v>
      </c>
      <c r="B967" s="19" t="s">
        <v>1181</v>
      </c>
      <c r="C967" s="72"/>
      <c r="D967" s="73">
        <v>11</v>
      </c>
      <c r="E967" s="74">
        <v>0</v>
      </c>
      <c r="G967" s="75">
        <v>108.43304000000001</v>
      </c>
      <c r="H967" s="75">
        <v>137.50049999999999</v>
      </c>
      <c r="I967" s="75">
        <v>133.065</v>
      </c>
      <c r="J967" s="75">
        <v>125.67249999999999</v>
      </c>
      <c r="K967" s="75">
        <v>103.49499999999999</v>
      </c>
      <c r="L967" s="76">
        <v>71.829000000000008</v>
      </c>
      <c r="M967" s="75">
        <v>133.065</v>
      </c>
      <c r="N967" s="75">
        <v>133.065</v>
      </c>
      <c r="O967" s="75">
        <v>133.065</v>
      </c>
      <c r="P967" s="77">
        <v>71.829000000000008</v>
      </c>
      <c r="Q967" s="77">
        <v>137.50049999999999</v>
      </c>
    </row>
    <row r="968" spans="1:17" x14ac:dyDescent="0.2">
      <c r="A968" s="19">
        <v>31207905</v>
      </c>
      <c r="B968" s="19" t="s">
        <v>4509</v>
      </c>
      <c r="C968" s="72" t="s">
        <v>4510</v>
      </c>
      <c r="D968" s="73">
        <v>48.75</v>
      </c>
      <c r="E968" s="74">
        <v>0</v>
      </c>
      <c r="G968" s="75">
        <v>143.9057</v>
      </c>
      <c r="H968" s="75">
        <v>605.48579999999993</v>
      </c>
      <c r="I968" s="75">
        <v>585.95399999999995</v>
      </c>
      <c r="J968" s="75">
        <v>553.40099999999995</v>
      </c>
      <c r="K968" s="75">
        <v>455.7419999999999</v>
      </c>
      <c r="L968" s="76">
        <v>100.872</v>
      </c>
      <c r="M968" s="75">
        <v>585.95399999999995</v>
      </c>
      <c r="N968" s="75">
        <v>585.95399999999995</v>
      </c>
      <c r="O968" s="75">
        <v>585.95399999999995</v>
      </c>
      <c r="P968" s="77">
        <v>100.872</v>
      </c>
      <c r="Q968" s="77">
        <v>605.48579999999993</v>
      </c>
    </row>
    <row r="969" spans="1:17" x14ac:dyDescent="0.2">
      <c r="A969" s="19">
        <v>31207913</v>
      </c>
      <c r="B969" s="19" t="s">
        <v>2913</v>
      </c>
      <c r="C969" s="72"/>
      <c r="D969" s="73">
        <v>16.5</v>
      </c>
      <c r="E969" s="74">
        <v>0</v>
      </c>
      <c r="G969" s="75">
        <v>143.9057</v>
      </c>
      <c r="H969" s="75">
        <v>591.94500000000005</v>
      </c>
      <c r="I969" s="75">
        <v>572.85</v>
      </c>
      <c r="J969" s="75">
        <v>541.02499999999998</v>
      </c>
      <c r="K969" s="75">
        <v>445.54999999999995</v>
      </c>
      <c r="L969" s="76">
        <v>100.872</v>
      </c>
      <c r="M969" s="75">
        <v>572.85</v>
      </c>
      <c r="N969" s="75">
        <v>572.85</v>
      </c>
      <c r="O969" s="75">
        <v>572.85</v>
      </c>
      <c r="P969" s="77">
        <v>100.872</v>
      </c>
      <c r="Q969" s="77">
        <v>591.94500000000005</v>
      </c>
    </row>
    <row r="970" spans="1:17" x14ac:dyDescent="0.2">
      <c r="A970" s="19">
        <v>31207921</v>
      </c>
      <c r="B970" s="19" t="s">
        <v>2914</v>
      </c>
      <c r="C970" s="72"/>
      <c r="D970" s="73">
        <v>13.5</v>
      </c>
      <c r="E970" s="74">
        <v>0</v>
      </c>
      <c r="G970" s="75">
        <v>0</v>
      </c>
      <c r="H970" s="75">
        <v>674.20350000000008</v>
      </c>
      <c r="I970" s="75">
        <v>652.45500000000004</v>
      </c>
      <c r="J970" s="75">
        <v>616.20749999999998</v>
      </c>
      <c r="K970" s="75">
        <v>507.46499999999997</v>
      </c>
      <c r="L970" s="76">
        <v>0</v>
      </c>
      <c r="M970" s="75">
        <v>652.45500000000004</v>
      </c>
      <c r="N970" s="75">
        <v>652.45500000000004</v>
      </c>
      <c r="O970" s="75">
        <v>652.45500000000004</v>
      </c>
      <c r="P970" s="77">
        <v>0</v>
      </c>
      <c r="Q970" s="77">
        <v>674.20350000000008</v>
      </c>
    </row>
    <row r="971" spans="1:17" x14ac:dyDescent="0.2">
      <c r="A971" s="19">
        <v>31207939</v>
      </c>
      <c r="B971" s="19" t="s">
        <v>794</v>
      </c>
      <c r="C971" s="72"/>
      <c r="D971" s="73">
        <v>70.5</v>
      </c>
      <c r="E971" s="74">
        <v>0</v>
      </c>
      <c r="G971" s="75">
        <v>143.9057</v>
      </c>
      <c r="H971" s="75">
        <v>591.94500000000005</v>
      </c>
      <c r="I971" s="75">
        <v>572.85</v>
      </c>
      <c r="J971" s="75">
        <v>541.02499999999998</v>
      </c>
      <c r="K971" s="75">
        <v>445.54999999999995</v>
      </c>
      <c r="L971" s="76">
        <v>100.872</v>
      </c>
      <c r="M971" s="75">
        <v>572.85</v>
      </c>
      <c r="N971" s="75">
        <v>572.85</v>
      </c>
      <c r="O971" s="75">
        <v>572.85</v>
      </c>
      <c r="P971" s="77">
        <v>100.872</v>
      </c>
      <c r="Q971" s="77">
        <v>591.94500000000005</v>
      </c>
    </row>
    <row r="972" spans="1:17" x14ac:dyDescent="0.2">
      <c r="A972" s="19">
        <v>31207947</v>
      </c>
      <c r="B972" s="19" t="s">
        <v>2755</v>
      </c>
      <c r="C972" s="72"/>
      <c r="D972" s="73">
        <v>121</v>
      </c>
      <c r="E972" s="74">
        <v>0</v>
      </c>
      <c r="G972" s="75">
        <v>169.24602999999999</v>
      </c>
      <c r="H972" s="75">
        <v>679.18830000000003</v>
      </c>
      <c r="I972" s="75">
        <v>657.279</v>
      </c>
      <c r="J972" s="75">
        <v>620.76349999999991</v>
      </c>
      <c r="K972" s="75">
        <v>511.21699999999993</v>
      </c>
      <c r="L972" s="76">
        <v>100.872</v>
      </c>
      <c r="M972" s="75">
        <v>657.279</v>
      </c>
      <c r="N972" s="75">
        <v>657.279</v>
      </c>
      <c r="O972" s="75">
        <v>657.279</v>
      </c>
      <c r="P972" s="77">
        <v>100.872</v>
      </c>
      <c r="Q972" s="77">
        <v>679.18830000000003</v>
      </c>
    </row>
    <row r="973" spans="1:17" x14ac:dyDescent="0.2">
      <c r="A973" s="19">
        <v>31207954</v>
      </c>
      <c r="B973" s="19" t="s">
        <v>796</v>
      </c>
      <c r="C973" s="72"/>
      <c r="D973" s="73">
        <v>58</v>
      </c>
      <c r="E973" s="74">
        <v>0</v>
      </c>
      <c r="G973" s="75">
        <v>169.24602999999999</v>
      </c>
      <c r="H973" s="75">
        <v>0</v>
      </c>
      <c r="I973" s="75">
        <v>0</v>
      </c>
      <c r="J973" s="75">
        <v>0</v>
      </c>
      <c r="K973" s="75">
        <v>0</v>
      </c>
      <c r="L973" s="76">
        <v>100.872</v>
      </c>
      <c r="M973" s="75">
        <v>0</v>
      </c>
      <c r="N973" s="75">
        <v>0</v>
      </c>
      <c r="O973" s="75">
        <v>0</v>
      </c>
      <c r="P973" s="77">
        <v>0</v>
      </c>
      <c r="Q973" s="77">
        <v>169.24602999999999</v>
      </c>
    </row>
    <row r="974" spans="1:17" x14ac:dyDescent="0.2">
      <c r="A974" s="19">
        <v>31207996</v>
      </c>
      <c r="B974" s="19" t="s">
        <v>3680</v>
      </c>
      <c r="C974" s="72"/>
      <c r="D974" s="73">
        <v>355.5</v>
      </c>
      <c r="E974" s="74">
        <v>0</v>
      </c>
      <c r="G974" s="75">
        <v>0</v>
      </c>
      <c r="H974" s="75">
        <v>724.88850000000014</v>
      </c>
      <c r="I974" s="75">
        <v>701.50500000000011</v>
      </c>
      <c r="J974" s="75">
        <v>662.53250000000003</v>
      </c>
      <c r="K974" s="75">
        <v>545.61500000000001</v>
      </c>
      <c r="L974" s="76">
        <v>0</v>
      </c>
      <c r="M974" s="75">
        <v>701.50500000000011</v>
      </c>
      <c r="N974" s="75">
        <v>701.50500000000011</v>
      </c>
      <c r="O974" s="75">
        <v>701.50500000000011</v>
      </c>
      <c r="P974" s="77">
        <v>0</v>
      </c>
      <c r="Q974" s="77">
        <v>724.88850000000014</v>
      </c>
    </row>
    <row r="975" spans="1:17" x14ac:dyDescent="0.2">
      <c r="A975" s="19">
        <v>31208002</v>
      </c>
      <c r="B975" s="19" t="s">
        <v>3677</v>
      </c>
      <c r="C975" s="72"/>
      <c r="D975" s="73">
        <v>632.75</v>
      </c>
      <c r="E975" s="74">
        <v>0</v>
      </c>
      <c r="G975" s="75">
        <v>0</v>
      </c>
      <c r="H975" s="75">
        <v>764.78550000000007</v>
      </c>
      <c r="I975" s="75">
        <v>740.11500000000001</v>
      </c>
      <c r="J975" s="75">
        <v>698.99749999999995</v>
      </c>
      <c r="K975" s="75">
        <v>575.64499999999998</v>
      </c>
      <c r="L975" s="76">
        <v>0</v>
      </c>
      <c r="M975" s="75">
        <v>740.11500000000001</v>
      </c>
      <c r="N975" s="75">
        <v>740.11500000000001</v>
      </c>
      <c r="O975" s="75">
        <v>740.11500000000001</v>
      </c>
      <c r="P975" s="77">
        <v>0</v>
      </c>
      <c r="Q975" s="77">
        <v>764.78550000000007</v>
      </c>
    </row>
    <row r="976" spans="1:17" x14ac:dyDescent="0.2">
      <c r="A976" s="19">
        <v>31208010</v>
      </c>
      <c r="B976" s="19" t="s">
        <v>5072</v>
      </c>
      <c r="C976" s="72"/>
      <c r="D976" s="73">
        <v>1238.25</v>
      </c>
      <c r="E976" s="74">
        <v>0</v>
      </c>
      <c r="G976" s="75">
        <v>169.24602999999999</v>
      </c>
      <c r="H976" s="75">
        <v>724.88850000000014</v>
      </c>
      <c r="I976" s="75">
        <v>701.50500000000011</v>
      </c>
      <c r="J976" s="75">
        <v>662.53250000000003</v>
      </c>
      <c r="K976" s="75">
        <v>545.61500000000001</v>
      </c>
      <c r="L976" s="76">
        <v>100.872</v>
      </c>
      <c r="M976" s="75">
        <v>701.50500000000011</v>
      </c>
      <c r="N976" s="75">
        <v>701.50500000000011</v>
      </c>
      <c r="O976" s="75">
        <v>701.50500000000011</v>
      </c>
      <c r="P976" s="77">
        <v>100.872</v>
      </c>
      <c r="Q976" s="77">
        <v>724.88850000000014</v>
      </c>
    </row>
    <row r="977" spans="1:17" x14ac:dyDescent="0.2">
      <c r="A977" s="19">
        <v>31208028</v>
      </c>
      <c r="B977" s="19" t="s">
        <v>2541</v>
      </c>
      <c r="C977" s="72"/>
      <c r="D977" s="73">
        <v>88.75</v>
      </c>
      <c r="E977" s="74">
        <v>0</v>
      </c>
      <c r="G977" s="75">
        <v>169.24602999999999</v>
      </c>
      <c r="H977" s="75">
        <v>671.6925</v>
      </c>
      <c r="I977" s="75">
        <v>650.02499999999998</v>
      </c>
      <c r="J977" s="75">
        <v>613.91250000000002</v>
      </c>
      <c r="K977" s="75">
        <v>505.57499999999999</v>
      </c>
      <c r="L977" s="76">
        <v>100.872</v>
      </c>
      <c r="M977" s="75">
        <v>650.02499999999998</v>
      </c>
      <c r="N977" s="75">
        <v>650.02499999999998</v>
      </c>
      <c r="O977" s="75">
        <v>650.02499999999998</v>
      </c>
      <c r="P977" s="77">
        <v>100.872</v>
      </c>
      <c r="Q977" s="77">
        <v>671.6925</v>
      </c>
    </row>
    <row r="978" spans="1:17" x14ac:dyDescent="0.2">
      <c r="A978" s="19">
        <v>31208042</v>
      </c>
      <c r="B978" s="19" t="s">
        <v>3757</v>
      </c>
      <c r="C978" s="72"/>
      <c r="D978" s="73">
        <v>45</v>
      </c>
      <c r="E978" s="74">
        <v>0</v>
      </c>
      <c r="G978" s="75">
        <v>220.38293000000002</v>
      </c>
      <c r="H978" s="75">
        <v>175.07250000000002</v>
      </c>
      <c r="I978" s="75">
        <v>169.42500000000001</v>
      </c>
      <c r="J978" s="75">
        <v>160.01249999999999</v>
      </c>
      <c r="K978" s="75">
        <v>131.77500000000001</v>
      </c>
      <c r="L978" s="76">
        <v>104.337</v>
      </c>
      <c r="M978" s="75">
        <v>169.42500000000001</v>
      </c>
      <c r="N978" s="75">
        <v>169.42500000000001</v>
      </c>
      <c r="O978" s="75">
        <v>169.42500000000001</v>
      </c>
      <c r="P978" s="77">
        <v>104.337</v>
      </c>
      <c r="Q978" s="77">
        <v>220.38293000000002</v>
      </c>
    </row>
    <row r="979" spans="1:17" x14ac:dyDescent="0.2">
      <c r="A979" s="19">
        <v>31208069</v>
      </c>
      <c r="B979" s="19" t="s">
        <v>4947</v>
      </c>
      <c r="C979" s="72"/>
      <c r="D979" s="73">
        <v>128</v>
      </c>
      <c r="E979" s="74">
        <v>0</v>
      </c>
      <c r="G979" s="75">
        <v>231.06655000000001</v>
      </c>
      <c r="H979" s="75">
        <v>293.68470000000002</v>
      </c>
      <c r="I979" s="75">
        <v>284.21100000000001</v>
      </c>
      <c r="J979" s="75">
        <v>268.42150000000004</v>
      </c>
      <c r="K979" s="75">
        <v>221.053</v>
      </c>
      <c r="L979" s="76">
        <v>500.87700000000001</v>
      </c>
      <c r="M979" s="75">
        <v>284.21100000000001</v>
      </c>
      <c r="N979" s="75">
        <v>284.21100000000001</v>
      </c>
      <c r="O979" s="75">
        <v>284.21100000000001</v>
      </c>
      <c r="P979" s="77">
        <v>221.053</v>
      </c>
      <c r="Q979" s="77">
        <v>500.87700000000001</v>
      </c>
    </row>
    <row r="980" spans="1:17" x14ac:dyDescent="0.2">
      <c r="A980" s="19">
        <v>31208077</v>
      </c>
      <c r="B980" s="19" t="s">
        <v>1908</v>
      </c>
      <c r="C980" s="72"/>
      <c r="D980" s="73">
        <v>165</v>
      </c>
      <c r="E980" s="74">
        <v>0</v>
      </c>
      <c r="G980" s="75">
        <v>231.06655000000001</v>
      </c>
      <c r="H980" s="75">
        <v>293.68470000000002</v>
      </c>
      <c r="I980" s="75">
        <v>284.21100000000001</v>
      </c>
      <c r="J980" s="75">
        <v>268.42150000000004</v>
      </c>
      <c r="K980" s="75">
        <v>221.053</v>
      </c>
      <c r="L980" s="76">
        <v>500.87700000000001</v>
      </c>
      <c r="M980" s="75">
        <v>284.21100000000001</v>
      </c>
      <c r="N980" s="75">
        <v>284.21100000000001</v>
      </c>
      <c r="O980" s="75">
        <v>284.21100000000001</v>
      </c>
      <c r="P980" s="77">
        <v>221.053</v>
      </c>
      <c r="Q980" s="77">
        <v>500.87700000000001</v>
      </c>
    </row>
    <row r="981" spans="1:17" x14ac:dyDescent="0.2">
      <c r="A981" s="19">
        <v>31208085</v>
      </c>
      <c r="B981" s="19" t="s">
        <v>5071</v>
      </c>
      <c r="C981" s="72"/>
      <c r="D981" s="73">
        <v>41.75</v>
      </c>
      <c r="E981" s="74">
        <v>0</v>
      </c>
      <c r="G981" s="75">
        <v>231.06655000000001</v>
      </c>
      <c r="H981" s="75">
        <v>293.68470000000002</v>
      </c>
      <c r="I981" s="75">
        <v>284.21100000000001</v>
      </c>
      <c r="J981" s="75">
        <v>268.42150000000004</v>
      </c>
      <c r="K981" s="75">
        <v>221.053</v>
      </c>
      <c r="L981" s="76">
        <v>500.87700000000001</v>
      </c>
      <c r="M981" s="75">
        <v>284.21100000000001</v>
      </c>
      <c r="N981" s="75">
        <v>284.21100000000001</v>
      </c>
      <c r="O981" s="75">
        <v>284.21100000000001</v>
      </c>
      <c r="P981" s="77">
        <v>221.053</v>
      </c>
      <c r="Q981" s="77">
        <v>500.87700000000001</v>
      </c>
    </row>
    <row r="982" spans="1:17" x14ac:dyDescent="0.2">
      <c r="A982" s="19">
        <v>32103749</v>
      </c>
      <c r="B982" s="19" t="s">
        <v>4401</v>
      </c>
      <c r="C982" s="72"/>
      <c r="D982" s="73">
        <v>10.5</v>
      </c>
      <c r="E982" s="74">
        <v>0</v>
      </c>
      <c r="G982" s="75">
        <v>231.06655000000001</v>
      </c>
      <c r="H982" s="75">
        <v>293.68470000000002</v>
      </c>
      <c r="I982" s="75">
        <v>284.21100000000001</v>
      </c>
      <c r="J982" s="75">
        <v>268.42150000000004</v>
      </c>
      <c r="K982" s="75">
        <v>221.053</v>
      </c>
      <c r="L982" s="76">
        <v>500.87700000000001</v>
      </c>
      <c r="M982" s="75">
        <v>284.21100000000001</v>
      </c>
      <c r="N982" s="75">
        <v>284.21100000000001</v>
      </c>
      <c r="O982" s="75">
        <v>284.21100000000001</v>
      </c>
      <c r="P982" s="77">
        <v>221.053</v>
      </c>
      <c r="Q982" s="77">
        <v>500.87700000000001</v>
      </c>
    </row>
    <row r="983" spans="1:17" x14ac:dyDescent="0.2">
      <c r="A983" s="19">
        <v>32300816</v>
      </c>
      <c r="B983" s="19" t="s">
        <v>2539</v>
      </c>
      <c r="C983" s="20">
        <v>82270</v>
      </c>
      <c r="D983" s="73">
        <v>45.5</v>
      </c>
      <c r="E983" s="74">
        <v>0</v>
      </c>
      <c r="G983" s="75">
        <v>193.55982</v>
      </c>
      <c r="H983" s="75">
        <v>1577.7264</v>
      </c>
      <c r="I983" s="75">
        <v>1526.8320000000001</v>
      </c>
      <c r="J983" s="75">
        <v>1442.008</v>
      </c>
      <c r="K983" s="75">
        <v>1187.5359999999998</v>
      </c>
      <c r="L983" s="76">
        <v>707.32799999999997</v>
      </c>
      <c r="M983" s="75">
        <v>1526.8320000000001</v>
      </c>
      <c r="N983" s="75">
        <v>1526.8320000000001</v>
      </c>
      <c r="O983" s="75">
        <v>1526.8320000000001</v>
      </c>
      <c r="P983" s="77">
        <v>193.55982</v>
      </c>
      <c r="Q983" s="77">
        <v>1577.7264</v>
      </c>
    </row>
    <row r="984" spans="1:17" x14ac:dyDescent="0.2">
      <c r="A984" s="19">
        <v>32306672</v>
      </c>
      <c r="B984" s="19" t="s">
        <v>2402</v>
      </c>
      <c r="C984" s="20">
        <v>82271</v>
      </c>
      <c r="D984" s="73">
        <v>45.5</v>
      </c>
      <c r="E984" s="74">
        <v>0</v>
      </c>
      <c r="G984" s="75">
        <v>0</v>
      </c>
      <c r="H984" s="75">
        <v>291.32249999999999</v>
      </c>
      <c r="I984" s="75">
        <v>281.92500000000001</v>
      </c>
      <c r="J984" s="75">
        <v>266.26249999999999</v>
      </c>
      <c r="K984" s="75">
        <v>219.27499999999998</v>
      </c>
      <c r="L984" s="76">
        <v>0</v>
      </c>
      <c r="M984" s="75">
        <v>281.92500000000001</v>
      </c>
      <c r="N984" s="75">
        <v>281.92500000000001</v>
      </c>
      <c r="O984" s="75">
        <v>281.92500000000001</v>
      </c>
      <c r="P984" s="77">
        <v>0</v>
      </c>
      <c r="Q984" s="77">
        <v>291.32249999999999</v>
      </c>
    </row>
    <row r="985" spans="1:17" x14ac:dyDescent="0.2">
      <c r="A985" s="19">
        <v>31200991</v>
      </c>
      <c r="B985" s="19" t="s">
        <v>4938</v>
      </c>
      <c r="C985" s="72"/>
      <c r="D985" s="73">
        <v>179.5</v>
      </c>
      <c r="E985" s="74">
        <v>0</v>
      </c>
      <c r="G985" s="75">
        <v>291.86052999999998</v>
      </c>
      <c r="H985" s="75">
        <v>3855.9009000000001</v>
      </c>
      <c r="I985" s="75">
        <v>3731.5170000000003</v>
      </c>
      <c r="J985" s="75">
        <v>3524.2105000000001</v>
      </c>
      <c r="K985" s="75">
        <v>2902.2909999999997</v>
      </c>
      <c r="L985" s="76">
        <v>1594.395</v>
      </c>
      <c r="M985" s="75">
        <v>3731.5170000000003</v>
      </c>
      <c r="N985" s="75">
        <v>3731.5170000000003</v>
      </c>
      <c r="O985" s="75">
        <v>3731.5170000000003</v>
      </c>
      <c r="P985" s="77">
        <v>291.86052999999998</v>
      </c>
      <c r="Q985" s="77">
        <v>3855.9009000000001</v>
      </c>
    </row>
    <row r="986" spans="1:17" x14ac:dyDescent="0.2">
      <c r="A986" s="19">
        <v>32109001</v>
      </c>
      <c r="B986" s="19" t="s">
        <v>1003</v>
      </c>
      <c r="C986" s="20">
        <v>75625</v>
      </c>
      <c r="D986" s="73">
        <v>6284</v>
      </c>
      <c r="E986" s="74">
        <v>3425.8154999999997</v>
      </c>
      <c r="G986" s="75">
        <v>102.34984000000001</v>
      </c>
      <c r="H986" s="75">
        <v>204.70230000000004</v>
      </c>
      <c r="I986" s="75">
        <v>198.09900000000002</v>
      </c>
      <c r="J986" s="75">
        <v>187.09350000000001</v>
      </c>
      <c r="K986" s="75">
        <v>154.077</v>
      </c>
      <c r="L986" s="76">
        <v>183.27599999999998</v>
      </c>
      <c r="M986" s="75">
        <v>198.09900000000002</v>
      </c>
      <c r="N986" s="75">
        <v>198.09900000000002</v>
      </c>
      <c r="O986" s="75">
        <v>198.09900000000002</v>
      </c>
      <c r="P986" s="77">
        <v>102.34984000000001</v>
      </c>
      <c r="Q986" s="77">
        <v>204.70230000000004</v>
      </c>
    </row>
    <row r="987" spans="1:17" x14ac:dyDescent="0.2">
      <c r="A987" s="19">
        <v>40400046</v>
      </c>
      <c r="B987" s="19" t="s">
        <v>951</v>
      </c>
      <c r="C987" s="20">
        <v>75726</v>
      </c>
      <c r="D987" s="73">
        <v>6336.5</v>
      </c>
      <c r="E987" s="74">
        <v>5910.7240000000002</v>
      </c>
      <c r="G987" s="75">
        <v>102.34984000000001</v>
      </c>
      <c r="H987" s="75">
        <v>204.70230000000004</v>
      </c>
      <c r="I987" s="75">
        <v>198.09900000000002</v>
      </c>
      <c r="J987" s="75">
        <v>187.09350000000001</v>
      </c>
      <c r="K987" s="75">
        <v>154.077</v>
      </c>
      <c r="L987" s="76">
        <v>183.27599999999998</v>
      </c>
      <c r="M987" s="75">
        <v>198.09900000000002</v>
      </c>
      <c r="N987" s="75">
        <v>198.09900000000002</v>
      </c>
      <c r="O987" s="75">
        <v>198.09900000000002</v>
      </c>
      <c r="P987" s="77">
        <v>102.34984000000001</v>
      </c>
      <c r="Q987" s="77">
        <v>204.70230000000004</v>
      </c>
    </row>
    <row r="988" spans="1:17" x14ac:dyDescent="0.2">
      <c r="A988" s="19">
        <v>40400053</v>
      </c>
      <c r="B988" s="19" t="s">
        <v>949</v>
      </c>
      <c r="C988" s="20">
        <v>75741</v>
      </c>
      <c r="D988" s="73">
        <v>8929.25</v>
      </c>
      <c r="E988" s="74">
        <v>3425.8154999999997</v>
      </c>
      <c r="G988" s="75">
        <v>282.73572999999999</v>
      </c>
      <c r="H988" s="75">
        <v>591.94500000000005</v>
      </c>
      <c r="I988" s="75">
        <v>572.85</v>
      </c>
      <c r="J988" s="75">
        <v>541.02499999999998</v>
      </c>
      <c r="K988" s="75">
        <v>445.54999999999995</v>
      </c>
      <c r="L988" s="76">
        <v>0</v>
      </c>
      <c r="M988" s="75">
        <v>572.85</v>
      </c>
      <c r="N988" s="75">
        <v>572.85</v>
      </c>
      <c r="O988" s="75">
        <v>572.85</v>
      </c>
      <c r="P988" s="77">
        <v>0</v>
      </c>
      <c r="Q988" s="77">
        <v>591.94500000000005</v>
      </c>
    </row>
    <row r="989" spans="1:17" x14ac:dyDescent="0.2">
      <c r="A989" s="19">
        <v>40400061</v>
      </c>
      <c r="B989" s="19" t="s">
        <v>4381</v>
      </c>
      <c r="C989" s="72"/>
      <c r="D989" s="73">
        <v>20.75</v>
      </c>
      <c r="E989" s="74">
        <v>0</v>
      </c>
      <c r="G989" s="75">
        <v>226.99841000000001</v>
      </c>
      <c r="H989" s="75">
        <v>3598.2258000000002</v>
      </c>
      <c r="I989" s="75">
        <v>3482.154</v>
      </c>
      <c r="J989" s="75">
        <v>3288.701</v>
      </c>
      <c r="K989" s="75">
        <v>2708.3419999999996</v>
      </c>
      <c r="L989" s="76">
        <v>1594.395</v>
      </c>
      <c r="M989" s="75">
        <v>3482.154</v>
      </c>
      <c r="N989" s="75">
        <v>3482.154</v>
      </c>
      <c r="O989" s="75">
        <v>3482.154</v>
      </c>
      <c r="P989" s="77">
        <v>226.99841000000001</v>
      </c>
      <c r="Q989" s="77">
        <v>3598.2258000000002</v>
      </c>
    </row>
    <row r="990" spans="1:17" x14ac:dyDescent="0.2">
      <c r="A990" s="19">
        <v>40400079</v>
      </c>
      <c r="B990" s="19" t="s">
        <v>2482</v>
      </c>
      <c r="C990" s="72"/>
      <c r="D990" s="73">
        <v>27</v>
      </c>
      <c r="E990" s="74">
        <v>0</v>
      </c>
      <c r="G990" s="75">
        <v>98.302500000000009</v>
      </c>
      <c r="H990" s="75">
        <v>209.25</v>
      </c>
      <c r="I990" s="75">
        <v>202.50000000000003</v>
      </c>
      <c r="J990" s="75">
        <v>191.25</v>
      </c>
      <c r="K990" s="75">
        <v>157.5</v>
      </c>
      <c r="L990" s="74" t="s">
        <v>674</v>
      </c>
      <c r="M990" s="75">
        <v>202.50000000000003</v>
      </c>
      <c r="N990" s="75">
        <v>202.50000000000003</v>
      </c>
      <c r="O990" s="75">
        <v>202.50000000000003</v>
      </c>
      <c r="P990" s="75">
        <v>98.302500000000009</v>
      </c>
      <c r="Q990" s="75">
        <v>209.25</v>
      </c>
    </row>
    <row r="991" spans="1:17" x14ac:dyDescent="0.2">
      <c r="A991" s="19">
        <v>40400103</v>
      </c>
      <c r="B991" s="19" t="s">
        <v>3648</v>
      </c>
      <c r="C991" s="72"/>
      <c r="D991" s="73">
        <v>138</v>
      </c>
      <c r="E991" s="74">
        <v>0</v>
      </c>
      <c r="G991" s="75">
        <v>19.3902</v>
      </c>
      <c r="H991" s="75">
        <v>72.540000000000006</v>
      </c>
      <c r="I991" s="75">
        <v>70.2</v>
      </c>
      <c r="J991" s="75">
        <v>66.3</v>
      </c>
      <c r="K991" s="75">
        <v>54.599999999999994</v>
      </c>
      <c r="L991" s="76">
        <v>49.509</v>
      </c>
      <c r="M991" s="75">
        <v>70.2</v>
      </c>
      <c r="N991" s="75">
        <v>70.2</v>
      </c>
      <c r="O991" s="75">
        <v>70.2</v>
      </c>
      <c r="P991" s="77">
        <v>19.3902</v>
      </c>
      <c r="Q991" s="77">
        <v>72.540000000000006</v>
      </c>
    </row>
    <row r="992" spans="1:17" x14ac:dyDescent="0.2">
      <c r="A992" s="19">
        <v>40400129</v>
      </c>
      <c r="B992" s="19" t="s">
        <v>1628</v>
      </c>
      <c r="C992" s="72"/>
      <c r="D992" s="73">
        <v>311.75</v>
      </c>
      <c r="E992" s="74">
        <v>0</v>
      </c>
      <c r="G992" s="75">
        <v>19.3902</v>
      </c>
      <c r="H992" s="75">
        <v>72.540000000000006</v>
      </c>
      <c r="I992" s="75">
        <v>70.2</v>
      </c>
      <c r="J992" s="75">
        <v>66.3</v>
      </c>
      <c r="K992" s="75">
        <v>54.599999999999994</v>
      </c>
      <c r="L992" s="76">
        <v>49.509</v>
      </c>
      <c r="M992" s="75">
        <v>70.2</v>
      </c>
      <c r="N992" s="75">
        <v>70.2</v>
      </c>
      <c r="O992" s="75">
        <v>70.2</v>
      </c>
      <c r="P992" s="77">
        <v>19.3902</v>
      </c>
      <c r="Q992" s="77">
        <v>72.540000000000006</v>
      </c>
    </row>
    <row r="993" spans="1:17" x14ac:dyDescent="0.2">
      <c r="A993" s="19">
        <v>40400137</v>
      </c>
      <c r="B993" s="19" t="s">
        <v>3690</v>
      </c>
      <c r="C993" s="72"/>
      <c r="D993" s="73">
        <v>91.5</v>
      </c>
      <c r="E993" s="74">
        <v>0</v>
      </c>
      <c r="G993" s="75">
        <v>19.3902</v>
      </c>
      <c r="H993" s="75">
        <v>72.540000000000006</v>
      </c>
      <c r="I993" s="75">
        <v>70.2</v>
      </c>
      <c r="J993" s="75">
        <v>66.3</v>
      </c>
      <c r="K993" s="75">
        <v>54.599999999999994</v>
      </c>
      <c r="L993" s="76">
        <v>49.509</v>
      </c>
      <c r="M993" s="75">
        <v>70.2</v>
      </c>
      <c r="N993" s="75">
        <v>70.2</v>
      </c>
      <c r="O993" s="75">
        <v>70.2</v>
      </c>
      <c r="P993" s="77">
        <v>19.3902</v>
      </c>
      <c r="Q993" s="77">
        <v>72.540000000000006</v>
      </c>
    </row>
    <row r="994" spans="1:17" x14ac:dyDescent="0.2">
      <c r="A994" s="19">
        <v>40400160</v>
      </c>
      <c r="B994" s="19" t="s">
        <v>1540</v>
      </c>
      <c r="C994" s="72"/>
      <c r="D994" s="73">
        <v>132.75</v>
      </c>
      <c r="E994" s="74">
        <v>0</v>
      </c>
      <c r="G994" s="75">
        <v>108.43304000000001</v>
      </c>
      <c r="H994" s="75">
        <v>201.81</v>
      </c>
      <c r="I994" s="75">
        <v>195.3</v>
      </c>
      <c r="J994" s="75">
        <v>184.45</v>
      </c>
      <c r="K994" s="75">
        <v>151.89999999999998</v>
      </c>
      <c r="L994" s="76">
        <v>157.25700000000001</v>
      </c>
      <c r="M994" s="75">
        <v>195.3</v>
      </c>
      <c r="N994" s="75">
        <v>195.3</v>
      </c>
      <c r="O994" s="75">
        <v>195.3</v>
      </c>
      <c r="P994" s="77">
        <v>108.43304000000001</v>
      </c>
      <c r="Q994" s="77">
        <v>201.81</v>
      </c>
    </row>
    <row r="995" spans="1:17" x14ac:dyDescent="0.2">
      <c r="A995" s="19">
        <v>40400178</v>
      </c>
      <c r="B995" s="19" t="s">
        <v>4163</v>
      </c>
      <c r="C995" s="72"/>
      <c r="D995" s="73">
        <v>38</v>
      </c>
      <c r="E995" s="74">
        <v>0</v>
      </c>
      <c r="G995" s="75">
        <v>228.02495000000002</v>
      </c>
      <c r="H995" s="75">
        <v>1177.0917000000002</v>
      </c>
      <c r="I995" s="75">
        <v>1139.1210000000001</v>
      </c>
      <c r="J995" s="75">
        <v>1075.8365000000001</v>
      </c>
      <c r="K995" s="75">
        <v>885.98299999999995</v>
      </c>
      <c r="L995" s="76">
        <v>567.45900000000006</v>
      </c>
      <c r="M995" s="75">
        <v>1139.1210000000001</v>
      </c>
      <c r="N995" s="75">
        <v>1139.1210000000001</v>
      </c>
      <c r="O995" s="75">
        <v>1139.1210000000001</v>
      </c>
      <c r="P995" s="77">
        <v>228.02495000000002</v>
      </c>
      <c r="Q995" s="77">
        <v>1177.0917000000002</v>
      </c>
    </row>
    <row r="996" spans="1:17" x14ac:dyDescent="0.2">
      <c r="A996" s="19">
        <v>40400186</v>
      </c>
      <c r="B996" s="19" t="s">
        <v>1201</v>
      </c>
      <c r="C996" s="72"/>
      <c r="D996" s="73">
        <v>3075.25</v>
      </c>
      <c r="E996" s="74">
        <v>0</v>
      </c>
      <c r="G996" s="75">
        <v>194.58636000000001</v>
      </c>
      <c r="H996" s="75">
        <v>252.4392</v>
      </c>
      <c r="I996" s="75">
        <v>244.29599999999999</v>
      </c>
      <c r="J996" s="75">
        <v>230.72399999999999</v>
      </c>
      <c r="K996" s="75">
        <v>190.00799999999998</v>
      </c>
      <c r="L996" s="76">
        <v>54.423000000000002</v>
      </c>
      <c r="M996" s="75">
        <v>244.29599999999999</v>
      </c>
      <c r="N996" s="75">
        <v>244.29599999999999</v>
      </c>
      <c r="O996" s="75">
        <v>244.29599999999999</v>
      </c>
      <c r="P996" s="77">
        <v>54.423000000000002</v>
      </c>
      <c r="Q996" s="77">
        <v>252.4392</v>
      </c>
    </row>
    <row r="997" spans="1:17" x14ac:dyDescent="0.2">
      <c r="A997" s="19">
        <v>40400194</v>
      </c>
      <c r="B997" s="19" t="s">
        <v>3141</v>
      </c>
      <c r="C997" s="72"/>
      <c r="D997" s="73">
        <v>131.5</v>
      </c>
      <c r="E997" s="74">
        <v>0</v>
      </c>
      <c r="G997" s="75">
        <v>194.58636000000001</v>
      </c>
      <c r="H997" s="75">
        <v>252.4392</v>
      </c>
      <c r="I997" s="75">
        <v>244.29599999999999</v>
      </c>
      <c r="J997" s="75">
        <v>230.72399999999999</v>
      </c>
      <c r="K997" s="75">
        <v>190.00799999999998</v>
      </c>
      <c r="L997" s="76">
        <v>54.423000000000002</v>
      </c>
      <c r="M997" s="75">
        <v>244.29599999999999</v>
      </c>
      <c r="N997" s="75">
        <v>244.29599999999999</v>
      </c>
      <c r="O997" s="75">
        <v>244.29599999999999</v>
      </c>
      <c r="P997" s="77">
        <v>54.423000000000002</v>
      </c>
      <c r="Q997" s="77">
        <v>252.4392</v>
      </c>
    </row>
    <row r="998" spans="1:17" x14ac:dyDescent="0.2">
      <c r="A998" s="19">
        <v>40400244</v>
      </c>
      <c r="B998" s="19" t="s">
        <v>2294</v>
      </c>
      <c r="C998" s="72"/>
      <c r="D998" s="73">
        <v>2320.25</v>
      </c>
      <c r="E998" s="74">
        <v>0</v>
      </c>
      <c r="G998" s="75">
        <v>194.58636000000001</v>
      </c>
      <c r="H998" s="75">
        <v>252.4392</v>
      </c>
      <c r="I998" s="75">
        <v>244.29599999999999</v>
      </c>
      <c r="J998" s="75">
        <v>230.72399999999999</v>
      </c>
      <c r="K998" s="75">
        <v>190.00799999999998</v>
      </c>
      <c r="L998" s="76">
        <v>54.423000000000002</v>
      </c>
      <c r="M998" s="75">
        <v>244.29599999999999</v>
      </c>
      <c r="N998" s="75">
        <v>244.29599999999999</v>
      </c>
      <c r="O998" s="75">
        <v>244.29599999999999</v>
      </c>
      <c r="P998" s="77">
        <v>54.423000000000002</v>
      </c>
      <c r="Q998" s="77">
        <v>252.4392</v>
      </c>
    </row>
    <row r="999" spans="1:17" x14ac:dyDescent="0.2">
      <c r="A999" s="19">
        <v>40400269</v>
      </c>
      <c r="B999" s="19" t="s">
        <v>1345</v>
      </c>
      <c r="C999" s="72"/>
      <c r="D999" s="73">
        <v>329.75</v>
      </c>
      <c r="E999" s="74">
        <v>0</v>
      </c>
      <c r="G999" s="75">
        <v>194.58636000000001</v>
      </c>
      <c r="H999" s="75">
        <v>252.4392</v>
      </c>
      <c r="I999" s="75">
        <v>244.29599999999999</v>
      </c>
      <c r="J999" s="75">
        <v>230.72399999999999</v>
      </c>
      <c r="K999" s="75">
        <v>190.00799999999998</v>
      </c>
      <c r="L999" s="76">
        <v>54.423000000000002</v>
      </c>
      <c r="M999" s="75">
        <v>244.29599999999999</v>
      </c>
      <c r="N999" s="75">
        <v>244.29599999999999</v>
      </c>
      <c r="O999" s="75">
        <v>244.29599999999999</v>
      </c>
      <c r="P999" s="77">
        <v>54.423000000000002</v>
      </c>
      <c r="Q999" s="77">
        <v>252.4392</v>
      </c>
    </row>
    <row r="1000" spans="1:17" x14ac:dyDescent="0.2">
      <c r="A1000" s="19">
        <v>40400277</v>
      </c>
      <c r="B1000" s="19" t="s">
        <v>4211</v>
      </c>
      <c r="C1000" s="20">
        <v>74251</v>
      </c>
      <c r="D1000" s="73">
        <v>2017.5</v>
      </c>
      <c r="E1000" s="74">
        <v>207.39099999999999</v>
      </c>
      <c r="G1000" s="75">
        <v>400.29356999999999</v>
      </c>
      <c r="H1000" s="75">
        <v>565.56090000000006</v>
      </c>
      <c r="I1000" s="75">
        <v>547.31700000000001</v>
      </c>
      <c r="J1000" s="75">
        <v>516.91049999999996</v>
      </c>
      <c r="K1000" s="75">
        <v>425.69099999999997</v>
      </c>
      <c r="L1000" s="76">
        <v>278.64000000000004</v>
      </c>
      <c r="M1000" s="75">
        <v>547.31700000000001</v>
      </c>
      <c r="N1000" s="75">
        <v>547.31700000000001</v>
      </c>
      <c r="O1000" s="75">
        <v>547.31700000000001</v>
      </c>
      <c r="P1000" s="77">
        <v>278.64000000000004</v>
      </c>
      <c r="Q1000" s="77">
        <v>565.56090000000006</v>
      </c>
    </row>
    <row r="1001" spans="1:17" x14ac:dyDescent="0.2">
      <c r="A1001" s="19">
        <v>40400285</v>
      </c>
      <c r="B1001" s="19" t="s">
        <v>4641</v>
      </c>
      <c r="C1001" s="20">
        <v>47532</v>
      </c>
      <c r="D1001" s="73">
        <v>9888.5</v>
      </c>
      <c r="E1001" s="74">
        <v>4073.2194999999997</v>
      </c>
      <c r="G1001" s="75">
        <v>400.29356999999999</v>
      </c>
      <c r="H1001" s="75">
        <v>565.56090000000006</v>
      </c>
      <c r="I1001" s="75">
        <v>547.31700000000001</v>
      </c>
      <c r="J1001" s="75">
        <v>516.91049999999996</v>
      </c>
      <c r="K1001" s="75">
        <v>425.69099999999997</v>
      </c>
      <c r="L1001" s="76">
        <v>278.64000000000004</v>
      </c>
      <c r="M1001" s="75">
        <v>547.31700000000001</v>
      </c>
      <c r="N1001" s="75">
        <v>547.31700000000001</v>
      </c>
      <c r="O1001" s="75">
        <v>547.31700000000001</v>
      </c>
      <c r="P1001" s="77">
        <v>278.64000000000004</v>
      </c>
      <c r="Q1001" s="77">
        <v>565.56090000000006</v>
      </c>
    </row>
    <row r="1002" spans="1:17" x14ac:dyDescent="0.2">
      <c r="A1002" s="19">
        <v>40400301</v>
      </c>
      <c r="B1002" s="19" t="s">
        <v>952</v>
      </c>
      <c r="C1002" s="20">
        <v>75716</v>
      </c>
      <c r="D1002" s="73">
        <v>6284</v>
      </c>
      <c r="E1002" s="74">
        <v>3425.8154999999997</v>
      </c>
      <c r="G1002" s="75">
        <v>400.29356999999999</v>
      </c>
      <c r="H1002" s="75">
        <v>565.56090000000006</v>
      </c>
      <c r="I1002" s="75">
        <v>547.31700000000001</v>
      </c>
      <c r="J1002" s="75">
        <v>516.91049999999996</v>
      </c>
      <c r="K1002" s="75">
        <v>425.69099999999997</v>
      </c>
      <c r="L1002" s="76">
        <v>278.64000000000004</v>
      </c>
      <c r="M1002" s="75">
        <v>547.31700000000001</v>
      </c>
      <c r="N1002" s="75">
        <v>547.31700000000001</v>
      </c>
      <c r="O1002" s="75">
        <v>547.31700000000001</v>
      </c>
      <c r="P1002" s="77">
        <v>278.64000000000004</v>
      </c>
      <c r="Q1002" s="77">
        <v>565.56090000000006</v>
      </c>
    </row>
    <row r="1003" spans="1:17" x14ac:dyDescent="0.2">
      <c r="A1003" s="19">
        <v>40400335</v>
      </c>
      <c r="B1003" s="19" t="s">
        <v>543</v>
      </c>
      <c r="C1003" s="20">
        <v>71101</v>
      </c>
      <c r="D1003" s="73">
        <v>821.75</v>
      </c>
      <c r="E1003" s="74">
        <v>122.91199999999999</v>
      </c>
      <c r="G1003" s="75">
        <v>400.29356999999999</v>
      </c>
      <c r="H1003" s="75">
        <v>565.56090000000006</v>
      </c>
      <c r="I1003" s="75">
        <v>547.31700000000001</v>
      </c>
      <c r="J1003" s="75">
        <v>516.91049999999996</v>
      </c>
      <c r="K1003" s="75">
        <v>425.69099999999997</v>
      </c>
      <c r="L1003" s="76">
        <v>278.64000000000004</v>
      </c>
      <c r="M1003" s="75">
        <v>547.31700000000001</v>
      </c>
      <c r="N1003" s="75">
        <v>547.31700000000001</v>
      </c>
      <c r="O1003" s="75">
        <v>547.31700000000001</v>
      </c>
      <c r="P1003" s="77">
        <v>278.64000000000004</v>
      </c>
      <c r="Q1003" s="77">
        <v>565.56090000000006</v>
      </c>
    </row>
    <row r="1004" spans="1:17" x14ac:dyDescent="0.2">
      <c r="A1004" s="19">
        <v>40400368</v>
      </c>
      <c r="B1004" s="19" t="s">
        <v>3601</v>
      </c>
      <c r="C1004" s="20">
        <v>47490</v>
      </c>
      <c r="D1004" s="73">
        <v>7842.5</v>
      </c>
      <c r="E1004" s="74">
        <v>4073.2194999999997</v>
      </c>
      <c r="G1004" s="75">
        <v>90.202450000000013</v>
      </c>
      <c r="H1004" s="75">
        <v>159.39269999999999</v>
      </c>
      <c r="I1004" s="75">
        <v>154.251</v>
      </c>
      <c r="J1004" s="75">
        <v>145.68149999999997</v>
      </c>
      <c r="K1004" s="75">
        <v>119.97299999999998</v>
      </c>
      <c r="L1004" s="76">
        <v>54.423000000000002</v>
      </c>
      <c r="M1004" s="75">
        <v>154.251</v>
      </c>
      <c r="N1004" s="75">
        <v>154.251</v>
      </c>
      <c r="O1004" s="75">
        <v>154.251</v>
      </c>
      <c r="P1004" s="77">
        <v>54.423000000000002</v>
      </c>
      <c r="Q1004" s="77">
        <v>159.39269999999999</v>
      </c>
    </row>
    <row r="1005" spans="1:17" x14ac:dyDescent="0.2">
      <c r="A1005" s="19">
        <v>40400368</v>
      </c>
      <c r="B1005" s="19" t="s">
        <v>3601</v>
      </c>
      <c r="C1005" s="20">
        <v>47490</v>
      </c>
      <c r="D1005" s="73">
        <v>7842.5</v>
      </c>
      <c r="E1005" s="74">
        <v>4073.2194999999997</v>
      </c>
      <c r="G1005" s="75">
        <v>90.202450000000013</v>
      </c>
      <c r="H1005" s="75">
        <v>135.501</v>
      </c>
      <c r="I1005" s="75">
        <v>131.13</v>
      </c>
      <c r="J1005" s="75">
        <v>123.84499999999998</v>
      </c>
      <c r="K1005" s="75">
        <v>101.98999999999998</v>
      </c>
      <c r="L1005" s="76">
        <v>54.423000000000002</v>
      </c>
      <c r="M1005" s="75">
        <v>131.13</v>
      </c>
      <c r="N1005" s="75">
        <v>131.13</v>
      </c>
      <c r="O1005" s="75">
        <v>131.13</v>
      </c>
      <c r="P1005" s="77">
        <v>54.423000000000002</v>
      </c>
      <c r="Q1005" s="77">
        <v>135.501</v>
      </c>
    </row>
    <row r="1006" spans="1:17" x14ac:dyDescent="0.2">
      <c r="A1006" s="19">
        <v>40400376</v>
      </c>
      <c r="B1006" s="19" t="s">
        <v>540</v>
      </c>
      <c r="C1006" s="20">
        <v>74022</v>
      </c>
      <c r="D1006" s="73">
        <v>970.5</v>
      </c>
      <c r="E1006" s="74">
        <v>122.91199999999999</v>
      </c>
      <c r="G1006" s="75">
        <v>90.202450000000013</v>
      </c>
      <c r="H1006" s="75">
        <v>136.7379</v>
      </c>
      <c r="I1006" s="75">
        <v>132.327</v>
      </c>
      <c r="J1006" s="75">
        <v>124.9755</v>
      </c>
      <c r="K1006" s="75">
        <v>102.92099999999999</v>
      </c>
      <c r="L1006" s="76">
        <v>54.423000000000002</v>
      </c>
      <c r="M1006" s="75">
        <v>132.327</v>
      </c>
      <c r="N1006" s="75">
        <v>132.327</v>
      </c>
      <c r="O1006" s="75">
        <v>132.327</v>
      </c>
      <c r="P1006" s="77">
        <v>54.423000000000002</v>
      </c>
      <c r="Q1006" s="77">
        <v>136.7379</v>
      </c>
    </row>
    <row r="1007" spans="1:17" x14ac:dyDescent="0.2">
      <c r="A1007" s="19">
        <v>40470023</v>
      </c>
      <c r="B1007" s="19" t="s">
        <v>3591</v>
      </c>
      <c r="C1007" s="20">
        <v>37191</v>
      </c>
      <c r="D1007" s="73">
        <v>7118.5</v>
      </c>
      <c r="E1007" s="74">
        <v>5910.7240000000002</v>
      </c>
      <c r="G1007" s="75">
        <v>90.202450000000013</v>
      </c>
      <c r="H1007" s="75">
        <v>159.39269999999999</v>
      </c>
      <c r="I1007" s="75">
        <v>154.251</v>
      </c>
      <c r="J1007" s="75">
        <v>145.68149999999997</v>
      </c>
      <c r="K1007" s="75">
        <v>119.97299999999998</v>
      </c>
      <c r="L1007" s="76">
        <v>54.423000000000002</v>
      </c>
      <c r="M1007" s="75">
        <v>154.251</v>
      </c>
      <c r="N1007" s="75">
        <v>154.251</v>
      </c>
      <c r="O1007" s="75">
        <v>154.251</v>
      </c>
      <c r="P1007" s="77">
        <v>54.423000000000002</v>
      </c>
      <c r="Q1007" s="77">
        <v>159.39269999999999</v>
      </c>
    </row>
    <row r="1008" spans="1:17" x14ac:dyDescent="0.2">
      <c r="A1008" s="19">
        <v>40470031</v>
      </c>
      <c r="B1008" s="19" t="s">
        <v>2154</v>
      </c>
      <c r="C1008" s="20">
        <v>74328</v>
      </c>
      <c r="D1008" s="73">
        <v>773</v>
      </c>
      <c r="E1008" s="74">
        <v>0</v>
      </c>
      <c r="G1008" s="75">
        <v>168.21948999999998</v>
      </c>
      <c r="H1008" s="75">
        <v>249.2028</v>
      </c>
      <c r="I1008" s="75">
        <v>241.16399999999999</v>
      </c>
      <c r="J1008" s="75">
        <v>227.76599999999996</v>
      </c>
      <c r="K1008" s="75">
        <v>187.57199999999997</v>
      </c>
      <c r="L1008" s="76">
        <v>54.423000000000002</v>
      </c>
      <c r="M1008" s="75">
        <v>241.16399999999999</v>
      </c>
      <c r="N1008" s="75">
        <v>241.16399999999999</v>
      </c>
      <c r="O1008" s="75">
        <v>241.16399999999999</v>
      </c>
      <c r="P1008" s="77">
        <v>54.423000000000002</v>
      </c>
      <c r="Q1008" s="77">
        <v>249.2028</v>
      </c>
    </row>
    <row r="1009" spans="1:17" x14ac:dyDescent="0.2">
      <c r="A1009" s="19">
        <v>40470049</v>
      </c>
      <c r="B1009" s="19" t="s">
        <v>2156</v>
      </c>
      <c r="C1009" s="20">
        <v>74329</v>
      </c>
      <c r="D1009" s="73">
        <v>773</v>
      </c>
      <c r="E1009" s="74">
        <v>0</v>
      </c>
      <c r="G1009" s="75">
        <v>168.21948999999998</v>
      </c>
      <c r="H1009" s="75">
        <v>249.2028</v>
      </c>
      <c r="I1009" s="75">
        <v>241.16399999999999</v>
      </c>
      <c r="J1009" s="75">
        <v>227.76599999999996</v>
      </c>
      <c r="K1009" s="75">
        <v>187.57199999999997</v>
      </c>
      <c r="L1009" s="76">
        <v>54.423000000000002</v>
      </c>
      <c r="M1009" s="75">
        <v>241.16399999999999</v>
      </c>
      <c r="N1009" s="75">
        <v>241.16399999999999</v>
      </c>
      <c r="O1009" s="75">
        <v>241.16399999999999</v>
      </c>
      <c r="P1009" s="77">
        <v>54.423000000000002</v>
      </c>
      <c r="Q1009" s="77">
        <v>249.2028</v>
      </c>
    </row>
    <row r="1010" spans="1:17" x14ac:dyDescent="0.2">
      <c r="A1010" s="19">
        <v>40470056</v>
      </c>
      <c r="B1010" s="19" t="s">
        <v>2155</v>
      </c>
      <c r="C1010" s="20">
        <v>74330</v>
      </c>
      <c r="D1010" s="73">
        <v>1118.5</v>
      </c>
      <c r="E1010" s="74">
        <v>0</v>
      </c>
      <c r="G1010" s="75">
        <v>168.21948999999998</v>
      </c>
      <c r="H1010" s="75">
        <v>249.2028</v>
      </c>
      <c r="I1010" s="75">
        <v>241.16399999999999</v>
      </c>
      <c r="J1010" s="75">
        <v>227.76599999999996</v>
      </c>
      <c r="K1010" s="75">
        <v>187.57199999999997</v>
      </c>
      <c r="L1010" s="76">
        <v>54.423000000000002</v>
      </c>
      <c r="M1010" s="75">
        <v>241.16399999999999</v>
      </c>
      <c r="N1010" s="75">
        <v>241.16399999999999</v>
      </c>
      <c r="O1010" s="75">
        <v>241.16399999999999</v>
      </c>
      <c r="P1010" s="77">
        <v>54.423000000000002</v>
      </c>
      <c r="Q1010" s="77">
        <v>249.2028</v>
      </c>
    </row>
    <row r="1011" spans="1:17" x14ac:dyDescent="0.2">
      <c r="A1011" s="19">
        <v>40470072</v>
      </c>
      <c r="B1011" s="19" t="s">
        <v>2907</v>
      </c>
      <c r="C1011" s="20">
        <v>77077</v>
      </c>
      <c r="D1011" s="73">
        <v>566.5</v>
      </c>
      <c r="E1011" s="74">
        <v>122.91199999999999</v>
      </c>
      <c r="G1011" s="75">
        <v>168.21948999999998</v>
      </c>
      <c r="H1011" s="75">
        <v>249.2028</v>
      </c>
      <c r="I1011" s="75">
        <v>241.16399999999999</v>
      </c>
      <c r="J1011" s="75">
        <v>227.76599999999996</v>
      </c>
      <c r="K1011" s="75">
        <v>187.57199999999997</v>
      </c>
      <c r="L1011" s="76">
        <v>54.423000000000002</v>
      </c>
      <c r="M1011" s="75">
        <v>241.16399999999999</v>
      </c>
      <c r="N1011" s="75">
        <v>241.16399999999999</v>
      </c>
      <c r="O1011" s="75">
        <v>241.16399999999999</v>
      </c>
      <c r="P1011" s="77">
        <v>54.423000000000002</v>
      </c>
      <c r="Q1011" s="77">
        <v>249.2028</v>
      </c>
    </row>
    <row r="1012" spans="1:17" x14ac:dyDescent="0.2">
      <c r="A1012" s="19">
        <v>40470080</v>
      </c>
      <c r="B1012" s="19" t="s">
        <v>2257</v>
      </c>
      <c r="C1012" s="20">
        <v>70030</v>
      </c>
      <c r="D1012" s="73">
        <v>359</v>
      </c>
      <c r="E1012" s="74">
        <v>99.911999999999992</v>
      </c>
      <c r="G1012" s="75">
        <v>400.29356999999999</v>
      </c>
      <c r="H1012" s="75">
        <v>543.17579999999998</v>
      </c>
      <c r="I1012" s="75">
        <v>525.654</v>
      </c>
      <c r="J1012" s="75">
        <v>496.45099999999996</v>
      </c>
      <c r="K1012" s="75">
        <v>408.84199999999993</v>
      </c>
      <c r="L1012" s="76">
        <v>278.64000000000004</v>
      </c>
      <c r="M1012" s="75">
        <v>525.654</v>
      </c>
      <c r="N1012" s="75">
        <v>525.654</v>
      </c>
      <c r="O1012" s="75">
        <v>525.654</v>
      </c>
      <c r="P1012" s="77">
        <v>278.64000000000004</v>
      </c>
      <c r="Q1012" s="77">
        <v>543.17579999999998</v>
      </c>
    </row>
    <row r="1013" spans="1:17" x14ac:dyDescent="0.2">
      <c r="A1013" s="19">
        <v>40470098</v>
      </c>
      <c r="B1013" s="19" t="s">
        <v>1066</v>
      </c>
      <c r="C1013" s="20">
        <v>73525</v>
      </c>
      <c r="D1013" s="73">
        <v>1175</v>
      </c>
      <c r="E1013" s="74">
        <v>423.69449999999995</v>
      </c>
      <c r="G1013" s="75">
        <v>400.29356999999999</v>
      </c>
      <c r="H1013" s="75">
        <v>468.25500000000005</v>
      </c>
      <c r="I1013" s="75">
        <v>453.15000000000003</v>
      </c>
      <c r="J1013" s="75">
        <v>427.97499999999997</v>
      </c>
      <c r="K1013" s="75">
        <v>352.45</v>
      </c>
      <c r="L1013" s="76">
        <v>278.64000000000004</v>
      </c>
      <c r="M1013" s="75">
        <v>453.15000000000003</v>
      </c>
      <c r="N1013" s="75">
        <v>453.15000000000003</v>
      </c>
      <c r="O1013" s="75">
        <v>453.15000000000003</v>
      </c>
      <c r="P1013" s="77">
        <v>278.64000000000004</v>
      </c>
      <c r="Q1013" s="77">
        <v>468.25500000000005</v>
      </c>
    </row>
    <row r="1014" spans="1:17" x14ac:dyDescent="0.2">
      <c r="A1014" s="19">
        <v>40470098</v>
      </c>
      <c r="B1014" s="19" t="s">
        <v>1066</v>
      </c>
      <c r="C1014" s="20">
        <v>73525</v>
      </c>
      <c r="D1014" s="73">
        <v>1175</v>
      </c>
      <c r="E1014" s="74">
        <v>423.69449999999995</v>
      </c>
      <c r="G1014" s="75">
        <v>400.29356999999999</v>
      </c>
      <c r="H1014" s="75">
        <v>543.17579999999998</v>
      </c>
      <c r="I1014" s="75">
        <v>525.654</v>
      </c>
      <c r="J1014" s="75">
        <v>496.45099999999996</v>
      </c>
      <c r="K1014" s="75">
        <v>408.84199999999993</v>
      </c>
      <c r="L1014" s="76">
        <v>278.64000000000004</v>
      </c>
      <c r="M1014" s="75">
        <v>525.654</v>
      </c>
      <c r="N1014" s="75">
        <v>525.654</v>
      </c>
      <c r="O1014" s="75">
        <v>525.654</v>
      </c>
      <c r="P1014" s="77">
        <v>278.64000000000004</v>
      </c>
      <c r="Q1014" s="77">
        <v>543.17579999999998</v>
      </c>
    </row>
    <row r="1015" spans="1:17" x14ac:dyDescent="0.2">
      <c r="A1015" s="19">
        <v>40470130</v>
      </c>
      <c r="B1015" s="19" t="s">
        <v>2706</v>
      </c>
      <c r="C1015" s="72"/>
      <c r="D1015" s="73">
        <v>320</v>
      </c>
      <c r="E1015" s="74">
        <v>0</v>
      </c>
      <c r="G1015" s="75">
        <v>400.29356999999999</v>
      </c>
      <c r="H1015" s="75">
        <v>543.17579999999998</v>
      </c>
      <c r="I1015" s="75">
        <v>525.654</v>
      </c>
      <c r="J1015" s="75">
        <v>496.45099999999996</v>
      </c>
      <c r="K1015" s="75">
        <v>408.84199999999993</v>
      </c>
      <c r="L1015" s="76">
        <v>278.64000000000004</v>
      </c>
      <c r="M1015" s="75">
        <v>525.654</v>
      </c>
      <c r="N1015" s="75">
        <v>525.654</v>
      </c>
      <c r="O1015" s="75">
        <v>525.654</v>
      </c>
      <c r="P1015" s="77">
        <v>278.64000000000004</v>
      </c>
      <c r="Q1015" s="77">
        <v>543.17579999999998</v>
      </c>
    </row>
    <row r="1016" spans="1:17" x14ac:dyDescent="0.2">
      <c r="A1016" s="19">
        <v>40470155</v>
      </c>
      <c r="B1016" s="19" t="s">
        <v>3061</v>
      </c>
      <c r="C1016" s="20">
        <v>70110</v>
      </c>
      <c r="D1016" s="73">
        <v>587.25</v>
      </c>
      <c r="E1016" s="74">
        <v>122.91199999999999</v>
      </c>
      <c r="G1016" s="75">
        <v>309.1026</v>
      </c>
      <c r="H1016" s="75">
        <v>382.23</v>
      </c>
      <c r="I1016" s="75">
        <v>369.90000000000003</v>
      </c>
      <c r="J1016" s="75">
        <v>349.34999999999997</v>
      </c>
      <c r="K1016" s="75">
        <v>287.7</v>
      </c>
      <c r="L1016" s="76">
        <v>165.36600000000001</v>
      </c>
      <c r="M1016" s="75">
        <v>369.90000000000003</v>
      </c>
      <c r="N1016" s="75">
        <v>369.90000000000003</v>
      </c>
      <c r="O1016" s="75">
        <v>369.90000000000003</v>
      </c>
      <c r="P1016" s="77">
        <v>165.36600000000001</v>
      </c>
      <c r="Q1016" s="77">
        <v>382.23</v>
      </c>
    </row>
    <row r="1017" spans="1:17" x14ac:dyDescent="0.2">
      <c r="A1017" s="19">
        <v>40470163</v>
      </c>
      <c r="B1017" s="19" t="s">
        <v>1463</v>
      </c>
      <c r="C1017" s="20">
        <v>71047</v>
      </c>
      <c r="D1017" s="73">
        <v>631</v>
      </c>
      <c r="E1017" s="74">
        <v>99.911999999999992</v>
      </c>
      <c r="G1017" s="75">
        <v>309.1026</v>
      </c>
      <c r="H1017" s="75">
        <v>443.38679999999999</v>
      </c>
      <c r="I1017" s="75">
        <v>429.084</v>
      </c>
      <c r="J1017" s="75">
        <v>405.24599999999998</v>
      </c>
      <c r="K1017" s="75">
        <v>333.73199999999997</v>
      </c>
      <c r="L1017" s="76">
        <v>165.36600000000001</v>
      </c>
      <c r="M1017" s="75">
        <v>429.084</v>
      </c>
      <c r="N1017" s="75">
        <v>429.084</v>
      </c>
      <c r="O1017" s="75">
        <v>429.084</v>
      </c>
      <c r="P1017" s="77">
        <v>165.36600000000001</v>
      </c>
      <c r="Q1017" s="77">
        <v>443.38679999999999</v>
      </c>
    </row>
    <row r="1018" spans="1:17" x14ac:dyDescent="0.2">
      <c r="A1018" s="19">
        <v>40470171</v>
      </c>
      <c r="B1018" s="19" t="s">
        <v>1464</v>
      </c>
      <c r="C1018" s="20">
        <v>71047</v>
      </c>
      <c r="D1018" s="73">
        <v>631</v>
      </c>
      <c r="E1018" s="74">
        <v>99.911999999999992</v>
      </c>
      <c r="G1018" s="75">
        <v>309.1026</v>
      </c>
      <c r="H1018" s="75">
        <v>443.38679999999999</v>
      </c>
      <c r="I1018" s="75">
        <v>429.084</v>
      </c>
      <c r="J1018" s="75">
        <v>405.24599999999998</v>
      </c>
      <c r="K1018" s="75">
        <v>333.73199999999997</v>
      </c>
      <c r="L1018" s="76">
        <v>165.36600000000001</v>
      </c>
      <c r="M1018" s="75">
        <v>429.084</v>
      </c>
      <c r="N1018" s="75">
        <v>429.084</v>
      </c>
      <c r="O1018" s="75">
        <v>429.084</v>
      </c>
      <c r="P1018" s="77">
        <v>165.36600000000001</v>
      </c>
      <c r="Q1018" s="77">
        <v>443.38679999999999</v>
      </c>
    </row>
    <row r="1019" spans="1:17" x14ac:dyDescent="0.2">
      <c r="A1019" s="19">
        <v>40470189</v>
      </c>
      <c r="B1019" s="19" t="s">
        <v>4556</v>
      </c>
      <c r="C1019" s="20">
        <v>72070</v>
      </c>
      <c r="D1019" s="73">
        <v>587.25</v>
      </c>
      <c r="E1019" s="74">
        <v>122.91199999999999</v>
      </c>
      <c r="G1019" s="75">
        <v>309.1026</v>
      </c>
      <c r="H1019" s="75">
        <v>443.38679999999999</v>
      </c>
      <c r="I1019" s="75">
        <v>429.084</v>
      </c>
      <c r="J1019" s="75">
        <v>405.24599999999998</v>
      </c>
      <c r="K1019" s="75">
        <v>333.73199999999997</v>
      </c>
      <c r="L1019" s="76">
        <v>165.36600000000001</v>
      </c>
      <c r="M1019" s="75">
        <v>429.084</v>
      </c>
      <c r="N1019" s="75">
        <v>429.084</v>
      </c>
      <c r="O1019" s="75">
        <v>429.084</v>
      </c>
      <c r="P1019" s="77">
        <v>165.36600000000001</v>
      </c>
      <c r="Q1019" s="77">
        <v>443.38679999999999</v>
      </c>
    </row>
    <row r="1020" spans="1:17" x14ac:dyDescent="0.2">
      <c r="A1020" s="19">
        <v>40470197</v>
      </c>
      <c r="B1020" s="19" t="s">
        <v>545</v>
      </c>
      <c r="C1020" s="20">
        <v>73110</v>
      </c>
      <c r="D1020" s="73">
        <v>546</v>
      </c>
      <c r="E1020" s="74">
        <v>99.911999999999992</v>
      </c>
      <c r="G1020" s="75">
        <v>224.98335</v>
      </c>
      <c r="H1020" s="75">
        <v>300.71550000000002</v>
      </c>
      <c r="I1020" s="75">
        <v>291.01500000000004</v>
      </c>
      <c r="J1020" s="75">
        <v>274.84750000000003</v>
      </c>
      <c r="K1020" s="75">
        <v>226.345</v>
      </c>
      <c r="L1020" s="76">
        <v>54.423000000000002</v>
      </c>
      <c r="M1020" s="75">
        <v>291.01500000000004</v>
      </c>
      <c r="N1020" s="75">
        <v>291.01500000000004</v>
      </c>
      <c r="O1020" s="75">
        <v>291.01500000000004</v>
      </c>
      <c r="P1020" s="77">
        <v>54.423000000000002</v>
      </c>
      <c r="Q1020" s="77">
        <v>300.71550000000002</v>
      </c>
    </row>
    <row r="1021" spans="1:17" x14ac:dyDescent="0.2">
      <c r="A1021" s="19">
        <v>40470213</v>
      </c>
      <c r="B1021" s="19" t="s">
        <v>3077</v>
      </c>
      <c r="C1021" s="20">
        <v>70130</v>
      </c>
      <c r="D1021" s="73">
        <v>564.25</v>
      </c>
      <c r="E1021" s="74">
        <v>122.91199999999999</v>
      </c>
      <c r="G1021" s="75">
        <v>224.98335</v>
      </c>
      <c r="H1021" s="75">
        <v>300.71550000000002</v>
      </c>
      <c r="I1021" s="75">
        <v>291.01500000000004</v>
      </c>
      <c r="J1021" s="75">
        <v>274.84750000000003</v>
      </c>
      <c r="K1021" s="75">
        <v>226.345</v>
      </c>
      <c r="L1021" s="76">
        <v>54.423000000000002</v>
      </c>
      <c r="M1021" s="75">
        <v>291.01500000000004</v>
      </c>
      <c r="N1021" s="75">
        <v>291.01500000000004</v>
      </c>
      <c r="O1021" s="75">
        <v>291.01500000000004</v>
      </c>
      <c r="P1021" s="77">
        <v>54.423000000000002</v>
      </c>
      <c r="Q1021" s="77">
        <v>300.71550000000002</v>
      </c>
    </row>
    <row r="1022" spans="1:17" x14ac:dyDescent="0.2">
      <c r="A1022" s="19">
        <v>40470221</v>
      </c>
      <c r="B1022" s="19" t="s">
        <v>1042</v>
      </c>
      <c r="C1022" s="72"/>
      <c r="D1022" s="73">
        <v>9276.25</v>
      </c>
      <c r="E1022" s="74">
        <v>0</v>
      </c>
      <c r="G1022" s="75">
        <v>224.98335</v>
      </c>
      <c r="H1022" s="75">
        <v>300.71550000000002</v>
      </c>
      <c r="I1022" s="75">
        <v>291.01500000000004</v>
      </c>
      <c r="J1022" s="75">
        <v>274.84750000000003</v>
      </c>
      <c r="K1022" s="75">
        <v>226.345</v>
      </c>
      <c r="L1022" s="76">
        <v>54.423000000000002</v>
      </c>
      <c r="M1022" s="75">
        <v>291.01500000000004</v>
      </c>
      <c r="N1022" s="75">
        <v>291.01500000000004</v>
      </c>
      <c r="O1022" s="75">
        <v>291.01500000000004</v>
      </c>
      <c r="P1022" s="77">
        <v>54.423000000000002</v>
      </c>
      <c r="Q1022" s="77">
        <v>300.71550000000002</v>
      </c>
    </row>
    <row r="1023" spans="1:17" x14ac:dyDescent="0.2">
      <c r="A1023" s="19">
        <v>40470239</v>
      </c>
      <c r="B1023" s="19" t="s">
        <v>1041</v>
      </c>
      <c r="C1023" s="72"/>
      <c r="D1023" s="73">
        <v>492.5</v>
      </c>
      <c r="E1023" s="74">
        <v>0</v>
      </c>
      <c r="G1023" s="75">
        <v>224.98335</v>
      </c>
      <c r="H1023" s="75">
        <v>300.71550000000002</v>
      </c>
      <c r="I1023" s="75">
        <v>291.01500000000004</v>
      </c>
      <c r="J1023" s="75">
        <v>274.84750000000003</v>
      </c>
      <c r="K1023" s="75">
        <v>226.345</v>
      </c>
      <c r="L1023" s="76">
        <v>54.423000000000002</v>
      </c>
      <c r="M1023" s="75">
        <v>291.01500000000004</v>
      </c>
      <c r="N1023" s="75">
        <v>291.01500000000004</v>
      </c>
      <c r="O1023" s="75">
        <v>291.01500000000004</v>
      </c>
      <c r="P1023" s="77">
        <v>54.423000000000002</v>
      </c>
      <c r="Q1023" s="77">
        <v>300.71550000000002</v>
      </c>
    </row>
    <row r="1024" spans="1:17" x14ac:dyDescent="0.2">
      <c r="A1024" s="19">
        <v>40470247</v>
      </c>
      <c r="B1024" s="19" t="s">
        <v>4646</v>
      </c>
      <c r="C1024" s="20">
        <v>37248</v>
      </c>
      <c r="D1024" s="73">
        <v>11129</v>
      </c>
      <c r="E1024" s="74">
        <v>5997.7099999999991</v>
      </c>
      <c r="G1024" s="75">
        <v>90.202450000000013</v>
      </c>
      <c r="H1024" s="75">
        <v>142.23420000000002</v>
      </c>
      <c r="I1024" s="75">
        <v>137.64600000000002</v>
      </c>
      <c r="J1024" s="75">
        <v>129.999</v>
      </c>
      <c r="K1024" s="75">
        <v>107.05799999999999</v>
      </c>
      <c r="L1024" s="76">
        <v>54.423000000000002</v>
      </c>
      <c r="M1024" s="75">
        <v>137.64600000000002</v>
      </c>
      <c r="N1024" s="75">
        <v>137.64600000000002</v>
      </c>
      <c r="O1024" s="75">
        <v>137.64600000000002</v>
      </c>
      <c r="P1024" s="77">
        <v>54.423000000000002</v>
      </c>
      <c r="Q1024" s="77">
        <v>142.23420000000002</v>
      </c>
    </row>
    <row r="1025" spans="1:17" x14ac:dyDescent="0.2">
      <c r="A1025" s="19">
        <v>40470254</v>
      </c>
      <c r="B1025" s="19" t="s">
        <v>4570</v>
      </c>
      <c r="C1025" s="20">
        <v>37212</v>
      </c>
      <c r="D1025" s="73">
        <v>5596.25</v>
      </c>
      <c r="E1025" s="74">
        <v>3425.8154999999997</v>
      </c>
      <c r="G1025" s="75">
        <v>90.202450000000013</v>
      </c>
      <c r="H1025" s="75">
        <v>142.7364</v>
      </c>
      <c r="I1025" s="75">
        <v>138.13200000000001</v>
      </c>
      <c r="J1025" s="75">
        <v>130.458</v>
      </c>
      <c r="K1025" s="75">
        <v>107.43599999999999</v>
      </c>
      <c r="L1025" s="76">
        <v>54.423000000000002</v>
      </c>
      <c r="M1025" s="75">
        <v>138.13200000000001</v>
      </c>
      <c r="N1025" s="75">
        <v>138.13200000000001</v>
      </c>
      <c r="O1025" s="75">
        <v>138.13200000000001</v>
      </c>
      <c r="P1025" s="77">
        <v>54.423000000000002</v>
      </c>
      <c r="Q1025" s="77">
        <v>142.7364</v>
      </c>
    </row>
    <row r="1026" spans="1:17" x14ac:dyDescent="0.2">
      <c r="A1026" s="19">
        <v>40470262</v>
      </c>
      <c r="B1026" s="19" t="s">
        <v>2266</v>
      </c>
      <c r="C1026" s="20">
        <v>70150</v>
      </c>
      <c r="D1026" s="73">
        <v>587.25</v>
      </c>
      <c r="E1026" s="74">
        <v>122.91199999999999</v>
      </c>
      <c r="G1026" s="75">
        <v>90.202450000000013</v>
      </c>
      <c r="H1026" s="75">
        <v>159.39269999999999</v>
      </c>
      <c r="I1026" s="75">
        <v>154.251</v>
      </c>
      <c r="J1026" s="75">
        <v>145.68149999999997</v>
      </c>
      <c r="K1026" s="75">
        <v>119.97299999999998</v>
      </c>
      <c r="L1026" s="76">
        <v>54.423000000000002</v>
      </c>
      <c r="M1026" s="75">
        <v>154.251</v>
      </c>
      <c r="N1026" s="75">
        <v>154.251</v>
      </c>
      <c r="O1026" s="75">
        <v>154.251</v>
      </c>
      <c r="P1026" s="77">
        <v>54.423000000000002</v>
      </c>
      <c r="Q1026" s="77">
        <v>159.39269999999999</v>
      </c>
    </row>
    <row r="1027" spans="1:17" x14ac:dyDescent="0.2">
      <c r="A1027" s="19">
        <v>40470270</v>
      </c>
      <c r="B1027" s="19" t="s">
        <v>1475</v>
      </c>
      <c r="C1027" s="20">
        <v>71045</v>
      </c>
      <c r="D1027" s="73">
        <v>428.75</v>
      </c>
      <c r="E1027" s="74">
        <v>99.911999999999992</v>
      </c>
      <c r="G1027" s="75">
        <v>90.202450000000013</v>
      </c>
      <c r="H1027" s="75">
        <v>138.44910000000002</v>
      </c>
      <c r="I1027" s="75">
        <v>133.983</v>
      </c>
      <c r="J1027" s="75">
        <v>126.5395</v>
      </c>
      <c r="K1027" s="75">
        <v>104.209</v>
      </c>
      <c r="L1027" s="76">
        <v>54.423000000000002</v>
      </c>
      <c r="M1027" s="75">
        <v>133.983</v>
      </c>
      <c r="N1027" s="75">
        <v>133.983</v>
      </c>
      <c r="O1027" s="75">
        <v>133.983</v>
      </c>
      <c r="P1027" s="77">
        <v>54.423000000000002</v>
      </c>
      <c r="Q1027" s="77">
        <v>138.44910000000002</v>
      </c>
    </row>
    <row r="1028" spans="1:17" x14ac:dyDescent="0.2">
      <c r="A1028" s="19">
        <v>40470288</v>
      </c>
      <c r="B1028" s="19" t="s">
        <v>1472</v>
      </c>
      <c r="C1028" s="20">
        <v>71046</v>
      </c>
      <c r="D1028" s="73">
        <v>532.25</v>
      </c>
      <c r="E1028" s="74">
        <v>99.911999999999992</v>
      </c>
      <c r="G1028" s="75">
        <v>0</v>
      </c>
      <c r="H1028" s="75">
        <v>0</v>
      </c>
      <c r="I1028" s="75">
        <v>0</v>
      </c>
      <c r="J1028" s="75">
        <v>0</v>
      </c>
      <c r="K1028" s="75">
        <v>0</v>
      </c>
      <c r="L1028" s="74" t="s">
        <v>674</v>
      </c>
      <c r="M1028" s="75">
        <v>0</v>
      </c>
      <c r="N1028" s="75">
        <v>0</v>
      </c>
      <c r="O1028" s="75">
        <v>0</v>
      </c>
      <c r="P1028" s="75">
        <v>0</v>
      </c>
      <c r="Q1028" s="75">
        <v>0</v>
      </c>
    </row>
    <row r="1029" spans="1:17" x14ac:dyDescent="0.2">
      <c r="A1029" s="19">
        <v>40470296</v>
      </c>
      <c r="B1029" s="19" t="s">
        <v>1249</v>
      </c>
      <c r="C1029" s="20">
        <v>77076</v>
      </c>
      <c r="D1029" s="73">
        <v>574.75</v>
      </c>
      <c r="E1029" s="74">
        <v>122.91199999999999</v>
      </c>
      <c r="G1029" s="75">
        <v>224.98335</v>
      </c>
      <c r="H1029" s="75">
        <v>208.74780000000001</v>
      </c>
      <c r="I1029" s="75">
        <v>202.01400000000001</v>
      </c>
      <c r="J1029" s="75">
        <v>190.791</v>
      </c>
      <c r="K1029" s="75">
        <v>157.12199999999999</v>
      </c>
      <c r="L1029" s="76">
        <v>54.423000000000002</v>
      </c>
      <c r="M1029" s="75">
        <v>202.01400000000001</v>
      </c>
      <c r="N1029" s="75">
        <v>202.01400000000001</v>
      </c>
      <c r="O1029" s="75">
        <v>202.01400000000001</v>
      </c>
      <c r="P1029" s="77">
        <v>54.423000000000002</v>
      </c>
      <c r="Q1029" s="77">
        <v>224.98335</v>
      </c>
    </row>
    <row r="1030" spans="1:17" x14ac:dyDescent="0.2">
      <c r="A1030" s="19">
        <v>40470304</v>
      </c>
      <c r="B1030" s="19" t="s">
        <v>3286</v>
      </c>
      <c r="C1030" s="20">
        <v>70160</v>
      </c>
      <c r="D1030" s="73">
        <v>452</v>
      </c>
      <c r="E1030" s="74">
        <v>99.911999999999992</v>
      </c>
      <c r="G1030" s="75">
        <v>120.59944</v>
      </c>
      <c r="H1030" s="75">
        <v>162.99180000000001</v>
      </c>
      <c r="I1030" s="75">
        <v>157.73400000000001</v>
      </c>
      <c r="J1030" s="75">
        <v>148.97099999999998</v>
      </c>
      <c r="K1030" s="75">
        <v>122.68199999999999</v>
      </c>
      <c r="L1030" s="76">
        <v>235.59299999999999</v>
      </c>
      <c r="M1030" s="75">
        <v>157.73400000000001</v>
      </c>
      <c r="N1030" s="75">
        <v>157.73400000000001</v>
      </c>
      <c r="O1030" s="75">
        <v>157.73400000000001</v>
      </c>
      <c r="P1030" s="77">
        <v>120.59944</v>
      </c>
      <c r="Q1030" s="77">
        <v>235.59299999999999</v>
      </c>
    </row>
    <row r="1031" spans="1:17" x14ac:dyDescent="0.2">
      <c r="A1031" s="19">
        <v>40470312</v>
      </c>
      <c r="B1031" s="19" t="s">
        <v>2737</v>
      </c>
      <c r="C1031" s="20">
        <v>62284</v>
      </c>
      <c r="D1031" s="73">
        <v>3133.75</v>
      </c>
      <c r="E1031" s="74">
        <v>0</v>
      </c>
      <c r="G1031" s="75">
        <v>86.134309999999999</v>
      </c>
      <c r="H1031" s="75">
        <v>113.54370000000002</v>
      </c>
      <c r="I1031" s="75">
        <v>109.881</v>
      </c>
      <c r="J1031" s="75">
        <v>103.7765</v>
      </c>
      <c r="K1031" s="75">
        <v>85.462999999999994</v>
      </c>
      <c r="L1031" s="76">
        <v>54.423000000000002</v>
      </c>
      <c r="M1031" s="75">
        <v>109.881</v>
      </c>
      <c r="N1031" s="75">
        <v>109.881</v>
      </c>
      <c r="O1031" s="75">
        <v>109.881</v>
      </c>
      <c r="P1031" s="77">
        <v>54.423000000000002</v>
      </c>
      <c r="Q1031" s="77">
        <v>113.54370000000002</v>
      </c>
    </row>
    <row r="1032" spans="1:17" x14ac:dyDescent="0.2">
      <c r="A1032" s="19">
        <v>40470353</v>
      </c>
      <c r="B1032" s="19" t="s">
        <v>2744</v>
      </c>
      <c r="C1032" s="20">
        <v>51610</v>
      </c>
      <c r="D1032" s="73">
        <v>1815.5</v>
      </c>
      <c r="E1032" s="74">
        <v>0</v>
      </c>
      <c r="G1032" s="75">
        <v>86.134309999999999</v>
      </c>
      <c r="H1032" s="75">
        <v>113.54370000000002</v>
      </c>
      <c r="I1032" s="75">
        <v>109.881</v>
      </c>
      <c r="J1032" s="75">
        <v>103.7765</v>
      </c>
      <c r="K1032" s="75">
        <v>85.462999999999994</v>
      </c>
      <c r="L1032" s="76">
        <v>54.423000000000002</v>
      </c>
      <c r="M1032" s="75">
        <v>109.881</v>
      </c>
      <c r="N1032" s="75">
        <v>109.881</v>
      </c>
      <c r="O1032" s="75">
        <v>109.881</v>
      </c>
      <c r="P1032" s="77">
        <v>54.423000000000002</v>
      </c>
      <c r="Q1032" s="77">
        <v>113.54370000000002</v>
      </c>
    </row>
    <row r="1033" spans="1:17" x14ac:dyDescent="0.2">
      <c r="A1033" s="19">
        <v>40470361</v>
      </c>
      <c r="B1033" s="19" t="s">
        <v>2733</v>
      </c>
      <c r="C1033" s="20">
        <v>58340</v>
      </c>
      <c r="D1033" s="73">
        <v>2015.75</v>
      </c>
      <c r="E1033" s="74">
        <v>0</v>
      </c>
      <c r="G1033" s="75">
        <v>86.134309999999999</v>
      </c>
      <c r="H1033" s="75">
        <v>113.54370000000002</v>
      </c>
      <c r="I1033" s="75">
        <v>109.881</v>
      </c>
      <c r="J1033" s="75">
        <v>103.7765</v>
      </c>
      <c r="K1033" s="75">
        <v>85.462999999999994</v>
      </c>
      <c r="L1033" s="76">
        <v>54.423000000000002</v>
      </c>
      <c r="M1033" s="75">
        <v>109.881</v>
      </c>
      <c r="N1033" s="75">
        <v>109.881</v>
      </c>
      <c r="O1033" s="75">
        <v>109.881</v>
      </c>
      <c r="P1033" s="77">
        <v>54.423000000000002</v>
      </c>
      <c r="Q1033" s="77">
        <v>113.54370000000002</v>
      </c>
    </row>
    <row r="1034" spans="1:17" x14ac:dyDescent="0.2">
      <c r="A1034" s="19">
        <v>40470445</v>
      </c>
      <c r="B1034" s="19" t="s">
        <v>3425</v>
      </c>
      <c r="C1034" s="20">
        <v>70200</v>
      </c>
      <c r="D1034" s="73">
        <v>487.25</v>
      </c>
      <c r="E1034" s="74">
        <v>122.91199999999999</v>
      </c>
      <c r="G1034" s="75">
        <v>86.134309999999999</v>
      </c>
      <c r="H1034" s="75">
        <v>113.54370000000002</v>
      </c>
      <c r="I1034" s="75">
        <v>109.881</v>
      </c>
      <c r="J1034" s="75">
        <v>103.7765</v>
      </c>
      <c r="K1034" s="75">
        <v>85.462999999999994</v>
      </c>
      <c r="L1034" s="76">
        <v>54.423000000000002</v>
      </c>
      <c r="M1034" s="75">
        <v>109.881</v>
      </c>
      <c r="N1034" s="75">
        <v>109.881</v>
      </c>
      <c r="O1034" s="75">
        <v>109.881</v>
      </c>
      <c r="P1034" s="77">
        <v>54.423000000000002</v>
      </c>
      <c r="Q1034" s="77">
        <v>113.54370000000002</v>
      </c>
    </row>
    <row r="1035" spans="1:17" x14ac:dyDescent="0.2">
      <c r="A1035" s="19">
        <v>40470486</v>
      </c>
      <c r="B1035" s="19" t="s">
        <v>969</v>
      </c>
      <c r="C1035" s="20">
        <v>73600</v>
      </c>
      <c r="D1035" s="73">
        <v>460.75</v>
      </c>
      <c r="E1035" s="74">
        <v>99.911999999999992</v>
      </c>
      <c r="G1035" s="75">
        <v>95.934502000000009</v>
      </c>
      <c r="H1035" s="75">
        <v>204.20940000000002</v>
      </c>
      <c r="I1035" s="75">
        <v>197.62200000000004</v>
      </c>
      <c r="J1035" s="75">
        <v>186.643</v>
      </c>
      <c r="K1035" s="75">
        <v>153.70599999999999</v>
      </c>
      <c r="L1035" s="74" t="s">
        <v>674</v>
      </c>
      <c r="M1035" s="75">
        <v>197.62200000000004</v>
      </c>
      <c r="N1035" s="75">
        <v>197.62200000000004</v>
      </c>
      <c r="O1035" s="75">
        <v>197.62200000000004</v>
      </c>
      <c r="P1035" s="75">
        <v>95.934502000000009</v>
      </c>
      <c r="Q1035" s="75">
        <v>204.20940000000002</v>
      </c>
    </row>
    <row r="1036" spans="1:17" x14ac:dyDescent="0.2">
      <c r="A1036" s="19">
        <v>40470494</v>
      </c>
      <c r="B1036" s="19" t="s">
        <v>4179</v>
      </c>
      <c r="C1036" s="20">
        <v>70210</v>
      </c>
      <c r="D1036" s="73">
        <v>406</v>
      </c>
      <c r="E1036" s="74">
        <v>99.911999999999992</v>
      </c>
      <c r="G1036" s="75">
        <v>93.244050000000001</v>
      </c>
      <c r="H1036" s="75">
        <v>189.86879999999999</v>
      </c>
      <c r="I1036" s="75">
        <v>183.744</v>
      </c>
      <c r="J1036" s="75">
        <v>173.536</v>
      </c>
      <c r="K1036" s="75">
        <v>142.91199999999998</v>
      </c>
      <c r="L1036" s="76">
        <v>71.829000000000008</v>
      </c>
      <c r="M1036" s="75">
        <v>183.744</v>
      </c>
      <c r="N1036" s="75">
        <v>183.744</v>
      </c>
      <c r="O1036" s="75">
        <v>183.744</v>
      </c>
      <c r="P1036" s="77">
        <v>71.829000000000008</v>
      </c>
      <c r="Q1036" s="77">
        <v>189.86879999999999</v>
      </c>
    </row>
    <row r="1037" spans="1:17" x14ac:dyDescent="0.2">
      <c r="A1037" s="19">
        <v>40470502</v>
      </c>
      <c r="B1037" s="19" t="s">
        <v>4176</v>
      </c>
      <c r="C1037" s="20">
        <v>70220</v>
      </c>
      <c r="D1037" s="73">
        <v>647.75</v>
      </c>
      <c r="E1037" s="74">
        <v>99.911999999999992</v>
      </c>
      <c r="G1037" s="75">
        <v>93.244050000000001</v>
      </c>
      <c r="H1037" s="75">
        <v>371.48849999999999</v>
      </c>
      <c r="I1037" s="75">
        <v>359.505</v>
      </c>
      <c r="J1037" s="75">
        <v>339.53249999999997</v>
      </c>
      <c r="K1037" s="75">
        <v>279.61499999999995</v>
      </c>
      <c r="L1037" s="76">
        <v>71.829000000000008</v>
      </c>
      <c r="M1037" s="75">
        <v>359.505</v>
      </c>
      <c r="N1037" s="75">
        <v>359.505</v>
      </c>
      <c r="O1037" s="75">
        <v>359.505</v>
      </c>
      <c r="P1037" s="77">
        <v>71.829000000000008</v>
      </c>
      <c r="Q1037" s="77">
        <v>371.48849999999999</v>
      </c>
    </row>
    <row r="1038" spans="1:17" x14ac:dyDescent="0.2">
      <c r="A1038" s="19">
        <v>40470510</v>
      </c>
      <c r="B1038" s="19" t="s">
        <v>2729</v>
      </c>
      <c r="C1038" s="20">
        <v>20501</v>
      </c>
      <c r="D1038" s="73">
        <v>1587.5</v>
      </c>
      <c r="E1038" s="74">
        <v>0</v>
      </c>
      <c r="G1038" s="75">
        <v>93.244050000000001</v>
      </c>
      <c r="H1038" s="75">
        <v>361.30500000000001</v>
      </c>
      <c r="I1038" s="75">
        <v>349.65000000000003</v>
      </c>
      <c r="J1038" s="75">
        <v>330.22499999999997</v>
      </c>
      <c r="K1038" s="75">
        <v>271.95</v>
      </c>
      <c r="L1038" s="76">
        <v>71.829000000000008</v>
      </c>
      <c r="M1038" s="75">
        <v>349.65000000000003</v>
      </c>
      <c r="N1038" s="75">
        <v>349.65000000000003</v>
      </c>
      <c r="O1038" s="75">
        <v>349.65000000000003</v>
      </c>
      <c r="P1038" s="77">
        <v>71.829000000000008</v>
      </c>
      <c r="Q1038" s="77">
        <v>361.30500000000001</v>
      </c>
    </row>
    <row r="1039" spans="1:17" x14ac:dyDescent="0.2">
      <c r="A1039" s="19">
        <v>40470544</v>
      </c>
      <c r="B1039" s="19" t="s">
        <v>2756</v>
      </c>
      <c r="C1039" s="20">
        <v>51600</v>
      </c>
      <c r="D1039" s="73">
        <v>3120.5</v>
      </c>
      <c r="E1039" s="74">
        <v>0</v>
      </c>
      <c r="G1039" s="75">
        <v>0</v>
      </c>
      <c r="H1039" s="75">
        <v>419.11380000000003</v>
      </c>
      <c r="I1039" s="75">
        <v>405.59400000000005</v>
      </c>
      <c r="J1039" s="75">
        <v>383.06100000000004</v>
      </c>
      <c r="K1039" s="75">
        <v>315.46199999999999</v>
      </c>
      <c r="L1039" s="76">
        <v>0</v>
      </c>
      <c r="M1039" s="75">
        <v>405.59400000000005</v>
      </c>
      <c r="N1039" s="75">
        <v>405.59400000000005</v>
      </c>
      <c r="O1039" s="75">
        <v>405.59400000000005</v>
      </c>
      <c r="P1039" s="77">
        <v>0</v>
      </c>
      <c r="Q1039" s="77">
        <v>419.11380000000003</v>
      </c>
    </row>
    <row r="1040" spans="1:17" x14ac:dyDescent="0.2">
      <c r="A1040" s="19">
        <v>40470569</v>
      </c>
      <c r="B1040" s="19" t="s">
        <v>1386</v>
      </c>
      <c r="C1040" s="20">
        <v>36160</v>
      </c>
      <c r="D1040" s="73">
        <v>3606.75</v>
      </c>
      <c r="E1040" s="74">
        <v>0</v>
      </c>
      <c r="G1040" s="75">
        <v>0</v>
      </c>
      <c r="H1040" s="75">
        <v>419.11380000000003</v>
      </c>
      <c r="I1040" s="75">
        <v>405.59400000000005</v>
      </c>
      <c r="J1040" s="75">
        <v>383.06100000000004</v>
      </c>
      <c r="K1040" s="75">
        <v>315.46199999999999</v>
      </c>
      <c r="L1040" s="76">
        <v>0</v>
      </c>
      <c r="M1040" s="75">
        <v>405.59400000000005</v>
      </c>
      <c r="N1040" s="75">
        <v>405.59400000000005</v>
      </c>
      <c r="O1040" s="75">
        <v>405.59400000000005</v>
      </c>
      <c r="P1040" s="77">
        <v>0</v>
      </c>
      <c r="Q1040" s="77">
        <v>419.11380000000003</v>
      </c>
    </row>
    <row r="1041" spans="1:17" x14ac:dyDescent="0.2">
      <c r="A1041" s="19">
        <v>40470593</v>
      </c>
      <c r="B1041" s="19" t="s">
        <v>4200</v>
      </c>
      <c r="C1041" s="20">
        <v>70250</v>
      </c>
      <c r="D1041" s="73">
        <v>362.75</v>
      </c>
      <c r="E1041" s="74">
        <v>122.91199999999999</v>
      </c>
      <c r="G1041" s="75">
        <v>93.244050000000001</v>
      </c>
      <c r="H1041" s="75">
        <v>132.69240000000002</v>
      </c>
      <c r="I1041" s="75">
        <v>128.41200000000001</v>
      </c>
      <c r="J1041" s="75">
        <v>121.27800000000001</v>
      </c>
      <c r="K1041" s="75">
        <v>99.876000000000005</v>
      </c>
      <c r="L1041" s="76">
        <v>71.829000000000008</v>
      </c>
      <c r="M1041" s="75">
        <v>128.41200000000001</v>
      </c>
      <c r="N1041" s="75">
        <v>128.41200000000001</v>
      </c>
      <c r="O1041" s="75">
        <v>128.41200000000001</v>
      </c>
      <c r="P1041" s="77">
        <v>71.829000000000008</v>
      </c>
      <c r="Q1041" s="77">
        <v>132.69240000000002</v>
      </c>
    </row>
    <row r="1042" spans="1:17" x14ac:dyDescent="0.2">
      <c r="A1042" s="19">
        <v>40470601</v>
      </c>
      <c r="B1042" s="19" t="s">
        <v>4197</v>
      </c>
      <c r="C1042" s="20">
        <v>70260</v>
      </c>
      <c r="D1042" s="73">
        <v>699.5</v>
      </c>
      <c r="E1042" s="74">
        <v>122.91199999999999</v>
      </c>
      <c r="G1042" s="75">
        <v>93.244050000000001</v>
      </c>
      <c r="H1042" s="75">
        <v>382.43460000000005</v>
      </c>
      <c r="I1042" s="75">
        <v>370.09800000000001</v>
      </c>
      <c r="J1042" s="75">
        <v>349.53700000000003</v>
      </c>
      <c r="K1042" s="75">
        <v>287.85399999999998</v>
      </c>
      <c r="L1042" s="76">
        <v>71.829000000000008</v>
      </c>
      <c r="M1042" s="75">
        <v>370.09800000000001</v>
      </c>
      <c r="N1042" s="75">
        <v>370.09800000000001</v>
      </c>
      <c r="O1042" s="75">
        <v>370.09800000000001</v>
      </c>
      <c r="P1042" s="77">
        <v>71.829000000000008</v>
      </c>
      <c r="Q1042" s="77">
        <v>382.43460000000005</v>
      </c>
    </row>
    <row r="1043" spans="1:17" x14ac:dyDescent="0.2">
      <c r="A1043" s="19">
        <v>40470676</v>
      </c>
      <c r="B1043" s="19" t="s">
        <v>1053</v>
      </c>
      <c r="C1043" s="20">
        <v>36248</v>
      </c>
      <c r="D1043" s="73">
        <v>2604</v>
      </c>
      <c r="E1043" s="74">
        <v>0</v>
      </c>
      <c r="G1043" s="75">
        <v>93.244050000000001</v>
      </c>
      <c r="H1043" s="75">
        <v>361.30500000000001</v>
      </c>
      <c r="I1043" s="75">
        <v>349.65000000000003</v>
      </c>
      <c r="J1043" s="75">
        <v>330.22499999999997</v>
      </c>
      <c r="K1043" s="75">
        <v>271.95</v>
      </c>
      <c r="L1043" s="76">
        <v>71.829000000000008</v>
      </c>
      <c r="M1043" s="75">
        <v>349.65000000000003</v>
      </c>
      <c r="N1043" s="75">
        <v>349.65000000000003</v>
      </c>
      <c r="O1043" s="75">
        <v>349.65000000000003</v>
      </c>
      <c r="P1043" s="77">
        <v>71.829000000000008</v>
      </c>
      <c r="Q1043" s="77">
        <v>361.30500000000001</v>
      </c>
    </row>
    <row r="1044" spans="1:17" x14ac:dyDescent="0.2">
      <c r="A1044" s="19">
        <v>40470692</v>
      </c>
      <c r="B1044" s="19" t="s">
        <v>4814</v>
      </c>
      <c r="C1044" s="20">
        <v>75827</v>
      </c>
      <c r="D1044" s="73">
        <v>2652</v>
      </c>
      <c r="E1044" s="74">
        <v>1711.0274999999997</v>
      </c>
      <c r="G1044" s="75">
        <v>117.55784000000001</v>
      </c>
      <c r="H1044" s="75">
        <v>514.85730000000001</v>
      </c>
      <c r="I1044" s="75">
        <v>498.24900000000002</v>
      </c>
      <c r="J1044" s="75">
        <v>470.56849999999997</v>
      </c>
      <c r="K1044" s="75">
        <v>387.52699999999999</v>
      </c>
      <c r="L1044" s="76">
        <v>71.829000000000008</v>
      </c>
      <c r="M1044" s="75">
        <v>498.24900000000002</v>
      </c>
      <c r="N1044" s="75">
        <v>498.24900000000002</v>
      </c>
      <c r="O1044" s="75">
        <v>498.24900000000002</v>
      </c>
      <c r="P1044" s="77">
        <v>71.829000000000008</v>
      </c>
      <c r="Q1044" s="77">
        <v>514.85730000000001</v>
      </c>
    </row>
    <row r="1045" spans="1:17" x14ac:dyDescent="0.2">
      <c r="A1045" s="19">
        <v>40470700</v>
      </c>
      <c r="B1045" s="19" t="s">
        <v>3654</v>
      </c>
      <c r="C1045" s="72"/>
      <c r="D1045" s="73">
        <v>3855</v>
      </c>
      <c r="E1045" s="74">
        <v>0</v>
      </c>
      <c r="G1045" s="75">
        <v>127.69017000000001</v>
      </c>
      <c r="H1045" s="75">
        <v>848.47620000000006</v>
      </c>
      <c r="I1045" s="75">
        <v>821.10599999999999</v>
      </c>
      <c r="J1045" s="75">
        <v>775.48900000000003</v>
      </c>
      <c r="K1045" s="75">
        <v>638.63800000000003</v>
      </c>
      <c r="L1045" s="76">
        <v>100.872</v>
      </c>
      <c r="M1045" s="75">
        <v>821.10599999999999</v>
      </c>
      <c r="N1045" s="75">
        <v>821.10599999999999</v>
      </c>
      <c r="O1045" s="75">
        <v>821.10599999999999</v>
      </c>
      <c r="P1045" s="77">
        <v>100.872</v>
      </c>
      <c r="Q1045" s="77">
        <v>848.47620000000006</v>
      </c>
    </row>
    <row r="1046" spans="1:17" x14ac:dyDescent="0.2">
      <c r="A1046" s="19">
        <v>40470718</v>
      </c>
      <c r="B1046" s="19" t="s">
        <v>4596</v>
      </c>
      <c r="C1046" s="20">
        <v>70330</v>
      </c>
      <c r="D1046" s="73">
        <v>792.5</v>
      </c>
      <c r="E1046" s="74">
        <v>99.911999999999992</v>
      </c>
      <c r="G1046" s="75">
        <v>65.430143999999999</v>
      </c>
      <c r="H1046" s="75">
        <v>139.27680000000001</v>
      </c>
      <c r="I1046" s="75">
        <v>134.78400000000002</v>
      </c>
      <c r="J1046" s="75">
        <v>127.29599999999999</v>
      </c>
      <c r="K1046" s="75">
        <v>104.83199999999999</v>
      </c>
      <c r="L1046" s="74" t="s">
        <v>674</v>
      </c>
      <c r="M1046" s="75">
        <v>134.78400000000002</v>
      </c>
      <c r="N1046" s="75">
        <v>134.78400000000002</v>
      </c>
      <c r="O1046" s="75">
        <v>134.78400000000002</v>
      </c>
      <c r="P1046" s="75">
        <v>65.430143999999999</v>
      </c>
      <c r="Q1046" s="75">
        <v>139.27680000000001</v>
      </c>
    </row>
    <row r="1047" spans="1:17" x14ac:dyDescent="0.2">
      <c r="A1047" s="19">
        <v>40470742</v>
      </c>
      <c r="B1047" s="19" t="s">
        <v>1067</v>
      </c>
      <c r="C1047" s="20">
        <v>73580</v>
      </c>
      <c r="D1047" s="73">
        <v>1409.5</v>
      </c>
      <c r="E1047" s="74">
        <v>423.69449999999995</v>
      </c>
      <c r="G1047" s="75">
        <v>72.960380000000001</v>
      </c>
      <c r="H1047" s="75">
        <v>302.50110000000001</v>
      </c>
      <c r="I1047" s="75">
        <v>292.74299999999999</v>
      </c>
      <c r="J1047" s="75">
        <v>276.47949999999997</v>
      </c>
      <c r="K1047" s="75">
        <v>227.68899999999996</v>
      </c>
      <c r="L1047" s="76">
        <v>71.829000000000008</v>
      </c>
      <c r="M1047" s="75">
        <v>292.74299999999999</v>
      </c>
      <c r="N1047" s="75">
        <v>292.74299999999999</v>
      </c>
      <c r="O1047" s="75">
        <v>292.74299999999999</v>
      </c>
      <c r="P1047" s="77">
        <v>71.829000000000008</v>
      </c>
      <c r="Q1047" s="77">
        <v>302.50110000000001</v>
      </c>
    </row>
    <row r="1048" spans="1:17" x14ac:dyDescent="0.2">
      <c r="A1048" s="19">
        <v>40470759</v>
      </c>
      <c r="B1048" s="19" t="s">
        <v>2750</v>
      </c>
      <c r="C1048" s="20">
        <v>50430</v>
      </c>
      <c r="D1048" s="73">
        <v>1921.75</v>
      </c>
      <c r="E1048" s="74">
        <v>719.14099999999996</v>
      </c>
      <c r="G1048" s="75">
        <v>72.960380000000001</v>
      </c>
      <c r="H1048" s="75">
        <v>291.09000000000003</v>
      </c>
      <c r="I1048" s="75">
        <v>281.7</v>
      </c>
      <c r="J1048" s="75">
        <v>266.05</v>
      </c>
      <c r="K1048" s="75">
        <v>219.1</v>
      </c>
      <c r="L1048" s="76">
        <v>71.829000000000008</v>
      </c>
      <c r="M1048" s="75">
        <v>281.7</v>
      </c>
      <c r="N1048" s="75">
        <v>281.7</v>
      </c>
      <c r="O1048" s="75">
        <v>281.7</v>
      </c>
      <c r="P1048" s="77">
        <v>71.829000000000008</v>
      </c>
      <c r="Q1048" s="77">
        <v>291.09000000000003</v>
      </c>
    </row>
    <row r="1049" spans="1:17" x14ac:dyDescent="0.2">
      <c r="A1049" s="19">
        <v>40470767</v>
      </c>
      <c r="B1049" s="19" t="s">
        <v>1451</v>
      </c>
      <c r="C1049" s="20">
        <v>50435</v>
      </c>
      <c r="D1049" s="73">
        <v>4567.75</v>
      </c>
      <c r="E1049" s="74">
        <v>2133.1120000000001</v>
      </c>
      <c r="G1049" s="75">
        <v>0</v>
      </c>
      <c r="H1049" s="75">
        <v>337.6644</v>
      </c>
      <c r="I1049" s="75">
        <v>326.77199999999999</v>
      </c>
      <c r="J1049" s="75">
        <v>308.61799999999999</v>
      </c>
      <c r="K1049" s="75">
        <v>254.15599999999998</v>
      </c>
      <c r="L1049" s="76">
        <v>0</v>
      </c>
      <c r="M1049" s="75">
        <v>326.77199999999999</v>
      </c>
      <c r="N1049" s="75">
        <v>326.77199999999999</v>
      </c>
      <c r="O1049" s="75">
        <v>326.77199999999999</v>
      </c>
      <c r="P1049" s="77">
        <v>0</v>
      </c>
      <c r="Q1049" s="77">
        <v>337.6644</v>
      </c>
    </row>
    <row r="1050" spans="1:17" x14ac:dyDescent="0.2">
      <c r="A1050" s="19">
        <v>40470775</v>
      </c>
      <c r="B1050" s="19" t="s">
        <v>3308</v>
      </c>
      <c r="C1050" s="20">
        <v>70360</v>
      </c>
      <c r="D1050" s="73">
        <v>401</v>
      </c>
      <c r="E1050" s="74">
        <v>99.911999999999992</v>
      </c>
      <c r="G1050" s="75">
        <v>72.960380000000001</v>
      </c>
      <c r="H1050" s="75">
        <v>337.6644</v>
      </c>
      <c r="I1050" s="75">
        <v>326.77199999999999</v>
      </c>
      <c r="J1050" s="75">
        <v>308.61799999999999</v>
      </c>
      <c r="K1050" s="75">
        <v>254.15599999999998</v>
      </c>
      <c r="L1050" s="76">
        <v>71.829000000000008</v>
      </c>
      <c r="M1050" s="75">
        <v>326.77199999999999</v>
      </c>
      <c r="N1050" s="75">
        <v>326.77199999999999</v>
      </c>
      <c r="O1050" s="75">
        <v>326.77199999999999</v>
      </c>
      <c r="P1050" s="77">
        <v>71.829000000000008</v>
      </c>
      <c r="Q1050" s="77">
        <v>337.6644</v>
      </c>
    </row>
    <row r="1051" spans="1:17" x14ac:dyDescent="0.2">
      <c r="A1051" s="19">
        <v>40470783</v>
      </c>
      <c r="B1051" s="19" t="s">
        <v>2734</v>
      </c>
      <c r="C1051" s="20">
        <v>50690</v>
      </c>
      <c r="D1051" s="73">
        <v>1259.75</v>
      </c>
      <c r="E1051" s="74">
        <v>0</v>
      </c>
      <c r="G1051" s="75">
        <v>72.960380000000001</v>
      </c>
      <c r="H1051" s="75">
        <v>291.09000000000003</v>
      </c>
      <c r="I1051" s="75">
        <v>281.7</v>
      </c>
      <c r="J1051" s="75">
        <v>266.05</v>
      </c>
      <c r="K1051" s="75">
        <v>219.1</v>
      </c>
      <c r="L1051" s="76">
        <v>71.829000000000008</v>
      </c>
      <c r="M1051" s="75">
        <v>281.7</v>
      </c>
      <c r="N1051" s="75">
        <v>281.7</v>
      </c>
      <c r="O1051" s="75">
        <v>281.7</v>
      </c>
      <c r="P1051" s="77">
        <v>71.829000000000008</v>
      </c>
      <c r="Q1051" s="77">
        <v>291.09000000000003</v>
      </c>
    </row>
    <row r="1052" spans="1:17" x14ac:dyDescent="0.2">
      <c r="A1052" s="19">
        <v>40470833</v>
      </c>
      <c r="B1052" s="19" t="s">
        <v>4273</v>
      </c>
      <c r="C1052" s="20">
        <v>62328</v>
      </c>
      <c r="D1052" s="73">
        <v>1695</v>
      </c>
      <c r="E1052" s="74">
        <v>740.99099999999999</v>
      </c>
      <c r="G1052" s="75">
        <v>117.55784000000001</v>
      </c>
      <c r="H1052" s="75">
        <v>443.84250000000003</v>
      </c>
      <c r="I1052" s="75">
        <v>429.52500000000003</v>
      </c>
      <c r="J1052" s="75">
        <v>405.66249999999997</v>
      </c>
      <c r="K1052" s="75">
        <v>334.07499999999999</v>
      </c>
      <c r="L1052" s="76">
        <v>71.829000000000008</v>
      </c>
      <c r="M1052" s="75">
        <v>429.52500000000003</v>
      </c>
      <c r="N1052" s="75">
        <v>429.52500000000003</v>
      </c>
      <c r="O1052" s="75">
        <v>429.52500000000003</v>
      </c>
      <c r="P1052" s="77">
        <v>71.829000000000008</v>
      </c>
      <c r="Q1052" s="77">
        <v>443.84250000000003</v>
      </c>
    </row>
    <row r="1053" spans="1:17" x14ac:dyDescent="0.2">
      <c r="A1053" s="19">
        <v>40470866</v>
      </c>
      <c r="B1053" s="19" t="s">
        <v>2189</v>
      </c>
      <c r="C1053" s="20">
        <v>43260</v>
      </c>
      <c r="D1053" s="73">
        <v>4983.75</v>
      </c>
      <c r="E1053" s="74">
        <v>3749.7934999999998</v>
      </c>
      <c r="G1053" s="75">
        <v>117.55784000000001</v>
      </c>
      <c r="H1053" s="75">
        <v>514.85730000000001</v>
      </c>
      <c r="I1053" s="75">
        <v>498.24900000000002</v>
      </c>
      <c r="J1053" s="75">
        <v>470.56849999999997</v>
      </c>
      <c r="K1053" s="75">
        <v>387.52699999999999</v>
      </c>
      <c r="L1053" s="76">
        <v>71.829000000000008</v>
      </c>
      <c r="M1053" s="75">
        <v>498.24900000000002</v>
      </c>
      <c r="N1053" s="75">
        <v>498.24900000000002</v>
      </c>
      <c r="O1053" s="75">
        <v>498.24900000000002</v>
      </c>
      <c r="P1053" s="77">
        <v>71.829000000000008</v>
      </c>
      <c r="Q1053" s="77">
        <v>514.85730000000001</v>
      </c>
    </row>
    <row r="1054" spans="1:17" x14ac:dyDescent="0.2">
      <c r="A1054" s="19">
        <v>40470874</v>
      </c>
      <c r="B1054" s="19" t="s">
        <v>1449</v>
      </c>
      <c r="C1054" s="20">
        <v>49450</v>
      </c>
      <c r="D1054" s="73">
        <v>2003.25</v>
      </c>
      <c r="E1054" s="74">
        <v>949.33649999999989</v>
      </c>
      <c r="G1054" s="75">
        <v>117.55784000000001</v>
      </c>
      <c r="H1054" s="75">
        <v>443.84250000000003</v>
      </c>
      <c r="I1054" s="75">
        <v>429.52500000000003</v>
      </c>
      <c r="J1054" s="75">
        <v>405.66249999999997</v>
      </c>
      <c r="K1054" s="75">
        <v>334.07499999999999</v>
      </c>
      <c r="L1054" s="76">
        <v>71.829000000000008</v>
      </c>
      <c r="M1054" s="75">
        <v>429.52500000000003</v>
      </c>
      <c r="N1054" s="75">
        <v>429.52500000000003</v>
      </c>
      <c r="O1054" s="75">
        <v>429.52500000000003</v>
      </c>
      <c r="P1054" s="77">
        <v>71.829000000000008</v>
      </c>
      <c r="Q1054" s="77">
        <v>443.84250000000003</v>
      </c>
    </row>
    <row r="1055" spans="1:17" x14ac:dyDescent="0.2">
      <c r="A1055" s="19">
        <v>40470882</v>
      </c>
      <c r="B1055" s="19" t="s">
        <v>3945</v>
      </c>
      <c r="C1055" s="20">
        <v>43761</v>
      </c>
      <c r="D1055" s="73">
        <v>1946.25</v>
      </c>
      <c r="E1055" s="74">
        <v>247.10049999999998</v>
      </c>
      <c r="G1055" s="75">
        <v>0</v>
      </c>
      <c r="H1055" s="75">
        <v>297.47910000000002</v>
      </c>
      <c r="I1055" s="75">
        <v>287.88300000000004</v>
      </c>
      <c r="J1055" s="75">
        <v>271.8895</v>
      </c>
      <c r="K1055" s="75">
        <v>223.90899999999999</v>
      </c>
      <c r="L1055" s="76">
        <v>0</v>
      </c>
      <c r="M1055" s="75">
        <v>287.88300000000004</v>
      </c>
      <c r="N1055" s="75">
        <v>287.88300000000004</v>
      </c>
      <c r="O1055" s="75">
        <v>287.88300000000004</v>
      </c>
      <c r="P1055" s="77">
        <v>0</v>
      </c>
      <c r="Q1055" s="77">
        <v>297.47910000000002</v>
      </c>
    </row>
    <row r="1056" spans="1:17" x14ac:dyDescent="0.2">
      <c r="A1056" s="19">
        <v>40470890</v>
      </c>
      <c r="B1056" s="19" t="s">
        <v>2742</v>
      </c>
      <c r="C1056" s="20">
        <v>47531</v>
      </c>
      <c r="D1056" s="73">
        <v>6592</v>
      </c>
      <c r="E1056" s="74">
        <v>4073.2194999999997</v>
      </c>
      <c r="G1056" s="75">
        <v>117.55784000000001</v>
      </c>
      <c r="H1056" s="75">
        <v>443.84250000000003</v>
      </c>
      <c r="I1056" s="75">
        <v>429.52500000000003</v>
      </c>
      <c r="J1056" s="75">
        <v>405.66249999999997</v>
      </c>
      <c r="K1056" s="75">
        <v>334.07499999999999</v>
      </c>
      <c r="L1056" s="76">
        <v>71.829000000000008</v>
      </c>
      <c r="M1056" s="75">
        <v>429.52500000000003</v>
      </c>
      <c r="N1056" s="75">
        <v>429.52500000000003</v>
      </c>
      <c r="O1056" s="75">
        <v>429.52500000000003</v>
      </c>
      <c r="P1056" s="77">
        <v>71.829000000000008</v>
      </c>
      <c r="Q1056" s="77">
        <v>443.84250000000003</v>
      </c>
    </row>
    <row r="1057" spans="1:17" x14ac:dyDescent="0.2">
      <c r="A1057" s="19">
        <v>40470916</v>
      </c>
      <c r="B1057" s="19" t="s">
        <v>4813</v>
      </c>
      <c r="C1057" s="20">
        <v>75825</v>
      </c>
      <c r="D1057" s="73">
        <v>8929.25</v>
      </c>
      <c r="E1057" s="74">
        <v>3425.8154999999997</v>
      </c>
      <c r="G1057" s="75">
        <v>1130.9809400000001</v>
      </c>
      <c r="H1057" s="75">
        <v>1610.1090000000002</v>
      </c>
      <c r="I1057" s="75">
        <v>1558.17</v>
      </c>
      <c r="J1057" s="75">
        <v>1471.605</v>
      </c>
      <c r="K1057" s="75">
        <v>1211.9099999999999</v>
      </c>
      <c r="L1057" s="76">
        <v>209.73599999999999</v>
      </c>
      <c r="M1057" s="75">
        <v>1558.17</v>
      </c>
      <c r="N1057" s="75">
        <v>1558.17</v>
      </c>
      <c r="O1057" s="75">
        <v>1558.17</v>
      </c>
      <c r="P1057" s="77">
        <v>209.73599999999999</v>
      </c>
      <c r="Q1057" s="77">
        <v>1610.1090000000002</v>
      </c>
    </row>
    <row r="1058" spans="1:17" x14ac:dyDescent="0.2">
      <c r="A1058" s="19">
        <v>40470924</v>
      </c>
      <c r="B1058" s="19" t="s">
        <v>2731</v>
      </c>
      <c r="C1058" s="20">
        <v>27095</v>
      </c>
      <c r="D1058" s="73">
        <v>3972</v>
      </c>
      <c r="E1058" s="74">
        <v>0</v>
      </c>
      <c r="G1058" s="75">
        <v>29.761628000000002</v>
      </c>
      <c r="H1058" s="75">
        <v>63.351600000000005</v>
      </c>
      <c r="I1058" s="75">
        <v>61.308000000000014</v>
      </c>
      <c r="J1058" s="75">
        <v>57.902000000000001</v>
      </c>
      <c r="K1058" s="75">
        <v>47.683999999999997</v>
      </c>
      <c r="L1058" s="74" t="s">
        <v>674</v>
      </c>
      <c r="M1058" s="75">
        <v>61.308000000000014</v>
      </c>
      <c r="N1058" s="75">
        <v>61.308000000000014</v>
      </c>
      <c r="O1058" s="75">
        <v>61.308000000000014</v>
      </c>
      <c r="P1058" s="75">
        <v>29.761628000000002</v>
      </c>
      <c r="Q1058" s="75">
        <v>63.351600000000005</v>
      </c>
    </row>
    <row r="1059" spans="1:17" x14ac:dyDescent="0.2">
      <c r="A1059" s="19">
        <v>40470932</v>
      </c>
      <c r="B1059" s="19" t="s">
        <v>2746</v>
      </c>
      <c r="C1059" s="72" t="s">
        <v>2747</v>
      </c>
      <c r="D1059" s="73">
        <v>1711</v>
      </c>
      <c r="E1059" s="74">
        <v>740.99099999999999</v>
      </c>
      <c r="G1059" s="75">
        <v>250.24758199999999</v>
      </c>
      <c r="H1059" s="75">
        <v>532.68539999999996</v>
      </c>
      <c r="I1059" s="75">
        <v>515.50200000000007</v>
      </c>
      <c r="J1059" s="75">
        <v>486.86299999999994</v>
      </c>
      <c r="K1059" s="75">
        <v>400.94599999999997</v>
      </c>
      <c r="L1059" s="74" t="s">
        <v>674</v>
      </c>
      <c r="M1059" s="75">
        <v>515.50200000000007</v>
      </c>
      <c r="N1059" s="75">
        <v>515.50200000000007</v>
      </c>
      <c r="O1059" s="75">
        <v>515.50200000000007</v>
      </c>
      <c r="P1059" s="75">
        <v>250.24758199999999</v>
      </c>
      <c r="Q1059" s="75">
        <v>532.68539999999996</v>
      </c>
    </row>
    <row r="1060" spans="1:17" x14ac:dyDescent="0.2">
      <c r="A1060" s="19">
        <v>40470940</v>
      </c>
      <c r="B1060" s="19" t="s">
        <v>2735</v>
      </c>
      <c r="C1060" s="20">
        <v>27369</v>
      </c>
      <c r="D1060" s="73">
        <v>1057.25</v>
      </c>
      <c r="E1060" s="74">
        <v>0</v>
      </c>
      <c r="G1060" s="75">
        <v>225.99088</v>
      </c>
      <c r="H1060" s="75">
        <v>206.4693</v>
      </c>
      <c r="I1060" s="75">
        <v>199.809</v>
      </c>
      <c r="J1060" s="75">
        <v>188.70849999999999</v>
      </c>
      <c r="K1060" s="75">
        <v>155.40699999999998</v>
      </c>
      <c r="L1060" s="76">
        <v>100.872</v>
      </c>
      <c r="M1060" s="75">
        <v>199.809</v>
      </c>
      <c r="N1060" s="75">
        <v>199.809</v>
      </c>
      <c r="O1060" s="75">
        <v>199.809</v>
      </c>
      <c r="P1060" s="77">
        <v>100.872</v>
      </c>
      <c r="Q1060" s="77">
        <v>225.99088</v>
      </c>
    </row>
    <row r="1061" spans="1:17" x14ac:dyDescent="0.2">
      <c r="A1061" s="19">
        <v>40470957</v>
      </c>
      <c r="B1061" s="19" t="s">
        <v>2757</v>
      </c>
      <c r="C1061" s="20">
        <v>36005</v>
      </c>
      <c r="D1061" s="73">
        <v>1922.5</v>
      </c>
      <c r="E1061" s="74">
        <v>0</v>
      </c>
      <c r="G1061" s="75">
        <v>117.55784000000001</v>
      </c>
      <c r="H1061" s="75">
        <v>496.78739999999999</v>
      </c>
      <c r="I1061" s="75">
        <v>480.76199999999994</v>
      </c>
      <c r="J1061" s="75">
        <v>454.05299999999994</v>
      </c>
      <c r="K1061" s="75">
        <v>373.92599999999993</v>
      </c>
      <c r="L1061" s="76">
        <v>71.829000000000008</v>
      </c>
      <c r="M1061" s="75">
        <v>480.76199999999994</v>
      </c>
      <c r="N1061" s="75">
        <v>480.76199999999994</v>
      </c>
      <c r="O1061" s="75">
        <v>480.76199999999994</v>
      </c>
      <c r="P1061" s="77">
        <v>71.829000000000008</v>
      </c>
      <c r="Q1061" s="77">
        <v>496.78739999999999</v>
      </c>
    </row>
    <row r="1062" spans="1:17" x14ac:dyDescent="0.2">
      <c r="A1062" s="19">
        <v>40470965</v>
      </c>
      <c r="B1062" s="19" t="s">
        <v>2814</v>
      </c>
      <c r="C1062" s="20">
        <v>36010</v>
      </c>
      <c r="D1062" s="73">
        <v>6134.25</v>
      </c>
      <c r="E1062" s="74">
        <v>0</v>
      </c>
      <c r="G1062" s="75">
        <v>0</v>
      </c>
      <c r="H1062" s="75">
        <v>0</v>
      </c>
      <c r="I1062" s="75">
        <v>0</v>
      </c>
      <c r="J1062" s="75">
        <v>0</v>
      </c>
      <c r="K1062" s="75">
        <v>0</v>
      </c>
      <c r="L1062" s="74" t="s">
        <v>674</v>
      </c>
      <c r="M1062" s="75">
        <v>0</v>
      </c>
      <c r="N1062" s="75">
        <v>0</v>
      </c>
      <c r="O1062" s="75">
        <v>0</v>
      </c>
      <c r="P1062" s="75">
        <v>0</v>
      </c>
      <c r="Q1062" s="75">
        <v>0</v>
      </c>
    </row>
    <row r="1063" spans="1:17" x14ac:dyDescent="0.2">
      <c r="A1063" s="19">
        <v>40470973</v>
      </c>
      <c r="B1063" s="19" t="s">
        <v>4091</v>
      </c>
      <c r="C1063" s="20">
        <v>36011</v>
      </c>
      <c r="D1063" s="73">
        <v>6933.25</v>
      </c>
      <c r="E1063" s="74">
        <v>0</v>
      </c>
      <c r="G1063" s="75">
        <v>0</v>
      </c>
      <c r="H1063" s="75">
        <v>127.41000000000001</v>
      </c>
      <c r="I1063" s="75">
        <v>123.3</v>
      </c>
      <c r="J1063" s="75">
        <v>116.45</v>
      </c>
      <c r="K1063" s="75">
        <v>95.899999999999991</v>
      </c>
      <c r="L1063" s="76">
        <v>0</v>
      </c>
      <c r="M1063" s="75">
        <v>123.3</v>
      </c>
      <c r="N1063" s="75">
        <v>123.3</v>
      </c>
      <c r="O1063" s="75">
        <v>123.3</v>
      </c>
      <c r="P1063" s="77">
        <v>0</v>
      </c>
      <c r="Q1063" s="77">
        <v>127.41000000000001</v>
      </c>
    </row>
    <row r="1064" spans="1:17" x14ac:dyDescent="0.2">
      <c r="A1064" s="19">
        <v>40470981</v>
      </c>
      <c r="B1064" s="19" t="s">
        <v>2813</v>
      </c>
      <c r="C1064" s="20">
        <v>36901</v>
      </c>
      <c r="D1064" s="73">
        <v>3260.5</v>
      </c>
      <c r="E1064" s="74">
        <v>1711.0274999999997</v>
      </c>
      <c r="G1064" s="75">
        <v>50.034320000000001</v>
      </c>
      <c r="H1064" s="75">
        <v>114.15750000000001</v>
      </c>
      <c r="I1064" s="75">
        <v>110.47500000000001</v>
      </c>
      <c r="J1064" s="75">
        <v>104.33749999999999</v>
      </c>
      <c r="K1064" s="75">
        <v>85.924999999999997</v>
      </c>
      <c r="L1064" s="76">
        <v>0</v>
      </c>
      <c r="M1064" s="75">
        <v>110.47500000000001</v>
      </c>
      <c r="N1064" s="75">
        <v>110.47500000000001</v>
      </c>
      <c r="O1064" s="75">
        <v>110.47500000000001</v>
      </c>
      <c r="P1064" s="77">
        <v>0</v>
      </c>
      <c r="Q1064" s="77">
        <v>114.15750000000001</v>
      </c>
    </row>
    <row r="1065" spans="1:17" x14ac:dyDescent="0.2">
      <c r="A1065" s="19">
        <v>40470999</v>
      </c>
      <c r="B1065" s="19" t="s">
        <v>2812</v>
      </c>
      <c r="C1065" s="20">
        <v>36200</v>
      </c>
      <c r="D1065" s="73">
        <v>5535</v>
      </c>
      <c r="E1065" s="74">
        <v>0</v>
      </c>
      <c r="G1065" s="75">
        <v>8.1787679999999998</v>
      </c>
      <c r="H1065" s="75">
        <v>17.409600000000001</v>
      </c>
      <c r="I1065" s="75">
        <v>16.848000000000003</v>
      </c>
      <c r="J1065" s="75">
        <v>15.911999999999999</v>
      </c>
      <c r="K1065" s="75">
        <v>13.103999999999999</v>
      </c>
      <c r="L1065" s="74" t="s">
        <v>674</v>
      </c>
      <c r="M1065" s="75">
        <v>16.848000000000003</v>
      </c>
      <c r="N1065" s="75">
        <v>16.848000000000003</v>
      </c>
      <c r="O1065" s="75">
        <v>16.848000000000003</v>
      </c>
      <c r="P1065" s="75">
        <v>8.1787679999999998</v>
      </c>
      <c r="Q1065" s="75">
        <v>17.409600000000001</v>
      </c>
    </row>
    <row r="1066" spans="1:17" x14ac:dyDescent="0.2">
      <c r="A1066" s="19">
        <v>40471005</v>
      </c>
      <c r="B1066" s="19" t="s">
        <v>389</v>
      </c>
      <c r="C1066" s="20">
        <v>74230</v>
      </c>
      <c r="D1066" s="73">
        <v>809.25</v>
      </c>
      <c r="E1066" s="74">
        <v>207.39099999999999</v>
      </c>
      <c r="G1066" s="75">
        <v>2.05308</v>
      </c>
      <c r="H1066" s="75">
        <v>0</v>
      </c>
      <c r="I1066" s="75">
        <v>0</v>
      </c>
      <c r="J1066" s="75">
        <v>0</v>
      </c>
      <c r="K1066" s="75">
        <v>0</v>
      </c>
      <c r="L1066" s="76">
        <v>0</v>
      </c>
      <c r="M1066" s="75">
        <v>0</v>
      </c>
      <c r="N1066" s="75">
        <v>0</v>
      </c>
      <c r="O1066" s="75">
        <v>0</v>
      </c>
      <c r="P1066" s="77">
        <v>0</v>
      </c>
      <c r="Q1066" s="77">
        <v>2.05308</v>
      </c>
    </row>
    <row r="1067" spans="1:17" x14ac:dyDescent="0.2">
      <c r="A1067" s="19">
        <v>40471013</v>
      </c>
      <c r="B1067" s="19" t="s">
        <v>524</v>
      </c>
      <c r="C1067" s="20">
        <v>71045</v>
      </c>
      <c r="D1067" s="73">
        <v>428.75</v>
      </c>
      <c r="E1067" s="74">
        <v>99.911999999999992</v>
      </c>
      <c r="G1067" s="75">
        <v>165.69432499999999</v>
      </c>
      <c r="H1067" s="75">
        <v>352.70250000000004</v>
      </c>
      <c r="I1067" s="75">
        <v>341.32500000000005</v>
      </c>
      <c r="J1067" s="75">
        <v>322.36250000000001</v>
      </c>
      <c r="K1067" s="75">
        <v>265.47499999999997</v>
      </c>
      <c r="L1067" s="74" t="s">
        <v>674</v>
      </c>
      <c r="M1067" s="75">
        <v>341.32500000000005</v>
      </c>
      <c r="N1067" s="75">
        <v>341.32500000000005</v>
      </c>
      <c r="O1067" s="75">
        <v>341.32500000000005</v>
      </c>
      <c r="P1067" s="75">
        <v>165.69432499999999</v>
      </c>
      <c r="Q1067" s="75">
        <v>352.70250000000004</v>
      </c>
    </row>
    <row r="1068" spans="1:17" x14ac:dyDescent="0.2">
      <c r="A1068" s="19">
        <v>40471021</v>
      </c>
      <c r="B1068" s="19" t="s">
        <v>525</v>
      </c>
      <c r="C1068" s="20">
        <v>71046</v>
      </c>
      <c r="D1068" s="73">
        <v>532.25</v>
      </c>
      <c r="E1068" s="74">
        <v>99.911999999999992</v>
      </c>
      <c r="G1068" s="75">
        <v>144.15078600000001</v>
      </c>
      <c r="H1068" s="75">
        <v>306.8442</v>
      </c>
      <c r="I1068" s="75">
        <v>296.94600000000003</v>
      </c>
      <c r="J1068" s="75">
        <v>280.44900000000001</v>
      </c>
      <c r="K1068" s="75">
        <v>230.95799999999997</v>
      </c>
      <c r="L1068" s="74" t="s">
        <v>674</v>
      </c>
      <c r="M1068" s="75">
        <v>296.94600000000003</v>
      </c>
      <c r="N1068" s="75">
        <v>296.94600000000003</v>
      </c>
      <c r="O1068" s="75">
        <v>296.94600000000003</v>
      </c>
      <c r="P1068" s="75">
        <v>144.15078600000001</v>
      </c>
      <c r="Q1068" s="75">
        <v>306.8442</v>
      </c>
    </row>
    <row r="1069" spans="1:17" x14ac:dyDescent="0.2">
      <c r="A1069" s="19">
        <v>40471039</v>
      </c>
      <c r="B1069" s="19" t="s">
        <v>1471</v>
      </c>
      <c r="C1069" s="20">
        <v>71048</v>
      </c>
      <c r="D1069" s="73">
        <v>673.25</v>
      </c>
      <c r="E1069" s="74">
        <v>122.91199999999999</v>
      </c>
      <c r="G1069" s="75">
        <v>2.05308</v>
      </c>
      <c r="H1069" s="75">
        <v>40.92</v>
      </c>
      <c r="I1069" s="75">
        <v>39.6</v>
      </c>
      <c r="J1069" s="75">
        <v>37.4</v>
      </c>
      <c r="K1069" s="75">
        <v>30.799999999999997</v>
      </c>
      <c r="L1069" s="76">
        <v>0</v>
      </c>
      <c r="M1069" s="75">
        <v>39.6</v>
      </c>
      <c r="N1069" s="75">
        <v>39.6</v>
      </c>
      <c r="O1069" s="75">
        <v>39.6</v>
      </c>
      <c r="P1069" s="77">
        <v>0</v>
      </c>
      <c r="Q1069" s="77">
        <v>40.92</v>
      </c>
    </row>
    <row r="1070" spans="1:17" x14ac:dyDescent="0.2">
      <c r="A1070" s="19">
        <v>40471054</v>
      </c>
      <c r="B1070" s="19" t="s">
        <v>2752</v>
      </c>
      <c r="C1070" s="20">
        <v>47531</v>
      </c>
      <c r="D1070" s="73">
        <v>6592</v>
      </c>
      <c r="E1070" s="74">
        <v>4073.2194999999997</v>
      </c>
      <c r="G1070" s="75">
        <v>70.337000000000003</v>
      </c>
      <c r="H1070" s="75">
        <v>61.845000000000006</v>
      </c>
      <c r="I1070" s="75">
        <v>59.85</v>
      </c>
      <c r="J1070" s="75">
        <v>56.524999999999999</v>
      </c>
      <c r="K1070" s="75">
        <v>46.55</v>
      </c>
      <c r="L1070" s="76">
        <v>0</v>
      </c>
      <c r="M1070" s="75">
        <v>59.85</v>
      </c>
      <c r="N1070" s="75">
        <v>59.85</v>
      </c>
      <c r="O1070" s="75">
        <v>59.85</v>
      </c>
      <c r="P1070" s="77">
        <v>0</v>
      </c>
      <c r="Q1070" s="77">
        <v>70.337000000000003</v>
      </c>
    </row>
    <row r="1071" spans="1:17" x14ac:dyDescent="0.2">
      <c r="A1071" s="19">
        <v>40471062</v>
      </c>
      <c r="B1071" s="19" t="s">
        <v>2245</v>
      </c>
      <c r="C1071" s="20">
        <v>49423</v>
      </c>
      <c r="D1071" s="73">
        <v>6771</v>
      </c>
      <c r="E1071" s="74">
        <v>2002.8284999999998</v>
      </c>
      <c r="G1071" s="75">
        <v>21.462289999999999</v>
      </c>
      <c r="H1071" s="75">
        <v>51.615000000000002</v>
      </c>
      <c r="I1071" s="75">
        <v>49.95</v>
      </c>
      <c r="J1071" s="75">
        <v>47.174999999999997</v>
      </c>
      <c r="K1071" s="75">
        <v>38.849999999999994</v>
      </c>
      <c r="L1071" s="76">
        <v>0</v>
      </c>
      <c r="M1071" s="75">
        <v>49.95</v>
      </c>
      <c r="N1071" s="75">
        <v>49.95</v>
      </c>
      <c r="O1071" s="75">
        <v>49.95</v>
      </c>
      <c r="P1071" s="77">
        <v>0</v>
      </c>
      <c r="Q1071" s="77">
        <v>51.615000000000002</v>
      </c>
    </row>
    <row r="1072" spans="1:17" x14ac:dyDescent="0.2">
      <c r="A1072" s="19">
        <v>40471070</v>
      </c>
      <c r="B1072" s="19" t="s">
        <v>1616</v>
      </c>
      <c r="C1072" s="20">
        <v>49424</v>
      </c>
      <c r="D1072" s="73">
        <v>2133.25</v>
      </c>
      <c r="E1072" s="74">
        <v>0</v>
      </c>
      <c r="G1072" s="75">
        <v>31.309469999999997</v>
      </c>
      <c r="H1072" s="75">
        <v>128.34</v>
      </c>
      <c r="I1072" s="75">
        <v>124.2</v>
      </c>
      <c r="J1072" s="75">
        <v>117.3</v>
      </c>
      <c r="K1072" s="75">
        <v>96.6</v>
      </c>
      <c r="L1072" s="76">
        <v>0</v>
      </c>
      <c r="M1072" s="75">
        <v>124.2</v>
      </c>
      <c r="N1072" s="75">
        <v>124.2</v>
      </c>
      <c r="O1072" s="75">
        <v>124.2</v>
      </c>
      <c r="P1072" s="77">
        <v>0</v>
      </c>
      <c r="Q1072" s="77">
        <v>128.34</v>
      </c>
    </row>
    <row r="1073" spans="1:17" x14ac:dyDescent="0.2">
      <c r="A1073" s="19">
        <v>40471088</v>
      </c>
      <c r="B1073" s="19" t="s">
        <v>2810</v>
      </c>
      <c r="C1073" s="20">
        <v>50432</v>
      </c>
      <c r="D1073" s="73">
        <v>4568</v>
      </c>
      <c r="E1073" s="74">
        <v>2133.1120000000001</v>
      </c>
      <c r="G1073" s="75">
        <v>34.35107</v>
      </c>
      <c r="H1073" s="75">
        <v>144.15</v>
      </c>
      <c r="I1073" s="75">
        <v>139.5</v>
      </c>
      <c r="J1073" s="75">
        <v>131.75</v>
      </c>
      <c r="K1073" s="75">
        <v>108.5</v>
      </c>
      <c r="L1073" s="76">
        <v>0</v>
      </c>
      <c r="M1073" s="75">
        <v>139.5</v>
      </c>
      <c r="N1073" s="75">
        <v>139.5</v>
      </c>
      <c r="O1073" s="75">
        <v>139.5</v>
      </c>
      <c r="P1073" s="77">
        <v>0</v>
      </c>
      <c r="Q1073" s="77">
        <v>144.15</v>
      </c>
    </row>
    <row r="1074" spans="1:17" x14ac:dyDescent="0.2">
      <c r="A1074" s="19">
        <v>40471088</v>
      </c>
      <c r="B1074" s="19" t="s">
        <v>2810</v>
      </c>
      <c r="C1074" s="20">
        <v>50432</v>
      </c>
      <c r="D1074" s="73">
        <v>4568</v>
      </c>
      <c r="E1074" s="74">
        <v>2133.1120000000001</v>
      </c>
      <c r="G1074" s="75">
        <v>29.674609999999998</v>
      </c>
      <c r="H1074" s="75">
        <v>187.86</v>
      </c>
      <c r="I1074" s="75">
        <v>181.8</v>
      </c>
      <c r="J1074" s="75">
        <v>171.7</v>
      </c>
      <c r="K1074" s="75">
        <v>141.39999999999998</v>
      </c>
      <c r="L1074" s="76">
        <v>0</v>
      </c>
      <c r="M1074" s="75">
        <v>181.8</v>
      </c>
      <c r="N1074" s="75">
        <v>181.8</v>
      </c>
      <c r="O1074" s="75">
        <v>181.8</v>
      </c>
      <c r="P1074" s="77">
        <v>0</v>
      </c>
      <c r="Q1074" s="77">
        <v>187.86</v>
      </c>
    </row>
    <row r="1075" spans="1:17" x14ac:dyDescent="0.2">
      <c r="A1075" s="19">
        <v>40471096</v>
      </c>
      <c r="B1075" s="19" t="s">
        <v>2811</v>
      </c>
      <c r="C1075" s="20">
        <v>50694</v>
      </c>
      <c r="D1075" s="73">
        <v>4188</v>
      </c>
      <c r="E1075" s="74">
        <v>3685.8879999999995</v>
      </c>
      <c r="G1075" s="75">
        <v>28.914210000000001</v>
      </c>
      <c r="H1075" s="75">
        <v>320.61750000000001</v>
      </c>
      <c r="I1075" s="75">
        <v>310.27500000000003</v>
      </c>
      <c r="J1075" s="75">
        <v>293.03749999999997</v>
      </c>
      <c r="K1075" s="75">
        <v>241.32499999999999</v>
      </c>
      <c r="L1075" s="76">
        <v>0</v>
      </c>
      <c r="M1075" s="75">
        <v>310.27500000000003</v>
      </c>
      <c r="N1075" s="75">
        <v>310.27500000000003</v>
      </c>
      <c r="O1075" s="75">
        <v>310.27500000000003</v>
      </c>
      <c r="P1075" s="77">
        <v>0</v>
      </c>
      <c r="Q1075" s="77">
        <v>320.61750000000001</v>
      </c>
    </row>
    <row r="1076" spans="1:17" x14ac:dyDescent="0.2">
      <c r="A1076" s="19">
        <v>40471104</v>
      </c>
      <c r="B1076" s="19" t="s">
        <v>1476</v>
      </c>
      <c r="C1076" s="20">
        <v>71047</v>
      </c>
      <c r="D1076" s="73">
        <v>654</v>
      </c>
      <c r="E1076" s="74">
        <v>99.911999999999992</v>
      </c>
      <c r="G1076" s="75">
        <v>65.534999999999997</v>
      </c>
      <c r="H1076" s="75">
        <v>139.5</v>
      </c>
      <c r="I1076" s="75">
        <v>135.00000000000003</v>
      </c>
      <c r="J1076" s="75">
        <v>127.5</v>
      </c>
      <c r="K1076" s="75">
        <v>105</v>
      </c>
      <c r="L1076" s="74" t="s">
        <v>674</v>
      </c>
      <c r="M1076" s="75">
        <v>135.00000000000003</v>
      </c>
      <c r="N1076" s="75">
        <v>135.00000000000003</v>
      </c>
      <c r="O1076" s="75">
        <v>135.00000000000003</v>
      </c>
      <c r="P1076" s="75">
        <v>65.534999999999997</v>
      </c>
      <c r="Q1076" s="75">
        <v>139.5</v>
      </c>
    </row>
    <row r="1077" spans="1:17" x14ac:dyDescent="0.2">
      <c r="A1077" s="19">
        <v>40471120</v>
      </c>
      <c r="B1077" s="19" t="s">
        <v>1302</v>
      </c>
      <c r="C1077" s="20">
        <v>20206</v>
      </c>
      <c r="D1077" s="73">
        <v>1678.75</v>
      </c>
      <c r="E1077" s="74">
        <v>1724.4824999999998</v>
      </c>
      <c r="G1077" s="75">
        <v>4.5874500000000005</v>
      </c>
      <c r="H1077" s="75">
        <v>9.7650000000000006</v>
      </c>
      <c r="I1077" s="75">
        <v>9.4500000000000011</v>
      </c>
      <c r="J1077" s="75">
        <v>8.9249999999999989</v>
      </c>
      <c r="K1077" s="75">
        <v>7.35</v>
      </c>
      <c r="L1077" s="74" t="s">
        <v>674</v>
      </c>
      <c r="M1077" s="75">
        <v>9.4500000000000011</v>
      </c>
      <c r="N1077" s="75">
        <v>9.4500000000000011</v>
      </c>
      <c r="O1077" s="75">
        <v>9.4500000000000011</v>
      </c>
      <c r="P1077" s="75">
        <v>4.5874500000000005</v>
      </c>
      <c r="Q1077" s="75">
        <v>9.7650000000000006</v>
      </c>
    </row>
    <row r="1078" spans="1:17" x14ac:dyDescent="0.2">
      <c r="A1078" s="19">
        <v>40471120</v>
      </c>
      <c r="B1078" s="19" t="s">
        <v>1302</v>
      </c>
      <c r="C1078" s="20">
        <v>20206</v>
      </c>
      <c r="D1078" s="73">
        <v>1678.75</v>
      </c>
      <c r="E1078" s="74">
        <v>1724.4824999999998</v>
      </c>
      <c r="G1078" s="75">
        <v>67.719499999999996</v>
      </c>
      <c r="H1078" s="75">
        <v>144.15</v>
      </c>
      <c r="I1078" s="75">
        <v>139.50000000000003</v>
      </c>
      <c r="J1078" s="75">
        <v>131.75</v>
      </c>
      <c r="K1078" s="75">
        <v>108.5</v>
      </c>
      <c r="L1078" s="74" t="s">
        <v>674</v>
      </c>
      <c r="M1078" s="75">
        <v>139.50000000000003</v>
      </c>
      <c r="N1078" s="75">
        <v>139.50000000000003</v>
      </c>
      <c r="O1078" s="75">
        <v>139.50000000000003</v>
      </c>
      <c r="P1078" s="75">
        <v>67.719499999999996</v>
      </c>
      <c r="Q1078" s="75">
        <v>144.15</v>
      </c>
    </row>
    <row r="1079" spans="1:17" x14ac:dyDescent="0.2">
      <c r="A1079" s="19">
        <v>40471138</v>
      </c>
      <c r="B1079" s="19" t="s">
        <v>1294</v>
      </c>
      <c r="C1079" s="20">
        <v>20220</v>
      </c>
      <c r="D1079" s="73">
        <v>1638</v>
      </c>
      <c r="E1079" s="74">
        <v>1724.4824999999998</v>
      </c>
      <c r="G1079" s="75">
        <v>4.5874500000000005</v>
      </c>
      <c r="H1079" s="75">
        <v>9.7650000000000006</v>
      </c>
      <c r="I1079" s="75">
        <v>9.4500000000000011</v>
      </c>
      <c r="J1079" s="75">
        <v>8.9249999999999989</v>
      </c>
      <c r="K1079" s="75">
        <v>7.35</v>
      </c>
      <c r="L1079" s="74" t="s">
        <v>674</v>
      </c>
      <c r="M1079" s="75">
        <v>9.4500000000000011</v>
      </c>
      <c r="N1079" s="75">
        <v>9.4500000000000011</v>
      </c>
      <c r="O1079" s="75">
        <v>9.4500000000000011</v>
      </c>
      <c r="P1079" s="75">
        <v>4.5874500000000005</v>
      </c>
      <c r="Q1079" s="75">
        <v>9.7650000000000006</v>
      </c>
    </row>
    <row r="1080" spans="1:17" x14ac:dyDescent="0.2">
      <c r="A1080" s="19">
        <v>40471146</v>
      </c>
      <c r="B1080" s="19" t="s">
        <v>1293</v>
      </c>
      <c r="C1080" s="20">
        <v>20225</v>
      </c>
      <c r="D1080" s="73">
        <v>5890.25</v>
      </c>
      <c r="E1080" s="74">
        <v>1724.4824999999998</v>
      </c>
      <c r="G1080" s="75">
        <v>666.83277999999996</v>
      </c>
      <c r="H1080" s="75">
        <v>1303.0788000000002</v>
      </c>
      <c r="I1080" s="75">
        <v>1261.0440000000001</v>
      </c>
      <c r="J1080" s="75">
        <v>1190.9860000000001</v>
      </c>
      <c r="K1080" s="75">
        <v>980.81200000000001</v>
      </c>
      <c r="L1080" s="76">
        <v>433.42199999999997</v>
      </c>
      <c r="M1080" s="75">
        <v>1261.0440000000001</v>
      </c>
      <c r="N1080" s="75">
        <v>1261.0440000000001</v>
      </c>
      <c r="O1080" s="75">
        <v>1261.0440000000001</v>
      </c>
      <c r="P1080" s="77">
        <v>433.42199999999997</v>
      </c>
      <c r="Q1080" s="77">
        <v>1303.0788000000002</v>
      </c>
    </row>
    <row r="1081" spans="1:17" x14ac:dyDescent="0.2">
      <c r="A1081" s="19">
        <v>40471146</v>
      </c>
      <c r="B1081" s="19" t="s">
        <v>1293</v>
      </c>
      <c r="C1081" s="20">
        <v>20225</v>
      </c>
      <c r="D1081" s="73">
        <v>5890.25</v>
      </c>
      <c r="E1081" s="74">
        <v>1724.4824999999998</v>
      </c>
      <c r="G1081" s="75">
        <v>19.3902</v>
      </c>
      <c r="H1081" s="75">
        <v>191.3475</v>
      </c>
      <c r="I1081" s="75">
        <v>185.17500000000001</v>
      </c>
      <c r="J1081" s="75">
        <v>174.88749999999999</v>
      </c>
      <c r="K1081" s="75">
        <v>144.02499999999998</v>
      </c>
      <c r="L1081" s="76">
        <v>49.509</v>
      </c>
      <c r="M1081" s="75">
        <v>185.17500000000001</v>
      </c>
      <c r="N1081" s="75">
        <v>185.17500000000001</v>
      </c>
      <c r="O1081" s="75">
        <v>185.17500000000001</v>
      </c>
      <c r="P1081" s="77">
        <v>19.3902</v>
      </c>
      <c r="Q1081" s="77">
        <v>191.3475</v>
      </c>
    </row>
    <row r="1082" spans="1:17" x14ac:dyDescent="0.2">
      <c r="A1082" s="19">
        <v>40471146</v>
      </c>
      <c r="B1082" s="19" t="s">
        <v>1293</v>
      </c>
      <c r="C1082" s="20">
        <v>20225</v>
      </c>
      <c r="D1082" s="73">
        <v>5890.25</v>
      </c>
      <c r="E1082" s="74">
        <v>1724.4824999999998</v>
      </c>
      <c r="G1082" s="75">
        <v>550.13574200000005</v>
      </c>
      <c r="H1082" s="75">
        <v>1171.0374000000002</v>
      </c>
      <c r="I1082" s="75">
        <v>1133.2620000000002</v>
      </c>
      <c r="J1082" s="75">
        <v>1070.3030000000001</v>
      </c>
      <c r="K1082" s="75">
        <v>881.42600000000004</v>
      </c>
      <c r="L1082" s="74" t="s">
        <v>674</v>
      </c>
      <c r="M1082" s="75">
        <v>1133.2620000000002</v>
      </c>
      <c r="N1082" s="75">
        <v>1133.2620000000002</v>
      </c>
      <c r="O1082" s="75">
        <v>1133.2620000000002</v>
      </c>
      <c r="P1082" s="75">
        <v>550.13574200000005</v>
      </c>
      <c r="Q1082" s="75">
        <v>1171.0374000000002</v>
      </c>
    </row>
    <row r="1083" spans="1:17" x14ac:dyDescent="0.2">
      <c r="A1083" s="19">
        <v>40471153</v>
      </c>
      <c r="B1083" s="19" t="s">
        <v>1063</v>
      </c>
      <c r="C1083" s="20">
        <v>20600</v>
      </c>
      <c r="D1083" s="73">
        <v>509.75</v>
      </c>
      <c r="E1083" s="74">
        <v>312.67349999999993</v>
      </c>
      <c r="G1083" s="75">
        <v>382.63702000000001</v>
      </c>
      <c r="H1083" s="75">
        <v>814.49400000000003</v>
      </c>
      <c r="I1083" s="75">
        <v>788.22</v>
      </c>
      <c r="J1083" s="75">
        <v>744.43</v>
      </c>
      <c r="K1083" s="75">
        <v>613.05999999999995</v>
      </c>
      <c r="L1083" s="74" t="s">
        <v>674</v>
      </c>
      <c r="M1083" s="75">
        <v>788.22</v>
      </c>
      <c r="N1083" s="75">
        <v>788.22</v>
      </c>
      <c r="O1083" s="75">
        <v>788.22</v>
      </c>
      <c r="P1083" s="75">
        <v>382.63702000000001</v>
      </c>
      <c r="Q1083" s="75">
        <v>814.49400000000003</v>
      </c>
    </row>
    <row r="1084" spans="1:17" x14ac:dyDescent="0.2">
      <c r="A1084" s="19">
        <v>40471161</v>
      </c>
      <c r="B1084" s="19" t="s">
        <v>1060</v>
      </c>
      <c r="C1084" s="20">
        <v>20605</v>
      </c>
      <c r="D1084" s="73">
        <v>509.75</v>
      </c>
      <c r="E1084" s="74">
        <v>312.67349999999993</v>
      </c>
      <c r="G1084" s="75">
        <v>39.635850000000005</v>
      </c>
      <c r="H1084" s="75">
        <v>252.495</v>
      </c>
      <c r="I1084" s="75">
        <v>244.35</v>
      </c>
      <c r="J1084" s="75">
        <v>230.77500000000001</v>
      </c>
      <c r="K1084" s="75">
        <v>190.04999999999998</v>
      </c>
      <c r="L1084" s="76">
        <v>0</v>
      </c>
      <c r="M1084" s="75">
        <v>244.35</v>
      </c>
      <c r="N1084" s="75">
        <v>244.35</v>
      </c>
      <c r="O1084" s="75">
        <v>244.35</v>
      </c>
      <c r="P1084" s="77">
        <v>0</v>
      </c>
      <c r="Q1084" s="77">
        <v>252.495</v>
      </c>
    </row>
    <row r="1085" spans="1:17" x14ac:dyDescent="0.2">
      <c r="A1085" s="19">
        <v>40471179</v>
      </c>
      <c r="B1085" s="19" t="s">
        <v>471</v>
      </c>
      <c r="C1085" s="20">
        <v>20610</v>
      </c>
      <c r="D1085" s="73">
        <v>678.25</v>
      </c>
      <c r="E1085" s="74">
        <v>312.67349999999993</v>
      </c>
      <c r="G1085" s="75">
        <v>89.175909999999988</v>
      </c>
      <c r="H1085" s="75">
        <v>374.35289999999998</v>
      </c>
      <c r="I1085" s="75">
        <v>362.27699999999999</v>
      </c>
      <c r="J1085" s="75">
        <v>342.15049999999997</v>
      </c>
      <c r="K1085" s="75">
        <v>281.77099999999996</v>
      </c>
      <c r="L1085" s="76">
        <v>71.829000000000008</v>
      </c>
      <c r="M1085" s="75">
        <v>362.27699999999999</v>
      </c>
      <c r="N1085" s="75">
        <v>362.27699999999999</v>
      </c>
      <c r="O1085" s="75">
        <v>362.27699999999999</v>
      </c>
      <c r="P1085" s="77">
        <v>71.829000000000008</v>
      </c>
      <c r="Q1085" s="77">
        <v>374.35289999999998</v>
      </c>
    </row>
    <row r="1086" spans="1:17" x14ac:dyDescent="0.2">
      <c r="A1086" s="19">
        <v>40471187</v>
      </c>
      <c r="B1086" s="19" t="s">
        <v>2745</v>
      </c>
      <c r="C1086" s="20">
        <v>23350</v>
      </c>
      <c r="D1086" s="73">
        <v>2211.75</v>
      </c>
      <c r="E1086" s="74">
        <v>0</v>
      </c>
      <c r="G1086" s="75">
        <v>89.175909999999988</v>
      </c>
      <c r="H1086" s="75">
        <v>365.25749999999999</v>
      </c>
      <c r="I1086" s="75">
        <v>353.47500000000002</v>
      </c>
      <c r="J1086" s="75">
        <v>333.83749999999998</v>
      </c>
      <c r="K1086" s="75">
        <v>274.92499999999995</v>
      </c>
      <c r="L1086" s="76">
        <v>71.829000000000008</v>
      </c>
      <c r="M1086" s="75">
        <v>353.47500000000002</v>
      </c>
      <c r="N1086" s="75">
        <v>353.47500000000002</v>
      </c>
      <c r="O1086" s="75">
        <v>353.47500000000002</v>
      </c>
      <c r="P1086" s="77">
        <v>71.829000000000008</v>
      </c>
      <c r="Q1086" s="77">
        <v>365.25749999999999</v>
      </c>
    </row>
    <row r="1087" spans="1:17" x14ac:dyDescent="0.2">
      <c r="A1087" s="19">
        <v>40471195</v>
      </c>
      <c r="B1087" s="19" t="s">
        <v>2759</v>
      </c>
      <c r="C1087" s="20">
        <v>25246</v>
      </c>
      <c r="D1087" s="73">
        <v>2741</v>
      </c>
      <c r="E1087" s="74">
        <v>0</v>
      </c>
      <c r="G1087" s="75">
        <v>0</v>
      </c>
      <c r="H1087" s="75">
        <v>415.76580000000001</v>
      </c>
      <c r="I1087" s="75">
        <v>402.35399999999998</v>
      </c>
      <c r="J1087" s="75">
        <v>380.00099999999998</v>
      </c>
      <c r="K1087" s="75">
        <v>312.94200000000001</v>
      </c>
      <c r="L1087" s="76">
        <v>0</v>
      </c>
      <c r="M1087" s="75">
        <v>402.35399999999998</v>
      </c>
      <c r="N1087" s="75">
        <v>402.35399999999998</v>
      </c>
      <c r="O1087" s="75">
        <v>402.35399999999998</v>
      </c>
      <c r="P1087" s="77">
        <v>0</v>
      </c>
      <c r="Q1087" s="77">
        <v>415.76580000000001</v>
      </c>
    </row>
    <row r="1088" spans="1:17" x14ac:dyDescent="0.2">
      <c r="A1088" s="19">
        <v>40471203</v>
      </c>
      <c r="B1088" s="19" t="s">
        <v>2743</v>
      </c>
      <c r="C1088" s="20">
        <v>27093</v>
      </c>
      <c r="D1088" s="73">
        <v>3173.25</v>
      </c>
      <c r="E1088" s="74">
        <v>0</v>
      </c>
      <c r="G1088" s="75">
        <v>89.175909999999988</v>
      </c>
      <c r="H1088" s="75">
        <v>365.25749999999999</v>
      </c>
      <c r="I1088" s="75">
        <v>353.47500000000002</v>
      </c>
      <c r="J1088" s="75">
        <v>333.83749999999998</v>
      </c>
      <c r="K1088" s="75">
        <v>274.92499999999995</v>
      </c>
      <c r="L1088" s="76">
        <v>71.829000000000008</v>
      </c>
      <c r="M1088" s="75">
        <v>353.47500000000002</v>
      </c>
      <c r="N1088" s="75">
        <v>353.47500000000002</v>
      </c>
      <c r="O1088" s="75">
        <v>353.47500000000002</v>
      </c>
      <c r="P1088" s="77">
        <v>71.829000000000008</v>
      </c>
      <c r="Q1088" s="77">
        <v>365.25749999999999</v>
      </c>
    </row>
    <row r="1089" spans="1:17" x14ac:dyDescent="0.2">
      <c r="A1089" s="19">
        <v>40471245</v>
      </c>
      <c r="B1089" s="19" t="s">
        <v>1301</v>
      </c>
      <c r="C1089" s="20">
        <v>32408</v>
      </c>
      <c r="D1089" s="73">
        <v>3912.5</v>
      </c>
      <c r="E1089" s="74">
        <v>1724.4824999999998</v>
      </c>
      <c r="G1089" s="75">
        <v>89.175909999999988</v>
      </c>
      <c r="H1089" s="75">
        <v>394.18980000000005</v>
      </c>
      <c r="I1089" s="75">
        <v>381.47400000000005</v>
      </c>
      <c r="J1089" s="75">
        <v>360.28100000000001</v>
      </c>
      <c r="K1089" s="75">
        <v>296.702</v>
      </c>
      <c r="L1089" s="76">
        <v>71.829000000000008</v>
      </c>
      <c r="M1089" s="75">
        <v>381.47400000000005</v>
      </c>
      <c r="N1089" s="75">
        <v>381.47400000000005</v>
      </c>
      <c r="O1089" s="75">
        <v>381.47400000000005</v>
      </c>
      <c r="P1089" s="77">
        <v>71.829000000000008</v>
      </c>
      <c r="Q1089" s="77">
        <v>394.18980000000005</v>
      </c>
    </row>
    <row r="1090" spans="1:17" x14ac:dyDescent="0.2">
      <c r="A1090" s="19">
        <v>40471260</v>
      </c>
      <c r="B1090" s="19" t="s">
        <v>1303</v>
      </c>
      <c r="C1090" s="20">
        <v>20200</v>
      </c>
      <c r="D1090" s="73">
        <v>3713.5</v>
      </c>
      <c r="E1090" s="74">
        <v>1724.4824999999998</v>
      </c>
      <c r="G1090" s="75">
        <v>89.175909999999988</v>
      </c>
      <c r="H1090" s="75">
        <v>394.18980000000005</v>
      </c>
      <c r="I1090" s="75">
        <v>381.47400000000005</v>
      </c>
      <c r="J1090" s="75">
        <v>360.28100000000001</v>
      </c>
      <c r="K1090" s="75">
        <v>296.702</v>
      </c>
      <c r="L1090" s="76">
        <v>71.829000000000008</v>
      </c>
      <c r="M1090" s="75">
        <v>381.47400000000005</v>
      </c>
      <c r="N1090" s="75">
        <v>381.47400000000005</v>
      </c>
      <c r="O1090" s="75">
        <v>381.47400000000005</v>
      </c>
      <c r="P1090" s="77">
        <v>71.829000000000008</v>
      </c>
      <c r="Q1090" s="77">
        <v>394.18980000000005</v>
      </c>
    </row>
    <row r="1091" spans="1:17" x14ac:dyDescent="0.2">
      <c r="A1091" s="19">
        <v>40471260</v>
      </c>
      <c r="B1091" s="19" t="s">
        <v>1303</v>
      </c>
      <c r="C1091" s="20">
        <v>20200</v>
      </c>
      <c r="D1091" s="73">
        <v>3713.5</v>
      </c>
      <c r="E1091" s="74">
        <v>1724.4824999999998</v>
      </c>
      <c r="G1091" s="75">
        <v>89.175909999999988</v>
      </c>
      <c r="H1091" s="75">
        <v>365.25749999999999</v>
      </c>
      <c r="I1091" s="75">
        <v>353.47500000000002</v>
      </c>
      <c r="J1091" s="75">
        <v>333.83749999999998</v>
      </c>
      <c r="K1091" s="75">
        <v>274.92499999999995</v>
      </c>
      <c r="L1091" s="76">
        <v>71.829000000000008</v>
      </c>
      <c r="M1091" s="75">
        <v>353.47500000000002</v>
      </c>
      <c r="N1091" s="75">
        <v>353.47500000000002</v>
      </c>
      <c r="O1091" s="75">
        <v>353.47500000000002</v>
      </c>
      <c r="P1091" s="77">
        <v>71.829000000000008</v>
      </c>
      <c r="Q1091" s="77">
        <v>365.25749999999999</v>
      </c>
    </row>
    <row r="1092" spans="1:17" x14ac:dyDescent="0.2">
      <c r="A1092" s="19">
        <v>40471336</v>
      </c>
      <c r="B1092" s="19" t="s">
        <v>3596</v>
      </c>
      <c r="C1092" s="20">
        <v>36904</v>
      </c>
      <c r="D1092" s="73">
        <v>7794.5</v>
      </c>
      <c r="E1092" s="74">
        <v>5997.7099999999991</v>
      </c>
      <c r="G1092" s="75">
        <v>387.11964</v>
      </c>
      <c r="H1092" s="75">
        <v>776.02920000000006</v>
      </c>
      <c r="I1092" s="75">
        <v>750.99600000000009</v>
      </c>
      <c r="J1092" s="75">
        <v>709.274</v>
      </c>
      <c r="K1092" s="75">
        <v>584.10799999999995</v>
      </c>
      <c r="L1092" s="76">
        <v>2357.3609999999999</v>
      </c>
      <c r="M1092" s="75">
        <v>750.99600000000009</v>
      </c>
      <c r="N1092" s="75">
        <v>750.99600000000009</v>
      </c>
      <c r="O1092" s="75">
        <v>750.99600000000009</v>
      </c>
      <c r="P1092" s="77">
        <v>387.11964</v>
      </c>
      <c r="Q1092" s="77">
        <v>2357.3609999999999</v>
      </c>
    </row>
    <row r="1093" spans="1:17" x14ac:dyDescent="0.2">
      <c r="A1093" s="19">
        <v>40471344</v>
      </c>
      <c r="B1093" s="19" t="s">
        <v>2344</v>
      </c>
      <c r="C1093" s="20">
        <v>77003</v>
      </c>
      <c r="D1093" s="73">
        <v>859</v>
      </c>
      <c r="E1093" s="74">
        <v>0</v>
      </c>
      <c r="G1093" s="75">
        <v>387.11964</v>
      </c>
      <c r="H1093" s="75">
        <v>776.02920000000006</v>
      </c>
      <c r="I1093" s="75">
        <v>750.99600000000009</v>
      </c>
      <c r="J1093" s="75">
        <v>709.274</v>
      </c>
      <c r="K1093" s="75">
        <v>584.10799999999995</v>
      </c>
      <c r="L1093" s="76">
        <v>2357.3609999999999</v>
      </c>
      <c r="M1093" s="75">
        <v>750.99600000000009</v>
      </c>
      <c r="N1093" s="75">
        <v>750.99600000000009</v>
      </c>
      <c r="O1093" s="75">
        <v>750.99600000000009</v>
      </c>
      <c r="P1093" s="77">
        <v>387.11964</v>
      </c>
      <c r="Q1093" s="77">
        <v>2357.3609999999999</v>
      </c>
    </row>
    <row r="1094" spans="1:17" x14ac:dyDescent="0.2">
      <c r="A1094" s="19">
        <v>40471351</v>
      </c>
      <c r="B1094" s="19" t="s">
        <v>3597</v>
      </c>
      <c r="C1094" s="20">
        <v>36902</v>
      </c>
      <c r="D1094" s="73">
        <v>11594.25</v>
      </c>
      <c r="E1094" s="74">
        <v>5997.7099999999991</v>
      </c>
      <c r="G1094" s="75">
        <v>387.11964</v>
      </c>
      <c r="H1094" s="75">
        <v>776.02920000000006</v>
      </c>
      <c r="I1094" s="75">
        <v>750.99600000000009</v>
      </c>
      <c r="J1094" s="75">
        <v>709.274</v>
      </c>
      <c r="K1094" s="75">
        <v>584.10799999999995</v>
      </c>
      <c r="L1094" s="76">
        <v>2357.3609999999999</v>
      </c>
      <c r="M1094" s="75">
        <v>750.99600000000009</v>
      </c>
      <c r="N1094" s="75">
        <v>750.99600000000009</v>
      </c>
      <c r="O1094" s="75">
        <v>750.99600000000009</v>
      </c>
      <c r="P1094" s="77">
        <v>387.11964</v>
      </c>
      <c r="Q1094" s="77">
        <v>2357.3609999999999</v>
      </c>
    </row>
    <row r="1095" spans="1:17" x14ac:dyDescent="0.2">
      <c r="A1095" s="19">
        <v>40471369</v>
      </c>
      <c r="B1095" s="19" t="s">
        <v>3036</v>
      </c>
      <c r="C1095" s="20">
        <v>72114</v>
      </c>
      <c r="D1095" s="73">
        <v>958</v>
      </c>
      <c r="E1095" s="74">
        <v>122.91199999999999</v>
      </c>
      <c r="G1095" s="75">
        <v>147.95482999999999</v>
      </c>
      <c r="H1095" s="75">
        <v>219.03360000000001</v>
      </c>
      <c r="I1095" s="75">
        <v>211.96800000000002</v>
      </c>
      <c r="J1095" s="75">
        <v>200.19200000000001</v>
      </c>
      <c r="K1095" s="75">
        <v>164.864</v>
      </c>
      <c r="L1095" s="76">
        <v>157.25700000000001</v>
      </c>
      <c r="M1095" s="75">
        <v>211.96800000000002</v>
      </c>
      <c r="N1095" s="75">
        <v>211.96800000000002</v>
      </c>
      <c r="O1095" s="75">
        <v>211.96800000000002</v>
      </c>
      <c r="P1095" s="77">
        <v>147.95482999999999</v>
      </c>
      <c r="Q1095" s="77">
        <v>219.03360000000001</v>
      </c>
    </row>
    <row r="1096" spans="1:17" x14ac:dyDescent="0.2">
      <c r="A1096" s="19">
        <v>40471377</v>
      </c>
      <c r="B1096" s="19" t="s">
        <v>1065</v>
      </c>
      <c r="C1096" s="20">
        <v>73085</v>
      </c>
      <c r="D1096" s="73">
        <v>1175</v>
      </c>
      <c r="E1096" s="74">
        <v>423.69449999999995</v>
      </c>
      <c r="G1096" s="75">
        <v>147.95482999999999</v>
      </c>
      <c r="H1096" s="75">
        <v>219.03360000000001</v>
      </c>
      <c r="I1096" s="75">
        <v>211.96800000000002</v>
      </c>
      <c r="J1096" s="75">
        <v>200.19200000000001</v>
      </c>
      <c r="K1096" s="75">
        <v>164.864</v>
      </c>
      <c r="L1096" s="76">
        <v>157.25700000000001</v>
      </c>
      <c r="M1096" s="75">
        <v>211.96800000000002</v>
      </c>
      <c r="N1096" s="75">
        <v>211.96800000000002</v>
      </c>
      <c r="O1096" s="75">
        <v>211.96800000000002</v>
      </c>
      <c r="P1096" s="77">
        <v>147.95482999999999</v>
      </c>
      <c r="Q1096" s="77">
        <v>219.03360000000001</v>
      </c>
    </row>
    <row r="1097" spans="1:17" x14ac:dyDescent="0.2">
      <c r="A1097" s="19">
        <v>40471393</v>
      </c>
      <c r="B1097" s="19" t="s">
        <v>1442</v>
      </c>
      <c r="C1097" s="20">
        <v>72050</v>
      </c>
      <c r="D1097" s="73">
        <v>811.5</v>
      </c>
      <c r="E1097" s="74">
        <v>122.91199999999999</v>
      </c>
      <c r="G1097" s="75">
        <v>147.95482999999999</v>
      </c>
      <c r="H1097" s="75">
        <v>219.03360000000001</v>
      </c>
      <c r="I1097" s="75">
        <v>211.96800000000002</v>
      </c>
      <c r="J1097" s="75">
        <v>200.19200000000001</v>
      </c>
      <c r="K1097" s="75">
        <v>164.864</v>
      </c>
      <c r="L1097" s="76">
        <v>157.25700000000001</v>
      </c>
      <c r="M1097" s="75">
        <v>211.96800000000002</v>
      </c>
      <c r="N1097" s="75">
        <v>211.96800000000002</v>
      </c>
      <c r="O1097" s="75">
        <v>211.96800000000002</v>
      </c>
      <c r="P1097" s="77">
        <v>147.95482999999999</v>
      </c>
      <c r="Q1097" s="77">
        <v>219.03360000000001</v>
      </c>
    </row>
    <row r="1098" spans="1:17" x14ac:dyDescent="0.2">
      <c r="A1098" s="19">
        <v>40471401</v>
      </c>
      <c r="B1098" s="19" t="s">
        <v>4806</v>
      </c>
      <c r="C1098" s="20">
        <v>96373</v>
      </c>
      <c r="D1098" s="73">
        <v>369</v>
      </c>
      <c r="E1098" s="74">
        <v>237.55549999999997</v>
      </c>
      <c r="G1098" s="75">
        <v>136.81496999999999</v>
      </c>
      <c r="H1098" s="75">
        <v>287.37</v>
      </c>
      <c r="I1098" s="75">
        <v>278.10000000000002</v>
      </c>
      <c r="J1098" s="75">
        <v>262.64999999999998</v>
      </c>
      <c r="K1098" s="75">
        <v>216.29999999999998</v>
      </c>
      <c r="L1098" s="76">
        <v>98.12700000000001</v>
      </c>
      <c r="M1098" s="75">
        <v>278.10000000000002</v>
      </c>
      <c r="N1098" s="75">
        <v>278.10000000000002</v>
      </c>
      <c r="O1098" s="75">
        <v>278.10000000000002</v>
      </c>
      <c r="P1098" s="77">
        <v>98.12700000000001</v>
      </c>
      <c r="Q1098" s="77">
        <v>287.37</v>
      </c>
    </row>
    <row r="1099" spans="1:17" x14ac:dyDescent="0.2">
      <c r="A1099" s="19">
        <v>40471419</v>
      </c>
      <c r="B1099" s="19" t="s">
        <v>3329</v>
      </c>
      <c r="C1099" s="72" t="s">
        <v>49</v>
      </c>
      <c r="D1099" s="73">
        <v>164.5</v>
      </c>
      <c r="E1099" s="74">
        <v>138.98899999999998</v>
      </c>
      <c r="G1099" s="75">
        <v>136.81496999999999</v>
      </c>
      <c r="H1099" s="75">
        <v>200.21040000000002</v>
      </c>
      <c r="I1099" s="75">
        <v>193.75200000000001</v>
      </c>
      <c r="J1099" s="75">
        <v>182.988</v>
      </c>
      <c r="K1099" s="75">
        <v>150.696</v>
      </c>
      <c r="L1099" s="76">
        <v>98.12700000000001</v>
      </c>
      <c r="M1099" s="75">
        <v>193.75200000000001</v>
      </c>
      <c r="N1099" s="75">
        <v>193.75200000000001</v>
      </c>
      <c r="O1099" s="75">
        <v>193.75200000000001</v>
      </c>
      <c r="P1099" s="77">
        <v>98.12700000000001</v>
      </c>
      <c r="Q1099" s="77">
        <v>200.21040000000002</v>
      </c>
    </row>
    <row r="1100" spans="1:17" x14ac:dyDescent="0.2">
      <c r="A1100" s="19">
        <v>40471427</v>
      </c>
      <c r="B1100" s="19" t="s">
        <v>2203</v>
      </c>
      <c r="C1100" s="72" t="s">
        <v>49</v>
      </c>
      <c r="D1100" s="73">
        <v>164.5</v>
      </c>
      <c r="E1100" s="74">
        <v>138.98899999999998</v>
      </c>
      <c r="G1100" s="75">
        <v>136.81496999999999</v>
      </c>
      <c r="H1100" s="75">
        <v>200.21040000000002</v>
      </c>
      <c r="I1100" s="75">
        <v>193.75200000000001</v>
      </c>
      <c r="J1100" s="75">
        <v>182.988</v>
      </c>
      <c r="K1100" s="75">
        <v>150.696</v>
      </c>
      <c r="L1100" s="76">
        <v>98.12700000000001</v>
      </c>
      <c r="M1100" s="75">
        <v>193.75200000000001</v>
      </c>
      <c r="N1100" s="75">
        <v>193.75200000000001</v>
      </c>
      <c r="O1100" s="75">
        <v>193.75200000000001</v>
      </c>
      <c r="P1100" s="77">
        <v>98.12700000000001</v>
      </c>
      <c r="Q1100" s="77">
        <v>200.21040000000002</v>
      </c>
    </row>
    <row r="1101" spans="1:17" x14ac:dyDescent="0.2">
      <c r="A1101" s="19">
        <v>40471443</v>
      </c>
      <c r="B1101" s="19" t="s">
        <v>974</v>
      </c>
      <c r="C1101" s="20">
        <v>74425</v>
      </c>
      <c r="D1101" s="73">
        <v>1615.25</v>
      </c>
      <c r="E1101" s="74">
        <v>423.69449999999995</v>
      </c>
      <c r="G1101" s="75">
        <v>136.81496999999999</v>
      </c>
      <c r="H1101" s="75">
        <v>200.21040000000002</v>
      </c>
      <c r="I1101" s="75">
        <v>193.75200000000001</v>
      </c>
      <c r="J1101" s="75">
        <v>182.988</v>
      </c>
      <c r="K1101" s="75">
        <v>150.696</v>
      </c>
      <c r="L1101" s="76">
        <v>98.12700000000001</v>
      </c>
      <c r="M1101" s="75">
        <v>193.75200000000001</v>
      </c>
      <c r="N1101" s="75">
        <v>193.75200000000001</v>
      </c>
      <c r="O1101" s="75">
        <v>193.75200000000001</v>
      </c>
      <c r="P1101" s="77">
        <v>98.12700000000001</v>
      </c>
      <c r="Q1101" s="77">
        <v>200.21040000000002</v>
      </c>
    </row>
    <row r="1102" spans="1:17" x14ac:dyDescent="0.2">
      <c r="A1102" s="19">
        <v>40471468</v>
      </c>
      <c r="B1102" s="19" t="s">
        <v>476</v>
      </c>
      <c r="C1102" s="20">
        <v>77002</v>
      </c>
      <c r="D1102" s="73">
        <v>872</v>
      </c>
      <c r="E1102" s="74">
        <v>0</v>
      </c>
      <c r="G1102" s="75">
        <v>353.34287499999999</v>
      </c>
      <c r="H1102" s="75">
        <v>752.13750000000005</v>
      </c>
      <c r="I1102" s="75">
        <v>727.87500000000011</v>
      </c>
      <c r="J1102" s="75">
        <v>687.4375</v>
      </c>
      <c r="K1102" s="75">
        <v>566.125</v>
      </c>
      <c r="L1102" s="74" t="s">
        <v>674</v>
      </c>
      <c r="M1102" s="75">
        <v>727.87500000000011</v>
      </c>
      <c r="N1102" s="75">
        <v>727.87500000000011</v>
      </c>
      <c r="O1102" s="75">
        <v>727.87500000000011</v>
      </c>
      <c r="P1102" s="75">
        <v>353.34287499999999</v>
      </c>
      <c r="Q1102" s="75">
        <v>752.13750000000005</v>
      </c>
    </row>
    <row r="1103" spans="1:17" x14ac:dyDescent="0.2">
      <c r="A1103" s="19">
        <v>40471476</v>
      </c>
      <c r="B1103" s="19" t="s">
        <v>3587</v>
      </c>
      <c r="C1103" s="72" t="s">
        <v>3588</v>
      </c>
      <c r="D1103" s="73">
        <v>7250</v>
      </c>
      <c r="E1103" s="74">
        <v>7606.8244999999997</v>
      </c>
      <c r="G1103" s="75">
        <v>0</v>
      </c>
      <c r="H1103" s="75">
        <v>372.08370000000002</v>
      </c>
      <c r="I1103" s="75">
        <v>360.08099999999996</v>
      </c>
      <c r="J1103" s="75">
        <v>340.07649999999995</v>
      </c>
      <c r="K1103" s="75">
        <v>280.06299999999999</v>
      </c>
      <c r="L1103" s="76">
        <v>0</v>
      </c>
      <c r="M1103" s="75">
        <v>360.08099999999996</v>
      </c>
      <c r="N1103" s="75">
        <v>360.08099999999996</v>
      </c>
      <c r="O1103" s="75">
        <v>360.08099999999996</v>
      </c>
      <c r="P1103" s="77">
        <v>0</v>
      </c>
      <c r="Q1103" s="77">
        <v>372.08370000000002</v>
      </c>
    </row>
    <row r="1104" spans="1:17" x14ac:dyDescent="0.2">
      <c r="A1104" s="19">
        <v>40471484</v>
      </c>
      <c r="B1104" s="19" t="s">
        <v>3590</v>
      </c>
      <c r="C1104" s="20">
        <v>22511</v>
      </c>
      <c r="D1104" s="73">
        <v>6210.25</v>
      </c>
      <c r="E1104" s="74">
        <v>3423.1589999999997</v>
      </c>
      <c r="G1104" s="75">
        <v>70.945319999999995</v>
      </c>
      <c r="H1104" s="75">
        <v>75.720600000000005</v>
      </c>
      <c r="I1104" s="75">
        <v>73.278000000000006</v>
      </c>
      <c r="J1104" s="75">
        <v>69.206999999999994</v>
      </c>
      <c r="K1104" s="75">
        <v>56.994</v>
      </c>
      <c r="L1104" s="76">
        <v>98.12700000000001</v>
      </c>
      <c r="M1104" s="75">
        <v>73.278000000000006</v>
      </c>
      <c r="N1104" s="75">
        <v>73.278000000000006</v>
      </c>
      <c r="O1104" s="75">
        <v>73.278000000000006</v>
      </c>
      <c r="P1104" s="77">
        <v>56.994</v>
      </c>
      <c r="Q1104" s="77">
        <v>98.12700000000001</v>
      </c>
    </row>
    <row r="1105" spans="1:17" x14ac:dyDescent="0.2">
      <c r="A1105" s="19">
        <v>40471492</v>
      </c>
      <c r="B1105" s="19" t="s">
        <v>3589</v>
      </c>
      <c r="C1105" s="20">
        <v>22510</v>
      </c>
      <c r="D1105" s="73">
        <v>6210.25</v>
      </c>
      <c r="E1105" s="74">
        <v>3423.1589999999997</v>
      </c>
      <c r="G1105" s="75">
        <v>70.945319999999995</v>
      </c>
      <c r="H1105" s="75">
        <v>79.989300000000014</v>
      </c>
      <c r="I1105" s="75">
        <v>77.409000000000006</v>
      </c>
      <c r="J1105" s="75">
        <v>73.108500000000006</v>
      </c>
      <c r="K1105" s="75">
        <v>60.207000000000001</v>
      </c>
      <c r="L1105" s="76">
        <v>98.12700000000001</v>
      </c>
      <c r="M1105" s="75">
        <v>77.409000000000006</v>
      </c>
      <c r="N1105" s="75">
        <v>77.409000000000006</v>
      </c>
      <c r="O1105" s="75">
        <v>77.409000000000006</v>
      </c>
      <c r="P1105" s="77">
        <v>60.207000000000001</v>
      </c>
      <c r="Q1105" s="77">
        <v>98.12700000000001</v>
      </c>
    </row>
    <row r="1106" spans="1:17" x14ac:dyDescent="0.2">
      <c r="A1106" s="19">
        <v>40471500</v>
      </c>
      <c r="B1106" s="19" t="s">
        <v>3979</v>
      </c>
      <c r="C1106" s="20">
        <v>71100</v>
      </c>
      <c r="D1106" s="73">
        <v>784</v>
      </c>
      <c r="E1106" s="74">
        <v>99.911999999999992</v>
      </c>
      <c r="G1106" s="75">
        <v>70.945319999999995</v>
      </c>
      <c r="H1106" s="75">
        <v>75.720600000000005</v>
      </c>
      <c r="I1106" s="75">
        <v>73.278000000000006</v>
      </c>
      <c r="J1106" s="75">
        <v>69.206999999999994</v>
      </c>
      <c r="K1106" s="75">
        <v>56.994</v>
      </c>
      <c r="L1106" s="76">
        <v>98.12700000000001</v>
      </c>
      <c r="M1106" s="75">
        <v>73.278000000000006</v>
      </c>
      <c r="N1106" s="75">
        <v>73.278000000000006</v>
      </c>
      <c r="O1106" s="75">
        <v>73.278000000000006</v>
      </c>
      <c r="P1106" s="77">
        <v>56.994</v>
      </c>
      <c r="Q1106" s="77">
        <v>98.12700000000001</v>
      </c>
    </row>
    <row r="1107" spans="1:17" x14ac:dyDescent="0.2">
      <c r="A1107" s="19">
        <v>40471518</v>
      </c>
      <c r="B1107" s="19" t="s">
        <v>3975</v>
      </c>
      <c r="C1107" s="20">
        <v>71111</v>
      </c>
      <c r="D1107" s="73">
        <v>1346</v>
      </c>
      <c r="E1107" s="74">
        <v>122.91199999999999</v>
      </c>
      <c r="G1107" s="75">
        <v>70.945319999999995</v>
      </c>
      <c r="H1107" s="75">
        <v>75.720600000000005</v>
      </c>
      <c r="I1107" s="75">
        <v>73.278000000000006</v>
      </c>
      <c r="J1107" s="75">
        <v>69.206999999999994</v>
      </c>
      <c r="K1107" s="75">
        <v>56.994</v>
      </c>
      <c r="L1107" s="76">
        <v>98.12700000000001</v>
      </c>
      <c r="M1107" s="75">
        <v>73.278000000000006</v>
      </c>
      <c r="N1107" s="75">
        <v>73.278000000000006</v>
      </c>
      <c r="O1107" s="75">
        <v>73.278000000000006</v>
      </c>
      <c r="P1107" s="77">
        <v>56.994</v>
      </c>
      <c r="Q1107" s="77">
        <v>98.12700000000001</v>
      </c>
    </row>
    <row r="1108" spans="1:17" x14ac:dyDescent="0.2">
      <c r="A1108" s="19">
        <v>40471526</v>
      </c>
      <c r="B1108" s="19" t="s">
        <v>3600</v>
      </c>
      <c r="C1108" s="20">
        <v>22512</v>
      </c>
      <c r="D1108" s="73">
        <v>10771</v>
      </c>
      <c r="E1108" s="74">
        <v>0</v>
      </c>
      <c r="G1108" s="75">
        <v>26.575980000000001</v>
      </c>
      <c r="H1108" s="75">
        <v>333.8886</v>
      </c>
      <c r="I1108" s="75">
        <v>323.11799999999999</v>
      </c>
      <c r="J1108" s="75">
        <v>305.16699999999997</v>
      </c>
      <c r="K1108" s="75">
        <v>251.31399999999996</v>
      </c>
      <c r="L1108" s="76">
        <v>0</v>
      </c>
      <c r="M1108" s="75">
        <v>323.11799999999999</v>
      </c>
      <c r="N1108" s="75">
        <v>323.11799999999999</v>
      </c>
      <c r="O1108" s="75">
        <v>323.11799999999999</v>
      </c>
      <c r="P1108" s="77">
        <v>0</v>
      </c>
      <c r="Q1108" s="77">
        <v>333.8886</v>
      </c>
    </row>
    <row r="1109" spans="1:17" x14ac:dyDescent="0.2">
      <c r="A1109" s="19">
        <v>40471559</v>
      </c>
      <c r="B1109" s="19" t="s">
        <v>1452</v>
      </c>
      <c r="C1109" s="20">
        <v>75984</v>
      </c>
      <c r="D1109" s="73">
        <v>751.75</v>
      </c>
      <c r="E1109" s="74">
        <v>0</v>
      </c>
      <c r="G1109" s="75">
        <v>117.61348</v>
      </c>
      <c r="H1109" s="75">
        <v>250.35599999999999</v>
      </c>
      <c r="I1109" s="75">
        <v>242.28000000000003</v>
      </c>
      <c r="J1109" s="75">
        <v>228.82</v>
      </c>
      <c r="K1109" s="75">
        <v>188.43999999999997</v>
      </c>
      <c r="L1109" s="74" t="s">
        <v>674</v>
      </c>
      <c r="M1109" s="75">
        <v>242.28000000000003</v>
      </c>
      <c r="N1109" s="75">
        <v>242.28000000000003</v>
      </c>
      <c r="O1109" s="75">
        <v>242.28000000000003</v>
      </c>
      <c r="P1109" s="75">
        <v>117.61348</v>
      </c>
      <c r="Q1109" s="75">
        <v>250.35599999999999</v>
      </c>
    </row>
    <row r="1110" spans="1:17" x14ac:dyDescent="0.2">
      <c r="A1110" s="19">
        <v>40471591</v>
      </c>
      <c r="B1110" s="19" t="s">
        <v>1138</v>
      </c>
      <c r="C1110" s="72" t="s">
        <v>960</v>
      </c>
      <c r="D1110" s="73">
        <v>873.5</v>
      </c>
      <c r="E1110" s="74">
        <v>0</v>
      </c>
      <c r="G1110" s="75">
        <v>118.653302</v>
      </c>
      <c r="H1110" s="75">
        <v>252.5694</v>
      </c>
      <c r="I1110" s="75">
        <v>244.42200000000003</v>
      </c>
      <c r="J1110" s="75">
        <v>230.84299999999999</v>
      </c>
      <c r="K1110" s="75">
        <v>190.10599999999997</v>
      </c>
      <c r="L1110" s="74" t="s">
        <v>674</v>
      </c>
      <c r="M1110" s="75">
        <v>244.42200000000003</v>
      </c>
      <c r="N1110" s="75">
        <v>244.42200000000003</v>
      </c>
      <c r="O1110" s="75">
        <v>244.42200000000003</v>
      </c>
      <c r="P1110" s="75">
        <v>118.653302</v>
      </c>
      <c r="Q1110" s="75">
        <v>252.5694</v>
      </c>
    </row>
    <row r="1111" spans="1:17" x14ac:dyDescent="0.2">
      <c r="A1111" s="19">
        <v>40471617</v>
      </c>
      <c r="B1111" s="19" t="s">
        <v>3885</v>
      </c>
      <c r="C1111" s="72"/>
      <c r="D1111" s="73">
        <v>635.5</v>
      </c>
      <c r="E1111" s="74">
        <v>0</v>
      </c>
      <c r="G1111" s="75">
        <v>663.79118000000005</v>
      </c>
      <c r="H1111" s="75">
        <v>793.78290000000004</v>
      </c>
      <c r="I1111" s="75">
        <v>768.17700000000002</v>
      </c>
      <c r="J1111" s="75">
        <v>725.50049999999999</v>
      </c>
      <c r="K1111" s="75">
        <v>597.47099999999989</v>
      </c>
      <c r="L1111" s="76">
        <v>194.07599999999999</v>
      </c>
      <c r="M1111" s="75">
        <v>768.17700000000002</v>
      </c>
      <c r="N1111" s="75">
        <v>768.17700000000002</v>
      </c>
      <c r="O1111" s="75">
        <v>768.17700000000002</v>
      </c>
      <c r="P1111" s="77">
        <v>194.07599999999999</v>
      </c>
      <c r="Q1111" s="77">
        <v>793.78290000000004</v>
      </c>
    </row>
    <row r="1112" spans="1:17" x14ac:dyDescent="0.2">
      <c r="A1112" s="19">
        <v>40471625</v>
      </c>
      <c r="B1112" s="19" t="s">
        <v>2753</v>
      </c>
      <c r="C1112" s="20">
        <v>50684</v>
      </c>
      <c r="D1112" s="73">
        <v>1618</v>
      </c>
      <c r="E1112" s="74">
        <v>0</v>
      </c>
      <c r="G1112" s="75">
        <v>663.79118000000005</v>
      </c>
      <c r="H1112" s="75">
        <v>793.78290000000004</v>
      </c>
      <c r="I1112" s="75">
        <v>768.17700000000002</v>
      </c>
      <c r="J1112" s="75">
        <v>725.50049999999999</v>
      </c>
      <c r="K1112" s="75">
        <v>597.47099999999989</v>
      </c>
      <c r="L1112" s="76">
        <v>194.07599999999999</v>
      </c>
      <c r="M1112" s="75">
        <v>768.17700000000002</v>
      </c>
      <c r="N1112" s="75">
        <v>768.17700000000002</v>
      </c>
      <c r="O1112" s="75">
        <v>768.17700000000002</v>
      </c>
      <c r="P1112" s="77">
        <v>194.07599999999999</v>
      </c>
      <c r="Q1112" s="77">
        <v>793.78290000000004</v>
      </c>
    </row>
    <row r="1113" spans="1:17" x14ac:dyDescent="0.2">
      <c r="A1113" s="19">
        <v>40471633</v>
      </c>
      <c r="B1113" s="19" t="s">
        <v>4809</v>
      </c>
      <c r="C1113" s="20">
        <v>36410</v>
      </c>
      <c r="D1113" s="73">
        <v>47.25</v>
      </c>
      <c r="E1113" s="74">
        <v>0</v>
      </c>
      <c r="G1113" s="75">
        <v>663.79118000000005</v>
      </c>
      <c r="H1113" s="75">
        <v>862.8075</v>
      </c>
      <c r="I1113" s="75">
        <v>834.97500000000002</v>
      </c>
      <c r="J1113" s="75">
        <v>788.58749999999998</v>
      </c>
      <c r="K1113" s="75">
        <v>649.42499999999995</v>
      </c>
      <c r="L1113" s="76">
        <v>194.07599999999999</v>
      </c>
      <c r="M1113" s="75">
        <v>834.97500000000002</v>
      </c>
      <c r="N1113" s="75">
        <v>834.97500000000002</v>
      </c>
      <c r="O1113" s="75">
        <v>834.97500000000002</v>
      </c>
      <c r="P1113" s="77">
        <v>194.07599999999999</v>
      </c>
      <c r="Q1113" s="77">
        <v>862.8075</v>
      </c>
    </row>
    <row r="1114" spans="1:17" x14ac:dyDescent="0.2">
      <c r="A1114" s="19">
        <v>40471641</v>
      </c>
      <c r="B1114" s="19" t="s">
        <v>4410</v>
      </c>
      <c r="C1114" s="72"/>
      <c r="D1114" s="73">
        <v>175.25</v>
      </c>
      <c r="E1114" s="74">
        <v>0</v>
      </c>
      <c r="G1114" s="75">
        <v>81.077649999999991</v>
      </c>
      <c r="H1114" s="75">
        <v>308.76</v>
      </c>
      <c r="I1114" s="75">
        <v>298.8</v>
      </c>
      <c r="J1114" s="75">
        <v>282.2</v>
      </c>
      <c r="K1114" s="75">
        <v>232.39999999999998</v>
      </c>
      <c r="L1114" s="76">
        <v>194.07599999999999</v>
      </c>
      <c r="M1114" s="75">
        <v>298.8</v>
      </c>
      <c r="N1114" s="75">
        <v>298.8</v>
      </c>
      <c r="O1114" s="75">
        <v>298.8</v>
      </c>
      <c r="P1114" s="77">
        <v>81.077649999999991</v>
      </c>
      <c r="Q1114" s="77">
        <v>308.76</v>
      </c>
    </row>
    <row r="1115" spans="1:17" x14ac:dyDescent="0.2">
      <c r="A1115" s="19">
        <v>40471658</v>
      </c>
      <c r="B1115" s="19" t="s">
        <v>3972</v>
      </c>
      <c r="C1115" s="20">
        <v>71110</v>
      </c>
      <c r="D1115" s="73">
        <v>867</v>
      </c>
      <c r="E1115" s="74">
        <v>122.91199999999999</v>
      </c>
      <c r="G1115" s="75">
        <v>611.09546</v>
      </c>
      <c r="H1115" s="75">
        <v>343.52340000000004</v>
      </c>
      <c r="I1115" s="75">
        <v>332.44200000000001</v>
      </c>
      <c r="J1115" s="75">
        <v>313.97300000000001</v>
      </c>
      <c r="K1115" s="75">
        <v>258.56599999999997</v>
      </c>
      <c r="L1115" s="76">
        <v>194.07599999999999</v>
      </c>
      <c r="M1115" s="75">
        <v>332.44200000000001</v>
      </c>
      <c r="N1115" s="75">
        <v>332.44200000000001</v>
      </c>
      <c r="O1115" s="75">
        <v>332.44200000000001</v>
      </c>
      <c r="P1115" s="77">
        <v>194.07599999999999</v>
      </c>
      <c r="Q1115" s="77">
        <v>611.09546</v>
      </c>
    </row>
    <row r="1116" spans="1:17" x14ac:dyDescent="0.2">
      <c r="A1116" s="19">
        <v>40471666</v>
      </c>
      <c r="B1116" s="19" t="s">
        <v>4936</v>
      </c>
      <c r="C1116" s="72"/>
      <c r="D1116" s="73">
        <v>1038.75</v>
      </c>
      <c r="E1116" s="74">
        <v>0</v>
      </c>
      <c r="G1116" s="75">
        <v>881.68380000000002</v>
      </c>
      <c r="H1116" s="75">
        <v>1025.2227000000003</v>
      </c>
      <c r="I1116" s="75">
        <v>992.15100000000007</v>
      </c>
      <c r="J1116" s="75">
        <v>937.03150000000005</v>
      </c>
      <c r="K1116" s="75">
        <v>771.673</v>
      </c>
      <c r="L1116" s="76">
        <v>194.07599999999999</v>
      </c>
      <c r="M1116" s="75">
        <v>992.15100000000007</v>
      </c>
      <c r="N1116" s="75">
        <v>992.15100000000007</v>
      </c>
      <c r="O1116" s="75">
        <v>992.15100000000007</v>
      </c>
      <c r="P1116" s="77">
        <v>194.07599999999999</v>
      </c>
      <c r="Q1116" s="77">
        <v>1025.2227000000003</v>
      </c>
    </row>
    <row r="1117" spans="1:17" x14ac:dyDescent="0.2">
      <c r="A1117" s="19">
        <v>40471682</v>
      </c>
      <c r="B1117" s="19" t="s">
        <v>1490</v>
      </c>
      <c r="C1117" s="20">
        <v>47536</v>
      </c>
      <c r="D1117" s="73">
        <v>4651.5</v>
      </c>
      <c r="E1117" s="74">
        <v>4073.2194999999997</v>
      </c>
      <c r="G1117" s="75">
        <v>881.68380000000002</v>
      </c>
      <c r="H1117" s="75">
        <v>1114.3724999999999</v>
      </c>
      <c r="I1117" s="75">
        <v>1078.425</v>
      </c>
      <c r="J1117" s="75">
        <v>1018.5124999999999</v>
      </c>
      <c r="K1117" s="75">
        <v>838.77499999999998</v>
      </c>
      <c r="L1117" s="76">
        <v>194.07599999999999</v>
      </c>
      <c r="M1117" s="75">
        <v>1078.425</v>
      </c>
      <c r="N1117" s="75">
        <v>1078.425</v>
      </c>
      <c r="O1117" s="75">
        <v>1078.425</v>
      </c>
      <c r="P1117" s="77">
        <v>194.07599999999999</v>
      </c>
      <c r="Q1117" s="77">
        <v>1114.3724999999999</v>
      </c>
    </row>
    <row r="1118" spans="1:17" x14ac:dyDescent="0.2">
      <c r="A1118" s="19">
        <v>40471690</v>
      </c>
      <c r="B1118" s="19" t="s">
        <v>1469</v>
      </c>
      <c r="C1118" s="20">
        <v>71048</v>
      </c>
      <c r="D1118" s="73">
        <v>1077.25</v>
      </c>
      <c r="E1118" s="74">
        <v>122.91199999999999</v>
      </c>
      <c r="G1118" s="75">
        <v>28.72411</v>
      </c>
      <c r="H1118" s="75">
        <v>193.20750000000001</v>
      </c>
      <c r="I1118" s="75">
        <v>186.97499999999999</v>
      </c>
      <c r="J1118" s="75">
        <v>176.58750000000001</v>
      </c>
      <c r="K1118" s="75">
        <v>145.42499999999998</v>
      </c>
      <c r="L1118" s="76">
        <v>0</v>
      </c>
      <c r="M1118" s="75">
        <v>186.97499999999999</v>
      </c>
      <c r="N1118" s="75">
        <v>186.97499999999999</v>
      </c>
      <c r="O1118" s="75">
        <v>186.97499999999999</v>
      </c>
      <c r="P1118" s="77">
        <v>0</v>
      </c>
      <c r="Q1118" s="77">
        <v>193.20750000000001</v>
      </c>
    </row>
    <row r="1119" spans="1:17" x14ac:dyDescent="0.2">
      <c r="A1119" s="19">
        <v>40471708</v>
      </c>
      <c r="B1119" s="19" t="s">
        <v>4365</v>
      </c>
      <c r="C1119" s="20">
        <v>71120</v>
      </c>
      <c r="D1119" s="73">
        <v>546</v>
      </c>
      <c r="E1119" s="74">
        <v>99.911999999999992</v>
      </c>
      <c r="G1119" s="75">
        <v>0</v>
      </c>
      <c r="H1119" s="75">
        <v>390.7953</v>
      </c>
      <c r="I1119" s="75">
        <v>378.18899999999996</v>
      </c>
      <c r="J1119" s="75">
        <v>357.17849999999999</v>
      </c>
      <c r="K1119" s="75">
        <v>294.14699999999999</v>
      </c>
      <c r="L1119" s="76">
        <v>0</v>
      </c>
      <c r="M1119" s="75">
        <v>378.18899999999996</v>
      </c>
      <c r="N1119" s="75">
        <v>378.18899999999996</v>
      </c>
      <c r="O1119" s="75">
        <v>378.18899999999996</v>
      </c>
      <c r="P1119" s="77">
        <v>0</v>
      </c>
      <c r="Q1119" s="77">
        <v>390.7953</v>
      </c>
    </row>
    <row r="1120" spans="1:17" x14ac:dyDescent="0.2">
      <c r="A1120" s="19">
        <v>40471716</v>
      </c>
      <c r="B1120" s="19" t="s">
        <v>3995</v>
      </c>
      <c r="C1120" s="20">
        <v>99152</v>
      </c>
      <c r="D1120" s="73">
        <v>314</v>
      </c>
      <c r="E1120" s="74">
        <v>0</v>
      </c>
      <c r="G1120" s="75">
        <v>0</v>
      </c>
      <c r="H1120" s="75">
        <v>368.51250000000005</v>
      </c>
      <c r="I1120" s="75">
        <v>356.625</v>
      </c>
      <c r="J1120" s="75">
        <v>336.8125</v>
      </c>
      <c r="K1120" s="75">
        <v>277.375</v>
      </c>
      <c r="L1120" s="76">
        <v>0</v>
      </c>
      <c r="M1120" s="75">
        <v>356.625</v>
      </c>
      <c r="N1120" s="75">
        <v>356.625</v>
      </c>
      <c r="O1120" s="75">
        <v>356.625</v>
      </c>
      <c r="P1120" s="77">
        <v>0</v>
      </c>
      <c r="Q1120" s="77">
        <v>368.51250000000005</v>
      </c>
    </row>
    <row r="1121" spans="1:17" x14ac:dyDescent="0.2">
      <c r="A1121" s="19">
        <v>40471724</v>
      </c>
      <c r="B1121" s="19" t="s">
        <v>4077</v>
      </c>
      <c r="C1121" s="72"/>
      <c r="D1121" s="73">
        <v>231.5</v>
      </c>
      <c r="E1121" s="74">
        <v>0</v>
      </c>
      <c r="G1121" s="75">
        <v>0</v>
      </c>
      <c r="H1121" s="75">
        <v>132.8784</v>
      </c>
      <c r="I1121" s="75">
        <v>128.59200000000001</v>
      </c>
      <c r="J1121" s="75">
        <v>121.44799999999999</v>
      </c>
      <c r="K1121" s="75">
        <v>100.01599999999999</v>
      </c>
      <c r="L1121" s="76">
        <v>0</v>
      </c>
      <c r="M1121" s="75">
        <v>128.59200000000001</v>
      </c>
      <c r="N1121" s="75">
        <v>128.59200000000001</v>
      </c>
      <c r="O1121" s="75">
        <v>128.59200000000001</v>
      </c>
      <c r="P1121" s="77">
        <v>0</v>
      </c>
      <c r="Q1121" s="77">
        <v>132.8784</v>
      </c>
    </row>
    <row r="1122" spans="1:17" x14ac:dyDescent="0.2">
      <c r="A1122" s="19">
        <v>40471732</v>
      </c>
      <c r="B1122" s="19" t="s">
        <v>3884</v>
      </c>
      <c r="C1122" s="72"/>
      <c r="D1122" s="73">
        <v>205.75</v>
      </c>
      <c r="E1122" s="74">
        <v>0</v>
      </c>
      <c r="G1122" s="75">
        <v>0</v>
      </c>
      <c r="H1122" s="75">
        <v>986.07900000000006</v>
      </c>
      <c r="I1122" s="75">
        <v>954.27</v>
      </c>
      <c r="J1122" s="75">
        <v>901.25499999999988</v>
      </c>
      <c r="K1122" s="75">
        <v>742.20999999999992</v>
      </c>
      <c r="L1122" s="76">
        <v>0</v>
      </c>
      <c r="M1122" s="75">
        <v>954.27</v>
      </c>
      <c r="N1122" s="75">
        <v>954.27</v>
      </c>
      <c r="O1122" s="75">
        <v>954.27</v>
      </c>
      <c r="P1122" s="77">
        <v>0</v>
      </c>
      <c r="Q1122" s="77">
        <v>986.07900000000006</v>
      </c>
    </row>
    <row r="1123" spans="1:17" x14ac:dyDescent="0.2">
      <c r="A1123" s="19">
        <v>40471757</v>
      </c>
      <c r="B1123" s="19" t="s">
        <v>4364</v>
      </c>
      <c r="C1123" s="20">
        <v>71130</v>
      </c>
      <c r="D1123" s="73">
        <v>415.5</v>
      </c>
      <c r="E1123" s="74">
        <v>99.911999999999992</v>
      </c>
      <c r="G1123" s="75">
        <v>0</v>
      </c>
      <c r="H1123" s="75">
        <v>266.94720000000001</v>
      </c>
      <c r="I1123" s="75">
        <v>258.33600000000001</v>
      </c>
      <c r="J1123" s="75">
        <v>243.98400000000001</v>
      </c>
      <c r="K1123" s="75">
        <v>200.928</v>
      </c>
      <c r="L1123" s="76">
        <v>0</v>
      </c>
      <c r="M1123" s="75">
        <v>258.33600000000001</v>
      </c>
      <c r="N1123" s="75">
        <v>258.33600000000001</v>
      </c>
      <c r="O1123" s="75">
        <v>258.33600000000001</v>
      </c>
      <c r="P1123" s="77">
        <v>0</v>
      </c>
      <c r="Q1123" s="77">
        <v>266.94720000000001</v>
      </c>
    </row>
    <row r="1124" spans="1:17" x14ac:dyDescent="0.2">
      <c r="A1124" s="19">
        <v>40471781</v>
      </c>
      <c r="B1124" s="19" t="s">
        <v>1589</v>
      </c>
      <c r="C1124" s="72"/>
      <c r="D1124" s="73">
        <v>274.75</v>
      </c>
      <c r="E1124" s="74">
        <v>0</v>
      </c>
      <c r="G1124" s="75">
        <v>0</v>
      </c>
      <c r="H1124" s="75">
        <v>628.22429999999997</v>
      </c>
      <c r="I1124" s="75">
        <v>607.95900000000006</v>
      </c>
      <c r="J1124" s="75">
        <v>574.18349999999998</v>
      </c>
      <c r="K1124" s="75">
        <v>472.85699999999997</v>
      </c>
      <c r="L1124" s="76">
        <v>0</v>
      </c>
      <c r="M1124" s="75">
        <v>607.95900000000006</v>
      </c>
      <c r="N1124" s="75">
        <v>607.95900000000006</v>
      </c>
      <c r="O1124" s="75">
        <v>607.95900000000006</v>
      </c>
      <c r="P1124" s="77">
        <v>0</v>
      </c>
      <c r="Q1124" s="77">
        <v>628.22429999999997</v>
      </c>
    </row>
    <row r="1125" spans="1:17" x14ac:dyDescent="0.2">
      <c r="A1125" s="19">
        <v>40471799</v>
      </c>
      <c r="B1125" s="19" t="s">
        <v>4089</v>
      </c>
      <c r="C1125" s="20">
        <v>36245</v>
      </c>
      <c r="D1125" s="73">
        <v>21946.75</v>
      </c>
      <c r="E1125" s="74">
        <v>0</v>
      </c>
      <c r="G1125" s="75">
        <v>0</v>
      </c>
      <c r="H1125" s="75">
        <v>758.27550000000008</v>
      </c>
      <c r="I1125" s="75">
        <v>733.81500000000005</v>
      </c>
      <c r="J1125" s="75">
        <v>693.04750000000001</v>
      </c>
      <c r="K1125" s="75">
        <v>570.745</v>
      </c>
      <c r="L1125" s="76">
        <v>0</v>
      </c>
      <c r="M1125" s="75">
        <v>733.81500000000005</v>
      </c>
      <c r="N1125" s="75">
        <v>733.81500000000005</v>
      </c>
      <c r="O1125" s="75">
        <v>733.81500000000005</v>
      </c>
      <c r="P1125" s="77">
        <v>0</v>
      </c>
      <c r="Q1125" s="77">
        <v>758.27550000000008</v>
      </c>
    </row>
    <row r="1126" spans="1:17" x14ac:dyDescent="0.2">
      <c r="A1126" s="19">
        <v>40471807</v>
      </c>
      <c r="B1126" s="19" t="s">
        <v>944</v>
      </c>
      <c r="C1126" s="20">
        <v>36252</v>
      </c>
      <c r="D1126" s="73">
        <v>9135</v>
      </c>
      <c r="E1126" s="74">
        <v>3425.8154999999997</v>
      </c>
      <c r="G1126" s="75">
        <v>653.65885000000003</v>
      </c>
      <c r="H1126" s="75">
        <v>673.78500000000008</v>
      </c>
      <c r="I1126" s="75">
        <v>652.05000000000007</v>
      </c>
      <c r="J1126" s="75">
        <v>615.82499999999993</v>
      </c>
      <c r="K1126" s="75">
        <v>507.15</v>
      </c>
      <c r="L1126" s="76">
        <v>194.07599999999999</v>
      </c>
      <c r="M1126" s="75">
        <v>652.05000000000007</v>
      </c>
      <c r="N1126" s="75">
        <v>652.05000000000007</v>
      </c>
      <c r="O1126" s="75">
        <v>652.05000000000007</v>
      </c>
      <c r="P1126" s="77">
        <v>194.07599999999999</v>
      </c>
      <c r="Q1126" s="77">
        <v>673.78500000000008</v>
      </c>
    </row>
    <row r="1127" spans="1:17" x14ac:dyDescent="0.2">
      <c r="A1127" s="19">
        <v>40471815</v>
      </c>
      <c r="B1127" s="19" t="s">
        <v>950</v>
      </c>
      <c r="C1127" s="20">
        <v>75774</v>
      </c>
      <c r="D1127" s="73">
        <v>3465.25</v>
      </c>
      <c r="E1127" s="74">
        <v>0</v>
      </c>
      <c r="G1127" s="75">
        <v>653.65885000000003</v>
      </c>
      <c r="H1127" s="75">
        <v>673.78500000000008</v>
      </c>
      <c r="I1127" s="75">
        <v>652.05000000000007</v>
      </c>
      <c r="J1127" s="75">
        <v>615.82499999999993</v>
      </c>
      <c r="K1127" s="75">
        <v>507.15</v>
      </c>
      <c r="L1127" s="76">
        <v>194.07599999999999</v>
      </c>
      <c r="M1127" s="75">
        <v>652.05000000000007</v>
      </c>
      <c r="N1127" s="75">
        <v>652.05000000000007</v>
      </c>
      <c r="O1127" s="75">
        <v>652.05000000000007</v>
      </c>
      <c r="P1127" s="77">
        <v>194.07599999999999</v>
      </c>
      <c r="Q1127" s="77">
        <v>673.78500000000008</v>
      </c>
    </row>
    <row r="1128" spans="1:17" x14ac:dyDescent="0.2">
      <c r="A1128" s="19">
        <v>40471831</v>
      </c>
      <c r="B1128" s="19" t="s">
        <v>4306</v>
      </c>
      <c r="C1128" s="20">
        <v>96372</v>
      </c>
      <c r="D1128" s="73">
        <v>121</v>
      </c>
      <c r="E1128" s="74">
        <v>77.590499999999992</v>
      </c>
      <c r="G1128" s="75">
        <v>653.65885000000003</v>
      </c>
      <c r="H1128" s="75">
        <v>673.78500000000008</v>
      </c>
      <c r="I1128" s="75">
        <v>652.05000000000007</v>
      </c>
      <c r="J1128" s="75">
        <v>615.82499999999993</v>
      </c>
      <c r="K1128" s="75">
        <v>507.15</v>
      </c>
      <c r="L1128" s="76">
        <v>194.07599999999999</v>
      </c>
      <c r="M1128" s="75">
        <v>652.05000000000007</v>
      </c>
      <c r="N1128" s="75">
        <v>652.05000000000007</v>
      </c>
      <c r="O1128" s="75">
        <v>652.05000000000007</v>
      </c>
      <c r="P1128" s="77">
        <v>194.07599999999999</v>
      </c>
      <c r="Q1128" s="77">
        <v>673.78500000000008</v>
      </c>
    </row>
    <row r="1129" spans="1:17" x14ac:dyDescent="0.2">
      <c r="A1129" s="19">
        <v>40471849</v>
      </c>
      <c r="B1129" s="19" t="s">
        <v>4151</v>
      </c>
      <c r="C1129" s="72"/>
      <c r="D1129" s="73">
        <v>265.25</v>
      </c>
      <c r="E1129" s="74">
        <v>0</v>
      </c>
      <c r="G1129" s="75">
        <v>653.65885000000003</v>
      </c>
      <c r="H1129" s="75">
        <v>732.375</v>
      </c>
      <c r="I1129" s="75">
        <v>708.75</v>
      </c>
      <c r="J1129" s="75">
        <v>669.375</v>
      </c>
      <c r="K1129" s="75">
        <v>551.25</v>
      </c>
      <c r="L1129" s="76">
        <v>194.07599999999999</v>
      </c>
      <c r="M1129" s="75">
        <v>708.75</v>
      </c>
      <c r="N1129" s="75">
        <v>708.75</v>
      </c>
      <c r="O1129" s="75">
        <v>708.75</v>
      </c>
      <c r="P1129" s="77">
        <v>194.07599999999999</v>
      </c>
      <c r="Q1129" s="77">
        <v>732.375</v>
      </c>
    </row>
    <row r="1130" spans="1:17" x14ac:dyDescent="0.2">
      <c r="A1130" s="19">
        <v>40471856</v>
      </c>
      <c r="B1130" s="19" t="s">
        <v>697</v>
      </c>
      <c r="C1130" s="72"/>
      <c r="D1130" s="73">
        <v>666.25</v>
      </c>
      <c r="E1130" s="74">
        <v>0</v>
      </c>
      <c r="G1130" s="75">
        <v>653.65885000000003</v>
      </c>
      <c r="H1130" s="75">
        <v>732.375</v>
      </c>
      <c r="I1130" s="75">
        <v>708.75</v>
      </c>
      <c r="J1130" s="75">
        <v>669.375</v>
      </c>
      <c r="K1130" s="75">
        <v>551.25</v>
      </c>
      <c r="L1130" s="76">
        <v>194.07599999999999</v>
      </c>
      <c r="M1130" s="75">
        <v>708.75</v>
      </c>
      <c r="N1130" s="75">
        <v>708.75</v>
      </c>
      <c r="O1130" s="75">
        <v>708.75</v>
      </c>
      <c r="P1130" s="77">
        <v>194.07599999999999</v>
      </c>
      <c r="Q1130" s="77">
        <v>732.375</v>
      </c>
    </row>
    <row r="1131" spans="1:17" x14ac:dyDescent="0.2">
      <c r="A1131" s="19">
        <v>40471864</v>
      </c>
      <c r="B1131" s="19" t="s">
        <v>812</v>
      </c>
      <c r="C1131" s="72"/>
      <c r="D1131" s="73">
        <v>242.75</v>
      </c>
      <c r="E1131" s="74">
        <v>0</v>
      </c>
      <c r="G1131" s="75">
        <v>958.69331</v>
      </c>
      <c r="H1131" s="75" t="e">
        <v>#N/A</v>
      </c>
      <c r="I1131" s="75" t="e">
        <v>#N/A</v>
      </c>
      <c r="J1131" s="75" t="e">
        <v>#N/A</v>
      </c>
      <c r="K1131" s="75" t="e">
        <v>#N/A</v>
      </c>
      <c r="L1131" s="76">
        <v>194.07599999999999</v>
      </c>
      <c r="M1131" s="75" t="e">
        <v>#N/A</v>
      </c>
      <c r="N1131" s="75" t="e">
        <v>#N/A</v>
      </c>
      <c r="O1131" s="75" t="e">
        <v>#N/A</v>
      </c>
      <c r="P1131" s="77"/>
      <c r="Q1131" s="77"/>
    </row>
    <row r="1132" spans="1:17" x14ac:dyDescent="0.2">
      <c r="A1132" s="19">
        <v>40471914</v>
      </c>
      <c r="B1132" s="19" t="s">
        <v>1064</v>
      </c>
      <c r="C1132" s="20">
        <v>73615</v>
      </c>
      <c r="D1132" s="73">
        <v>1175</v>
      </c>
      <c r="E1132" s="74">
        <v>423.69449999999995</v>
      </c>
      <c r="G1132" s="75">
        <v>93.244050000000001</v>
      </c>
      <c r="H1132" s="75">
        <v>334.75350000000003</v>
      </c>
      <c r="I1132" s="75">
        <v>323.95499999999998</v>
      </c>
      <c r="J1132" s="75">
        <v>305.95749999999998</v>
      </c>
      <c r="K1132" s="75">
        <v>251.96499999999997</v>
      </c>
      <c r="L1132" s="76">
        <v>194.07599999999999</v>
      </c>
      <c r="M1132" s="75">
        <v>323.95499999999998</v>
      </c>
      <c r="N1132" s="75">
        <v>323.95499999999998</v>
      </c>
      <c r="O1132" s="75">
        <v>323.95499999999998</v>
      </c>
      <c r="P1132" s="77">
        <v>93.244050000000001</v>
      </c>
      <c r="Q1132" s="77">
        <v>334.75350000000003</v>
      </c>
    </row>
    <row r="1133" spans="1:17" x14ac:dyDescent="0.2">
      <c r="A1133" s="19">
        <v>40471922</v>
      </c>
      <c r="B1133" s="19" t="s">
        <v>2725</v>
      </c>
      <c r="C1133" s="20">
        <v>27648</v>
      </c>
      <c r="D1133" s="73">
        <v>2697.25</v>
      </c>
      <c r="E1133" s="74">
        <v>0</v>
      </c>
      <c r="G1133" s="75">
        <v>93.244050000000001</v>
      </c>
      <c r="H1133" s="75">
        <v>334.75350000000003</v>
      </c>
      <c r="I1133" s="75">
        <v>323.95499999999998</v>
      </c>
      <c r="J1133" s="75">
        <v>305.95749999999998</v>
      </c>
      <c r="K1133" s="75">
        <v>251.96499999999997</v>
      </c>
      <c r="L1133" s="76">
        <v>194.07599999999999</v>
      </c>
      <c r="M1133" s="75">
        <v>323.95499999999998</v>
      </c>
      <c r="N1133" s="75">
        <v>323.95499999999998</v>
      </c>
      <c r="O1133" s="75">
        <v>323.95499999999998</v>
      </c>
      <c r="P1133" s="77">
        <v>93.244050000000001</v>
      </c>
      <c r="Q1133" s="77">
        <v>334.75350000000003</v>
      </c>
    </row>
    <row r="1134" spans="1:17" x14ac:dyDescent="0.2">
      <c r="A1134" s="19">
        <v>40471930</v>
      </c>
      <c r="B1134" s="19" t="s">
        <v>2578</v>
      </c>
      <c r="C1134" s="20">
        <v>73501</v>
      </c>
      <c r="D1134" s="73">
        <v>294</v>
      </c>
      <c r="E1134" s="74">
        <v>99.911999999999992</v>
      </c>
      <c r="G1134" s="75">
        <v>93.244050000000001</v>
      </c>
      <c r="H1134" s="75">
        <v>334.75350000000003</v>
      </c>
      <c r="I1134" s="75">
        <v>323.95499999999998</v>
      </c>
      <c r="J1134" s="75">
        <v>305.95749999999998</v>
      </c>
      <c r="K1134" s="75">
        <v>251.96499999999997</v>
      </c>
      <c r="L1134" s="76">
        <v>194.07599999999999</v>
      </c>
      <c r="M1134" s="75">
        <v>323.95499999999998</v>
      </c>
      <c r="N1134" s="75">
        <v>323.95499999999998</v>
      </c>
      <c r="O1134" s="75">
        <v>323.95499999999998</v>
      </c>
      <c r="P1134" s="77">
        <v>93.244050000000001</v>
      </c>
      <c r="Q1134" s="77">
        <v>334.75350000000003</v>
      </c>
    </row>
    <row r="1135" spans="1:17" x14ac:dyDescent="0.2">
      <c r="A1135" s="19">
        <v>40471948</v>
      </c>
      <c r="B1135" s="19" t="s">
        <v>1858</v>
      </c>
      <c r="C1135" s="20">
        <v>36593</v>
      </c>
      <c r="D1135" s="73">
        <v>705.25</v>
      </c>
      <c r="E1135" s="74">
        <v>382.51299999999998</v>
      </c>
      <c r="G1135" s="75">
        <v>1124.8977400000001</v>
      </c>
      <c r="H1135" s="75">
        <v>1247.8275000000001</v>
      </c>
      <c r="I1135" s="75">
        <v>1207.575</v>
      </c>
      <c r="J1135" s="75">
        <v>1140.4875</v>
      </c>
      <c r="K1135" s="75">
        <v>939.22499999999991</v>
      </c>
      <c r="L1135" s="76">
        <v>194.07599999999999</v>
      </c>
      <c r="M1135" s="75">
        <v>1207.575</v>
      </c>
      <c r="N1135" s="75">
        <v>1207.575</v>
      </c>
      <c r="O1135" s="75">
        <v>1207.575</v>
      </c>
      <c r="P1135" s="77">
        <v>194.07599999999999</v>
      </c>
      <c r="Q1135" s="77">
        <v>1247.8275000000001</v>
      </c>
    </row>
    <row r="1136" spans="1:17" x14ac:dyDescent="0.2">
      <c r="A1136" s="19">
        <v>40471971</v>
      </c>
      <c r="B1136" s="19" t="s">
        <v>1086</v>
      </c>
      <c r="C1136" s="20">
        <v>19000</v>
      </c>
      <c r="D1136" s="73">
        <v>1544</v>
      </c>
      <c r="E1136" s="74">
        <v>746.31549999999993</v>
      </c>
      <c r="G1136" s="75">
        <v>1492.77926</v>
      </c>
      <c r="H1136" s="75">
        <v>1504.0425</v>
      </c>
      <c r="I1136" s="75">
        <v>1455.5250000000001</v>
      </c>
      <c r="J1136" s="75">
        <v>1374.6624999999999</v>
      </c>
      <c r="K1136" s="75">
        <v>1132.0749999999998</v>
      </c>
      <c r="L1136" s="76">
        <v>1219.8510000000001</v>
      </c>
      <c r="M1136" s="75">
        <v>1455.5250000000001</v>
      </c>
      <c r="N1136" s="75">
        <v>1455.5250000000001</v>
      </c>
      <c r="O1136" s="75">
        <v>1455.5250000000001</v>
      </c>
      <c r="P1136" s="77">
        <v>1132.0749999999998</v>
      </c>
      <c r="Q1136" s="77">
        <v>1504.0425</v>
      </c>
    </row>
    <row r="1137" spans="1:17" x14ac:dyDescent="0.2">
      <c r="A1137" s="19">
        <v>40471989</v>
      </c>
      <c r="B1137" s="19" t="s">
        <v>1087</v>
      </c>
      <c r="C1137" s="20">
        <v>19001</v>
      </c>
      <c r="D1137" s="73">
        <v>315.5</v>
      </c>
      <c r="E1137" s="74">
        <v>0</v>
      </c>
      <c r="G1137" s="75">
        <v>359.76425</v>
      </c>
      <c r="H1137" s="75">
        <v>433.53810000000004</v>
      </c>
      <c r="I1137" s="75">
        <v>419.553</v>
      </c>
      <c r="J1137" s="75">
        <v>396.24450000000002</v>
      </c>
      <c r="K1137" s="75">
        <v>326.31900000000002</v>
      </c>
      <c r="L1137" s="76">
        <v>194.07599999999999</v>
      </c>
      <c r="M1137" s="75">
        <v>419.553</v>
      </c>
      <c r="N1137" s="75">
        <v>419.553</v>
      </c>
      <c r="O1137" s="75">
        <v>419.553</v>
      </c>
      <c r="P1137" s="77">
        <v>194.07599999999999</v>
      </c>
      <c r="Q1137" s="77">
        <v>433.53810000000004</v>
      </c>
    </row>
    <row r="1138" spans="1:17" x14ac:dyDescent="0.2">
      <c r="A1138" s="19">
        <v>40472003</v>
      </c>
      <c r="B1138" s="19" t="s">
        <v>4059</v>
      </c>
      <c r="C1138" s="20">
        <v>72082</v>
      </c>
      <c r="D1138" s="73">
        <v>1222</v>
      </c>
      <c r="E1138" s="74">
        <v>122.91199999999999</v>
      </c>
      <c r="G1138" s="75">
        <v>0</v>
      </c>
      <c r="H1138" s="75">
        <v>153.15240000000003</v>
      </c>
      <c r="I1138" s="75">
        <v>148.21200000000002</v>
      </c>
      <c r="J1138" s="75">
        <v>139.97800000000001</v>
      </c>
      <c r="K1138" s="75">
        <v>115.276</v>
      </c>
      <c r="L1138" s="76">
        <v>0</v>
      </c>
      <c r="M1138" s="75">
        <v>148.21200000000002</v>
      </c>
      <c r="N1138" s="75">
        <v>148.21200000000002</v>
      </c>
      <c r="O1138" s="75">
        <v>148.21200000000002</v>
      </c>
      <c r="P1138" s="77">
        <v>0</v>
      </c>
      <c r="Q1138" s="77">
        <v>153.15240000000003</v>
      </c>
    </row>
    <row r="1139" spans="1:17" x14ac:dyDescent="0.2">
      <c r="A1139" s="19">
        <v>40472029</v>
      </c>
      <c r="B1139" s="19" t="s">
        <v>4544</v>
      </c>
      <c r="C1139" s="20">
        <v>32555</v>
      </c>
      <c r="D1139" s="73">
        <v>1695</v>
      </c>
      <c r="E1139" s="74">
        <v>665.27499999999998</v>
      </c>
      <c r="G1139" s="75">
        <v>899.91439000000003</v>
      </c>
      <c r="H1139" s="75">
        <v>1129.95</v>
      </c>
      <c r="I1139" s="75">
        <v>1093.5</v>
      </c>
      <c r="J1139" s="75">
        <v>1032.75</v>
      </c>
      <c r="K1139" s="75">
        <v>850.5</v>
      </c>
      <c r="L1139" s="76">
        <v>194.07599999999999</v>
      </c>
      <c r="M1139" s="75">
        <v>1093.5</v>
      </c>
      <c r="N1139" s="75">
        <v>1093.5</v>
      </c>
      <c r="O1139" s="75">
        <v>1093.5</v>
      </c>
      <c r="P1139" s="77">
        <v>194.07599999999999</v>
      </c>
      <c r="Q1139" s="77">
        <v>1129.95</v>
      </c>
    </row>
    <row r="1140" spans="1:17" x14ac:dyDescent="0.2">
      <c r="A1140" s="19">
        <v>40472037</v>
      </c>
      <c r="B1140" s="19" t="s">
        <v>2736</v>
      </c>
      <c r="C1140" s="20">
        <v>19030</v>
      </c>
      <c r="D1140" s="73">
        <v>2159.75</v>
      </c>
      <c r="E1140" s="74">
        <v>0</v>
      </c>
      <c r="G1140" s="75">
        <v>899.91439000000003</v>
      </c>
      <c r="H1140" s="75">
        <v>1039.5540000000001</v>
      </c>
      <c r="I1140" s="75">
        <v>1006.02</v>
      </c>
      <c r="J1140" s="75">
        <v>950.12999999999988</v>
      </c>
      <c r="K1140" s="75">
        <v>782.45999999999992</v>
      </c>
      <c r="L1140" s="76">
        <v>194.07599999999999</v>
      </c>
      <c r="M1140" s="75">
        <v>1006.02</v>
      </c>
      <c r="N1140" s="75">
        <v>1006.02</v>
      </c>
      <c r="O1140" s="75">
        <v>1006.02</v>
      </c>
      <c r="P1140" s="77">
        <v>194.07599999999999</v>
      </c>
      <c r="Q1140" s="77">
        <v>1039.5540000000001</v>
      </c>
    </row>
    <row r="1141" spans="1:17" x14ac:dyDescent="0.2">
      <c r="A1141" s="19">
        <v>40472045</v>
      </c>
      <c r="B1141" s="19" t="s">
        <v>3059</v>
      </c>
      <c r="C1141" s="20">
        <v>77053</v>
      </c>
      <c r="D1141" s="73">
        <v>638.75</v>
      </c>
      <c r="E1141" s="74">
        <v>268.548</v>
      </c>
      <c r="G1141" s="75">
        <v>899.91439000000003</v>
      </c>
      <c r="H1141" s="75">
        <v>1129.95</v>
      </c>
      <c r="I1141" s="75">
        <v>1093.5</v>
      </c>
      <c r="J1141" s="75">
        <v>1032.75</v>
      </c>
      <c r="K1141" s="75">
        <v>850.5</v>
      </c>
      <c r="L1141" s="76">
        <v>194.07599999999999</v>
      </c>
      <c r="M1141" s="75">
        <v>1093.5</v>
      </c>
      <c r="N1141" s="75">
        <v>1093.5</v>
      </c>
      <c r="O1141" s="75">
        <v>1093.5</v>
      </c>
      <c r="P1141" s="77">
        <v>194.07599999999999</v>
      </c>
      <c r="Q1141" s="77">
        <v>1129.95</v>
      </c>
    </row>
    <row r="1142" spans="1:17" x14ac:dyDescent="0.2">
      <c r="A1142" s="19">
        <v>40472052</v>
      </c>
      <c r="B1142" s="19" t="s">
        <v>4281</v>
      </c>
      <c r="C1142" s="20">
        <v>72020</v>
      </c>
      <c r="D1142" s="73">
        <v>229</v>
      </c>
      <c r="E1142" s="74">
        <v>99.911999999999992</v>
      </c>
      <c r="G1142" s="75">
        <v>0</v>
      </c>
      <c r="H1142" s="75">
        <v>719.98739999999998</v>
      </c>
      <c r="I1142" s="75">
        <v>696.76199999999994</v>
      </c>
      <c r="J1142" s="75">
        <v>658.05299999999988</v>
      </c>
      <c r="K1142" s="75">
        <v>541.92599999999993</v>
      </c>
      <c r="L1142" s="76">
        <v>0</v>
      </c>
      <c r="M1142" s="75">
        <v>696.76199999999994</v>
      </c>
      <c r="N1142" s="75">
        <v>696.76199999999994</v>
      </c>
      <c r="O1142" s="75">
        <v>696.76199999999994</v>
      </c>
      <c r="P1142" s="77">
        <v>0</v>
      </c>
      <c r="Q1142" s="77">
        <v>719.98739999999998</v>
      </c>
    </row>
    <row r="1143" spans="1:17" x14ac:dyDescent="0.2">
      <c r="A1143" s="19">
        <v>40472060</v>
      </c>
      <c r="B1143" s="19" t="s">
        <v>542</v>
      </c>
      <c r="C1143" s="20">
        <v>72040</v>
      </c>
      <c r="D1143" s="73">
        <v>587.25</v>
      </c>
      <c r="E1143" s="74">
        <v>99.911999999999992</v>
      </c>
      <c r="G1143" s="75">
        <v>818.83674000000008</v>
      </c>
      <c r="H1143" s="75">
        <v>1056.2474999999999</v>
      </c>
      <c r="I1143" s="75">
        <v>1022.1750000000001</v>
      </c>
      <c r="J1143" s="75">
        <v>965.38749999999993</v>
      </c>
      <c r="K1143" s="75">
        <v>795.02499999999998</v>
      </c>
      <c r="L1143" s="76">
        <v>194.07599999999999</v>
      </c>
      <c r="M1143" s="75">
        <v>1022.1750000000001</v>
      </c>
      <c r="N1143" s="75">
        <v>1022.1750000000001</v>
      </c>
      <c r="O1143" s="75">
        <v>1022.1750000000001</v>
      </c>
      <c r="P1143" s="77">
        <v>194.07599999999999</v>
      </c>
      <c r="Q1143" s="77">
        <v>1056.2474999999999</v>
      </c>
    </row>
    <row r="1144" spans="1:17" x14ac:dyDescent="0.2">
      <c r="A1144" s="19">
        <v>40472078</v>
      </c>
      <c r="B1144" s="19" t="s">
        <v>529</v>
      </c>
      <c r="C1144" s="20">
        <v>72052</v>
      </c>
      <c r="D1144" s="73">
        <v>920.5</v>
      </c>
      <c r="E1144" s="74">
        <v>122.91199999999999</v>
      </c>
      <c r="G1144" s="75">
        <v>818.83674000000008</v>
      </c>
      <c r="H1144" s="75">
        <v>971.74770000000012</v>
      </c>
      <c r="I1144" s="75">
        <v>940.40100000000007</v>
      </c>
      <c r="J1144" s="75">
        <v>888.15650000000005</v>
      </c>
      <c r="K1144" s="75">
        <v>731.423</v>
      </c>
      <c r="L1144" s="76">
        <v>194.07599999999999</v>
      </c>
      <c r="M1144" s="75">
        <v>940.40100000000007</v>
      </c>
      <c r="N1144" s="75">
        <v>940.40100000000007</v>
      </c>
      <c r="O1144" s="75">
        <v>940.40100000000007</v>
      </c>
      <c r="P1144" s="77">
        <v>194.07599999999999</v>
      </c>
      <c r="Q1144" s="77">
        <v>971.74770000000012</v>
      </c>
    </row>
    <row r="1145" spans="1:17" x14ac:dyDescent="0.2">
      <c r="A1145" s="19">
        <v>40472086</v>
      </c>
      <c r="B1145" s="19" t="s">
        <v>3266</v>
      </c>
      <c r="C1145" s="20">
        <v>62304</v>
      </c>
      <c r="D1145" s="73">
        <v>1854</v>
      </c>
      <c r="E1145" s="74">
        <v>851.86249999999995</v>
      </c>
      <c r="G1145" s="75">
        <v>818.83674000000008</v>
      </c>
      <c r="H1145" s="75">
        <v>971.74770000000012</v>
      </c>
      <c r="I1145" s="75">
        <v>940.40100000000007</v>
      </c>
      <c r="J1145" s="75">
        <v>888.15650000000005</v>
      </c>
      <c r="K1145" s="75">
        <v>731.423</v>
      </c>
      <c r="L1145" s="76">
        <v>194.07599999999999</v>
      </c>
      <c r="M1145" s="75">
        <v>940.40100000000007</v>
      </c>
      <c r="N1145" s="75">
        <v>940.40100000000007</v>
      </c>
      <c r="O1145" s="75">
        <v>940.40100000000007</v>
      </c>
      <c r="P1145" s="77">
        <v>194.07599999999999</v>
      </c>
      <c r="Q1145" s="77">
        <v>971.74770000000012</v>
      </c>
    </row>
    <row r="1146" spans="1:17" x14ac:dyDescent="0.2">
      <c r="A1146" s="19">
        <v>40472094</v>
      </c>
      <c r="B1146" s="19" t="s">
        <v>3058</v>
      </c>
      <c r="C1146" s="20">
        <v>77054</v>
      </c>
      <c r="D1146" s="73">
        <v>638.75</v>
      </c>
      <c r="E1146" s="74">
        <v>268.548</v>
      </c>
      <c r="G1146" s="75">
        <v>818.83674000000008</v>
      </c>
      <c r="H1146" s="75">
        <v>1056.2474999999999</v>
      </c>
      <c r="I1146" s="75">
        <v>1022.1750000000001</v>
      </c>
      <c r="J1146" s="75">
        <v>965.38749999999993</v>
      </c>
      <c r="K1146" s="75">
        <v>795.02499999999998</v>
      </c>
      <c r="L1146" s="76">
        <v>194.07599999999999</v>
      </c>
      <c r="M1146" s="75">
        <v>1022.1750000000001</v>
      </c>
      <c r="N1146" s="75">
        <v>1022.1750000000001</v>
      </c>
      <c r="O1146" s="75">
        <v>1022.1750000000001</v>
      </c>
      <c r="P1146" s="77">
        <v>194.07599999999999</v>
      </c>
      <c r="Q1146" s="77">
        <v>1056.2474999999999</v>
      </c>
    </row>
    <row r="1147" spans="1:17" x14ac:dyDescent="0.2">
      <c r="A1147" s="19">
        <v>40472102</v>
      </c>
      <c r="B1147" s="19" t="s">
        <v>537</v>
      </c>
      <c r="C1147" s="20">
        <v>72072</v>
      </c>
      <c r="D1147" s="73">
        <v>682</v>
      </c>
      <c r="E1147" s="74">
        <v>122.91199999999999</v>
      </c>
      <c r="G1147" s="75">
        <v>720.32692000000009</v>
      </c>
      <c r="H1147" s="75">
        <v>1118.0925</v>
      </c>
      <c r="I1147" s="75">
        <v>1082.0250000000001</v>
      </c>
      <c r="J1147" s="75">
        <v>1021.9125</v>
      </c>
      <c r="K1147" s="75">
        <v>841.57499999999993</v>
      </c>
      <c r="L1147" s="76">
        <v>194.07599999999999</v>
      </c>
      <c r="M1147" s="75">
        <v>1082.0250000000001</v>
      </c>
      <c r="N1147" s="75">
        <v>1082.0250000000001</v>
      </c>
      <c r="O1147" s="75">
        <v>1082.0250000000001</v>
      </c>
      <c r="P1147" s="77">
        <v>194.07599999999999</v>
      </c>
      <c r="Q1147" s="77">
        <v>1118.0925</v>
      </c>
    </row>
    <row r="1148" spans="1:17" x14ac:dyDescent="0.2">
      <c r="A1148" s="19">
        <v>40472110</v>
      </c>
      <c r="B1148" s="19" t="s">
        <v>4558</v>
      </c>
      <c r="C1148" s="20">
        <v>72080</v>
      </c>
      <c r="D1148" s="73">
        <v>541.25</v>
      </c>
      <c r="E1148" s="74">
        <v>99.911999999999992</v>
      </c>
      <c r="G1148" s="75">
        <v>720.32692000000009</v>
      </c>
      <c r="H1148" s="75">
        <v>1075.0800000000002</v>
      </c>
      <c r="I1148" s="75">
        <v>1040.4000000000001</v>
      </c>
      <c r="J1148" s="75">
        <v>982.6</v>
      </c>
      <c r="K1148" s="75">
        <v>809.19999999999993</v>
      </c>
      <c r="L1148" s="76">
        <v>194.07599999999999</v>
      </c>
      <c r="M1148" s="75">
        <v>1040.4000000000001</v>
      </c>
      <c r="N1148" s="75">
        <v>1040.4000000000001</v>
      </c>
      <c r="O1148" s="75">
        <v>1040.4000000000001</v>
      </c>
      <c r="P1148" s="77">
        <v>194.07599999999999</v>
      </c>
      <c r="Q1148" s="77">
        <v>1075.0800000000002</v>
      </c>
    </row>
    <row r="1149" spans="1:17" x14ac:dyDescent="0.2">
      <c r="A1149" s="19">
        <v>40472128</v>
      </c>
      <c r="B1149" s="19" t="s">
        <v>3598</v>
      </c>
      <c r="C1149" s="72" t="s">
        <v>3599</v>
      </c>
      <c r="D1149" s="73">
        <v>1033</v>
      </c>
      <c r="E1149" s="74">
        <v>0</v>
      </c>
      <c r="G1149" s="75">
        <v>720.32692000000009</v>
      </c>
      <c r="H1149" s="75">
        <v>1028.6451</v>
      </c>
      <c r="I1149" s="75">
        <v>995.46299999999997</v>
      </c>
      <c r="J1149" s="75">
        <v>940.15949999999987</v>
      </c>
      <c r="K1149" s="75">
        <v>774.24899999999991</v>
      </c>
      <c r="L1149" s="76">
        <v>194.07599999999999</v>
      </c>
      <c r="M1149" s="75">
        <v>995.46299999999997</v>
      </c>
      <c r="N1149" s="75">
        <v>995.46299999999997</v>
      </c>
      <c r="O1149" s="75">
        <v>995.46299999999997</v>
      </c>
      <c r="P1149" s="77">
        <v>194.07599999999999</v>
      </c>
      <c r="Q1149" s="77">
        <v>1028.6451</v>
      </c>
    </row>
    <row r="1150" spans="1:17" x14ac:dyDescent="0.2">
      <c r="A1150" s="19">
        <v>40472136</v>
      </c>
      <c r="B1150" s="19" t="s">
        <v>554</v>
      </c>
      <c r="C1150" s="20">
        <v>72100</v>
      </c>
      <c r="D1150" s="73">
        <v>682</v>
      </c>
      <c r="E1150" s="74">
        <v>122.91199999999999</v>
      </c>
      <c r="G1150" s="75">
        <v>229.03248000000002</v>
      </c>
      <c r="H1150" s="75">
        <v>461.51250000000005</v>
      </c>
      <c r="I1150" s="75">
        <v>446.625</v>
      </c>
      <c r="J1150" s="75">
        <v>421.8125</v>
      </c>
      <c r="K1150" s="75">
        <v>347.375</v>
      </c>
      <c r="L1150" s="76">
        <v>194.07599999999999</v>
      </c>
      <c r="M1150" s="75">
        <v>446.625</v>
      </c>
      <c r="N1150" s="75">
        <v>446.625</v>
      </c>
      <c r="O1150" s="75">
        <v>446.625</v>
      </c>
      <c r="P1150" s="77">
        <v>194.07599999999999</v>
      </c>
      <c r="Q1150" s="77">
        <v>461.51250000000005</v>
      </c>
    </row>
    <row r="1151" spans="1:17" x14ac:dyDescent="0.2">
      <c r="A1151" s="19">
        <v>40472144</v>
      </c>
      <c r="B1151" s="19" t="s">
        <v>3367</v>
      </c>
      <c r="C1151" s="20">
        <v>36556</v>
      </c>
      <c r="D1151" s="73">
        <v>2915</v>
      </c>
      <c r="E1151" s="74">
        <v>3425.8154999999997</v>
      </c>
      <c r="G1151" s="75">
        <v>1270.8375100000001</v>
      </c>
      <c r="H1151" s="75">
        <v>1351.29</v>
      </c>
      <c r="I1151" s="75">
        <v>1307.7</v>
      </c>
      <c r="J1151" s="75">
        <v>1235.05</v>
      </c>
      <c r="K1151" s="75">
        <v>1017.0999999999999</v>
      </c>
      <c r="L1151" s="76">
        <v>1219.8510000000001</v>
      </c>
      <c r="M1151" s="75">
        <v>1307.7</v>
      </c>
      <c r="N1151" s="75">
        <v>1307.7</v>
      </c>
      <c r="O1151" s="75">
        <v>1307.7</v>
      </c>
      <c r="P1151" s="77">
        <v>1017.0999999999999</v>
      </c>
      <c r="Q1151" s="77">
        <v>1351.29</v>
      </c>
    </row>
    <row r="1152" spans="1:17" x14ac:dyDescent="0.2">
      <c r="A1152" s="19">
        <v>40472151</v>
      </c>
      <c r="B1152" s="19" t="s">
        <v>12</v>
      </c>
      <c r="C1152" s="20">
        <v>72110</v>
      </c>
      <c r="D1152" s="73">
        <v>829.25</v>
      </c>
      <c r="E1152" s="74">
        <v>122.91199999999999</v>
      </c>
      <c r="G1152" s="75">
        <v>0</v>
      </c>
      <c r="H1152" s="75">
        <v>754.63920000000007</v>
      </c>
      <c r="I1152" s="75">
        <v>730.29600000000005</v>
      </c>
      <c r="J1152" s="75">
        <v>689.72400000000005</v>
      </c>
      <c r="K1152" s="75">
        <v>568.00800000000004</v>
      </c>
      <c r="L1152" s="76">
        <v>0</v>
      </c>
      <c r="M1152" s="75">
        <v>730.29600000000005</v>
      </c>
      <c r="N1152" s="75">
        <v>730.29600000000005</v>
      </c>
      <c r="O1152" s="75">
        <v>730.29600000000005</v>
      </c>
      <c r="P1152" s="77">
        <v>0</v>
      </c>
      <c r="Q1152" s="77">
        <v>754.63920000000007</v>
      </c>
    </row>
    <row r="1153" spans="1:17" x14ac:dyDescent="0.2">
      <c r="A1153" s="19">
        <v>40472169</v>
      </c>
      <c r="B1153" s="19" t="s">
        <v>3366</v>
      </c>
      <c r="C1153" s="20">
        <v>36561</v>
      </c>
      <c r="D1153" s="73">
        <v>6715.25</v>
      </c>
      <c r="E1153" s="74">
        <v>3425.8154999999997</v>
      </c>
      <c r="G1153" s="75">
        <v>25.536805000000001</v>
      </c>
      <c r="H1153" s="75">
        <v>54.358500000000006</v>
      </c>
      <c r="I1153" s="75">
        <v>52.605000000000011</v>
      </c>
      <c r="J1153" s="75">
        <v>49.682500000000005</v>
      </c>
      <c r="K1153" s="75">
        <v>40.914999999999999</v>
      </c>
      <c r="L1153" s="74" t="s">
        <v>674</v>
      </c>
      <c r="M1153" s="75">
        <v>52.605000000000011</v>
      </c>
      <c r="N1153" s="75">
        <v>52.605000000000011</v>
      </c>
      <c r="O1153" s="75">
        <v>52.605000000000011</v>
      </c>
      <c r="P1153" s="75">
        <v>25.536805000000001</v>
      </c>
      <c r="Q1153" s="75">
        <v>54.358500000000006</v>
      </c>
    </row>
    <row r="1154" spans="1:17" x14ac:dyDescent="0.2">
      <c r="A1154" s="19">
        <v>40472177</v>
      </c>
      <c r="B1154" s="19" t="s">
        <v>4058</v>
      </c>
      <c r="C1154" s="20">
        <v>72081</v>
      </c>
      <c r="D1154" s="73">
        <v>546</v>
      </c>
      <c r="E1154" s="74">
        <v>99.911999999999992</v>
      </c>
      <c r="G1154" s="75">
        <v>713.44529999999997</v>
      </c>
      <c r="H1154" s="75">
        <v>723.54000000000008</v>
      </c>
      <c r="I1154" s="75">
        <v>700.2</v>
      </c>
      <c r="J1154" s="75">
        <v>661.3</v>
      </c>
      <c r="K1154" s="75">
        <v>544.59999999999991</v>
      </c>
      <c r="L1154" s="76">
        <v>287.55900000000003</v>
      </c>
      <c r="M1154" s="75">
        <v>700.2</v>
      </c>
      <c r="N1154" s="75">
        <v>700.2</v>
      </c>
      <c r="O1154" s="75">
        <v>700.2</v>
      </c>
      <c r="P1154" s="77">
        <v>287.55900000000003</v>
      </c>
      <c r="Q1154" s="77">
        <v>723.54000000000008</v>
      </c>
    </row>
    <row r="1155" spans="1:17" x14ac:dyDescent="0.2">
      <c r="A1155" s="19">
        <v>40472185</v>
      </c>
      <c r="B1155" s="19" t="s">
        <v>4702</v>
      </c>
      <c r="C1155" s="20">
        <v>36565</v>
      </c>
      <c r="D1155" s="73">
        <v>6715.5</v>
      </c>
      <c r="E1155" s="74">
        <v>3425.8154999999997</v>
      </c>
      <c r="G1155" s="75">
        <v>20.511789999999998</v>
      </c>
      <c r="H1155" s="75">
        <v>291.09000000000003</v>
      </c>
      <c r="I1155" s="75">
        <v>281.7</v>
      </c>
      <c r="J1155" s="75">
        <v>266.05</v>
      </c>
      <c r="K1155" s="75">
        <v>219.1</v>
      </c>
      <c r="L1155" s="76">
        <v>0</v>
      </c>
      <c r="M1155" s="75">
        <v>281.7</v>
      </c>
      <c r="N1155" s="75">
        <v>281.7</v>
      </c>
      <c r="O1155" s="75">
        <v>281.7</v>
      </c>
      <c r="P1155" s="77">
        <v>0</v>
      </c>
      <c r="Q1155" s="77">
        <v>291.09000000000003</v>
      </c>
    </row>
    <row r="1156" spans="1:17" x14ac:dyDescent="0.2">
      <c r="A1156" s="19">
        <v>40472193</v>
      </c>
      <c r="B1156" s="19" t="s">
        <v>3644</v>
      </c>
      <c r="C1156" s="20">
        <v>36573</v>
      </c>
      <c r="D1156" s="73">
        <v>2915</v>
      </c>
      <c r="E1156" s="74">
        <v>1711.0274999999997</v>
      </c>
      <c r="G1156" s="75">
        <v>24.028640000000003</v>
      </c>
      <c r="H1156" s="75">
        <v>246.2175</v>
      </c>
      <c r="I1156" s="75">
        <v>238.27500000000001</v>
      </c>
      <c r="J1156" s="75">
        <v>225.03749999999999</v>
      </c>
      <c r="K1156" s="75">
        <v>185.32499999999999</v>
      </c>
      <c r="L1156" s="76">
        <v>0</v>
      </c>
      <c r="M1156" s="75">
        <v>238.27500000000001</v>
      </c>
      <c r="N1156" s="75">
        <v>238.27500000000001</v>
      </c>
      <c r="O1156" s="75">
        <v>238.27500000000001</v>
      </c>
      <c r="P1156" s="77">
        <v>0</v>
      </c>
      <c r="Q1156" s="77">
        <v>246.2175</v>
      </c>
    </row>
    <row r="1157" spans="1:17" x14ac:dyDescent="0.2">
      <c r="A1157" s="19">
        <v>40472201</v>
      </c>
      <c r="B1157" s="19" t="s">
        <v>539</v>
      </c>
      <c r="C1157" s="20">
        <v>72170</v>
      </c>
      <c r="D1157" s="73">
        <v>399.25</v>
      </c>
      <c r="E1157" s="74">
        <v>122.91199999999999</v>
      </c>
      <c r="G1157" s="75">
        <v>161.12876</v>
      </c>
      <c r="H1157" s="75">
        <v>151.22730000000001</v>
      </c>
      <c r="I1157" s="75">
        <v>146.34900000000002</v>
      </c>
      <c r="J1157" s="75">
        <v>138.21850000000001</v>
      </c>
      <c r="K1157" s="75">
        <v>113.827</v>
      </c>
      <c r="L1157" s="76">
        <v>0</v>
      </c>
      <c r="M1157" s="75">
        <v>146.34900000000002</v>
      </c>
      <c r="N1157" s="75">
        <v>146.34900000000002</v>
      </c>
      <c r="O1157" s="75">
        <v>146.34900000000002</v>
      </c>
      <c r="P1157" s="77">
        <v>0</v>
      </c>
      <c r="Q1157" s="77">
        <v>161.12876</v>
      </c>
    </row>
    <row r="1158" spans="1:17" x14ac:dyDescent="0.2">
      <c r="A1158" s="19">
        <v>40472201</v>
      </c>
      <c r="B1158" s="19" t="s">
        <v>539</v>
      </c>
      <c r="C1158" s="20">
        <v>72170</v>
      </c>
      <c r="D1158" s="73">
        <v>399.25</v>
      </c>
      <c r="E1158" s="74">
        <v>122.91199999999999</v>
      </c>
      <c r="G1158" s="75">
        <v>131.07</v>
      </c>
      <c r="H1158" s="75">
        <v>279</v>
      </c>
      <c r="I1158" s="75">
        <v>270.00000000000006</v>
      </c>
      <c r="J1158" s="75">
        <v>255</v>
      </c>
      <c r="K1158" s="75">
        <v>210</v>
      </c>
      <c r="L1158" s="74" t="s">
        <v>674</v>
      </c>
      <c r="M1158" s="75">
        <v>270.00000000000006</v>
      </c>
      <c r="N1158" s="75">
        <v>270.00000000000006</v>
      </c>
      <c r="O1158" s="75">
        <v>270.00000000000006</v>
      </c>
      <c r="P1158" s="75">
        <v>131.07</v>
      </c>
      <c r="Q1158" s="75">
        <v>279</v>
      </c>
    </row>
    <row r="1159" spans="1:17" x14ac:dyDescent="0.2">
      <c r="A1159" s="19">
        <v>40472219</v>
      </c>
      <c r="B1159" s="19" t="s">
        <v>3612</v>
      </c>
      <c r="C1159" s="20">
        <v>36570</v>
      </c>
      <c r="D1159" s="73">
        <v>2915</v>
      </c>
      <c r="E1159" s="74">
        <v>3425.8154999999997</v>
      </c>
      <c r="G1159" s="75">
        <v>203.67404200000001</v>
      </c>
      <c r="H1159" s="75">
        <v>433.54740000000004</v>
      </c>
      <c r="I1159" s="75">
        <v>419.56200000000007</v>
      </c>
      <c r="J1159" s="75">
        <v>396.25299999999999</v>
      </c>
      <c r="K1159" s="75">
        <v>326.32599999999996</v>
      </c>
      <c r="L1159" s="74" t="s">
        <v>674</v>
      </c>
      <c r="M1159" s="75">
        <v>419.56200000000007</v>
      </c>
      <c r="N1159" s="75">
        <v>419.56200000000007</v>
      </c>
      <c r="O1159" s="75">
        <v>419.56200000000007</v>
      </c>
      <c r="P1159" s="75">
        <v>203.67404200000001</v>
      </c>
      <c r="Q1159" s="75">
        <v>433.54740000000004</v>
      </c>
    </row>
    <row r="1160" spans="1:17" x14ac:dyDescent="0.2">
      <c r="A1160" s="19">
        <v>40472227</v>
      </c>
      <c r="B1160" s="19" t="s">
        <v>1395</v>
      </c>
      <c r="C1160" s="20">
        <v>36575</v>
      </c>
      <c r="D1160" s="73">
        <v>1122</v>
      </c>
      <c r="E1160" s="74">
        <v>665.27499999999998</v>
      </c>
      <c r="G1160" s="75">
        <v>496.17859200000004</v>
      </c>
      <c r="H1160" s="75">
        <v>1056.1824000000001</v>
      </c>
      <c r="I1160" s="75">
        <v>1022.1120000000002</v>
      </c>
      <c r="J1160" s="75">
        <v>965.32799999999997</v>
      </c>
      <c r="K1160" s="75">
        <v>794.976</v>
      </c>
      <c r="L1160" s="74" t="s">
        <v>674</v>
      </c>
      <c r="M1160" s="75">
        <v>1022.1120000000002</v>
      </c>
      <c r="N1160" s="75">
        <v>1022.1120000000002</v>
      </c>
      <c r="O1160" s="75">
        <v>1022.1120000000002</v>
      </c>
      <c r="P1160" s="75">
        <v>496.17859200000004</v>
      </c>
      <c r="Q1160" s="75">
        <v>1056.1824000000001</v>
      </c>
    </row>
    <row r="1161" spans="1:17" x14ac:dyDescent="0.2">
      <c r="A1161" s="19">
        <v>40472235</v>
      </c>
      <c r="B1161" s="19" t="s">
        <v>1396</v>
      </c>
      <c r="C1161" s="20">
        <v>36578</v>
      </c>
      <c r="D1161" s="73">
        <v>6597.25</v>
      </c>
      <c r="E1161" s="74">
        <v>3425.8154999999997</v>
      </c>
      <c r="G1161" s="75">
        <v>70.996250000000003</v>
      </c>
      <c r="H1161" s="75">
        <v>151.125</v>
      </c>
      <c r="I1161" s="75">
        <v>146.25000000000003</v>
      </c>
      <c r="J1161" s="75">
        <v>138.125</v>
      </c>
      <c r="K1161" s="75">
        <v>113.74999999999999</v>
      </c>
      <c r="L1161" s="74" t="s">
        <v>674</v>
      </c>
      <c r="M1161" s="75">
        <v>146.25000000000003</v>
      </c>
      <c r="N1161" s="75">
        <v>146.25000000000003</v>
      </c>
      <c r="O1161" s="75">
        <v>146.25000000000003</v>
      </c>
      <c r="P1161" s="75">
        <v>70.996250000000003</v>
      </c>
      <c r="Q1161" s="75">
        <v>151.125</v>
      </c>
    </row>
    <row r="1162" spans="1:17" x14ac:dyDescent="0.2">
      <c r="A1162" s="19">
        <v>40472243</v>
      </c>
      <c r="B1162" s="19" t="s">
        <v>3368</v>
      </c>
      <c r="C1162" s="20">
        <v>36580</v>
      </c>
      <c r="D1162" s="73">
        <v>2915</v>
      </c>
      <c r="E1162" s="74">
        <v>1711.0274999999997</v>
      </c>
      <c r="G1162" s="75">
        <v>31.309469999999997</v>
      </c>
      <c r="H1162" s="75">
        <v>73.702500000000001</v>
      </c>
      <c r="I1162" s="75">
        <v>71.325000000000003</v>
      </c>
      <c r="J1162" s="75">
        <v>67.362499999999997</v>
      </c>
      <c r="K1162" s="75">
        <v>55.474999999999994</v>
      </c>
      <c r="L1162" s="76">
        <v>0</v>
      </c>
      <c r="M1162" s="75">
        <v>71.325000000000003</v>
      </c>
      <c r="N1162" s="75">
        <v>71.325000000000003</v>
      </c>
      <c r="O1162" s="75">
        <v>71.325000000000003</v>
      </c>
      <c r="P1162" s="77">
        <v>0</v>
      </c>
      <c r="Q1162" s="77">
        <v>73.702500000000001</v>
      </c>
    </row>
    <row r="1163" spans="1:17" x14ac:dyDescent="0.2">
      <c r="A1163" s="19">
        <v>40472250</v>
      </c>
      <c r="B1163" s="19" t="s">
        <v>3647</v>
      </c>
      <c r="C1163" s="20">
        <v>36584</v>
      </c>
      <c r="D1163" s="73">
        <v>2915</v>
      </c>
      <c r="E1163" s="74">
        <v>1711.0274999999997</v>
      </c>
      <c r="G1163" s="75">
        <v>13.9808</v>
      </c>
      <c r="H1163" s="75">
        <v>29.76</v>
      </c>
      <c r="I1163" s="75">
        <v>28.800000000000004</v>
      </c>
      <c r="J1163" s="75">
        <v>27.2</v>
      </c>
      <c r="K1163" s="75">
        <v>22.4</v>
      </c>
      <c r="L1163" s="74" t="s">
        <v>674</v>
      </c>
      <c r="M1163" s="75">
        <v>28.800000000000004</v>
      </c>
      <c r="N1163" s="75">
        <v>28.800000000000004</v>
      </c>
      <c r="O1163" s="75">
        <v>28.800000000000004</v>
      </c>
      <c r="P1163" s="75">
        <v>13.9808</v>
      </c>
      <c r="Q1163" s="75">
        <v>29.76</v>
      </c>
    </row>
    <row r="1164" spans="1:17" x14ac:dyDescent="0.2">
      <c r="A1164" s="19">
        <v>40472268</v>
      </c>
      <c r="B1164" s="19" t="s">
        <v>4703</v>
      </c>
      <c r="C1164" s="20">
        <v>36589</v>
      </c>
      <c r="D1164" s="73">
        <v>1650.5</v>
      </c>
      <c r="E1164" s="74">
        <v>665.27499999999998</v>
      </c>
      <c r="G1164" s="75">
        <v>163.14381999999998</v>
      </c>
      <c r="H1164" s="75">
        <v>120.9</v>
      </c>
      <c r="I1164" s="75">
        <v>117</v>
      </c>
      <c r="J1164" s="75">
        <v>110.5</v>
      </c>
      <c r="K1164" s="75">
        <v>91</v>
      </c>
      <c r="L1164" s="76">
        <v>0</v>
      </c>
      <c r="M1164" s="75">
        <v>117</v>
      </c>
      <c r="N1164" s="75">
        <v>117</v>
      </c>
      <c r="O1164" s="75">
        <v>117</v>
      </c>
      <c r="P1164" s="77">
        <v>0</v>
      </c>
      <c r="Q1164" s="77">
        <v>163.14381999999998</v>
      </c>
    </row>
    <row r="1165" spans="1:17" x14ac:dyDescent="0.2">
      <c r="A1165" s="19">
        <v>40472276</v>
      </c>
      <c r="B1165" s="19" t="s">
        <v>4145</v>
      </c>
      <c r="C1165" s="20">
        <v>72202</v>
      </c>
      <c r="D1165" s="73">
        <v>501</v>
      </c>
      <c r="E1165" s="74">
        <v>122.91199999999999</v>
      </c>
      <c r="G1165" s="75">
        <v>16.348600000000001</v>
      </c>
      <c r="H1165" s="75">
        <v>118.3425</v>
      </c>
      <c r="I1165" s="75">
        <v>114.52500000000001</v>
      </c>
      <c r="J1165" s="75">
        <v>108.16249999999999</v>
      </c>
      <c r="K1165" s="75">
        <v>89.074999999999989</v>
      </c>
      <c r="L1165" s="76">
        <v>0</v>
      </c>
      <c r="M1165" s="75">
        <v>114.52500000000001</v>
      </c>
      <c r="N1165" s="75">
        <v>114.52500000000001</v>
      </c>
      <c r="O1165" s="75">
        <v>114.52500000000001</v>
      </c>
      <c r="P1165" s="77">
        <v>0</v>
      </c>
      <c r="Q1165" s="77">
        <v>118.3425</v>
      </c>
    </row>
    <row r="1166" spans="1:17" x14ac:dyDescent="0.2">
      <c r="A1166" s="19">
        <v>40472284</v>
      </c>
      <c r="B1166" s="19" t="s">
        <v>4029</v>
      </c>
      <c r="C1166" s="20">
        <v>72220</v>
      </c>
      <c r="D1166" s="73">
        <v>587.25</v>
      </c>
      <c r="E1166" s="74">
        <v>99.911999999999992</v>
      </c>
      <c r="G1166" s="75">
        <v>46.346352000000003</v>
      </c>
      <c r="H1166" s="75">
        <v>98.65440000000001</v>
      </c>
      <c r="I1166" s="75">
        <v>95.472000000000008</v>
      </c>
      <c r="J1166" s="75">
        <v>90.167999999999992</v>
      </c>
      <c r="K1166" s="75">
        <v>74.256</v>
      </c>
      <c r="L1166" s="74" t="s">
        <v>674</v>
      </c>
      <c r="M1166" s="75">
        <v>95.472000000000008</v>
      </c>
      <c r="N1166" s="75">
        <v>95.472000000000008</v>
      </c>
      <c r="O1166" s="75">
        <v>95.472000000000008</v>
      </c>
      <c r="P1166" s="75">
        <v>46.346352000000003</v>
      </c>
      <c r="Q1166" s="75">
        <v>98.65440000000001</v>
      </c>
    </row>
    <row r="1167" spans="1:17" x14ac:dyDescent="0.2">
      <c r="A1167" s="19">
        <v>40472300</v>
      </c>
      <c r="B1167" s="19" t="s">
        <v>4608</v>
      </c>
      <c r="C1167" s="20">
        <v>70300</v>
      </c>
      <c r="D1167" s="73">
        <v>270</v>
      </c>
      <c r="E1167" s="74">
        <v>99.911999999999992</v>
      </c>
      <c r="G1167" s="75">
        <v>5.0243500000000001</v>
      </c>
      <c r="H1167" s="75">
        <v>10.695</v>
      </c>
      <c r="I1167" s="75">
        <v>10.350000000000001</v>
      </c>
      <c r="J1167" s="75">
        <v>9.7750000000000004</v>
      </c>
      <c r="K1167" s="75">
        <v>8.0499999999999989</v>
      </c>
      <c r="L1167" s="74" t="s">
        <v>674</v>
      </c>
      <c r="M1167" s="75">
        <v>10.350000000000001</v>
      </c>
      <c r="N1167" s="75">
        <v>10.350000000000001</v>
      </c>
      <c r="O1167" s="75">
        <v>10.350000000000001</v>
      </c>
      <c r="P1167" s="75">
        <v>5.0243500000000001</v>
      </c>
      <c r="Q1167" s="75">
        <v>10.695</v>
      </c>
    </row>
    <row r="1168" spans="1:17" x14ac:dyDescent="0.2">
      <c r="A1168" s="19">
        <v>40472318</v>
      </c>
      <c r="B1168" s="19" t="s">
        <v>3089</v>
      </c>
      <c r="C1168" s="20">
        <v>36595</v>
      </c>
      <c r="D1168" s="73">
        <v>5987.25</v>
      </c>
      <c r="E1168" s="74">
        <v>3425.8154999999997</v>
      </c>
      <c r="G1168" s="75">
        <v>8.7161550000000005</v>
      </c>
      <c r="H1168" s="75">
        <v>18.5535</v>
      </c>
      <c r="I1168" s="75">
        <v>17.955000000000002</v>
      </c>
      <c r="J1168" s="75">
        <v>16.9575</v>
      </c>
      <c r="K1168" s="75">
        <v>13.964999999999998</v>
      </c>
      <c r="L1168" s="74" t="s">
        <v>674</v>
      </c>
      <c r="M1168" s="75">
        <v>17.955000000000002</v>
      </c>
      <c r="N1168" s="75">
        <v>17.955000000000002</v>
      </c>
      <c r="O1168" s="75">
        <v>17.955000000000002</v>
      </c>
      <c r="P1168" s="75">
        <v>8.7161550000000005</v>
      </c>
      <c r="Q1168" s="75">
        <v>18.5535</v>
      </c>
    </row>
    <row r="1169" spans="1:17" x14ac:dyDescent="0.2">
      <c r="A1169" s="19">
        <v>40472326</v>
      </c>
      <c r="B1169" s="19" t="s">
        <v>3088</v>
      </c>
      <c r="C1169" s="20">
        <v>36596</v>
      </c>
      <c r="D1169" s="73">
        <v>2538</v>
      </c>
      <c r="E1169" s="74">
        <v>1711.0274999999997</v>
      </c>
      <c r="G1169" s="75">
        <v>5.4525120000000005</v>
      </c>
      <c r="H1169" s="75">
        <v>11.606400000000001</v>
      </c>
      <c r="I1169" s="75">
        <v>11.232000000000003</v>
      </c>
      <c r="J1169" s="75">
        <v>10.608000000000001</v>
      </c>
      <c r="K1169" s="75">
        <v>8.7359999999999989</v>
      </c>
      <c r="L1169" s="74" t="s">
        <v>674</v>
      </c>
      <c r="M1169" s="75">
        <v>11.232000000000003</v>
      </c>
      <c r="N1169" s="75">
        <v>11.232000000000003</v>
      </c>
      <c r="O1169" s="75">
        <v>11.232000000000003</v>
      </c>
      <c r="P1169" s="75">
        <v>5.4525120000000005</v>
      </c>
      <c r="Q1169" s="75">
        <v>11.606400000000001</v>
      </c>
    </row>
    <row r="1170" spans="1:17" x14ac:dyDescent="0.2">
      <c r="A1170" s="19">
        <v>40472334</v>
      </c>
      <c r="B1170" s="19" t="s">
        <v>1753</v>
      </c>
      <c r="C1170" s="20">
        <v>36597</v>
      </c>
      <c r="D1170" s="73">
        <v>2538</v>
      </c>
      <c r="E1170" s="74">
        <v>1711.0274999999997</v>
      </c>
      <c r="G1170" s="75">
        <v>20.787701999999999</v>
      </c>
      <c r="H1170" s="75">
        <v>44.249400000000001</v>
      </c>
      <c r="I1170" s="75">
        <v>42.822000000000003</v>
      </c>
      <c r="J1170" s="75">
        <v>40.442999999999998</v>
      </c>
      <c r="K1170" s="75">
        <v>33.305999999999997</v>
      </c>
      <c r="L1170" s="74" t="s">
        <v>674</v>
      </c>
      <c r="M1170" s="75">
        <v>42.822000000000003</v>
      </c>
      <c r="N1170" s="75">
        <v>42.822000000000003</v>
      </c>
      <c r="O1170" s="75">
        <v>42.822000000000003</v>
      </c>
      <c r="P1170" s="75">
        <v>20.787701999999999</v>
      </c>
      <c r="Q1170" s="75">
        <v>44.249400000000001</v>
      </c>
    </row>
    <row r="1171" spans="1:17" x14ac:dyDescent="0.2">
      <c r="A1171" s="19">
        <v>40472342</v>
      </c>
      <c r="B1171" s="19" t="s">
        <v>2342</v>
      </c>
      <c r="C1171" s="20">
        <v>77001</v>
      </c>
      <c r="D1171" s="73">
        <v>872</v>
      </c>
      <c r="E1171" s="74">
        <v>0</v>
      </c>
      <c r="G1171" s="75">
        <v>0</v>
      </c>
      <c r="H1171" s="75">
        <v>398.77470000000005</v>
      </c>
      <c r="I1171" s="75">
        <v>385.911</v>
      </c>
      <c r="J1171" s="75">
        <v>364.47149999999999</v>
      </c>
      <c r="K1171" s="75">
        <v>300.15300000000002</v>
      </c>
      <c r="L1171" s="76">
        <v>0</v>
      </c>
      <c r="M1171" s="75">
        <v>385.911</v>
      </c>
      <c r="N1171" s="75">
        <v>385.911</v>
      </c>
      <c r="O1171" s="75">
        <v>385.911</v>
      </c>
      <c r="P1171" s="77">
        <v>0</v>
      </c>
      <c r="Q1171" s="77">
        <v>398.77470000000005</v>
      </c>
    </row>
    <row r="1172" spans="1:17" x14ac:dyDescent="0.2">
      <c r="A1172" s="19">
        <v>40472367</v>
      </c>
      <c r="B1172" s="19" t="s">
        <v>729</v>
      </c>
      <c r="C1172" s="72"/>
      <c r="D1172" s="73">
        <v>860.25</v>
      </c>
      <c r="E1172" s="74">
        <v>0</v>
      </c>
      <c r="G1172" s="75">
        <v>11.501049999999999</v>
      </c>
      <c r="H1172" s="75">
        <v>94.39500000000001</v>
      </c>
      <c r="I1172" s="75">
        <v>91.350000000000009</v>
      </c>
      <c r="J1172" s="75">
        <v>86.274999999999991</v>
      </c>
      <c r="K1172" s="75">
        <v>71.05</v>
      </c>
      <c r="L1172" s="76">
        <v>0</v>
      </c>
      <c r="M1172" s="75">
        <v>91.350000000000009</v>
      </c>
      <c r="N1172" s="75">
        <v>91.350000000000009</v>
      </c>
      <c r="O1172" s="75">
        <v>91.350000000000009</v>
      </c>
      <c r="P1172" s="77">
        <v>0</v>
      </c>
      <c r="Q1172" s="77">
        <v>94.39500000000001</v>
      </c>
    </row>
    <row r="1173" spans="1:17" x14ac:dyDescent="0.2">
      <c r="A1173" s="19">
        <v>40472375</v>
      </c>
      <c r="B1173" s="19" t="s">
        <v>730</v>
      </c>
      <c r="C1173" s="72"/>
      <c r="D1173" s="73">
        <v>861</v>
      </c>
      <c r="E1173" s="74">
        <v>0</v>
      </c>
      <c r="G1173" s="75">
        <v>0</v>
      </c>
      <c r="H1173" s="75">
        <v>0</v>
      </c>
      <c r="I1173" s="75">
        <v>0</v>
      </c>
      <c r="J1173" s="75">
        <v>0</v>
      </c>
      <c r="K1173" s="75">
        <v>0</v>
      </c>
      <c r="L1173" s="74" t="s">
        <v>674</v>
      </c>
      <c r="M1173" s="75">
        <v>0</v>
      </c>
      <c r="N1173" s="75">
        <v>0</v>
      </c>
      <c r="O1173" s="75">
        <v>0</v>
      </c>
      <c r="P1173" s="75">
        <v>0</v>
      </c>
      <c r="Q1173" s="75">
        <v>0</v>
      </c>
    </row>
    <row r="1174" spans="1:17" x14ac:dyDescent="0.2">
      <c r="A1174" s="19">
        <v>40472383</v>
      </c>
      <c r="B1174" s="19" t="s">
        <v>475</v>
      </c>
      <c r="C1174" s="72"/>
      <c r="D1174" s="73">
        <v>4.5</v>
      </c>
      <c r="E1174" s="74">
        <v>0</v>
      </c>
      <c r="G1174" s="75">
        <v>0</v>
      </c>
      <c r="H1174" s="75">
        <v>13.299000000000001</v>
      </c>
      <c r="I1174" s="75">
        <v>12.870000000000001</v>
      </c>
      <c r="J1174" s="75">
        <v>12.155000000000001</v>
      </c>
      <c r="K1174" s="75">
        <v>10.01</v>
      </c>
      <c r="L1174" s="76">
        <v>0</v>
      </c>
      <c r="M1174" s="75">
        <v>12.870000000000001</v>
      </c>
      <c r="N1174" s="75">
        <v>12.870000000000001</v>
      </c>
      <c r="O1174" s="75">
        <v>12.870000000000001</v>
      </c>
      <c r="P1174" s="77">
        <v>0</v>
      </c>
      <c r="Q1174" s="77">
        <v>13.299000000000001</v>
      </c>
    </row>
    <row r="1175" spans="1:17" x14ac:dyDescent="0.2">
      <c r="A1175" s="19">
        <v>40472391</v>
      </c>
      <c r="B1175" s="19" t="s">
        <v>1182</v>
      </c>
      <c r="C1175" s="72"/>
      <c r="D1175" s="73">
        <v>10.5</v>
      </c>
      <c r="E1175" s="74">
        <v>0</v>
      </c>
      <c r="G1175" s="75">
        <v>28.625688</v>
      </c>
      <c r="H1175" s="75">
        <v>60.933599999999998</v>
      </c>
      <c r="I1175" s="75">
        <v>58.968000000000004</v>
      </c>
      <c r="J1175" s="75">
        <v>55.691999999999993</v>
      </c>
      <c r="K1175" s="75">
        <v>45.863999999999997</v>
      </c>
      <c r="L1175" s="74" t="s">
        <v>674</v>
      </c>
      <c r="M1175" s="75">
        <v>58.968000000000004</v>
      </c>
      <c r="N1175" s="75">
        <v>58.968000000000004</v>
      </c>
      <c r="O1175" s="75">
        <v>58.968000000000004</v>
      </c>
      <c r="P1175" s="75">
        <v>28.625688</v>
      </c>
      <c r="Q1175" s="75">
        <v>60.933599999999998</v>
      </c>
    </row>
    <row r="1176" spans="1:17" x14ac:dyDescent="0.2">
      <c r="A1176" s="19">
        <v>40472409</v>
      </c>
      <c r="B1176" s="19" t="s">
        <v>1520</v>
      </c>
      <c r="C1176" s="72"/>
      <c r="D1176" s="73">
        <v>44</v>
      </c>
      <c r="E1176" s="74">
        <v>0</v>
      </c>
      <c r="G1176" s="75">
        <v>27.524699999999999</v>
      </c>
      <c r="H1176" s="75">
        <v>58.59</v>
      </c>
      <c r="I1176" s="75">
        <v>56.70000000000001</v>
      </c>
      <c r="J1176" s="75">
        <v>53.55</v>
      </c>
      <c r="K1176" s="75">
        <v>44.099999999999994</v>
      </c>
      <c r="L1176" s="74" t="s">
        <v>674</v>
      </c>
      <c r="M1176" s="75">
        <v>56.70000000000001</v>
      </c>
      <c r="N1176" s="75">
        <v>56.70000000000001</v>
      </c>
      <c r="O1176" s="75">
        <v>56.70000000000001</v>
      </c>
      <c r="P1176" s="75">
        <v>27.524699999999999</v>
      </c>
      <c r="Q1176" s="75">
        <v>58.59</v>
      </c>
    </row>
    <row r="1177" spans="1:17" x14ac:dyDescent="0.2">
      <c r="A1177" s="19">
        <v>40472417</v>
      </c>
      <c r="B1177" s="19" t="s">
        <v>1392</v>
      </c>
      <c r="C1177" s="72"/>
      <c r="D1177" s="73">
        <v>14.25</v>
      </c>
      <c r="E1177" s="74">
        <v>0</v>
      </c>
      <c r="G1177" s="75">
        <v>15.789566000000001</v>
      </c>
      <c r="H1177" s="75">
        <v>33.610199999999999</v>
      </c>
      <c r="I1177" s="75">
        <v>32.526000000000003</v>
      </c>
      <c r="J1177" s="75">
        <v>30.719000000000001</v>
      </c>
      <c r="K1177" s="75">
        <v>25.297999999999998</v>
      </c>
      <c r="L1177" s="74" t="s">
        <v>674</v>
      </c>
      <c r="M1177" s="75">
        <v>32.526000000000003</v>
      </c>
      <c r="N1177" s="75">
        <v>32.526000000000003</v>
      </c>
      <c r="O1177" s="75">
        <v>32.526000000000003</v>
      </c>
      <c r="P1177" s="75">
        <v>15.789566000000001</v>
      </c>
      <c r="Q1177" s="75">
        <v>33.610199999999999</v>
      </c>
    </row>
    <row r="1178" spans="1:17" x14ac:dyDescent="0.2">
      <c r="A1178" s="19">
        <v>40472433</v>
      </c>
      <c r="B1178" s="19" t="s">
        <v>2359</v>
      </c>
      <c r="C1178" s="72"/>
      <c r="D1178" s="73">
        <v>48.5</v>
      </c>
      <c r="E1178" s="74">
        <v>0</v>
      </c>
      <c r="G1178" s="75">
        <v>80.051109999999994</v>
      </c>
      <c r="H1178" s="75">
        <v>84.704400000000007</v>
      </c>
      <c r="I1178" s="75">
        <v>81.971999999999994</v>
      </c>
      <c r="J1178" s="75">
        <v>77.417999999999992</v>
      </c>
      <c r="K1178" s="75">
        <v>63.755999999999993</v>
      </c>
      <c r="L1178" s="76">
        <v>98.12700000000001</v>
      </c>
      <c r="M1178" s="75">
        <v>81.971999999999994</v>
      </c>
      <c r="N1178" s="75">
        <v>81.971999999999994</v>
      </c>
      <c r="O1178" s="75">
        <v>81.971999999999994</v>
      </c>
      <c r="P1178" s="77">
        <v>63.755999999999993</v>
      </c>
      <c r="Q1178" s="77">
        <v>98.12700000000001</v>
      </c>
    </row>
    <row r="1179" spans="1:17" x14ac:dyDescent="0.2">
      <c r="A1179" s="19">
        <v>40472441</v>
      </c>
      <c r="B1179" s="19" t="s">
        <v>2861</v>
      </c>
      <c r="C1179" s="72"/>
      <c r="D1179" s="73">
        <v>15</v>
      </c>
      <c r="E1179" s="74">
        <v>0</v>
      </c>
      <c r="G1179" s="75">
        <v>80.051109999999994</v>
      </c>
      <c r="H1179" s="75">
        <v>92.070000000000007</v>
      </c>
      <c r="I1179" s="75">
        <v>89.100000000000009</v>
      </c>
      <c r="J1179" s="75">
        <v>84.149999999999991</v>
      </c>
      <c r="K1179" s="75">
        <v>69.3</v>
      </c>
      <c r="L1179" s="76">
        <v>98.12700000000001</v>
      </c>
      <c r="M1179" s="75">
        <v>89.100000000000009</v>
      </c>
      <c r="N1179" s="75">
        <v>89.100000000000009</v>
      </c>
      <c r="O1179" s="75">
        <v>89.100000000000009</v>
      </c>
      <c r="P1179" s="77">
        <v>69.3</v>
      </c>
      <c r="Q1179" s="77">
        <v>98.12700000000001</v>
      </c>
    </row>
    <row r="1180" spans="1:17" x14ac:dyDescent="0.2">
      <c r="A1180" s="19">
        <v>40472458</v>
      </c>
      <c r="B1180" s="19" t="s">
        <v>4224</v>
      </c>
      <c r="C1180" s="72"/>
      <c r="D1180" s="73">
        <v>29.75</v>
      </c>
      <c r="E1180" s="74">
        <v>0</v>
      </c>
      <c r="G1180" s="75">
        <v>80.051109999999994</v>
      </c>
      <c r="H1180" s="75">
        <v>84.704400000000007</v>
      </c>
      <c r="I1180" s="75">
        <v>81.971999999999994</v>
      </c>
      <c r="J1180" s="75">
        <v>77.417999999999992</v>
      </c>
      <c r="K1180" s="75">
        <v>63.755999999999993</v>
      </c>
      <c r="L1180" s="76">
        <v>98.12700000000001</v>
      </c>
      <c r="M1180" s="75">
        <v>81.971999999999994</v>
      </c>
      <c r="N1180" s="75">
        <v>81.971999999999994</v>
      </c>
      <c r="O1180" s="75">
        <v>81.971999999999994</v>
      </c>
      <c r="P1180" s="77">
        <v>63.755999999999993</v>
      </c>
      <c r="Q1180" s="77">
        <v>98.12700000000001</v>
      </c>
    </row>
    <row r="1181" spans="1:17" x14ac:dyDescent="0.2">
      <c r="A1181" s="19">
        <v>40472466</v>
      </c>
      <c r="B1181" s="19" t="s">
        <v>210</v>
      </c>
      <c r="C1181" s="72"/>
      <c r="D1181" s="73">
        <v>5.25</v>
      </c>
      <c r="E1181" s="74">
        <v>0</v>
      </c>
      <c r="G1181" s="75">
        <v>80.051109999999994</v>
      </c>
      <c r="H1181" s="75">
        <v>84.704400000000007</v>
      </c>
      <c r="I1181" s="75">
        <v>81.971999999999994</v>
      </c>
      <c r="J1181" s="75">
        <v>77.417999999999992</v>
      </c>
      <c r="K1181" s="75">
        <v>63.755999999999993</v>
      </c>
      <c r="L1181" s="76">
        <v>98.12700000000001</v>
      </c>
      <c r="M1181" s="75">
        <v>81.971999999999994</v>
      </c>
      <c r="N1181" s="75">
        <v>81.971999999999994</v>
      </c>
      <c r="O1181" s="75">
        <v>81.971999999999994</v>
      </c>
      <c r="P1181" s="77">
        <v>63.755999999999993</v>
      </c>
      <c r="Q1181" s="77">
        <v>98.12700000000001</v>
      </c>
    </row>
    <row r="1182" spans="1:17" x14ac:dyDescent="0.2">
      <c r="A1182" s="19">
        <v>40472474</v>
      </c>
      <c r="B1182" s="19" t="s">
        <v>4940</v>
      </c>
      <c r="C1182" s="72"/>
      <c r="D1182" s="73">
        <v>2458.25</v>
      </c>
      <c r="E1182" s="74">
        <v>0</v>
      </c>
      <c r="G1182" s="75">
        <v>5.7030000000000003</v>
      </c>
      <c r="H1182" s="75" t="e">
        <v>#N/A</v>
      </c>
      <c r="I1182" s="75" t="e">
        <v>#N/A</v>
      </c>
      <c r="J1182" s="75" t="e">
        <v>#N/A</v>
      </c>
      <c r="K1182" s="75" t="e">
        <v>#N/A</v>
      </c>
      <c r="L1182" s="76">
        <v>0</v>
      </c>
      <c r="M1182" s="75" t="e">
        <v>#N/A</v>
      </c>
      <c r="N1182" s="75" t="e">
        <v>#N/A</v>
      </c>
      <c r="O1182" s="75" t="e">
        <v>#N/A</v>
      </c>
      <c r="P1182" s="77"/>
      <c r="Q1182" s="77"/>
    </row>
    <row r="1183" spans="1:17" x14ac:dyDescent="0.2">
      <c r="A1183" s="19">
        <v>40472508</v>
      </c>
      <c r="B1183" s="19" t="s">
        <v>1511</v>
      </c>
      <c r="C1183" s="20">
        <v>73000</v>
      </c>
      <c r="D1183" s="73">
        <v>501</v>
      </c>
      <c r="E1183" s="74">
        <v>99.911999999999992</v>
      </c>
      <c r="G1183" s="75">
        <v>0</v>
      </c>
      <c r="H1183" s="75">
        <v>0</v>
      </c>
      <c r="I1183" s="75">
        <v>0</v>
      </c>
      <c r="J1183" s="75">
        <v>0</v>
      </c>
      <c r="K1183" s="75">
        <v>0</v>
      </c>
      <c r="L1183" s="74" t="s">
        <v>674</v>
      </c>
      <c r="M1183" s="75">
        <v>0</v>
      </c>
      <c r="N1183" s="75">
        <v>0</v>
      </c>
      <c r="O1183" s="75">
        <v>0</v>
      </c>
      <c r="P1183" s="75">
        <v>0</v>
      </c>
      <c r="Q1183" s="75">
        <v>0</v>
      </c>
    </row>
    <row r="1184" spans="1:17" x14ac:dyDescent="0.2">
      <c r="A1184" s="19">
        <v>40472557</v>
      </c>
      <c r="B1184" s="19" t="s">
        <v>4052</v>
      </c>
      <c r="C1184" s="20">
        <v>73010</v>
      </c>
      <c r="D1184" s="73">
        <v>501</v>
      </c>
      <c r="E1184" s="74">
        <v>122.91199999999999</v>
      </c>
      <c r="G1184" s="75">
        <v>3.3859750000000002</v>
      </c>
      <c r="H1184" s="75">
        <v>7.2075000000000005</v>
      </c>
      <c r="I1184" s="75">
        <v>6.9750000000000014</v>
      </c>
      <c r="J1184" s="75">
        <v>6.5874999999999995</v>
      </c>
      <c r="K1184" s="75">
        <v>5.4249999999999998</v>
      </c>
      <c r="L1184" s="74" t="s">
        <v>674</v>
      </c>
      <c r="M1184" s="75">
        <v>6.9750000000000014</v>
      </c>
      <c r="N1184" s="75">
        <v>6.9750000000000014</v>
      </c>
      <c r="O1184" s="75">
        <v>6.9750000000000014</v>
      </c>
      <c r="P1184" s="75">
        <v>3.3859750000000002</v>
      </c>
      <c r="Q1184" s="75">
        <v>7.2075000000000005</v>
      </c>
    </row>
    <row r="1185" spans="1:17" x14ac:dyDescent="0.2">
      <c r="A1185" s="19">
        <v>40472607</v>
      </c>
      <c r="B1185" s="19" t="s">
        <v>3735</v>
      </c>
      <c r="C1185" s="72"/>
      <c r="D1185" s="73">
        <v>39.75</v>
      </c>
      <c r="E1185" s="74">
        <v>0</v>
      </c>
      <c r="G1185" s="75">
        <v>1.2014750000000001</v>
      </c>
      <c r="H1185" s="75">
        <v>2.5575000000000001</v>
      </c>
      <c r="I1185" s="75">
        <v>2.4750000000000005</v>
      </c>
      <c r="J1185" s="75">
        <v>2.3374999999999999</v>
      </c>
      <c r="K1185" s="75">
        <v>1.9249999999999998</v>
      </c>
      <c r="L1185" s="74" t="s">
        <v>674</v>
      </c>
      <c r="M1185" s="75">
        <v>2.4750000000000005</v>
      </c>
      <c r="N1185" s="75">
        <v>2.4750000000000005</v>
      </c>
      <c r="O1185" s="75">
        <v>2.4750000000000005</v>
      </c>
      <c r="P1185" s="75">
        <v>1.2014750000000001</v>
      </c>
      <c r="Q1185" s="75">
        <v>2.5575000000000001</v>
      </c>
    </row>
    <row r="1186" spans="1:17" x14ac:dyDescent="0.2">
      <c r="A1186" s="19">
        <v>40472615</v>
      </c>
      <c r="B1186" s="19" t="s">
        <v>553</v>
      </c>
      <c r="C1186" s="20">
        <v>73030</v>
      </c>
      <c r="D1186" s="73">
        <v>587.25</v>
      </c>
      <c r="E1186" s="74">
        <v>99.911999999999992</v>
      </c>
      <c r="G1186" s="75">
        <v>458.08965000000001</v>
      </c>
      <c r="H1186" s="75">
        <v>975.10500000000002</v>
      </c>
      <c r="I1186" s="75">
        <v>943.65000000000009</v>
      </c>
      <c r="J1186" s="75">
        <v>891.22500000000002</v>
      </c>
      <c r="K1186" s="75">
        <v>733.94999999999993</v>
      </c>
      <c r="L1186" s="74" t="s">
        <v>674</v>
      </c>
      <c r="M1186" s="75">
        <v>943.65000000000009</v>
      </c>
      <c r="N1186" s="75">
        <v>943.65000000000009</v>
      </c>
      <c r="O1186" s="75">
        <v>943.65000000000009</v>
      </c>
      <c r="P1186" s="75">
        <v>458.08965000000001</v>
      </c>
      <c r="Q1186" s="75">
        <v>975.10500000000002</v>
      </c>
    </row>
    <row r="1187" spans="1:17" x14ac:dyDescent="0.2">
      <c r="A1187" s="19">
        <v>40472623</v>
      </c>
      <c r="B1187" s="19" t="s">
        <v>2809</v>
      </c>
      <c r="C1187" s="20">
        <v>50432</v>
      </c>
      <c r="D1187" s="73">
        <v>4568</v>
      </c>
      <c r="E1187" s="74">
        <v>2133.1120000000001</v>
      </c>
      <c r="G1187" s="75">
        <v>1192.789428</v>
      </c>
      <c r="H1187" s="75">
        <v>2539.0115999999998</v>
      </c>
      <c r="I1187" s="75">
        <v>2457.1080000000002</v>
      </c>
      <c r="J1187" s="75">
        <v>2320.6019999999999</v>
      </c>
      <c r="K1187" s="75">
        <v>1911.0839999999998</v>
      </c>
      <c r="L1187" s="74" t="s">
        <v>674</v>
      </c>
      <c r="M1187" s="75">
        <v>2457.1080000000002</v>
      </c>
      <c r="N1187" s="75">
        <v>2457.1080000000002</v>
      </c>
      <c r="O1187" s="75">
        <v>2457.1080000000002</v>
      </c>
      <c r="P1187" s="75">
        <v>1192.789428</v>
      </c>
      <c r="Q1187" s="75">
        <v>2539.0115999999998</v>
      </c>
    </row>
    <row r="1188" spans="1:17" x14ac:dyDescent="0.2">
      <c r="A1188" s="19">
        <v>40472649</v>
      </c>
      <c r="B1188" s="19" t="s">
        <v>4742</v>
      </c>
      <c r="C1188" s="20">
        <v>78740</v>
      </c>
      <c r="D1188" s="73">
        <v>1735.25</v>
      </c>
      <c r="E1188" s="74">
        <v>446.98199999999997</v>
      </c>
      <c r="G1188" s="75">
        <v>668.86685</v>
      </c>
      <c r="H1188" s="75">
        <v>2883</v>
      </c>
      <c r="I1188" s="75">
        <v>2790</v>
      </c>
      <c r="J1188" s="75">
        <v>2635</v>
      </c>
      <c r="K1188" s="75">
        <v>2170</v>
      </c>
      <c r="L1188" s="76">
        <v>903.798</v>
      </c>
      <c r="M1188" s="75">
        <v>2790</v>
      </c>
      <c r="N1188" s="75">
        <v>2790</v>
      </c>
      <c r="O1188" s="75">
        <v>2790</v>
      </c>
      <c r="P1188" s="77">
        <v>668.86685</v>
      </c>
      <c r="Q1188" s="77">
        <v>2883</v>
      </c>
    </row>
    <row r="1189" spans="1:17" x14ac:dyDescent="0.2">
      <c r="A1189" s="19">
        <v>40472656</v>
      </c>
      <c r="B1189" s="19" t="s">
        <v>754</v>
      </c>
      <c r="C1189" s="20">
        <v>73050</v>
      </c>
      <c r="D1189" s="73">
        <v>546</v>
      </c>
      <c r="E1189" s="74">
        <v>99.911999999999992</v>
      </c>
      <c r="G1189" s="75">
        <v>1123.1300919999999</v>
      </c>
      <c r="H1189" s="75">
        <v>2390.7323999999999</v>
      </c>
      <c r="I1189" s="75">
        <v>2313.6120000000001</v>
      </c>
      <c r="J1189" s="75">
        <v>2185.078</v>
      </c>
      <c r="K1189" s="75">
        <v>1799.4759999999997</v>
      </c>
      <c r="L1189" s="74" t="s">
        <v>674</v>
      </c>
      <c r="M1189" s="75">
        <v>2313.6120000000001</v>
      </c>
      <c r="N1189" s="75">
        <v>2313.6120000000001</v>
      </c>
      <c r="O1189" s="75">
        <v>2313.6120000000001</v>
      </c>
      <c r="P1189" s="75">
        <v>1123.1300919999999</v>
      </c>
      <c r="Q1189" s="75">
        <v>2390.7323999999999</v>
      </c>
    </row>
    <row r="1190" spans="1:17" x14ac:dyDescent="0.2">
      <c r="A1190" s="19">
        <v>40472664</v>
      </c>
      <c r="B1190" s="19" t="s">
        <v>3264</v>
      </c>
      <c r="C1190" s="20">
        <v>62302</v>
      </c>
      <c r="D1190" s="73">
        <v>1854</v>
      </c>
      <c r="E1190" s="74">
        <v>851.86249999999995</v>
      </c>
      <c r="G1190" s="75">
        <v>15.291500000000001</v>
      </c>
      <c r="H1190" s="75">
        <v>32.550000000000004</v>
      </c>
      <c r="I1190" s="75">
        <v>31.500000000000004</v>
      </c>
      <c r="J1190" s="75">
        <v>29.75</v>
      </c>
      <c r="K1190" s="75">
        <v>24.5</v>
      </c>
      <c r="L1190" s="74" t="s">
        <v>674</v>
      </c>
      <c r="M1190" s="75">
        <v>31.500000000000004</v>
      </c>
      <c r="N1190" s="75">
        <v>31.500000000000004</v>
      </c>
      <c r="O1190" s="75">
        <v>31.500000000000004</v>
      </c>
      <c r="P1190" s="75">
        <v>15.291500000000001</v>
      </c>
      <c r="Q1190" s="75">
        <v>32.550000000000004</v>
      </c>
    </row>
    <row r="1191" spans="1:17" x14ac:dyDescent="0.2">
      <c r="A1191" s="19">
        <v>40472680</v>
      </c>
      <c r="B1191" s="19" t="s">
        <v>4741</v>
      </c>
      <c r="C1191" s="20">
        <v>74485</v>
      </c>
      <c r="D1191" s="73">
        <v>2087.75</v>
      </c>
      <c r="E1191" s="74">
        <v>2133.1120000000001</v>
      </c>
      <c r="G1191" s="75">
        <v>70.945319999999995</v>
      </c>
      <c r="H1191" s="75">
        <v>407.05170000000004</v>
      </c>
      <c r="I1191" s="75">
        <v>393.92099999999999</v>
      </c>
      <c r="J1191" s="75">
        <v>372.03649999999999</v>
      </c>
      <c r="K1191" s="75">
        <v>306.38299999999998</v>
      </c>
      <c r="L1191" s="76">
        <v>0</v>
      </c>
      <c r="M1191" s="75">
        <v>393.92099999999999</v>
      </c>
      <c r="N1191" s="75">
        <v>393.92099999999999</v>
      </c>
      <c r="O1191" s="75">
        <v>393.92099999999999</v>
      </c>
      <c r="P1191" s="77">
        <v>0</v>
      </c>
      <c r="Q1191" s="77">
        <v>407.05170000000004</v>
      </c>
    </row>
    <row r="1192" spans="1:17" x14ac:dyDescent="0.2">
      <c r="A1192" s="19">
        <v>40472698</v>
      </c>
      <c r="B1192" s="19" t="s">
        <v>4051</v>
      </c>
      <c r="C1192" s="72"/>
      <c r="D1192" s="73">
        <v>14.25</v>
      </c>
      <c r="E1192" s="74">
        <v>0</v>
      </c>
      <c r="G1192" s="75">
        <v>116.547444</v>
      </c>
      <c r="H1192" s="75">
        <v>248.08680000000001</v>
      </c>
      <c r="I1192" s="75">
        <v>240.08400000000003</v>
      </c>
      <c r="J1192" s="75">
        <v>226.74599999999998</v>
      </c>
      <c r="K1192" s="75">
        <v>186.73199999999997</v>
      </c>
      <c r="L1192" s="74" t="s">
        <v>674</v>
      </c>
      <c r="M1192" s="75">
        <v>240.08400000000003</v>
      </c>
      <c r="N1192" s="75">
        <v>240.08400000000003</v>
      </c>
      <c r="O1192" s="75">
        <v>240.08400000000003</v>
      </c>
      <c r="P1192" s="75">
        <v>116.547444</v>
      </c>
      <c r="Q1192" s="75">
        <v>248.08680000000001</v>
      </c>
    </row>
    <row r="1193" spans="1:17" x14ac:dyDescent="0.2">
      <c r="A1193" s="19">
        <v>40472706</v>
      </c>
      <c r="B1193" s="19" t="s">
        <v>527</v>
      </c>
      <c r="C1193" s="20">
        <v>73060</v>
      </c>
      <c r="D1193" s="73">
        <v>546</v>
      </c>
      <c r="E1193" s="74">
        <v>99.911999999999992</v>
      </c>
      <c r="G1193" s="75">
        <v>62.0398</v>
      </c>
      <c r="H1193" s="75">
        <v>132.06</v>
      </c>
      <c r="I1193" s="75">
        <v>127.80000000000003</v>
      </c>
      <c r="J1193" s="75">
        <v>120.7</v>
      </c>
      <c r="K1193" s="75">
        <v>99.399999999999991</v>
      </c>
      <c r="L1193" s="74" t="s">
        <v>674</v>
      </c>
      <c r="M1193" s="75">
        <v>127.80000000000003</v>
      </c>
      <c r="N1193" s="75">
        <v>127.80000000000003</v>
      </c>
      <c r="O1193" s="75">
        <v>127.80000000000003</v>
      </c>
      <c r="P1193" s="75">
        <v>62.0398</v>
      </c>
      <c r="Q1193" s="75">
        <v>132.06</v>
      </c>
    </row>
    <row r="1194" spans="1:17" x14ac:dyDescent="0.2">
      <c r="A1194" s="19">
        <v>40472730</v>
      </c>
      <c r="B1194" s="19" t="s">
        <v>287</v>
      </c>
      <c r="C1194" s="72"/>
      <c r="D1194" s="73">
        <v>6.5</v>
      </c>
      <c r="E1194" s="74">
        <v>0</v>
      </c>
      <c r="G1194" s="75">
        <v>5.6797000000000004</v>
      </c>
      <c r="H1194" s="75">
        <v>12.09</v>
      </c>
      <c r="I1194" s="75">
        <v>11.700000000000001</v>
      </c>
      <c r="J1194" s="75">
        <v>11.049999999999999</v>
      </c>
      <c r="K1194" s="75">
        <v>9.1</v>
      </c>
      <c r="L1194" s="74" t="s">
        <v>674</v>
      </c>
      <c r="M1194" s="75">
        <v>11.700000000000001</v>
      </c>
      <c r="N1194" s="75">
        <v>11.700000000000001</v>
      </c>
      <c r="O1194" s="75">
        <v>11.700000000000001</v>
      </c>
      <c r="P1194" s="75">
        <v>5.6797000000000004</v>
      </c>
      <c r="Q1194" s="75">
        <v>12.09</v>
      </c>
    </row>
    <row r="1195" spans="1:17" x14ac:dyDescent="0.2">
      <c r="A1195" s="19">
        <v>40472748</v>
      </c>
      <c r="B1195" s="19" t="s">
        <v>4382</v>
      </c>
      <c r="C1195" s="72"/>
      <c r="D1195" s="73">
        <v>20.5</v>
      </c>
      <c r="E1195" s="74">
        <v>0</v>
      </c>
      <c r="G1195" s="75">
        <v>0</v>
      </c>
      <c r="H1195" s="75">
        <v>124.4526</v>
      </c>
      <c r="I1195" s="75">
        <v>120.438</v>
      </c>
      <c r="J1195" s="75">
        <v>113.74699999999999</v>
      </c>
      <c r="K1195" s="75">
        <v>93.673999999999992</v>
      </c>
      <c r="L1195" s="76">
        <v>0</v>
      </c>
      <c r="M1195" s="75">
        <v>120.438</v>
      </c>
      <c r="N1195" s="75">
        <v>120.438</v>
      </c>
      <c r="O1195" s="75">
        <v>120.438</v>
      </c>
      <c r="P1195" s="77">
        <v>0</v>
      </c>
      <c r="Q1195" s="77">
        <v>124.4526</v>
      </c>
    </row>
    <row r="1196" spans="1:17" x14ac:dyDescent="0.2">
      <c r="A1196" s="19">
        <v>40472755</v>
      </c>
      <c r="B1196" s="19" t="s">
        <v>2132</v>
      </c>
      <c r="C1196" s="20">
        <v>73070</v>
      </c>
      <c r="D1196" s="73">
        <v>491.75</v>
      </c>
      <c r="E1196" s="74">
        <v>99.911999999999992</v>
      </c>
      <c r="G1196" s="75">
        <v>102.67150000000001</v>
      </c>
      <c r="H1196" s="75">
        <v>218.55</v>
      </c>
      <c r="I1196" s="75">
        <v>211.50000000000003</v>
      </c>
      <c r="J1196" s="75">
        <v>199.75</v>
      </c>
      <c r="K1196" s="75">
        <v>164.5</v>
      </c>
      <c r="L1196" s="74" t="s">
        <v>674</v>
      </c>
      <c r="M1196" s="75">
        <v>211.50000000000003</v>
      </c>
      <c r="N1196" s="75">
        <v>211.50000000000003</v>
      </c>
      <c r="O1196" s="75">
        <v>211.50000000000003</v>
      </c>
      <c r="P1196" s="75">
        <v>102.67150000000001</v>
      </c>
      <c r="Q1196" s="75">
        <v>218.55</v>
      </c>
    </row>
    <row r="1197" spans="1:17" x14ac:dyDescent="0.2">
      <c r="A1197" s="19">
        <v>40472763</v>
      </c>
      <c r="B1197" s="19" t="s">
        <v>538</v>
      </c>
      <c r="C1197" s="20">
        <v>73080</v>
      </c>
      <c r="D1197" s="73">
        <v>573.5</v>
      </c>
      <c r="E1197" s="74">
        <v>99.911999999999992</v>
      </c>
      <c r="G1197" s="75">
        <v>12.88855</v>
      </c>
      <c r="H1197" s="75">
        <v>27.435000000000002</v>
      </c>
      <c r="I1197" s="75">
        <v>26.550000000000004</v>
      </c>
      <c r="J1197" s="75">
        <v>25.074999999999999</v>
      </c>
      <c r="K1197" s="75">
        <v>20.65</v>
      </c>
      <c r="L1197" s="74" t="s">
        <v>674</v>
      </c>
      <c r="M1197" s="75">
        <v>26.550000000000004</v>
      </c>
      <c r="N1197" s="75">
        <v>26.550000000000004</v>
      </c>
      <c r="O1197" s="75">
        <v>26.550000000000004</v>
      </c>
      <c r="P1197" s="75">
        <v>12.88855</v>
      </c>
      <c r="Q1197" s="75">
        <v>27.435000000000002</v>
      </c>
    </row>
    <row r="1198" spans="1:17" x14ac:dyDescent="0.2">
      <c r="A1198" s="19">
        <v>40472771</v>
      </c>
      <c r="B1198" s="19" t="s">
        <v>196</v>
      </c>
      <c r="C1198" s="72"/>
      <c r="D1198" s="73">
        <v>7.75</v>
      </c>
      <c r="E1198" s="74">
        <v>0</v>
      </c>
      <c r="G1198" s="75">
        <v>259.42946999999998</v>
      </c>
      <c r="H1198" s="75">
        <v>516.14070000000004</v>
      </c>
      <c r="I1198" s="75">
        <v>499.49100000000004</v>
      </c>
      <c r="J1198" s="75">
        <v>471.74149999999997</v>
      </c>
      <c r="K1198" s="75">
        <v>388.49299999999999</v>
      </c>
      <c r="L1198" s="76">
        <v>549.00900000000001</v>
      </c>
      <c r="M1198" s="75">
        <v>499.49100000000004</v>
      </c>
      <c r="N1198" s="75">
        <v>499.49100000000004</v>
      </c>
      <c r="O1198" s="75">
        <v>499.49100000000004</v>
      </c>
      <c r="P1198" s="77">
        <v>259.42946999999998</v>
      </c>
      <c r="Q1198" s="77">
        <v>549.00900000000001</v>
      </c>
    </row>
    <row r="1199" spans="1:17" x14ac:dyDescent="0.2">
      <c r="A1199" s="19">
        <v>40472789</v>
      </c>
      <c r="B1199" s="19" t="s">
        <v>1318</v>
      </c>
      <c r="C1199" s="20">
        <v>61055</v>
      </c>
      <c r="D1199" s="73">
        <v>1559</v>
      </c>
      <c r="E1199" s="74">
        <v>312.67349999999993</v>
      </c>
      <c r="G1199" s="75">
        <v>24.979140000000001</v>
      </c>
      <c r="H1199" s="75">
        <v>139.5</v>
      </c>
      <c r="I1199" s="75">
        <v>135</v>
      </c>
      <c r="J1199" s="75">
        <v>127.5</v>
      </c>
      <c r="K1199" s="75">
        <v>105</v>
      </c>
      <c r="L1199" s="76">
        <v>129.15</v>
      </c>
      <c r="M1199" s="75">
        <v>135</v>
      </c>
      <c r="N1199" s="75">
        <v>135</v>
      </c>
      <c r="O1199" s="75">
        <v>135</v>
      </c>
      <c r="P1199" s="77">
        <v>24.979140000000001</v>
      </c>
      <c r="Q1199" s="77">
        <v>139.5</v>
      </c>
    </row>
    <row r="1200" spans="1:17" x14ac:dyDescent="0.2">
      <c r="A1200" s="19">
        <v>40472797</v>
      </c>
      <c r="B1200" s="19" t="s">
        <v>501</v>
      </c>
      <c r="C1200" s="72"/>
      <c r="D1200" s="73">
        <v>112.25</v>
      </c>
      <c r="E1200" s="74">
        <v>0</v>
      </c>
      <c r="G1200" s="75">
        <v>8.5545000000000009</v>
      </c>
      <c r="H1200" s="75">
        <v>243.66000000000003</v>
      </c>
      <c r="I1200" s="75">
        <v>235.8</v>
      </c>
      <c r="J1200" s="75">
        <v>222.7</v>
      </c>
      <c r="K1200" s="75">
        <v>183.39999999999998</v>
      </c>
      <c r="L1200" s="76">
        <v>129.15</v>
      </c>
      <c r="M1200" s="75">
        <v>235.8</v>
      </c>
      <c r="N1200" s="75">
        <v>235.8</v>
      </c>
      <c r="O1200" s="75">
        <v>235.8</v>
      </c>
      <c r="P1200" s="77">
        <v>8.5545000000000009</v>
      </c>
      <c r="Q1200" s="77">
        <v>243.66000000000003</v>
      </c>
    </row>
    <row r="1201" spans="1:17" x14ac:dyDescent="0.2">
      <c r="A1201" s="19">
        <v>40472805</v>
      </c>
      <c r="B1201" s="19" t="s">
        <v>535</v>
      </c>
      <c r="C1201" s="20">
        <v>73090</v>
      </c>
      <c r="D1201" s="73">
        <v>419.75</v>
      </c>
      <c r="E1201" s="74">
        <v>99.911999999999992</v>
      </c>
      <c r="G1201" s="75">
        <v>14.27651</v>
      </c>
      <c r="H1201" s="75">
        <v>39.99</v>
      </c>
      <c r="I1201" s="75">
        <v>38.700000000000003</v>
      </c>
      <c r="J1201" s="75">
        <v>36.549999999999997</v>
      </c>
      <c r="K1201" s="75">
        <v>30.099999999999998</v>
      </c>
      <c r="L1201" s="76">
        <v>0</v>
      </c>
      <c r="M1201" s="75">
        <v>38.700000000000003</v>
      </c>
      <c r="N1201" s="75">
        <v>38.700000000000003</v>
      </c>
      <c r="O1201" s="75">
        <v>38.700000000000003</v>
      </c>
      <c r="P1201" s="77">
        <v>0</v>
      </c>
      <c r="Q1201" s="77">
        <v>39.99</v>
      </c>
    </row>
    <row r="1202" spans="1:17" x14ac:dyDescent="0.2">
      <c r="A1202" s="19">
        <v>40472813</v>
      </c>
      <c r="B1202" s="19" t="s">
        <v>5003</v>
      </c>
      <c r="C1202" s="72"/>
      <c r="D1202" s="73">
        <v>189.5</v>
      </c>
      <c r="E1202" s="74">
        <v>0</v>
      </c>
      <c r="G1202" s="75">
        <v>28.971240000000002</v>
      </c>
      <c r="H1202" s="75">
        <v>299.46000000000004</v>
      </c>
      <c r="I1202" s="75">
        <v>289.8</v>
      </c>
      <c r="J1202" s="75">
        <v>273.7</v>
      </c>
      <c r="K1202" s="75">
        <v>225.39999999999998</v>
      </c>
      <c r="L1202" s="76">
        <v>0</v>
      </c>
      <c r="M1202" s="75">
        <v>289.8</v>
      </c>
      <c r="N1202" s="75">
        <v>289.8</v>
      </c>
      <c r="O1202" s="75">
        <v>289.8</v>
      </c>
      <c r="P1202" s="77">
        <v>0</v>
      </c>
      <c r="Q1202" s="77">
        <v>299.46000000000004</v>
      </c>
    </row>
    <row r="1203" spans="1:17" x14ac:dyDescent="0.2">
      <c r="A1203" s="19">
        <v>40472821</v>
      </c>
      <c r="B1203" s="19" t="s">
        <v>4733</v>
      </c>
      <c r="C1203" s="20">
        <v>73092</v>
      </c>
      <c r="D1203" s="73">
        <v>527</v>
      </c>
      <c r="E1203" s="74">
        <v>122.91199999999999</v>
      </c>
      <c r="G1203" s="75">
        <v>17.109000000000002</v>
      </c>
      <c r="H1203" s="75">
        <v>114.15750000000001</v>
      </c>
      <c r="I1203" s="75">
        <v>110.47500000000001</v>
      </c>
      <c r="J1203" s="75">
        <v>104.33749999999999</v>
      </c>
      <c r="K1203" s="75">
        <v>85.924999999999997</v>
      </c>
      <c r="L1203" s="76">
        <v>0</v>
      </c>
      <c r="M1203" s="75">
        <v>110.47500000000001</v>
      </c>
      <c r="N1203" s="75">
        <v>110.47500000000001</v>
      </c>
      <c r="O1203" s="75">
        <v>110.47500000000001</v>
      </c>
      <c r="P1203" s="77">
        <v>0</v>
      </c>
      <c r="Q1203" s="77">
        <v>114.15750000000001</v>
      </c>
    </row>
    <row r="1204" spans="1:17" x14ac:dyDescent="0.2">
      <c r="A1204" s="19">
        <v>40472839</v>
      </c>
      <c r="B1204" s="19" t="s">
        <v>1004</v>
      </c>
      <c r="C1204" s="20">
        <v>75605</v>
      </c>
      <c r="D1204" s="73">
        <v>9039.5</v>
      </c>
      <c r="E1204" s="74">
        <v>5910.7240000000002</v>
      </c>
      <c r="G1204" s="75">
        <v>17.109000000000002</v>
      </c>
      <c r="H1204" s="75">
        <v>278.53500000000003</v>
      </c>
      <c r="I1204" s="75">
        <v>269.55</v>
      </c>
      <c r="J1204" s="75">
        <v>254.57499999999999</v>
      </c>
      <c r="K1204" s="75">
        <v>209.64999999999998</v>
      </c>
      <c r="L1204" s="76">
        <v>0</v>
      </c>
      <c r="M1204" s="75">
        <v>269.55</v>
      </c>
      <c r="N1204" s="75">
        <v>269.55</v>
      </c>
      <c r="O1204" s="75">
        <v>269.55</v>
      </c>
      <c r="P1204" s="77">
        <v>0</v>
      </c>
      <c r="Q1204" s="77">
        <v>278.53500000000003</v>
      </c>
    </row>
    <row r="1205" spans="1:17" x14ac:dyDescent="0.2">
      <c r="A1205" s="19">
        <v>40472847</v>
      </c>
      <c r="B1205" s="19" t="s">
        <v>4090</v>
      </c>
      <c r="C1205" s="20">
        <v>36215</v>
      </c>
      <c r="D1205" s="73">
        <v>18955</v>
      </c>
      <c r="E1205" s="74">
        <v>0</v>
      </c>
      <c r="G1205" s="75">
        <v>17.109000000000002</v>
      </c>
      <c r="H1205" s="75">
        <v>0</v>
      </c>
      <c r="I1205" s="75">
        <v>0</v>
      </c>
      <c r="J1205" s="75">
        <v>0</v>
      </c>
      <c r="K1205" s="75">
        <v>0</v>
      </c>
      <c r="L1205" s="76">
        <v>0</v>
      </c>
      <c r="M1205" s="75">
        <v>0</v>
      </c>
      <c r="N1205" s="75">
        <v>0</v>
      </c>
      <c r="O1205" s="75">
        <v>0</v>
      </c>
      <c r="P1205" s="77">
        <v>0</v>
      </c>
      <c r="Q1205" s="77">
        <v>17.109000000000002</v>
      </c>
    </row>
    <row r="1206" spans="1:17" x14ac:dyDescent="0.2">
      <c r="A1206" s="19">
        <v>40472862</v>
      </c>
      <c r="B1206" s="19" t="s">
        <v>4973</v>
      </c>
      <c r="C1206" s="20">
        <v>73100</v>
      </c>
      <c r="D1206" s="73">
        <v>521.75</v>
      </c>
      <c r="E1206" s="74">
        <v>99.911999999999992</v>
      </c>
      <c r="G1206" s="75">
        <v>379.02138000000002</v>
      </c>
      <c r="H1206" s="75">
        <v>196.36019999999999</v>
      </c>
      <c r="I1206" s="75">
        <v>190.02599999999998</v>
      </c>
      <c r="J1206" s="75">
        <v>179.46899999999999</v>
      </c>
      <c r="K1206" s="75">
        <v>147.79799999999997</v>
      </c>
      <c r="L1206" s="76">
        <v>124.515</v>
      </c>
      <c r="M1206" s="75">
        <v>190.02599999999998</v>
      </c>
      <c r="N1206" s="75">
        <v>190.02599999999998</v>
      </c>
      <c r="O1206" s="75">
        <v>190.02599999999998</v>
      </c>
      <c r="P1206" s="77">
        <v>124.515</v>
      </c>
      <c r="Q1206" s="77">
        <v>379.02138000000002</v>
      </c>
    </row>
    <row r="1207" spans="1:17" x14ac:dyDescent="0.2">
      <c r="A1207" s="19">
        <v>40472870</v>
      </c>
      <c r="B1207" s="19" t="s">
        <v>2728</v>
      </c>
      <c r="C1207" s="20">
        <v>24220</v>
      </c>
      <c r="D1207" s="73">
        <v>1407.75</v>
      </c>
      <c r="E1207" s="74">
        <v>0</v>
      </c>
      <c r="G1207" s="75">
        <v>14.770769999999999</v>
      </c>
      <c r="H1207" s="75">
        <v>45.690900000000006</v>
      </c>
      <c r="I1207" s="75">
        <v>44.217000000000006</v>
      </c>
      <c r="J1207" s="75">
        <v>41.7605</v>
      </c>
      <c r="K1207" s="75">
        <v>34.390999999999998</v>
      </c>
      <c r="L1207" s="76">
        <v>0</v>
      </c>
      <c r="M1207" s="75">
        <v>44.217000000000006</v>
      </c>
      <c r="N1207" s="75">
        <v>44.217000000000006</v>
      </c>
      <c r="O1207" s="75">
        <v>44.217000000000006</v>
      </c>
      <c r="P1207" s="77">
        <v>0</v>
      </c>
      <c r="Q1207" s="77">
        <v>45.690900000000006</v>
      </c>
    </row>
    <row r="1208" spans="1:17" x14ac:dyDescent="0.2">
      <c r="A1208" s="19">
        <v>40472896</v>
      </c>
      <c r="B1208" s="19" t="s">
        <v>5074</v>
      </c>
      <c r="C1208" s="20">
        <v>22515</v>
      </c>
      <c r="D1208" s="73">
        <v>21173.75</v>
      </c>
      <c r="E1208" s="74">
        <v>0</v>
      </c>
      <c r="G1208" s="75">
        <v>1081.32682</v>
      </c>
      <c r="H1208" s="75">
        <v>807.2586</v>
      </c>
      <c r="I1208" s="75">
        <v>781.21799999999996</v>
      </c>
      <c r="J1208" s="75">
        <v>737.81700000000001</v>
      </c>
      <c r="K1208" s="75">
        <v>607.61399999999992</v>
      </c>
      <c r="L1208" s="76">
        <v>500.87700000000001</v>
      </c>
      <c r="M1208" s="75">
        <v>781.21799999999996</v>
      </c>
      <c r="N1208" s="75">
        <v>781.21799999999996</v>
      </c>
      <c r="O1208" s="75">
        <v>781.21799999999996</v>
      </c>
      <c r="P1208" s="77">
        <v>500.87700000000001</v>
      </c>
      <c r="Q1208" s="77">
        <v>1081.32682</v>
      </c>
    </row>
    <row r="1209" spans="1:17" x14ac:dyDescent="0.2">
      <c r="A1209" s="19">
        <v>40472912</v>
      </c>
      <c r="B1209" s="19" t="s">
        <v>546</v>
      </c>
      <c r="C1209" s="20">
        <v>73130</v>
      </c>
      <c r="D1209" s="73">
        <v>546</v>
      </c>
      <c r="E1209" s="74">
        <v>99.911999999999992</v>
      </c>
      <c r="G1209" s="75">
        <v>1081.32682</v>
      </c>
      <c r="H1209" s="75">
        <v>807.2586</v>
      </c>
      <c r="I1209" s="75">
        <v>781.21799999999996</v>
      </c>
      <c r="J1209" s="75">
        <v>737.81700000000001</v>
      </c>
      <c r="K1209" s="75">
        <v>607.61399999999992</v>
      </c>
      <c r="L1209" s="76">
        <v>500.87700000000001</v>
      </c>
      <c r="M1209" s="75">
        <v>781.21799999999996</v>
      </c>
      <c r="N1209" s="75">
        <v>781.21799999999996</v>
      </c>
      <c r="O1209" s="75">
        <v>781.21799999999996</v>
      </c>
      <c r="P1209" s="77">
        <v>500.87700000000001</v>
      </c>
      <c r="Q1209" s="77">
        <v>1081.32682</v>
      </c>
    </row>
    <row r="1210" spans="1:17" x14ac:dyDescent="0.2">
      <c r="A1210" s="19">
        <v>40472953</v>
      </c>
      <c r="B1210" s="19" t="s">
        <v>536</v>
      </c>
      <c r="C1210" s="20">
        <v>73140</v>
      </c>
      <c r="D1210" s="73">
        <v>360.75</v>
      </c>
      <c r="E1210" s="74">
        <v>99.911999999999992</v>
      </c>
      <c r="G1210" s="75">
        <v>1081.32682</v>
      </c>
      <c r="H1210" s="75">
        <v>807.2586</v>
      </c>
      <c r="I1210" s="75">
        <v>781.21799999999996</v>
      </c>
      <c r="J1210" s="75">
        <v>737.81700000000001</v>
      </c>
      <c r="K1210" s="75">
        <v>607.61399999999992</v>
      </c>
      <c r="L1210" s="76">
        <v>500.87700000000001</v>
      </c>
      <c r="M1210" s="75">
        <v>781.21799999999996</v>
      </c>
      <c r="N1210" s="75">
        <v>781.21799999999996</v>
      </c>
      <c r="O1210" s="75">
        <v>781.21799999999996</v>
      </c>
      <c r="P1210" s="77">
        <v>500.87700000000001</v>
      </c>
      <c r="Q1210" s="77">
        <v>1081.32682</v>
      </c>
    </row>
    <row r="1211" spans="1:17" x14ac:dyDescent="0.2">
      <c r="A1211" s="19">
        <v>40472979</v>
      </c>
      <c r="B1211" s="19" t="s">
        <v>4141</v>
      </c>
      <c r="C1211" s="20">
        <v>73020</v>
      </c>
      <c r="D1211" s="73">
        <v>229</v>
      </c>
      <c r="E1211" s="74">
        <v>99.911999999999992</v>
      </c>
      <c r="G1211" s="75">
        <v>94.251580000000004</v>
      </c>
      <c r="H1211" s="75">
        <v>95.3994</v>
      </c>
      <c r="I1211" s="75">
        <v>92.322000000000003</v>
      </c>
      <c r="J1211" s="75">
        <v>87.192999999999998</v>
      </c>
      <c r="K1211" s="75">
        <v>71.805999999999997</v>
      </c>
      <c r="L1211" s="76">
        <v>124.515</v>
      </c>
      <c r="M1211" s="75">
        <v>92.322000000000003</v>
      </c>
      <c r="N1211" s="75">
        <v>92.322000000000003</v>
      </c>
      <c r="O1211" s="75">
        <v>92.322000000000003</v>
      </c>
      <c r="P1211" s="77">
        <v>71.805999999999997</v>
      </c>
      <c r="Q1211" s="77">
        <v>124.515</v>
      </c>
    </row>
    <row r="1212" spans="1:17" x14ac:dyDescent="0.2">
      <c r="A1212" s="19">
        <v>40472987</v>
      </c>
      <c r="B1212" s="19" t="s">
        <v>2945</v>
      </c>
      <c r="C1212" s="20">
        <v>22513</v>
      </c>
      <c r="D1212" s="73">
        <v>11339.75</v>
      </c>
      <c r="E1212" s="74">
        <v>7606.8244999999997</v>
      </c>
      <c r="G1212" s="75">
        <v>94.251580000000004</v>
      </c>
      <c r="H1212" s="75">
        <v>95.3994</v>
      </c>
      <c r="I1212" s="75">
        <v>92.322000000000003</v>
      </c>
      <c r="J1212" s="75">
        <v>87.192999999999998</v>
      </c>
      <c r="K1212" s="75">
        <v>71.805999999999997</v>
      </c>
      <c r="L1212" s="76">
        <v>124.515</v>
      </c>
      <c r="M1212" s="75">
        <v>92.322000000000003</v>
      </c>
      <c r="N1212" s="75">
        <v>92.322000000000003</v>
      </c>
      <c r="O1212" s="75">
        <v>92.322000000000003</v>
      </c>
      <c r="P1212" s="77">
        <v>71.805999999999997</v>
      </c>
      <c r="Q1212" s="77">
        <v>124.515</v>
      </c>
    </row>
    <row r="1213" spans="1:17" x14ac:dyDescent="0.2">
      <c r="A1213" s="19">
        <v>40472995</v>
      </c>
      <c r="B1213" s="19" t="s">
        <v>2944</v>
      </c>
      <c r="C1213" s="20">
        <v>22514</v>
      </c>
      <c r="D1213" s="73">
        <v>11339.75</v>
      </c>
      <c r="E1213" s="74">
        <v>7606.8244999999997</v>
      </c>
      <c r="G1213" s="75">
        <v>94.251580000000004</v>
      </c>
      <c r="H1213" s="75">
        <v>95.3994</v>
      </c>
      <c r="I1213" s="75">
        <v>92.322000000000003</v>
      </c>
      <c r="J1213" s="75">
        <v>87.192999999999998</v>
      </c>
      <c r="K1213" s="75">
        <v>71.805999999999997</v>
      </c>
      <c r="L1213" s="76">
        <v>124.515</v>
      </c>
      <c r="M1213" s="75">
        <v>92.322000000000003</v>
      </c>
      <c r="N1213" s="75">
        <v>92.322000000000003</v>
      </c>
      <c r="O1213" s="75">
        <v>92.322000000000003</v>
      </c>
      <c r="P1213" s="77">
        <v>71.805999999999997</v>
      </c>
      <c r="Q1213" s="77">
        <v>124.515</v>
      </c>
    </row>
    <row r="1214" spans="1:17" x14ac:dyDescent="0.2">
      <c r="A1214" s="19">
        <v>40473001</v>
      </c>
      <c r="B1214" s="19" t="s">
        <v>2774</v>
      </c>
      <c r="C1214" s="20">
        <v>49421</v>
      </c>
      <c r="D1214" s="73">
        <v>8000.25</v>
      </c>
      <c r="E1214" s="74">
        <v>4073.2194999999997</v>
      </c>
      <c r="G1214" s="75">
        <v>94.251580000000004</v>
      </c>
      <c r="H1214" s="75">
        <v>95.3994</v>
      </c>
      <c r="I1214" s="75">
        <v>92.322000000000003</v>
      </c>
      <c r="J1214" s="75">
        <v>87.192999999999998</v>
      </c>
      <c r="K1214" s="75">
        <v>71.805999999999997</v>
      </c>
      <c r="L1214" s="76">
        <v>124.515</v>
      </c>
      <c r="M1214" s="75">
        <v>92.322000000000003</v>
      </c>
      <c r="N1214" s="75">
        <v>92.322000000000003</v>
      </c>
      <c r="O1214" s="75">
        <v>92.322000000000003</v>
      </c>
      <c r="P1214" s="77">
        <v>71.805999999999997</v>
      </c>
      <c r="Q1214" s="77">
        <v>124.515</v>
      </c>
    </row>
    <row r="1215" spans="1:17" x14ac:dyDescent="0.2">
      <c r="A1215" s="19">
        <v>40473019</v>
      </c>
      <c r="B1215" s="19" t="s">
        <v>547</v>
      </c>
      <c r="C1215" s="20">
        <v>73502</v>
      </c>
      <c r="D1215" s="73">
        <v>415.5</v>
      </c>
      <c r="E1215" s="74">
        <v>99.911999999999992</v>
      </c>
      <c r="G1215" s="75">
        <v>96.336449999999999</v>
      </c>
      <c r="H1215" s="75">
        <v>205.065</v>
      </c>
      <c r="I1215" s="75">
        <v>198.45000000000002</v>
      </c>
      <c r="J1215" s="75">
        <v>187.42499999999998</v>
      </c>
      <c r="K1215" s="75">
        <v>154.35</v>
      </c>
      <c r="L1215" s="74" t="s">
        <v>674</v>
      </c>
      <c r="M1215" s="75">
        <v>198.45000000000002</v>
      </c>
      <c r="N1215" s="75">
        <v>198.45000000000002</v>
      </c>
      <c r="O1215" s="75">
        <v>198.45000000000002</v>
      </c>
      <c r="P1215" s="75">
        <v>96.336449999999999</v>
      </c>
      <c r="Q1215" s="75">
        <v>205.065</v>
      </c>
    </row>
    <row r="1216" spans="1:17" x14ac:dyDescent="0.2">
      <c r="A1216" s="19">
        <v>40473027</v>
      </c>
      <c r="B1216" s="19" t="s">
        <v>3423</v>
      </c>
      <c r="C1216" s="20">
        <v>73502</v>
      </c>
      <c r="D1216" s="73">
        <v>829.25</v>
      </c>
      <c r="E1216" s="74">
        <v>99.911999999999992</v>
      </c>
      <c r="G1216" s="75">
        <v>190.0515</v>
      </c>
      <c r="H1216" s="75">
        <v>404.55</v>
      </c>
      <c r="I1216" s="75">
        <v>391.50000000000006</v>
      </c>
      <c r="J1216" s="75">
        <v>369.75</v>
      </c>
      <c r="K1216" s="75">
        <v>304.5</v>
      </c>
      <c r="L1216" s="74" t="s">
        <v>674</v>
      </c>
      <c r="M1216" s="75">
        <v>391.50000000000006</v>
      </c>
      <c r="N1216" s="75">
        <v>391.50000000000006</v>
      </c>
      <c r="O1216" s="75">
        <v>391.50000000000006</v>
      </c>
      <c r="P1216" s="75">
        <v>190.0515</v>
      </c>
      <c r="Q1216" s="75">
        <v>404.55</v>
      </c>
    </row>
    <row r="1217" spans="1:17" x14ac:dyDescent="0.2">
      <c r="A1217" s="19">
        <v>40473043</v>
      </c>
      <c r="B1217" s="19" t="s">
        <v>2825</v>
      </c>
      <c r="C1217" s="72"/>
      <c r="D1217" s="73">
        <v>539.5</v>
      </c>
      <c r="E1217" s="74">
        <v>0</v>
      </c>
      <c r="G1217" s="75">
        <v>28.876190000000001</v>
      </c>
      <c r="H1217" s="75">
        <v>72.716700000000003</v>
      </c>
      <c r="I1217" s="75">
        <v>70.370999999999995</v>
      </c>
      <c r="J1217" s="75">
        <v>66.461500000000001</v>
      </c>
      <c r="K1217" s="75">
        <v>54.732999999999997</v>
      </c>
      <c r="L1217" s="76">
        <v>0</v>
      </c>
      <c r="M1217" s="75">
        <v>70.370999999999995</v>
      </c>
      <c r="N1217" s="75">
        <v>70.370999999999995</v>
      </c>
      <c r="O1217" s="75">
        <v>70.370999999999995</v>
      </c>
      <c r="P1217" s="77">
        <v>0</v>
      </c>
      <c r="Q1217" s="77">
        <v>72.716700000000003</v>
      </c>
    </row>
    <row r="1218" spans="1:17" x14ac:dyDescent="0.2">
      <c r="A1218" s="19">
        <v>40473050</v>
      </c>
      <c r="B1218" s="19" t="s">
        <v>2586</v>
      </c>
      <c r="C1218" s="20">
        <v>73522</v>
      </c>
      <c r="D1218" s="73">
        <v>728</v>
      </c>
      <c r="E1218" s="74">
        <v>122.91199999999999</v>
      </c>
      <c r="G1218" s="75">
        <v>423.61884000000003</v>
      </c>
      <c r="H1218" s="75">
        <v>390.7953</v>
      </c>
      <c r="I1218" s="75">
        <v>378.18899999999996</v>
      </c>
      <c r="J1218" s="75">
        <v>357.17849999999999</v>
      </c>
      <c r="K1218" s="75">
        <v>294.14699999999999</v>
      </c>
      <c r="L1218" s="76">
        <v>44.523000000000003</v>
      </c>
      <c r="M1218" s="75">
        <v>378.18899999999996</v>
      </c>
      <c r="N1218" s="75">
        <v>378.18899999999996</v>
      </c>
      <c r="O1218" s="75">
        <v>378.18899999999996</v>
      </c>
      <c r="P1218" s="77">
        <v>44.523000000000003</v>
      </c>
      <c r="Q1218" s="77">
        <v>423.61884000000003</v>
      </c>
    </row>
    <row r="1219" spans="1:17" x14ac:dyDescent="0.2">
      <c r="A1219" s="19">
        <v>40473068</v>
      </c>
      <c r="B1219" s="19" t="s">
        <v>1951</v>
      </c>
      <c r="C1219" s="72" t="s">
        <v>36</v>
      </c>
      <c r="D1219" s="73">
        <v>314.75</v>
      </c>
      <c r="E1219" s="74">
        <v>0</v>
      </c>
      <c r="G1219" s="75">
        <v>0</v>
      </c>
      <c r="H1219" s="75">
        <v>347.58750000000003</v>
      </c>
      <c r="I1219" s="75">
        <v>336.375</v>
      </c>
      <c r="J1219" s="75">
        <v>317.6875</v>
      </c>
      <c r="K1219" s="75">
        <v>261.625</v>
      </c>
      <c r="L1219" s="76">
        <v>0</v>
      </c>
      <c r="M1219" s="75">
        <v>336.375</v>
      </c>
      <c r="N1219" s="75">
        <v>336.375</v>
      </c>
      <c r="O1219" s="75">
        <v>336.375</v>
      </c>
      <c r="P1219" s="77">
        <v>0</v>
      </c>
      <c r="Q1219" s="77">
        <v>347.58750000000003</v>
      </c>
    </row>
    <row r="1220" spans="1:17" x14ac:dyDescent="0.2">
      <c r="A1220" s="19">
        <v>40473076</v>
      </c>
      <c r="B1220" s="19" t="s">
        <v>3572</v>
      </c>
      <c r="C1220" s="20">
        <v>73522</v>
      </c>
      <c r="D1220" s="73">
        <v>362.75</v>
      </c>
      <c r="E1220" s="74">
        <v>122.91199999999999</v>
      </c>
      <c r="G1220" s="75">
        <v>2.6126620000000003</v>
      </c>
      <c r="H1220" s="75">
        <v>5.5614000000000008</v>
      </c>
      <c r="I1220" s="75">
        <v>5.3820000000000014</v>
      </c>
      <c r="J1220" s="75">
        <v>5.0830000000000002</v>
      </c>
      <c r="K1220" s="75">
        <v>4.1859999999999999</v>
      </c>
      <c r="L1220" s="74" t="s">
        <v>674</v>
      </c>
      <c r="M1220" s="75">
        <v>5.3820000000000014</v>
      </c>
      <c r="N1220" s="75">
        <v>5.3820000000000014</v>
      </c>
      <c r="O1220" s="75">
        <v>5.3820000000000014</v>
      </c>
      <c r="P1220" s="75">
        <v>2.6126620000000003</v>
      </c>
      <c r="Q1220" s="75">
        <v>5.5614000000000008</v>
      </c>
    </row>
    <row r="1221" spans="1:17" x14ac:dyDescent="0.2">
      <c r="A1221" s="19">
        <v>40473084</v>
      </c>
      <c r="B1221" s="19" t="s">
        <v>528</v>
      </c>
      <c r="C1221" s="20">
        <v>73552</v>
      </c>
      <c r="D1221" s="73">
        <v>431</v>
      </c>
      <c r="E1221" s="74">
        <v>99.911999999999992</v>
      </c>
      <c r="G1221" s="75">
        <v>2.6126620000000003</v>
      </c>
      <c r="H1221" s="75">
        <v>5.5614000000000008</v>
      </c>
      <c r="I1221" s="75">
        <v>5.3820000000000014</v>
      </c>
      <c r="J1221" s="75">
        <v>5.0830000000000002</v>
      </c>
      <c r="K1221" s="75">
        <v>4.1859999999999999</v>
      </c>
      <c r="L1221" s="74" t="s">
        <v>674</v>
      </c>
      <c r="M1221" s="75">
        <v>5.3820000000000014</v>
      </c>
      <c r="N1221" s="75">
        <v>5.3820000000000014</v>
      </c>
      <c r="O1221" s="75">
        <v>5.3820000000000014</v>
      </c>
      <c r="P1221" s="75">
        <v>2.6126620000000003</v>
      </c>
      <c r="Q1221" s="75">
        <v>5.5614000000000008</v>
      </c>
    </row>
    <row r="1222" spans="1:17" x14ac:dyDescent="0.2">
      <c r="A1222" s="19">
        <v>40473092</v>
      </c>
      <c r="B1222" s="19" t="s">
        <v>181</v>
      </c>
      <c r="C1222" s="72"/>
      <c r="D1222" s="73">
        <v>15.25</v>
      </c>
      <c r="E1222" s="74">
        <v>0</v>
      </c>
      <c r="G1222" s="75" t="s">
        <v>834</v>
      </c>
      <c r="H1222" s="75">
        <v>434.48670000000004</v>
      </c>
      <c r="I1222" s="75">
        <v>420.471</v>
      </c>
      <c r="J1222" s="75">
        <v>397.11149999999998</v>
      </c>
      <c r="K1222" s="75">
        <v>327.03299999999996</v>
      </c>
      <c r="L1222" s="76">
        <v>0</v>
      </c>
      <c r="M1222" s="75">
        <v>420.471</v>
      </c>
      <c r="N1222" s="75">
        <v>420.471</v>
      </c>
      <c r="O1222" s="75">
        <v>420.471</v>
      </c>
      <c r="P1222" s="77">
        <v>0</v>
      </c>
      <c r="Q1222" s="77">
        <v>434.48670000000004</v>
      </c>
    </row>
    <row r="1223" spans="1:17" x14ac:dyDescent="0.2">
      <c r="A1223" s="19">
        <v>40473100</v>
      </c>
      <c r="B1223" s="19" t="s">
        <v>534</v>
      </c>
      <c r="C1223" s="20">
        <v>73560</v>
      </c>
      <c r="D1223" s="73">
        <v>467.75</v>
      </c>
      <c r="E1223" s="74">
        <v>99.911999999999992</v>
      </c>
      <c r="G1223" s="75">
        <v>69.178746000000004</v>
      </c>
      <c r="H1223" s="75">
        <v>147.25620000000001</v>
      </c>
      <c r="I1223" s="75">
        <v>142.50600000000003</v>
      </c>
      <c r="J1223" s="75">
        <v>134.589</v>
      </c>
      <c r="K1223" s="75">
        <v>110.83799999999999</v>
      </c>
      <c r="L1223" s="74" t="s">
        <v>674</v>
      </c>
      <c r="M1223" s="75">
        <v>142.50600000000003</v>
      </c>
      <c r="N1223" s="75">
        <v>142.50600000000003</v>
      </c>
      <c r="O1223" s="75">
        <v>142.50600000000003</v>
      </c>
      <c r="P1223" s="75">
        <v>69.178746000000004</v>
      </c>
      <c r="Q1223" s="75">
        <v>147.25620000000001</v>
      </c>
    </row>
    <row r="1224" spans="1:17" x14ac:dyDescent="0.2">
      <c r="A1224" s="19">
        <v>40473118</v>
      </c>
      <c r="B1224" s="19" t="s">
        <v>549</v>
      </c>
      <c r="C1224" s="20">
        <v>73562</v>
      </c>
      <c r="D1224" s="73">
        <v>636</v>
      </c>
      <c r="E1224" s="74">
        <v>99.911999999999992</v>
      </c>
      <c r="G1224" s="75">
        <v>65.884520000000009</v>
      </c>
      <c r="H1224" s="75">
        <v>140.24400000000003</v>
      </c>
      <c r="I1224" s="75">
        <v>135.72000000000003</v>
      </c>
      <c r="J1224" s="75">
        <v>128.18</v>
      </c>
      <c r="K1224" s="75">
        <v>105.56</v>
      </c>
      <c r="L1224" s="74" t="s">
        <v>674</v>
      </c>
      <c r="M1224" s="75">
        <v>135.72000000000003</v>
      </c>
      <c r="N1224" s="75">
        <v>135.72000000000003</v>
      </c>
      <c r="O1224" s="75">
        <v>135.72000000000003</v>
      </c>
      <c r="P1224" s="75">
        <v>65.884520000000009</v>
      </c>
      <c r="Q1224" s="75">
        <v>140.24400000000003</v>
      </c>
    </row>
    <row r="1225" spans="1:17" x14ac:dyDescent="0.2">
      <c r="A1225" s="19">
        <v>40473126</v>
      </c>
      <c r="B1225" s="19" t="s">
        <v>2939</v>
      </c>
      <c r="C1225" s="20">
        <v>73565</v>
      </c>
      <c r="D1225" s="73">
        <v>377</v>
      </c>
      <c r="E1225" s="74">
        <v>99.911999999999992</v>
      </c>
      <c r="G1225" s="75">
        <v>69.178746000000004</v>
      </c>
      <c r="H1225" s="75">
        <v>147.25620000000001</v>
      </c>
      <c r="I1225" s="75">
        <v>142.50600000000003</v>
      </c>
      <c r="J1225" s="75">
        <v>134.589</v>
      </c>
      <c r="K1225" s="75">
        <v>110.83799999999999</v>
      </c>
      <c r="L1225" s="74" t="s">
        <v>674</v>
      </c>
      <c r="M1225" s="75">
        <v>142.50600000000003</v>
      </c>
      <c r="N1225" s="75">
        <v>142.50600000000003</v>
      </c>
      <c r="O1225" s="75">
        <v>142.50600000000003</v>
      </c>
      <c r="P1225" s="75">
        <v>69.178746000000004</v>
      </c>
      <c r="Q1225" s="75">
        <v>147.25620000000001</v>
      </c>
    </row>
    <row r="1226" spans="1:17" x14ac:dyDescent="0.2">
      <c r="A1226" s="19">
        <v>40473142</v>
      </c>
      <c r="B1226" s="19" t="s">
        <v>2492</v>
      </c>
      <c r="C1226" s="72"/>
      <c r="D1226" s="73">
        <v>4182.25</v>
      </c>
      <c r="E1226" s="74">
        <v>0</v>
      </c>
      <c r="G1226" s="75">
        <v>69.178746000000004</v>
      </c>
      <c r="H1226" s="75">
        <v>147.25620000000001</v>
      </c>
      <c r="I1226" s="75">
        <v>142.50600000000003</v>
      </c>
      <c r="J1226" s="75">
        <v>134.589</v>
      </c>
      <c r="K1226" s="75">
        <v>110.83799999999999</v>
      </c>
      <c r="L1226" s="74" t="s">
        <v>674</v>
      </c>
      <c r="M1226" s="75">
        <v>142.50600000000003</v>
      </c>
      <c r="N1226" s="75">
        <v>142.50600000000003</v>
      </c>
      <c r="O1226" s="75">
        <v>142.50600000000003</v>
      </c>
      <c r="P1226" s="75">
        <v>69.178746000000004</v>
      </c>
      <c r="Q1226" s="75">
        <v>147.25620000000001</v>
      </c>
    </row>
    <row r="1227" spans="1:17" x14ac:dyDescent="0.2">
      <c r="A1227" s="19">
        <v>40473159</v>
      </c>
      <c r="B1227" s="19" t="s">
        <v>541</v>
      </c>
      <c r="C1227" s="20">
        <v>73590</v>
      </c>
      <c r="D1227" s="73">
        <v>546</v>
      </c>
      <c r="E1227" s="74">
        <v>99.911999999999992</v>
      </c>
      <c r="G1227" s="75">
        <v>87.38</v>
      </c>
      <c r="H1227" s="75">
        <v>186</v>
      </c>
      <c r="I1227" s="75">
        <v>180.00000000000003</v>
      </c>
      <c r="J1227" s="75">
        <v>170</v>
      </c>
      <c r="K1227" s="75">
        <v>140</v>
      </c>
      <c r="L1227" s="74" t="s">
        <v>674</v>
      </c>
      <c r="M1227" s="75">
        <v>180.00000000000003</v>
      </c>
      <c r="N1227" s="75">
        <v>180.00000000000003</v>
      </c>
      <c r="O1227" s="75">
        <v>180.00000000000003</v>
      </c>
      <c r="P1227" s="75">
        <v>87.38</v>
      </c>
      <c r="Q1227" s="75">
        <v>186</v>
      </c>
    </row>
    <row r="1228" spans="1:17" x14ac:dyDescent="0.2">
      <c r="A1228" s="19">
        <v>40473167</v>
      </c>
      <c r="B1228" s="19" t="s">
        <v>3713</v>
      </c>
      <c r="C1228" s="72"/>
      <c r="D1228" s="73">
        <v>69.5</v>
      </c>
      <c r="E1228" s="74">
        <v>0</v>
      </c>
      <c r="G1228" s="75">
        <v>0</v>
      </c>
      <c r="H1228" s="75">
        <v>2.1762000000000001</v>
      </c>
      <c r="I1228" s="75">
        <v>2.1059999999999999</v>
      </c>
      <c r="J1228" s="75">
        <v>1.9889999999999999</v>
      </c>
      <c r="K1228" s="75">
        <v>1.6379999999999999</v>
      </c>
      <c r="L1228" s="76">
        <v>0</v>
      </c>
      <c r="M1228" s="75">
        <v>2.1059999999999999</v>
      </c>
      <c r="N1228" s="75">
        <v>2.1059999999999999</v>
      </c>
      <c r="O1228" s="75">
        <v>2.1059999999999999</v>
      </c>
      <c r="P1228" s="77">
        <v>0</v>
      </c>
      <c r="Q1228" s="77">
        <v>2.1762000000000001</v>
      </c>
    </row>
    <row r="1229" spans="1:17" x14ac:dyDescent="0.2">
      <c r="A1229" s="19">
        <v>40473175</v>
      </c>
      <c r="B1229" s="19" t="s">
        <v>3020</v>
      </c>
      <c r="C1229" s="20">
        <v>73592</v>
      </c>
      <c r="D1229" s="73">
        <v>511.75</v>
      </c>
      <c r="E1229" s="74">
        <v>99.911999999999992</v>
      </c>
      <c r="G1229" s="75">
        <v>0</v>
      </c>
      <c r="H1229" s="75">
        <v>2.4180000000000001</v>
      </c>
      <c r="I1229" s="75">
        <v>2.3400000000000003</v>
      </c>
      <c r="J1229" s="75">
        <v>2.21</v>
      </c>
      <c r="K1229" s="75">
        <v>1.8199999999999998</v>
      </c>
      <c r="L1229" s="76">
        <v>0</v>
      </c>
      <c r="M1229" s="75">
        <v>2.3400000000000003</v>
      </c>
      <c r="N1229" s="75">
        <v>2.3400000000000003</v>
      </c>
      <c r="O1229" s="75">
        <v>2.3400000000000003</v>
      </c>
      <c r="P1229" s="77">
        <v>0</v>
      </c>
      <c r="Q1229" s="77">
        <v>2.4180000000000001</v>
      </c>
    </row>
    <row r="1230" spans="1:17" x14ac:dyDescent="0.2">
      <c r="A1230" s="19">
        <v>40473183</v>
      </c>
      <c r="B1230" s="19" t="s">
        <v>1069</v>
      </c>
      <c r="C1230" s="72"/>
      <c r="D1230" s="73">
        <v>124.25</v>
      </c>
      <c r="E1230" s="74">
        <v>0</v>
      </c>
      <c r="G1230" s="75">
        <v>0</v>
      </c>
      <c r="H1230" s="75">
        <v>3.1434000000000002</v>
      </c>
      <c r="I1230" s="75">
        <v>3.0419999999999998</v>
      </c>
      <c r="J1230" s="75">
        <v>2.8729999999999998</v>
      </c>
      <c r="K1230" s="75">
        <v>2.3659999999999997</v>
      </c>
      <c r="L1230" s="76">
        <v>0</v>
      </c>
      <c r="M1230" s="75">
        <v>3.0419999999999998</v>
      </c>
      <c r="N1230" s="75">
        <v>3.0419999999999998</v>
      </c>
      <c r="O1230" s="75">
        <v>3.0419999999999998</v>
      </c>
      <c r="P1230" s="77">
        <v>0</v>
      </c>
      <c r="Q1230" s="77">
        <v>3.1434000000000002</v>
      </c>
    </row>
    <row r="1231" spans="1:17" x14ac:dyDescent="0.2">
      <c r="A1231" s="19">
        <v>40473191</v>
      </c>
      <c r="B1231" s="19" t="s">
        <v>548</v>
      </c>
      <c r="C1231" s="20">
        <v>73610</v>
      </c>
      <c r="D1231" s="73">
        <v>521.75</v>
      </c>
      <c r="E1231" s="74">
        <v>99.911999999999992</v>
      </c>
      <c r="G1231" s="75">
        <v>0</v>
      </c>
      <c r="H1231" s="75">
        <v>2.6598000000000002</v>
      </c>
      <c r="I1231" s="75">
        <v>2.5739999999999998</v>
      </c>
      <c r="J1231" s="75">
        <v>2.431</v>
      </c>
      <c r="K1231" s="75">
        <v>2.0019999999999998</v>
      </c>
      <c r="L1231" s="76">
        <v>0</v>
      </c>
      <c r="M1231" s="75">
        <v>2.5739999999999998</v>
      </c>
      <c r="N1231" s="75">
        <v>2.5739999999999998</v>
      </c>
      <c r="O1231" s="75">
        <v>2.5739999999999998</v>
      </c>
      <c r="P1231" s="77">
        <v>0</v>
      </c>
      <c r="Q1231" s="77">
        <v>2.6598000000000002</v>
      </c>
    </row>
    <row r="1232" spans="1:17" x14ac:dyDescent="0.2">
      <c r="A1232" s="19">
        <v>40473209</v>
      </c>
      <c r="B1232" s="19" t="s">
        <v>3268</v>
      </c>
      <c r="C1232" s="72"/>
      <c r="D1232" s="73">
        <v>147.5</v>
      </c>
      <c r="E1232" s="74">
        <v>0</v>
      </c>
      <c r="G1232" s="75">
        <v>85.523175000000009</v>
      </c>
      <c r="H1232" s="75">
        <v>182.04750000000001</v>
      </c>
      <c r="I1232" s="75">
        <v>176.17500000000004</v>
      </c>
      <c r="J1232" s="75">
        <v>166.38749999999999</v>
      </c>
      <c r="K1232" s="75">
        <v>137.02499999999998</v>
      </c>
      <c r="L1232" s="74" t="s">
        <v>674</v>
      </c>
      <c r="M1232" s="75">
        <v>176.17500000000004</v>
      </c>
      <c r="N1232" s="75">
        <v>176.17500000000004</v>
      </c>
      <c r="O1232" s="75">
        <v>176.17500000000004</v>
      </c>
      <c r="P1232" s="75">
        <v>85.523175000000009</v>
      </c>
      <c r="Q1232" s="75">
        <v>182.04750000000001</v>
      </c>
    </row>
    <row r="1233" spans="1:17" x14ac:dyDescent="0.2">
      <c r="A1233" s="19">
        <v>40473217</v>
      </c>
      <c r="B1233" s="19" t="s">
        <v>4278</v>
      </c>
      <c r="C1233" s="72"/>
      <c r="D1233" s="73">
        <v>67.5</v>
      </c>
      <c r="E1233" s="74">
        <v>0</v>
      </c>
      <c r="G1233" s="75">
        <v>43.69</v>
      </c>
      <c r="H1233" s="75">
        <v>93</v>
      </c>
      <c r="I1233" s="75">
        <v>90.000000000000014</v>
      </c>
      <c r="J1233" s="75">
        <v>85</v>
      </c>
      <c r="K1233" s="75">
        <v>70</v>
      </c>
      <c r="L1233" s="74" t="s">
        <v>674</v>
      </c>
      <c r="M1233" s="75">
        <v>90.000000000000014</v>
      </c>
      <c r="N1233" s="75">
        <v>90.000000000000014</v>
      </c>
      <c r="O1233" s="75">
        <v>90.000000000000014</v>
      </c>
      <c r="P1233" s="75">
        <v>43.69</v>
      </c>
      <c r="Q1233" s="75">
        <v>93</v>
      </c>
    </row>
    <row r="1234" spans="1:17" x14ac:dyDescent="0.2">
      <c r="A1234" s="19">
        <v>40473225</v>
      </c>
      <c r="B1234" s="19" t="s">
        <v>3494</v>
      </c>
      <c r="C1234" s="72"/>
      <c r="D1234" s="73">
        <v>1961.5</v>
      </c>
      <c r="E1234" s="74">
        <v>0</v>
      </c>
      <c r="G1234" s="75">
        <v>0</v>
      </c>
      <c r="H1234" s="75">
        <v>5635.8</v>
      </c>
      <c r="I1234" s="75">
        <v>5454</v>
      </c>
      <c r="J1234" s="75">
        <v>5151</v>
      </c>
      <c r="K1234" s="75">
        <v>4242</v>
      </c>
      <c r="L1234" s="76">
        <v>0</v>
      </c>
      <c r="M1234" s="75">
        <v>5454</v>
      </c>
      <c r="N1234" s="75">
        <v>5454</v>
      </c>
      <c r="O1234" s="75">
        <v>5454</v>
      </c>
      <c r="P1234" s="77">
        <v>0</v>
      </c>
      <c r="Q1234" s="77">
        <v>5635.8</v>
      </c>
    </row>
    <row r="1235" spans="1:17" x14ac:dyDescent="0.2">
      <c r="A1235" s="19">
        <v>40473233</v>
      </c>
      <c r="B1235" s="19" t="s">
        <v>550</v>
      </c>
      <c r="C1235" s="20">
        <v>73630</v>
      </c>
      <c r="D1235" s="73">
        <v>546</v>
      </c>
      <c r="E1235" s="74">
        <v>99.911999999999992</v>
      </c>
      <c r="G1235" s="75">
        <v>107.04050000000001</v>
      </c>
      <c r="H1235" s="75">
        <v>227.85000000000002</v>
      </c>
      <c r="I1235" s="75">
        <v>220.50000000000003</v>
      </c>
      <c r="J1235" s="75">
        <v>208.25</v>
      </c>
      <c r="K1235" s="75">
        <v>171.5</v>
      </c>
      <c r="L1235" s="74" t="s">
        <v>674</v>
      </c>
      <c r="M1235" s="75">
        <v>220.50000000000003</v>
      </c>
      <c r="N1235" s="75">
        <v>220.50000000000003</v>
      </c>
      <c r="O1235" s="75">
        <v>220.50000000000003</v>
      </c>
      <c r="P1235" s="75">
        <v>107.04050000000001</v>
      </c>
      <c r="Q1235" s="75">
        <v>227.85000000000002</v>
      </c>
    </row>
    <row r="1236" spans="1:17" x14ac:dyDescent="0.2">
      <c r="A1236" s="19">
        <v>40473241</v>
      </c>
      <c r="B1236" s="19" t="s">
        <v>2908</v>
      </c>
      <c r="C1236" s="72"/>
      <c r="D1236" s="73">
        <v>2562.75</v>
      </c>
      <c r="E1236" s="74">
        <v>0</v>
      </c>
      <c r="G1236" s="75">
        <v>22.718800000000002</v>
      </c>
      <c r="H1236" s="75">
        <v>48.36</v>
      </c>
      <c r="I1236" s="75">
        <v>46.800000000000004</v>
      </c>
      <c r="J1236" s="75">
        <v>44.199999999999996</v>
      </c>
      <c r="K1236" s="75">
        <v>36.4</v>
      </c>
      <c r="L1236" s="74" t="s">
        <v>674</v>
      </c>
      <c r="M1236" s="75">
        <v>46.800000000000004</v>
      </c>
      <c r="N1236" s="75">
        <v>46.800000000000004</v>
      </c>
      <c r="O1236" s="75">
        <v>46.800000000000004</v>
      </c>
      <c r="P1236" s="75">
        <v>22.718800000000002</v>
      </c>
      <c r="Q1236" s="75">
        <v>48.36</v>
      </c>
    </row>
    <row r="1237" spans="1:17" x14ac:dyDescent="0.2">
      <c r="A1237" s="19">
        <v>40473258</v>
      </c>
      <c r="B1237" s="19" t="s">
        <v>3267</v>
      </c>
      <c r="C1237" s="20">
        <v>62303</v>
      </c>
      <c r="D1237" s="73">
        <v>1854</v>
      </c>
      <c r="E1237" s="74">
        <v>851.86249999999995</v>
      </c>
      <c r="G1237" s="75" t="s">
        <v>815</v>
      </c>
      <c r="H1237" s="75">
        <v>67.424999999999997</v>
      </c>
      <c r="I1237" s="75">
        <v>65.25</v>
      </c>
      <c r="J1237" s="75">
        <v>61.625</v>
      </c>
      <c r="K1237" s="75">
        <v>50.75</v>
      </c>
      <c r="L1237" s="76">
        <v>49.509</v>
      </c>
      <c r="M1237" s="75">
        <v>65.25</v>
      </c>
      <c r="N1237" s="75">
        <v>65.25</v>
      </c>
      <c r="O1237" s="75">
        <v>65.25</v>
      </c>
      <c r="P1237" s="77">
        <v>49.509</v>
      </c>
      <c r="Q1237" s="77">
        <v>67.424999999999997</v>
      </c>
    </row>
    <row r="1238" spans="1:17" x14ac:dyDescent="0.2">
      <c r="A1238" s="19">
        <v>40473266</v>
      </c>
      <c r="B1238" s="19" t="s">
        <v>2529</v>
      </c>
      <c r="C1238" s="20">
        <v>73650</v>
      </c>
      <c r="D1238" s="73">
        <v>506</v>
      </c>
      <c r="E1238" s="74">
        <v>99.911999999999992</v>
      </c>
      <c r="G1238" s="75">
        <v>228.02495000000002</v>
      </c>
      <c r="H1238" s="75">
        <v>484.08359999999999</v>
      </c>
      <c r="I1238" s="75">
        <v>468.46800000000002</v>
      </c>
      <c r="J1238" s="75">
        <v>442.44199999999995</v>
      </c>
      <c r="K1238" s="75">
        <v>364.36399999999998</v>
      </c>
      <c r="L1238" s="76">
        <v>113.93100000000001</v>
      </c>
      <c r="M1238" s="75">
        <v>468.46800000000002</v>
      </c>
      <c r="N1238" s="75">
        <v>468.46800000000002</v>
      </c>
      <c r="O1238" s="75">
        <v>468.46800000000002</v>
      </c>
      <c r="P1238" s="77">
        <v>113.93100000000001</v>
      </c>
      <c r="Q1238" s="77">
        <v>484.08359999999999</v>
      </c>
    </row>
    <row r="1239" spans="1:17" x14ac:dyDescent="0.2">
      <c r="A1239" s="19">
        <v>40473274</v>
      </c>
      <c r="B1239" s="19" t="s">
        <v>1082</v>
      </c>
      <c r="C1239" s="20">
        <v>71046</v>
      </c>
      <c r="D1239" s="73">
        <v>532.25</v>
      </c>
      <c r="E1239" s="74">
        <v>99.911999999999992</v>
      </c>
      <c r="G1239" s="75">
        <v>0</v>
      </c>
      <c r="H1239" s="75">
        <v>100.1982</v>
      </c>
      <c r="I1239" s="75">
        <v>96.965999999999994</v>
      </c>
      <c r="J1239" s="75">
        <v>91.578999999999994</v>
      </c>
      <c r="K1239" s="75">
        <v>75.417999999999992</v>
      </c>
      <c r="L1239" s="76">
        <v>0</v>
      </c>
      <c r="M1239" s="75">
        <v>96.965999999999994</v>
      </c>
      <c r="N1239" s="75">
        <v>96.965999999999994</v>
      </c>
      <c r="O1239" s="75">
        <v>96.965999999999994</v>
      </c>
      <c r="P1239" s="77">
        <v>0</v>
      </c>
      <c r="Q1239" s="77">
        <v>100.1982</v>
      </c>
    </row>
    <row r="1240" spans="1:17" x14ac:dyDescent="0.2">
      <c r="A1240" s="19">
        <v>40473282</v>
      </c>
      <c r="B1240" s="19" t="s">
        <v>4599</v>
      </c>
      <c r="C1240" s="20">
        <v>73660</v>
      </c>
      <c r="D1240" s="73">
        <v>399.75</v>
      </c>
      <c r="E1240" s="74">
        <v>99.911999999999992</v>
      </c>
      <c r="G1240" s="75">
        <v>0</v>
      </c>
      <c r="H1240" s="75">
        <v>22.487400000000001</v>
      </c>
      <c r="I1240" s="75">
        <v>21.762</v>
      </c>
      <c r="J1240" s="75">
        <v>20.553000000000001</v>
      </c>
      <c r="K1240" s="75">
        <v>16.925999999999998</v>
      </c>
      <c r="L1240" s="76">
        <v>0</v>
      </c>
      <c r="M1240" s="75">
        <v>21.762</v>
      </c>
      <c r="N1240" s="75">
        <v>21.762</v>
      </c>
      <c r="O1240" s="75">
        <v>21.762</v>
      </c>
      <c r="P1240" s="77">
        <v>0</v>
      </c>
      <c r="Q1240" s="77">
        <v>22.487400000000001</v>
      </c>
    </row>
    <row r="1241" spans="1:17" x14ac:dyDescent="0.2">
      <c r="A1241" s="19">
        <v>40473290</v>
      </c>
      <c r="B1241" s="19" t="s">
        <v>3295</v>
      </c>
      <c r="C1241" s="20">
        <v>43752</v>
      </c>
      <c r="D1241" s="73">
        <v>806.5</v>
      </c>
      <c r="E1241" s="74">
        <v>434.20549999999997</v>
      </c>
      <c r="G1241" s="75">
        <v>0</v>
      </c>
      <c r="H1241" s="75">
        <v>39.896999999999998</v>
      </c>
      <c r="I1241" s="75">
        <v>38.61</v>
      </c>
      <c r="J1241" s="75">
        <v>36.464999999999996</v>
      </c>
      <c r="K1241" s="75">
        <v>30.029999999999998</v>
      </c>
      <c r="L1241" s="76">
        <v>0</v>
      </c>
      <c r="M1241" s="75">
        <v>38.61</v>
      </c>
      <c r="N1241" s="75">
        <v>38.61</v>
      </c>
      <c r="O1241" s="75">
        <v>38.61</v>
      </c>
      <c r="P1241" s="77">
        <v>0</v>
      </c>
      <c r="Q1241" s="77">
        <v>39.896999999999998</v>
      </c>
    </row>
    <row r="1242" spans="1:17" x14ac:dyDescent="0.2">
      <c r="A1242" s="19">
        <v>40473308</v>
      </c>
      <c r="B1242" s="19" t="s">
        <v>544</v>
      </c>
      <c r="C1242" s="20">
        <v>74018</v>
      </c>
      <c r="D1242" s="73">
        <v>431.5</v>
      </c>
      <c r="E1242" s="74">
        <v>99.911999999999992</v>
      </c>
      <c r="G1242" s="75">
        <v>23.264925000000002</v>
      </c>
      <c r="H1242" s="75">
        <v>49.522500000000001</v>
      </c>
      <c r="I1242" s="75">
        <v>47.925000000000004</v>
      </c>
      <c r="J1242" s="75">
        <v>45.262499999999996</v>
      </c>
      <c r="K1242" s="75">
        <v>37.274999999999999</v>
      </c>
      <c r="L1242" s="74" t="s">
        <v>674</v>
      </c>
      <c r="M1242" s="75">
        <v>47.925000000000004</v>
      </c>
      <c r="N1242" s="75">
        <v>47.925000000000004</v>
      </c>
      <c r="O1242" s="75">
        <v>47.925000000000004</v>
      </c>
      <c r="P1242" s="75">
        <v>23.264925000000002</v>
      </c>
      <c r="Q1242" s="75">
        <v>49.522500000000001</v>
      </c>
    </row>
    <row r="1243" spans="1:17" x14ac:dyDescent="0.2">
      <c r="A1243" s="19">
        <v>40473308</v>
      </c>
      <c r="B1243" s="19" t="s">
        <v>544</v>
      </c>
      <c r="C1243" s="20">
        <v>74018</v>
      </c>
      <c r="D1243" s="73">
        <v>431.5</v>
      </c>
      <c r="E1243" s="74">
        <v>99.911999999999992</v>
      </c>
      <c r="G1243" s="75">
        <v>153.03049999999999</v>
      </c>
      <c r="H1243" s="75">
        <v>607.755</v>
      </c>
      <c r="I1243" s="75">
        <v>588.15</v>
      </c>
      <c r="J1243" s="75">
        <v>555.47500000000002</v>
      </c>
      <c r="K1243" s="75">
        <v>457.45</v>
      </c>
      <c r="L1243" s="76">
        <v>98.12700000000001</v>
      </c>
      <c r="M1243" s="75">
        <v>588.15</v>
      </c>
      <c r="N1243" s="75">
        <v>588.15</v>
      </c>
      <c r="O1243" s="75">
        <v>588.15</v>
      </c>
      <c r="P1243" s="77">
        <v>98.12700000000001</v>
      </c>
      <c r="Q1243" s="77">
        <v>607.755</v>
      </c>
    </row>
    <row r="1244" spans="1:17" x14ac:dyDescent="0.2">
      <c r="A1244" s="19">
        <v>40473316</v>
      </c>
      <c r="B1244" s="19" t="s">
        <v>552</v>
      </c>
      <c r="C1244" s="20">
        <v>74019</v>
      </c>
      <c r="D1244" s="73">
        <v>688.25</v>
      </c>
      <c r="E1244" s="74">
        <v>122.91199999999999</v>
      </c>
      <c r="G1244" s="75">
        <v>47.639060000000001</v>
      </c>
      <c r="H1244" s="75">
        <v>144.8475</v>
      </c>
      <c r="I1244" s="75">
        <v>140.17500000000001</v>
      </c>
      <c r="J1244" s="75">
        <v>132.38749999999999</v>
      </c>
      <c r="K1244" s="75">
        <v>109.02499999999999</v>
      </c>
      <c r="L1244" s="76">
        <v>0</v>
      </c>
      <c r="M1244" s="75">
        <v>140.17500000000001</v>
      </c>
      <c r="N1244" s="75">
        <v>140.17500000000001</v>
      </c>
      <c r="O1244" s="75">
        <v>140.17500000000001</v>
      </c>
      <c r="P1244" s="77">
        <v>0</v>
      </c>
      <c r="Q1244" s="77">
        <v>144.8475</v>
      </c>
    </row>
    <row r="1245" spans="1:17" x14ac:dyDescent="0.2">
      <c r="A1245" s="19">
        <v>40473324</v>
      </c>
      <c r="B1245" s="19" t="s">
        <v>1633</v>
      </c>
      <c r="C1245" s="20">
        <v>74445</v>
      </c>
      <c r="D1245" s="73">
        <v>683</v>
      </c>
      <c r="E1245" s="74">
        <v>122.91199999999999</v>
      </c>
      <c r="G1245" s="75">
        <v>451.53615000000002</v>
      </c>
      <c r="H1245" s="75">
        <v>961.15500000000009</v>
      </c>
      <c r="I1245" s="75">
        <v>930.15000000000009</v>
      </c>
      <c r="J1245" s="75">
        <v>878.47500000000002</v>
      </c>
      <c r="K1245" s="75">
        <v>723.44999999999993</v>
      </c>
      <c r="L1245" s="74" t="s">
        <v>674</v>
      </c>
      <c r="M1245" s="75">
        <v>930.15000000000009</v>
      </c>
      <c r="N1245" s="75">
        <v>930.15000000000009</v>
      </c>
      <c r="O1245" s="75">
        <v>930.15000000000009</v>
      </c>
      <c r="P1245" s="75">
        <v>451.53615000000002</v>
      </c>
      <c r="Q1245" s="75">
        <v>961.15500000000009</v>
      </c>
    </row>
    <row r="1246" spans="1:17" x14ac:dyDescent="0.2">
      <c r="A1246" s="19">
        <v>40473332</v>
      </c>
      <c r="B1246" s="19" t="s">
        <v>4803</v>
      </c>
      <c r="C1246" s="20">
        <v>74440</v>
      </c>
      <c r="D1246" s="73">
        <v>683</v>
      </c>
      <c r="E1246" s="74">
        <v>268.548</v>
      </c>
      <c r="G1246" s="75">
        <v>1370.1184000000001</v>
      </c>
      <c r="H1246" s="75">
        <v>2916.48</v>
      </c>
      <c r="I1246" s="75">
        <v>2822.4000000000005</v>
      </c>
      <c r="J1246" s="75">
        <v>2665.6</v>
      </c>
      <c r="K1246" s="75">
        <v>2195.1999999999998</v>
      </c>
      <c r="L1246" s="74" t="s">
        <v>674</v>
      </c>
      <c r="M1246" s="75">
        <v>2822.4000000000005</v>
      </c>
      <c r="N1246" s="75">
        <v>2822.4000000000005</v>
      </c>
      <c r="O1246" s="75">
        <v>2822.4000000000005</v>
      </c>
      <c r="P1246" s="75">
        <v>1370.1184000000001</v>
      </c>
      <c r="Q1246" s="75">
        <v>2916.48</v>
      </c>
    </row>
    <row r="1247" spans="1:17" x14ac:dyDescent="0.2">
      <c r="A1247" s="19">
        <v>40473340</v>
      </c>
      <c r="B1247" s="19" t="s">
        <v>4713</v>
      </c>
      <c r="C1247" s="20">
        <v>74246</v>
      </c>
      <c r="D1247" s="73">
        <v>983.5</v>
      </c>
      <c r="E1247" s="74">
        <v>207.39099999999999</v>
      </c>
      <c r="G1247" s="75">
        <v>0</v>
      </c>
      <c r="H1247" s="75">
        <v>0</v>
      </c>
      <c r="I1247" s="75">
        <v>0</v>
      </c>
      <c r="J1247" s="75">
        <v>0</v>
      </c>
      <c r="K1247" s="75">
        <v>0</v>
      </c>
      <c r="L1247" s="74" t="s">
        <v>674</v>
      </c>
      <c r="M1247" s="75">
        <v>0</v>
      </c>
      <c r="N1247" s="75">
        <v>0</v>
      </c>
      <c r="O1247" s="75">
        <v>0</v>
      </c>
      <c r="P1247" s="75">
        <v>0</v>
      </c>
      <c r="Q1247" s="75">
        <v>0</v>
      </c>
    </row>
    <row r="1248" spans="1:17" x14ac:dyDescent="0.2">
      <c r="A1248" s="19">
        <v>40473357</v>
      </c>
      <c r="B1248" s="19" t="s">
        <v>4397</v>
      </c>
      <c r="C1248" s="72"/>
      <c r="D1248" s="73">
        <v>210.75</v>
      </c>
      <c r="E1248" s="74">
        <v>0</v>
      </c>
      <c r="G1248" s="75">
        <v>0</v>
      </c>
      <c r="H1248" s="75">
        <v>0</v>
      </c>
      <c r="I1248" s="75">
        <v>0</v>
      </c>
      <c r="J1248" s="75">
        <v>0</v>
      </c>
      <c r="K1248" s="75">
        <v>0</v>
      </c>
      <c r="L1248" s="74" t="s">
        <v>674</v>
      </c>
      <c r="M1248" s="75">
        <v>0</v>
      </c>
      <c r="N1248" s="75">
        <v>0</v>
      </c>
      <c r="O1248" s="75">
        <v>0</v>
      </c>
      <c r="P1248" s="75">
        <v>0</v>
      </c>
      <c r="Q1248" s="75">
        <v>0</v>
      </c>
    </row>
    <row r="1249" spans="1:17" x14ac:dyDescent="0.2">
      <c r="A1249" s="19">
        <v>40473357</v>
      </c>
      <c r="B1249" s="19" t="s">
        <v>4397</v>
      </c>
      <c r="C1249" s="72"/>
      <c r="D1249" s="73">
        <v>210.75</v>
      </c>
      <c r="E1249" s="74">
        <v>0</v>
      </c>
      <c r="G1249" s="75">
        <v>0</v>
      </c>
      <c r="H1249" s="75">
        <v>0</v>
      </c>
      <c r="I1249" s="75">
        <v>0</v>
      </c>
      <c r="J1249" s="75">
        <v>0</v>
      </c>
      <c r="K1249" s="75">
        <v>0</v>
      </c>
      <c r="L1249" s="74" t="s">
        <v>674</v>
      </c>
      <c r="M1249" s="75">
        <v>0</v>
      </c>
      <c r="N1249" s="75">
        <v>0</v>
      </c>
      <c r="O1249" s="75">
        <v>0</v>
      </c>
      <c r="P1249" s="75">
        <v>0</v>
      </c>
      <c r="Q1249" s="75">
        <v>0</v>
      </c>
    </row>
    <row r="1250" spans="1:17" x14ac:dyDescent="0.2">
      <c r="A1250" s="19">
        <v>40473365</v>
      </c>
      <c r="B1250" s="19" t="s">
        <v>658</v>
      </c>
      <c r="C1250" s="20">
        <v>74220</v>
      </c>
      <c r="D1250" s="73">
        <v>818.75</v>
      </c>
      <c r="E1250" s="74">
        <v>207.39099999999999</v>
      </c>
      <c r="G1250" s="75">
        <v>34.335971000000001</v>
      </c>
      <c r="H1250" s="75">
        <v>73.088700000000003</v>
      </c>
      <c r="I1250" s="75">
        <v>70.731000000000009</v>
      </c>
      <c r="J1250" s="75">
        <v>66.801500000000004</v>
      </c>
      <c r="K1250" s="75">
        <v>55.012999999999998</v>
      </c>
      <c r="L1250" s="74" t="s">
        <v>674</v>
      </c>
      <c r="M1250" s="75">
        <v>70.731000000000009</v>
      </c>
      <c r="N1250" s="75">
        <v>70.731000000000009</v>
      </c>
      <c r="O1250" s="75">
        <v>70.731000000000009</v>
      </c>
      <c r="P1250" s="75">
        <v>34.335971000000001</v>
      </c>
      <c r="Q1250" s="75">
        <v>73.088700000000003</v>
      </c>
    </row>
    <row r="1251" spans="1:17" x14ac:dyDescent="0.2">
      <c r="A1251" s="19">
        <v>40473373</v>
      </c>
      <c r="B1251" s="19" t="s">
        <v>608</v>
      </c>
      <c r="C1251" s="20">
        <v>74240</v>
      </c>
      <c r="D1251" s="73">
        <v>850.5</v>
      </c>
      <c r="E1251" s="74">
        <v>207.39099999999999</v>
      </c>
      <c r="G1251" s="75">
        <v>0</v>
      </c>
      <c r="H1251" s="75" t="e">
        <v>#N/A</v>
      </c>
      <c r="I1251" s="75" t="e">
        <v>#N/A</v>
      </c>
      <c r="J1251" s="75" t="e">
        <v>#N/A</v>
      </c>
      <c r="K1251" s="75" t="e">
        <v>#N/A</v>
      </c>
      <c r="L1251" s="76">
        <v>0</v>
      </c>
      <c r="M1251" s="75" t="e">
        <v>#N/A</v>
      </c>
      <c r="N1251" s="75" t="e">
        <v>#N/A</v>
      </c>
      <c r="O1251" s="75" t="e">
        <v>#N/A</v>
      </c>
      <c r="P1251" s="77"/>
      <c r="Q1251" s="77"/>
    </row>
    <row r="1252" spans="1:17" x14ac:dyDescent="0.2">
      <c r="A1252" s="19">
        <v>40473407</v>
      </c>
      <c r="B1252" s="19" t="s">
        <v>1880</v>
      </c>
      <c r="C1252" s="20">
        <v>77086</v>
      </c>
      <c r="D1252" s="73">
        <v>232.75</v>
      </c>
      <c r="E1252" s="74">
        <v>99.911999999999992</v>
      </c>
      <c r="G1252" s="75">
        <v>112.48217000000001</v>
      </c>
      <c r="H1252" s="75">
        <v>1680.0450000000001</v>
      </c>
      <c r="I1252" s="75">
        <v>1625.8500000000001</v>
      </c>
      <c r="J1252" s="75">
        <v>1535.5249999999999</v>
      </c>
      <c r="K1252" s="75">
        <v>1264.55</v>
      </c>
      <c r="L1252" s="76">
        <v>0</v>
      </c>
      <c r="M1252" s="75">
        <v>1625.8500000000001</v>
      </c>
      <c r="N1252" s="75">
        <v>1625.8500000000001</v>
      </c>
      <c r="O1252" s="75">
        <v>1625.8500000000001</v>
      </c>
      <c r="P1252" s="77">
        <v>0</v>
      </c>
      <c r="Q1252" s="77">
        <v>1680.0450000000001</v>
      </c>
    </row>
    <row r="1253" spans="1:17" x14ac:dyDescent="0.2">
      <c r="A1253" s="19">
        <v>40473415</v>
      </c>
      <c r="B1253" s="19" t="s">
        <v>4212</v>
      </c>
      <c r="C1253" s="20">
        <v>74250</v>
      </c>
      <c r="D1253" s="73">
        <v>898</v>
      </c>
      <c r="E1253" s="74">
        <v>207.39099999999999</v>
      </c>
      <c r="G1253" s="75">
        <v>166.20443</v>
      </c>
      <c r="H1253" s="75">
        <v>302.25</v>
      </c>
      <c r="I1253" s="75">
        <v>292.5</v>
      </c>
      <c r="J1253" s="75">
        <v>276.25</v>
      </c>
      <c r="K1253" s="75">
        <v>227.49999999999997</v>
      </c>
      <c r="L1253" s="76">
        <v>98.12700000000001</v>
      </c>
      <c r="M1253" s="75">
        <v>292.5</v>
      </c>
      <c r="N1253" s="75">
        <v>292.5</v>
      </c>
      <c r="O1253" s="75">
        <v>292.5</v>
      </c>
      <c r="P1253" s="77">
        <v>98.12700000000001</v>
      </c>
      <c r="Q1253" s="77">
        <v>302.25</v>
      </c>
    </row>
    <row r="1254" spans="1:17" x14ac:dyDescent="0.2">
      <c r="A1254" s="19">
        <v>40473423</v>
      </c>
      <c r="B1254" s="19" t="s">
        <v>3568</v>
      </c>
      <c r="C1254" s="20">
        <v>75736</v>
      </c>
      <c r="D1254" s="73">
        <v>9595.25</v>
      </c>
      <c r="E1254" s="74">
        <v>5910.7240000000002</v>
      </c>
      <c r="G1254" s="75">
        <v>231.06655000000001</v>
      </c>
      <c r="H1254" s="75">
        <v>210.90540000000001</v>
      </c>
      <c r="I1254" s="75">
        <v>204.102</v>
      </c>
      <c r="J1254" s="75">
        <v>192.76300000000001</v>
      </c>
      <c r="K1254" s="75">
        <v>158.74599999999998</v>
      </c>
      <c r="L1254" s="76">
        <v>98.12700000000001</v>
      </c>
      <c r="M1254" s="75">
        <v>204.102</v>
      </c>
      <c r="N1254" s="75">
        <v>204.102</v>
      </c>
      <c r="O1254" s="75">
        <v>204.102</v>
      </c>
      <c r="P1254" s="77">
        <v>98.12700000000001</v>
      </c>
      <c r="Q1254" s="77">
        <v>231.06655000000001</v>
      </c>
    </row>
    <row r="1255" spans="1:17" x14ac:dyDescent="0.2">
      <c r="A1255" s="19">
        <v>40473449</v>
      </c>
      <c r="B1255" s="19" t="s">
        <v>1146</v>
      </c>
      <c r="C1255" s="20">
        <v>74270</v>
      </c>
      <c r="D1255" s="73">
        <v>1179.25</v>
      </c>
      <c r="E1255" s="74">
        <v>207.39099999999999</v>
      </c>
      <c r="G1255" s="75">
        <v>231.06655000000001</v>
      </c>
      <c r="H1255" s="75">
        <v>210.90540000000001</v>
      </c>
      <c r="I1255" s="75">
        <v>204.102</v>
      </c>
      <c r="J1255" s="75">
        <v>192.76300000000001</v>
      </c>
      <c r="K1255" s="75">
        <v>158.74599999999998</v>
      </c>
      <c r="L1255" s="76">
        <v>98.12700000000001</v>
      </c>
      <c r="M1255" s="75">
        <v>204.102</v>
      </c>
      <c r="N1255" s="75">
        <v>204.102</v>
      </c>
      <c r="O1255" s="75">
        <v>204.102</v>
      </c>
      <c r="P1255" s="77">
        <v>98.12700000000001</v>
      </c>
      <c r="Q1255" s="77">
        <v>231.06655000000001</v>
      </c>
    </row>
    <row r="1256" spans="1:17" x14ac:dyDescent="0.2">
      <c r="A1256" s="19">
        <v>40473456</v>
      </c>
      <c r="B1256" s="19" t="s">
        <v>1147</v>
      </c>
      <c r="C1256" s="20">
        <v>74280</v>
      </c>
      <c r="D1256" s="73">
        <v>1567.25</v>
      </c>
      <c r="E1256" s="74">
        <v>207.39099999999999</v>
      </c>
      <c r="G1256" s="75">
        <v>231.06655000000001</v>
      </c>
      <c r="H1256" s="75">
        <v>210.90540000000001</v>
      </c>
      <c r="I1256" s="75">
        <v>204.102</v>
      </c>
      <c r="J1256" s="75">
        <v>192.76300000000001</v>
      </c>
      <c r="K1256" s="75">
        <v>158.74599999999998</v>
      </c>
      <c r="L1256" s="76">
        <v>98.12700000000001</v>
      </c>
      <c r="M1256" s="75">
        <v>204.102</v>
      </c>
      <c r="N1256" s="75">
        <v>204.102</v>
      </c>
      <c r="O1256" s="75">
        <v>204.102</v>
      </c>
      <c r="P1256" s="77">
        <v>98.12700000000001</v>
      </c>
      <c r="Q1256" s="77">
        <v>231.06655000000001</v>
      </c>
    </row>
    <row r="1257" spans="1:17" x14ac:dyDescent="0.2">
      <c r="A1257" s="19">
        <v>40473464</v>
      </c>
      <c r="B1257" s="19" t="s">
        <v>219</v>
      </c>
      <c r="C1257" s="20">
        <v>77065</v>
      </c>
      <c r="D1257" s="73">
        <v>409</v>
      </c>
      <c r="E1257" s="74">
        <v>0</v>
      </c>
      <c r="G1257" s="75">
        <v>166.20443</v>
      </c>
      <c r="H1257" s="75">
        <v>223.52549999999999</v>
      </c>
      <c r="I1257" s="75">
        <v>216.315</v>
      </c>
      <c r="J1257" s="75">
        <v>204.29749999999999</v>
      </c>
      <c r="K1257" s="75">
        <v>168.24499999999998</v>
      </c>
      <c r="L1257" s="76">
        <v>98.12700000000001</v>
      </c>
      <c r="M1257" s="75">
        <v>216.315</v>
      </c>
      <c r="N1257" s="75">
        <v>216.315</v>
      </c>
      <c r="O1257" s="75">
        <v>216.315</v>
      </c>
      <c r="P1257" s="77">
        <v>98.12700000000001</v>
      </c>
      <c r="Q1257" s="77">
        <v>223.52549999999999</v>
      </c>
    </row>
    <row r="1258" spans="1:17" x14ac:dyDescent="0.2">
      <c r="A1258" s="19">
        <v>40473464</v>
      </c>
      <c r="B1258" s="19" t="s">
        <v>219</v>
      </c>
      <c r="C1258" s="20">
        <v>77065</v>
      </c>
      <c r="D1258" s="73">
        <v>409</v>
      </c>
      <c r="E1258" s="74">
        <v>0</v>
      </c>
      <c r="G1258" s="75">
        <v>166.20443</v>
      </c>
      <c r="H1258" s="75">
        <v>223.52549999999999</v>
      </c>
      <c r="I1258" s="75">
        <v>216.315</v>
      </c>
      <c r="J1258" s="75">
        <v>204.29749999999999</v>
      </c>
      <c r="K1258" s="75">
        <v>168.24499999999998</v>
      </c>
      <c r="L1258" s="76">
        <v>98.12700000000001</v>
      </c>
      <c r="M1258" s="75">
        <v>216.315</v>
      </c>
      <c r="N1258" s="75">
        <v>216.315</v>
      </c>
      <c r="O1258" s="75">
        <v>216.315</v>
      </c>
      <c r="P1258" s="77">
        <v>98.12700000000001</v>
      </c>
      <c r="Q1258" s="77">
        <v>223.52549999999999</v>
      </c>
    </row>
    <row r="1259" spans="1:17" x14ac:dyDescent="0.2">
      <c r="A1259" s="19">
        <v>40473472</v>
      </c>
      <c r="B1259" s="19" t="s">
        <v>221</v>
      </c>
      <c r="C1259" s="20">
        <v>77066</v>
      </c>
      <c r="D1259" s="73">
        <v>512.25</v>
      </c>
      <c r="E1259" s="74">
        <v>0</v>
      </c>
      <c r="G1259" s="75">
        <v>166.20443</v>
      </c>
      <c r="H1259" s="75">
        <v>223.52549999999999</v>
      </c>
      <c r="I1259" s="75">
        <v>216.315</v>
      </c>
      <c r="J1259" s="75">
        <v>204.29749999999999</v>
      </c>
      <c r="K1259" s="75">
        <v>168.24499999999998</v>
      </c>
      <c r="L1259" s="76">
        <v>98.12700000000001</v>
      </c>
      <c r="M1259" s="75">
        <v>216.315</v>
      </c>
      <c r="N1259" s="75">
        <v>216.315</v>
      </c>
      <c r="O1259" s="75">
        <v>216.315</v>
      </c>
      <c r="P1259" s="77">
        <v>98.12700000000001</v>
      </c>
      <c r="Q1259" s="77">
        <v>223.52549999999999</v>
      </c>
    </row>
    <row r="1260" spans="1:17" x14ac:dyDescent="0.2">
      <c r="A1260" s="19">
        <v>40473472</v>
      </c>
      <c r="B1260" s="19" t="s">
        <v>221</v>
      </c>
      <c r="C1260" s="20">
        <v>77066</v>
      </c>
      <c r="D1260" s="73">
        <v>512.25</v>
      </c>
      <c r="E1260" s="74">
        <v>0</v>
      </c>
      <c r="G1260" s="75">
        <v>231.06655000000001</v>
      </c>
      <c r="H1260" s="75">
        <v>319.22250000000003</v>
      </c>
      <c r="I1260" s="75">
        <v>308.92500000000001</v>
      </c>
      <c r="J1260" s="75">
        <v>291.76249999999999</v>
      </c>
      <c r="K1260" s="75">
        <v>240.27499999999998</v>
      </c>
      <c r="L1260" s="76">
        <v>98.12700000000001</v>
      </c>
      <c r="M1260" s="75">
        <v>308.92500000000001</v>
      </c>
      <c r="N1260" s="75">
        <v>308.92500000000001</v>
      </c>
      <c r="O1260" s="75">
        <v>308.92500000000001</v>
      </c>
      <c r="P1260" s="77">
        <v>98.12700000000001</v>
      </c>
      <c r="Q1260" s="77">
        <v>319.22250000000003</v>
      </c>
    </row>
    <row r="1261" spans="1:17" x14ac:dyDescent="0.2">
      <c r="A1261" s="19">
        <v>40473480</v>
      </c>
      <c r="B1261" s="19" t="s">
        <v>2392</v>
      </c>
      <c r="C1261" s="20">
        <v>74290</v>
      </c>
      <c r="D1261" s="73">
        <v>586.25</v>
      </c>
      <c r="E1261" s="74">
        <v>207.39099999999999</v>
      </c>
      <c r="G1261" s="75">
        <v>311.11766</v>
      </c>
      <c r="H1261" s="75">
        <v>497.31750000000005</v>
      </c>
      <c r="I1261" s="75">
        <v>481.27500000000003</v>
      </c>
      <c r="J1261" s="75">
        <v>454.53749999999997</v>
      </c>
      <c r="K1261" s="75">
        <v>374.32499999999999</v>
      </c>
      <c r="L1261" s="76">
        <v>98.12700000000001</v>
      </c>
      <c r="M1261" s="75">
        <v>481.27500000000003</v>
      </c>
      <c r="N1261" s="75">
        <v>481.27500000000003</v>
      </c>
      <c r="O1261" s="75">
        <v>481.27500000000003</v>
      </c>
      <c r="P1261" s="77">
        <v>98.12700000000001</v>
      </c>
      <c r="Q1261" s="77">
        <v>497.31750000000005</v>
      </c>
    </row>
    <row r="1262" spans="1:17" x14ac:dyDescent="0.2">
      <c r="A1262" s="19">
        <v>40473498</v>
      </c>
      <c r="B1262" s="19" t="s">
        <v>187</v>
      </c>
      <c r="C1262" s="20">
        <v>77067</v>
      </c>
      <c r="D1262" s="73">
        <v>470.25</v>
      </c>
      <c r="E1262" s="74">
        <v>0</v>
      </c>
      <c r="G1262" s="75">
        <v>166.20443</v>
      </c>
      <c r="H1262" s="75">
        <v>305.73750000000001</v>
      </c>
      <c r="I1262" s="75">
        <v>295.875</v>
      </c>
      <c r="J1262" s="75">
        <v>279.4375</v>
      </c>
      <c r="K1262" s="75">
        <v>230.12499999999997</v>
      </c>
      <c r="L1262" s="76">
        <v>98.12700000000001</v>
      </c>
      <c r="M1262" s="75">
        <v>295.875</v>
      </c>
      <c r="N1262" s="75">
        <v>295.875</v>
      </c>
      <c r="O1262" s="75">
        <v>295.875</v>
      </c>
      <c r="P1262" s="77">
        <v>98.12700000000001</v>
      </c>
      <c r="Q1262" s="77">
        <v>305.73750000000001</v>
      </c>
    </row>
    <row r="1263" spans="1:17" x14ac:dyDescent="0.2">
      <c r="A1263" s="19">
        <v>40473506</v>
      </c>
      <c r="B1263" s="19" t="s">
        <v>3422</v>
      </c>
      <c r="C1263" s="20">
        <v>74300</v>
      </c>
      <c r="D1263" s="73">
        <v>976.75</v>
      </c>
      <c r="E1263" s="74">
        <v>0</v>
      </c>
      <c r="G1263" s="75">
        <v>479.35615999999999</v>
      </c>
      <c r="H1263" s="75">
        <v>557.20950000000005</v>
      </c>
      <c r="I1263" s="75">
        <v>539.23500000000001</v>
      </c>
      <c r="J1263" s="75">
        <v>509.27749999999997</v>
      </c>
      <c r="K1263" s="75">
        <v>419.40499999999997</v>
      </c>
      <c r="L1263" s="76">
        <v>397.54800000000006</v>
      </c>
      <c r="M1263" s="75">
        <v>539.23500000000001</v>
      </c>
      <c r="N1263" s="75">
        <v>539.23500000000001</v>
      </c>
      <c r="O1263" s="75">
        <v>539.23500000000001</v>
      </c>
      <c r="P1263" s="77">
        <v>397.54800000000006</v>
      </c>
      <c r="Q1263" s="77">
        <v>557.20950000000005</v>
      </c>
    </row>
    <row r="1264" spans="1:17" x14ac:dyDescent="0.2">
      <c r="A1264" s="19">
        <v>40473514</v>
      </c>
      <c r="B1264" s="19" t="s">
        <v>4691</v>
      </c>
      <c r="C1264" s="20">
        <v>47531</v>
      </c>
      <c r="D1264" s="73">
        <v>6592</v>
      </c>
      <c r="E1264" s="74">
        <v>4073.2194999999997</v>
      </c>
      <c r="G1264" s="75">
        <v>479.35615999999999</v>
      </c>
      <c r="H1264" s="75">
        <v>295.60980000000001</v>
      </c>
      <c r="I1264" s="75">
        <v>286.07400000000001</v>
      </c>
      <c r="J1264" s="75">
        <v>270.18099999999998</v>
      </c>
      <c r="K1264" s="75">
        <v>222.50200000000001</v>
      </c>
      <c r="L1264" s="76">
        <v>397.54800000000006</v>
      </c>
      <c r="M1264" s="75">
        <v>286.07400000000001</v>
      </c>
      <c r="N1264" s="75">
        <v>286.07400000000001</v>
      </c>
      <c r="O1264" s="75">
        <v>286.07400000000001</v>
      </c>
      <c r="P1264" s="77">
        <v>222.50200000000001</v>
      </c>
      <c r="Q1264" s="77">
        <v>479.35615999999999</v>
      </c>
    </row>
    <row r="1265" spans="1:17" x14ac:dyDescent="0.2">
      <c r="A1265" s="19">
        <v>40473530</v>
      </c>
      <c r="B1265" s="19" t="s">
        <v>16</v>
      </c>
      <c r="C1265" s="20">
        <v>77067</v>
      </c>
      <c r="D1265" s="73">
        <v>498.75</v>
      </c>
      <c r="E1265" s="74">
        <v>0</v>
      </c>
      <c r="G1265" s="75">
        <v>479.35615999999999</v>
      </c>
      <c r="H1265" s="75">
        <v>295.60980000000001</v>
      </c>
      <c r="I1265" s="75">
        <v>286.07400000000001</v>
      </c>
      <c r="J1265" s="75">
        <v>270.18099999999998</v>
      </c>
      <c r="K1265" s="75">
        <v>222.50200000000001</v>
      </c>
      <c r="L1265" s="76">
        <v>397.54800000000006</v>
      </c>
      <c r="M1265" s="75">
        <v>286.07400000000001</v>
      </c>
      <c r="N1265" s="75">
        <v>286.07400000000001</v>
      </c>
      <c r="O1265" s="75">
        <v>286.07400000000001</v>
      </c>
      <c r="P1265" s="77">
        <v>222.50200000000001</v>
      </c>
      <c r="Q1265" s="77">
        <v>479.35615999999999</v>
      </c>
    </row>
    <row r="1266" spans="1:17" x14ac:dyDescent="0.2">
      <c r="A1266" s="19">
        <v>40473548</v>
      </c>
      <c r="B1266" s="19" t="s">
        <v>1934</v>
      </c>
      <c r="C1266" s="72" t="s">
        <v>1935</v>
      </c>
      <c r="D1266" s="73">
        <v>512.25</v>
      </c>
      <c r="E1266" s="74">
        <v>0</v>
      </c>
      <c r="G1266" s="75">
        <v>0</v>
      </c>
      <c r="H1266" s="75">
        <v>510.19800000000004</v>
      </c>
      <c r="I1266" s="75">
        <v>493.74</v>
      </c>
      <c r="J1266" s="75">
        <v>466.31</v>
      </c>
      <c r="K1266" s="75">
        <v>384.02</v>
      </c>
      <c r="L1266" s="76">
        <v>0</v>
      </c>
      <c r="M1266" s="75">
        <v>493.74</v>
      </c>
      <c r="N1266" s="75">
        <v>493.74</v>
      </c>
      <c r="O1266" s="75">
        <v>493.74</v>
      </c>
      <c r="P1266" s="77">
        <v>0</v>
      </c>
      <c r="Q1266" s="77">
        <v>510.19800000000004</v>
      </c>
    </row>
    <row r="1267" spans="1:17" x14ac:dyDescent="0.2">
      <c r="A1267" s="19">
        <v>40473597</v>
      </c>
      <c r="B1267" s="19" t="s">
        <v>2345</v>
      </c>
      <c r="C1267" s="20">
        <v>76000</v>
      </c>
      <c r="D1267" s="73">
        <v>872</v>
      </c>
      <c r="E1267" s="74">
        <v>268.548</v>
      </c>
      <c r="G1267" s="75">
        <v>435.76623000000001</v>
      </c>
      <c r="H1267" s="75">
        <v>2283.3825000000002</v>
      </c>
      <c r="I1267" s="75">
        <v>2209.7249999999999</v>
      </c>
      <c r="J1267" s="75">
        <v>2086.9625000000001</v>
      </c>
      <c r="K1267" s="75">
        <v>1718.675</v>
      </c>
      <c r="L1267" s="76">
        <v>1401.66</v>
      </c>
      <c r="M1267" s="75">
        <v>2209.7249999999999</v>
      </c>
      <c r="N1267" s="75">
        <v>2209.7249999999999</v>
      </c>
      <c r="O1267" s="75">
        <v>2209.7249999999999</v>
      </c>
      <c r="P1267" s="77">
        <v>435.76623000000001</v>
      </c>
      <c r="Q1267" s="77">
        <v>2283.3825000000002</v>
      </c>
    </row>
    <row r="1268" spans="1:17" x14ac:dyDescent="0.2">
      <c r="A1268" s="19">
        <v>40473597</v>
      </c>
      <c r="B1268" s="19" t="s">
        <v>2345</v>
      </c>
      <c r="C1268" s="20">
        <v>76000</v>
      </c>
      <c r="D1268" s="73">
        <v>872</v>
      </c>
      <c r="E1268" s="74">
        <v>268.548</v>
      </c>
      <c r="G1268" s="75">
        <v>546.23334</v>
      </c>
      <c r="H1268" s="75">
        <v>5580</v>
      </c>
      <c r="I1268" s="75">
        <v>5400</v>
      </c>
      <c r="J1268" s="75">
        <v>5100</v>
      </c>
      <c r="K1268" s="75">
        <v>4200</v>
      </c>
      <c r="L1268" s="76">
        <v>2248.29</v>
      </c>
      <c r="M1268" s="75">
        <v>5400</v>
      </c>
      <c r="N1268" s="75">
        <v>5400</v>
      </c>
      <c r="O1268" s="75">
        <v>5400</v>
      </c>
      <c r="P1268" s="77">
        <v>546.23334</v>
      </c>
      <c r="Q1268" s="77">
        <v>5580</v>
      </c>
    </row>
    <row r="1269" spans="1:17" x14ac:dyDescent="0.2">
      <c r="A1269" s="19">
        <v>40473613</v>
      </c>
      <c r="B1269" s="19" t="s">
        <v>2343</v>
      </c>
      <c r="C1269" s="20">
        <v>75989</v>
      </c>
      <c r="D1269" s="73">
        <v>681.75</v>
      </c>
      <c r="E1269" s="74">
        <v>0</v>
      </c>
      <c r="G1269" s="75">
        <v>0</v>
      </c>
      <c r="H1269" s="75">
        <v>2502.1464000000001</v>
      </c>
      <c r="I1269" s="75">
        <v>2421.4320000000002</v>
      </c>
      <c r="J1269" s="75">
        <v>2286.9079999999999</v>
      </c>
      <c r="K1269" s="75">
        <v>1883.3359999999998</v>
      </c>
      <c r="L1269" s="76">
        <v>0</v>
      </c>
      <c r="M1269" s="75">
        <v>2421.4320000000002</v>
      </c>
      <c r="N1269" s="75">
        <v>2421.4320000000002</v>
      </c>
      <c r="O1269" s="75">
        <v>2421.4320000000002</v>
      </c>
      <c r="P1269" s="77">
        <v>0</v>
      </c>
      <c r="Q1269" s="77">
        <v>2502.1464000000001</v>
      </c>
    </row>
    <row r="1270" spans="1:17" x14ac:dyDescent="0.2">
      <c r="A1270" s="19">
        <v>40473639</v>
      </c>
      <c r="B1270" s="19" t="s">
        <v>2858</v>
      </c>
      <c r="C1270" s="20">
        <v>74400</v>
      </c>
      <c r="D1270" s="73">
        <v>1644</v>
      </c>
      <c r="E1270" s="74">
        <v>207.39099999999999</v>
      </c>
      <c r="G1270" s="75">
        <v>29.648033999999999</v>
      </c>
      <c r="H1270" s="75">
        <v>63.1098</v>
      </c>
      <c r="I1270" s="75">
        <v>61.074000000000005</v>
      </c>
      <c r="J1270" s="75">
        <v>57.680999999999997</v>
      </c>
      <c r="K1270" s="75">
        <v>47.501999999999995</v>
      </c>
      <c r="L1270" s="74" t="s">
        <v>674</v>
      </c>
      <c r="M1270" s="75">
        <v>61.074000000000005</v>
      </c>
      <c r="N1270" s="75">
        <v>61.074000000000005</v>
      </c>
      <c r="O1270" s="75">
        <v>61.074000000000005</v>
      </c>
      <c r="P1270" s="75">
        <v>29.648033999999999</v>
      </c>
      <c r="Q1270" s="75">
        <v>63.1098</v>
      </c>
    </row>
    <row r="1271" spans="1:17" x14ac:dyDescent="0.2">
      <c r="A1271" s="19">
        <v>40473654</v>
      </c>
      <c r="B1271" s="19" t="s">
        <v>3959</v>
      </c>
      <c r="C1271" s="20">
        <v>74420</v>
      </c>
      <c r="D1271" s="73">
        <v>1596.5</v>
      </c>
      <c r="E1271" s="74">
        <v>423.69449999999995</v>
      </c>
      <c r="G1271" s="75">
        <v>27.716936</v>
      </c>
      <c r="H1271" s="75">
        <v>58.999200000000002</v>
      </c>
      <c r="I1271" s="75">
        <v>57.096000000000004</v>
      </c>
      <c r="J1271" s="75">
        <v>53.923999999999999</v>
      </c>
      <c r="K1271" s="75">
        <v>44.407999999999994</v>
      </c>
      <c r="L1271" s="74" t="s">
        <v>674</v>
      </c>
      <c r="M1271" s="75">
        <v>57.096000000000004</v>
      </c>
      <c r="N1271" s="75">
        <v>57.096000000000004</v>
      </c>
      <c r="O1271" s="75">
        <v>57.096000000000004</v>
      </c>
      <c r="P1271" s="75">
        <v>27.716936</v>
      </c>
      <c r="Q1271" s="75">
        <v>58.999200000000002</v>
      </c>
    </row>
    <row r="1272" spans="1:17" x14ac:dyDescent="0.2">
      <c r="A1272" s="19">
        <v>40473654</v>
      </c>
      <c r="B1272" s="19" t="s">
        <v>3959</v>
      </c>
      <c r="C1272" s="20">
        <v>74420</v>
      </c>
      <c r="D1272" s="73">
        <v>1596.5</v>
      </c>
      <c r="E1272" s="74">
        <v>423.69449999999995</v>
      </c>
      <c r="G1272" s="75">
        <v>115.184316</v>
      </c>
      <c r="H1272" s="75">
        <v>245.18520000000001</v>
      </c>
      <c r="I1272" s="75">
        <v>237.27600000000001</v>
      </c>
      <c r="J1272" s="75">
        <v>224.09399999999999</v>
      </c>
      <c r="K1272" s="75">
        <v>184.54799999999997</v>
      </c>
      <c r="L1272" s="74" t="s">
        <v>674</v>
      </c>
      <c r="M1272" s="75">
        <v>237.27600000000001</v>
      </c>
      <c r="N1272" s="75">
        <v>237.27600000000001</v>
      </c>
      <c r="O1272" s="75">
        <v>237.27600000000001</v>
      </c>
      <c r="P1272" s="75">
        <v>115.184316</v>
      </c>
      <c r="Q1272" s="75">
        <v>245.18520000000001</v>
      </c>
    </row>
    <row r="1273" spans="1:17" x14ac:dyDescent="0.2">
      <c r="A1273" s="19">
        <v>40473662</v>
      </c>
      <c r="B1273" s="19" t="s">
        <v>2859</v>
      </c>
      <c r="C1273" s="20">
        <v>74410</v>
      </c>
      <c r="D1273" s="73">
        <v>1380</v>
      </c>
      <c r="E1273" s="74">
        <v>207.39099999999999</v>
      </c>
      <c r="G1273" s="75">
        <v>135.29045400000001</v>
      </c>
      <c r="H1273" s="75">
        <v>287.98380000000003</v>
      </c>
      <c r="I1273" s="75">
        <v>278.69400000000007</v>
      </c>
      <c r="J1273" s="75">
        <v>263.21100000000001</v>
      </c>
      <c r="K1273" s="75">
        <v>216.762</v>
      </c>
      <c r="L1273" s="74" t="s">
        <v>674</v>
      </c>
      <c r="M1273" s="75">
        <v>278.69400000000007</v>
      </c>
      <c r="N1273" s="75">
        <v>278.69400000000007</v>
      </c>
      <c r="O1273" s="75">
        <v>278.69400000000007</v>
      </c>
      <c r="P1273" s="75">
        <v>135.29045400000001</v>
      </c>
      <c r="Q1273" s="75">
        <v>287.98380000000003</v>
      </c>
    </row>
    <row r="1274" spans="1:17" x14ac:dyDescent="0.2">
      <c r="A1274" s="19">
        <v>40473670</v>
      </c>
      <c r="B1274" s="19" t="s">
        <v>716</v>
      </c>
      <c r="C1274" s="72"/>
      <c r="D1274" s="73">
        <v>84</v>
      </c>
      <c r="E1274" s="74">
        <v>0</v>
      </c>
      <c r="G1274" s="75">
        <v>17.698310000000003</v>
      </c>
      <c r="H1274" s="75">
        <v>105.55500000000001</v>
      </c>
      <c r="I1274" s="75">
        <v>102.15</v>
      </c>
      <c r="J1274" s="75">
        <v>96.474999999999994</v>
      </c>
      <c r="K1274" s="75">
        <v>79.449999999999989</v>
      </c>
      <c r="L1274" s="76">
        <v>0</v>
      </c>
      <c r="M1274" s="75">
        <v>102.15</v>
      </c>
      <c r="N1274" s="75">
        <v>102.15</v>
      </c>
      <c r="O1274" s="75">
        <v>102.15</v>
      </c>
      <c r="P1274" s="77">
        <v>0</v>
      </c>
      <c r="Q1274" s="77">
        <v>105.55500000000001</v>
      </c>
    </row>
    <row r="1275" spans="1:17" x14ac:dyDescent="0.2">
      <c r="A1275" s="19">
        <v>40473688</v>
      </c>
      <c r="B1275" s="19" t="s">
        <v>724</v>
      </c>
      <c r="C1275" s="72"/>
      <c r="D1275" s="73">
        <v>55.25</v>
      </c>
      <c r="E1275" s="74">
        <v>0</v>
      </c>
      <c r="G1275" s="75">
        <v>334.2285</v>
      </c>
      <c r="H1275" s="75">
        <v>711.45</v>
      </c>
      <c r="I1275" s="75">
        <v>688.50000000000011</v>
      </c>
      <c r="J1275" s="75">
        <v>650.25</v>
      </c>
      <c r="K1275" s="75">
        <v>535.5</v>
      </c>
      <c r="L1275" s="74" t="s">
        <v>674</v>
      </c>
      <c r="M1275" s="75">
        <v>688.50000000000011</v>
      </c>
      <c r="N1275" s="75">
        <v>688.50000000000011</v>
      </c>
      <c r="O1275" s="75">
        <v>688.50000000000011</v>
      </c>
      <c r="P1275" s="75">
        <v>334.2285</v>
      </c>
      <c r="Q1275" s="75">
        <v>711.45</v>
      </c>
    </row>
    <row r="1276" spans="1:17" x14ac:dyDescent="0.2">
      <c r="A1276" s="19">
        <v>40473696</v>
      </c>
      <c r="B1276" s="19" t="s">
        <v>752</v>
      </c>
      <c r="C1276" s="72"/>
      <c r="D1276" s="73">
        <v>53.25</v>
      </c>
      <c r="E1276" s="74">
        <v>0</v>
      </c>
      <c r="G1276" s="75">
        <v>0</v>
      </c>
      <c r="H1276" s="75">
        <v>0</v>
      </c>
      <c r="I1276" s="75">
        <v>0</v>
      </c>
      <c r="J1276" s="75">
        <v>0</v>
      </c>
      <c r="K1276" s="75">
        <v>0</v>
      </c>
      <c r="L1276" s="76">
        <v>0</v>
      </c>
      <c r="M1276" s="75">
        <v>0</v>
      </c>
      <c r="N1276" s="75">
        <v>0</v>
      </c>
      <c r="O1276" s="75">
        <v>0</v>
      </c>
      <c r="P1276" s="77">
        <v>0</v>
      </c>
      <c r="Q1276" s="77">
        <v>0</v>
      </c>
    </row>
    <row r="1277" spans="1:17" x14ac:dyDescent="0.2">
      <c r="A1277" s="19">
        <v>40473704</v>
      </c>
      <c r="B1277" s="19" t="s">
        <v>678</v>
      </c>
      <c r="C1277" s="72"/>
      <c r="D1277" s="73">
        <v>55.25</v>
      </c>
      <c r="E1277" s="74">
        <v>0</v>
      </c>
      <c r="G1277" s="75">
        <v>114.38915799999999</v>
      </c>
      <c r="H1277" s="75">
        <v>243.49260000000001</v>
      </c>
      <c r="I1277" s="75">
        <v>235.63800000000003</v>
      </c>
      <c r="J1277" s="75">
        <v>222.547</v>
      </c>
      <c r="K1277" s="75">
        <v>183.27399999999997</v>
      </c>
      <c r="L1277" s="74" t="s">
        <v>674</v>
      </c>
      <c r="M1277" s="75">
        <v>235.63800000000003</v>
      </c>
      <c r="N1277" s="75">
        <v>235.63800000000003</v>
      </c>
      <c r="O1277" s="75">
        <v>235.63800000000003</v>
      </c>
      <c r="P1277" s="75">
        <v>114.38915799999999</v>
      </c>
      <c r="Q1277" s="75">
        <v>243.49260000000001</v>
      </c>
    </row>
    <row r="1278" spans="1:17" x14ac:dyDescent="0.2">
      <c r="A1278" s="19">
        <v>40473712</v>
      </c>
      <c r="B1278" s="19" t="s">
        <v>3960</v>
      </c>
      <c r="C1278" s="20">
        <v>74450</v>
      </c>
      <c r="D1278" s="73">
        <v>546.5</v>
      </c>
      <c r="E1278" s="74">
        <v>268.548</v>
      </c>
      <c r="G1278" s="75">
        <v>16.925506000000002</v>
      </c>
      <c r="H1278" s="75">
        <v>36.028200000000005</v>
      </c>
      <c r="I1278" s="75">
        <v>34.866000000000007</v>
      </c>
      <c r="J1278" s="75">
        <v>32.929000000000002</v>
      </c>
      <c r="K1278" s="75">
        <v>27.117999999999999</v>
      </c>
      <c r="L1278" s="74" t="s">
        <v>674</v>
      </c>
      <c r="M1278" s="75">
        <v>34.866000000000007</v>
      </c>
      <c r="N1278" s="75">
        <v>34.866000000000007</v>
      </c>
      <c r="O1278" s="75">
        <v>34.866000000000007</v>
      </c>
      <c r="P1278" s="75">
        <v>16.925506000000002</v>
      </c>
      <c r="Q1278" s="75">
        <v>36.028200000000005</v>
      </c>
    </row>
    <row r="1279" spans="1:17" x14ac:dyDescent="0.2">
      <c r="A1279" s="19">
        <v>40473720</v>
      </c>
      <c r="B1279" s="19" t="s">
        <v>4935</v>
      </c>
      <c r="C1279" s="20">
        <v>74455</v>
      </c>
      <c r="D1279" s="73">
        <v>733</v>
      </c>
      <c r="E1279" s="74">
        <v>268.548</v>
      </c>
      <c r="G1279" s="75">
        <v>371.15124000000003</v>
      </c>
      <c r="H1279" s="75">
        <v>537.54000000000008</v>
      </c>
      <c r="I1279" s="75">
        <v>520.20000000000005</v>
      </c>
      <c r="J1279" s="75">
        <v>491.3</v>
      </c>
      <c r="K1279" s="75">
        <v>404.59999999999997</v>
      </c>
      <c r="L1279" s="76">
        <v>100.872</v>
      </c>
      <c r="M1279" s="75">
        <v>520.20000000000005</v>
      </c>
      <c r="N1279" s="75">
        <v>520.20000000000005</v>
      </c>
      <c r="O1279" s="75">
        <v>520.20000000000005</v>
      </c>
      <c r="P1279" s="77">
        <v>100.872</v>
      </c>
      <c r="Q1279" s="77">
        <v>537.54000000000008</v>
      </c>
    </row>
    <row r="1280" spans="1:17" x14ac:dyDescent="0.2">
      <c r="A1280" s="19">
        <v>40473746</v>
      </c>
      <c r="B1280" s="19" t="s">
        <v>3263</v>
      </c>
      <c r="C1280" s="20">
        <v>62305</v>
      </c>
      <c r="D1280" s="73">
        <v>3707.75</v>
      </c>
      <c r="E1280" s="74">
        <v>851.86249999999995</v>
      </c>
      <c r="G1280" s="75">
        <v>1702.5546100000001</v>
      </c>
      <c r="H1280" s="75">
        <v>4650</v>
      </c>
      <c r="I1280" s="75">
        <v>4500</v>
      </c>
      <c r="J1280" s="75">
        <v>4250</v>
      </c>
      <c r="K1280" s="75">
        <v>3500</v>
      </c>
      <c r="L1280" s="76">
        <v>5383.7550000000001</v>
      </c>
      <c r="M1280" s="75">
        <v>4500</v>
      </c>
      <c r="N1280" s="75">
        <v>4500</v>
      </c>
      <c r="O1280" s="75">
        <v>4500</v>
      </c>
      <c r="P1280" s="77">
        <v>1702.5546100000001</v>
      </c>
      <c r="Q1280" s="77">
        <v>5383.7550000000001</v>
      </c>
    </row>
    <row r="1281" spans="1:17" x14ac:dyDescent="0.2">
      <c r="A1281" s="19">
        <v>40473753</v>
      </c>
      <c r="B1281" s="19" t="s">
        <v>2857</v>
      </c>
      <c r="C1281" s="20">
        <v>74415</v>
      </c>
      <c r="D1281" s="73">
        <v>1909.75</v>
      </c>
      <c r="E1281" s="74">
        <v>207.39099999999999</v>
      </c>
      <c r="G1281" s="75">
        <v>1429.9322000000002</v>
      </c>
      <c r="H1281" s="75">
        <v>6510</v>
      </c>
      <c r="I1281" s="75">
        <v>6300</v>
      </c>
      <c r="J1281" s="75">
        <v>5950</v>
      </c>
      <c r="K1281" s="75">
        <v>4900</v>
      </c>
      <c r="L1281" s="76">
        <v>5383.7550000000001</v>
      </c>
      <c r="M1281" s="75">
        <v>6300</v>
      </c>
      <c r="N1281" s="75">
        <v>6300</v>
      </c>
      <c r="O1281" s="75">
        <v>6300</v>
      </c>
      <c r="P1281" s="77">
        <v>1429.9322000000002</v>
      </c>
      <c r="Q1281" s="77">
        <v>6510</v>
      </c>
    </row>
    <row r="1282" spans="1:17" x14ac:dyDescent="0.2">
      <c r="A1282" s="19">
        <v>40473779</v>
      </c>
      <c r="B1282" s="19" t="s">
        <v>1191</v>
      </c>
      <c r="C1282" s="72"/>
      <c r="D1282" s="73">
        <v>259</v>
      </c>
      <c r="E1282" s="74">
        <v>0</v>
      </c>
      <c r="G1282" s="75">
        <v>23.249230000000001</v>
      </c>
      <c r="H1282" s="75">
        <v>224.82750000000001</v>
      </c>
      <c r="I1282" s="75">
        <v>217.57500000000002</v>
      </c>
      <c r="J1282" s="75">
        <v>205.48749999999998</v>
      </c>
      <c r="K1282" s="75">
        <v>169.22499999999999</v>
      </c>
      <c r="L1282" s="76">
        <v>0</v>
      </c>
      <c r="M1282" s="75">
        <v>217.57500000000002</v>
      </c>
      <c r="N1282" s="75">
        <v>217.57500000000002</v>
      </c>
      <c r="O1282" s="75">
        <v>217.57500000000002</v>
      </c>
      <c r="P1282" s="77">
        <v>0</v>
      </c>
      <c r="Q1282" s="77">
        <v>224.82750000000001</v>
      </c>
    </row>
    <row r="1283" spans="1:17" x14ac:dyDescent="0.2">
      <c r="A1283" s="19">
        <v>40473787</v>
      </c>
      <c r="B1283" s="19" t="s">
        <v>1624</v>
      </c>
      <c r="C1283" s="72" t="s">
        <v>1625</v>
      </c>
      <c r="D1283" s="73">
        <v>3176.5</v>
      </c>
      <c r="E1283" s="74">
        <v>0</v>
      </c>
      <c r="G1283" s="75">
        <v>23.249230000000001</v>
      </c>
      <c r="H1283" s="75">
        <v>358.05</v>
      </c>
      <c r="I1283" s="75">
        <v>346.5</v>
      </c>
      <c r="J1283" s="75">
        <v>327.25</v>
      </c>
      <c r="K1283" s="75">
        <v>269.5</v>
      </c>
      <c r="L1283" s="76">
        <v>0</v>
      </c>
      <c r="M1283" s="75">
        <v>346.5</v>
      </c>
      <c r="N1283" s="75">
        <v>346.5</v>
      </c>
      <c r="O1283" s="75">
        <v>346.5</v>
      </c>
      <c r="P1283" s="77">
        <v>0</v>
      </c>
      <c r="Q1283" s="77">
        <v>358.05</v>
      </c>
    </row>
    <row r="1284" spans="1:17" x14ac:dyDescent="0.2">
      <c r="A1284" s="19">
        <v>40473795</v>
      </c>
      <c r="B1284" s="19" t="s">
        <v>3357</v>
      </c>
      <c r="C1284" s="72" t="s">
        <v>3358</v>
      </c>
      <c r="D1284" s="73">
        <v>593.5</v>
      </c>
      <c r="E1284" s="74">
        <v>0</v>
      </c>
      <c r="G1284" s="75">
        <v>0</v>
      </c>
      <c r="H1284" s="75">
        <v>0</v>
      </c>
      <c r="I1284" s="75">
        <v>0</v>
      </c>
      <c r="J1284" s="75">
        <v>0</v>
      </c>
      <c r="K1284" s="75">
        <v>0</v>
      </c>
      <c r="L1284" s="74" t="s">
        <v>674</v>
      </c>
      <c r="M1284" s="75">
        <v>0</v>
      </c>
      <c r="N1284" s="75">
        <v>0</v>
      </c>
      <c r="O1284" s="75">
        <v>0</v>
      </c>
      <c r="P1284" s="75">
        <v>0</v>
      </c>
      <c r="Q1284" s="75">
        <v>0</v>
      </c>
    </row>
    <row r="1285" spans="1:17" x14ac:dyDescent="0.2">
      <c r="A1285" s="19">
        <v>40473811</v>
      </c>
      <c r="B1285" s="19" t="s">
        <v>4552</v>
      </c>
      <c r="C1285" s="20">
        <v>72074</v>
      </c>
      <c r="D1285" s="73">
        <v>682</v>
      </c>
      <c r="E1285" s="74">
        <v>122.91199999999999</v>
      </c>
      <c r="G1285" s="75">
        <v>38.215643</v>
      </c>
      <c r="H1285" s="75">
        <v>81.347099999999998</v>
      </c>
      <c r="I1285" s="75">
        <v>78.723000000000013</v>
      </c>
      <c r="J1285" s="75">
        <v>74.349499999999992</v>
      </c>
      <c r="K1285" s="75">
        <v>61.228999999999992</v>
      </c>
      <c r="L1285" s="74" t="s">
        <v>674</v>
      </c>
      <c r="M1285" s="75">
        <v>78.723000000000013</v>
      </c>
      <c r="N1285" s="75">
        <v>78.723000000000013</v>
      </c>
      <c r="O1285" s="75">
        <v>78.723000000000013</v>
      </c>
      <c r="P1285" s="75">
        <v>38.215643</v>
      </c>
      <c r="Q1285" s="75">
        <v>81.347099999999998</v>
      </c>
    </row>
    <row r="1286" spans="1:17" x14ac:dyDescent="0.2">
      <c r="A1286" s="19">
        <v>40473829</v>
      </c>
      <c r="B1286" s="19" t="s">
        <v>1765</v>
      </c>
      <c r="C1286" s="20">
        <v>74430</v>
      </c>
      <c r="D1286" s="73">
        <v>700.5</v>
      </c>
      <c r="E1286" s="74">
        <v>423.69449999999995</v>
      </c>
      <c r="G1286" s="75">
        <v>12.997775000000001</v>
      </c>
      <c r="H1286" s="75">
        <v>27.6675</v>
      </c>
      <c r="I1286" s="75">
        <v>26.775000000000006</v>
      </c>
      <c r="J1286" s="75">
        <v>25.287499999999998</v>
      </c>
      <c r="K1286" s="75">
        <v>20.824999999999999</v>
      </c>
      <c r="L1286" s="74" t="s">
        <v>674</v>
      </c>
      <c r="M1286" s="75">
        <v>26.775000000000006</v>
      </c>
      <c r="N1286" s="75">
        <v>26.775000000000006</v>
      </c>
      <c r="O1286" s="75">
        <v>26.775000000000006</v>
      </c>
      <c r="P1286" s="75">
        <v>12.997775000000001</v>
      </c>
      <c r="Q1286" s="75">
        <v>27.6675</v>
      </c>
    </row>
    <row r="1287" spans="1:17" x14ac:dyDescent="0.2">
      <c r="A1287" s="19">
        <v>40473837</v>
      </c>
      <c r="B1287" s="19" t="s">
        <v>1165</v>
      </c>
      <c r="C1287" s="72" t="s">
        <v>827</v>
      </c>
      <c r="D1287" s="73">
        <v>142.25</v>
      </c>
      <c r="E1287" s="74">
        <v>0</v>
      </c>
      <c r="G1287" s="75">
        <v>78.036049999999989</v>
      </c>
      <c r="H1287" s="75">
        <v>71.228700000000003</v>
      </c>
      <c r="I1287" s="75">
        <v>68.931000000000012</v>
      </c>
      <c r="J1287" s="75">
        <v>65.101500000000001</v>
      </c>
      <c r="K1287" s="75">
        <v>53.613</v>
      </c>
      <c r="L1287" s="76">
        <v>70.686000000000007</v>
      </c>
      <c r="M1287" s="75">
        <v>68.931000000000012</v>
      </c>
      <c r="N1287" s="75">
        <v>68.931000000000012</v>
      </c>
      <c r="O1287" s="75">
        <v>68.931000000000012</v>
      </c>
      <c r="P1287" s="77">
        <v>53.613</v>
      </c>
      <c r="Q1287" s="77">
        <v>78.036049999999989</v>
      </c>
    </row>
    <row r="1288" spans="1:17" x14ac:dyDescent="0.2">
      <c r="A1288" s="19">
        <v>40473845</v>
      </c>
      <c r="B1288" s="19" t="s">
        <v>3186</v>
      </c>
      <c r="C1288" s="72" t="s">
        <v>827</v>
      </c>
      <c r="D1288" s="73">
        <v>135.25</v>
      </c>
      <c r="E1288" s="74">
        <v>0</v>
      </c>
      <c r="G1288" s="75">
        <v>78.036049999999989</v>
      </c>
      <c r="H1288" s="75">
        <v>71.228700000000003</v>
      </c>
      <c r="I1288" s="75">
        <v>68.931000000000012</v>
      </c>
      <c r="J1288" s="75">
        <v>65.101500000000001</v>
      </c>
      <c r="K1288" s="75">
        <v>53.613</v>
      </c>
      <c r="L1288" s="76">
        <v>70.686000000000007</v>
      </c>
      <c r="M1288" s="75">
        <v>68.931000000000012</v>
      </c>
      <c r="N1288" s="75">
        <v>68.931000000000012</v>
      </c>
      <c r="O1288" s="75">
        <v>68.931000000000012</v>
      </c>
      <c r="P1288" s="77">
        <v>53.613</v>
      </c>
      <c r="Q1288" s="77">
        <v>78.036049999999989</v>
      </c>
    </row>
    <row r="1289" spans="1:17" x14ac:dyDescent="0.2">
      <c r="A1289" s="19">
        <v>40473852</v>
      </c>
      <c r="B1289" s="19" t="s">
        <v>934</v>
      </c>
      <c r="C1289" s="72" t="s">
        <v>827</v>
      </c>
      <c r="D1289" s="73">
        <v>212</v>
      </c>
      <c r="E1289" s="74">
        <v>0</v>
      </c>
      <c r="G1289" s="75">
        <v>3.604425</v>
      </c>
      <c r="H1289" s="75">
        <v>7.6725000000000003</v>
      </c>
      <c r="I1289" s="75">
        <v>7.4250000000000007</v>
      </c>
      <c r="J1289" s="75">
        <v>7.0125000000000002</v>
      </c>
      <c r="K1289" s="75">
        <v>5.7749999999999995</v>
      </c>
      <c r="L1289" s="74" t="s">
        <v>674</v>
      </c>
      <c r="M1289" s="75">
        <v>7.4250000000000007</v>
      </c>
      <c r="N1289" s="75">
        <v>7.4250000000000007</v>
      </c>
      <c r="O1289" s="75">
        <v>7.4250000000000007</v>
      </c>
      <c r="P1289" s="75">
        <v>3.604425</v>
      </c>
      <c r="Q1289" s="75">
        <v>7.6725000000000003</v>
      </c>
    </row>
    <row r="1290" spans="1:17" x14ac:dyDescent="0.2">
      <c r="A1290" s="19">
        <v>40473860</v>
      </c>
      <c r="B1290" s="19" t="s">
        <v>4002</v>
      </c>
      <c r="C1290" s="72" t="s">
        <v>827</v>
      </c>
      <c r="D1290" s="73">
        <v>121</v>
      </c>
      <c r="E1290" s="74">
        <v>0</v>
      </c>
      <c r="G1290" s="75">
        <v>2.4029500000000001</v>
      </c>
      <c r="H1290" s="75">
        <v>5.1150000000000002</v>
      </c>
      <c r="I1290" s="75">
        <v>4.9500000000000011</v>
      </c>
      <c r="J1290" s="75">
        <v>4.6749999999999998</v>
      </c>
      <c r="K1290" s="75">
        <v>3.8499999999999996</v>
      </c>
      <c r="L1290" s="74" t="s">
        <v>674</v>
      </c>
      <c r="M1290" s="75">
        <v>4.9500000000000011</v>
      </c>
      <c r="N1290" s="75">
        <v>4.9500000000000011</v>
      </c>
      <c r="O1290" s="75">
        <v>4.9500000000000011</v>
      </c>
      <c r="P1290" s="75">
        <v>2.4029500000000001</v>
      </c>
      <c r="Q1290" s="75">
        <v>5.1150000000000002</v>
      </c>
    </row>
    <row r="1291" spans="1:17" x14ac:dyDescent="0.2">
      <c r="A1291" s="19">
        <v>40473878</v>
      </c>
      <c r="B1291" s="19" t="s">
        <v>3997</v>
      </c>
      <c r="C1291" s="72" t="s">
        <v>827</v>
      </c>
      <c r="D1291" s="73">
        <v>279.25</v>
      </c>
      <c r="E1291" s="74">
        <v>0</v>
      </c>
      <c r="G1291" s="75">
        <v>2.1844999999999999</v>
      </c>
      <c r="H1291" s="75">
        <v>4.6500000000000004</v>
      </c>
      <c r="I1291" s="75">
        <v>4.5000000000000009</v>
      </c>
      <c r="J1291" s="75">
        <v>4.25</v>
      </c>
      <c r="K1291" s="75">
        <v>3.5</v>
      </c>
      <c r="L1291" s="74" t="s">
        <v>674</v>
      </c>
      <c r="M1291" s="75">
        <v>4.5000000000000009</v>
      </c>
      <c r="N1291" s="75">
        <v>4.5000000000000009</v>
      </c>
      <c r="O1291" s="75">
        <v>4.5000000000000009</v>
      </c>
      <c r="P1291" s="75">
        <v>2.1844999999999999</v>
      </c>
      <c r="Q1291" s="75">
        <v>4.6500000000000004</v>
      </c>
    </row>
    <row r="1292" spans="1:17" x14ac:dyDescent="0.2">
      <c r="A1292" s="19">
        <v>40473886</v>
      </c>
      <c r="B1292" s="19" t="s">
        <v>3038</v>
      </c>
      <c r="C1292" s="72" t="s">
        <v>827</v>
      </c>
      <c r="D1292" s="73">
        <v>493.25</v>
      </c>
      <c r="E1292" s="74">
        <v>0</v>
      </c>
      <c r="G1292" s="75">
        <v>1.817504</v>
      </c>
      <c r="H1292" s="75">
        <v>3.8688000000000002</v>
      </c>
      <c r="I1292" s="75">
        <v>3.7440000000000007</v>
      </c>
      <c r="J1292" s="75">
        <v>3.536</v>
      </c>
      <c r="K1292" s="75">
        <v>2.9119999999999999</v>
      </c>
      <c r="L1292" s="74" t="s">
        <v>674</v>
      </c>
      <c r="M1292" s="75">
        <v>3.7440000000000007</v>
      </c>
      <c r="N1292" s="75">
        <v>3.7440000000000007</v>
      </c>
      <c r="O1292" s="75">
        <v>3.7440000000000007</v>
      </c>
      <c r="P1292" s="75">
        <v>1.817504</v>
      </c>
      <c r="Q1292" s="75">
        <v>3.8688000000000002</v>
      </c>
    </row>
    <row r="1293" spans="1:17" x14ac:dyDescent="0.2">
      <c r="A1293" s="19">
        <v>40473894</v>
      </c>
      <c r="B1293" s="19" t="s">
        <v>930</v>
      </c>
      <c r="C1293" s="72" t="s">
        <v>827</v>
      </c>
      <c r="D1293" s="73">
        <v>189</v>
      </c>
      <c r="E1293" s="74">
        <v>0</v>
      </c>
      <c r="G1293" s="75">
        <v>4.9981359999999997</v>
      </c>
      <c r="H1293" s="75">
        <v>10.639200000000001</v>
      </c>
      <c r="I1293" s="75">
        <v>10.296000000000001</v>
      </c>
      <c r="J1293" s="75">
        <v>9.7240000000000002</v>
      </c>
      <c r="K1293" s="75">
        <v>8.0079999999999991</v>
      </c>
      <c r="L1293" s="74" t="s">
        <v>674</v>
      </c>
      <c r="M1293" s="75">
        <v>10.296000000000001</v>
      </c>
      <c r="N1293" s="75">
        <v>10.296000000000001</v>
      </c>
      <c r="O1293" s="75">
        <v>10.296000000000001</v>
      </c>
      <c r="P1293" s="75">
        <v>4.9981359999999997</v>
      </c>
      <c r="Q1293" s="75">
        <v>10.639200000000001</v>
      </c>
    </row>
    <row r="1294" spans="1:17" x14ac:dyDescent="0.2">
      <c r="A1294" s="19">
        <v>40473902</v>
      </c>
      <c r="B1294" s="19" t="s">
        <v>3571</v>
      </c>
      <c r="C1294" s="20">
        <v>74710</v>
      </c>
      <c r="D1294" s="73">
        <v>389.75</v>
      </c>
      <c r="E1294" s="74">
        <v>99.911999999999992</v>
      </c>
      <c r="G1294" s="75">
        <v>133.07</v>
      </c>
      <c r="H1294" s="75">
        <v>47.885700000000007</v>
      </c>
      <c r="I1294" s="75">
        <v>46.341000000000001</v>
      </c>
      <c r="J1294" s="75">
        <v>43.766500000000001</v>
      </c>
      <c r="K1294" s="75">
        <v>36.042999999999999</v>
      </c>
      <c r="L1294" s="76">
        <v>0</v>
      </c>
      <c r="M1294" s="75">
        <v>46.341000000000001</v>
      </c>
      <c r="N1294" s="75">
        <v>46.341000000000001</v>
      </c>
      <c r="O1294" s="75">
        <v>46.341000000000001</v>
      </c>
      <c r="P1294" s="77">
        <v>0</v>
      </c>
      <c r="Q1294" s="77">
        <v>133.07</v>
      </c>
    </row>
    <row r="1295" spans="1:17" x14ac:dyDescent="0.2">
      <c r="A1295" s="19">
        <v>40473910</v>
      </c>
      <c r="B1295" s="19" t="s">
        <v>932</v>
      </c>
      <c r="C1295" s="72" t="s">
        <v>827</v>
      </c>
      <c r="D1295" s="73">
        <v>200.5</v>
      </c>
      <c r="E1295" s="74">
        <v>0</v>
      </c>
      <c r="G1295" s="75">
        <v>122.908708</v>
      </c>
      <c r="H1295" s="75">
        <v>261.62760000000003</v>
      </c>
      <c r="I1295" s="75">
        <v>253.18800000000005</v>
      </c>
      <c r="J1295" s="75">
        <v>239.12199999999999</v>
      </c>
      <c r="K1295" s="75">
        <v>196.92399999999998</v>
      </c>
      <c r="L1295" s="74" t="s">
        <v>674</v>
      </c>
      <c r="M1295" s="75">
        <v>253.18800000000005</v>
      </c>
      <c r="N1295" s="75">
        <v>253.18800000000005</v>
      </c>
      <c r="O1295" s="75">
        <v>253.18800000000005</v>
      </c>
      <c r="P1295" s="75">
        <v>122.908708</v>
      </c>
      <c r="Q1295" s="75">
        <v>261.62760000000003</v>
      </c>
    </row>
    <row r="1296" spans="1:17" x14ac:dyDescent="0.2">
      <c r="A1296" s="19">
        <v>40473928</v>
      </c>
      <c r="B1296" s="19" t="s">
        <v>931</v>
      </c>
      <c r="C1296" s="72" t="s">
        <v>827</v>
      </c>
      <c r="D1296" s="73">
        <v>207.75</v>
      </c>
      <c r="E1296" s="74">
        <v>0</v>
      </c>
      <c r="G1296" s="75">
        <v>133.586544</v>
      </c>
      <c r="H1296" s="75">
        <v>284.35680000000002</v>
      </c>
      <c r="I1296" s="75">
        <v>275.18400000000003</v>
      </c>
      <c r="J1296" s="75">
        <v>259.89599999999996</v>
      </c>
      <c r="K1296" s="75">
        <v>214.03199999999998</v>
      </c>
      <c r="L1296" s="74" t="s">
        <v>674</v>
      </c>
      <c r="M1296" s="75">
        <v>275.18400000000003</v>
      </c>
      <c r="N1296" s="75">
        <v>275.18400000000003</v>
      </c>
      <c r="O1296" s="75">
        <v>275.18400000000003</v>
      </c>
      <c r="P1296" s="75">
        <v>133.586544</v>
      </c>
      <c r="Q1296" s="75">
        <v>284.35680000000002</v>
      </c>
    </row>
    <row r="1297" spans="1:17" x14ac:dyDescent="0.2">
      <c r="A1297" s="19">
        <v>40473936</v>
      </c>
      <c r="B1297" s="19" t="s">
        <v>2624</v>
      </c>
      <c r="C1297" s="20">
        <v>74740</v>
      </c>
      <c r="D1297" s="73">
        <v>1337.25</v>
      </c>
      <c r="E1297" s="74">
        <v>268.548</v>
      </c>
      <c r="G1297" s="75">
        <v>16.016753999999999</v>
      </c>
      <c r="H1297" s="75">
        <v>34.093800000000002</v>
      </c>
      <c r="I1297" s="75">
        <v>32.994</v>
      </c>
      <c r="J1297" s="75">
        <v>31.160999999999998</v>
      </c>
      <c r="K1297" s="75">
        <v>25.661999999999995</v>
      </c>
      <c r="L1297" s="74" t="s">
        <v>674</v>
      </c>
      <c r="M1297" s="75">
        <v>32.994</v>
      </c>
      <c r="N1297" s="75">
        <v>32.994</v>
      </c>
      <c r="O1297" s="75">
        <v>32.994</v>
      </c>
      <c r="P1297" s="75">
        <v>16.016753999999999</v>
      </c>
      <c r="Q1297" s="75">
        <v>34.093800000000002</v>
      </c>
    </row>
    <row r="1298" spans="1:17" x14ac:dyDescent="0.2">
      <c r="A1298" s="19">
        <v>40473944</v>
      </c>
      <c r="B1298" s="19" t="s">
        <v>935</v>
      </c>
      <c r="C1298" s="72" t="s">
        <v>827</v>
      </c>
      <c r="D1298" s="73">
        <v>217.75</v>
      </c>
      <c r="E1298" s="74">
        <v>0</v>
      </c>
      <c r="G1298" s="75">
        <v>1451.96479</v>
      </c>
      <c r="H1298" s="75">
        <v>5064.8358000000007</v>
      </c>
      <c r="I1298" s="75">
        <v>4901.4540000000006</v>
      </c>
      <c r="J1298" s="75">
        <v>4629.1509999999998</v>
      </c>
      <c r="K1298" s="75">
        <v>3812.2420000000002</v>
      </c>
      <c r="L1298" s="76">
        <v>818.05500000000006</v>
      </c>
      <c r="M1298" s="75">
        <v>4901.4540000000006</v>
      </c>
      <c r="N1298" s="75">
        <v>4901.4540000000006</v>
      </c>
      <c r="O1298" s="75">
        <v>4901.4540000000006</v>
      </c>
      <c r="P1298" s="77">
        <v>818.05500000000006</v>
      </c>
      <c r="Q1298" s="77">
        <v>5064.8358000000007</v>
      </c>
    </row>
    <row r="1299" spans="1:17" x14ac:dyDescent="0.2">
      <c r="A1299" s="19">
        <v>40473951</v>
      </c>
      <c r="B1299" s="19" t="s">
        <v>3039</v>
      </c>
      <c r="C1299" s="72" t="s">
        <v>827</v>
      </c>
      <c r="D1299" s="73">
        <v>285.25</v>
      </c>
      <c r="E1299" s="74">
        <v>0</v>
      </c>
      <c r="G1299" s="75">
        <v>110.46711000000001</v>
      </c>
      <c r="H1299" s="75">
        <v>575.8746000000001</v>
      </c>
      <c r="I1299" s="75">
        <v>557.298</v>
      </c>
      <c r="J1299" s="75">
        <v>526.33699999999999</v>
      </c>
      <c r="K1299" s="75">
        <v>433.45400000000001</v>
      </c>
      <c r="L1299" s="76">
        <v>165.56400000000002</v>
      </c>
      <c r="M1299" s="75">
        <v>557.298</v>
      </c>
      <c r="N1299" s="75">
        <v>557.298</v>
      </c>
      <c r="O1299" s="75">
        <v>557.298</v>
      </c>
      <c r="P1299" s="77">
        <v>110.46711000000001</v>
      </c>
      <c r="Q1299" s="77">
        <v>575.8746000000001</v>
      </c>
    </row>
    <row r="1300" spans="1:17" x14ac:dyDescent="0.2">
      <c r="A1300" s="19">
        <v>40473969</v>
      </c>
      <c r="B1300" s="19" t="s">
        <v>1166</v>
      </c>
      <c r="C1300" s="72" t="s">
        <v>827</v>
      </c>
      <c r="D1300" s="73">
        <v>148</v>
      </c>
      <c r="E1300" s="74">
        <v>0</v>
      </c>
      <c r="G1300" s="75">
        <v>16.46266</v>
      </c>
      <c r="H1300" s="75">
        <v>172.51500000000001</v>
      </c>
      <c r="I1300" s="75">
        <v>166.95000000000002</v>
      </c>
      <c r="J1300" s="75">
        <v>157.67499999999998</v>
      </c>
      <c r="K1300" s="75">
        <v>129.85</v>
      </c>
      <c r="L1300" s="76">
        <v>0</v>
      </c>
      <c r="M1300" s="75">
        <v>166.95000000000002</v>
      </c>
      <c r="N1300" s="75">
        <v>166.95000000000002</v>
      </c>
      <c r="O1300" s="75">
        <v>166.95000000000002</v>
      </c>
      <c r="P1300" s="77">
        <v>0</v>
      </c>
      <c r="Q1300" s="77">
        <v>172.51500000000001</v>
      </c>
    </row>
    <row r="1301" spans="1:17" x14ac:dyDescent="0.2">
      <c r="A1301" s="19">
        <v>40473977</v>
      </c>
      <c r="B1301" s="19" t="s">
        <v>3187</v>
      </c>
      <c r="C1301" s="72" t="s">
        <v>827</v>
      </c>
      <c r="D1301" s="73">
        <v>135.25</v>
      </c>
      <c r="E1301" s="74">
        <v>0</v>
      </c>
      <c r="G1301" s="75">
        <v>1.0922499999999999</v>
      </c>
      <c r="H1301" s="75">
        <v>2.3250000000000002</v>
      </c>
      <c r="I1301" s="75">
        <v>2.2500000000000004</v>
      </c>
      <c r="J1301" s="75">
        <v>2.125</v>
      </c>
      <c r="K1301" s="75">
        <v>1.75</v>
      </c>
      <c r="L1301" s="74" t="s">
        <v>674</v>
      </c>
      <c r="M1301" s="75">
        <v>2.2500000000000004</v>
      </c>
      <c r="N1301" s="75">
        <v>2.2500000000000004</v>
      </c>
      <c r="O1301" s="75">
        <v>2.2500000000000004</v>
      </c>
      <c r="P1301" s="75">
        <v>1.0922499999999999</v>
      </c>
      <c r="Q1301" s="75">
        <v>2.3250000000000002</v>
      </c>
    </row>
    <row r="1302" spans="1:17" x14ac:dyDescent="0.2">
      <c r="A1302" s="19">
        <v>40473985</v>
      </c>
      <c r="B1302" s="19" t="s">
        <v>3996</v>
      </c>
      <c r="C1302" s="72" t="s">
        <v>827</v>
      </c>
      <c r="D1302" s="73">
        <v>421.5</v>
      </c>
      <c r="E1302" s="74">
        <v>0</v>
      </c>
      <c r="G1302" s="75">
        <v>70.945319999999995</v>
      </c>
      <c r="H1302" s="75">
        <v>294.71699999999998</v>
      </c>
      <c r="I1302" s="75">
        <v>285.20999999999998</v>
      </c>
      <c r="J1302" s="75">
        <v>269.36499999999995</v>
      </c>
      <c r="K1302" s="75">
        <v>221.82999999999998</v>
      </c>
      <c r="L1302" s="76">
        <v>98.12700000000001</v>
      </c>
      <c r="M1302" s="75">
        <v>285.20999999999998</v>
      </c>
      <c r="N1302" s="75">
        <v>285.20999999999998</v>
      </c>
      <c r="O1302" s="75">
        <v>285.20999999999998</v>
      </c>
      <c r="P1302" s="77">
        <v>70.945319999999995</v>
      </c>
      <c r="Q1302" s="77">
        <v>294.71699999999998</v>
      </c>
    </row>
    <row r="1303" spans="1:17" x14ac:dyDescent="0.2">
      <c r="A1303" s="19">
        <v>40473993</v>
      </c>
      <c r="B1303" s="19" t="s">
        <v>533</v>
      </c>
      <c r="C1303" s="20">
        <v>73564</v>
      </c>
      <c r="D1303" s="73">
        <v>636</v>
      </c>
      <c r="E1303" s="74">
        <v>122.91199999999999</v>
      </c>
      <c r="G1303" s="75">
        <v>82.085179999999994</v>
      </c>
      <c r="H1303" s="75">
        <v>126.7497</v>
      </c>
      <c r="I1303" s="75">
        <v>122.661</v>
      </c>
      <c r="J1303" s="75">
        <v>115.84649999999999</v>
      </c>
      <c r="K1303" s="75">
        <v>95.402999999999992</v>
      </c>
      <c r="L1303" s="76">
        <v>98.12700000000001</v>
      </c>
      <c r="M1303" s="75">
        <v>122.661</v>
      </c>
      <c r="N1303" s="75">
        <v>122.661</v>
      </c>
      <c r="O1303" s="75">
        <v>122.661</v>
      </c>
      <c r="P1303" s="77">
        <v>82.085179999999994</v>
      </c>
      <c r="Q1303" s="77">
        <v>126.7497</v>
      </c>
    </row>
    <row r="1304" spans="1:17" x14ac:dyDescent="0.2">
      <c r="A1304" s="19">
        <v>40473993</v>
      </c>
      <c r="B1304" s="19" t="s">
        <v>533</v>
      </c>
      <c r="C1304" s="20">
        <v>73564</v>
      </c>
      <c r="D1304" s="73">
        <v>636</v>
      </c>
      <c r="E1304" s="74">
        <v>122.91199999999999</v>
      </c>
      <c r="G1304" s="75">
        <v>0</v>
      </c>
      <c r="H1304" s="75">
        <v>1398.72</v>
      </c>
      <c r="I1304" s="75">
        <v>1353.6000000000001</v>
      </c>
      <c r="J1304" s="75">
        <v>1278.3999999999999</v>
      </c>
      <c r="K1304" s="75">
        <v>1052.8</v>
      </c>
      <c r="L1304" s="76">
        <v>0</v>
      </c>
      <c r="M1304" s="75">
        <v>1353.6000000000001</v>
      </c>
      <c r="N1304" s="75">
        <v>1353.6000000000001</v>
      </c>
      <c r="O1304" s="75">
        <v>1353.6000000000001</v>
      </c>
      <c r="P1304" s="77">
        <v>0</v>
      </c>
      <c r="Q1304" s="77">
        <v>1398.72</v>
      </c>
    </row>
    <row r="1305" spans="1:17" x14ac:dyDescent="0.2">
      <c r="A1305" s="19">
        <v>40474017</v>
      </c>
      <c r="B1305" s="19" t="s">
        <v>2361</v>
      </c>
      <c r="C1305" s="20">
        <v>73620</v>
      </c>
      <c r="D1305" s="73">
        <v>402.5</v>
      </c>
      <c r="E1305" s="74">
        <v>99.911999999999992</v>
      </c>
      <c r="G1305" s="75">
        <v>0</v>
      </c>
      <c r="H1305" s="75">
        <v>1038.81</v>
      </c>
      <c r="I1305" s="75">
        <v>1005.3000000000001</v>
      </c>
      <c r="J1305" s="75">
        <v>949.44999999999993</v>
      </c>
      <c r="K1305" s="75">
        <v>781.9</v>
      </c>
      <c r="L1305" s="76">
        <v>0</v>
      </c>
      <c r="M1305" s="75">
        <v>1005.3000000000001</v>
      </c>
      <c r="N1305" s="75">
        <v>1005.3000000000001</v>
      </c>
      <c r="O1305" s="75">
        <v>1005.3000000000001</v>
      </c>
      <c r="P1305" s="77">
        <v>0</v>
      </c>
      <c r="Q1305" s="77">
        <v>1038.81</v>
      </c>
    </row>
    <row r="1306" spans="1:17" x14ac:dyDescent="0.2">
      <c r="A1306" s="19">
        <v>40474025</v>
      </c>
      <c r="B1306" s="19" t="s">
        <v>2768</v>
      </c>
      <c r="C1306" s="20">
        <v>49440</v>
      </c>
      <c r="D1306" s="73">
        <v>3730.5</v>
      </c>
      <c r="E1306" s="74">
        <v>2002.8284999999998</v>
      </c>
      <c r="G1306" s="75">
        <v>40.529319999999998</v>
      </c>
      <c r="H1306" s="75">
        <v>236.76870000000002</v>
      </c>
      <c r="I1306" s="75">
        <v>229.131</v>
      </c>
      <c r="J1306" s="75">
        <v>216.4015</v>
      </c>
      <c r="K1306" s="75">
        <v>178.21299999999999</v>
      </c>
      <c r="L1306" s="76">
        <v>99.027000000000001</v>
      </c>
      <c r="M1306" s="75">
        <v>229.131</v>
      </c>
      <c r="N1306" s="75">
        <v>229.131</v>
      </c>
      <c r="O1306" s="75">
        <v>229.131</v>
      </c>
      <c r="P1306" s="77">
        <v>40.529319999999998</v>
      </c>
      <c r="Q1306" s="77">
        <v>236.76870000000002</v>
      </c>
    </row>
    <row r="1307" spans="1:17" x14ac:dyDescent="0.2">
      <c r="A1307" s="19">
        <v>40474033</v>
      </c>
      <c r="B1307" s="19" t="s">
        <v>2406</v>
      </c>
      <c r="C1307" s="72"/>
      <c r="D1307" s="73">
        <v>1041.25</v>
      </c>
      <c r="E1307" s="74">
        <v>0</v>
      </c>
      <c r="G1307" s="75">
        <v>25.340330000000002</v>
      </c>
      <c r="H1307" s="75">
        <v>222.45599999999999</v>
      </c>
      <c r="I1307" s="75">
        <v>215.28</v>
      </c>
      <c r="J1307" s="75">
        <v>203.32</v>
      </c>
      <c r="K1307" s="75">
        <v>167.43999999999997</v>
      </c>
      <c r="L1307" s="76">
        <v>99.027000000000001</v>
      </c>
      <c r="M1307" s="75">
        <v>215.28</v>
      </c>
      <c r="N1307" s="75">
        <v>215.28</v>
      </c>
      <c r="O1307" s="75">
        <v>215.28</v>
      </c>
      <c r="P1307" s="77">
        <v>25.340330000000002</v>
      </c>
      <c r="Q1307" s="77">
        <v>222.45599999999999</v>
      </c>
    </row>
    <row r="1308" spans="1:17" x14ac:dyDescent="0.2">
      <c r="A1308" s="19">
        <v>40474041</v>
      </c>
      <c r="B1308" s="19" t="s">
        <v>1629</v>
      </c>
      <c r="C1308" s="72"/>
      <c r="D1308" s="73">
        <v>366</v>
      </c>
      <c r="E1308" s="74">
        <v>0</v>
      </c>
      <c r="G1308" s="75">
        <v>0</v>
      </c>
      <c r="H1308" s="75">
        <v>0</v>
      </c>
      <c r="I1308" s="75">
        <v>0</v>
      </c>
      <c r="J1308" s="75">
        <v>0</v>
      </c>
      <c r="K1308" s="75">
        <v>0</v>
      </c>
      <c r="L1308" s="74" t="s">
        <v>674</v>
      </c>
      <c r="M1308" s="75">
        <v>0</v>
      </c>
      <c r="N1308" s="75">
        <v>0</v>
      </c>
      <c r="O1308" s="75">
        <v>0</v>
      </c>
      <c r="P1308" s="75">
        <v>0</v>
      </c>
      <c r="Q1308" s="75">
        <v>0</v>
      </c>
    </row>
    <row r="1309" spans="1:17" x14ac:dyDescent="0.2">
      <c r="A1309" s="19">
        <v>40474058</v>
      </c>
      <c r="B1309" s="19" t="s">
        <v>1622</v>
      </c>
      <c r="C1309" s="20">
        <v>49446</v>
      </c>
      <c r="D1309" s="73">
        <v>2898.75</v>
      </c>
      <c r="E1309" s="74">
        <v>2002.8284999999998</v>
      </c>
      <c r="G1309" s="75">
        <v>313.58497499999999</v>
      </c>
      <c r="H1309" s="75">
        <v>667.50750000000005</v>
      </c>
      <c r="I1309" s="75">
        <v>645.97500000000014</v>
      </c>
      <c r="J1309" s="75">
        <v>610.08749999999998</v>
      </c>
      <c r="K1309" s="75">
        <v>502.42499999999995</v>
      </c>
      <c r="L1309" s="74" t="s">
        <v>674</v>
      </c>
      <c r="M1309" s="75">
        <v>645.97500000000014</v>
      </c>
      <c r="N1309" s="75">
        <v>645.97500000000014</v>
      </c>
      <c r="O1309" s="75">
        <v>645.97500000000014</v>
      </c>
      <c r="P1309" s="75">
        <v>313.58497499999999</v>
      </c>
      <c r="Q1309" s="75">
        <v>667.50750000000005</v>
      </c>
    </row>
    <row r="1310" spans="1:17" x14ac:dyDescent="0.2">
      <c r="A1310" s="19">
        <v>40474066</v>
      </c>
      <c r="B1310" s="19" t="s">
        <v>2408</v>
      </c>
      <c r="C1310" s="20">
        <v>49450</v>
      </c>
      <c r="D1310" s="73">
        <v>2003.25</v>
      </c>
      <c r="E1310" s="74">
        <v>949.33649999999989</v>
      </c>
      <c r="G1310" s="75">
        <v>473.92727500000001</v>
      </c>
      <c r="H1310" s="75">
        <v>1008.8175000000001</v>
      </c>
      <c r="I1310" s="75">
        <v>976.27500000000009</v>
      </c>
      <c r="J1310" s="75">
        <v>922.03750000000002</v>
      </c>
      <c r="K1310" s="75">
        <v>759.32499999999993</v>
      </c>
      <c r="L1310" s="74" t="s">
        <v>674</v>
      </c>
      <c r="M1310" s="75">
        <v>976.27500000000009</v>
      </c>
      <c r="N1310" s="75">
        <v>976.27500000000009</v>
      </c>
      <c r="O1310" s="75">
        <v>976.27500000000009</v>
      </c>
      <c r="P1310" s="75">
        <v>473.92727500000001</v>
      </c>
      <c r="Q1310" s="75">
        <v>1008.8175000000001</v>
      </c>
    </row>
    <row r="1311" spans="1:17" x14ac:dyDescent="0.2">
      <c r="A1311" s="19">
        <v>40474074</v>
      </c>
      <c r="B1311" s="19" t="s">
        <v>2405</v>
      </c>
      <c r="C1311" s="20">
        <v>49452</v>
      </c>
      <c r="D1311" s="73">
        <v>1956.5</v>
      </c>
      <c r="E1311" s="74">
        <v>949.33649999999989</v>
      </c>
      <c r="G1311" s="75">
        <v>7.3948900000000002</v>
      </c>
      <c r="H1311" s="75">
        <v>97.082700000000003</v>
      </c>
      <c r="I1311" s="75">
        <v>93.951000000000008</v>
      </c>
      <c r="J1311" s="75">
        <v>88.731499999999997</v>
      </c>
      <c r="K1311" s="75">
        <v>73.072999999999993</v>
      </c>
      <c r="L1311" s="76">
        <v>0</v>
      </c>
      <c r="M1311" s="75">
        <v>93.951000000000008</v>
      </c>
      <c r="N1311" s="75">
        <v>93.951000000000008</v>
      </c>
      <c r="O1311" s="75">
        <v>93.951000000000008</v>
      </c>
      <c r="P1311" s="77">
        <v>0</v>
      </c>
      <c r="Q1311" s="77">
        <v>97.082700000000003</v>
      </c>
    </row>
    <row r="1312" spans="1:17" x14ac:dyDescent="0.2">
      <c r="A1312" s="19">
        <v>40474082</v>
      </c>
      <c r="B1312" s="19" t="s">
        <v>2815</v>
      </c>
      <c r="C1312" s="20">
        <v>74340</v>
      </c>
      <c r="D1312" s="73">
        <v>744.25</v>
      </c>
      <c r="E1312" s="74">
        <v>0</v>
      </c>
      <c r="G1312" s="75">
        <v>300.41503</v>
      </c>
      <c r="H1312" s="75">
        <v>569.61570000000006</v>
      </c>
      <c r="I1312" s="75">
        <v>551.24099999999999</v>
      </c>
      <c r="J1312" s="75">
        <v>520.61649999999997</v>
      </c>
      <c r="K1312" s="75">
        <v>428.74299999999999</v>
      </c>
      <c r="L1312" s="76">
        <v>397.54800000000006</v>
      </c>
      <c r="M1312" s="75">
        <v>551.24099999999999</v>
      </c>
      <c r="N1312" s="75">
        <v>551.24099999999999</v>
      </c>
      <c r="O1312" s="75">
        <v>551.24099999999999</v>
      </c>
      <c r="P1312" s="77">
        <v>300.41503</v>
      </c>
      <c r="Q1312" s="77">
        <v>569.61570000000006</v>
      </c>
    </row>
    <row r="1313" spans="1:17" x14ac:dyDescent="0.2">
      <c r="A1313" s="19">
        <v>40474090</v>
      </c>
      <c r="B1313" s="19" t="s">
        <v>2399</v>
      </c>
      <c r="C1313" s="20">
        <v>49465</v>
      </c>
      <c r="D1313" s="73">
        <v>1004</v>
      </c>
      <c r="E1313" s="74">
        <v>268.548</v>
      </c>
      <c r="G1313" s="75">
        <v>300.41503</v>
      </c>
      <c r="H1313" s="75">
        <v>569.61570000000006</v>
      </c>
      <c r="I1313" s="75">
        <v>551.24099999999999</v>
      </c>
      <c r="J1313" s="75">
        <v>520.61649999999997</v>
      </c>
      <c r="K1313" s="75">
        <v>428.74299999999999</v>
      </c>
      <c r="L1313" s="76">
        <v>397.54800000000006</v>
      </c>
      <c r="M1313" s="75">
        <v>551.24099999999999</v>
      </c>
      <c r="N1313" s="75">
        <v>551.24099999999999</v>
      </c>
      <c r="O1313" s="75">
        <v>551.24099999999999</v>
      </c>
      <c r="P1313" s="77">
        <v>300.41503</v>
      </c>
      <c r="Q1313" s="77">
        <v>569.61570000000006</v>
      </c>
    </row>
    <row r="1314" spans="1:17" x14ac:dyDescent="0.2">
      <c r="A1314" s="19">
        <v>40474108</v>
      </c>
      <c r="B1314" s="19" t="s">
        <v>3592</v>
      </c>
      <c r="C1314" s="72"/>
      <c r="D1314" s="73">
        <v>654.25</v>
      </c>
      <c r="E1314" s="74">
        <v>0</v>
      </c>
      <c r="G1314" s="75">
        <v>300.41503</v>
      </c>
      <c r="H1314" s="75">
        <v>569.61570000000006</v>
      </c>
      <c r="I1314" s="75">
        <v>551.24099999999999</v>
      </c>
      <c r="J1314" s="75">
        <v>520.61649999999997</v>
      </c>
      <c r="K1314" s="75">
        <v>428.74299999999999</v>
      </c>
      <c r="L1314" s="76">
        <v>397.54800000000006</v>
      </c>
      <c r="M1314" s="75">
        <v>551.24099999999999</v>
      </c>
      <c r="N1314" s="75">
        <v>551.24099999999999</v>
      </c>
      <c r="O1314" s="75">
        <v>551.24099999999999</v>
      </c>
      <c r="P1314" s="77">
        <v>300.41503</v>
      </c>
      <c r="Q1314" s="77">
        <v>569.61570000000006</v>
      </c>
    </row>
    <row r="1315" spans="1:17" x14ac:dyDescent="0.2">
      <c r="A1315" s="19">
        <v>40474116</v>
      </c>
      <c r="B1315" s="19" t="s">
        <v>2401</v>
      </c>
      <c r="C1315" s="72"/>
      <c r="D1315" s="73">
        <v>1227.25</v>
      </c>
      <c r="E1315" s="74">
        <v>0</v>
      </c>
      <c r="G1315" s="75">
        <v>2.05308</v>
      </c>
      <c r="H1315" s="75">
        <v>74.865000000000009</v>
      </c>
      <c r="I1315" s="75">
        <v>72.45</v>
      </c>
      <c r="J1315" s="75">
        <v>68.424999999999997</v>
      </c>
      <c r="K1315" s="75">
        <v>56.349999999999994</v>
      </c>
      <c r="L1315" s="76">
        <v>0</v>
      </c>
      <c r="M1315" s="75">
        <v>72.45</v>
      </c>
      <c r="N1315" s="75">
        <v>72.45</v>
      </c>
      <c r="O1315" s="75">
        <v>72.45</v>
      </c>
      <c r="P1315" s="77">
        <v>0</v>
      </c>
      <c r="Q1315" s="77">
        <v>74.865000000000009</v>
      </c>
    </row>
    <row r="1316" spans="1:17" x14ac:dyDescent="0.2">
      <c r="A1316" s="19">
        <v>40474165</v>
      </c>
      <c r="B1316" s="19" t="s">
        <v>1936</v>
      </c>
      <c r="C1316" s="20">
        <v>7706752</v>
      </c>
      <c r="D1316" s="73">
        <v>355.75</v>
      </c>
      <c r="E1316" s="74">
        <v>0</v>
      </c>
      <c r="G1316" s="75">
        <v>2.05308</v>
      </c>
      <c r="H1316" s="75">
        <v>66.262500000000003</v>
      </c>
      <c r="I1316" s="75">
        <v>64.125</v>
      </c>
      <c r="J1316" s="75">
        <v>60.5625</v>
      </c>
      <c r="K1316" s="75">
        <v>49.875</v>
      </c>
      <c r="L1316" s="76">
        <v>0</v>
      </c>
      <c r="M1316" s="75">
        <v>64.125</v>
      </c>
      <c r="N1316" s="75">
        <v>64.125</v>
      </c>
      <c r="O1316" s="75">
        <v>64.125</v>
      </c>
      <c r="P1316" s="77">
        <v>0</v>
      </c>
      <c r="Q1316" s="77">
        <v>66.262500000000003</v>
      </c>
    </row>
    <row r="1317" spans="1:17" x14ac:dyDescent="0.2">
      <c r="A1317" s="19">
        <v>40474199</v>
      </c>
      <c r="B1317" s="19" t="s">
        <v>1927</v>
      </c>
      <c r="C1317" s="20">
        <v>77067</v>
      </c>
      <c r="D1317" s="73">
        <v>281.25</v>
      </c>
      <c r="E1317" s="74">
        <v>0</v>
      </c>
      <c r="G1317" s="75">
        <v>13.4971</v>
      </c>
      <c r="H1317" s="75">
        <v>91.837500000000006</v>
      </c>
      <c r="I1317" s="75">
        <v>88.875</v>
      </c>
      <c r="J1317" s="75">
        <v>83.9375</v>
      </c>
      <c r="K1317" s="75">
        <v>69.125</v>
      </c>
      <c r="L1317" s="76">
        <v>0</v>
      </c>
      <c r="M1317" s="75">
        <v>88.875</v>
      </c>
      <c r="N1317" s="75">
        <v>88.875</v>
      </c>
      <c r="O1317" s="75">
        <v>88.875</v>
      </c>
      <c r="P1317" s="77">
        <v>0</v>
      </c>
      <c r="Q1317" s="77">
        <v>91.837500000000006</v>
      </c>
    </row>
    <row r="1318" spans="1:17" x14ac:dyDescent="0.2">
      <c r="A1318" s="19">
        <v>40474207</v>
      </c>
      <c r="B1318" s="19" t="s">
        <v>4275</v>
      </c>
      <c r="C1318" s="20">
        <v>62272</v>
      </c>
      <c r="D1318" s="73">
        <v>1464.5</v>
      </c>
      <c r="E1318" s="74">
        <v>740.99099999999999</v>
      </c>
      <c r="G1318" s="75">
        <v>7.3948900000000002</v>
      </c>
      <c r="H1318" s="75">
        <v>33.247500000000002</v>
      </c>
      <c r="I1318" s="75">
        <v>32.175000000000004</v>
      </c>
      <c r="J1318" s="75">
        <v>30.387499999999999</v>
      </c>
      <c r="K1318" s="75">
        <v>25.024999999999999</v>
      </c>
      <c r="L1318" s="76">
        <v>0</v>
      </c>
      <c r="M1318" s="75">
        <v>32.175000000000004</v>
      </c>
      <c r="N1318" s="75">
        <v>32.175000000000004</v>
      </c>
      <c r="O1318" s="75">
        <v>32.175000000000004</v>
      </c>
      <c r="P1318" s="77">
        <v>0</v>
      </c>
      <c r="Q1318" s="77">
        <v>33.247500000000002</v>
      </c>
    </row>
    <row r="1319" spans="1:17" x14ac:dyDescent="0.2">
      <c r="A1319" s="19">
        <v>40474215</v>
      </c>
      <c r="B1319" s="19" t="s">
        <v>1141</v>
      </c>
      <c r="C1319" s="72" t="s">
        <v>1142</v>
      </c>
      <c r="D1319" s="73">
        <v>523.5</v>
      </c>
      <c r="E1319" s="74">
        <v>0</v>
      </c>
      <c r="G1319" s="75">
        <v>7.3948900000000002</v>
      </c>
      <c r="H1319" s="75">
        <v>33.247500000000002</v>
      </c>
      <c r="I1319" s="75">
        <v>32.175000000000004</v>
      </c>
      <c r="J1319" s="75">
        <v>30.387499999999999</v>
      </c>
      <c r="K1319" s="75">
        <v>25.024999999999999</v>
      </c>
      <c r="L1319" s="76">
        <v>0</v>
      </c>
      <c r="M1319" s="75">
        <v>32.175000000000004</v>
      </c>
      <c r="N1319" s="75">
        <v>32.175000000000004</v>
      </c>
      <c r="O1319" s="75">
        <v>32.175000000000004</v>
      </c>
      <c r="P1319" s="77">
        <v>0</v>
      </c>
      <c r="Q1319" s="77">
        <v>33.247500000000002</v>
      </c>
    </row>
    <row r="1320" spans="1:17" x14ac:dyDescent="0.2">
      <c r="A1320" s="19">
        <v>40474223</v>
      </c>
      <c r="B1320" s="19" t="s">
        <v>1453</v>
      </c>
      <c r="C1320" s="20">
        <v>50688</v>
      </c>
      <c r="D1320" s="73">
        <v>4568</v>
      </c>
      <c r="E1320" s="74">
        <v>2133.1120000000001</v>
      </c>
      <c r="G1320" s="75">
        <v>7.3948900000000002</v>
      </c>
      <c r="H1320" s="75">
        <v>78.017700000000005</v>
      </c>
      <c r="I1320" s="75">
        <v>75.501000000000005</v>
      </c>
      <c r="J1320" s="75">
        <v>71.3065</v>
      </c>
      <c r="K1320" s="75">
        <v>58.722999999999999</v>
      </c>
      <c r="L1320" s="76">
        <v>0</v>
      </c>
      <c r="M1320" s="75">
        <v>75.501000000000005</v>
      </c>
      <c r="N1320" s="75">
        <v>75.501000000000005</v>
      </c>
      <c r="O1320" s="75">
        <v>75.501000000000005</v>
      </c>
      <c r="P1320" s="77">
        <v>0</v>
      </c>
      <c r="Q1320" s="77">
        <v>78.017700000000005</v>
      </c>
    </row>
    <row r="1321" spans="1:17" x14ac:dyDescent="0.2">
      <c r="A1321" s="19">
        <v>40474256</v>
      </c>
      <c r="B1321" s="19" t="s">
        <v>682</v>
      </c>
      <c r="C1321" s="72" t="s">
        <v>36</v>
      </c>
      <c r="D1321" s="73">
        <v>579</v>
      </c>
      <c r="E1321" s="74">
        <v>0</v>
      </c>
      <c r="G1321" s="75">
        <v>320.24245999999999</v>
      </c>
      <c r="H1321" s="75">
        <v>456.63000000000005</v>
      </c>
      <c r="I1321" s="75">
        <v>441.90000000000003</v>
      </c>
      <c r="J1321" s="75">
        <v>417.34999999999997</v>
      </c>
      <c r="K1321" s="75">
        <v>343.7</v>
      </c>
      <c r="L1321" s="76">
        <v>0</v>
      </c>
      <c r="M1321" s="75">
        <v>441.90000000000003</v>
      </c>
      <c r="N1321" s="75">
        <v>441.90000000000003</v>
      </c>
      <c r="O1321" s="75">
        <v>441.90000000000003</v>
      </c>
      <c r="P1321" s="77">
        <v>0</v>
      </c>
      <c r="Q1321" s="77">
        <v>456.63000000000005</v>
      </c>
    </row>
    <row r="1322" spans="1:17" x14ac:dyDescent="0.2">
      <c r="A1322" s="19">
        <v>40474264</v>
      </c>
      <c r="B1322" s="19" t="s">
        <v>686</v>
      </c>
      <c r="C1322" s="72" t="s">
        <v>36</v>
      </c>
      <c r="D1322" s="73">
        <v>579</v>
      </c>
      <c r="E1322" s="74">
        <v>0</v>
      </c>
      <c r="G1322" s="75">
        <v>636.43579</v>
      </c>
      <c r="H1322" s="75">
        <v>1015.5600000000001</v>
      </c>
      <c r="I1322" s="75">
        <v>982.80000000000007</v>
      </c>
      <c r="J1322" s="75">
        <v>928.19999999999993</v>
      </c>
      <c r="K1322" s="75">
        <v>764.4</v>
      </c>
      <c r="L1322" s="76">
        <v>599.99400000000003</v>
      </c>
      <c r="M1322" s="75">
        <v>982.80000000000007</v>
      </c>
      <c r="N1322" s="75">
        <v>982.80000000000007</v>
      </c>
      <c r="O1322" s="75">
        <v>982.80000000000007</v>
      </c>
      <c r="P1322" s="77">
        <v>599.99400000000003</v>
      </c>
      <c r="Q1322" s="77">
        <v>1015.5600000000001</v>
      </c>
    </row>
    <row r="1323" spans="1:17" x14ac:dyDescent="0.2">
      <c r="A1323" s="19">
        <v>40474272</v>
      </c>
      <c r="B1323" s="19" t="s">
        <v>2505</v>
      </c>
      <c r="C1323" s="20">
        <v>73120</v>
      </c>
      <c r="D1323" s="73">
        <v>489.25</v>
      </c>
      <c r="E1323" s="74">
        <v>122.91199999999999</v>
      </c>
      <c r="G1323" s="75">
        <v>2235.61402</v>
      </c>
      <c r="H1323" s="75">
        <v>17758.4058</v>
      </c>
      <c r="I1323" s="75">
        <v>17185.554</v>
      </c>
      <c r="J1323" s="75">
        <v>16230.801000000001</v>
      </c>
      <c r="K1323" s="75">
        <v>13366.541999999999</v>
      </c>
      <c r="L1323" s="76">
        <v>7261.1370000000006</v>
      </c>
      <c r="M1323" s="75">
        <v>17185.554</v>
      </c>
      <c r="N1323" s="75">
        <v>17185.554</v>
      </c>
      <c r="O1323" s="75">
        <v>17185.554</v>
      </c>
      <c r="P1323" s="77">
        <v>2235.61402</v>
      </c>
      <c r="Q1323" s="77">
        <v>17758.4058</v>
      </c>
    </row>
    <row r="1324" spans="1:17" x14ac:dyDescent="0.2">
      <c r="A1324" s="19">
        <v>40474314</v>
      </c>
      <c r="B1324" s="19" t="s">
        <v>3593</v>
      </c>
      <c r="C1324" s="20">
        <v>49418</v>
      </c>
      <c r="D1324" s="73">
        <v>7842.5</v>
      </c>
      <c r="E1324" s="74">
        <v>4073.2194999999997</v>
      </c>
      <c r="G1324" s="75">
        <v>0</v>
      </c>
      <c r="H1324" s="75">
        <v>7669.8960000000006</v>
      </c>
      <c r="I1324" s="75">
        <v>7422.4800000000005</v>
      </c>
      <c r="J1324" s="75">
        <v>7010.1200000000008</v>
      </c>
      <c r="K1324" s="75">
        <v>5773.04</v>
      </c>
      <c r="L1324" s="76">
        <v>0</v>
      </c>
      <c r="M1324" s="75">
        <v>7422.4800000000005</v>
      </c>
      <c r="N1324" s="75">
        <v>7422.4800000000005</v>
      </c>
      <c r="O1324" s="75">
        <v>7422.4800000000005</v>
      </c>
      <c r="P1324" s="77">
        <v>0</v>
      </c>
      <c r="Q1324" s="77">
        <v>7669.8960000000006</v>
      </c>
    </row>
    <row r="1325" spans="1:17" x14ac:dyDescent="0.2">
      <c r="A1325" s="19">
        <v>40474322</v>
      </c>
      <c r="B1325" s="19" t="s">
        <v>3681</v>
      </c>
      <c r="C1325" s="72"/>
      <c r="D1325" s="73">
        <v>1719.25</v>
      </c>
      <c r="E1325" s="74">
        <v>0</v>
      </c>
      <c r="G1325" s="75">
        <v>9.2198499999999992</v>
      </c>
      <c r="H1325" s="75">
        <v>50.452500000000001</v>
      </c>
      <c r="I1325" s="75">
        <v>48.825000000000003</v>
      </c>
      <c r="J1325" s="75">
        <v>46.112499999999997</v>
      </c>
      <c r="K1325" s="75">
        <v>37.974999999999994</v>
      </c>
      <c r="L1325" s="76">
        <v>0</v>
      </c>
      <c r="M1325" s="75">
        <v>48.825000000000003</v>
      </c>
      <c r="N1325" s="75">
        <v>48.825000000000003</v>
      </c>
      <c r="O1325" s="75">
        <v>48.825000000000003</v>
      </c>
      <c r="P1325" s="77">
        <v>0</v>
      </c>
      <c r="Q1325" s="77">
        <v>50.452500000000001</v>
      </c>
    </row>
    <row r="1326" spans="1:17" x14ac:dyDescent="0.2">
      <c r="A1326" s="19">
        <v>40474330</v>
      </c>
      <c r="B1326" s="19" t="s">
        <v>4333</v>
      </c>
      <c r="C1326" s="72"/>
      <c r="D1326" s="73">
        <v>1207.25</v>
      </c>
      <c r="E1326" s="74">
        <v>0</v>
      </c>
      <c r="G1326" s="75">
        <v>95.886439999999993</v>
      </c>
      <c r="H1326" s="75">
        <v>115.78500000000001</v>
      </c>
      <c r="I1326" s="75">
        <v>112.05</v>
      </c>
      <c r="J1326" s="75">
        <v>105.825</v>
      </c>
      <c r="K1326" s="75">
        <v>87.149999999999991</v>
      </c>
      <c r="L1326" s="76">
        <v>45.396000000000001</v>
      </c>
      <c r="M1326" s="75">
        <v>112.05</v>
      </c>
      <c r="N1326" s="75">
        <v>112.05</v>
      </c>
      <c r="O1326" s="75">
        <v>112.05</v>
      </c>
      <c r="P1326" s="77">
        <v>45.396000000000001</v>
      </c>
      <c r="Q1326" s="77">
        <v>115.78500000000001</v>
      </c>
    </row>
    <row r="1327" spans="1:17" x14ac:dyDescent="0.2">
      <c r="A1327" s="19">
        <v>40474348</v>
      </c>
      <c r="B1327" s="19" t="s">
        <v>4749</v>
      </c>
      <c r="C1327" s="72" t="s">
        <v>3358</v>
      </c>
      <c r="D1327" s="73">
        <v>1299</v>
      </c>
      <c r="E1327" s="74">
        <v>0</v>
      </c>
      <c r="G1327" s="75">
        <v>112.00368400000001</v>
      </c>
      <c r="H1327" s="75">
        <v>238.41480000000001</v>
      </c>
      <c r="I1327" s="75">
        <v>230.72400000000005</v>
      </c>
      <c r="J1327" s="75">
        <v>217.90600000000001</v>
      </c>
      <c r="K1327" s="75">
        <v>179.452</v>
      </c>
      <c r="L1327" s="74" t="s">
        <v>674</v>
      </c>
      <c r="M1327" s="75">
        <v>230.72400000000005</v>
      </c>
      <c r="N1327" s="75">
        <v>230.72400000000005</v>
      </c>
      <c r="O1327" s="75">
        <v>230.72400000000005</v>
      </c>
      <c r="P1327" s="75">
        <v>112.00368400000001</v>
      </c>
      <c r="Q1327" s="75">
        <v>238.41480000000001</v>
      </c>
    </row>
    <row r="1328" spans="1:17" x14ac:dyDescent="0.2">
      <c r="A1328" s="19">
        <v>40474355</v>
      </c>
      <c r="B1328" s="19" t="s">
        <v>2724</v>
      </c>
      <c r="C1328" s="20">
        <v>64483</v>
      </c>
      <c r="D1328" s="73">
        <v>1711</v>
      </c>
      <c r="E1328" s="74">
        <v>980.00699999999983</v>
      </c>
      <c r="G1328" s="75">
        <v>175.98768900000002</v>
      </c>
      <c r="H1328" s="75">
        <v>374.61330000000004</v>
      </c>
      <c r="I1328" s="75">
        <v>362.52900000000005</v>
      </c>
      <c r="J1328" s="75">
        <v>342.38849999999996</v>
      </c>
      <c r="K1328" s="75">
        <v>281.96699999999998</v>
      </c>
      <c r="L1328" s="74" t="s">
        <v>674</v>
      </c>
      <c r="M1328" s="75">
        <v>362.52900000000005</v>
      </c>
      <c r="N1328" s="75">
        <v>362.52900000000005</v>
      </c>
      <c r="O1328" s="75">
        <v>362.52900000000005</v>
      </c>
      <c r="P1328" s="75">
        <v>175.98768900000002</v>
      </c>
      <c r="Q1328" s="75">
        <v>374.61330000000004</v>
      </c>
    </row>
    <row r="1329" spans="1:17" x14ac:dyDescent="0.2">
      <c r="A1329" s="19">
        <v>40474363</v>
      </c>
      <c r="B1329" s="19" t="s">
        <v>2723</v>
      </c>
      <c r="C1329" s="20">
        <v>64484</v>
      </c>
      <c r="D1329" s="73">
        <v>893</v>
      </c>
      <c r="E1329" s="74">
        <v>0</v>
      </c>
      <c r="G1329" s="75">
        <v>19.143070000000002</v>
      </c>
      <c r="H1329" s="75">
        <v>118.3425</v>
      </c>
      <c r="I1329" s="75">
        <v>114.52500000000001</v>
      </c>
      <c r="J1329" s="75">
        <v>108.16249999999999</v>
      </c>
      <c r="K1329" s="75">
        <v>89.074999999999989</v>
      </c>
      <c r="L1329" s="76">
        <v>0</v>
      </c>
      <c r="M1329" s="75">
        <v>114.52500000000001</v>
      </c>
      <c r="N1329" s="75">
        <v>114.52500000000001</v>
      </c>
      <c r="O1329" s="75">
        <v>114.52500000000001</v>
      </c>
      <c r="P1329" s="77">
        <v>0</v>
      </c>
      <c r="Q1329" s="77">
        <v>118.3425</v>
      </c>
    </row>
    <row r="1330" spans="1:17" x14ac:dyDescent="0.2">
      <c r="A1330" s="19">
        <v>40474389</v>
      </c>
      <c r="B1330" s="19" t="s">
        <v>2346</v>
      </c>
      <c r="C1330" s="20">
        <v>76000</v>
      </c>
      <c r="D1330" s="73">
        <v>438.5</v>
      </c>
      <c r="E1330" s="74">
        <v>268.548</v>
      </c>
      <c r="G1330" s="75">
        <v>19.143070000000002</v>
      </c>
      <c r="H1330" s="75">
        <v>118.3425</v>
      </c>
      <c r="I1330" s="75">
        <v>114.52500000000001</v>
      </c>
      <c r="J1330" s="75">
        <v>108.16249999999999</v>
      </c>
      <c r="K1330" s="75">
        <v>89.074999999999989</v>
      </c>
      <c r="L1330" s="76">
        <v>0</v>
      </c>
      <c r="M1330" s="75">
        <v>114.52500000000001</v>
      </c>
      <c r="N1330" s="75">
        <v>114.52500000000001</v>
      </c>
      <c r="O1330" s="75">
        <v>114.52500000000001</v>
      </c>
      <c r="P1330" s="77">
        <v>0</v>
      </c>
      <c r="Q1330" s="77">
        <v>118.3425</v>
      </c>
    </row>
    <row r="1331" spans="1:17" x14ac:dyDescent="0.2">
      <c r="A1331" s="19">
        <v>40474397</v>
      </c>
      <c r="B1331" s="19" t="s">
        <v>2313</v>
      </c>
      <c r="C1331" s="20">
        <v>73140</v>
      </c>
      <c r="D1331" s="73">
        <v>164.25</v>
      </c>
      <c r="E1331" s="74">
        <v>99.911999999999992</v>
      </c>
      <c r="G1331" s="75">
        <v>19.713369999999998</v>
      </c>
      <c r="H1331" s="75">
        <v>105.09</v>
      </c>
      <c r="I1331" s="75">
        <v>101.7</v>
      </c>
      <c r="J1331" s="75">
        <v>96.05</v>
      </c>
      <c r="K1331" s="75">
        <v>79.099999999999994</v>
      </c>
      <c r="L1331" s="76">
        <v>0</v>
      </c>
      <c r="M1331" s="75">
        <v>101.7</v>
      </c>
      <c r="N1331" s="75">
        <v>101.7</v>
      </c>
      <c r="O1331" s="75">
        <v>101.7</v>
      </c>
      <c r="P1331" s="77">
        <v>0</v>
      </c>
      <c r="Q1331" s="77">
        <v>105.09</v>
      </c>
    </row>
    <row r="1332" spans="1:17" x14ac:dyDescent="0.2">
      <c r="A1332" s="19">
        <v>40474421</v>
      </c>
      <c r="B1332" s="19" t="s">
        <v>2509</v>
      </c>
      <c r="C1332" s="20">
        <v>73120</v>
      </c>
      <c r="D1332" s="73">
        <v>164.25</v>
      </c>
      <c r="E1332" s="74">
        <v>122.91199999999999</v>
      </c>
      <c r="G1332" s="75">
        <v>64.158749999999998</v>
      </c>
      <c r="H1332" s="75">
        <v>73.897800000000004</v>
      </c>
      <c r="I1332" s="75">
        <v>71.513999999999996</v>
      </c>
      <c r="J1332" s="75">
        <v>67.540999999999997</v>
      </c>
      <c r="K1332" s="75">
        <v>55.621999999999993</v>
      </c>
      <c r="L1332" s="76">
        <v>0</v>
      </c>
      <c r="M1332" s="75">
        <v>71.513999999999996</v>
      </c>
      <c r="N1332" s="75">
        <v>71.513999999999996</v>
      </c>
      <c r="O1332" s="75">
        <v>71.513999999999996</v>
      </c>
      <c r="P1332" s="77">
        <v>0</v>
      </c>
      <c r="Q1332" s="77">
        <v>73.897800000000004</v>
      </c>
    </row>
    <row r="1333" spans="1:17" x14ac:dyDescent="0.2">
      <c r="A1333" s="19">
        <v>40474454</v>
      </c>
      <c r="B1333" s="19" t="s">
        <v>4976</v>
      </c>
      <c r="C1333" s="20">
        <v>73100</v>
      </c>
      <c r="D1333" s="73">
        <v>164.25</v>
      </c>
      <c r="E1333" s="74">
        <v>99.911999999999992</v>
      </c>
      <c r="G1333" s="75">
        <v>978.95797000000005</v>
      </c>
      <c r="H1333" s="75">
        <v>1137.6039000000001</v>
      </c>
      <c r="I1333" s="75">
        <v>1100.9070000000002</v>
      </c>
      <c r="J1333" s="75">
        <v>1039.7455</v>
      </c>
      <c r="K1333" s="75">
        <v>856.26099999999997</v>
      </c>
      <c r="L1333" s="76">
        <v>424.78200000000004</v>
      </c>
      <c r="M1333" s="75">
        <v>1100.9070000000002</v>
      </c>
      <c r="N1333" s="75">
        <v>1100.9070000000002</v>
      </c>
      <c r="O1333" s="75">
        <v>1100.9070000000002</v>
      </c>
      <c r="P1333" s="77">
        <v>424.78200000000004</v>
      </c>
      <c r="Q1333" s="77">
        <v>1137.6039000000001</v>
      </c>
    </row>
    <row r="1334" spans="1:17" x14ac:dyDescent="0.2">
      <c r="A1334" s="19">
        <v>40474470</v>
      </c>
      <c r="B1334" s="19" t="s">
        <v>2135</v>
      </c>
      <c r="C1334" s="20">
        <v>73070</v>
      </c>
      <c r="D1334" s="73">
        <v>164.25</v>
      </c>
      <c r="E1334" s="74">
        <v>99.911999999999992</v>
      </c>
      <c r="G1334" s="75">
        <v>799.59861999999998</v>
      </c>
      <c r="H1334" s="75">
        <v>1129.8290999999999</v>
      </c>
      <c r="I1334" s="75">
        <v>1093.383</v>
      </c>
      <c r="J1334" s="75">
        <v>1032.6394999999998</v>
      </c>
      <c r="K1334" s="75">
        <v>850.40899999999988</v>
      </c>
      <c r="L1334" s="76">
        <v>1144.971</v>
      </c>
      <c r="M1334" s="75">
        <v>1093.383</v>
      </c>
      <c r="N1334" s="75">
        <v>1093.383</v>
      </c>
      <c r="O1334" s="75">
        <v>1093.383</v>
      </c>
      <c r="P1334" s="77">
        <v>799.59861999999998</v>
      </c>
      <c r="Q1334" s="77">
        <v>1144.971</v>
      </c>
    </row>
    <row r="1335" spans="1:17" x14ac:dyDescent="0.2">
      <c r="A1335" s="19">
        <v>40474496</v>
      </c>
      <c r="B1335" s="19" t="s">
        <v>4602</v>
      </c>
      <c r="C1335" s="20">
        <v>73660</v>
      </c>
      <c r="D1335" s="73">
        <v>164.25</v>
      </c>
      <c r="E1335" s="74">
        <v>99.911999999999992</v>
      </c>
      <c r="G1335" s="75">
        <v>705.34703999999999</v>
      </c>
      <c r="H1335" s="75">
        <v>1757.8767000000003</v>
      </c>
      <c r="I1335" s="75">
        <v>1701.171</v>
      </c>
      <c r="J1335" s="75">
        <v>1606.6614999999999</v>
      </c>
      <c r="K1335" s="75">
        <v>1323.133</v>
      </c>
      <c r="L1335" s="76">
        <v>163.99799999999999</v>
      </c>
      <c r="M1335" s="75">
        <v>1701.171</v>
      </c>
      <c r="N1335" s="75">
        <v>1701.171</v>
      </c>
      <c r="O1335" s="75">
        <v>1701.171</v>
      </c>
      <c r="P1335" s="77">
        <v>163.99799999999999</v>
      </c>
      <c r="Q1335" s="77">
        <v>1757.8767000000003</v>
      </c>
    </row>
    <row r="1336" spans="1:17" x14ac:dyDescent="0.2">
      <c r="A1336" s="19">
        <v>40474512</v>
      </c>
      <c r="B1336" s="19" t="s">
        <v>2362</v>
      </c>
      <c r="C1336" s="20">
        <v>73620</v>
      </c>
      <c r="D1336" s="73">
        <v>164.25</v>
      </c>
      <c r="E1336" s="74">
        <v>99.911999999999992</v>
      </c>
      <c r="G1336" s="75">
        <v>425.63390000000004</v>
      </c>
      <c r="H1336" s="75">
        <v>1598.1492000000001</v>
      </c>
      <c r="I1336" s="75">
        <v>1546.596</v>
      </c>
      <c r="J1336" s="75">
        <v>1460.674</v>
      </c>
      <c r="K1336" s="75">
        <v>1202.9079999999999</v>
      </c>
      <c r="L1336" s="76">
        <v>100.872</v>
      </c>
      <c r="M1336" s="75">
        <v>1546.596</v>
      </c>
      <c r="N1336" s="75">
        <v>1546.596</v>
      </c>
      <c r="O1336" s="75">
        <v>1546.596</v>
      </c>
      <c r="P1336" s="77">
        <v>100.872</v>
      </c>
      <c r="Q1336" s="77">
        <v>1598.1492000000001</v>
      </c>
    </row>
    <row r="1337" spans="1:17" x14ac:dyDescent="0.2">
      <c r="A1337" s="19">
        <v>40474538</v>
      </c>
      <c r="B1337" s="19" t="s">
        <v>972</v>
      </c>
      <c r="C1337" s="20">
        <v>73600</v>
      </c>
      <c r="D1337" s="73">
        <v>164.25</v>
      </c>
      <c r="E1337" s="74">
        <v>99.911999999999992</v>
      </c>
      <c r="G1337" s="75">
        <v>570.56614000000002</v>
      </c>
      <c r="H1337" s="75">
        <v>1720.2675000000002</v>
      </c>
      <c r="I1337" s="75">
        <v>1664.7750000000001</v>
      </c>
      <c r="J1337" s="75">
        <v>1572.2874999999999</v>
      </c>
      <c r="K1337" s="75">
        <v>1294.8249999999998</v>
      </c>
      <c r="L1337" s="76">
        <v>209.73599999999999</v>
      </c>
      <c r="M1337" s="75">
        <v>1664.7750000000001</v>
      </c>
      <c r="N1337" s="75">
        <v>1664.7750000000001</v>
      </c>
      <c r="O1337" s="75">
        <v>1664.7750000000001</v>
      </c>
      <c r="P1337" s="77">
        <v>209.73599999999999</v>
      </c>
      <c r="Q1337" s="77">
        <v>1720.2675000000002</v>
      </c>
    </row>
    <row r="1338" spans="1:17" x14ac:dyDescent="0.2">
      <c r="A1338" s="19">
        <v>40474553</v>
      </c>
      <c r="B1338" s="19" t="s">
        <v>3023</v>
      </c>
      <c r="C1338" s="20">
        <v>73590</v>
      </c>
      <c r="D1338" s="73">
        <v>164.25</v>
      </c>
      <c r="E1338" s="74">
        <v>99.911999999999992</v>
      </c>
      <c r="G1338" s="75">
        <v>795.53048000000001</v>
      </c>
      <c r="H1338" s="75">
        <v>2981.4219000000003</v>
      </c>
      <c r="I1338" s="75">
        <v>2885.2469999999998</v>
      </c>
      <c r="J1338" s="75">
        <v>2724.9555</v>
      </c>
      <c r="K1338" s="75">
        <v>2244.0809999999997</v>
      </c>
      <c r="L1338" s="76">
        <v>163.99799999999999</v>
      </c>
      <c r="M1338" s="75">
        <v>2885.2469999999998</v>
      </c>
      <c r="N1338" s="75">
        <v>2885.2469999999998</v>
      </c>
      <c r="O1338" s="75">
        <v>2885.2469999999998</v>
      </c>
      <c r="P1338" s="77">
        <v>163.99799999999999</v>
      </c>
      <c r="Q1338" s="77">
        <v>2981.4219000000003</v>
      </c>
    </row>
    <row r="1339" spans="1:17" x14ac:dyDescent="0.2">
      <c r="A1339" s="19">
        <v>40474629</v>
      </c>
      <c r="B1339" s="19" t="s">
        <v>1621</v>
      </c>
      <c r="C1339" s="72" t="s">
        <v>827</v>
      </c>
      <c r="D1339" s="73">
        <v>647.75</v>
      </c>
      <c r="E1339" s="74">
        <v>0</v>
      </c>
      <c r="G1339" s="75">
        <v>1155.2947300000001</v>
      </c>
      <c r="H1339" s="75">
        <v>2583.0657000000001</v>
      </c>
      <c r="I1339" s="75">
        <v>2499.741</v>
      </c>
      <c r="J1339" s="75">
        <v>2360.8664999999996</v>
      </c>
      <c r="K1339" s="75">
        <v>1944.2429999999997</v>
      </c>
      <c r="L1339" s="76">
        <v>343.66500000000002</v>
      </c>
      <c r="M1339" s="75">
        <v>2499.741</v>
      </c>
      <c r="N1339" s="75">
        <v>2499.741</v>
      </c>
      <c r="O1339" s="75">
        <v>2499.741</v>
      </c>
      <c r="P1339" s="77">
        <v>343.66500000000002</v>
      </c>
      <c r="Q1339" s="77">
        <v>2583.0657000000001</v>
      </c>
    </row>
    <row r="1340" spans="1:17" x14ac:dyDescent="0.2">
      <c r="A1340" s="19">
        <v>40474637</v>
      </c>
      <c r="B1340" s="19" t="s">
        <v>3611</v>
      </c>
      <c r="C1340" s="72"/>
      <c r="D1340" s="73">
        <v>2858</v>
      </c>
      <c r="E1340" s="74">
        <v>0</v>
      </c>
      <c r="G1340" s="75">
        <v>1048.8957599999999</v>
      </c>
      <c r="H1340" s="75">
        <v>5113.4097000000002</v>
      </c>
      <c r="I1340" s="75">
        <v>4948.4610000000002</v>
      </c>
      <c r="J1340" s="75">
        <v>4673.5464999999995</v>
      </c>
      <c r="K1340" s="75">
        <v>3848.8029999999999</v>
      </c>
      <c r="L1340" s="76">
        <v>343.66500000000002</v>
      </c>
      <c r="M1340" s="75">
        <v>4948.4610000000002</v>
      </c>
      <c r="N1340" s="75">
        <v>4948.4610000000002</v>
      </c>
      <c r="O1340" s="75">
        <v>4948.4610000000002</v>
      </c>
      <c r="P1340" s="77">
        <v>343.66500000000002</v>
      </c>
      <c r="Q1340" s="77">
        <v>5113.4097000000002</v>
      </c>
    </row>
    <row r="1341" spans="1:17" x14ac:dyDescent="0.2">
      <c r="A1341" s="19">
        <v>40474645</v>
      </c>
      <c r="B1341" s="19" t="s">
        <v>2775</v>
      </c>
      <c r="C1341" s="20">
        <v>32557</v>
      </c>
      <c r="D1341" s="73">
        <v>3520.5</v>
      </c>
      <c r="E1341" s="74">
        <v>1711.0274999999997</v>
      </c>
      <c r="G1341" s="75">
        <v>933.37198999999998</v>
      </c>
      <c r="H1341" s="75">
        <v>3641.0244000000002</v>
      </c>
      <c r="I1341" s="75">
        <v>3523.5720000000001</v>
      </c>
      <c r="J1341" s="75">
        <v>3327.8179999999998</v>
      </c>
      <c r="K1341" s="75">
        <v>2740.5559999999996</v>
      </c>
      <c r="L1341" s="76">
        <v>343.66500000000002</v>
      </c>
      <c r="M1341" s="75">
        <v>3523.5720000000001</v>
      </c>
      <c r="N1341" s="75">
        <v>3523.5720000000001</v>
      </c>
      <c r="O1341" s="75">
        <v>3523.5720000000001</v>
      </c>
      <c r="P1341" s="77">
        <v>343.66500000000002</v>
      </c>
      <c r="Q1341" s="77">
        <v>3641.0244000000002</v>
      </c>
    </row>
    <row r="1342" spans="1:17" x14ac:dyDescent="0.2">
      <c r="A1342" s="19">
        <v>40474652</v>
      </c>
      <c r="B1342" s="19" t="s">
        <v>1824</v>
      </c>
      <c r="C1342" s="20">
        <v>73070</v>
      </c>
      <c r="D1342" s="73">
        <v>70</v>
      </c>
      <c r="E1342" s="74">
        <v>99.911999999999992</v>
      </c>
      <c r="G1342" s="75">
        <v>570.56614000000002</v>
      </c>
      <c r="H1342" s="75">
        <v>3278.4825000000001</v>
      </c>
      <c r="I1342" s="75">
        <v>3172.7249999999999</v>
      </c>
      <c r="J1342" s="75">
        <v>2996.4625000000001</v>
      </c>
      <c r="K1342" s="75">
        <v>2467.6749999999997</v>
      </c>
      <c r="L1342" s="76">
        <v>209.73599999999999</v>
      </c>
      <c r="M1342" s="75">
        <v>3172.7249999999999</v>
      </c>
      <c r="N1342" s="75">
        <v>3172.7249999999999</v>
      </c>
      <c r="O1342" s="75">
        <v>3172.7249999999999</v>
      </c>
      <c r="P1342" s="77">
        <v>209.73599999999999</v>
      </c>
      <c r="Q1342" s="77">
        <v>3278.4825000000001</v>
      </c>
    </row>
    <row r="1343" spans="1:17" x14ac:dyDescent="0.2">
      <c r="A1343" s="19">
        <v>40474660</v>
      </c>
      <c r="B1343" s="19" t="s">
        <v>1833</v>
      </c>
      <c r="C1343" s="20">
        <v>73590</v>
      </c>
      <c r="D1343" s="73">
        <v>72.75</v>
      </c>
      <c r="E1343" s="74">
        <v>99.911999999999992</v>
      </c>
      <c r="G1343" s="75">
        <v>922.21312</v>
      </c>
      <c r="H1343" s="75">
        <v>1295.4528</v>
      </c>
      <c r="I1343" s="75">
        <v>1253.664</v>
      </c>
      <c r="J1343" s="75">
        <v>1184.0160000000001</v>
      </c>
      <c r="K1343" s="75">
        <v>975.072</v>
      </c>
      <c r="L1343" s="76">
        <v>163.99799999999999</v>
      </c>
      <c r="M1343" s="75">
        <v>1253.664</v>
      </c>
      <c r="N1343" s="75">
        <v>1253.664</v>
      </c>
      <c r="O1343" s="75">
        <v>1253.664</v>
      </c>
      <c r="P1343" s="77">
        <v>163.99799999999999</v>
      </c>
      <c r="Q1343" s="77">
        <v>1295.4528</v>
      </c>
    </row>
    <row r="1344" spans="1:17" x14ac:dyDescent="0.2">
      <c r="A1344" s="19">
        <v>40474678</v>
      </c>
      <c r="B1344" s="19" t="s">
        <v>1831</v>
      </c>
      <c r="C1344" s="20">
        <v>73060</v>
      </c>
      <c r="D1344" s="73">
        <v>78</v>
      </c>
      <c r="E1344" s="74">
        <v>99.911999999999992</v>
      </c>
      <c r="G1344" s="75">
        <v>1265.7618400000001</v>
      </c>
      <c r="H1344" s="75">
        <v>1611.1320000000001</v>
      </c>
      <c r="I1344" s="75">
        <v>1559.16</v>
      </c>
      <c r="J1344" s="75">
        <v>1472.54</v>
      </c>
      <c r="K1344" s="75">
        <v>1212.68</v>
      </c>
      <c r="L1344" s="76">
        <v>163.99799999999999</v>
      </c>
      <c r="M1344" s="75">
        <v>1559.16</v>
      </c>
      <c r="N1344" s="75">
        <v>1559.16</v>
      </c>
      <c r="O1344" s="75">
        <v>1559.16</v>
      </c>
      <c r="P1344" s="77">
        <v>163.99799999999999</v>
      </c>
      <c r="Q1344" s="77">
        <v>1611.1320000000001</v>
      </c>
    </row>
    <row r="1345" spans="1:17" x14ac:dyDescent="0.2">
      <c r="A1345" s="19">
        <v>40474686</v>
      </c>
      <c r="B1345" s="19" t="s">
        <v>1826</v>
      </c>
      <c r="C1345" s="20">
        <v>73552</v>
      </c>
      <c r="D1345" s="73">
        <v>79.5</v>
      </c>
      <c r="E1345" s="74">
        <v>99.911999999999992</v>
      </c>
      <c r="G1345" s="75">
        <v>846.21114</v>
      </c>
      <c r="H1345" s="75">
        <v>1424.4531000000002</v>
      </c>
      <c r="I1345" s="75">
        <v>1378.5030000000002</v>
      </c>
      <c r="J1345" s="75">
        <v>1301.9195</v>
      </c>
      <c r="K1345" s="75">
        <v>1072.1690000000001</v>
      </c>
      <c r="L1345" s="76">
        <v>163.99799999999999</v>
      </c>
      <c r="M1345" s="75">
        <v>1378.5030000000002</v>
      </c>
      <c r="N1345" s="75">
        <v>1378.5030000000002</v>
      </c>
      <c r="O1345" s="75">
        <v>1378.5030000000002</v>
      </c>
      <c r="P1345" s="77">
        <v>163.99799999999999</v>
      </c>
      <c r="Q1345" s="77">
        <v>1424.4531000000002</v>
      </c>
    </row>
    <row r="1346" spans="1:17" x14ac:dyDescent="0.2">
      <c r="A1346" s="19">
        <v>40474694</v>
      </c>
      <c r="B1346" s="19" t="s">
        <v>1822</v>
      </c>
      <c r="C1346" s="20">
        <v>71046</v>
      </c>
      <c r="D1346" s="73">
        <v>95.75</v>
      </c>
      <c r="E1346" s="74">
        <v>99.911999999999992</v>
      </c>
      <c r="G1346" s="75">
        <v>845.20361000000003</v>
      </c>
      <c r="H1346" s="75">
        <v>1832.9091000000001</v>
      </c>
      <c r="I1346" s="75">
        <v>1773.7829999999999</v>
      </c>
      <c r="J1346" s="75">
        <v>1675.2394999999999</v>
      </c>
      <c r="K1346" s="75">
        <v>1379.6089999999999</v>
      </c>
      <c r="L1346" s="76">
        <v>163.99799999999999</v>
      </c>
      <c r="M1346" s="75">
        <v>1773.7829999999999</v>
      </c>
      <c r="N1346" s="75">
        <v>1773.7829999999999</v>
      </c>
      <c r="O1346" s="75">
        <v>1773.7829999999999</v>
      </c>
      <c r="P1346" s="77">
        <v>163.99799999999999</v>
      </c>
      <c r="Q1346" s="77">
        <v>1832.9091000000001</v>
      </c>
    </row>
    <row r="1347" spans="1:17" x14ac:dyDescent="0.2">
      <c r="A1347" s="19">
        <v>40474702</v>
      </c>
      <c r="B1347" s="19" t="s">
        <v>1821</v>
      </c>
      <c r="C1347" s="20">
        <v>72052</v>
      </c>
      <c r="D1347" s="73">
        <v>143.75</v>
      </c>
      <c r="E1347" s="74">
        <v>122.91199999999999</v>
      </c>
      <c r="G1347" s="75">
        <v>920.17905000000007</v>
      </c>
      <c r="H1347" s="75">
        <v>1443.9179999999999</v>
      </c>
      <c r="I1347" s="75">
        <v>1397.34</v>
      </c>
      <c r="J1347" s="75">
        <v>1319.7099999999998</v>
      </c>
      <c r="K1347" s="75">
        <v>1086.82</v>
      </c>
      <c r="L1347" s="76">
        <v>163.99799999999999</v>
      </c>
      <c r="M1347" s="75">
        <v>1397.34</v>
      </c>
      <c r="N1347" s="75">
        <v>1397.34</v>
      </c>
      <c r="O1347" s="75">
        <v>1397.34</v>
      </c>
      <c r="P1347" s="77">
        <v>163.99799999999999</v>
      </c>
      <c r="Q1347" s="77">
        <v>1443.9179999999999</v>
      </c>
    </row>
    <row r="1348" spans="1:17" x14ac:dyDescent="0.2">
      <c r="A1348" s="19">
        <v>40474710</v>
      </c>
      <c r="B1348" s="19" t="s">
        <v>1841</v>
      </c>
      <c r="C1348" s="20">
        <v>72070</v>
      </c>
      <c r="D1348" s="73">
        <v>91</v>
      </c>
      <c r="E1348" s="74">
        <v>122.91199999999999</v>
      </c>
      <c r="G1348" s="75">
        <v>1265.7618400000001</v>
      </c>
      <c r="H1348" s="75">
        <v>1466.6937</v>
      </c>
      <c r="I1348" s="75">
        <v>1419.3809999999999</v>
      </c>
      <c r="J1348" s="75">
        <v>1340.5264999999999</v>
      </c>
      <c r="K1348" s="75">
        <v>1103.963</v>
      </c>
      <c r="L1348" s="76">
        <v>163.99799999999999</v>
      </c>
      <c r="M1348" s="75">
        <v>1419.3809999999999</v>
      </c>
      <c r="N1348" s="75">
        <v>1419.3809999999999</v>
      </c>
      <c r="O1348" s="75">
        <v>1419.3809999999999</v>
      </c>
      <c r="P1348" s="77">
        <v>163.99799999999999</v>
      </c>
      <c r="Q1348" s="77">
        <v>1466.6937</v>
      </c>
    </row>
    <row r="1349" spans="1:17" x14ac:dyDescent="0.2">
      <c r="A1349" s="19">
        <v>40474728</v>
      </c>
      <c r="B1349" s="19" t="s">
        <v>1834</v>
      </c>
      <c r="C1349" s="20">
        <v>72114</v>
      </c>
      <c r="D1349" s="73">
        <v>149</v>
      </c>
      <c r="E1349" s="74">
        <v>122.91199999999999</v>
      </c>
      <c r="G1349" s="75">
        <v>864.44173000000001</v>
      </c>
      <c r="H1349" s="75">
        <v>1889.6856000000002</v>
      </c>
      <c r="I1349" s="75">
        <v>1828.7280000000001</v>
      </c>
      <c r="J1349" s="75">
        <v>1727.1320000000001</v>
      </c>
      <c r="K1349" s="75">
        <v>1422.3440000000001</v>
      </c>
      <c r="L1349" s="76">
        <v>163.99799999999999</v>
      </c>
      <c r="M1349" s="75">
        <v>1828.7280000000001</v>
      </c>
      <c r="N1349" s="75">
        <v>1828.7280000000001</v>
      </c>
      <c r="O1349" s="75">
        <v>1828.7280000000001</v>
      </c>
      <c r="P1349" s="77">
        <v>163.99799999999999</v>
      </c>
      <c r="Q1349" s="77">
        <v>1889.6856000000002</v>
      </c>
    </row>
    <row r="1350" spans="1:17" x14ac:dyDescent="0.2">
      <c r="A1350" s="19">
        <v>40474736</v>
      </c>
      <c r="B1350" s="19" t="s">
        <v>1839</v>
      </c>
      <c r="C1350" s="20">
        <v>73030</v>
      </c>
      <c r="D1350" s="73">
        <v>81</v>
      </c>
      <c r="E1350" s="74">
        <v>99.911999999999992</v>
      </c>
      <c r="G1350" s="75">
        <v>936.39458000000002</v>
      </c>
      <c r="H1350" s="75">
        <v>1443.9179999999999</v>
      </c>
      <c r="I1350" s="75">
        <v>1397.34</v>
      </c>
      <c r="J1350" s="75">
        <v>1319.7099999999998</v>
      </c>
      <c r="K1350" s="75">
        <v>1086.82</v>
      </c>
      <c r="L1350" s="76">
        <v>163.99799999999999</v>
      </c>
      <c r="M1350" s="75">
        <v>1397.34</v>
      </c>
      <c r="N1350" s="75">
        <v>1397.34</v>
      </c>
      <c r="O1350" s="75">
        <v>1397.34</v>
      </c>
      <c r="P1350" s="77">
        <v>163.99799999999999</v>
      </c>
      <c r="Q1350" s="77">
        <v>1443.9179999999999</v>
      </c>
    </row>
    <row r="1351" spans="1:17" x14ac:dyDescent="0.2">
      <c r="A1351" s="19">
        <v>40474744</v>
      </c>
      <c r="B1351" s="19" t="s">
        <v>1842</v>
      </c>
      <c r="C1351" s="20">
        <v>73100</v>
      </c>
      <c r="D1351" s="73">
        <v>72.75</v>
      </c>
      <c r="E1351" s="74">
        <v>99.911999999999992</v>
      </c>
      <c r="G1351" s="75">
        <v>412.45997</v>
      </c>
      <c r="H1351" s="75">
        <v>984.34920000000011</v>
      </c>
      <c r="I1351" s="75">
        <v>952.59600000000012</v>
      </c>
      <c r="J1351" s="75">
        <v>899.67399999999998</v>
      </c>
      <c r="K1351" s="75">
        <v>740.90800000000002</v>
      </c>
      <c r="L1351" s="76">
        <v>71.829000000000008</v>
      </c>
      <c r="M1351" s="75">
        <v>952.59600000000012</v>
      </c>
      <c r="N1351" s="75">
        <v>952.59600000000012</v>
      </c>
      <c r="O1351" s="75">
        <v>952.59600000000012</v>
      </c>
      <c r="P1351" s="77">
        <v>71.829000000000008</v>
      </c>
      <c r="Q1351" s="77">
        <v>984.34920000000011</v>
      </c>
    </row>
    <row r="1352" spans="1:17" x14ac:dyDescent="0.2">
      <c r="A1352" s="19">
        <v>40474751</v>
      </c>
      <c r="B1352" s="19" t="s">
        <v>1829</v>
      </c>
      <c r="C1352" s="20">
        <v>73120</v>
      </c>
      <c r="D1352" s="73">
        <v>70.75</v>
      </c>
      <c r="E1352" s="74">
        <v>122.91199999999999</v>
      </c>
      <c r="G1352" s="75">
        <v>298.95125999999999</v>
      </c>
      <c r="H1352" s="75">
        <v>48.118200000000002</v>
      </c>
      <c r="I1352" s="75">
        <v>46.566000000000003</v>
      </c>
      <c r="J1352" s="75">
        <v>43.978999999999999</v>
      </c>
      <c r="K1352" s="75">
        <v>36.217999999999996</v>
      </c>
      <c r="L1352" s="76">
        <v>71.829000000000008</v>
      </c>
      <c r="M1352" s="75">
        <v>46.566000000000003</v>
      </c>
      <c r="N1352" s="75">
        <v>46.566000000000003</v>
      </c>
      <c r="O1352" s="75">
        <v>46.566000000000003</v>
      </c>
      <c r="P1352" s="77">
        <v>36.217999999999996</v>
      </c>
      <c r="Q1352" s="77">
        <v>298.95125999999999</v>
      </c>
    </row>
    <row r="1353" spans="1:17" x14ac:dyDescent="0.2">
      <c r="A1353" s="19">
        <v>40474769</v>
      </c>
      <c r="B1353" s="19" t="s">
        <v>1830</v>
      </c>
      <c r="C1353" s="20">
        <v>73502</v>
      </c>
      <c r="D1353" s="73">
        <v>92</v>
      </c>
      <c r="E1353" s="74">
        <v>99.911999999999992</v>
      </c>
      <c r="G1353" s="75">
        <v>557.39220999999998</v>
      </c>
      <c r="H1353" s="75">
        <v>2277.8025000000002</v>
      </c>
      <c r="I1353" s="75">
        <v>2204.3250000000003</v>
      </c>
      <c r="J1353" s="75">
        <v>2081.8624999999997</v>
      </c>
      <c r="K1353" s="75">
        <v>1714.4749999999999</v>
      </c>
      <c r="L1353" s="76">
        <v>343.66500000000002</v>
      </c>
      <c r="M1353" s="75">
        <v>2204.3250000000003</v>
      </c>
      <c r="N1353" s="75">
        <v>2204.3250000000003</v>
      </c>
      <c r="O1353" s="75">
        <v>2204.3250000000003</v>
      </c>
      <c r="P1353" s="77">
        <v>343.66500000000002</v>
      </c>
      <c r="Q1353" s="77">
        <v>2277.8025000000002</v>
      </c>
    </row>
    <row r="1354" spans="1:17" x14ac:dyDescent="0.2">
      <c r="A1354" s="19">
        <v>40474777</v>
      </c>
      <c r="B1354" s="19" t="s">
        <v>1832</v>
      </c>
      <c r="C1354" s="20">
        <v>73560</v>
      </c>
      <c r="D1354" s="73">
        <v>77.25</v>
      </c>
      <c r="E1354" s="74">
        <v>99.911999999999992</v>
      </c>
      <c r="G1354" s="75">
        <v>443.88350000000003</v>
      </c>
      <c r="H1354" s="75">
        <v>2357.8755000000001</v>
      </c>
      <c r="I1354" s="75">
        <v>2281.8150000000001</v>
      </c>
      <c r="J1354" s="75">
        <v>2155.0474999999997</v>
      </c>
      <c r="K1354" s="75">
        <v>1774.7449999999999</v>
      </c>
      <c r="L1354" s="76">
        <v>100.872</v>
      </c>
      <c r="M1354" s="75">
        <v>2281.8150000000001</v>
      </c>
      <c r="N1354" s="75">
        <v>2281.8150000000001</v>
      </c>
      <c r="O1354" s="75">
        <v>2281.8150000000001</v>
      </c>
      <c r="P1354" s="77">
        <v>100.872</v>
      </c>
      <c r="Q1354" s="77">
        <v>2357.8755000000001</v>
      </c>
    </row>
    <row r="1355" spans="1:17" x14ac:dyDescent="0.2">
      <c r="A1355" s="19">
        <v>40474785</v>
      </c>
      <c r="B1355" s="19" t="s">
        <v>1817</v>
      </c>
      <c r="C1355" s="20">
        <v>73600</v>
      </c>
      <c r="D1355" s="73">
        <v>70.75</v>
      </c>
      <c r="E1355" s="74">
        <v>99.911999999999992</v>
      </c>
      <c r="G1355" s="75">
        <v>656.70044999999993</v>
      </c>
      <c r="H1355" s="75">
        <v>2303.3868000000002</v>
      </c>
      <c r="I1355" s="75">
        <v>2229.0840000000003</v>
      </c>
      <c r="J1355" s="75">
        <v>2105.2460000000001</v>
      </c>
      <c r="K1355" s="75">
        <v>1733.732</v>
      </c>
      <c r="L1355" s="76">
        <v>163.99799999999999</v>
      </c>
      <c r="M1355" s="75">
        <v>2229.0840000000003</v>
      </c>
      <c r="N1355" s="75">
        <v>2229.0840000000003</v>
      </c>
      <c r="O1355" s="75">
        <v>2229.0840000000003</v>
      </c>
      <c r="P1355" s="77">
        <v>163.99799999999999</v>
      </c>
      <c r="Q1355" s="77">
        <v>2303.3868000000002</v>
      </c>
    </row>
    <row r="1356" spans="1:17" x14ac:dyDescent="0.2">
      <c r="A1356" s="19">
        <v>40474793</v>
      </c>
      <c r="B1356" s="19" t="s">
        <v>1827</v>
      </c>
      <c r="C1356" s="20">
        <v>73620</v>
      </c>
      <c r="D1356" s="73">
        <v>69.25</v>
      </c>
      <c r="E1356" s="74">
        <v>99.911999999999992</v>
      </c>
      <c r="G1356" s="75">
        <v>2143.39651</v>
      </c>
      <c r="H1356" s="75">
        <v>1276.8900000000001</v>
      </c>
      <c r="I1356" s="75">
        <v>1235.7</v>
      </c>
      <c r="J1356" s="75">
        <v>1167.05</v>
      </c>
      <c r="K1356" s="75">
        <v>961.09999999999991</v>
      </c>
      <c r="L1356" s="76">
        <v>0</v>
      </c>
      <c r="M1356" s="75">
        <v>1235.7</v>
      </c>
      <c r="N1356" s="75">
        <v>1235.7</v>
      </c>
      <c r="O1356" s="75">
        <v>1235.7</v>
      </c>
      <c r="P1356" s="77">
        <v>0</v>
      </c>
      <c r="Q1356" s="77">
        <v>2143.39651</v>
      </c>
    </row>
    <row r="1357" spans="1:17" x14ac:dyDescent="0.2">
      <c r="A1357" s="19">
        <v>40474801</v>
      </c>
      <c r="B1357" s="19" t="s">
        <v>1828</v>
      </c>
      <c r="C1357" s="20">
        <v>73090</v>
      </c>
      <c r="D1357" s="73">
        <v>71.25</v>
      </c>
      <c r="E1357" s="74">
        <v>99.911999999999992</v>
      </c>
      <c r="G1357" s="75">
        <v>1531.27451</v>
      </c>
      <c r="H1357" s="75">
        <v>6018.0765000000001</v>
      </c>
      <c r="I1357" s="75">
        <v>5823.9450000000006</v>
      </c>
      <c r="J1357" s="75">
        <v>5500.3924999999999</v>
      </c>
      <c r="K1357" s="75">
        <v>4529.7349999999997</v>
      </c>
      <c r="L1357" s="76">
        <v>163.99799999999999</v>
      </c>
      <c r="M1357" s="75">
        <v>5823.9450000000006</v>
      </c>
      <c r="N1357" s="75">
        <v>5823.9450000000006</v>
      </c>
      <c r="O1357" s="75">
        <v>5823.9450000000006</v>
      </c>
      <c r="P1357" s="77">
        <v>163.99799999999999</v>
      </c>
      <c r="Q1357" s="77">
        <v>6018.0765000000001</v>
      </c>
    </row>
    <row r="1358" spans="1:17" x14ac:dyDescent="0.2">
      <c r="A1358" s="19">
        <v>40474819</v>
      </c>
      <c r="B1358" s="19" t="s">
        <v>1820</v>
      </c>
      <c r="C1358" s="20">
        <v>77072</v>
      </c>
      <c r="D1358" s="73">
        <v>90.25</v>
      </c>
      <c r="E1358" s="74">
        <v>122.91199999999999</v>
      </c>
      <c r="G1358" s="75">
        <v>1362.0474899999999</v>
      </c>
      <c r="H1358" s="75">
        <v>3558.4125000000004</v>
      </c>
      <c r="I1358" s="75">
        <v>3443.625</v>
      </c>
      <c r="J1358" s="75">
        <v>3252.3125</v>
      </c>
      <c r="K1358" s="75">
        <v>2678.375</v>
      </c>
      <c r="L1358" s="76">
        <v>100.872</v>
      </c>
      <c r="M1358" s="75">
        <v>3443.625</v>
      </c>
      <c r="N1358" s="75">
        <v>3443.625</v>
      </c>
      <c r="O1358" s="75">
        <v>3443.625</v>
      </c>
      <c r="P1358" s="77">
        <v>100.872</v>
      </c>
      <c r="Q1358" s="77">
        <v>3558.4125000000004</v>
      </c>
    </row>
    <row r="1359" spans="1:17" x14ac:dyDescent="0.2">
      <c r="A1359" s="19">
        <v>40474827</v>
      </c>
      <c r="B1359" s="19" t="s">
        <v>4635</v>
      </c>
      <c r="C1359" s="20">
        <v>37212</v>
      </c>
      <c r="D1359" s="73">
        <v>5596.25</v>
      </c>
      <c r="E1359" s="74">
        <v>3425.8154999999997</v>
      </c>
      <c r="G1359" s="75">
        <v>397.27098000000001</v>
      </c>
      <c r="H1359" s="75">
        <v>586.33710000000008</v>
      </c>
      <c r="I1359" s="75">
        <v>567.423</v>
      </c>
      <c r="J1359" s="75">
        <v>535.89949999999999</v>
      </c>
      <c r="K1359" s="75">
        <v>441.32900000000001</v>
      </c>
      <c r="L1359" s="76">
        <v>100.872</v>
      </c>
      <c r="M1359" s="75">
        <v>567.423</v>
      </c>
      <c r="N1359" s="75">
        <v>567.423</v>
      </c>
      <c r="O1359" s="75">
        <v>567.423</v>
      </c>
      <c r="P1359" s="77">
        <v>100.872</v>
      </c>
      <c r="Q1359" s="77">
        <v>586.33710000000008</v>
      </c>
    </row>
    <row r="1360" spans="1:17" x14ac:dyDescent="0.2">
      <c r="A1360" s="19">
        <v>40474835</v>
      </c>
      <c r="B1360" s="19" t="s">
        <v>4674</v>
      </c>
      <c r="C1360" s="72"/>
      <c r="D1360" s="73">
        <v>4651.5</v>
      </c>
      <c r="E1360" s="74">
        <v>0</v>
      </c>
      <c r="G1360" s="75">
        <v>349.63191999999998</v>
      </c>
      <c r="H1360" s="75">
        <v>655.44540000000006</v>
      </c>
      <c r="I1360" s="75">
        <v>634.30200000000002</v>
      </c>
      <c r="J1360" s="75">
        <v>599.06299999999999</v>
      </c>
      <c r="K1360" s="75">
        <v>493.34599999999995</v>
      </c>
      <c r="L1360" s="76">
        <v>0</v>
      </c>
      <c r="M1360" s="75">
        <v>634.30200000000002</v>
      </c>
      <c r="N1360" s="75">
        <v>634.30200000000002</v>
      </c>
      <c r="O1360" s="75">
        <v>634.30200000000002</v>
      </c>
      <c r="P1360" s="77">
        <v>0</v>
      </c>
      <c r="Q1360" s="77">
        <v>655.44540000000006</v>
      </c>
    </row>
    <row r="1361" spans="1:17" x14ac:dyDescent="0.2">
      <c r="A1361" s="19">
        <v>40474843</v>
      </c>
      <c r="B1361" s="19" t="s">
        <v>4812</v>
      </c>
      <c r="C1361" s="20">
        <v>75820</v>
      </c>
      <c r="D1361" s="73">
        <v>2652.5</v>
      </c>
      <c r="E1361" s="74">
        <v>1711.0274999999997</v>
      </c>
      <c r="G1361" s="75">
        <v>577.65687000000003</v>
      </c>
      <c r="H1361" s="75">
        <v>2860.6986000000002</v>
      </c>
      <c r="I1361" s="75">
        <v>2768.4180000000001</v>
      </c>
      <c r="J1361" s="75">
        <v>2614.6169999999997</v>
      </c>
      <c r="K1361" s="75">
        <v>2153.2139999999999</v>
      </c>
      <c r="L1361" s="76">
        <v>1235.3399999999999</v>
      </c>
      <c r="M1361" s="75">
        <v>2768.4180000000001</v>
      </c>
      <c r="N1361" s="75">
        <v>2768.4180000000001</v>
      </c>
      <c r="O1361" s="75">
        <v>2768.4180000000001</v>
      </c>
      <c r="P1361" s="77">
        <v>577.65687000000003</v>
      </c>
      <c r="Q1361" s="77">
        <v>2860.6986000000002</v>
      </c>
    </row>
    <row r="1362" spans="1:17" x14ac:dyDescent="0.2">
      <c r="A1362" s="19">
        <v>40474850</v>
      </c>
      <c r="B1362" s="19" t="s">
        <v>3050</v>
      </c>
      <c r="C1362" s="72" t="s">
        <v>965</v>
      </c>
      <c r="D1362" s="73">
        <v>747.5</v>
      </c>
      <c r="E1362" s="74">
        <v>0</v>
      </c>
      <c r="G1362" s="75">
        <v>288.81893000000002</v>
      </c>
      <c r="H1362" s="75">
        <v>676.13790000000006</v>
      </c>
      <c r="I1362" s="75">
        <v>654.327</v>
      </c>
      <c r="J1362" s="75">
        <v>617.97550000000001</v>
      </c>
      <c r="K1362" s="75">
        <v>508.92099999999994</v>
      </c>
      <c r="L1362" s="76">
        <v>0</v>
      </c>
      <c r="M1362" s="75">
        <v>654.327</v>
      </c>
      <c r="N1362" s="75">
        <v>654.327</v>
      </c>
      <c r="O1362" s="75">
        <v>654.327</v>
      </c>
      <c r="P1362" s="77">
        <v>0</v>
      </c>
      <c r="Q1362" s="77">
        <v>676.13790000000006</v>
      </c>
    </row>
    <row r="1363" spans="1:17" x14ac:dyDescent="0.2">
      <c r="A1363" s="19">
        <v>40474876</v>
      </c>
      <c r="B1363" s="19" t="s">
        <v>2623</v>
      </c>
      <c r="C1363" s="72"/>
      <c r="D1363" s="73">
        <v>351.75</v>
      </c>
      <c r="E1363" s="74">
        <v>0</v>
      </c>
      <c r="G1363" s="75">
        <v>347.59784999999999</v>
      </c>
      <c r="H1363" s="75">
        <v>536.84249999999997</v>
      </c>
      <c r="I1363" s="75">
        <v>519.52499999999998</v>
      </c>
      <c r="J1363" s="75">
        <v>490.66249999999997</v>
      </c>
      <c r="K1363" s="75">
        <v>404.07499999999999</v>
      </c>
      <c r="L1363" s="76">
        <v>0</v>
      </c>
      <c r="M1363" s="75">
        <v>519.52499999999998</v>
      </c>
      <c r="N1363" s="75">
        <v>519.52499999999998</v>
      </c>
      <c r="O1363" s="75">
        <v>519.52499999999998</v>
      </c>
      <c r="P1363" s="77">
        <v>0</v>
      </c>
      <c r="Q1363" s="77">
        <v>536.84249999999997</v>
      </c>
    </row>
    <row r="1364" spans="1:17" x14ac:dyDescent="0.2">
      <c r="A1364" s="19">
        <v>40474884</v>
      </c>
      <c r="B1364" s="19" t="s">
        <v>2623</v>
      </c>
      <c r="C1364" s="72"/>
      <c r="D1364" s="73">
        <v>351.75</v>
      </c>
      <c r="E1364" s="74">
        <v>0</v>
      </c>
      <c r="G1364" s="75">
        <v>242.20641000000001</v>
      </c>
      <c r="H1364" s="75">
        <v>1699.1100000000001</v>
      </c>
      <c r="I1364" s="75">
        <v>1644.3</v>
      </c>
      <c r="J1364" s="75">
        <v>1552.95</v>
      </c>
      <c r="K1364" s="75">
        <v>1278.8999999999999</v>
      </c>
      <c r="L1364" s="76">
        <v>0</v>
      </c>
      <c r="M1364" s="75">
        <v>1644.3</v>
      </c>
      <c r="N1364" s="75">
        <v>1644.3</v>
      </c>
      <c r="O1364" s="75">
        <v>1644.3</v>
      </c>
      <c r="P1364" s="77">
        <v>0</v>
      </c>
      <c r="Q1364" s="77">
        <v>1699.1100000000001</v>
      </c>
    </row>
    <row r="1365" spans="1:17" x14ac:dyDescent="0.2">
      <c r="A1365" s="19">
        <v>40474892</v>
      </c>
      <c r="B1365" s="19" t="s">
        <v>3623</v>
      </c>
      <c r="C1365" s="20">
        <v>37187</v>
      </c>
      <c r="D1365" s="73">
        <v>9226.5</v>
      </c>
      <c r="E1365" s="74">
        <v>12207.606499999998</v>
      </c>
      <c r="G1365" s="75">
        <v>242.20641000000001</v>
      </c>
      <c r="H1365" s="75">
        <v>1503.8100000000002</v>
      </c>
      <c r="I1365" s="75">
        <v>1455.3</v>
      </c>
      <c r="J1365" s="75">
        <v>1374.45</v>
      </c>
      <c r="K1365" s="75">
        <v>1131.8999999999999</v>
      </c>
      <c r="L1365" s="76">
        <v>0</v>
      </c>
      <c r="M1365" s="75">
        <v>1455.3</v>
      </c>
      <c r="N1365" s="75">
        <v>1455.3</v>
      </c>
      <c r="O1365" s="75">
        <v>1455.3</v>
      </c>
      <c r="P1365" s="77">
        <v>0</v>
      </c>
      <c r="Q1365" s="77">
        <v>1503.8100000000002</v>
      </c>
    </row>
    <row r="1366" spans="1:17" x14ac:dyDescent="0.2">
      <c r="A1366" s="19">
        <v>40474900</v>
      </c>
      <c r="B1366" s="19" t="s">
        <v>3723</v>
      </c>
      <c r="C1366" s="20">
        <v>19281</v>
      </c>
      <c r="D1366" s="73">
        <v>1281.5</v>
      </c>
      <c r="E1366" s="74">
        <v>1724.4824999999998</v>
      </c>
      <c r="G1366" s="75">
        <v>431.71710000000002</v>
      </c>
      <c r="H1366" s="75">
        <v>2880.6471000000001</v>
      </c>
      <c r="I1366" s="75">
        <v>2787.723</v>
      </c>
      <c r="J1366" s="75">
        <v>2632.8494999999998</v>
      </c>
      <c r="K1366" s="75">
        <v>2168.2289999999998</v>
      </c>
      <c r="L1366" s="76">
        <v>0</v>
      </c>
      <c r="M1366" s="75">
        <v>2787.723</v>
      </c>
      <c r="N1366" s="75">
        <v>2787.723</v>
      </c>
      <c r="O1366" s="75">
        <v>2787.723</v>
      </c>
      <c r="P1366" s="77">
        <v>0</v>
      </c>
      <c r="Q1366" s="77">
        <v>2880.6471000000001</v>
      </c>
    </row>
    <row r="1367" spans="1:17" x14ac:dyDescent="0.2">
      <c r="A1367" s="19">
        <v>40474918</v>
      </c>
      <c r="B1367" s="19" t="s">
        <v>3725</v>
      </c>
      <c r="C1367" s="20">
        <v>19282</v>
      </c>
      <c r="D1367" s="73">
        <v>2187.25</v>
      </c>
      <c r="E1367" s="74">
        <v>0</v>
      </c>
      <c r="G1367" s="75">
        <v>465.15568999999999</v>
      </c>
      <c r="H1367" s="75">
        <v>2333.1375000000003</v>
      </c>
      <c r="I1367" s="75">
        <v>2257.875</v>
      </c>
      <c r="J1367" s="75">
        <v>2132.4375</v>
      </c>
      <c r="K1367" s="75">
        <v>1756.125</v>
      </c>
      <c r="L1367" s="76">
        <v>163.99799999999999</v>
      </c>
      <c r="M1367" s="75">
        <v>2257.875</v>
      </c>
      <c r="N1367" s="75">
        <v>2257.875</v>
      </c>
      <c r="O1367" s="75">
        <v>2257.875</v>
      </c>
      <c r="P1367" s="77">
        <v>163.99799999999999</v>
      </c>
      <c r="Q1367" s="77">
        <v>2333.1375000000003</v>
      </c>
    </row>
    <row r="1368" spans="1:17" x14ac:dyDescent="0.2">
      <c r="A1368" s="19">
        <v>40474926</v>
      </c>
      <c r="B1368" s="19" t="s">
        <v>4634</v>
      </c>
      <c r="C1368" s="20">
        <v>36903</v>
      </c>
      <c r="D1368" s="73">
        <v>25376</v>
      </c>
      <c r="E1368" s="74">
        <v>12207.606499999998</v>
      </c>
      <c r="G1368" s="75">
        <v>545.22581000000002</v>
      </c>
      <c r="H1368" s="75">
        <v>2212.5165000000002</v>
      </c>
      <c r="I1368" s="75">
        <v>2141.1450000000004</v>
      </c>
      <c r="J1368" s="75">
        <v>2022.1925000000001</v>
      </c>
      <c r="K1368" s="75">
        <v>1665.335</v>
      </c>
      <c r="L1368" s="76">
        <v>163.99799999999999</v>
      </c>
      <c r="M1368" s="75">
        <v>2141.1450000000004</v>
      </c>
      <c r="N1368" s="75">
        <v>2141.1450000000004</v>
      </c>
      <c r="O1368" s="75">
        <v>2141.1450000000004</v>
      </c>
      <c r="P1368" s="77">
        <v>163.99799999999999</v>
      </c>
      <c r="Q1368" s="77">
        <v>2212.5165000000002</v>
      </c>
    </row>
    <row r="1369" spans="1:17" x14ac:dyDescent="0.2">
      <c r="A1369" s="19">
        <v>40474934</v>
      </c>
      <c r="B1369" s="19" t="s">
        <v>2661</v>
      </c>
      <c r="C1369" s="20">
        <v>49405</v>
      </c>
      <c r="D1369" s="73">
        <v>3632</v>
      </c>
      <c r="E1369" s="74">
        <v>1724.4824999999998</v>
      </c>
      <c r="G1369" s="75">
        <v>329.36725999999999</v>
      </c>
      <c r="H1369" s="75">
        <v>1870.8810000000001</v>
      </c>
      <c r="I1369" s="75">
        <v>1810.53</v>
      </c>
      <c r="J1369" s="75">
        <v>1709.9449999999999</v>
      </c>
      <c r="K1369" s="75">
        <v>1408.19</v>
      </c>
      <c r="L1369" s="76">
        <v>100.872</v>
      </c>
      <c r="M1369" s="75">
        <v>1810.53</v>
      </c>
      <c r="N1369" s="75">
        <v>1810.53</v>
      </c>
      <c r="O1369" s="75">
        <v>1810.53</v>
      </c>
      <c r="P1369" s="77">
        <v>100.872</v>
      </c>
      <c r="Q1369" s="77">
        <v>1870.8810000000001</v>
      </c>
    </row>
    <row r="1370" spans="1:17" x14ac:dyDescent="0.2">
      <c r="A1370" s="19">
        <v>40474942</v>
      </c>
      <c r="B1370" s="19" t="s">
        <v>2660</v>
      </c>
      <c r="C1370" s="20">
        <v>49406</v>
      </c>
      <c r="D1370" s="73">
        <v>3632</v>
      </c>
      <c r="E1370" s="74">
        <v>1724.4824999999998</v>
      </c>
      <c r="G1370" s="75">
        <v>181.562533</v>
      </c>
      <c r="H1370" s="75">
        <v>386.48009999999999</v>
      </c>
      <c r="I1370" s="75">
        <v>374.01300000000003</v>
      </c>
      <c r="J1370" s="75">
        <v>353.23449999999997</v>
      </c>
      <c r="K1370" s="75">
        <v>290.899</v>
      </c>
      <c r="L1370" s="74" t="s">
        <v>674</v>
      </c>
      <c r="M1370" s="75">
        <v>374.01300000000003</v>
      </c>
      <c r="N1370" s="75">
        <v>374.01300000000003</v>
      </c>
      <c r="O1370" s="75">
        <v>374.01300000000003</v>
      </c>
      <c r="P1370" s="75">
        <v>181.562533</v>
      </c>
      <c r="Q1370" s="75">
        <v>386.48009999999999</v>
      </c>
    </row>
    <row r="1371" spans="1:17" x14ac:dyDescent="0.2">
      <c r="A1371" s="19">
        <v>40474959</v>
      </c>
      <c r="B1371" s="19" t="s">
        <v>1356</v>
      </c>
      <c r="C1371" s="20">
        <v>36222</v>
      </c>
      <c r="D1371" s="73">
        <v>9039.5</v>
      </c>
      <c r="E1371" s="74">
        <v>3425.8154999999997</v>
      </c>
      <c r="G1371" s="75">
        <v>710.40369999999996</v>
      </c>
      <c r="H1371" s="75">
        <v>1190.4744000000001</v>
      </c>
      <c r="I1371" s="75">
        <v>1152.0719999999999</v>
      </c>
      <c r="J1371" s="75">
        <v>1088.068</v>
      </c>
      <c r="K1371" s="75">
        <v>896.05599999999993</v>
      </c>
      <c r="L1371" s="76">
        <v>163.99799999999999</v>
      </c>
      <c r="M1371" s="75">
        <v>1152.0719999999999</v>
      </c>
      <c r="N1371" s="75">
        <v>1152.0719999999999</v>
      </c>
      <c r="O1371" s="75">
        <v>1152.0719999999999</v>
      </c>
      <c r="P1371" s="77">
        <v>163.99799999999999</v>
      </c>
      <c r="Q1371" s="77">
        <v>1190.4744000000001</v>
      </c>
    </row>
    <row r="1372" spans="1:17" x14ac:dyDescent="0.2">
      <c r="A1372" s="19">
        <v>40474967</v>
      </c>
      <c r="B1372" s="19" t="s">
        <v>1355</v>
      </c>
      <c r="C1372" s="20">
        <v>36223</v>
      </c>
      <c r="D1372" s="73">
        <v>9039.5</v>
      </c>
      <c r="E1372" s="74">
        <v>5910.7240000000002</v>
      </c>
      <c r="G1372" s="75">
        <v>578.6644</v>
      </c>
      <c r="H1372" s="75">
        <v>3109.4550000000004</v>
      </c>
      <c r="I1372" s="75">
        <v>3009.15</v>
      </c>
      <c r="J1372" s="75">
        <v>2841.9749999999999</v>
      </c>
      <c r="K1372" s="75">
        <v>2340.4499999999998</v>
      </c>
      <c r="L1372" s="76">
        <v>1235.3399999999999</v>
      </c>
      <c r="M1372" s="75">
        <v>3009.15</v>
      </c>
      <c r="N1372" s="75">
        <v>3009.15</v>
      </c>
      <c r="O1372" s="75">
        <v>3009.15</v>
      </c>
      <c r="P1372" s="77">
        <v>578.6644</v>
      </c>
      <c r="Q1372" s="77">
        <v>3109.4550000000004</v>
      </c>
    </row>
    <row r="1373" spans="1:17" x14ac:dyDescent="0.2">
      <c r="A1373" s="19">
        <v>40474975</v>
      </c>
      <c r="B1373" s="19" t="s">
        <v>3920</v>
      </c>
      <c r="C1373" s="20">
        <v>36251</v>
      </c>
      <c r="D1373" s="73">
        <v>9039.5</v>
      </c>
      <c r="E1373" s="74">
        <v>3425.8154999999997</v>
      </c>
      <c r="G1373" s="75">
        <v>558.39974000000007</v>
      </c>
      <c r="H1373" s="75">
        <v>2580.1548000000003</v>
      </c>
      <c r="I1373" s="75">
        <v>2496.924</v>
      </c>
      <c r="J1373" s="75">
        <v>2358.2060000000001</v>
      </c>
      <c r="K1373" s="75">
        <v>1942.0519999999999</v>
      </c>
      <c r="L1373" s="76">
        <v>343.66500000000002</v>
      </c>
      <c r="M1373" s="75">
        <v>2496.924</v>
      </c>
      <c r="N1373" s="75">
        <v>2496.924</v>
      </c>
      <c r="O1373" s="75">
        <v>2496.924</v>
      </c>
      <c r="P1373" s="77">
        <v>343.66500000000002</v>
      </c>
      <c r="Q1373" s="77">
        <v>2580.1548000000003</v>
      </c>
    </row>
    <row r="1374" spans="1:17" x14ac:dyDescent="0.2">
      <c r="A1374" s="19">
        <v>40474983</v>
      </c>
      <c r="B1374" s="19" t="s">
        <v>3919</v>
      </c>
      <c r="C1374" s="20">
        <v>36252</v>
      </c>
      <c r="D1374" s="73">
        <v>9135</v>
      </c>
      <c r="E1374" s="74">
        <v>3425.8154999999997</v>
      </c>
      <c r="G1374" s="75">
        <v>441.84943000000004</v>
      </c>
      <c r="H1374" s="75">
        <v>2140.1904000000004</v>
      </c>
      <c r="I1374" s="75">
        <v>2071.152</v>
      </c>
      <c r="J1374" s="75">
        <v>1956.0880000000002</v>
      </c>
      <c r="K1374" s="75">
        <v>1610.896</v>
      </c>
      <c r="L1374" s="76">
        <v>100.872</v>
      </c>
      <c r="M1374" s="75">
        <v>2071.152</v>
      </c>
      <c r="N1374" s="75">
        <v>2071.152</v>
      </c>
      <c r="O1374" s="75">
        <v>2071.152</v>
      </c>
      <c r="P1374" s="77">
        <v>100.872</v>
      </c>
      <c r="Q1374" s="77">
        <v>2140.1904000000004</v>
      </c>
    </row>
    <row r="1375" spans="1:17" x14ac:dyDescent="0.2">
      <c r="A1375" s="19">
        <v>40474991</v>
      </c>
      <c r="B1375" s="19" t="s">
        <v>3918</v>
      </c>
      <c r="C1375" s="20">
        <v>36253</v>
      </c>
      <c r="D1375" s="73">
        <v>9039.5</v>
      </c>
      <c r="E1375" s="74">
        <v>5910.7240000000002</v>
      </c>
      <c r="G1375" s="75">
        <v>653.65885000000003</v>
      </c>
      <c r="H1375" s="75">
        <v>2825.2656000000002</v>
      </c>
      <c r="I1375" s="75">
        <v>2734.1280000000002</v>
      </c>
      <c r="J1375" s="75">
        <v>2582.232</v>
      </c>
      <c r="K1375" s="75">
        <v>2126.5439999999999</v>
      </c>
      <c r="L1375" s="76">
        <v>163.99799999999999</v>
      </c>
      <c r="M1375" s="75">
        <v>2734.1280000000002</v>
      </c>
      <c r="N1375" s="75">
        <v>2734.1280000000002</v>
      </c>
      <c r="O1375" s="75">
        <v>2734.1280000000002</v>
      </c>
      <c r="P1375" s="77">
        <v>163.99799999999999</v>
      </c>
      <c r="Q1375" s="77">
        <v>2825.2656000000002</v>
      </c>
    </row>
    <row r="1376" spans="1:17" x14ac:dyDescent="0.2">
      <c r="A1376" s="19">
        <v>40475006</v>
      </c>
      <c r="B1376" s="19" t="s">
        <v>3917</v>
      </c>
      <c r="C1376" s="20">
        <v>36254</v>
      </c>
      <c r="D1376" s="73">
        <v>9039.5</v>
      </c>
      <c r="E1376" s="74">
        <v>3425.8154999999997</v>
      </c>
      <c r="G1376" s="75">
        <v>678.99918000000002</v>
      </c>
      <c r="H1376" s="75">
        <v>706.27920000000006</v>
      </c>
      <c r="I1376" s="75">
        <v>683.49600000000009</v>
      </c>
      <c r="J1376" s="75">
        <v>645.524</v>
      </c>
      <c r="K1376" s="75">
        <v>531.60800000000006</v>
      </c>
      <c r="L1376" s="76">
        <v>71.829000000000008</v>
      </c>
      <c r="M1376" s="75">
        <v>683.49600000000009</v>
      </c>
      <c r="N1376" s="75">
        <v>683.49600000000009</v>
      </c>
      <c r="O1376" s="75">
        <v>683.49600000000009</v>
      </c>
      <c r="P1376" s="77">
        <v>71.829000000000008</v>
      </c>
      <c r="Q1376" s="77">
        <v>706.27920000000006</v>
      </c>
    </row>
    <row r="1377" spans="1:17" x14ac:dyDescent="0.2">
      <c r="A1377" s="19">
        <v>40475014</v>
      </c>
      <c r="B1377" s="19" t="s">
        <v>4543</v>
      </c>
      <c r="C1377" s="20">
        <v>75600</v>
      </c>
      <c r="D1377" s="73">
        <v>9039.5</v>
      </c>
      <c r="E1377" s="74">
        <v>3425.8154999999997</v>
      </c>
      <c r="G1377" s="75">
        <v>441.84943000000004</v>
      </c>
      <c r="H1377" s="75">
        <v>1041.6093000000001</v>
      </c>
      <c r="I1377" s="75">
        <v>1008.009</v>
      </c>
      <c r="J1377" s="75">
        <v>952.00849999999991</v>
      </c>
      <c r="K1377" s="75">
        <v>784.00699999999995</v>
      </c>
      <c r="L1377" s="76">
        <v>100.872</v>
      </c>
      <c r="M1377" s="75">
        <v>1008.009</v>
      </c>
      <c r="N1377" s="75">
        <v>1008.009</v>
      </c>
      <c r="O1377" s="75">
        <v>1008.009</v>
      </c>
      <c r="P1377" s="77">
        <v>100.872</v>
      </c>
      <c r="Q1377" s="77">
        <v>1041.6093000000001</v>
      </c>
    </row>
    <row r="1378" spans="1:17" x14ac:dyDescent="0.2">
      <c r="A1378" s="19">
        <v>40475022</v>
      </c>
      <c r="B1378" s="19" t="s">
        <v>4542</v>
      </c>
      <c r="C1378" s="20">
        <v>75605</v>
      </c>
      <c r="D1378" s="73">
        <v>9039.5</v>
      </c>
      <c r="E1378" s="74">
        <v>5910.7240000000002</v>
      </c>
      <c r="G1378" s="75">
        <v>552.31654000000003</v>
      </c>
      <c r="H1378" s="75">
        <v>1295.9364</v>
      </c>
      <c r="I1378" s="75">
        <v>1254.1320000000001</v>
      </c>
      <c r="J1378" s="75">
        <v>1184.4580000000001</v>
      </c>
      <c r="K1378" s="75">
        <v>975.43599999999992</v>
      </c>
      <c r="L1378" s="76">
        <v>163.99799999999999</v>
      </c>
      <c r="M1378" s="75">
        <v>1254.1320000000001</v>
      </c>
      <c r="N1378" s="75">
        <v>1254.1320000000001</v>
      </c>
      <c r="O1378" s="75">
        <v>1254.1320000000001</v>
      </c>
      <c r="P1378" s="77">
        <v>163.99799999999999</v>
      </c>
      <c r="Q1378" s="77">
        <v>1295.9364</v>
      </c>
    </row>
    <row r="1379" spans="1:17" x14ac:dyDescent="0.2">
      <c r="A1379" s="19">
        <v>40475030</v>
      </c>
      <c r="B1379" s="19" t="s">
        <v>764</v>
      </c>
      <c r="C1379" s="20">
        <v>75625</v>
      </c>
      <c r="D1379" s="73">
        <v>6284</v>
      </c>
      <c r="E1379" s="74">
        <v>3425.8154999999997</v>
      </c>
      <c r="G1379" s="75">
        <v>664.79870999999991</v>
      </c>
      <c r="H1379" s="75">
        <v>2194.8000000000002</v>
      </c>
      <c r="I1379" s="75">
        <v>2124</v>
      </c>
      <c r="J1379" s="75">
        <v>2006</v>
      </c>
      <c r="K1379" s="75">
        <v>1652</v>
      </c>
      <c r="L1379" s="76">
        <v>163.99799999999999</v>
      </c>
      <c r="M1379" s="75">
        <v>2124</v>
      </c>
      <c r="N1379" s="75">
        <v>2124</v>
      </c>
      <c r="O1379" s="75">
        <v>2124</v>
      </c>
      <c r="P1379" s="77">
        <v>163.99799999999999</v>
      </c>
      <c r="Q1379" s="77">
        <v>2194.8000000000002</v>
      </c>
    </row>
    <row r="1380" spans="1:17" x14ac:dyDescent="0.2">
      <c r="A1380" s="19">
        <v>40475048</v>
      </c>
      <c r="B1380" s="19" t="s">
        <v>757</v>
      </c>
      <c r="C1380" s="20">
        <v>75630</v>
      </c>
      <c r="D1380" s="73">
        <v>9830.75</v>
      </c>
      <c r="E1380" s="74">
        <v>3425.8154999999997</v>
      </c>
      <c r="G1380" s="75">
        <v>476.31456000000003</v>
      </c>
      <c r="H1380" s="75">
        <v>2094.3507</v>
      </c>
      <c r="I1380" s="75">
        <v>2026.7909999999999</v>
      </c>
      <c r="J1380" s="75">
        <v>1914.1914999999997</v>
      </c>
      <c r="K1380" s="75">
        <v>1576.3929999999998</v>
      </c>
      <c r="L1380" s="76">
        <v>163.99799999999999</v>
      </c>
      <c r="M1380" s="75">
        <v>2026.7909999999999</v>
      </c>
      <c r="N1380" s="75">
        <v>2026.7909999999999</v>
      </c>
      <c r="O1380" s="75">
        <v>2026.7909999999999</v>
      </c>
      <c r="P1380" s="77">
        <v>163.99799999999999</v>
      </c>
      <c r="Q1380" s="77">
        <v>2094.3507</v>
      </c>
    </row>
    <row r="1381" spans="1:17" x14ac:dyDescent="0.2">
      <c r="A1381" s="19">
        <v>40475055</v>
      </c>
      <c r="B1381" s="19" t="s">
        <v>945</v>
      </c>
      <c r="C1381" s="20">
        <v>75710</v>
      </c>
      <c r="D1381" s="73">
        <v>9039.5</v>
      </c>
      <c r="E1381" s="74">
        <v>3425.8154999999997</v>
      </c>
      <c r="G1381" s="75">
        <v>397.27098000000001</v>
      </c>
      <c r="H1381" s="75">
        <v>1373.2752000000003</v>
      </c>
      <c r="I1381" s="75">
        <v>1328.9760000000001</v>
      </c>
      <c r="J1381" s="75">
        <v>1255.144</v>
      </c>
      <c r="K1381" s="75">
        <v>1033.6479999999999</v>
      </c>
      <c r="L1381" s="76">
        <v>100.872</v>
      </c>
      <c r="M1381" s="75">
        <v>1328.9760000000001</v>
      </c>
      <c r="N1381" s="75">
        <v>1328.9760000000001</v>
      </c>
      <c r="O1381" s="75">
        <v>1328.9760000000001</v>
      </c>
      <c r="P1381" s="77">
        <v>100.872</v>
      </c>
      <c r="Q1381" s="77">
        <v>1373.2752000000003</v>
      </c>
    </row>
    <row r="1382" spans="1:17" x14ac:dyDescent="0.2">
      <c r="A1382" s="19">
        <v>40475063</v>
      </c>
      <c r="B1382" s="19" t="s">
        <v>948</v>
      </c>
      <c r="C1382" s="20">
        <v>75710</v>
      </c>
      <c r="D1382" s="73">
        <v>6283.75</v>
      </c>
      <c r="E1382" s="74">
        <v>3425.8154999999997</v>
      </c>
      <c r="G1382" s="75">
        <v>580.69847000000004</v>
      </c>
      <c r="H1382" s="75">
        <v>1228.4742000000001</v>
      </c>
      <c r="I1382" s="75">
        <v>1188.846</v>
      </c>
      <c r="J1382" s="75">
        <v>1122.799</v>
      </c>
      <c r="K1382" s="75">
        <v>924.65800000000002</v>
      </c>
      <c r="L1382" s="76">
        <v>163.99799999999999</v>
      </c>
      <c r="M1382" s="75">
        <v>1188.846</v>
      </c>
      <c r="N1382" s="75">
        <v>1188.846</v>
      </c>
      <c r="O1382" s="75">
        <v>1188.846</v>
      </c>
      <c r="P1382" s="77">
        <v>163.99799999999999</v>
      </c>
      <c r="Q1382" s="77">
        <v>1228.4742000000001</v>
      </c>
    </row>
    <row r="1383" spans="1:17" x14ac:dyDescent="0.2">
      <c r="A1383" s="19">
        <v>40475071</v>
      </c>
      <c r="B1383" s="19" t="s">
        <v>947</v>
      </c>
      <c r="C1383" s="20">
        <v>75716</v>
      </c>
      <c r="D1383" s="73">
        <v>9830.75</v>
      </c>
      <c r="E1383" s="74">
        <v>3425.8154999999997</v>
      </c>
      <c r="G1383" s="75">
        <v>637.44331999999997</v>
      </c>
      <c r="H1383" s="75">
        <v>1989.4559999999999</v>
      </c>
      <c r="I1383" s="75">
        <v>1925.28</v>
      </c>
      <c r="J1383" s="75">
        <v>1818.3199999999997</v>
      </c>
      <c r="K1383" s="75">
        <v>1497.4399999999998</v>
      </c>
      <c r="L1383" s="76">
        <v>163.99799999999999</v>
      </c>
      <c r="M1383" s="75">
        <v>1925.28</v>
      </c>
      <c r="N1383" s="75">
        <v>1925.28</v>
      </c>
      <c r="O1383" s="75">
        <v>1925.28</v>
      </c>
      <c r="P1383" s="77">
        <v>163.99799999999999</v>
      </c>
      <c r="Q1383" s="77">
        <v>1989.4559999999999</v>
      </c>
    </row>
    <row r="1384" spans="1:17" x14ac:dyDescent="0.2">
      <c r="A1384" s="19">
        <v>40475089</v>
      </c>
      <c r="B1384" s="19" t="s">
        <v>4088</v>
      </c>
      <c r="C1384" s="20">
        <v>75726</v>
      </c>
      <c r="D1384" s="73">
        <v>6336.5</v>
      </c>
      <c r="E1384" s="74">
        <v>5910.7240000000002</v>
      </c>
      <c r="G1384" s="75">
        <v>571.57366999999999</v>
      </c>
      <c r="H1384" s="75">
        <v>1907.7834000000003</v>
      </c>
      <c r="I1384" s="75">
        <v>1846.2420000000002</v>
      </c>
      <c r="J1384" s="75">
        <v>1743.673</v>
      </c>
      <c r="K1384" s="75">
        <v>1435.9659999999999</v>
      </c>
      <c r="L1384" s="76">
        <v>100.872</v>
      </c>
      <c r="M1384" s="75">
        <v>1846.2420000000002</v>
      </c>
      <c r="N1384" s="75">
        <v>1846.2420000000002</v>
      </c>
      <c r="O1384" s="75">
        <v>1846.2420000000002</v>
      </c>
      <c r="P1384" s="77">
        <v>100.872</v>
      </c>
      <c r="Q1384" s="77">
        <v>1907.7834000000003</v>
      </c>
    </row>
    <row r="1385" spans="1:17" x14ac:dyDescent="0.2">
      <c r="A1385" s="19">
        <v>40475097</v>
      </c>
      <c r="B1385" s="19" t="s">
        <v>3567</v>
      </c>
      <c r="C1385" s="20">
        <v>75736</v>
      </c>
      <c r="D1385" s="73">
        <v>9595.25</v>
      </c>
      <c r="E1385" s="74">
        <v>5910.7240000000002</v>
      </c>
      <c r="G1385" s="75">
        <v>706.35456999999997</v>
      </c>
      <c r="H1385" s="75">
        <v>2409.9183000000003</v>
      </c>
      <c r="I1385" s="75">
        <v>2332.1790000000001</v>
      </c>
      <c r="J1385" s="75">
        <v>2202.6134999999999</v>
      </c>
      <c r="K1385" s="75">
        <v>1813.9169999999999</v>
      </c>
      <c r="L1385" s="76">
        <v>163.99799999999999</v>
      </c>
      <c r="M1385" s="75">
        <v>2332.1790000000001</v>
      </c>
      <c r="N1385" s="75">
        <v>2332.1790000000001</v>
      </c>
      <c r="O1385" s="75">
        <v>2332.1790000000001</v>
      </c>
      <c r="P1385" s="77">
        <v>163.99799999999999</v>
      </c>
      <c r="Q1385" s="77">
        <v>2409.9183000000003</v>
      </c>
    </row>
    <row r="1386" spans="1:17" x14ac:dyDescent="0.2">
      <c r="A1386" s="19">
        <v>40475113</v>
      </c>
      <c r="B1386" s="19" t="s">
        <v>2808</v>
      </c>
      <c r="C1386" s="20">
        <v>36140</v>
      </c>
      <c r="D1386" s="73">
        <v>7109.75</v>
      </c>
      <c r="E1386" s="74">
        <v>0</v>
      </c>
      <c r="G1386" s="75">
        <v>690.13904000000002</v>
      </c>
      <c r="H1386" s="75">
        <v>1957.3059000000003</v>
      </c>
      <c r="I1386" s="75">
        <v>1894.1670000000001</v>
      </c>
      <c r="J1386" s="75">
        <v>1788.9355</v>
      </c>
      <c r="K1386" s="75">
        <v>1473.241</v>
      </c>
      <c r="L1386" s="76">
        <v>163.99799999999999</v>
      </c>
      <c r="M1386" s="75">
        <v>1894.1670000000001</v>
      </c>
      <c r="N1386" s="75">
        <v>1894.1670000000001</v>
      </c>
      <c r="O1386" s="75">
        <v>1894.1670000000001</v>
      </c>
      <c r="P1386" s="77">
        <v>163.99799999999999</v>
      </c>
      <c r="Q1386" s="77">
        <v>1957.3059000000003</v>
      </c>
    </row>
    <row r="1387" spans="1:17" x14ac:dyDescent="0.2">
      <c r="A1387" s="19">
        <v>40475121</v>
      </c>
      <c r="B1387" s="19" t="s">
        <v>2807</v>
      </c>
      <c r="C1387" s="20">
        <v>36200</v>
      </c>
      <c r="D1387" s="73">
        <v>5535.25</v>
      </c>
      <c r="E1387" s="74">
        <v>0</v>
      </c>
      <c r="G1387" s="75">
        <v>414.49403999999998</v>
      </c>
      <c r="H1387" s="75">
        <v>1707.8520000000001</v>
      </c>
      <c r="I1387" s="75">
        <v>1652.7600000000002</v>
      </c>
      <c r="J1387" s="75">
        <v>1560.94</v>
      </c>
      <c r="K1387" s="75">
        <v>1285.48</v>
      </c>
      <c r="L1387" s="76">
        <v>100.872</v>
      </c>
      <c r="M1387" s="75">
        <v>1652.7600000000002</v>
      </c>
      <c r="N1387" s="75">
        <v>1652.7600000000002</v>
      </c>
      <c r="O1387" s="75">
        <v>1652.7600000000002</v>
      </c>
      <c r="P1387" s="77">
        <v>100.872</v>
      </c>
      <c r="Q1387" s="77">
        <v>1707.8520000000001</v>
      </c>
    </row>
    <row r="1388" spans="1:17" x14ac:dyDescent="0.2">
      <c r="A1388" s="19">
        <v>40475139</v>
      </c>
      <c r="B1388" s="19" t="s">
        <v>4082</v>
      </c>
      <c r="C1388" s="20">
        <v>36245</v>
      </c>
      <c r="D1388" s="73">
        <v>21946.75</v>
      </c>
      <c r="E1388" s="74">
        <v>0</v>
      </c>
      <c r="G1388" s="75">
        <v>776.27335000000005</v>
      </c>
      <c r="H1388" s="75">
        <v>2384.8827000000001</v>
      </c>
      <c r="I1388" s="75">
        <v>2307.951</v>
      </c>
      <c r="J1388" s="75">
        <v>2179.7314999999999</v>
      </c>
      <c r="K1388" s="75">
        <v>1795.0729999999999</v>
      </c>
      <c r="L1388" s="76">
        <v>163.99799999999999</v>
      </c>
      <c r="M1388" s="75">
        <v>2307.951</v>
      </c>
      <c r="N1388" s="75">
        <v>2307.951</v>
      </c>
      <c r="O1388" s="75">
        <v>2307.951</v>
      </c>
      <c r="P1388" s="77">
        <v>163.99799999999999</v>
      </c>
      <c r="Q1388" s="77">
        <v>2384.8827000000001</v>
      </c>
    </row>
    <row r="1389" spans="1:17" x14ac:dyDescent="0.2">
      <c r="A1389" s="19">
        <v>40475147</v>
      </c>
      <c r="B1389" s="19" t="s">
        <v>4079</v>
      </c>
      <c r="C1389" s="20">
        <v>36246</v>
      </c>
      <c r="D1389" s="73">
        <v>13791.5</v>
      </c>
      <c r="E1389" s="74">
        <v>0</v>
      </c>
      <c r="G1389" s="75">
        <v>70.699157999999997</v>
      </c>
      <c r="H1389" s="75">
        <v>150.49260000000001</v>
      </c>
      <c r="I1389" s="75">
        <v>145.63800000000001</v>
      </c>
      <c r="J1389" s="75">
        <v>137.547</v>
      </c>
      <c r="K1389" s="75">
        <v>113.27399999999999</v>
      </c>
      <c r="L1389" s="74" t="s">
        <v>674</v>
      </c>
      <c r="M1389" s="75">
        <v>145.63800000000001</v>
      </c>
      <c r="N1389" s="75">
        <v>145.63800000000001</v>
      </c>
      <c r="O1389" s="75">
        <v>145.63800000000001</v>
      </c>
      <c r="P1389" s="75">
        <v>70.699157999999997</v>
      </c>
      <c r="Q1389" s="75">
        <v>150.49260000000001</v>
      </c>
    </row>
    <row r="1390" spans="1:17" x14ac:dyDescent="0.2">
      <c r="A1390" s="19">
        <v>40475154</v>
      </c>
      <c r="B1390" s="19" t="s">
        <v>4080</v>
      </c>
      <c r="C1390" s="20">
        <v>36247</v>
      </c>
      <c r="D1390" s="73">
        <v>25221.75</v>
      </c>
      <c r="E1390" s="74">
        <v>0</v>
      </c>
      <c r="G1390" s="75">
        <v>577.65687000000003</v>
      </c>
      <c r="H1390" s="75">
        <v>1734.6918000000001</v>
      </c>
      <c r="I1390" s="75">
        <v>1678.7339999999999</v>
      </c>
      <c r="J1390" s="75">
        <v>1585.471</v>
      </c>
      <c r="K1390" s="75">
        <v>1305.682</v>
      </c>
      <c r="L1390" s="76">
        <v>163.99799999999999</v>
      </c>
      <c r="M1390" s="75">
        <v>1678.7339999999999</v>
      </c>
      <c r="N1390" s="75">
        <v>1678.7339999999999</v>
      </c>
      <c r="O1390" s="75">
        <v>1678.7339999999999</v>
      </c>
      <c r="P1390" s="77">
        <v>163.99799999999999</v>
      </c>
      <c r="Q1390" s="77">
        <v>1734.6918000000001</v>
      </c>
    </row>
    <row r="1391" spans="1:17" x14ac:dyDescent="0.2">
      <c r="A1391" s="19">
        <v>40475162</v>
      </c>
      <c r="B1391" s="19" t="s">
        <v>4081</v>
      </c>
      <c r="C1391" s="20">
        <v>36248</v>
      </c>
      <c r="D1391" s="73">
        <v>2604</v>
      </c>
      <c r="E1391" s="74">
        <v>0</v>
      </c>
      <c r="G1391" s="75">
        <v>469.22383000000002</v>
      </c>
      <c r="H1391" s="75">
        <v>1096.3584000000001</v>
      </c>
      <c r="I1391" s="75">
        <v>1060.9920000000002</v>
      </c>
      <c r="J1391" s="75">
        <v>1002.0480000000001</v>
      </c>
      <c r="K1391" s="75">
        <v>825.21600000000001</v>
      </c>
      <c r="L1391" s="76">
        <v>100.872</v>
      </c>
      <c r="M1391" s="75">
        <v>1060.9920000000002</v>
      </c>
      <c r="N1391" s="75">
        <v>1060.9920000000002</v>
      </c>
      <c r="O1391" s="75">
        <v>1060.9920000000002</v>
      </c>
      <c r="P1391" s="77">
        <v>100.872</v>
      </c>
      <c r="Q1391" s="77">
        <v>1096.3584000000001</v>
      </c>
    </row>
    <row r="1392" spans="1:17" x14ac:dyDescent="0.2">
      <c r="A1392" s="19">
        <v>40475170</v>
      </c>
      <c r="B1392" s="19" t="s">
        <v>3583</v>
      </c>
      <c r="C1392" s="20">
        <v>36902</v>
      </c>
      <c r="D1392" s="73">
        <v>12272.5</v>
      </c>
      <c r="E1392" s="74">
        <v>5997.7099999999991</v>
      </c>
      <c r="G1392" s="75">
        <v>698.25630999999998</v>
      </c>
      <c r="H1392" s="75">
        <v>2175.1118999999999</v>
      </c>
      <c r="I1392" s="75">
        <v>2104.9470000000001</v>
      </c>
      <c r="J1392" s="75">
        <v>1988.0055</v>
      </c>
      <c r="K1392" s="75">
        <v>1637.1809999999998</v>
      </c>
      <c r="L1392" s="76">
        <v>163.99799999999999</v>
      </c>
      <c r="M1392" s="75">
        <v>2104.9470000000001</v>
      </c>
      <c r="N1392" s="75">
        <v>2104.9470000000001</v>
      </c>
      <c r="O1392" s="75">
        <v>2104.9470000000001</v>
      </c>
      <c r="P1392" s="77">
        <v>163.99799999999999</v>
      </c>
      <c r="Q1392" s="77">
        <v>2175.1118999999999</v>
      </c>
    </row>
    <row r="1393" spans="1:17" x14ac:dyDescent="0.2">
      <c r="A1393" s="19">
        <v>40475188</v>
      </c>
      <c r="B1393" s="19" t="s">
        <v>4645</v>
      </c>
      <c r="C1393" s="20">
        <v>36905</v>
      </c>
      <c r="D1393" s="73">
        <v>22122</v>
      </c>
      <c r="E1393" s="74">
        <v>12207.606499999998</v>
      </c>
      <c r="G1393" s="75">
        <v>561.44133999999997</v>
      </c>
      <c r="H1393" s="75">
        <v>2277.8025000000002</v>
      </c>
      <c r="I1393" s="75">
        <v>2204.3250000000003</v>
      </c>
      <c r="J1393" s="75">
        <v>2081.8624999999997</v>
      </c>
      <c r="K1393" s="75">
        <v>1714.4749999999999</v>
      </c>
      <c r="L1393" s="76">
        <v>163.99799999999999</v>
      </c>
      <c r="M1393" s="75">
        <v>2204.3250000000003</v>
      </c>
      <c r="N1393" s="75">
        <v>2204.3250000000003</v>
      </c>
      <c r="O1393" s="75">
        <v>2204.3250000000003</v>
      </c>
      <c r="P1393" s="77">
        <v>163.99799999999999</v>
      </c>
      <c r="Q1393" s="77">
        <v>2277.8025000000002</v>
      </c>
    </row>
    <row r="1394" spans="1:17" x14ac:dyDescent="0.2">
      <c r="A1394" s="19">
        <v>40475196</v>
      </c>
      <c r="B1394" s="19" t="s">
        <v>4642</v>
      </c>
      <c r="C1394" s="20">
        <v>37247</v>
      </c>
      <c r="D1394" s="73">
        <v>11220</v>
      </c>
      <c r="E1394" s="74">
        <v>0</v>
      </c>
      <c r="G1394" s="75">
        <v>443.88350000000003</v>
      </c>
      <c r="H1394" s="75">
        <v>2037.6672000000001</v>
      </c>
      <c r="I1394" s="75">
        <v>1971.9359999999999</v>
      </c>
      <c r="J1394" s="75">
        <v>1862.384</v>
      </c>
      <c r="K1394" s="75">
        <v>1533.7279999999998</v>
      </c>
      <c r="L1394" s="76">
        <v>100.872</v>
      </c>
      <c r="M1394" s="75">
        <v>1971.9359999999999</v>
      </c>
      <c r="N1394" s="75">
        <v>1971.9359999999999</v>
      </c>
      <c r="O1394" s="75">
        <v>1971.9359999999999</v>
      </c>
      <c r="P1394" s="77">
        <v>100.872</v>
      </c>
      <c r="Q1394" s="77">
        <v>2037.6672000000001</v>
      </c>
    </row>
    <row r="1395" spans="1:17" x14ac:dyDescent="0.2">
      <c r="A1395" s="19">
        <v>40475204</v>
      </c>
      <c r="B1395" s="19" t="s">
        <v>3581</v>
      </c>
      <c r="C1395" s="20">
        <v>37246</v>
      </c>
      <c r="D1395" s="73">
        <v>12272.5</v>
      </c>
      <c r="E1395" s="74">
        <v>5997.7099999999991</v>
      </c>
      <c r="G1395" s="75">
        <v>559.40726999999993</v>
      </c>
      <c r="H1395" s="75">
        <v>1895.2284000000002</v>
      </c>
      <c r="I1395" s="75">
        <v>1834.0920000000001</v>
      </c>
      <c r="J1395" s="75">
        <v>1732.1980000000001</v>
      </c>
      <c r="K1395" s="75">
        <v>1426.5160000000001</v>
      </c>
      <c r="L1395" s="76">
        <v>163.99799999999999</v>
      </c>
      <c r="M1395" s="75">
        <v>1834.0920000000001</v>
      </c>
      <c r="N1395" s="75">
        <v>1834.0920000000001</v>
      </c>
      <c r="O1395" s="75">
        <v>1834.0920000000001</v>
      </c>
      <c r="P1395" s="77">
        <v>163.99799999999999</v>
      </c>
      <c r="Q1395" s="77">
        <v>1895.2284000000002</v>
      </c>
    </row>
    <row r="1396" spans="1:17" x14ac:dyDescent="0.2">
      <c r="A1396" s="19">
        <v>40475212</v>
      </c>
      <c r="B1396" s="19" t="s">
        <v>3580</v>
      </c>
      <c r="C1396" s="20">
        <v>37247</v>
      </c>
      <c r="D1396" s="73">
        <v>12272.5</v>
      </c>
      <c r="E1396" s="74">
        <v>0</v>
      </c>
      <c r="G1396" s="75">
        <v>450.97422999999998</v>
      </c>
      <c r="H1396" s="75">
        <v>1549.4172000000001</v>
      </c>
      <c r="I1396" s="75">
        <v>1499.4359999999999</v>
      </c>
      <c r="J1396" s="75">
        <v>1416.134</v>
      </c>
      <c r="K1396" s="75">
        <v>1166.2279999999998</v>
      </c>
      <c r="L1396" s="76">
        <v>100.872</v>
      </c>
      <c r="M1396" s="75">
        <v>1499.4359999999999</v>
      </c>
      <c r="N1396" s="75">
        <v>1499.4359999999999</v>
      </c>
      <c r="O1396" s="75">
        <v>1499.4359999999999</v>
      </c>
      <c r="P1396" s="77">
        <v>100.872</v>
      </c>
      <c r="Q1396" s="77">
        <v>1549.4172000000001</v>
      </c>
    </row>
    <row r="1397" spans="1:17" x14ac:dyDescent="0.2">
      <c r="A1397" s="19">
        <v>40475220</v>
      </c>
      <c r="B1397" s="19" t="s">
        <v>4644</v>
      </c>
      <c r="C1397" s="20">
        <v>36902</v>
      </c>
      <c r="D1397" s="73">
        <v>13484.5</v>
      </c>
      <c r="E1397" s="74">
        <v>5997.7099999999991</v>
      </c>
      <c r="G1397" s="75">
        <v>661.75711000000001</v>
      </c>
      <c r="H1397" s="75">
        <v>2290.0971</v>
      </c>
      <c r="I1397" s="75">
        <v>2216.223</v>
      </c>
      <c r="J1397" s="75">
        <v>2093.0994999999998</v>
      </c>
      <c r="K1397" s="75">
        <v>1723.7289999999998</v>
      </c>
      <c r="L1397" s="76">
        <v>163.99799999999999</v>
      </c>
      <c r="M1397" s="75">
        <v>2216.223</v>
      </c>
      <c r="N1397" s="75">
        <v>2216.223</v>
      </c>
      <c r="O1397" s="75">
        <v>2216.223</v>
      </c>
      <c r="P1397" s="77">
        <v>163.99799999999999</v>
      </c>
      <c r="Q1397" s="77">
        <v>2290.0971</v>
      </c>
    </row>
    <row r="1398" spans="1:17" x14ac:dyDescent="0.2">
      <c r="A1398" s="19">
        <v>40475238</v>
      </c>
      <c r="B1398" s="19" t="s">
        <v>4643</v>
      </c>
      <c r="C1398" s="20">
        <v>36905</v>
      </c>
      <c r="D1398" s="73">
        <v>22122</v>
      </c>
      <c r="E1398" s="74">
        <v>12207.606499999998</v>
      </c>
      <c r="G1398" s="75">
        <v>509.75314999999995</v>
      </c>
      <c r="H1398" s="75">
        <v>990.48720000000003</v>
      </c>
      <c r="I1398" s="75">
        <v>958.53599999999994</v>
      </c>
      <c r="J1398" s="75">
        <v>905.28399999999999</v>
      </c>
      <c r="K1398" s="75">
        <v>745.52799999999991</v>
      </c>
      <c r="L1398" s="76">
        <v>100.872</v>
      </c>
      <c r="M1398" s="75">
        <v>958.53599999999994</v>
      </c>
      <c r="N1398" s="75">
        <v>958.53599999999994</v>
      </c>
      <c r="O1398" s="75">
        <v>958.53599999999994</v>
      </c>
      <c r="P1398" s="77">
        <v>100.872</v>
      </c>
      <c r="Q1398" s="77">
        <v>990.48720000000003</v>
      </c>
    </row>
    <row r="1399" spans="1:17" x14ac:dyDescent="0.2">
      <c r="A1399" s="19">
        <v>40475246</v>
      </c>
      <c r="B1399" s="19" t="s">
        <v>956</v>
      </c>
      <c r="C1399" s="20">
        <v>37220</v>
      </c>
      <c r="D1399" s="73">
        <v>12272.5</v>
      </c>
      <c r="E1399" s="74">
        <v>5997.7099999999991</v>
      </c>
      <c r="G1399" s="75">
        <v>634.40172000000007</v>
      </c>
      <c r="H1399" s="75">
        <v>993.9375</v>
      </c>
      <c r="I1399" s="75">
        <v>961.875</v>
      </c>
      <c r="J1399" s="75">
        <v>908.4375</v>
      </c>
      <c r="K1399" s="75">
        <v>748.125</v>
      </c>
      <c r="L1399" s="76">
        <v>343.66500000000002</v>
      </c>
      <c r="M1399" s="75">
        <v>961.875</v>
      </c>
      <c r="N1399" s="75">
        <v>961.875</v>
      </c>
      <c r="O1399" s="75">
        <v>961.875</v>
      </c>
      <c r="P1399" s="77">
        <v>343.66500000000002</v>
      </c>
      <c r="Q1399" s="77">
        <v>993.9375</v>
      </c>
    </row>
    <row r="1400" spans="1:17" x14ac:dyDescent="0.2">
      <c r="A1400" s="19">
        <v>40475253</v>
      </c>
      <c r="B1400" s="19" t="s">
        <v>955</v>
      </c>
      <c r="C1400" s="20">
        <v>37222</v>
      </c>
      <c r="D1400" s="73">
        <v>12272.5</v>
      </c>
      <c r="E1400" s="74">
        <v>0</v>
      </c>
      <c r="G1400" s="75">
        <v>792.48887999999999</v>
      </c>
      <c r="H1400" s="75">
        <v>2595.4812000000002</v>
      </c>
      <c r="I1400" s="75">
        <v>2511.7560000000003</v>
      </c>
      <c r="J1400" s="75">
        <v>2372.2139999999999</v>
      </c>
      <c r="K1400" s="75">
        <v>1953.588</v>
      </c>
      <c r="L1400" s="76">
        <v>163.99799999999999</v>
      </c>
      <c r="M1400" s="75">
        <v>2511.7560000000003</v>
      </c>
      <c r="N1400" s="75">
        <v>2511.7560000000003</v>
      </c>
      <c r="O1400" s="75">
        <v>2511.7560000000003</v>
      </c>
      <c r="P1400" s="77">
        <v>163.99799999999999</v>
      </c>
      <c r="Q1400" s="77">
        <v>2595.4812000000002</v>
      </c>
    </row>
    <row r="1401" spans="1:17" x14ac:dyDescent="0.2">
      <c r="A1401" s="19">
        <v>40475261</v>
      </c>
      <c r="B1401" s="19" t="s">
        <v>954</v>
      </c>
      <c r="C1401" s="20">
        <v>37224</v>
      </c>
      <c r="D1401" s="73">
        <v>12272.5</v>
      </c>
      <c r="E1401" s="74">
        <v>5997.7099999999991</v>
      </c>
      <c r="G1401" s="75">
        <v>1013.4231000000001</v>
      </c>
      <c r="H1401" s="75">
        <v>1276.8900000000001</v>
      </c>
      <c r="I1401" s="75">
        <v>1235.7</v>
      </c>
      <c r="J1401" s="75">
        <v>1167.05</v>
      </c>
      <c r="K1401" s="75">
        <v>961.09999999999991</v>
      </c>
      <c r="L1401" s="76">
        <v>163.99799999999999</v>
      </c>
      <c r="M1401" s="75">
        <v>1235.7</v>
      </c>
      <c r="N1401" s="75">
        <v>1235.7</v>
      </c>
      <c r="O1401" s="75">
        <v>1235.7</v>
      </c>
      <c r="P1401" s="77">
        <v>163.99799999999999</v>
      </c>
      <c r="Q1401" s="77">
        <v>1276.8900000000001</v>
      </c>
    </row>
    <row r="1402" spans="1:17" x14ac:dyDescent="0.2">
      <c r="A1402" s="19">
        <v>40475279</v>
      </c>
      <c r="B1402" s="19" t="s">
        <v>958</v>
      </c>
      <c r="C1402" s="20">
        <v>37228</v>
      </c>
      <c r="D1402" s="73">
        <v>28314</v>
      </c>
      <c r="E1402" s="74">
        <v>12207.606499999998</v>
      </c>
      <c r="G1402" s="75">
        <v>220.38293000000002</v>
      </c>
      <c r="H1402" s="75">
        <v>129.19559999999998</v>
      </c>
      <c r="I1402" s="75">
        <v>125.02799999999999</v>
      </c>
      <c r="J1402" s="75">
        <v>118.08199999999998</v>
      </c>
      <c r="K1402" s="75">
        <v>97.243999999999986</v>
      </c>
      <c r="L1402" s="76">
        <v>104.337</v>
      </c>
      <c r="M1402" s="75">
        <v>125.02799999999999</v>
      </c>
      <c r="N1402" s="75">
        <v>125.02799999999999</v>
      </c>
      <c r="O1402" s="75">
        <v>125.02799999999999</v>
      </c>
      <c r="P1402" s="77">
        <v>97.243999999999986</v>
      </c>
      <c r="Q1402" s="77">
        <v>220.38293000000002</v>
      </c>
    </row>
    <row r="1403" spans="1:17" x14ac:dyDescent="0.2">
      <c r="A1403" s="19">
        <v>40475287</v>
      </c>
      <c r="B1403" s="19" t="s">
        <v>957</v>
      </c>
      <c r="C1403" s="20">
        <v>37232</v>
      </c>
      <c r="D1403" s="73">
        <v>12272.5</v>
      </c>
      <c r="E1403" s="74">
        <v>0</v>
      </c>
      <c r="G1403" s="75">
        <v>21.937539999999998</v>
      </c>
      <c r="H1403" s="75">
        <v>333.40500000000003</v>
      </c>
      <c r="I1403" s="75">
        <v>322.65000000000003</v>
      </c>
      <c r="J1403" s="75">
        <v>304.72499999999997</v>
      </c>
      <c r="K1403" s="75">
        <v>250.95</v>
      </c>
      <c r="L1403" s="76">
        <v>0</v>
      </c>
      <c r="M1403" s="75">
        <v>322.65000000000003</v>
      </c>
      <c r="N1403" s="75">
        <v>322.65000000000003</v>
      </c>
      <c r="O1403" s="75">
        <v>322.65000000000003</v>
      </c>
      <c r="P1403" s="77">
        <v>0</v>
      </c>
      <c r="Q1403" s="77">
        <v>333.40500000000003</v>
      </c>
    </row>
    <row r="1404" spans="1:17" x14ac:dyDescent="0.2">
      <c r="A1404" s="19">
        <v>40475295</v>
      </c>
      <c r="B1404" s="19" t="s">
        <v>1100</v>
      </c>
      <c r="C1404" s="20">
        <v>37225</v>
      </c>
      <c r="D1404" s="73">
        <v>25376</v>
      </c>
      <c r="E1404" s="74">
        <v>12207.606499999998</v>
      </c>
      <c r="G1404" s="75">
        <v>7.3948900000000002</v>
      </c>
      <c r="H1404" s="75">
        <v>48.825000000000003</v>
      </c>
      <c r="I1404" s="75">
        <v>47.25</v>
      </c>
      <c r="J1404" s="75">
        <v>44.625</v>
      </c>
      <c r="K1404" s="75">
        <v>36.75</v>
      </c>
      <c r="L1404" s="76">
        <v>0</v>
      </c>
      <c r="M1404" s="75">
        <v>47.25</v>
      </c>
      <c r="N1404" s="75">
        <v>47.25</v>
      </c>
      <c r="O1404" s="75">
        <v>47.25</v>
      </c>
      <c r="P1404" s="77">
        <v>0</v>
      </c>
      <c r="Q1404" s="77">
        <v>48.825000000000003</v>
      </c>
    </row>
    <row r="1405" spans="1:17" x14ac:dyDescent="0.2">
      <c r="A1405" s="19">
        <v>40475303</v>
      </c>
      <c r="B1405" s="19" t="s">
        <v>1104</v>
      </c>
      <c r="C1405" s="20">
        <v>37229</v>
      </c>
      <c r="D1405" s="73">
        <v>43156.75</v>
      </c>
      <c r="E1405" s="74">
        <v>19754.239999999998</v>
      </c>
      <c r="G1405" s="75">
        <v>37.164549999999998</v>
      </c>
      <c r="H1405" s="75">
        <v>342.70500000000004</v>
      </c>
      <c r="I1405" s="75">
        <v>331.65000000000003</v>
      </c>
      <c r="J1405" s="75">
        <v>313.22499999999997</v>
      </c>
      <c r="K1405" s="75">
        <v>257.95</v>
      </c>
      <c r="L1405" s="76">
        <v>0</v>
      </c>
      <c r="M1405" s="75">
        <v>331.65000000000003</v>
      </c>
      <c r="N1405" s="75">
        <v>331.65000000000003</v>
      </c>
      <c r="O1405" s="75">
        <v>331.65000000000003</v>
      </c>
      <c r="P1405" s="77">
        <v>0</v>
      </c>
      <c r="Q1405" s="77">
        <v>342.70500000000004</v>
      </c>
    </row>
    <row r="1406" spans="1:17" x14ac:dyDescent="0.2">
      <c r="A1406" s="19">
        <v>40475311</v>
      </c>
      <c r="B1406" s="19" t="s">
        <v>1103</v>
      </c>
      <c r="C1406" s="20">
        <v>37233</v>
      </c>
      <c r="D1406" s="73">
        <v>25376</v>
      </c>
      <c r="E1406" s="74">
        <v>0</v>
      </c>
      <c r="G1406" s="75">
        <v>15.398099999999999</v>
      </c>
      <c r="H1406" s="75">
        <v>196.46250000000001</v>
      </c>
      <c r="I1406" s="75">
        <v>190.125</v>
      </c>
      <c r="J1406" s="75">
        <v>179.5625</v>
      </c>
      <c r="K1406" s="75">
        <v>147.875</v>
      </c>
      <c r="L1406" s="76">
        <v>0</v>
      </c>
      <c r="M1406" s="75">
        <v>190.125</v>
      </c>
      <c r="N1406" s="75">
        <v>190.125</v>
      </c>
      <c r="O1406" s="75">
        <v>190.125</v>
      </c>
      <c r="P1406" s="77">
        <v>0</v>
      </c>
      <c r="Q1406" s="77">
        <v>196.46250000000001</v>
      </c>
    </row>
    <row r="1407" spans="1:17" x14ac:dyDescent="0.2">
      <c r="A1407" s="19">
        <v>40475329</v>
      </c>
      <c r="B1407" s="19" t="s">
        <v>4343</v>
      </c>
      <c r="C1407" s="20">
        <v>37223</v>
      </c>
      <c r="D1407" s="73">
        <v>16944</v>
      </c>
      <c r="E1407" s="74">
        <v>0</v>
      </c>
      <c r="G1407" s="75">
        <v>13.4971</v>
      </c>
      <c r="H1407" s="75">
        <v>225.52500000000001</v>
      </c>
      <c r="I1407" s="75">
        <v>218.25</v>
      </c>
      <c r="J1407" s="75">
        <v>206.125</v>
      </c>
      <c r="K1407" s="75">
        <v>169.75</v>
      </c>
      <c r="L1407" s="76">
        <v>0</v>
      </c>
      <c r="M1407" s="75">
        <v>218.25</v>
      </c>
      <c r="N1407" s="75">
        <v>218.25</v>
      </c>
      <c r="O1407" s="75">
        <v>218.25</v>
      </c>
      <c r="P1407" s="77">
        <v>0</v>
      </c>
      <c r="Q1407" s="77">
        <v>225.52500000000001</v>
      </c>
    </row>
    <row r="1408" spans="1:17" x14ac:dyDescent="0.2">
      <c r="A1408" s="19">
        <v>40475337</v>
      </c>
      <c r="B1408" s="19" t="s">
        <v>4344</v>
      </c>
      <c r="C1408" s="20">
        <v>37221</v>
      </c>
      <c r="D1408" s="73">
        <v>25376</v>
      </c>
      <c r="E1408" s="74">
        <v>12207.606499999998</v>
      </c>
      <c r="G1408" s="75">
        <v>12.299469999999999</v>
      </c>
      <c r="H1408" s="75">
        <v>163.68</v>
      </c>
      <c r="I1408" s="75">
        <v>158.4</v>
      </c>
      <c r="J1408" s="75">
        <v>149.6</v>
      </c>
      <c r="K1408" s="75">
        <v>123.19999999999999</v>
      </c>
      <c r="L1408" s="76">
        <v>0</v>
      </c>
      <c r="M1408" s="75">
        <v>158.4</v>
      </c>
      <c r="N1408" s="75">
        <v>158.4</v>
      </c>
      <c r="O1408" s="75">
        <v>158.4</v>
      </c>
      <c r="P1408" s="77">
        <v>0</v>
      </c>
      <c r="Q1408" s="77">
        <v>163.68</v>
      </c>
    </row>
    <row r="1409" spans="1:17" x14ac:dyDescent="0.2">
      <c r="A1409" s="19">
        <v>40475345</v>
      </c>
      <c r="B1409" s="19" t="s">
        <v>4342</v>
      </c>
      <c r="C1409" s="20">
        <v>37226</v>
      </c>
      <c r="D1409" s="73">
        <v>25376</v>
      </c>
      <c r="E1409" s="74">
        <v>12207.606499999998</v>
      </c>
      <c r="G1409" s="75">
        <v>9.4479699999999998</v>
      </c>
      <c r="H1409" s="75">
        <v>124.62</v>
      </c>
      <c r="I1409" s="75">
        <v>120.60000000000001</v>
      </c>
      <c r="J1409" s="75">
        <v>113.89999999999999</v>
      </c>
      <c r="K1409" s="75">
        <v>93.8</v>
      </c>
      <c r="L1409" s="76">
        <v>0</v>
      </c>
      <c r="M1409" s="75">
        <v>120.60000000000001</v>
      </c>
      <c r="N1409" s="75">
        <v>120.60000000000001</v>
      </c>
      <c r="O1409" s="75">
        <v>120.60000000000001</v>
      </c>
      <c r="P1409" s="77">
        <v>0</v>
      </c>
      <c r="Q1409" s="77">
        <v>124.62</v>
      </c>
    </row>
    <row r="1410" spans="1:17" x14ac:dyDescent="0.2">
      <c r="A1410" s="19">
        <v>40475352</v>
      </c>
      <c r="B1410" s="19" t="s">
        <v>4346</v>
      </c>
      <c r="C1410" s="20">
        <v>37230</v>
      </c>
      <c r="D1410" s="73">
        <v>43156.75</v>
      </c>
      <c r="E1410" s="74">
        <v>19754.239999999998</v>
      </c>
      <c r="G1410" s="75">
        <v>14.713740000000001</v>
      </c>
      <c r="H1410" s="75">
        <v>170.12490000000003</v>
      </c>
      <c r="I1410" s="75">
        <v>164.637</v>
      </c>
      <c r="J1410" s="75">
        <v>155.4905</v>
      </c>
      <c r="K1410" s="75">
        <v>128.05099999999999</v>
      </c>
      <c r="L1410" s="76">
        <v>0</v>
      </c>
      <c r="M1410" s="75">
        <v>164.637</v>
      </c>
      <c r="N1410" s="75">
        <v>164.637</v>
      </c>
      <c r="O1410" s="75">
        <v>164.637</v>
      </c>
      <c r="P1410" s="77">
        <v>0</v>
      </c>
      <c r="Q1410" s="77">
        <v>170.12490000000003</v>
      </c>
    </row>
    <row r="1411" spans="1:17" x14ac:dyDescent="0.2">
      <c r="A1411" s="19">
        <v>40475360</v>
      </c>
      <c r="B1411" s="19" t="s">
        <v>4345</v>
      </c>
      <c r="C1411" s="20">
        <v>37234</v>
      </c>
      <c r="D1411" s="73">
        <v>52001.25</v>
      </c>
      <c r="E1411" s="74">
        <v>0</v>
      </c>
      <c r="G1411" s="75">
        <v>12.299469999999999</v>
      </c>
      <c r="H1411" s="75">
        <v>155.77500000000001</v>
      </c>
      <c r="I1411" s="75">
        <v>150.75</v>
      </c>
      <c r="J1411" s="75">
        <v>142.375</v>
      </c>
      <c r="K1411" s="75">
        <v>117.24999999999999</v>
      </c>
      <c r="L1411" s="76">
        <v>0</v>
      </c>
      <c r="M1411" s="75">
        <v>150.75</v>
      </c>
      <c r="N1411" s="75">
        <v>150.75</v>
      </c>
      <c r="O1411" s="75">
        <v>150.75</v>
      </c>
      <c r="P1411" s="77">
        <v>0</v>
      </c>
      <c r="Q1411" s="77">
        <v>155.77500000000001</v>
      </c>
    </row>
    <row r="1412" spans="1:17" x14ac:dyDescent="0.2">
      <c r="A1412" s="19">
        <v>40475378</v>
      </c>
      <c r="B1412" s="19" t="s">
        <v>4339</v>
      </c>
      <c r="C1412" s="20">
        <v>37227</v>
      </c>
      <c r="D1412" s="73">
        <v>43156.75</v>
      </c>
      <c r="E1412" s="74">
        <v>19754.239999999998</v>
      </c>
      <c r="G1412" s="75">
        <v>27.944699999999997</v>
      </c>
      <c r="H1412" s="75">
        <v>287.83500000000004</v>
      </c>
      <c r="I1412" s="75">
        <v>278.55</v>
      </c>
      <c r="J1412" s="75">
        <v>263.07499999999999</v>
      </c>
      <c r="K1412" s="75">
        <v>216.64999999999998</v>
      </c>
      <c r="L1412" s="76">
        <v>0</v>
      </c>
      <c r="M1412" s="75">
        <v>278.55</v>
      </c>
      <c r="N1412" s="75">
        <v>278.55</v>
      </c>
      <c r="O1412" s="75">
        <v>278.55</v>
      </c>
      <c r="P1412" s="77">
        <v>0</v>
      </c>
      <c r="Q1412" s="77">
        <v>287.83500000000004</v>
      </c>
    </row>
    <row r="1413" spans="1:17" x14ac:dyDescent="0.2">
      <c r="A1413" s="19">
        <v>40475386</v>
      </c>
      <c r="B1413" s="19" t="s">
        <v>4341</v>
      </c>
      <c r="C1413" s="20">
        <v>37231</v>
      </c>
      <c r="D1413" s="73">
        <v>43156.75</v>
      </c>
      <c r="E1413" s="74">
        <v>19754.239999999998</v>
      </c>
      <c r="G1413" s="75">
        <v>12.299469999999999</v>
      </c>
      <c r="H1413" s="75">
        <v>155.77500000000001</v>
      </c>
      <c r="I1413" s="75">
        <v>150.75</v>
      </c>
      <c r="J1413" s="75">
        <v>142.375</v>
      </c>
      <c r="K1413" s="75">
        <v>117.24999999999999</v>
      </c>
      <c r="L1413" s="76">
        <v>0</v>
      </c>
      <c r="M1413" s="75">
        <v>150.75</v>
      </c>
      <c r="N1413" s="75">
        <v>150.75</v>
      </c>
      <c r="O1413" s="75">
        <v>150.75</v>
      </c>
      <c r="P1413" s="77">
        <v>0</v>
      </c>
      <c r="Q1413" s="77">
        <v>155.77500000000001</v>
      </c>
    </row>
    <row r="1414" spans="1:17" x14ac:dyDescent="0.2">
      <c r="A1414" s="19">
        <v>40475394</v>
      </c>
      <c r="B1414" s="19" t="s">
        <v>4340</v>
      </c>
      <c r="C1414" s="20">
        <v>37235</v>
      </c>
      <c r="D1414" s="73">
        <v>48448.75</v>
      </c>
      <c r="E1414" s="74">
        <v>0</v>
      </c>
      <c r="G1414" s="75">
        <v>12.299469999999999</v>
      </c>
      <c r="H1414" s="75">
        <v>155.77500000000001</v>
      </c>
      <c r="I1414" s="75">
        <v>150.75</v>
      </c>
      <c r="J1414" s="75">
        <v>142.375</v>
      </c>
      <c r="K1414" s="75">
        <v>117.24999999999999</v>
      </c>
      <c r="L1414" s="76">
        <v>0</v>
      </c>
      <c r="M1414" s="75">
        <v>150.75</v>
      </c>
      <c r="N1414" s="75">
        <v>150.75</v>
      </c>
      <c r="O1414" s="75">
        <v>150.75</v>
      </c>
      <c r="P1414" s="77">
        <v>0</v>
      </c>
      <c r="Q1414" s="77">
        <v>155.77500000000001</v>
      </c>
    </row>
    <row r="1415" spans="1:17" x14ac:dyDescent="0.2">
      <c r="A1415" s="19">
        <v>40475402</v>
      </c>
      <c r="B1415" s="19" t="s">
        <v>1096</v>
      </c>
      <c r="C1415" s="72" t="s">
        <v>1097</v>
      </c>
      <c r="D1415" s="73">
        <v>24605.25</v>
      </c>
      <c r="E1415" s="74">
        <v>12207.606499999998</v>
      </c>
      <c r="G1415" s="75">
        <v>11.99531</v>
      </c>
      <c r="H1415" s="75">
        <v>181.35000000000002</v>
      </c>
      <c r="I1415" s="75">
        <v>175.5</v>
      </c>
      <c r="J1415" s="75">
        <v>165.75</v>
      </c>
      <c r="K1415" s="75">
        <v>136.5</v>
      </c>
      <c r="L1415" s="76">
        <v>0</v>
      </c>
      <c r="M1415" s="75">
        <v>175.5</v>
      </c>
      <c r="N1415" s="75">
        <v>175.5</v>
      </c>
      <c r="O1415" s="75">
        <v>175.5</v>
      </c>
      <c r="P1415" s="77">
        <v>0</v>
      </c>
      <c r="Q1415" s="77">
        <v>181.35000000000002</v>
      </c>
    </row>
    <row r="1416" spans="1:17" x14ac:dyDescent="0.2">
      <c r="A1416" s="19">
        <v>40475410</v>
      </c>
      <c r="B1416" s="19" t="s">
        <v>1098</v>
      </c>
      <c r="C1416" s="72" t="s">
        <v>1099</v>
      </c>
      <c r="D1416" s="73">
        <v>24605.25</v>
      </c>
      <c r="E1416" s="74">
        <v>12207.606499999998</v>
      </c>
      <c r="G1416" s="75">
        <v>9.4479699999999998</v>
      </c>
      <c r="H1416" s="75">
        <v>144.15</v>
      </c>
      <c r="I1416" s="75">
        <v>139.5</v>
      </c>
      <c r="J1416" s="75">
        <v>131.75</v>
      </c>
      <c r="K1416" s="75">
        <v>108.5</v>
      </c>
      <c r="L1416" s="76">
        <v>0</v>
      </c>
      <c r="M1416" s="75">
        <v>139.5</v>
      </c>
      <c r="N1416" s="75">
        <v>139.5</v>
      </c>
      <c r="O1416" s="75">
        <v>139.5</v>
      </c>
      <c r="P1416" s="77">
        <v>0</v>
      </c>
      <c r="Q1416" s="77">
        <v>144.15</v>
      </c>
    </row>
    <row r="1417" spans="1:17" x14ac:dyDescent="0.2">
      <c r="A1417" s="19">
        <v>40475428</v>
      </c>
      <c r="B1417" s="19" t="s">
        <v>1101</v>
      </c>
      <c r="C1417" s="72" t="s">
        <v>1102</v>
      </c>
      <c r="D1417" s="73">
        <v>24605.25</v>
      </c>
      <c r="E1417" s="74">
        <v>19754.239999999998</v>
      </c>
      <c r="G1417" s="75">
        <v>12.299469999999999</v>
      </c>
      <c r="H1417" s="75">
        <v>195.5325</v>
      </c>
      <c r="I1417" s="75">
        <v>189.22499999999999</v>
      </c>
      <c r="J1417" s="75">
        <v>178.71250000000001</v>
      </c>
      <c r="K1417" s="75">
        <v>147.17499999999998</v>
      </c>
      <c r="L1417" s="76">
        <v>0</v>
      </c>
      <c r="M1417" s="75">
        <v>189.22499999999999</v>
      </c>
      <c r="N1417" s="75">
        <v>189.22499999999999</v>
      </c>
      <c r="O1417" s="75">
        <v>189.22499999999999</v>
      </c>
      <c r="P1417" s="77">
        <v>0</v>
      </c>
      <c r="Q1417" s="77">
        <v>195.5325</v>
      </c>
    </row>
    <row r="1418" spans="1:17" x14ac:dyDescent="0.2">
      <c r="A1418" s="19">
        <v>40475436</v>
      </c>
      <c r="B1418" s="19" t="s">
        <v>2709</v>
      </c>
      <c r="C1418" s="20">
        <v>37213</v>
      </c>
      <c r="D1418" s="73">
        <v>5353.75</v>
      </c>
      <c r="E1418" s="74">
        <v>3425.8154999999997</v>
      </c>
      <c r="G1418" s="75">
        <v>9.4479699999999998</v>
      </c>
      <c r="H1418" s="75">
        <v>137.4075</v>
      </c>
      <c r="I1418" s="75">
        <v>132.97499999999999</v>
      </c>
      <c r="J1418" s="75">
        <v>125.58749999999999</v>
      </c>
      <c r="K1418" s="75">
        <v>103.425</v>
      </c>
      <c r="L1418" s="76">
        <v>0</v>
      </c>
      <c r="M1418" s="75">
        <v>132.97499999999999</v>
      </c>
      <c r="N1418" s="75">
        <v>132.97499999999999</v>
      </c>
      <c r="O1418" s="75">
        <v>132.97499999999999</v>
      </c>
      <c r="P1418" s="77">
        <v>0</v>
      </c>
      <c r="Q1418" s="77">
        <v>137.4075</v>
      </c>
    </row>
    <row r="1419" spans="1:17" x14ac:dyDescent="0.2">
      <c r="A1419" s="19">
        <v>40475444</v>
      </c>
      <c r="B1419" s="19" t="s">
        <v>2710</v>
      </c>
      <c r="C1419" s="20">
        <v>37214</v>
      </c>
      <c r="D1419" s="73">
        <v>5353.75</v>
      </c>
      <c r="E1419" s="74">
        <v>3425.8154999999997</v>
      </c>
      <c r="G1419" s="75">
        <v>12.299469999999999</v>
      </c>
      <c r="H1419" s="75">
        <v>155.77500000000001</v>
      </c>
      <c r="I1419" s="75">
        <v>150.75</v>
      </c>
      <c r="J1419" s="75">
        <v>142.375</v>
      </c>
      <c r="K1419" s="75">
        <v>117.24999999999999</v>
      </c>
      <c r="L1419" s="76">
        <v>0</v>
      </c>
      <c r="M1419" s="75">
        <v>150.75</v>
      </c>
      <c r="N1419" s="75">
        <v>150.75</v>
      </c>
      <c r="O1419" s="75">
        <v>150.75</v>
      </c>
      <c r="P1419" s="77">
        <v>0</v>
      </c>
      <c r="Q1419" s="77">
        <v>155.77500000000001</v>
      </c>
    </row>
    <row r="1420" spans="1:17" x14ac:dyDescent="0.2">
      <c r="A1420" s="19">
        <v>40475451</v>
      </c>
      <c r="B1420" s="19" t="s">
        <v>4566</v>
      </c>
      <c r="C1420" s="20">
        <v>37184</v>
      </c>
      <c r="D1420" s="73">
        <v>9103.75</v>
      </c>
      <c r="E1420" s="74">
        <v>12207.606499999998</v>
      </c>
      <c r="G1420" s="75">
        <v>12.299469999999999</v>
      </c>
      <c r="H1420" s="75">
        <v>155.77500000000001</v>
      </c>
      <c r="I1420" s="75">
        <v>150.75</v>
      </c>
      <c r="J1420" s="75">
        <v>142.375</v>
      </c>
      <c r="K1420" s="75">
        <v>117.24999999999999</v>
      </c>
      <c r="L1420" s="76">
        <v>0</v>
      </c>
      <c r="M1420" s="75">
        <v>150.75</v>
      </c>
      <c r="N1420" s="75">
        <v>150.75</v>
      </c>
      <c r="O1420" s="75">
        <v>150.75</v>
      </c>
      <c r="P1420" s="77">
        <v>0</v>
      </c>
      <c r="Q1420" s="77">
        <v>155.77500000000001</v>
      </c>
    </row>
    <row r="1421" spans="1:17" x14ac:dyDescent="0.2">
      <c r="A1421" s="19">
        <v>40475469</v>
      </c>
      <c r="B1421" s="19" t="s">
        <v>4565</v>
      </c>
      <c r="C1421" s="20">
        <v>37185</v>
      </c>
      <c r="D1421" s="73">
        <v>6827.75</v>
      </c>
      <c r="E1421" s="74">
        <v>0</v>
      </c>
      <c r="G1421" s="75">
        <v>12.299469999999999</v>
      </c>
      <c r="H1421" s="75">
        <v>155.77500000000001</v>
      </c>
      <c r="I1421" s="75">
        <v>150.75</v>
      </c>
      <c r="J1421" s="75">
        <v>142.375</v>
      </c>
      <c r="K1421" s="75">
        <v>117.24999999999999</v>
      </c>
      <c r="L1421" s="76">
        <v>0</v>
      </c>
      <c r="M1421" s="75">
        <v>150.75</v>
      </c>
      <c r="N1421" s="75">
        <v>150.75</v>
      </c>
      <c r="O1421" s="75">
        <v>150.75</v>
      </c>
      <c r="P1421" s="77">
        <v>0</v>
      </c>
      <c r="Q1421" s="77">
        <v>155.77500000000001</v>
      </c>
    </row>
    <row r="1422" spans="1:17" x14ac:dyDescent="0.2">
      <c r="A1422" s="19">
        <v>40475477</v>
      </c>
      <c r="B1422" s="19" t="s">
        <v>4567</v>
      </c>
      <c r="C1422" s="20">
        <v>37186</v>
      </c>
      <c r="D1422" s="73">
        <v>7003.75</v>
      </c>
      <c r="E1422" s="74">
        <v>0</v>
      </c>
      <c r="G1422" s="75">
        <v>12.299469999999999</v>
      </c>
      <c r="H1422" s="75">
        <v>155.77500000000001</v>
      </c>
      <c r="I1422" s="75">
        <v>150.75</v>
      </c>
      <c r="J1422" s="75">
        <v>142.375</v>
      </c>
      <c r="K1422" s="75">
        <v>117.24999999999999</v>
      </c>
      <c r="L1422" s="76">
        <v>0</v>
      </c>
      <c r="M1422" s="75">
        <v>150.75</v>
      </c>
      <c r="N1422" s="75">
        <v>150.75</v>
      </c>
      <c r="O1422" s="75">
        <v>150.75</v>
      </c>
      <c r="P1422" s="77">
        <v>0</v>
      </c>
      <c r="Q1422" s="77">
        <v>155.77500000000001</v>
      </c>
    </row>
    <row r="1423" spans="1:17" x14ac:dyDescent="0.2">
      <c r="A1423" s="19">
        <v>40475485</v>
      </c>
      <c r="B1423" s="19" t="s">
        <v>1046</v>
      </c>
      <c r="C1423" s="72" t="s">
        <v>1047</v>
      </c>
      <c r="D1423" s="73">
        <v>417.75</v>
      </c>
      <c r="E1423" s="74">
        <v>0</v>
      </c>
      <c r="G1423" s="75">
        <v>12.299469999999999</v>
      </c>
      <c r="H1423" s="75">
        <v>155.77500000000001</v>
      </c>
      <c r="I1423" s="75">
        <v>150.75</v>
      </c>
      <c r="J1423" s="75">
        <v>142.375</v>
      </c>
      <c r="K1423" s="75">
        <v>117.24999999999999</v>
      </c>
      <c r="L1423" s="76">
        <v>0</v>
      </c>
      <c r="M1423" s="75">
        <v>150.75</v>
      </c>
      <c r="N1423" s="75">
        <v>150.75</v>
      </c>
      <c r="O1423" s="75">
        <v>150.75</v>
      </c>
      <c r="P1423" s="77">
        <v>0</v>
      </c>
      <c r="Q1423" s="77">
        <v>155.77500000000001</v>
      </c>
    </row>
    <row r="1424" spans="1:17" x14ac:dyDescent="0.2">
      <c r="A1424" s="19">
        <v>40475493</v>
      </c>
      <c r="B1424" s="19" t="s">
        <v>4627</v>
      </c>
      <c r="C1424" s="72" t="s">
        <v>965</v>
      </c>
      <c r="D1424" s="73">
        <v>862.25</v>
      </c>
      <c r="E1424" s="74">
        <v>0</v>
      </c>
      <c r="G1424" s="75">
        <v>12.299469999999999</v>
      </c>
      <c r="H1424" s="75">
        <v>146.47499999999999</v>
      </c>
      <c r="I1424" s="75">
        <v>141.75</v>
      </c>
      <c r="J1424" s="75">
        <v>133.875</v>
      </c>
      <c r="K1424" s="75">
        <v>110.25</v>
      </c>
      <c r="L1424" s="76">
        <v>0</v>
      </c>
      <c r="M1424" s="75">
        <v>141.75</v>
      </c>
      <c r="N1424" s="75">
        <v>141.75</v>
      </c>
      <c r="O1424" s="75">
        <v>141.75</v>
      </c>
      <c r="P1424" s="77">
        <v>0</v>
      </c>
      <c r="Q1424" s="77">
        <v>146.47499999999999</v>
      </c>
    </row>
    <row r="1425" spans="1:17" x14ac:dyDescent="0.2">
      <c r="A1425" s="19">
        <v>40475501</v>
      </c>
      <c r="B1425" s="19" t="s">
        <v>4265</v>
      </c>
      <c r="C1425" s="72" t="s">
        <v>4266</v>
      </c>
      <c r="D1425" s="73">
        <v>3128.75</v>
      </c>
      <c r="E1425" s="74">
        <v>0</v>
      </c>
      <c r="G1425" s="75">
        <v>9.4479699999999998</v>
      </c>
      <c r="H1425" s="75">
        <v>89.354399999999998</v>
      </c>
      <c r="I1425" s="75">
        <v>86.471999999999994</v>
      </c>
      <c r="J1425" s="75">
        <v>81.667999999999992</v>
      </c>
      <c r="K1425" s="75">
        <v>67.256</v>
      </c>
      <c r="L1425" s="76">
        <v>0</v>
      </c>
      <c r="M1425" s="75">
        <v>86.471999999999994</v>
      </c>
      <c r="N1425" s="75">
        <v>86.471999999999994</v>
      </c>
      <c r="O1425" s="75">
        <v>86.471999999999994</v>
      </c>
      <c r="P1425" s="77">
        <v>0</v>
      </c>
      <c r="Q1425" s="77">
        <v>89.354399999999998</v>
      </c>
    </row>
    <row r="1426" spans="1:17" x14ac:dyDescent="0.2">
      <c r="A1426" s="19">
        <v>40475519</v>
      </c>
      <c r="B1426" s="19" t="s">
        <v>4836</v>
      </c>
      <c r="C1426" s="72" t="s">
        <v>965</v>
      </c>
      <c r="D1426" s="73">
        <v>4843.25</v>
      </c>
      <c r="E1426" s="74">
        <v>0</v>
      </c>
      <c r="G1426" s="75">
        <v>12.299469999999999</v>
      </c>
      <c r="H1426" s="75">
        <v>155.77500000000001</v>
      </c>
      <c r="I1426" s="75">
        <v>150.75</v>
      </c>
      <c r="J1426" s="75">
        <v>142.375</v>
      </c>
      <c r="K1426" s="75">
        <v>117.24999999999999</v>
      </c>
      <c r="L1426" s="76">
        <v>0</v>
      </c>
      <c r="M1426" s="75">
        <v>150.75</v>
      </c>
      <c r="N1426" s="75">
        <v>150.75</v>
      </c>
      <c r="O1426" s="75">
        <v>150.75</v>
      </c>
      <c r="P1426" s="77">
        <v>0</v>
      </c>
      <c r="Q1426" s="77">
        <v>155.77500000000001</v>
      </c>
    </row>
    <row r="1427" spans="1:17" x14ac:dyDescent="0.2">
      <c r="A1427" s="19">
        <v>40475527</v>
      </c>
      <c r="B1427" s="19" t="s">
        <v>4528</v>
      </c>
      <c r="C1427" s="72" t="s">
        <v>1890</v>
      </c>
      <c r="D1427" s="73">
        <v>575</v>
      </c>
      <c r="E1427" s="74">
        <v>0</v>
      </c>
      <c r="G1427" s="75">
        <v>12.299469999999999</v>
      </c>
      <c r="H1427" s="75">
        <v>163.68</v>
      </c>
      <c r="I1427" s="75">
        <v>158.4</v>
      </c>
      <c r="J1427" s="75">
        <v>149.6</v>
      </c>
      <c r="K1427" s="75">
        <v>123.19999999999999</v>
      </c>
      <c r="L1427" s="76">
        <v>0</v>
      </c>
      <c r="M1427" s="75">
        <v>158.4</v>
      </c>
      <c r="N1427" s="75">
        <v>158.4</v>
      </c>
      <c r="O1427" s="75">
        <v>158.4</v>
      </c>
      <c r="P1427" s="77">
        <v>0</v>
      </c>
      <c r="Q1427" s="77">
        <v>163.68</v>
      </c>
    </row>
    <row r="1428" spans="1:17" x14ac:dyDescent="0.2">
      <c r="A1428" s="19">
        <v>40475535</v>
      </c>
      <c r="B1428" s="19" t="s">
        <v>2326</v>
      </c>
      <c r="C1428" s="72" t="s">
        <v>1890</v>
      </c>
      <c r="D1428" s="73">
        <v>2299</v>
      </c>
      <c r="E1428" s="74">
        <v>0</v>
      </c>
      <c r="G1428" s="75">
        <v>11.539070000000001</v>
      </c>
      <c r="H1428" s="75">
        <v>74.325600000000009</v>
      </c>
      <c r="I1428" s="75">
        <v>71.927999999999997</v>
      </c>
      <c r="J1428" s="75">
        <v>67.932000000000002</v>
      </c>
      <c r="K1428" s="75">
        <v>55.943999999999996</v>
      </c>
      <c r="L1428" s="76">
        <v>0</v>
      </c>
      <c r="M1428" s="75">
        <v>71.927999999999997</v>
      </c>
      <c r="N1428" s="75">
        <v>71.927999999999997</v>
      </c>
      <c r="O1428" s="75">
        <v>71.927999999999997</v>
      </c>
      <c r="P1428" s="77">
        <v>0</v>
      </c>
      <c r="Q1428" s="77">
        <v>74.325600000000009</v>
      </c>
    </row>
    <row r="1429" spans="1:17" x14ac:dyDescent="0.2">
      <c r="A1429" s="19">
        <v>40475543</v>
      </c>
      <c r="B1429" s="19" t="s">
        <v>1235</v>
      </c>
      <c r="C1429" s="20">
        <v>77072</v>
      </c>
      <c r="D1429" s="73">
        <v>465.75</v>
      </c>
      <c r="E1429" s="74">
        <v>122.91199999999999</v>
      </c>
      <c r="G1429" s="75">
        <v>37.164549999999998</v>
      </c>
      <c r="H1429" s="75">
        <v>446.40000000000003</v>
      </c>
      <c r="I1429" s="75">
        <v>432</v>
      </c>
      <c r="J1429" s="75">
        <v>408</v>
      </c>
      <c r="K1429" s="75">
        <v>336</v>
      </c>
      <c r="L1429" s="76">
        <v>0</v>
      </c>
      <c r="M1429" s="75">
        <v>432</v>
      </c>
      <c r="N1429" s="75">
        <v>432</v>
      </c>
      <c r="O1429" s="75">
        <v>432</v>
      </c>
      <c r="P1429" s="77">
        <v>0</v>
      </c>
      <c r="Q1429" s="77">
        <v>446.40000000000003</v>
      </c>
    </row>
    <row r="1430" spans="1:17" x14ac:dyDescent="0.2">
      <c r="A1430" s="19">
        <v>40475550</v>
      </c>
      <c r="B1430" s="19" t="s">
        <v>4511</v>
      </c>
      <c r="C1430" s="20">
        <v>77073</v>
      </c>
      <c r="D1430" s="73">
        <v>616.75</v>
      </c>
      <c r="E1430" s="74">
        <v>122.91199999999999</v>
      </c>
      <c r="G1430" s="75">
        <v>12.299469999999999</v>
      </c>
      <c r="H1430" s="75">
        <v>129.20490000000001</v>
      </c>
      <c r="I1430" s="75">
        <v>125.03700000000001</v>
      </c>
      <c r="J1430" s="75">
        <v>118.09050000000001</v>
      </c>
      <c r="K1430" s="75">
        <v>97.251000000000005</v>
      </c>
      <c r="L1430" s="76">
        <v>0</v>
      </c>
      <c r="M1430" s="75">
        <v>125.03700000000001</v>
      </c>
      <c r="N1430" s="75">
        <v>125.03700000000001</v>
      </c>
      <c r="O1430" s="75">
        <v>125.03700000000001</v>
      </c>
      <c r="P1430" s="77">
        <v>0</v>
      </c>
      <c r="Q1430" s="77">
        <v>129.20490000000001</v>
      </c>
    </row>
    <row r="1431" spans="1:17" x14ac:dyDescent="0.2">
      <c r="A1431" s="19">
        <v>40475568</v>
      </c>
      <c r="B1431" s="19" t="s">
        <v>2330</v>
      </c>
      <c r="C1431" s="72"/>
      <c r="D1431" s="73">
        <v>41.25</v>
      </c>
      <c r="E1431" s="74">
        <v>0</v>
      </c>
      <c r="G1431" s="75">
        <v>4.9981359999999997</v>
      </c>
      <c r="H1431" s="75">
        <v>10.639200000000001</v>
      </c>
      <c r="I1431" s="75">
        <v>10.296000000000001</v>
      </c>
      <c r="J1431" s="75">
        <v>9.7240000000000002</v>
      </c>
      <c r="K1431" s="75">
        <v>8.0079999999999991</v>
      </c>
      <c r="L1431" s="74" t="s">
        <v>674</v>
      </c>
      <c r="M1431" s="75">
        <v>10.296000000000001</v>
      </c>
      <c r="N1431" s="75">
        <v>10.296000000000001</v>
      </c>
      <c r="O1431" s="75">
        <v>10.296000000000001</v>
      </c>
      <c r="P1431" s="75">
        <v>4.9981359999999997</v>
      </c>
      <c r="Q1431" s="75">
        <v>10.639200000000001</v>
      </c>
    </row>
    <row r="1432" spans="1:17" x14ac:dyDescent="0.2">
      <c r="A1432" s="19">
        <v>40475576</v>
      </c>
      <c r="B1432" s="19" t="s">
        <v>1246</v>
      </c>
      <c r="C1432" s="20">
        <v>77075</v>
      </c>
      <c r="D1432" s="73">
        <v>802</v>
      </c>
      <c r="E1432" s="74">
        <v>122.91199999999999</v>
      </c>
      <c r="G1432" s="75">
        <v>6.4442750000000002</v>
      </c>
      <c r="H1432" s="75">
        <v>13.717500000000001</v>
      </c>
      <c r="I1432" s="75">
        <v>13.275000000000002</v>
      </c>
      <c r="J1432" s="75">
        <v>12.5375</v>
      </c>
      <c r="K1432" s="75">
        <v>10.324999999999999</v>
      </c>
      <c r="L1432" s="74" t="s">
        <v>674</v>
      </c>
      <c r="M1432" s="75">
        <v>13.275000000000002</v>
      </c>
      <c r="N1432" s="75">
        <v>13.275000000000002</v>
      </c>
      <c r="O1432" s="75">
        <v>13.275000000000002</v>
      </c>
      <c r="P1432" s="75">
        <v>6.4442750000000002</v>
      </c>
      <c r="Q1432" s="75">
        <v>13.717500000000001</v>
      </c>
    </row>
    <row r="1433" spans="1:17" x14ac:dyDescent="0.2">
      <c r="A1433" s="19">
        <v>40475584</v>
      </c>
      <c r="B1433" s="19" t="s">
        <v>1250</v>
      </c>
      <c r="C1433" s="20">
        <v>77074</v>
      </c>
      <c r="D1433" s="73">
        <v>802</v>
      </c>
      <c r="E1433" s="74">
        <v>122.91199999999999</v>
      </c>
      <c r="G1433" s="75">
        <v>6.4442750000000002</v>
      </c>
      <c r="H1433" s="75">
        <v>13.717500000000001</v>
      </c>
      <c r="I1433" s="75">
        <v>13.275000000000002</v>
      </c>
      <c r="J1433" s="75">
        <v>12.5375</v>
      </c>
      <c r="K1433" s="75">
        <v>10.324999999999999</v>
      </c>
      <c r="L1433" s="74" t="s">
        <v>674</v>
      </c>
      <c r="M1433" s="75">
        <v>13.275000000000002</v>
      </c>
      <c r="N1433" s="75">
        <v>13.275000000000002</v>
      </c>
      <c r="O1433" s="75">
        <v>13.275000000000002</v>
      </c>
      <c r="P1433" s="75">
        <v>6.4442750000000002</v>
      </c>
      <c r="Q1433" s="75">
        <v>13.717500000000001</v>
      </c>
    </row>
    <row r="1434" spans="1:17" x14ac:dyDescent="0.2">
      <c r="A1434" s="19">
        <v>40475592</v>
      </c>
      <c r="B1434" s="19" t="s">
        <v>4708</v>
      </c>
      <c r="C1434" s="72" t="s">
        <v>2519</v>
      </c>
      <c r="D1434" s="73">
        <v>7246.75</v>
      </c>
      <c r="E1434" s="74">
        <v>0</v>
      </c>
      <c r="G1434" s="75">
        <v>3.1675249999999999</v>
      </c>
      <c r="H1434" s="75">
        <v>6.7425000000000006</v>
      </c>
      <c r="I1434" s="75">
        <v>6.5250000000000012</v>
      </c>
      <c r="J1434" s="75">
        <v>6.1624999999999996</v>
      </c>
      <c r="K1434" s="75">
        <v>5.0749999999999993</v>
      </c>
      <c r="L1434" s="74" t="s">
        <v>674</v>
      </c>
      <c r="M1434" s="75">
        <v>6.5250000000000012</v>
      </c>
      <c r="N1434" s="75">
        <v>6.5250000000000012</v>
      </c>
      <c r="O1434" s="75">
        <v>6.5250000000000012</v>
      </c>
      <c r="P1434" s="75">
        <v>3.1675249999999999</v>
      </c>
      <c r="Q1434" s="75">
        <v>6.7425000000000006</v>
      </c>
    </row>
    <row r="1435" spans="1:17" x14ac:dyDescent="0.2">
      <c r="A1435" s="19">
        <v>40475600</v>
      </c>
      <c r="B1435" s="19" t="s">
        <v>4221</v>
      </c>
      <c r="C1435" s="72" t="s">
        <v>4222</v>
      </c>
      <c r="D1435" s="73">
        <v>1200.75</v>
      </c>
      <c r="E1435" s="74">
        <v>0</v>
      </c>
      <c r="G1435" s="75">
        <v>200.65055000000001</v>
      </c>
      <c r="H1435" s="75">
        <v>268.07249999999999</v>
      </c>
      <c r="I1435" s="75">
        <v>259.42500000000001</v>
      </c>
      <c r="J1435" s="75">
        <v>245.01249999999999</v>
      </c>
      <c r="K1435" s="75">
        <v>201.77499999999998</v>
      </c>
      <c r="L1435" s="76">
        <v>726.27300000000002</v>
      </c>
      <c r="M1435" s="75">
        <v>259.42500000000001</v>
      </c>
      <c r="N1435" s="75">
        <v>259.42500000000001</v>
      </c>
      <c r="O1435" s="75">
        <v>259.42500000000001</v>
      </c>
      <c r="P1435" s="77">
        <v>200.65055000000001</v>
      </c>
      <c r="Q1435" s="77">
        <v>726.27300000000002</v>
      </c>
    </row>
    <row r="1436" spans="1:17" x14ac:dyDescent="0.2">
      <c r="A1436" s="19">
        <v>40475618</v>
      </c>
      <c r="B1436" s="19" t="s">
        <v>3145</v>
      </c>
      <c r="C1436" s="72" t="s">
        <v>1890</v>
      </c>
      <c r="D1436" s="73">
        <v>355.5</v>
      </c>
      <c r="E1436" s="74">
        <v>0</v>
      </c>
      <c r="G1436" s="75">
        <v>1.4767220000000001</v>
      </c>
      <c r="H1436" s="75">
        <v>3.1434000000000002</v>
      </c>
      <c r="I1436" s="75">
        <v>3.0420000000000003</v>
      </c>
      <c r="J1436" s="75">
        <v>2.8729999999999998</v>
      </c>
      <c r="K1436" s="75">
        <v>2.3659999999999997</v>
      </c>
      <c r="L1436" s="74" t="s">
        <v>674</v>
      </c>
      <c r="M1436" s="75">
        <v>3.0420000000000003</v>
      </c>
      <c r="N1436" s="75">
        <v>3.0420000000000003</v>
      </c>
      <c r="O1436" s="75">
        <v>3.0420000000000003</v>
      </c>
      <c r="P1436" s="75">
        <v>1.4767220000000001</v>
      </c>
      <c r="Q1436" s="75">
        <v>3.1434000000000002</v>
      </c>
    </row>
    <row r="1437" spans="1:17" x14ac:dyDescent="0.2">
      <c r="A1437" s="19">
        <v>40475626</v>
      </c>
      <c r="B1437" s="19" t="s">
        <v>4704</v>
      </c>
      <c r="C1437" s="72"/>
      <c r="D1437" s="73">
        <v>206.5</v>
      </c>
      <c r="E1437" s="74">
        <v>0</v>
      </c>
      <c r="G1437" s="75">
        <v>0</v>
      </c>
      <c r="H1437" s="75">
        <v>364.87619999999998</v>
      </c>
      <c r="I1437" s="75">
        <v>353.10599999999999</v>
      </c>
      <c r="J1437" s="75">
        <v>333.48899999999998</v>
      </c>
      <c r="K1437" s="75">
        <v>274.63799999999998</v>
      </c>
      <c r="L1437" s="76">
        <v>0</v>
      </c>
      <c r="M1437" s="75">
        <v>353.10599999999999</v>
      </c>
      <c r="N1437" s="75">
        <v>353.10599999999999</v>
      </c>
      <c r="O1437" s="75">
        <v>353.10599999999999</v>
      </c>
      <c r="P1437" s="77">
        <v>0</v>
      </c>
      <c r="Q1437" s="77">
        <v>364.87619999999998</v>
      </c>
    </row>
    <row r="1438" spans="1:17" x14ac:dyDescent="0.2">
      <c r="A1438" s="19">
        <v>40475634</v>
      </c>
      <c r="B1438" s="19" t="s">
        <v>2323</v>
      </c>
      <c r="C1438" s="20">
        <v>76080</v>
      </c>
      <c r="D1438" s="73">
        <v>1346</v>
      </c>
      <c r="E1438" s="74">
        <v>578.59949999999992</v>
      </c>
      <c r="G1438" s="75">
        <v>9.4479699999999998</v>
      </c>
      <c r="H1438" s="75">
        <v>0</v>
      </c>
      <c r="I1438" s="75">
        <v>0</v>
      </c>
      <c r="J1438" s="75">
        <v>0</v>
      </c>
      <c r="K1438" s="75">
        <v>0</v>
      </c>
      <c r="L1438" s="76">
        <v>0</v>
      </c>
      <c r="M1438" s="75">
        <v>0</v>
      </c>
      <c r="N1438" s="75">
        <v>0</v>
      </c>
      <c r="O1438" s="75">
        <v>0</v>
      </c>
      <c r="P1438" s="77">
        <v>0</v>
      </c>
      <c r="Q1438" s="77">
        <v>9.4479699999999998</v>
      </c>
    </row>
    <row r="1439" spans="1:17" x14ac:dyDescent="0.2">
      <c r="A1439" s="19">
        <v>40475675</v>
      </c>
      <c r="B1439" s="19" t="s">
        <v>4606</v>
      </c>
      <c r="C1439" s="20">
        <v>76100</v>
      </c>
      <c r="D1439" s="73">
        <v>694.5</v>
      </c>
      <c r="E1439" s="74">
        <v>122.91199999999999</v>
      </c>
      <c r="G1439" s="75">
        <v>0</v>
      </c>
      <c r="H1439" s="75">
        <v>0</v>
      </c>
      <c r="I1439" s="75">
        <v>0</v>
      </c>
      <c r="J1439" s="75">
        <v>0</v>
      </c>
      <c r="K1439" s="75">
        <v>0</v>
      </c>
      <c r="L1439" s="74" t="s">
        <v>674</v>
      </c>
      <c r="M1439" s="75">
        <v>0</v>
      </c>
      <c r="N1439" s="75">
        <v>0</v>
      </c>
      <c r="O1439" s="75">
        <v>0</v>
      </c>
      <c r="P1439" s="75">
        <v>0</v>
      </c>
      <c r="Q1439" s="75">
        <v>0</v>
      </c>
    </row>
    <row r="1440" spans="1:17" x14ac:dyDescent="0.2">
      <c r="A1440" s="19">
        <v>40475683</v>
      </c>
      <c r="B1440" s="19" t="s">
        <v>4610</v>
      </c>
      <c r="C1440" s="72"/>
      <c r="D1440" s="73">
        <v>49.25</v>
      </c>
      <c r="E1440" s="74">
        <v>0</v>
      </c>
      <c r="G1440" s="75">
        <v>20.106138000000001</v>
      </c>
      <c r="H1440" s="75">
        <v>42.798600000000008</v>
      </c>
      <c r="I1440" s="75">
        <v>41.418000000000006</v>
      </c>
      <c r="J1440" s="75">
        <v>39.117000000000004</v>
      </c>
      <c r="K1440" s="75">
        <v>32.213999999999999</v>
      </c>
      <c r="L1440" s="74" t="s">
        <v>674</v>
      </c>
      <c r="M1440" s="75">
        <v>41.418000000000006</v>
      </c>
      <c r="N1440" s="75">
        <v>41.418000000000006</v>
      </c>
      <c r="O1440" s="75">
        <v>41.418000000000006</v>
      </c>
      <c r="P1440" s="75">
        <v>20.106138000000001</v>
      </c>
      <c r="Q1440" s="75">
        <v>42.798600000000008</v>
      </c>
    </row>
    <row r="1441" spans="1:17" x14ac:dyDescent="0.2">
      <c r="A1441" s="19">
        <v>40475691</v>
      </c>
      <c r="B1441" s="19" t="s">
        <v>1270</v>
      </c>
      <c r="C1441" s="20">
        <v>76098</v>
      </c>
      <c r="D1441" s="73">
        <v>1851.75</v>
      </c>
      <c r="E1441" s="74">
        <v>578.59949999999992</v>
      </c>
      <c r="G1441" s="75">
        <v>0</v>
      </c>
      <c r="H1441" s="75">
        <v>0</v>
      </c>
      <c r="I1441" s="75">
        <v>0</v>
      </c>
      <c r="J1441" s="75">
        <v>0</v>
      </c>
      <c r="K1441" s="75">
        <v>0</v>
      </c>
      <c r="L1441" s="74" t="s">
        <v>674</v>
      </c>
      <c r="M1441" s="75">
        <v>0</v>
      </c>
      <c r="N1441" s="75">
        <v>0</v>
      </c>
      <c r="O1441" s="75">
        <v>0</v>
      </c>
      <c r="P1441" s="75">
        <v>0</v>
      </c>
      <c r="Q1441" s="75">
        <v>0</v>
      </c>
    </row>
    <row r="1442" spans="1:17" x14ac:dyDescent="0.2">
      <c r="A1442" s="19">
        <v>40475691</v>
      </c>
      <c r="B1442" s="19" t="s">
        <v>1270</v>
      </c>
      <c r="C1442" s="20">
        <v>76098</v>
      </c>
      <c r="D1442" s="73">
        <v>1851.75</v>
      </c>
      <c r="E1442" s="74">
        <v>578.59949999999992</v>
      </c>
      <c r="G1442" s="75">
        <v>0</v>
      </c>
      <c r="H1442" s="75">
        <v>31.387500000000003</v>
      </c>
      <c r="I1442" s="75">
        <v>30.375</v>
      </c>
      <c r="J1442" s="75">
        <v>28.6875</v>
      </c>
      <c r="K1442" s="75">
        <v>23.625</v>
      </c>
      <c r="L1442" s="76">
        <v>0</v>
      </c>
      <c r="M1442" s="75">
        <v>30.375</v>
      </c>
      <c r="N1442" s="75">
        <v>30.375</v>
      </c>
      <c r="O1442" s="75">
        <v>30.375</v>
      </c>
      <c r="P1442" s="77">
        <v>0</v>
      </c>
      <c r="Q1442" s="77">
        <v>31.387500000000003</v>
      </c>
    </row>
    <row r="1443" spans="1:17" x14ac:dyDescent="0.2">
      <c r="A1443" s="19">
        <v>40475691</v>
      </c>
      <c r="B1443" s="19" t="s">
        <v>1270</v>
      </c>
      <c r="C1443" s="20">
        <v>76098</v>
      </c>
      <c r="D1443" s="73">
        <v>1851.75</v>
      </c>
      <c r="E1443" s="74">
        <v>578.59949999999992</v>
      </c>
      <c r="G1443" s="75">
        <v>14.308475</v>
      </c>
      <c r="H1443" s="75">
        <v>30.457500000000003</v>
      </c>
      <c r="I1443" s="75">
        <v>29.475000000000005</v>
      </c>
      <c r="J1443" s="75">
        <v>27.837499999999999</v>
      </c>
      <c r="K1443" s="75">
        <v>22.924999999999997</v>
      </c>
      <c r="L1443" s="74" t="s">
        <v>674</v>
      </c>
      <c r="M1443" s="75">
        <v>29.475000000000005</v>
      </c>
      <c r="N1443" s="75">
        <v>29.475000000000005</v>
      </c>
      <c r="O1443" s="75">
        <v>29.475000000000005</v>
      </c>
      <c r="P1443" s="75">
        <v>14.308475</v>
      </c>
      <c r="Q1443" s="75">
        <v>30.457500000000003</v>
      </c>
    </row>
    <row r="1444" spans="1:17" x14ac:dyDescent="0.2">
      <c r="A1444" s="19">
        <v>40475709</v>
      </c>
      <c r="B1444" s="19" t="s">
        <v>1277</v>
      </c>
      <c r="C1444" s="72"/>
      <c r="D1444" s="73">
        <v>252</v>
      </c>
      <c r="E1444" s="74">
        <v>0</v>
      </c>
      <c r="G1444" s="75">
        <v>0</v>
      </c>
      <c r="H1444" s="75">
        <v>31.387500000000003</v>
      </c>
      <c r="I1444" s="75">
        <v>30.375</v>
      </c>
      <c r="J1444" s="75">
        <v>28.6875</v>
      </c>
      <c r="K1444" s="75">
        <v>23.625</v>
      </c>
      <c r="L1444" s="76">
        <v>0</v>
      </c>
      <c r="M1444" s="75">
        <v>30.375</v>
      </c>
      <c r="N1444" s="75">
        <v>30.375</v>
      </c>
      <c r="O1444" s="75">
        <v>30.375</v>
      </c>
      <c r="P1444" s="77">
        <v>0</v>
      </c>
      <c r="Q1444" s="77">
        <v>31.387500000000003</v>
      </c>
    </row>
    <row r="1445" spans="1:17" x14ac:dyDescent="0.2">
      <c r="A1445" s="19">
        <v>40475717</v>
      </c>
      <c r="B1445" s="19" t="s">
        <v>953</v>
      </c>
      <c r="C1445" s="20">
        <v>75710</v>
      </c>
      <c r="D1445" s="73">
        <v>9039.5</v>
      </c>
      <c r="E1445" s="74">
        <v>3425.8154999999997</v>
      </c>
      <c r="G1445" s="75">
        <v>120.36595</v>
      </c>
      <c r="H1445" s="75">
        <v>256.21500000000003</v>
      </c>
      <c r="I1445" s="75">
        <v>247.95000000000005</v>
      </c>
      <c r="J1445" s="75">
        <v>234.17499999999998</v>
      </c>
      <c r="K1445" s="75">
        <v>192.85</v>
      </c>
      <c r="L1445" s="74" t="s">
        <v>674</v>
      </c>
      <c r="M1445" s="75">
        <v>247.95000000000005</v>
      </c>
      <c r="N1445" s="75">
        <v>247.95000000000005</v>
      </c>
      <c r="O1445" s="75">
        <v>247.95000000000005</v>
      </c>
      <c r="P1445" s="75">
        <v>120.36595</v>
      </c>
      <c r="Q1445" s="75">
        <v>256.21500000000003</v>
      </c>
    </row>
    <row r="1446" spans="1:17" x14ac:dyDescent="0.2">
      <c r="A1446" s="19">
        <v>40475733</v>
      </c>
      <c r="B1446" s="19" t="s">
        <v>1152</v>
      </c>
      <c r="C1446" s="72" t="s">
        <v>827</v>
      </c>
      <c r="D1446" s="73">
        <v>96.25</v>
      </c>
      <c r="E1446" s="74">
        <v>0</v>
      </c>
      <c r="G1446" s="75">
        <v>18.458710000000004</v>
      </c>
      <c r="H1446" s="75">
        <v>180.88500000000002</v>
      </c>
      <c r="I1446" s="75">
        <v>175.05</v>
      </c>
      <c r="J1446" s="75">
        <v>165.32499999999999</v>
      </c>
      <c r="K1446" s="75">
        <v>136.14999999999998</v>
      </c>
      <c r="L1446" s="76">
        <v>0</v>
      </c>
      <c r="M1446" s="75">
        <v>175.05</v>
      </c>
      <c r="N1446" s="75">
        <v>175.05</v>
      </c>
      <c r="O1446" s="75">
        <v>175.05</v>
      </c>
      <c r="P1446" s="77">
        <v>0</v>
      </c>
      <c r="Q1446" s="77">
        <v>180.88500000000002</v>
      </c>
    </row>
    <row r="1447" spans="1:17" x14ac:dyDescent="0.2">
      <c r="A1447" s="19">
        <v>40475741</v>
      </c>
      <c r="B1447" s="19" t="s">
        <v>3895</v>
      </c>
      <c r="C1447" s="72" t="s">
        <v>965</v>
      </c>
      <c r="D1447" s="73">
        <v>5992.25</v>
      </c>
      <c r="E1447" s="74">
        <v>0</v>
      </c>
      <c r="G1447" s="75">
        <v>25.739539999999998</v>
      </c>
      <c r="H1447" s="75">
        <v>209.21280000000002</v>
      </c>
      <c r="I1447" s="75">
        <v>202.464</v>
      </c>
      <c r="J1447" s="75">
        <v>191.21600000000001</v>
      </c>
      <c r="K1447" s="75">
        <v>157.47200000000001</v>
      </c>
      <c r="L1447" s="76">
        <v>0</v>
      </c>
      <c r="M1447" s="75">
        <v>202.464</v>
      </c>
      <c r="N1447" s="75">
        <v>202.464</v>
      </c>
      <c r="O1447" s="75">
        <v>202.464</v>
      </c>
      <c r="P1447" s="77">
        <v>0</v>
      </c>
      <c r="Q1447" s="77">
        <v>209.21280000000002</v>
      </c>
    </row>
    <row r="1448" spans="1:17" x14ac:dyDescent="0.2">
      <c r="A1448" s="19">
        <v>40475758</v>
      </c>
      <c r="B1448" s="19" t="s">
        <v>4827</v>
      </c>
      <c r="C1448" s="72" t="s">
        <v>965</v>
      </c>
      <c r="D1448" s="73">
        <v>107.75</v>
      </c>
      <c r="E1448" s="74">
        <v>0</v>
      </c>
      <c r="G1448" s="75">
        <v>1520.8</v>
      </c>
      <c r="H1448" s="75">
        <v>645.88499999999999</v>
      </c>
      <c r="I1448" s="75">
        <v>625.05000000000007</v>
      </c>
      <c r="J1448" s="75">
        <v>590.32499999999993</v>
      </c>
      <c r="K1448" s="75">
        <v>486.15</v>
      </c>
      <c r="L1448" s="76">
        <v>0</v>
      </c>
      <c r="M1448" s="75">
        <v>625.05000000000007</v>
      </c>
      <c r="N1448" s="75">
        <v>625.05000000000007</v>
      </c>
      <c r="O1448" s="75">
        <v>625.05000000000007</v>
      </c>
      <c r="P1448" s="77">
        <v>0</v>
      </c>
      <c r="Q1448" s="77">
        <v>1520.8</v>
      </c>
    </row>
    <row r="1449" spans="1:17" x14ac:dyDescent="0.2">
      <c r="A1449" s="19">
        <v>40475774</v>
      </c>
      <c r="B1449" s="19" t="s">
        <v>3575</v>
      </c>
      <c r="C1449" s="20">
        <v>72190</v>
      </c>
      <c r="D1449" s="73">
        <v>743</v>
      </c>
      <c r="E1449" s="74">
        <v>122.91199999999999</v>
      </c>
      <c r="G1449" s="75">
        <v>5.3389180000000005</v>
      </c>
      <c r="H1449" s="75">
        <v>11.364600000000001</v>
      </c>
      <c r="I1449" s="75">
        <v>10.998000000000003</v>
      </c>
      <c r="J1449" s="75">
        <v>10.387</v>
      </c>
      <c r="K1449" s="75">
        <v>8.5540000000000003</v>
      </c>
      <c r="L1449" s="74" t="s">
        <v>674</v>
      </c>
      <c r="M1449" s="75">
        <v>10.998000000000003</v>
      </c>
      <c r="N1449" s="75">
        <v>10.998000000000003</v>
      </c>
      <c r="O1449" s="75">
        <v>10.998000000000003</v>
      </c>
      <c r="P1449" s="75">
        <v>5.3389180000000005</v>
      </c>
      <c r="Q1449" s="75">
        <v>11.364600000000001</v>
      </c>
    </row>
    <row r="1450" spans="1:17" x14ac:dyDescent="0.2">
      <c r="A1450" s="19">
        <v>40475782</v>
      </c>
      <c r="B1450" s="19" t="s">
        <v>4153</v>
      </c>
      <c r="C1450" s="72" t="s">
        <v>965</v>
      </c>
      <c r="D1450" s="73">
        <v>102.5</v>
      </c>
      <c r="E1450" s="74">
        <v>0</v>
      </c>
      <c r="G1450" s="75">
        <v>519.36487499999998</v>
      </c>
      <c r="H1450" s="75">
        <v>1105.5375000000001</v>
      </c>
      <c r="I1450" s="75">
        <v>1069.8750000000002</v>
      </c>
      <c r="J1450" s="75">
        <v>1010.4375</v>
      </c>
      <c r="K1450" s="75">
        <v>832.125</v>
      </c>
      <c r="L1450" s="74" t="s">
        <v>674</v>
      </c>
      <c r="M1450" s="75">
        <v>1069.8750000000002</v>
      </c>
      <c r="N1450" s="75">
        <v>1069.8750000000002</v>
      </c>
      <c r="O1450" s="75">
        <v>1069.8750000000002</v>
      </c>
      <c r="P1450" s="75">
        <v>519.36487499999998</v>
      </c>
      <c r="Q1450" s="75">
        <v>1105.5375000000001</v>
      </c>
    </row>
    <row r="1451" spans="1:17" x14ac:dyDescent="0.2">
      <c r="A1451" s="19">
        <v>40475790</v>
      </c>
      <c r="B1451" s="19" t="s">
        <v>4948</v>
      </c>
      <c r="C1451" s="72" t="s">
        <v>965</v>
      </c>
      <c r="D1451" s="73">
        <v>206</v>
      </c>
      <c r="E1451" s="74">
        <v>0</v>
      </c>
      <c r="G1451" s="75">
        <v>519.36487499999998</v>
      </c>
      <c r="H1451" s="75">
        <v>1105.5375000000001</v>
      </c>
      <c r="I1451" s="75">
        <v>1069.8750000000002</v>
      </c>
      <c r="J1451" s="75">
        <v>1010.4375</v>
      </c>
      <c r="K1451" s="75">
        <v>832.125</v>
      </c>
      <c r="L1451" s="74" t="s">
        <v>674</v>
      </c>
      <c r="M1451" s="75">
        <v>1069.8750000000002</v>
      </c>
      <c r="N1451" s="75">
        <v>1069.8750000000002</v>
      </c>
      <c r="O1451" s="75">
        <v>1069.8750000000002</v>
      </c>
      <c r="P1451" s="75">
        <v>519.36487499999998</v>
      </c>
      <c r="Q1451" s="75">
        <v>1105.5375000000001</v>
      </c>
    </row>
    <row r="1452" spans="1:17" x14ac:dyDescent="0.2">
      <c r="A1452" s="19">
        <v>40475808</v>
      </c>
      <c r="B1452" s="19" t="s">
        <v>3986</v>
      </c>
      <c r="C1452" s="72" t="s">
        <v>965</v>
      </c>
      <c r="D1452" s="73">
        <v>206</v>
      </c>
      <c r="E1452" s="74">
        <v>0</v>
      </c>
      <c r="G1452" s="75">
        <v>540.13946999999996</v>
      </c>
      <c r="H1452" s="75">
        <v>1149.759</v>
      </c>
      <c r="I1452" s="75">
        <v>1112.67</v>
      </c>
      <c r="J1452" s="75">
        <v>1050.855</v>
      </c>
      <c r="K1452" s="75">
        <v>865.41</v>
      </c>
      <c r="L1452" s="74" t="s">
        <v>674</v>
      </c>
      <c r="M1452" s="75">
        <v>1112.67</v>
      </c>
      <c r="N1452" s="75">
        <v>1112.67</v>
      </c>
      <c r="O1452" s="75">
        <v>1112.67</v>
      </c>
      <c r="P1452" s="75">
        <v>540.13946999999996</v>
      </c>
      <c r="Q1452" s="75">
        <v>1149.759</v>
      </c>
    </row>
    <row r="1453" spans="1:17" x14ac:dyDescent="0.2">
      <c r="A1453" s="19">
        <v>40475816</v>
      </c>
      <c r="B1453" s="19" t="s">
        <v>3068</v>
      </c>
      <c r="C1453" s="72" t="s">
        <v>965</v>
      </c>
      <c r="D1453" s="73">
        <v>524.25</v>
      </c>
      <c r="E1453" s="74">
        <v>0</v>
      </c>
      <c r="G1453" s="75">
        <v>412.45997</v>
      </c>
      <c r="H1453" s="75">
        <v>1319.7629999999999</v>
      </c>
      <c r="I1453" s="75">
        <v>1277.19</v>
      </c>
      <c r="J1453" s="75">
        <v>1206.2349999999999</v>
      </c>
      <c r="K1453" s="75">
        <v>993.36999999999989</v>
      </c>
      <c r="L1453" s="76">
        <v>1594.395</v>
      </c>
      <c r="M1453" s="75">
        <v>1277.19</v>
      </c>
      <c r="N1453" s="75">
        <v>1277.19</v>
      </c>
      <c r="O1453" s="75">
        <v>1277.19</v>
      </c>
      <c r="P1453" s="77">
        <v>412.45997</v>
      </c>
      <c r="Q1453" s="77">
        <v>1594.395</v>
      </c>
    </row>
    <row r="1454" spans="1:17" x14ac:dyDescent="0.2">
      <c r="A1454" s="19">
        <v>40475824</v>
      </c>
      <c r="B1454" s="19" t="s">
        <v>3069</v>
      </c>
      <c r="C1454" s="72" t="s">
        <v>965</v>
      </c>
      <c r="D1454" s="73">
        <v>524.25</v>
      </c>
      <c r="E1454" s="74">
        <v>0</v>
      </c>
      <c r="G1454" s="75">
        <v>412.45997</v>
      </c>
      <c r="H1454" s="75">
        <v>1319.7629999999999</v>
      </c>
      <c r="I1454" s="75">
        <v>1277.19</v>
      </c>
      <c r="J1454" s="75">
        <v>1206.2349999999999</v>
      </c>
      <c r="K1454" s="75">
        <v>993.36999999999989</v>
      </c>
      <c r="L1454" s="76">
        <v>1594.395</v>
      </c>
      <c r="M1454" s="75">
        <v>1277.19</v>
      </c>
      <c r="N1454" s="75">
        <v>1277.19</v>
      </c>
      <c r="O1454" s="75">
        <v>1277.19</v>
      </c>
      <c r="P1454" s="77">
        <v>412.45997</v>
      </c>
      <c r="Q1454" s="77">
        <v>1594.395</v>
      </c>
    </row>
    <row r="1455" spans="1:17" x14ac:dyDescent="0.2">
      <c r="A1455" s="19">
        <v>40475832</v>
      </c>
      <c r="B1455" s="19" t="s">
        <v>2573</v>
      </c>
      <c r="C1455" s="72"/>
      <c r="D1455" s="73">
        <v>145.5</v>
      </c>
      <c r="E1455" s="74">
        <v>0</v>
      </c>
      <c r="G1455" s="75">
        <v>412.45997</v>
      </c>
      <c r="H1455" s="75">
        <v>1319.7629999999999</v>
      </c>
      <c r="I1455" s="75">
        <v>1277.19</v>
      </c>
      <c r="J1455" s="75">
        <v>1206.2349999999999</v>
      </c>
      <c r="K1455" s="75">
        <v>993.36999999999989</v>
      </c>
      <c r="L1455" s="76">
        <v>1594.395</v>
      </c>
      <c r="M1455" s="75">
        <v>1277.19</v>
      </c>
      <c r="N1455" s="75">
        <v>1277.19</v>
      </c>
      <c r="O1455" s="75">
        <v>1277.19</v>
      </c>
      <c r="P1455" s="77">
        <v>412.45997</v>
      </c>
      <c r="Q1455" s="77">
        <v>1594.395</v>
      </c>
    </row>
    <row r="1456" spans="1:17" x14ac:dyDescent="0.2">
      <c r="A1456" s="19">
        <v>40475840</v>
      </c>
      <c r="B1456" s="19" t="s">
        <v>3152</v>
      </c>
      <c r="C1456" s="72"/>
      <c r="D1456" s="73">
        <v>670.75</v>
      </c>
      <c r="E1456" s="74">
        <v>0</v>
      </c>
      <c r="G1456" s="75">
        <v>0</v>
      </c>
      <c r="H1456" s="75">
        <v>1319.7629999999999</v>
      </c>
      <c r="I1456" s="75">
        <v>1277.19</v>
      </c>
      <c r="J1456" s="75">
        <v>1206.2349999999999</v>
      </c>
      <c r="K1456" s="75">
        <v>993.36999999999989</v>
      </c>
      <c r="L1456" s="76">
        <v>0</v>
      </c>
      <c r="M1456" s="75">
        <v>1277.19</v>
      </c>
      <c r="N1456" s="75">
        <v>1277.19</v>
      </c>
      <c r="O1456" s="75">
        <v>1277.19</v>
      </c>
      <c r="P1456" s="77">
        <v>0</v>
      </c>
      <c r="Q1456" s="77">
        <v>1319.7629999999999</v>
      </c>
    </row>
    <row r="1457" spans="1:17" x14ac:dyDescent="0.2">
      <c r="A1457" s="19">
        <v>40475857</v>
      </c>
      <c r="B1457" s="19" t="s">
        <v>4187</v>
      </c>
      <c r="C1457" s="72" t="s">
        <v>965</v>
      </c>
      <c r="D1457" s="73">
        <v>645</v>
      </c>
      <c r="E1457" s="74">
        <v>0</v>
      </c>
      <c r="G1457" s="75">
        <v>412.45997</v>
      </c>
      <c r="H1457" s="75">
        <v>1319.7629999999999</v>
      </c>
      <c r="I1457" s="75">
        <v>1277.19</v>
      </c>
      <c r="J1457" s="75">
        <v>1206.2349999999999</v>
      </c>
      <c r="K1457" s="75">
        <v>993.36999999999989</v>
      </c>
      <c r="L1457" s="76">
        <v>1594.395</v>
      </c>
      <c r="M1457" s="75">
        <v>1277.19</v>
      </c>
      <c r="N1457" s="75">
        <v>1277.19</v>
      </c>
      <c r="O1457" s="75">
        <v>1277.19</v>
      </c>
      <c r="P1457" s="77">
        <v>412.45997</v>
      </c>
      <c r="Q1457" s="77">
        <v>1594.395</v>
      </c>
    </row>
    <row r="1458" spans="1:17" x14ac:dyDescent="0.2">
      <c r="A1458" s="19">
        <v>40475865</v>
      </c>
      <c r="B1458" s="19" t="s">
        <v>2450</v>
      </c>
      <c r="C1458" s="72"/>
      <c r="D1458" s="73">
        <v>1054</v>
      </c>
      <c r="E1458" s="74">
        <v>0</v>
      </c>
      <c r="G1458" s="75">
        <v>842.16201000000001</v>
      </c>
      <c r="H1458" s="75">
        <v>783.94350000000009</v>
      </c>
      <c r="I1458" s="75">
        <v>758.65500000000009</v>
      </c>
      <c r="J1458" s="75">
        <v>716.50750000000005</v>
      </c>
      <c r="K1458" s="75">
        <v>590.06499999999994</v>
      </c>
      <c r="L1458" s="76">
        <v>2716.6860000000001</v>
      </c>
      <c r="M1458" s="75">
        <v>758.65500000000009</v>
      </c>
      <c r="N1458" s="75">
        <v>758.65500000000009</v>
      </c>
      <c r="O1458" s="75">
        <v>758.65500000000009</v>
      </c>
      <c r="P1458" s="77">
        <v>590.06499999999994</v>
      </c>
      <c r="Q1458" s="77">
        <v>2716.6860000000001</v>
      </c>
    </row>
    <row r="1459" spans="1:17" x14ac:dyDescent="0.2">
      <c r="A1459" s="19">
        <v>40475881</v>
      </c>
      <c r="B1459" s="19" t="s">
        <v>826</v>
      </c>
      <c r="C1459" s="72" t="s">
        <v>827</v>
      </c>
      <c r="D1459" s="73">
        <v>695</v>
      </c>
      <c r="E1459" s="74">
        <v>0</v>
      </c>
      <c r="G1459" s="75">
        <v>515.83635000000004</v>
      </c>
      <c r="H1459" s="75" t="e">
        <v>#N/A</v>
      </c>
      <c r="I1459" s="75" t="e">
        <v>#N/A</v>
      </c>
      <c r="J1459" s="75" t="e">
        <v>#N/A</v>
      </c>
      <c r="K1459" s="75" t="e">
        <v>#N/A</v>
      </c>
      <c r="L1459" s="76">
        <v>1594.395</v>
      </c>
      <c r="M1459" s="75" t="e">
        <v>#N/A</v>
      </c>
      <c r="N1459" s="75" t="e">
        <v>#N/A</v>
      </c>
      <c r="O1459" s="75" t="e">
        <v>#N/A</v>
      </c>
      <c r="P1459" s="77"/>
      <c r="Q1459" s="77"/>
    </row>
    <row r="1460" spans="1:17" x14ac:dyDescent="0.2">
      <c r="A1460" s="19">
        <v>40475899</v>
      </c>
      <c r="B1460" s="19" t="s">
        <v>4842</v>
      </c>
      <c r="C1460" s="72" t="s">
        <v>1625</v>
      </c>
      <c r="D1460" s="73">
        <v>3224.5</v>
      </c>
      <c r="E1460" s="74">
        <v>0</v>
      </c>
      <c r="G1460" s="75">
        <v>596.91399999999999</v>
      </c>
      <c r="H1460" s="75" t="e">
        <v>#N/A</v>
      </c>
      <c r="I1460" s="75" t="e">
        <v>#N/A</v>
      </c>
      <c r="J1460" s="75" t="e">
        <v>#N/A</v>
      </c>
      <c r="K1460" s="75" t="e">
        <v>#N/A</v>
      </c>
      <c r="L1460" s="76">
        <v>1594.395</v>
      </c>
      <c r="M1460" s="75" t="e">
        <v>#N/A</v>
      </c>
      <c r="N1460" s="75" t="e">
        <v>#N/A</v>
      </c>
      <c r="O1460" s="75" t="e">
        <v>#N/A</v>
      </c>
      <c r="P1460" s="77"/>
      <c r="Q1460" s="77"/>
    </row>
    <row r="1461" spans="1:17" x14ac:dyDescent="0.2">
      <c r="A1461" s="19">
        <v>40475907</v>
      </c>
      <c r="B1461" s="19" t="s">
        <v>3766</v>
      </c>
      <c r="C1461" s="72" t="s">
        <v>1625</v>
      </c>
      <c r="D1461" s="73">
        <v>3224.5</v>
      </c>
      <c r="E1461" s="74">
        <v>0</v>
      </c>
      <c r="G1461" s="75">
        <v>476.31456000000003</v>
      </c>
      <c r="H1461" s="75">
        <v>1165.7550000000001</v>
      </c>
      <c r="I1461" s="75">
        <v>1128.1500000000001</v>
      </c>
      <c r="J1461" s="75">
        <v>1065.4749999999999</v>
      </c>
      <c r="K1461" s="75">
        <v>877.44999999999993</v>
      </c>
      <c r="L1461" s="76">
        <v>1594.395</v>
      </c>
      <c r="M1461" s="75">
        <v>1128.1500000000001</v>
      </c>
      <c r="N1461" s="75">
        <v>1128.1500000000001</v>
      </c>
      <c r="O1461" s="75">
        <v>1128.1500000000001</v>
      </c>
      <c r="P1461" s="77">
        <v>476.31456000000003</v>
      </c>
      <c r="Q1461" s="77">
        <v>1594.395</v>
      </c>
    </row>
    <row r="1462" spans="1:17" x14ac:dyDescent="0.2">
      <c r="A1462" s="19">
        <v>40475915</v>
      </c>
      <c r="B1462" s="19" t="s">
        <v>3767</v>
      </c>
      <c r="C1462" s="72" t="s">
        <v>1625</v>
      </c>
      <c r="D1462" s="73">
        <v>3799.25</v>
      </c>
      <c r="E1462" s="74">
        <v>0</v>
      </c>
      <c r="G1462" s="75">
        <v>515.83635000000004</v>
      </c>
      <c r="H1462" s="75">
        <v>2172.1545000000001</v>
      </c>
      <c r="I1462" s="75">
        <v>2102.085</v>
      </c>
      <c r="J1462" s="75">
        <v>1985.3025</v>
      </c>
      <c r="K1462" s="75">
        <v>1634.9549999999999</v>
      </c>
      <c r="L1462" s="76">
        <v>1594.395</v>
      </c>
      <c r="M1462" s="75">
        <v>2102.085</v>
      </c>
      <c r="N1462" s="75">
        <v>2102.085</v>
      </c>
      <c r="O1462" s="75">
        <v>2102.085</v>
      </c>
      <c r="P1462" s="77">
        <v>515.83635000000004</v>
      </c>
      <c r="Q1462" s="77">
        <v>2172.1545000000001</v>
      </c>
    </row>
    <row r="1463" spans="1:17" x14ac:dyDescent="0.2">
      <c r="A1463" s="19">
        <v>40475923</v>
      </c>
      <c r="B1463" s="19" t="s">
        <v>3701</v>
      </c>
      <c r="C1463" s="72" t="s">
        <v>1625</v>
      </c>
      <c r="D1463" s="73">
        <v>6950.25</v>
      </c>
      <c r="E1463" s="74">
        <v>0</v>
      </c>
      <c r="G1463" s="75">
        <v>515.83635000000004</v>
      </c>
      <c r="H1463" s="75">
        <v>2172.1545000000001</v>
      </c>
      <c r="I1463" s="75">
        <v>2102.085</v>
      </c>
      <c r="J1463" s="75">
        <v>1985.3025</v>
      </c>
      <c r="K1463" s="75">
        <v>1634.9549999999999</v>
      </c>
      <c r="L1463" s="76">
        <v>1594.395</v>
      </c>
      <c r="M1463" s="75">
        <v>2102.085</v>
      </c>
      <c r="N1463" s="75">
        <v>2102.085</v>
      </c>
      <c r="O1463" s="75">
        <v>2102.085</v>
      </c>
      <c r="P1463" s="77">
        <v>515.83635000000004</v>
      </c>
      <c r="Q1463" s="77">
        <v>2172.1545000000001</v>
      </c>
    </row>
    <row r="1464" spans="1:17" x14ac:dyDescent="0.2">
      <c r="A1464" s="19">
        <v>40475931</v>
      </c>
      <c r="B1464" s="19" t="s">
        <v>2237</v>
      </c>
      <c r="C1464" s="72" t="s">
        <v>960</v>
      </c>
      <c r="D1464" s="73">
        <v>862.25</v>
      </c>
      <c r="E1464" s="74">
        <v>0</v>
      </c>
      <c r="G1464" s="75">
        <v>515.83635000000004</v>
      </c>
      <c r="H1464" s="75">
        <v>2172.1545000000001</v>
      </c>
      <c r="I1464" s="75">
        <v>2102.085</v>
      </c>
      <c r="J1464" s="75">
        <v>1985.3025</v>
      </c>
      <c r="K1464" s="75">
        <v>1634.9549999999999</v>
      </c>
      <c r="L1464" s="76">
        <v>1594.395</v>
      </c>
      <c r="M1464" s="75">
        <v>2102.085</v>
      </c>
      <c r="N1464" s="75">
        <v>2102.085</v>
      </c>
      <c r="O1464" s="75">
        <v>2102.085</v>
      </c>
      <c r="P1464" s="77">
        <v>515.83635000000004</v>
      </c>
      <c r="Q1464" s="77">
        <v>2172.1545000000001</v>
      </c>
    </row>
    <row r="1465" spans="1:17" x14ac:dyDescent="0.2">
      <c r="A1465" s="19">
        <v>40475949</v>
      </c>
      <c r="B1465" s="19" t="s">
        <v>3284</v>
      </c>
      <c r="C1465" s="72" t="s">
        <v>960</v>
      </c>
      <c r="D1465" s="73">
        <v>1328.75</v>
      </c>
      <c r="E1465" s="74">
        <v>0</v>
      </c>
      <c r="G1465" s="75">
        <v>0</v>
      </c>
      <c r="H1465" s="75">
        <v>2172.1545000000001</v>
      </c>
      <c r="I1465" s="75">
        <v>2102.085</v>
      </c>
      <c r="J1465" s="75">
        <v>1985.3025</v>
      </c>
      <c r="K1465" s="75">
        <v>1634.9549999999999</v>
      </c>
      <c r="L1465" s="76">
        <v>0</v>
      </c>
      <c r="M1465" s="75">
        <v>2102.085</v>
      </c>
      <c r="N1465" s="75">
        <v>2102.085</v>
      </c>
      <c r="O1465" s="75">
        <v>2102.085</v>
      </c>
      <c r="P1465" s="77">
        <v>0</v>
      </c>
      <c r="Q1465" s="77">
        <v>2172.1545000000001</v>
      </c>
    </row>
    <row r="1466" spans="1:17" x14ac:dyDescent="0.2">
      <c r="A1466" s="19">
        <v>40475956</v>
      </c>
      <c r="B1466" s="19" t="s">
        <v>3715</v>
      </c>
      <c r="C1466" s="72" t="s">
        <v>960</v>
      </c>
      <c r="D1466" s="73">
        <v>1149.5</v>
      </c>
      <c r="E1466" s="74">
        <v>0</v>
      </c>
      <c r="G1466" s="75">
        <v>515.83635000000004</v>
      </c>
      <c r="H1466" s="75">
        <v>2172.1545000000001</v>
      </c>
      <c r="I1466" s="75">
        <v>2102.085</v>
      </c>
      <c r="J1466" s="75">
        <v>1985.3025</v>
      </c>
      <c r="K1466" s="75">
        <v>1634.9549999999999</v>
      </c>
      <c r="L1466" s="76">
        <v>1594.395</v>
      </c>
      <c r="M1466" s="75">
        <v>2102.085</v>
      </c>
      <c r="N1466" s="75">
        <v>2102.085</v>
      </c>
      <c r="O1466" s="75">
        <v>2102.085</v>
      </c>
      <c r="P1466" s="77">
        <v>515.83635000000004</v>
      </c>
      <c r="Q1466" s="77">
        <v>2172.1545000000001</v>
      </c>
    </row>
    <row r="1467" spans="1:17" x14ac:dyDescent="0.2">
      <c r="A1467" s="19">
        <v>40475964</v>
      </c>
      <c r="B1467" s="19" t="s">
        <v>792</v>
      </c>
      <c r="C1467" s="20">
        <v>85347</v>
      </c>
      <c r="D1467" s="73">
        <v>141.75</v>
      </c>
      <c r="E1467" s="74">
        <v>0</v>
      </c>
      <c r="G1467" s="75">
        <v>720.53602999999998</v>
      </c>
      <c r="H1467" s="75">
        <v>667.36800000000005</v>
      </c>
      <c r="I1467" s="75">
        <v>645.84</v>
      </c>
      <c r="J1467" s="75">
        <v>609.96</v>
      </c>
      <c r="K1467" s="75">
        <v>502.32</v>
      </c>
      <c r="L1467" s="76">
        <v>2716.6860000000001</v>
      </c>
      <c r="M1467" s="75">
        <v>645.84</v>
      </c>
      <c r="N1467" s="75">
        <v>645.84</v>
      </c>
      <c r="O1467" s="75">
        <v>645.84</v>
      </c>
      <c r="P1467" s="77">
        <v>502.32</v>
      </c>
      <c r="Q1467" s="77">
        <v>2716.6860000000001</v>
      </c>
    </row>
    <row r="1468" spans="1:17" x14ac:dyDescent="0.2">
      <c r="A1468" s="19">
        <v>40475972</v>
      </c>
      <c r="B1468" s="19" t="s">
        <v>470</v>
      </c>
      <c r="C1468" s="72"/>
      <c r="D1468" s="73">
        <v>3.5</v>
      </c>
      <c r="E1468" s="74">
        <v>0</v>
      </c>
      <c r="G1468" s="75">
        <v>720.53602999999998</v>
      </c>
      <c r="H1468" s="75">
        <v>667.36800000000005</v>
      </c>
      <c r="I1468" s="75">
        <v>645.84</v>
      </c>
      <c r="J1468" s="75">
        <v>609.96</v>
      </c>
      <c r="K1468" s="75">
        <v>502.32</v>
      </c>
      <c r="L1468" s="76">
        <v>2716.6860000000001</v>
      </c>
      <c r="M1468" s="75">
        <v>645.84</v>
      </c>
      <c r="N1468" s="75">
        <v>645.84</v>
      </c>
      <c r="O1468" s="75">
        <v>645.84</v>
      </c>
      <c r="P1468" s="77">
        <v>502.32</v>
      </c>
      <c r="Q1468" s="77">
        <v>2716.6860000000001</v>
      </c>
    </row>
    <row r="1469" spans="1:17" x14ac:dyDescent="0.2">
      <c r="A1469" s="19">
        <v>40475980</v>
      </c>
      <c r="B1469" s="19" t="s">
        <v>1130</v>
      </c>
      <c r="C1469" s="72"/>
      <c r="D1469" s="73">
        <v>8</v>
      </c>
      <c r="E1469" s="74">
        <v>0</v>
      </c>
      <c r="G1469" s="75">
        <v>720.53602999999998</v>
      </c>
      <c r="H1469" s="75">
        <v>667.36800000000005</v>
      </c>
      <c r="I1469" s="75">
        <v>645.84</v>
      </c>
      <c r="J1469" s="75">
        <v>609.96</v>
      </c>
      <c r="K1469" s="75">
        <v>502.32</v>
      </c>
      <c r="L1469" s="76">
        <v>2716.6860000000001</v>
      </c>
      <c r="M1469" s="75">
        <v>645.84</v>
      </c>
      <c r="N1469" s="75">
        <v>645.84</v>
      </c>
      <c r="O1469" s="75">
        <v>645.84</v>
      </c>
      <c r="P1469" s="77">
        <v>502.32</v>
      </c>
      <c r="Q1469" s="77">
        <v>2716.6860000000001</v>
      </c>
    </row>
    <row r="1470" spans="1:17" x14ac:dyDescent="0.2">
      <c r="A1470" s="19">
        <v>40475998</v>
      </c>
      <c r="B1470" s="19" t="s">
        <v>4957</v>
      </c>
      <c r="C1470" s="72"/>
      <c r="D1470" s="73">
        <v>128.75</v>
      </c>
      <c r="E1470" s="74">
        <v>0</v>
      </c>
      <c r="G1470" s="75">
        <v>720.53602999999998</v>
      </c>
      <c r="H1470" s="75">
        <v>667.36800000000005</v>
      </c>
      <c r="I1470" s="75">
        <v>645.84</v>
      </c>
      <c r="J1470" s="75">
        <v>609.96</v>
      </c>
      <c r="K1470" s="75">
        <v>502.32</v>
      </c>
      <c r="L1470" s="76">
        <v>2716.6860000000001</v>
      </c>
      <c r="M1470" s="75">
        <v>645.84</v>
      </c>
      <c r="N1470" s="75">
        <v>645.84</v>
      </c>
      <c r="O1470" s="75">
        <v>645.84</v>
      </c>
      <c r="P1470" s="77">
        <v>502.32</v>
      </c>
      <c r="Q1470" s="77">
        <v>2716.6860000000001</v>
      </c>
    </row>
    <row r="1471" spans="1:17" x14ac:dyDescent="0.2">
      <c r="A1471" s="19">
        <v>40476004</v>
      </c>
      <c r="B1471" s="19" t="s">
        <v>3874</v>
      </c>
      <c r="C1471" s="72" t="s">
        <v>1890</v>
      </c>
      <c r="D1471" s="73">
        <v>447.25</v>
      </c>
      <c r="E1471" s="74">
        <v>0</v>
      </c>
      <c r="G1471" s="75">
        <v>440.84190000000001</v>
      </c>
      <c r="H1471" s="75" t="e">
        <v>#N/A</v>
      </c>
      <c r="I1471" s="75" t="e">
        <v>#N/A</v>
      </c>
      <c r="J1471" s="75" t="e">
        <v>#N/A</v>
      </c>
      <c r="K1471" s="75" t="e">
        <v>#N/A</v>
      </c>
      <c r="L1471" s="76">
        <v>1594.395</v>
      </c>
      <c r="M1471" s="75" t="e">
        <v>#N/A</v>
      </c>
      <c r="N1471" s="75" t="e">
        <v>#N/A</v>
      </c>
      <c r="O1471" s="75" t="e">
        <v>#N/A</v>
      </c>
      <c r="P1471" s="77"/>
      <c r="Q1471" s="77"/>
    </row>
    <row r="1472" spans="1:17" x14ac:dyDescent="0.2">
      <c r="A1472" s="19">
        <v>40476012</v>
      </c>
      <c r="B1472" s="19" t="s">
        <v>2376</v>
      </c>
      <c r="C1472" s="72" t="s">
        <v>965</v>
      </c>
      <c r="D1472" s="73">
        <v>2937.25</v>
      </c>
      <c r="E1472" s="74">
        <v>0</v>
      </c>
      <c r="G1472" s="75">
        <v>829.99561000000006</v>
      </c>
      <c r="H1472" s="75">
        <v>790.36050000000012</v>
      </c>
      <c r="I1472" s="75">
        <v>764.86500000000001</v>
      </c>
      <c r="J1472" s="75">
        <v>722.37249999999995</v>
      </c>
      <c r="K1472" s="75">
        <v>594.89499999999998</v>
      </c>
      <c r="L1472" s="76">
        <v>2716.6860000000001</v>
      </c>
      <c r="M1472" s="75">
        <v>764.86500000000001</v>
      </c>
      <c r="N1472" s="75">
        <v>764.86500000000001</v>
      </c>
      <c r="O1472" s="75">
        <v>764.86500000000001</v>
      </c>
      <c r="P1472" s="77">
        <v>594.89499999999998</v>
      </c>
      <c r="Q1472" s="77">
        <v>2716.6860000000001</v>
      </c>
    </row>
    <row r="1473" spans="1:17" x14ac:dyDescent="0.2">
      <c r="A1473" s="19">
        <v>40476020</v>
      </c>
      <c r="B1473" s="19" t="s">
        <v>3492</v>
      </c>
      <c r="C1473" s="72" t="s">
        <v>965</v>
      </c>
      <c r="D1473" s="73">
        <v>5040.75</v>
      </c>
      <c r="E1473" s="74">
        <v>0</v>
      </c>
      <c r="G1473" s="75">
        <v>829.99561000000006</v>
      </c>
      <c r="H1473" s="75">
        <v>790.36050000000012</v>
      </c>
      <c r="I1473" s="75">
        <v>764.86500000000001</v>
      </c>
      <c r="J1473" s="75">
        <v>722.37249999999995</v>
      </c>
      <c r="K1473" s="75">
        <v>594.89499999999998</v>
      </c>
      <c r="L1473" s="76">
        <v>2716.6860000000001</v>
      </c>
      <c r="M1473" s="75">
        <v>764.86500000000001</v>
      </c>
      <c r="N1473" s="75">
        <v>764.86500000000001</v>
      </c>
      <c r="O1473" s="75">
        <v>764.86500000000001</v>
      </c>
      <c r="P1473" s="77">
        <v>594.89499999999998</v>
      </c>
      <c r="Q1473" s="77">
        <v>2716.6860000000001</v>
      </c>
    </row>
    <row r="1474" spans="1:17" x14ac:dyDescent="0.2">
      <c r="A1474" s="19">
        <v>40476038</v>
      </c>
      <c r="B1474" s="19" t="s">
        <v>3144</v>
      </c>
      <c r="C1474" s="72" t="s">
        <v>965</v>
      </c>
      <c r="D1474" s="73">
        <v>1245.25</v>
      </c>
      <c r="E1474" s="74">
        <v>0</v>
      </c>
      <c r="G1474" s="75">
        <v>829.99561000000006</v>
      </c>
      <c r="H1474" s="75">
        <v>790.36050000000012</v>
      </c>
      <c r="I1474" s="75">
        <v>764.86500000000001</v>
      </c>
      <c r="J1474" s="75">
        <v>722.37249999999995</v>
      </c>
      <c r="K1474" s="75">
        <v>594.89499999999998</v>
      </c>
      <c r="L1474" s="76">
        <v>2716.6860000000001</v>
      </c>
      <c r="M1474" s="75">
        <v>764.86500000000001</v>
      </c>
      <c r="N1474" s="75">
        <v>764.86500000000001</v>
      </c>
      <c r="O1474" s="75">
        <v>764.86500000000001</v>
      </c>
      <c r="P1474" s="77">
        <v>594.89499999999998</v>
      </c>
      <c r="Q1474" s="77">
        <v>2716.6860000000001</v>
      </c>
    </row>
    <row r="1475" spans="1:17" x14ac:dyDescent="0.2">
      <c r="A1475" s="19">
        <v>40476053</v>
      </c>
      <c r="B1475" s="19" t="s">
        <v>3501</v>
      </c>
      <c r="C1475" s="20">
        <v>71046</v>
      </c>
      <c r="D1475" s="73">
        <v>138.75</v>
      </c>
      <c r="E1475" s="74">
        <v>99.911999999999992</v>
      </c>
      <c r="G1475" s="75">
        <v>0</v>
      </c>
      <c r="H1475" s="75">
        <v>790.36050000000012</v>
      </c>
      <c r="I1475" s="75">
        <v>764.86500000000001</v>
      </c>
      <c r="J1475" s="75">
        <v>722.37249999999995</v>
      </c>
      <c r="K1475" s="75">
        <v>594.89499999999998</v>
      </c>
      <c r="L1475" s="76">
        <v>0</v>
      </c>
      <c r="M1475" s="75">
        <v>764.86500000000001</v>
      </c>
      <c r="N1475" s="75">
        <v>764.86500000000001</v>
      </c>
      <c r="O1475" s="75">
        <v>764.86500000000001</v>
      </c>
      <c r="P1475" s="77">
        <v>0</v>
      </c>
      <c r="Q1475" s="77">
        <v>790.36050000000012</v>
      </c>
    </row>
    <row r="1476" spans="1:17" x14ac:dyDescent="0.2">
      <c r="A1476" s="19">
        <v>40476061</v>
      </c>
      <c r="B1476" s="19" t="s">
        <v>2773</v>
      </c>
      <c r="C1476" s="20">
        <v>32550</v>
      </c>
      <c r="D1476" s="73">
        <v>7842.5</v>
      </c>
      <c r="E1476" s="74">
        <v>4073.2194999999997</v>
      </c>
      <c r="G1476" s="75">
        <v>829.99561000000006</v>
      </c>
      <c r="H1476" s="75">
        <v>790.36050000000012</v>
      </c>
      <c r="I1476" s="75">
        <v>764.86500000000001</v>
      </c>
      <c r="J1476" s="75">
        <v>722.37249999999995</v>
      </c>
      <c r="K1476" s="75">
        <v>594.89499999999998</v>
      </c>
      <c r="L1476" s="76">
        <v>2716.6860000000001</v>
      </c>
      <c r="M1476" s="75">
        <v>764.86500000000001</v>
      </c>
      <c r="N1476" s="75">
        <v>764.86500000000001</v>
      </c>
      <c r="O1476" s="75">
        <v>764.86500000000001</v>
      </c>
      <c r="P1476" s="77">
        <v>594.89499999999998</v>
      </c>
      <c r="Q1476" s="77">
        <v>2716.6860000000001</v>
      </c>
    </row>
    <row r="1477" spans="1:17" x14ac:dyDescent="0.2">
      <c r="A1477" s="19">
        <v>40476087</v>
      </c>
      <c r="B1477" s="19" t="s">
        <v>2727</v>
      </c>
      <c r="C1477" s="20">
        <v>36598</v>
      </c>
      <c r="D1477" s="73">
        <v>645</v>
      </c>
      <c r="E1477" s="74">
        <v>237.55549999999997</v>
      </c>
      <c r="G1477" s="75">
        <v>440.84190000000001</v>
      </c>
      <c r="H1477" s="75">
        <v>757.41989999999998</v>
      </c>
      <c r="I1477" s="75">
        <v>732.98699999999997</v>
      </c>
      <c r="J1477" s="75">
        <v>692.26549999999997</v>
      </c>
      <c r="K1477" s="75">
        <v>570.10099999999989</v>
      </c>
      <c r="L1477" s="76">
        <v>1594.395</v>
      </c>
      <c r="M1477" s="75">
        <v>732.98699999999997</v>
      </c>
      <c r="N1477" s="75">
        <v>732.98699999999997</v>
      </c>
      <c r="O1477" s="75">
        <v>732.98699999999997</v>
      </c>
      <c r="P1477" s="77">
        <v>440.84190000000001</v>
      </c>
      <c r="Q1477" s="77">
        <v>1594.395</v>
      </c>
    </row>
    <row r="1478" spans="1:17" x14ac:dyDescent="0.2">
      <c r="A1478" s="19">
        <v>40476137</v>
      </c>
      <c r="B1478" s="19" t="s">
        <v>1070</v>
      </c>
      <c r="C1478" s="20">
        <v>73115</v>
      </c>
      <c r="D1478" s="73">
        <v>1873.5</v>
      </c>
      <c r="E1478" s="74">
        <v>423.69449999999995</v>
      </c>
      <c r="G1478" s="75">
        <v>440.84190000000001</v>
      </c>
      <c r="H1478" s="75">
        <v>757.41989999999998</v>
      </c>
      <c r="I1478" s="75">
        <v>732.98699999999997</v>
      </c>
      <c r="J1478" s="75">
        <v>692.26549999999997</v>
      </c>
      <c r="K1478" s="75">
        <v>570.10099999999989</v>
      </c>
      <c r="L1478" s="76">
        <v>1594.395</v>
      </c>
      <c r="M1478" s="75">
        <v>732.98699999999997</v>
      </c>
      <c r="N1478" s="75">
        <v>732.98699999999997</v>
      </c>
      <c r="O1478" s="75">
        <v>732.98699999999997</v>
      </c>
      <c r="P1478" s="77">
        <v>440.84190000000001</v>
      </c>
      <c r="Q1478" s="77">
        <v>1594.395</v>
      </c>
    </row>
    <row r="1479" spans="1:17" x14ac:dyDescent="0.2">
      <c r="A1479" s="19">
        <v>40476152</v>
      </c>
      <c r="B1479" s="19" t="s">
        <v>1917</v>
      </c>
      <c r="C1479" s="20">
        <v>71045</v>
      </c>
      <c r="D1479" s="73">
        <v>428.75</v>
      </c>
      <c r="E1479" s="74">
        <v>99.911999999999992</v>
      </c>
      <c r="G1479" s="75">
        <v>440.84190000000001</v>
      </c>
      <c r="H1479" s="75">
        <v>791.43000000000006</v>
      </c>
      <c r="I1479" s="75">
        <v>765.9</v>
      </c>
      <c r="J1479" s="75">
        <v>723.35</v>
      </c>
      <c r="K1479" s="75">
        <v>595.69999999999993</v>
      </c>
      <c r="L1479" s="76">
        <v>1594.395</v>
      </c>
      <c r="M1479" s="75">
        <v>765.9</v>
      </c>
      <c r="N1479" s="75">
        <v>765.9</v>
      </c>
      <c r="O1479" s="75">
        <v>765.9</v>
      </c>
      <c r="P1479" s="77">
        <v>440.84190000000001</v>
      </c>
      <c r="Q1479" s="77">
        <v>1594.395</v>
      </c>
    </row>
    <row r="1480" spans="1:17" x14ac:dyDescent="0.2">
      <c r="A1480" s="19">
        <v>40476160</v>
      </c>
      <c r="B1480" s="19" t="s">
        <v>1916</v>
      </c>
      <c r="C1480" s="20">
        <v>71046</v>
      </c>
      <c r="D1480" s="73">
        <v>532.25</v>
      </c>
      <c r="E1480" s="74">
        <v>99.911999999999992</v>
      </c>
      <c r="G1480" s="75">
        <v>0</v>
      </c>
      <c r="H1480" s="75">
        <v>757.41989999999998</v>
      </c>
      <c r="I1480" s="75">
        <v>732.98699999999997</v>
      </c>
      <c r="J1480" s="75">
        <v>692.26549999999997</v>
      </c>
      <c r="K1480" s="75">
        <v>570.10099999999989</v>
      </c>
      <c r="L1480" s="76">
        <v>0</v>
      </c>
      <c r="M1480" s="75">
        <v>732.98699999999997</v>
      </c>
      <c r="N1480" s="75">
        <v>732.98699999999997</v>
      </c>
      <c r="O1480" s="75">
        <v>732.98699999999997</v>
      </c>
      <c r="P1480" s="77">
        <v>0</v>
      </c>
      <c r="Q1480" s="77">
        <v>757.41989999999998</v>
      </c>
    </row>
    <row r="1481" spans="1:17" x14ac:dyDescent="0.2">
      <c r="A1481" s="19">
        <v>40476178</v>
      </c>
      <c r="B1481" s="19" t="s">
        <v>1924</v>
      </c>
      <c r="C1481" s="20">
        <v>72100</v>
      </c>
      <c r="D1481" s="73">
        <v>682</v>
      </c>
      <c r="E1481" s="74">
        <v>122.91199999999999</v>
      </c>
      <c r="G1481" s="75">
        <v>440.84190000000001</v>
      </c>
      <c r="H1481" s="75">
        <v>757.41989999999998</v>
      </c>
      <c r="I1481" s="75">
        <v>732.98699999999997</v>
      </c>
      <c r="J1481" s="75">
        <v>692.26549999999997</v>
      </c>
      <c r="K1481" s="75">
        <v>570.10099999999989</v>
      </c>
      <c r="L1481" s="76">
        <v>1594.395</v>
      </c>
      <c r="M1481" s="75">
        <v>732.98699999999997</v>
      </c>
      <c r="N1481" s="75">
        <v>732.98699999999997</v>
      </c>
      <c r="O1481" s="75">
        <v>732.98699999999997</v>
      </c>
      <c r="P1481" s="77">
        <v>440.84190000000001</v>
      </c>
      <c r="Q1481" s="77">
        <v>1594.395</v>
      </c>
    </row>
    <row r="1482" spans="1:17" x14ac:dyDescent="0.2">
      <c r="A1482" s="19">
        <v>40476228</v>
      </c>
      <c r="B1482" s="19" t="s">
        <v>961</v>
      </c>
      <c r="C1482" s="72" t="s">
        <v>960</v>
      </c>
      <c r="D1482" s="73">
        <v>2924.75</v>
      </c>
      <c r="E1482" s="74">
        <v>0</v>
      </c>
      <c r="G1482" s="75">
        <v>838.09387000000004</v>
      </c>
      <c r="H1482" s="75">
        <v>1090.0344</v>
      </c>
      <c r="I1482" s="75">
        <v>1054.8720000000001</v>
      </c>
      <c r="J1482" s="75">
        <v>996.26799999999992</v>
      </c>
      <c r="K1482" s="75">
        <v>820.4559999999999</v>
      </c>
      <c r="L1482" s="76">
        <v>2716.6860000000001</v>
      </c>
      <c r="M1482" s="75">
        <v>1054.8720000000001</v>
      </c>
      <c r="N1482" s="75">
        <v>1054.8720000000001</v>
      </c>
      <c r="O1482" s="75">
        <v>1054.8720000000001</v>
      </c>
      <c r="P1482" s="77">
        <v>820.4559999999999</v>
      </c>
      <c r="Q1482" s="77">
        <v>2716.6860000000001</v>
      </c>
    </row>
    <row r="1483" spans="1:17" x14ac:dyDescent="0.2">
      <c r="A1483" s="19">
        <v>40476236</v>
      </c>
      <c r="B1483" s="19" t="s">
        <v>959</v>
      </c>
      <c r="C1483" s="72" t="s">
        <v>960</v>
      </c>
      <c r="D1483" s="73">
        <v>2928</v>
      </c>
      <c r="E1483" s="74">
        <v>0</v>
      </c>
      <c r="G1483" s="75">
        <v>838.09387000000004</v>
      </c>
      <c r="H1483" s="75">
        <v>1090.0344</v>
      </c>
      <c r="I1483" s="75">
        <v>1054.8720000000001</v>
      </c>
      <c r="J1483" s="75">
        <v>996.26799999999992</v>
      </c>
      <c r="K1483" s="75">
        <v>820.4559999999999</v>
      </c>
      <c r="L1483" s="76">
        <v>2716.6860000000001</v>
      </c>
      <c r="M1483" s="75">
        <v>1054.8720000000001</v>
      </c>
      <c r="N1483" s="75">
        <v>1054.8720000000001</v>
      </c>
      <c r="O1483" s="75">
        <v>1054.8720000000001</v>
      </c>
      <c r="P1483" s="77">
        <v>820.4559999999999</v>
      </c>
      <c r="Q1483" s="77">
        <v>2716.6860000000001</v>
      </c>
    </row>
    <row r="1484" spans="1:17" x14ac:dyDescent="0.2">
      <c r="A1484" s="19">
        <v>40476244</v>
      </c>
      <c r="B1484" s="19" t="s">
        <v>3594</v>
      </c>
      <c r="C1484" s="72" t="s">
        <v>3595</v>
      </c>
      <c r="D1484" s="73">
        <v>7250</v>
      </c>
      <c r="E1484" s="74">
        <v>7606.8244999999997</v>
      </c>
      <c r="G1484" s="75">
        <v>838.09387000000004</v>
      </c>
      <c r="H1484" s="75">
        <v>1184.8200000000002</v>
      </c>
      <c r="I1484" s="75">
        <v>1146.6000000000001</v>
      </c>
      <c r="J1484" s="75">
        <v>1082.8999999999999</v>
      </c>
      <c r="K1484" s="75">
        <v>891.8</v>
      </c>
      <c r="L1484" s="76">
        <v>2716.6860000000001</v>
      </c>
      <c r="M1484" s="75">
        <v>1146.6000000000001</v>
      </c>
      <c r="N1484" s="75">
        <v>1146.6000000000001</v>
      </c>
      <c r="O1484" s="75">
        <v>1146.6000000000001</v>
      </c>
      <c r="P1484" s="77">
        <v>838.09387000000004</v>
      </c>
      <c r="Q1484" s="77">
        <v>2716.6860000000001</v>
      </c>
    </row>
    <row r="1485" spans="1:17" x14ac:dyDescent="0.2">
      <c r="A1485" s="19">
        <v>40476251</v>
      </c>
      <c r="B1485" s="19" t="s">
        <v>4391</v>
      </c>
      <c r="C1485" s="20">
        <v>77071</v>
      </c>
      <c r="D1485" s="73">
        <v>195</v>
      </c>
      <c r="E1485" s="74">
        <v>99.911999999999992</v>
      </c>
      <c r="G1485" s="75">
        <v>0</v>
      </c>
      <c r="H1485" s="75">
        <v>1090.0344</v>
      </c>
      <c r="I1485" s="75">
        <v>1054.8720000000001</v>
      </c>
      <c r="J1485" s="75">
        <v>996.26799999999992</v>
      </c>
      <c r="K1485" s="75">
        <v>820.4559999999999</v>
      </c>
      <c r="L1485" s="76">
        <v>0</v>
      </c>
      <c r="M1485" s="75">
        <v>1054.8720000000001</v>
      </c>
      <c r="N1485" s="75">
        <v>1054.8720000000001</v>
      </c>
      <c r="O1485" s="75">
        <v>1054.8720000000001</v>
      </c>
      <c r="P1485" s="77">
        <v>0</v>
      </c>
      <c r="Q1485" s="77">
        <v>1090.0344</v>
      </c>
    </row>
    <row r="1486" spans="1:17" x14ac:dyDescent="0.2">
      <c r="A1486" s="19">
        <v>40476285</v>
      </c>
      <c r="B1486" s="19" t="s">
        <v>4834</v>
      </c>
      <c r="C1486" s="72" t="s">
        <v>4833</v>
      </c>
      <c r="D1486" s="73">
        <v>6758.5</v>
      </c>
      <c r="E1486" s="74">
        <v>0</v>
      </c>
      <c r="G1486" s="75">
        <v>838.09387000000004</v>
      </c>
      <c r="H1486" s="75">
        <v>1090.0344</v>
      </c>
      <c r="I1486" s="75">
        <v>1054.8720000000001</v>
      </c>
      <c r="J1486" s="75">
        <v>996.26799999999992</v>
      </c>
      <c r="K1486" s="75">
        <v>820.4559999999999</v>
      </c>
      <c r="L1486" s="76">
        <v>2716.6860000000001</v>
      </c>
      <c r="M1486" s="75">
        <v>1054.8720000000001</v>
      </c>
      <c r="N1486" s="75">
        <v>1054.8720000000001</v>
      </c>
      <c r="O1486" s="75">
        <v>1054.8720000000001</v>
      </c>
      <c r="P1486" s="77">
        <v>820.4559999999999</v>
      </c>
      <c r="Q1486" s="77">
        <v>2716.6860000000001</v>
      </c>
    </row>
    <row r="1487" spans="1:17" x14ac:dyDescent="0.2">
      <c r="A1487" s="19">
        <v>40476293</v>
      </c>
      <c r="B1487" s="19" t="s">
        <v>4832</v>
      </c>
      <c r="C1487" s="72" t="s">
        <v>4833</v>
      </c>
      <c r="D1487" s="73">
        <v>7333</v>
      </c>
      <c r="E1487" s="74">
        <v>0</v>
      </c>
      <c r="G1487" s="75">
        <v>114.51624000000001</v>
      </c>
      <c r="H1487" s="75">
        <v>551.49</v>
      </c>
      <c r="I1487" s="75">
        <v>533.70000000000005</v>
      </c>
      <c r="J1487" s="75">
        <v>504.05</v>
      </c>
      <c r="K1487" s="75">
        <v>415.09999999999997</v>
      </c>
      <c r="L1487" s="76">
        <v>343.66500000000002</v>
      </c>
      <c r="M1487" s="75">
        <v>533.70000000000005</v>
      </c>
      <c r="N1487" s="75">
        <v>533.70000000000005</v>
      </c>
      <c r="O1487" s="75">
        <v>533.70000000000005</v>
      </c>
      <c r="P1487" s="77">
        <v>114.51624000000001</v>
      </c>
      <c r="Q1487" s="77">
        <v>551.49</v>
      </c>
    </row>
    <row r="1488" spans="1:17" x14ac:dyDescent="0.2">
      <c r="A1488" s="19">
        <v>40476301</v>
      </c>
      <c r="B1488" s="19" t="s">
        <v>4162</v>
      </c>
      <c r="C1488" s="72"/>
      <c r="D1488" s="73">
        <v>6643.75</v>
      </c>
      <c r="E1488" s="74">
        <v>0</v>
      </c>
      <c r="G1488" s="75">
        <v>834.04474000000005</v>
      </c>
      <c r="H1488" s="75">
        <v>771.53730000000007</v>
      </c>
      <c r="I1488" s="75">
        <v>746.649</v>
      </c>
      <c r="J1488" s="75">
        <v>705.16849999999999</v>
      </c>
      <c r="K1488" s="75">
        <v>580.72699999999998</v>
      </c>
      <c r="L1488" s="76">
        <v>211.41</v>
      </c>
      <c r="M1488" s="75">
        <v>746.649</v>
      </c>
      <c r="N1488" s="75">
        <v>746.649</v>
      </c>
      <c r="O1488" s="75">
        <v>746.649</v>
      </c>
      <c r="P1488" s="77">
        <v>211.41</v>
      </c>
      <c r="Q1488" s="77">
        <v>834.04474000000005</v>
      </c>
    </row>
    <row r="1489" spans="1:17" x14ac:dyDescent="0.2">
      <c r="A1489" s="19">
        <v>40476319</v>
      </c>
      <c r="B1489" s="19" t="s">
        <v>2000</v>
      </c>
      <c r="C1489" s="72" t="s">
        <v>2001</v>
      </c>
      <c r="D1489" s="73">
        <v>3493</v>
      </c>
      <c r="E1489" s="74">
        <v>0</v>
      </c>
      <c r="G1489" s="75">
        <v>834.04474000000005</v>
      </c>
      <c r="H1489" s="75">
        <v>771.53730000000007</v>
      </c>
      <c r="I1489" s="75">
        <v>746.649</v>
      </c>
      <c r="J1489" s="75">
        <v>705.16849999999999</v>
      </c>
      <c r="K1489" s="75">
        <v>580.72699999999998</v>
      </c>
      <c r="L1489" s="76">
        <v>211.41</v>
      </c>
      <c r="M1489" s="75">
        <v>746.649</v>
      </c>
      <c r="N1489" s="75">
        <v>746.649</v>
      </c>
      <c r="O1489" s="75">
        <v>746.649</v>
      </c>
      <c r="P1489" s="77">
        <v>211.41</v>
      </c>
      <c r="Q1489" s="77">
        <v>834.04474000000005</v>
      </c>
    </row>
    <row r="1490" spans="1:17" x14ac:dyDescent="0.2">
      <c r="A1490" s="19">
        <v>40476327</v>
      </c>
      <c r="B1490" s="19" t="s">
        <v>2002</v>
      </c>
      <c r="C1490" s="72" t="s">
        <v>2001</v>
      </c>
      <c r="D1490" s="73">
        <v>3780.25</v>
      </c>
      <c r="E1490" s="74">
        <v>0</v>
      </c>
      <c r="G1490" s="75">
        <v>834.04474000000005</v>
      </c>
      <c r="H1490" s="75">
        <v>771.53730000000007</v>
      </c>
      <c r="I1490" s="75">
        <v>746.649</v>
      </c>
      <c r="J1490" s="75">
        <v>705.16849999999999</v>
      </c>
      <c r="K1490" s="75">
        <v>580.72699999999998</v>
      </c>
      <c r="L1490" s="76">
        <v>211.41</v>
      </c>
      <c r="M1490" s="75">
        <v>746.649</v>
      </c>
      <c r="N1490" s="75">
        <v>746.649</v>
      </c>
      <c r="O1490" s="75">
        <v>746.649</v>
      </c>
      <c r="P1490" s="77">
        <v>211.41</v>
      </c>
      <c r="Q1490" s="77">
        <v>834.04474000000005</v>
      </c>
    </row>
    <row r="1491" spans="1:17" x14ac:dyDescent="0.2">
      <c r="A1491" s="19">
        <v>40476343</v>
      </c>
      <c r="B1491" s="19" t="s">
        <v>3722</v>
      </c>
      <c r="C1491" s="20">
        <v>72170</v>
      </c>
      <c r="D1491" s="73">
        <v>399.25</v>
      </c>
      <c r="E1491" s="74">
        <v>122.91199999999999</v>
      </c>
      <c r="G1491" s="75">
        <v>0</v>
      </c>
      <c r="H1491" s="75">
        <v>771.53730000000007</v>
      </c>
      <c r="I1491" s="75">
        <v>746.649</v>
      </c>
      <c r="J1491" s="75">
        <v>705.16849999999999</v>
      </c>
      <c r="K1491" s="75">
        <v>580.72699999999998</v>
      </c>
      <c r="L1491" s="76">
        <v>0</v>
      </c>
      <c r="M1491" s="75">
        <v>746.649</v>
      </c>
      <c r="N1491" s="75">
        <v>746.649</v>
      </c>
      <c r="O1491" s="75">
        <v>746.649</v>
      </c>
      <c r="P1491" s="77">
        <v>0</v>
      </c>
      <c r="Q1491" s="77">
        <v>771.53730000000007</v>
      </c>
    </row>
    <row r="1492" spans="1:17" x14ac:dyDescent="0.2">
      <c r="A1492" s="19">
        <v>40476350</v>
      </c>
      <c r="B1492" s="19" t="s">
        <v>3502</v>
      </c>
      <c r="C1492" s="20">
        <v>71046</v>
      </c>
      <c r="D1492" s="73">
        <v>138.75</v>
      </c>
      <c r="E1492" s="74">
        <v>99.911999999999992</v>
      </c>
      <c r="G1492" s="75">
        <v>834.04474000000005</v>
      </c>
      <c r="H1492" s="75">
        <v>771.53730000000007</v>
      </c>
      <c r="I1492" s="75">
        <v>746.649</v>
      </c>
      <c r="J1492" s="75">
        <v>705.16849999999999</v>
      </c>
      <c r="K1492" s="75">
        <v>580.72699999999998</v>
      </c>
      <c r="L1492" s="76">
        <v>211.41</v>
      </c>
      <c r="M1492" s="75">
        <v>746.649</v>
      </c>
      <c r="N1492" s="75">
        <v>746.649</v>
      </c>
      <c r="O1492" s="75">
        <v>746.649</v>
      </c>
      <c r="P1492" s="77">
        <v>211.41</v>
      </c>
      <c r="Q1492" s="77">
        <v>834.04474000000005</v>
      </c>
    </row>
    <row r="1493" spans="1:17" x14ac:dyDescent="0.2">
      <c r="A1493" s="19">
        <v>40476392</v>
      </c>
      <c r="B1493" s="19" t="s">
        <v>2739</v>
      </c>
      <c r="C1493" s="20">
        <v>64493</v>
      </c>
      <c r="D1493" s="73">
        <v>1873.25</v>
      </c>
      <c r="E1493" s="74">
        <v>980.00699999999983</v>
      </c>
      <c r="G1493" s="75">
        <v>1013.4231000000001</v>
      </c>
      <c r="H1493" s="75">
        <v>785.86860000000001</v>
      </c>
      <c r="I1493" s="75">
        <v>760.51800000000003</v>
      </c>
      <c r="J1493" s="75">
        <v>718.26699999999994</v>
      </c>
      <c r="K1493" s="75">
        <v>591.5139999999999</v>
      </c>
      <c r="L1493" s="76">
        <v>500.87700000000001</v>
      </c>
      <c r="M1493" s="75">
        <v>760.51800000000003</v>
      </c>
      <c r="N1493" s="75">
        <v>760.51800000000003</v>
      </c>
      <c r="O1493" s="75">
        <v>760.51800000000003</v>
      </c>
      <c r="P1493" s="77">
        <v>500.87700000000001</v>
      </c>
      <c r="Q1493" s="77">
        <v>1013.4231000000001</v>
      </c>
    </row>
    <row r="1494" spans="1:17" x14ac:dyDescent="0.2">
      <c r="A1494" s="19">
        <v>40476400</v>
      </c>
      <c r="B1494" s="19" t="s">
        <v>2740</v>
      </c>
      <c r="C1494" s="20">
        <v>64494</v>
      </c>
      <c r="D1494" s="73">
        <v>1157.5</v>
      </c>
      <c r="E1494" s="74">
        <v>0</v>
      </c>
      <c r="G1494" s="75">
        <v>0</v>
      </c>
      <c r="H1494" s="75">
        <v>785.86860000000001</v>
      </c>
      <c r="I1494" s="75">
        <v>760.51800000000003</v>
      </c>
      <c r="J1494" s="75">
        <v>718.26699999999994</v>
      </c>
      <c r="K1494" s="75">
        <v>591.5139999999999</v>
      </c>
      <c r="L1494" s="76">
        <v>0</v>
      </c>
      <c r="M1494" s="75">
        <v>760.51800000000003</v>
      </c>
      <c r="N1494" s="75">
        <v>760.51800000000003</v>
      </c>
      <c r="O1494" s="75">
        <v>760.51800000000003</v>
      </c>
      <c r="P1494" s="77">
        <v>0</v>
      </c>
      <c r="Q1494" s="77">
        <v>785.86860000000001</v>
      </c>
    </row>
    <row r="1495" spans="1:17" x14ac:dyDescent="0.2">
      <c r="A1495" s="19">
        <v>40476418</v>
      </c>
      <c r="B1495" s="19" t="s">
        <v>2741</v>
      </c>
      <c r="C1495" s="20">
        <v>64495</v>
      </c>
      <c r="D1495" s="73">
        <v>1161.25</v>
      </c>
      <c r="E1495" s="74">
        <v>0</v>
      </c>
      <c r="G1495" s="75">
        <v>1013.4231000000001</v>
      </c>
      <c r="H1495" s="75">
        <v>785.86860000000001</v>
      </c>
      <c r="I1495" s="75">
        <v>760.51800000000003</v>
      </c>
      <c r="J1495" s="75">
        <v>718.26699999999994</v>
      </c>
      <c r="K1495" s="75">
        <v>591.5139999999999</v>
      </c>
      <c r="L1495" s="76">
        <v>500.87700000000001</v>
      </c>
      <c r="M1495" s="75">
        <v>760.51800000000003</v>
      </c>
      <c r="N1495" s="75">
        <v>760.51800000000003</v>
      </c>
      <c r="O1495" s="75">
        <v>760.51800000000003</v>
      </c>
      <c r="P1495" s="77">
        <v>500.87700000000001</v>
      </c>
      <c r="Q1495" s="77">
        <v>1013.4231000000001</v>
      </c>
    </row>
    <row r="1496" spans="1:17" x14ac:dyDescent="0.2">
      <c r="A1496" s="19">
        <v>40476426</v>
      </c>
      <c r="B1496" s="19" t="s">
        <v>2184</v>
      </c>
      <c r="C1496" s="20">
        <v>64479</v>
      </c>
      <c r="D1496" s="73">
        <v>2002.75</v>
      </c>
      <c r="E1496" s="74">
        <v>980.00699999999983</v>
      </c>
      <c r="G1496" s="75">
        <v>1013.4231000000001</v>
      </c>
      <c r="H1496" s="75">
        <v>785.86860000000001</v>
      </c>
      <c r="I1496" s="75">
        <v>760.51800000000003</v>
      </c>
      <c r="J1496" s="75">
        <v>718.26699999999994</v>
      </c>
      <c r="K1496" s="75">
        <v>591.5139999999999</v>
      </c>
      <c r="L1496" s="76">
        <v>500.87700000000001</v>
      </c>
      <c r="M1496" s="75">
        <v>760.51800000000003</v>
      </c>
      <c r="N1496" s="75">
        <v>760.51800000000003</v>
      </c>
      <c r="O1496" s="75">
        <v>760.51800000000003</v>
      </c>
      <c r="P1496" s="77">
        <v>500.87700000000001</v>
      </c>
      <c r="Q1496" s="77">
        <v>1013.4231000000001</v>
      </c>
    </row>
    <row r="1497" spans="1:17" x14ac:dyDescent="0.2">
      <c r="A1497" s="19">
        <v>40476434</v>
      </c>
      <c r="B1497" s="19" t="s">
        <v>2183</v>
      </c>
      <c r="C1497" s="20">
        <v>64480</v>
      </c>
      <c r="D1497" s="73">
        <v>1528.75</v>
      </c>
      <c r="E1497" s="74">
        <v>0</v>
      </c>
      <c r="G1497" s="75">
        <v>1001.2567000000001</v>
      </c>
      <c r="H1497" s="75">
        <v>774.3180000000001</v>
      </c>
      <c r="I1497" s="75">
        <v>749.34</v>
      </c>
      <c r="J1497" s="75">
        <v>707.71</v>
      </c>
      <c r="K1497" s="75">
        <v>582.81999999999994</v>
      </c>
      <c r="L1497" s="76">
        <v>500.87700000000001</v>
      </c>
      <c r="M1497" s="75">
        <v>749.34</v>
      </c>
      <c r="N1497" s="75">
        <v>749.34</v>
      </c>
      <c r="O1497" s="75">
        <v>749.34</v>
      </c>
      <c r="P1497" s="77">
        <v>500.87700000000001</v>
      </c>
      <c r="Q1497" s="77">
        <v>1001.2567000000001</v>
      </c>
    </row>
    <row r="1498" spans="1:17" x14ac:dyDescent="0.2">
      <c r="A1498" s="19">
        <v>40476442</v>
      </c>
      <c r="B1498" s="19" t="s">
        <v>3909</v>
      </c>
      <c r="C1498" s="20">
        <v>37193</v>
      </c>
      <c r="D1498" s="73">
        <v>6695.75</v>
      </c>
      <c r="E1498" s="74">
        <v>3425.8154999999997</v>
      </c>
      <c r="G1498" s="75">
        <v>1001.2567000000001</v>
      </c>
      <c r="H1498" s="75">
        <v>774.3180000000001</v>
      </c>
      <c r="I1498" s="75">
        <v>749.34</v>
      </c>
      <c r="J1498" s="75">
        <v>707.71</v>
      </c>
      <c r="K1498" s="75">
        <v>582.81999999999994</v>
      </c>
      <c r="L1498" s="76">
        <v>500.87700000000001</v>
      </c>
      <c r="M1498" s="75">
        <v>749.34</v>
      </c>
      <c r="N1498" s="75">
        <v>749.34</v>
      </c>
      <c r="O1498" s="75">
        <v>749.34</v>
      </c>
      <c r="P1498" s="77">
        <v>500.87700000000001</v>
      </c>
      <c r="Q1498" s="77">
        <v>1001.2567000000001</v>
      </c>
    </row>
    <row r="1499" spans="1:17" x14ac:dyDescent="0.2">
      <c r="A1499" s="19">
        <v>40476459</v>
      </c>
      <c r="B1499" s="19" t="s">
        <v>2869</v>
      </c>
      <c r="C1499" s="72"/>
      <c r="D1499" s="73">
        <v>1252</v>
      </c>
      <c r="E1499" s="74">
        <v>0</v>
      </c>
      <c r="G1499" s="75">
        <v>1001.2567000000001</v>
      </c>
      <c r="H1499" s="75">
        <v>774.3180000000001</v>
      </c>
      <c r="I1499" s="75">
        <v>749.34</v>
      </c>
      <c r="J1499" s="75">
        <v>707.71</v>
      </c>
      <c r="K1499" s="75">
        <v>582.81999999999994</v>
      </c>
      <c r="L1499" s="76">
        <v>500.87700000000001</v>
      </c>
      <c r="M1499" s="75">
        <v>749.34</v>
      </c>
      <c r="N1499" s="75">
        <v>749.34</v>
      </c>
      <c r="O1499" s="75">
        <v>749.34</v>
      </c>
      <c r="P1499" s="77">
        <v>500.87700000000001</v>
      </c>
      <c r="Q1499" s="77">
        <v>1001.2567000000001</v>
      </c>
    </row>
    <row r="1500" spans="1:17" x14ac:dyDescent="0.2">
      <c r="A1500" s="19">
        <v>40476467</v>
      </c>
      <c r="B1500" s="19" t="s">
        <v>2751</v>
      </c>
      <c r="C1500" s="20">
        <v>20552</v>
      </c>
      <c r="D1500" s="73">
        <v>563.25</v>
      </c>
      <c r="E1500" s="74">
        <v>312.67349999999993</v>
      </c>
      <c r="G1500" s="75">
        <v>0</v>
      </c>
      <c r="H1500" s="75">
        <v>774.3180000000001</v>
      </c>
      <c r="I1500" s="75">
        <v>749.34</v>
      </c>
      <c r="J1500" s="75">
        <v>707.71</v>
      </c>
      <c r="K1500" s="75">
        <v>582.81999999999994</v>
      </c>
      <c r="L1500" s="76">
        <v>0</v>
      </c>
      <c r="M1500" s="75">
        <v>749.34</v>
      </c>
      <c r="N1500" s="75">
        <v>749.34</v>
      </c>
      <c r="O1500" s="75">
        <v>749.34</v>
      </c>
      <c r="P1500" s="77">
        <v>0</v>
      </c>
      <c r="Q1500" s="77">
        <v>774.3180000000001</v>
      </c>
    </row>
    <row r="1501" spans="1:17" x14ac:dyDescent="0.2">
      <c r="A1501" s="19">
        <v>40476483</v>
      </c>
      <c r="B1501" s="19" t="s">
        <v>188</v>
      </c>
      <c r="C1501" s="20">
        <v>77063</v>
      </c>
      <c r="D1501" s="73">
        <v>143.75</v>
      </c>
      <c r="E1501" s="74">
        <v>0</v>
      </c>
      <c r="G1501" s="75">
        <v>1013.4231000000001</v>
      </c>
      <c r="H1501" s="75">
        <v>785.86860000000001</v>
      </c>
      <c r="I1501" s="75">
        <v>760.51800000000003</v>
      </c>
      <c r="J1501" s="75">
        <v>718.26699999999994</v>
      </c>
      <c r="K1501" s="75">
        <v>591.5139999999999</v>
      </c>
      <c r="L1501" s="76">
        <v>500.87700000000001</v>
      </c>
      <c r="M1501" s="75">
        <v>760.51800000000003</v>
      </c>
      <c r="N1501" s="75">
        <v>760.51800000000003</v>
      </c>
      <c r="O1501" s="75">
        <v>760.51800000000003</v>
      </c>
      <c r="P1501" s="77">
        <v>500.87700000000001</v>
      </c>
      <c r="Q1501" s="77">
        <v>1013.4231000000001</v>
      </c>
    </row>
    <row r="1502" spans="1:17" x14ac:dyDescent="0.2">
      <c r="A1502" s="19">
        <v>40476491</v>
      </c>
      <c r="B1502" s="19" t="s">
        <v>220</v>
      </c>
      <c r="C1502" s="72" t="s">
        <v>46</v>
      </c>
      <c r="D1502" s="73">
        <v>86</v>
      </c>
      <c r="E1502" s="74">
        <v>0</v>
      </c>
      <c r="G1502" s="75">
        <v>406.96608000000003</v>
      </c>
      <c r="H1502" s="75">
        <v>906.93600000000004</v>
      </c>
      <c r="I1502" s="75">
        <v>877.68000000000006</v>
      </c>
      <c r="J1502" s="75">
        <v>828.92000000000007</v>
      </c>
      <c r="K1502" s="75">
        <v>682.64</v>
      </c>
      <c r="L1502" s="76">
        <v>1594.395</v>
      </c>
      <c r="M1502" s="75">
        <v>877.68000000000006</v>
      </c>
      <c r="N1502" s="75">
        <v>877.68000000000006</v>
      </c>
      <c r="O1502" s="75">
        <v>877.68000000000006</v>
      </c>
      <c r="P1502" s="77">
        <v>406.96608000000003</v>
      </c>
      <c r="Q1502" s="77">
        <v>1594.395</v>
      </c>
    </row>
    <row r="1503" spans="1:17" x14ac:dyDescent="0.2">
      <c r="A1503" s="19">
        <v>40476509</v>
      </c>
      <c r="B1503" s="19" t="s">
        <v>1936</v>
      </c>
      <c r="C1503" s="20">
        <v>7706752</v>
      </c>
      <c r="D1503" s="73">
        <v>470.25</v>
      </c>
      <c r="E1503" s="74">
        <v>0</v>
      </c>
      <c r="G1503" s="75">
        <v>406.96608000000003</v>
      </c>
      <c r="H1503" s="75">
        <v>906.93600000000004</v>
      </c>
      <c r="I1503" s="75">
        <v>877.68000000000006</v>
      </c>
      <c r="J1503" s="75">
        <v>828.92000000000007</v>
      </c>
      <c r="K1503" s="75">
        <v>682.64</v>
      </c>
      <c r="L1503" s="76">
        <v>1594.395</v>
      </c>
      <c r="M1503" s="75">
        <v>877.68000000000006</v>
      </c>
      <c r="N1503" s="75">
        <v>877.68000000000006</v>
      </c>
      <c r="O1503" s="75">
        <v>877.68000000000006</v>
      </c>
      <c r="P1503" s="77">
        <v>406.96608000000003</v>
      </c>
      <c r="Q1503" s="77">
        <v>1594.395</v>
      </c>
    </row>
    <row r="1504" spans="1:17" x14ac:dyDescent="0.2">
      <c r="A1504" s="19">
        <v>40476558</v>
      </c>
      <c r="B1504" s="19" t="s">
        <v>2738</v>
      </c>
      <c r="C1504" s="20">
        <v>50431</v>
      </c>
      <c r="D1504" s="73">
        <v>1858</v>
      </c>
      <c r="E1504" s="74">
        <v>719.14099999999996</v>
      </c>
      <c r="G1504" s="75">
        <v>406.96608000000003</v>
      </c>
      <c r="H1504" s="75">
        <v>906.93600000000004</v>
      </c>
      <c r="I1504" s="75">
        <v>877.68000000000006</v>
      </c>
      <c r="J1504" s="75">
        <v>828.92000000000007</v>
      </c>
      <c r="K1504" s="75">
        <v>682.64</v>
      </c>
      <c r="L1504" s="76">
        <v>1594.395</v>
      </c>
      <c r="M1504" s="75">
        <v>877.68000000000006</v>
      </c>
      <c r="N1504" s="75">
        <v>877.68000000000006</v>
      </c>
      <c r="O1504" s="75">
        <v>877.68000000000006</v>
      </c>
      <c r="P1504" s="77">
        <v>406.96608000000003</v>
      </c>
      <c r="Q1504" s="77">
        <v>1594.395</v>
      </c>
    </row>
    <row r="1505" spans="1:17" x14ac:dyDescent="0.2">
      <c r="A1505" s="19">
        <v>40476566</v>
      </c>
      <c r="B1505" s="19" t="s">
        <v>1265</v>
      </c>
      <c r="C1505" s="20">
        <v>19081</v>
      </c>
      <c r="D1505" s="73">
        <v>3632</v>
      </c>
      <c r="E1505" s="74">
        <v>1724.4824999999998</v>
      </c>
      <c r="G1505" s="75">
        <v>0</v>
      </c>
      <c r="H1505" s="75">
        <v>906.93600000000004</v>
      </c>
      <c r="I1505" s="75">
        <v>877.68000000000006</v>
      </c>
      <c r="J1505" s="75">
        <v>828.92000000000007</v>
      </c>
      <c r="K1505" s="75">
        <v>682.64</v>
      </c>
      <c r="L1505" s="76">
        <v>0</v>
      </c>
      <c r="M1505" s="75">
        <v>877.68000000000006</v>
      </c>
      <c r="N1505" s="75">
        <v>877.68000000000006</v>
      </c>
      <c r="O1505" s="75">
        <v>877.68000000000006</v>
      </c>
      <c r="P1505" s="77">
        <v>0</v>
      </c>
      <c r="Q1505" s="77">
        <v>906.93600000000004</v>
      </c>
    </row>
    <row r="1506" spans="1:17" x14ac:dyDescent="0.2">
      <c r="A1506" s="19">
        <v>40476574</v>
      </c>
      <c r="B1506" s="19" t="s">
        <v>1266</v>
      </c>
      <c r="C1506" s="20">
        <v>19082</v>
      </c>
      <c r="D1506" s="73">
        <v>3558.5</v>
      </c>
      <c r="E1506" s="74">
        <v>0</v>
      </c>
      <c r="G1506" s="75">
        <v>406.96608000000003</v>
      </c>
      <c r="H1506" s="75">
        <v>906.93600000000004</v>
      </c>
      <c r="I1506" s="75">
        <v>877.68000000000006</v>
      </c>
      <c r="J1506" s="75">
        <v>828.92000000000007</v>
      </c>
      <c r="K1506" s="75">
        <v>682.64</v>
      </c>
      <c r="L1506" s="76">
        <v>1594.395</v>
      </c>
      <c r="M1506" s="75">
        <v>877.68000000000006</v>
      </c>
      <c r="N1506" s="75">
        <v>877.68000000000006</v>
      </c>
      <c r="O1506" s="75">
        <v>877.68000000000006</v>
      </c>
      <c r="P1506" s="77">
        <v>406.96608000000003</v>
      </c>
      <c r="Q1506" s="77">
        <v>1594.395</v>
      </c>
    </row>
    <row r="1507" spans="1:17" x14ac:dyDescent="0.2">
      <c r="A1507" s="19">
        <v>40476582</v>
      </c>
      <c r="B1507" s="19" t="s">
        <v>15</v>
      </c>
      <c r="C1507" s="20">
        <v>77065</v>
      </c>
      <c r="D1507" s="73">
        <v>498.75</v>
      </c>
      <c r="E1507" s="74">
        <v>0</v>
      </c>
      <c r="G1507" s="75">
        <v>236.12321</v>
      </c>
      <c r="H1507" s="75">
        <v>634.6413</v>
      </c>
      <c r="I1507" s="75">
        <v>614.16899999999998</v>
      </c>
      <c r="J1507" s="75">
        <v>580.04849999999999</v>
      </c>
      <c r="K1507" s="75">
        <v>477.68699999999995</v>
      </c>
      <c r="L1507" s="76">
        <v>500.87700000000001</v>
      </c>
      <c r="M1507" s="75">
        <v>614.16899999999998</v>
      </c>
      <c r="N1507" s="75">
        <v>614.16899999999998</v>
      </c>
      <c r="O1507" s="75">
        <v>614.16899999999998</v>
      </c>
      <c r="P1507" s="77">
        <v>236.12321</v>
      </c>
      <c r="Q1507" s="77">
        <v>634.6413</v>
      </c>
    </row>
    <row r="1508" spans="1:17" x14ac:dyDescent="0.2">
      <c r="A1508" s="19">
        <v>40476590</v>
      </c>
      <c r="B1508" s="19" t="s">
        <v>3060</v>
      </c>
      <c r="C1508" s="20">
        <v>77066</v>
      </c>
      <c r="D1508" s="73">
        <v>498.75</v>
      </c>
      <c r="E1508" s="74">
        <v>0</v>
      </c>
      <c r="G1508" s="75">
        <v>236.12321</v>
      </c>
      <c r="H1508" s="75">
        <v>634.6413</v>
      </c>
      <c r="I1508" s="75">
        <v>614.16899999999998</v>
      </c>
      <c r="J1508" s="75">
        <v>580.04849999999999</v>
      </c>
      <c r="K1508" s="75">
        <v>477.68699999999995</v>
      </c>
      <c r="L1508" s="76">
        <v>500.87700000000001</v>
      </c>
      <c r="M1508" s="75">
        <v>614.16899999999998</v>
      </c>
      <c r="N1508" s="75">
        <v>614.16899999999998</v>
      </c>
      <c r="O1508" s="75">
        <v>614.16899999999998</v>
      </c>
      <c r="P1508" s="77">
        <v>236.12321</v>
      </c>
      <c r="Q1508" s="77">
        <v>634.6413</v>
      </c>
    </row>
    <row r="1509" spans="1:17" x14ac:dyDescent="0.2">
      <c r="A1509" s="19">
        <v>40476608</v>
      </c>
      <c r="B1509" s="19" t="s">
        <v>118</v>
      </c>
      <c r="C1509" s="20">
        <v>99153</v>
      </c>
      <c r="D1509" s="73">
        <v>59.5</v>
      </c>
      <c r="E1509" s="74">
        <v>0</v>
      </c>
      <c r="G1509" s="75">
        <v>236.12321</v>
      </c>
      <c r="H1509" s="75">
        <v>684.65670000000011</v>
      </c>
      <c r="I1509" s="75">
        <v>662.57100000000003</v>
      </c>
      <c r="J1509" s="75">
        <v>625.76150000000007</v>
      </c>
      <c r="K1509" s="75">
        <v>515.33299999999997</v>
      </c>
      <c r="L1509" s="76">
        <v>500.87700000000001</v>
      </c>
      <c r="M1509" s="75">
        <v>662.57100000000003</v>
      </c>
      <c r="N1509" s="75">
        <v>662.57100000000003</v>
      </c>
      <c r="O1509" s="75">
        <v>662.57100000000003</v>
      </c>
      <c r="P1509" s="77">
        <v>236.12321</v>
      </c>
      <c r="Q1509" s="77">
        <v>684.65670000000011</v>
      </c>
    </row>
    <row r="1510" spans="1:17" x14ac:dyDescent="0.2">
      <c r="A1510" s="19">
        <v>40476616</v>
      </c>
      <c r="B1510" s="19" t="s">
        <v>3585</v>
      </c>
      <c r="C1510" s="20">
        <v>62267</v>
      </c>
      <c r="D1510" s="73">
        <v>1607</v>
      </c>
      <c r="E1510" s="74">
        <v>746.31549999999993</v>
      </c>
      <c r="G1510" s="75">
        <v>0</v>
      </c>
      <c r="H1510" s="75">
        <v>634.6413</v>
      </c>
      <c r="I1510" s="75">
        <v>614.16899999999998</v>
      </c>
      <c r="J1510" s="75">
        <v>580.04849999999999</v>
      </c>
      <c r="K1510" s="75">
        <v>477.68699999999995</v>
      </c>
      <c r="L1510" s="76">
        <v>0</v>
      </c>
      <c r="M1510" s="75">
        <v>614.16899999999998</v>
      </c>
      <c r="N1510" s="75">
        <v>614.16899999999998</v>
      </c>
      <c r="O1510" s="75">
        <v>614.16899999999998</v>
      </c>
      <c r="P1510" s="77">
        <v>0</v>
      </c>
      <c r="Q1510" s="77">
        <v>634.6413</v>
      </c>
    </row>
    <row r="1511" spans="1:17" x14ac:dyDescent="0.2">
      <c r="A1511" s="19">
        <v>40476624</v>
      </c>
      <c r="B1511" s="19" t="s">
        <v>2805</v>
      </c>
      <c r="C1511" s="20">
        <v>36908</v>
      </c>
      <c r="D1511" s="73">
        <v>29055</v>
      </c>
      <c r="E1511" s="74">
        <v>0</v>
      </c>
      <c r="G1511" s="75">
        <v>236.12321</v>
      </c>
      <c r="H1511" s="75">
        <v>634.6413</v>
      </c>
      <c r="I1511" s="75">
        <v>614.16899999999998</v>
      </c>
      <c r="J1511" s="75">
        <v>580.04849999999999</v>
      </c>
      <c r="K1511" s="75">
        <v>477.68699999999995</v>
      </c>
      <c r="L1511" s="76">
        <v>500.87700000000001</v>
      </c>
      <c r="M1511" s="75">
        <v>614.16899999999998</v>
      </c>
      <c r="N1511" s="75">
        <v>614.16899999999998</v>
      </c>
      <c r="O1511" s="75">
        <v>614.16899999999998</v>
      </c>
      <c r="P1511" s="77">
        <v>236.12321</v>
      </c>
      <c r="Q1511" s="77">
        <v>634.6413</v>
      </c>
    </row>
    <row r="1512" spans="1:17" x14ac:dyDescent="0.2">
      <c r="A1512" s="19">
        <v>40476632</v>
      </c>
      <c r="B1512" s="19" t="s">
        <v>3582</v>
      </c>
      <c r="C1512" s="20">
        <v>36907</v>
      </c>
      <c r="D1512" s="73">
        <v>14376</v>
      </c>
      <c r="E1512" s="74">
        <v>0</v>
      </c>
      <c r="G1512" s="75">
        <v>442.85696000000002</v>
      </c>
      <c r="H1512" s="75">
        <v>894.31590000000006</v>
      </c>
      <c r="I1512" s="75">
        <v>865.46699999999998</v>
      </c>
      <c r="J1512" s="75">
        <v>817.38549999999998</v>
      </c>
      <c r="K1512" s="75">
        <v>673.14099999999996</v>
      </c>
      <c r="L1512" s="76">
        <v>1594.395</v>
      </c>
      <c r="M1512" s="75">
        <v>865.46699999999998</v>
      </c>
      <c r="N1512" s="75">
        <v>865.46699999999998</v>
      </c>
      <c r="O1512" s="75">
        <v>865.46699999999998</v>
      </c>
      <c r="P1512" s="77">
        <v>442.85696000000002</v>
      </c>
      <c r="Q1512" s="77">
        <v>1594.395</v>
      </c>
    </row>
    <row r="1513" spans="1:17" x14ac:dyDescent="0.2">
      <c r="A1513" s="19">
        <v>40476640</v>
      </c>
      <c r="B1513" s="19" t="s">
        <v>4569</v>
      </c>
      <c r="C1513" s="20">
        <v>36906</v>
      </c>
      <c r="D1513" s="73">
        <v>44040.5</v>
      </c>
      <c r="E1513" s="74">
        <v>19754.239999999998</v>
      </c>
      <c r="G1513" s="75">
        <v>442.85696000000002</v>
      </c>
      <c r="H1513" s="75">
        <v>894.31590000000006</v>
      </c>
      <c r="I1513" s="75">
        <v>865.46699999999998</v>
      </c>
      <c r="J1513" s="75">
        <v>817.38549999999998</v>
      </c>
      <c r="K1513" s="75">
        <v>673.14099999999996</v>
      </c>
      <c r="L1513" s="76">
        <v>1594.395</v>
      </c>
      <c r="M1513" s="75">
        <v>865.46699999999998</v>
      </c>
      <c r="N1513" s="75">
        <v>865.46699999999998</v>
      </c>
      <c r="O1513" s="75">
        <v>865.46699999999998</v>
      </c>
      <c r="P1513" s="77">
        <v>442.85696000000002</v>
      </c>
      <c r="Q1513" s="77">
        <v>1594.395</v>
      </c>
    </row>
    <row r="1514" spans="1:17" x14ac:dyDescent="0.2">
      <c r="A1514" s="19">
        <v>40476657</v>
      </c>
      <c r="B1514" s="19" t="s">
        <v>4568</v>
      </c>
      <c r="C1514" s="20">
        <v>36905</v>
      </c>
      <c r="D1514" s="73">
        <v>29055</v>
      </c>
      <c r="E1514" s="74">
        <v>12207.606499999998</v>
      </c>
      <c r="G1514" s="75">
        <v>442.85696000000002</v>
      </c>
      <c r="H1514" s="75">
        <v>972.0825000000001</v>
      </c>
      <c r="I1514" s="75">
        <v>940.72500000000002</v>
      </c>
      <c r="J1514" s="75">
        <v>888.46249999999998</v>
      </c>
      <c r="K1514" s="75">
        <v>731.67499999999995</v>
      </c>
      <c r="L1514" s="76">
        <v>1594.395</v>
      </c>
      <c r="M1514" s="75">
        <v>940.72500000000002</v>
      </c>
      <c r="N1514" s="75">
        <v>940.72500000000002</v>
      </c>
      <c r="O1514" s="75">
        <v>940.72500000000002</v>
      </c>
      <c r="P1514" s="77">
        <v>442.85696000000002</v>
      </c>
      <c r="Q1514" s="77">
        <v>1594.395</v>
      </c>
    </row>
    <row r="1515" spans="1:17" x14ac:dyDescent="0.2">
      <c r="A1515" s="19">
        <v>40476665</v>
      </c>
      <c r="B1515" s="19" t="s">
        <v>2518</v>
      </c>
      <c r="C1515" s="72" t="s">
        <v>2519</v>
      </c>
      <c r="D1515" s="73">
        <v>7438.5</v>
      </c>
      <c r="E1515" s="74">
        <v>0</v>
      </c>
      <c r="G1515" s="75">
        <v>0</v>
      </c>
      <c r="H1515" s="75">
        <v>894.31590000000006</v>
      </c>
      <c r="I1515" s="75">
        <v>865.46699999999998</v>
      </c>
      <c r="J1515" s="75">
        <v>817.38549999999998</v>
      </c>
      <c r="K1515" s="75">
        <v>673.14099999999996</v>
      </c>
      <c r="L1515" s="76">
        <v>0</v>
      </c>
      <c r="M1515" s="75">
        <v>865.46699999999998</v>
      </c>
      <c r="N1515" s="75">
        <v>865.46699999999998</v>
      </c>
      <c r="O1515" s="75">
        <v>865.46699999999998</v>
      </c>
      <c r="P1515" s="77">
        <v>0</v>
      </c>
      <c r="Q1515" s="77">
        <v>894.31590000000006</v>
      </c>
    </row>
    <row r="1516" spans="1:17" x14ac:dyDescent="0.2">
      <c r="A1516" s="19">
        <v>40476673</v>
      </c>
      <c r="B1516" s="19" t="s">
        <v>2241</v>
      </c>
      <c r="C1516" s="72" t="s">
        <v>1625</v>
      </c>
      <c r="D1516" s="73">
        <v>2841.75</v>
      </c>
      <c r="E1516" s="74">
        <v>0</v>
      </c>
      <c r="G1516" s="75">
        <v>442.85696000000002</v>
      </c>
      <c r="H1516" s="75">
        <v>894.31590000000006</v>
      </c>
      <c r="I1516" s="75">
        <v>865.46699999999998</v>
      </c>
      <c r="J1516" s="75">
        <v>817.38549999999998</v>
      </c>
      <c r="K1516" s="75">
        <v>673.14099999999996</v>
      </c>
      <c r="L1516" s="76">
        <v>1594.395</v>
      </c>
      <c r="M1516" s="75">
        <v>865.46699999999998</v>
      </c>
      <c r="N1516" s="75">
        <v>865.46699999999998</v>
      </c>
      <c r="O1516" s="75">
        <v>865.46699999999998</v>
      </c>
      <c r="P1516" s="77">
        <v>442.85696000000002</v>
      </c>
      <c r="Q1516" s="77">
        <v>1594.395</v>
      </c>
    </row>
    <row r="1517" spans="1:17" x14ac:dyDescent="0.2">
      <c r="A1517" s="19">
        <v>40476681</v>
      </c>
      <c r="B1517" s="19" t="s">
        <v>2238</v>
      </c>
      <c r="C1517" s="72" t="s">
        <v>1625</v>
      </c>
      <c r="D1517" s="73">
        <v>3339.75</v>
      </c>
      <c r="E1517" s="74">
        <v>0</v>
      </c>
      <c r="G1517" s="75">
        <v>842.16201000000001</v>
      </c>
      <c r="H1517" s="75">
        <v>783.94350000000009</v>
      </c>
      <c r="I1517" s="75">
        <v>758.65500000000009</v>
      </c>
      <c r="J1517" s="75">
        <v>716.50750000000005</v>
      </c>
      <c r="K1517" s="75">
        <v>590.06499999999994</v>
      </c>
      <c r="L1517" s="76">
        <v>2716.6860000000001</v>
      </c>
      <c r="M1517" s="75">
        <v>758.65500000000009</v>
      </c>
      <c r="N1517" s="75">
        <v>758.65500000000009</v>
      </c>
      <c r="O1517" s="75">
        <v>758.65500000000009</v>
      </c>
      <c r="P1517" s="77">
        <v>590.06499999999994</v>
      </c>
      <c r="Q1517" s="77">
        <v>2716.6860000000001</v>
      </c>
    </row>
    <row r="1518" spans="1:17" x14ac:dyDescent="0.2">
      <c r="A1518" s="19">
        <v>40476699</v>
      </c>
      <c r="B1518" s="19" t="s">
        <v>2239</v>
      </c>
      <c r="C1518" s="72" t="s">
        <v>1625</v>
      </c>
      <c r="D1518" s="73">
        <v>3799.25</v>
      </c>
      <c r="E1518" s="74">
        <v>0</v>
      </c>
      <c r="G1518" s="75">
        <v>842.16201000000001</v>
      </c>
      <c r="H1518" s="75">
        <v>783.94350000000009</v>
      </c>
      <c r="I1518" s="75">
        <v>758.65500000000009</v>
      </c>
      <c r="J1518" s="75">
        <v>716.50750000000005</v>
      </c>
      <c r="K1518" s="75">
        <v>590.06499999999994</v>
      </c>
      <c r="L1518" s="76">
        <v>2716.6860000000001</v>
      </c>
      <c r="M1518" s="75">
        <v>758.65500000000009</v>
      </c>
      <c r="N1518" s="75">
        <v>758.65500000000009</v>
      </c>
      <c r="O1518" s="75">
        <v>758.65500000000009</v>
      </c>
      <c r="P1518" s="77">
        <v>590.06499999999994</v>
      </c>
      <c r="Q1518" s="77">
        <v>2716.6860000000001</v>
      </c>
    </row>
    <row r="1519" spans="1:17" x14ac:dyDescent="0.2">
      <c r="A1519" s="19">
        <v>40476707</v>
      </c>
      <c r="B1519" s="19" t="s">
        <v>2240</v>
      </c>
      <c r="C1519" s="72" t="s">
        <v>1625</v>
      </c>
      <c r="D1519" s="73">
        <v>6385</v>
      </c>
      <c r="E1519" s="74">
        <v>0</v>
      </c>
      <c r="G1519" s="75">
        <v>842.16201000000001</v>
      </c>
      <c r="H1519" s="75">
        <v>783.94350000000009</v>
      </c>
      <c r="I1519" s="75">
        <v>758.65500000000009</v>
      </c>
      <c r="J1519" s="75">
        <v>716.50750000000005</v>
      </c>
      <c r="K1519" s="75">
        <v>590.06499999999994</v>
      </c>
      <c r="L1519" s="76">
        <v>2716.6860000000001</v>
      </c>
      <c r="M1519" s="75">
        <v>758.65500000000009</v>
      </c>
      <c r="N1519" s="75">
        <v>758.65500000000009</v>
      </c>
      <c r="O1519" s="75">
        <v>758.65500000000009</v>
      </c>
      <c r="P1519" s="77">
        <v>590.06499999999994</v>
      </c>
      <c r="Q1519" s="77">
        <v>2716.6860000000001</v>
      </c>
    </row>
    <row r="1520" spans="1:17" x14ac:dyDescent="0.2">
      <c r="A1520" s="19">
        <v>40476715</v>
      </c>
      <c r="B1520" s="19" t="s">
        <v>964</v>
      </c>
      <c r="C1520" s="72" t="s">
        <v>965</v>
      </c>
      <c r="D1520" s="73">
        <v>1050.25</v>
      </c>
      <c r="E1520" s="74">
        <v>0</v>
      </c>
      <c r="G1520" s="75">
        <v>476.31456000000003</v>
      </c>
      <c r="H1520" s="75">
        <v>1165.7550000000001</v>
      </c>
      <c r="I1520" s="75">
        <v>1128.1500000000001</v>
      </c>
      <c r="J1520" s="75">
        <v>1065.4749999999999</v>
      </c>
      <c r="K1520" s="75">
        <v>877.44999999999993</v>
      </c>
      <c r="L1520" s="76">
        <v>1594.395</v>
      </c>
      <c r="M1520" s="75">
        <v>1128.1500000000001</v>
      </c>
      <c r="N1520" s="75">
        <v>1128.1500000000001</v>
      </c>
      <c r="O1520" s="75">
        <v>1128.1500000000001</v>
      </c>
      <c r="P1520" s="77">
        <v>476.31456000000003</v>
      </c>
      <c r="Q1520" s="77">
        <v>1594.395</v>
      </c>
    </row>
    <row r="1521" spans="1:17" x14ac:dyDescent="0.2">
      <c r="A1521" s="19">
        <v>40476723</v>
      </c>
      <c r="B1521" s="19" t="s">
        <v>2439</v>
      </c>
      <c r="C1521" s="72" t="s">
        <v>827</v>
      </c>
      <c r="D1521" s="73">
        <v>766.5</v>
      </c>
      <c r="E1521" s="74">
        <v>0</v>
      </c>
      <c r="G1521" s="75">
        <v>476.31456000000003</v>
      </c>
      <c r="H1521" s="75">
        <v>1165.7550000000001</v>
      </c>
      <c r="I1521" s="75">
        <v>1128.1500000000001</v>
      </c>
      <c r="J1521" s="75">
        <v>1065.4749999999999</v>
      </c>
      <c r="K1521" s="75">
        <v>877.44999999999993</v>
      </c>
      <c r="L1521" s="76">
        <v>1594.395</v>
      </c>
      <c r="M1521" s="75">
        <v>1128.1500000000001</v>
      </c>
      <c r="N1521" s="75">
        <v>1128.1500000000001</v>
      </c>
      <c r="O1521" s="75">
        <v>1128.1500000000001</v>
      </c>
      <c r="P1521" s="77">
        <v>476.31456000000003</v>
      </c>
      <c r="Q1521" s="77">
        <v>1594.395</v>
      </c>
    </row>
    <row r="1522" spans="1:17" x14ac:dyDescent="0.2">
      <c r="A1522" s="19">
        <v>40476731</v>
      </c>
      <c r="B1522" s="19" t="s">
        <v>1959</v>
      </c>
      <c r="C1522" s="72"/>
      <c r="D1522" s="73">
        <v>217.75</v>
      </c>
      <c r="E1522" s="74">
        <v>0</v>
      </c>
      <c r="G1522" s="75">
        <v>476.31456000000003</v>
      </c>
      <c r="H1522" s="75">
        <v>1165.7550000000001</v>
      </c>
      <c r="I1522" s="75">
        <v>1128.1500000000001</v>
      </c>
      <c r="J1522" s="75">
        <v>1065.4749999999999</v>
      </c>
      <c r="K1522" s="75">
        <v>877.44999999999993</v>
      </c>
      <c r="L1522" s="76">
        <v>1594.395</v>
      </c>
      <c r="M1522" s="75">
        <v>1128.1500000000001</v>
      </c>
      <c r="N1522" s="75">
        <v>1128.1500000000001</v>
      </c>
      <c r="O1522" s="75">
        <v>1128.1500000000001</v>
      </c>
      <c r="P1522" s="77">
        <v>476.31456000000003</v>
      </c>
      <c r="Q1522" s="77">
        <v>1594.395</v>
      </c>
    </row>
    <row r="1523" spans="1:17" x14ac:dyDescent="0.2">
      <c r="A1523" s="19">
        <v>40476749</v>
      </c>
      <c r="B1523" s="19" t="s">
        <v>2726</v>
      </c>
      <c r="C1523" s="20">
        <v>62323</v>
      </c>
      <c r="D1523" s="73">
        <v>1511.75</v>
      </c>
      <c r="E1523" s="74">
        <v>740.99099999999999</v>
      </c>
      <c r="G1523" s="75">
        <v>0</v>
      </c>
      <c r="H1523" s="75">
        <v>783.94350000000009</v>
      </c>
      <c r="I1523" s="75">
        <v>758.65500000000009</v>
      </c>
      <c r="J1523" s="75">
        <v>716.50750000000005</v>
      </c>
      <c r="K1523" s="75">
        <v>590.06499999999994</v>
      </c>
      <c r="L1523" s="76">
        <v>0</v>
      </c>
      <c r="M1523" s="75">
        <v>758.65500000000009</v>
      </c>
      <c r="N1523" s="75">
        <v>758.65500000000009</v>
      </c>
      <c r="O1523" s="75">
        <v>758.65500000000009</v>
      </c>
      <c r="P1523" s="77">
        <v>0</v>
      </c>
      <c r="Q1523" s="77">
        <v>783.94350000000009</v>
      </c>
    </row>
    <row r="1524" spans="1:17" x14ac:dyDescent="0.2">
      <c r="A1524" s="19">
        <v>40477317</v>
      </c>
      <c r="B1524" s="19" t="s">
        <v>2749</v>
      </c>
      <c r="C1524" s="20">
        <v>20550</v>
      </c>
      <c r="D1524" s="73">
        <v>563.25</v>
      </c>
      <c r="E1524" s="74">
        <v>312.67349999999993</v>
      </c>
      <c r="G1524" s="75">
        <v>0</v>
      </c>
      <c r="H1524" s="75">
        <v>1165.7550000000001</v>
      </c>
      <c r="I1524" s="75">
        <v>1128.1500000000001</v>
      </c>
      <c r="J1524" s="75">
        <v>1065.4749999999999</v>
      </c>
      <c r="K1524" s="75">
        <v>877.44999999999993</v>
      </c>
      <c r="L1524" s="76">
        <v>0</v>
      </c>
      <c r="M1524" s="75">
        <v>1128.1500000000001</v>
      </c>
      <c r="N1524" s="75">
        <v>1128.1500000000001</v>
      </c>
      <c r="O1524" s="75">
        <v>1128.1500000000001</v>
      </c>
      <c r="P1524" s="77">
        <v>0</v>
      </c>
      <c r="Q1524" s="77">
        <v>1165.7550000000001</v>
      </c>
    </row>
    <row r="1525" spans="1:17" x14ac:dyDescent="0.2">
      <c r="A1525" s="19">
        <v>40477325</v>
      </c>
      <c r="B1525" s="19" t="s">
        <v>3081</v>
      </c>
      <c r="C1525" s="72" t="s">
        <v>1474</v>
      </c>
      <c r="D1525" s="73">
        <v>428.75</v>
      </c>
      <c r="E1525" s="74">
        <v>0</v>
      </c>
      <c r="G1525" s="75">
        <v>717.49442999999997</v>
      </c>
      <c r="H1525" s="75">
        <v>656.88690000000008</v>
      </c>
      <c r="I1525" s="75">
        <v>635.697</v>
      </c>
      <c r="J1525" s="75">
        <v>600.38049999999998</v>
      </c>
      <c r="K1525" s="75">
        <v>494.43099999999998</v>
      </c>
      <c r="L1525" s="76">
        <v>2716.6860000000001</v>
      </c>
      <c r="M1525" s="75">
        <v>635.697</v>
      </c>
      <c r="N1525" s="75">
        <v>635.697</v>
      </c>
      <c r="O1525" s="75">
        <v>635.697</v>
      </c>
      <c r="P1525" s="77">
        <v>494.43099999999998</v>
      </c>
      <c r="Q1525" s="77">
        <v>2716.6860000000001</v>
      </c>
    </row>
    <row r="1526" spans="1:17" x14ac:dyDescent="0.2">
      <c r="A1526" s="19">
        <v>40477333</v>
      </c>
      <c r="B1526" s="19" t="s">
        <v>3082</v>
      </c>
      <c r="C1526" s="72" t="s">
        <v>1474</v>
      </c>
      <c r="D1526" s="73">
        <v>532.25</v>
      </c>
      <c r="E1526" s="74">
        <v>0</v>
      </c>
      <c r="G1526" s="75">
        <v>717.49442999999997</v>
      </c>
      <c r="H1526" s="75">
        <v>656.88690000000008</v>
      </c>
      <c r="I1526" s="75">
        <v>635.697</v>
      </c>
      <c r="J1526" s="75">
        <v>600.38049999999998</v>
      </c>
      <c r="K1526" s="75">
        <v>494.43099999999998</v>
      </c>
      <c r="L1526" s="76">
        <v>2716.6860000000001</v>
      </c>
      <c r="M1526" s="75">
        <v>635.697</v>
      </c>
      <c r="N1526" s="75">
        <v>635.697</v>
      </c>
      <c r="O1526" s="75">
        <v>635.697</v>
      </c>
      <c r="P1526" s="77">
        <v>494.43099999999998</v>
      </c>
      <c r="Q1526" s="77">
        <v>2716.6860000000001</v>
      </c>
    </row>
    <row r="1527" spans="1:17" x14ac:dyDescent="0.2">
      <c r="A1527" s="19">
        <v>40477341</v>
      </c>
      <c r="B1527" s="19" t="s">
        <v>3085</v>
      </c>
      <c r="C1527" s="72" t="s">
        <v>2576</v>
      </c>
      <c r="D1527" s="73">
        <v>393.75</v>
      </c>
      <c r="E1527" s="74">
        <v>0</v>
      </c>
      <c r="G1527" s="75">
        <v>717.49442999999997</v>
      </c>
      <c r="H1527" s="75">
        <v>656.88690000000008</v>
      </c>
      <c r="I1527" s="75">
        <v>635.697</v>
      </c>
      <c r="J1527" s="75">
        <v>600.38049999999998</v>
      </c>
      <c r="K1527" s="75">
        <v>494.43099999999998</v>
      </c>
      <c r="L1527" s="76">
        <v>2716.6860000000001</v>
      </c>
      <c r="M1527" s="75">
        <v>635.697</v>
      </c>
      <c r="N1527" s="75">
        <v>635.697</v>
      </c>
      <c r="O1527" s="75">
        <v>635.697</v>
      </c>
      <c r="P1527" s="77">
        <v>494.43099999999998</v>
      </c>
      <c r="Q1527" s="77">
        <v>2716.6860000000001</v>
      </c>
    </row>
    <row r="1528" spans="1:17" x14ac:dyDescent="0.2">
      <c r="A1528" s="19">
        <v>40477358</v>
      </c>
      <c r="B1528" s="19" t="s">
        <v>3086</v>
      </c>
      <c r="C1528" s="72" t="s">
        <v>3029</v>
      </c>
      <c r="D1528" s="73">
        <v>647</v>
      </c>
      <c r="E1528" s="74">
        <v>0</v>
      </c>
      <c r="G1528" s="75">
        <v>0</v>
      </c>
      <c r="H1528" s="75">
        <v>656.88690000000008</v>
      </c>
      <c r="I1528" s="75">
        <v>635.697</v>
      </c>
      <c r="J1528" s="75">
        <v>600.38049999999998</v>
      </c>
      <c r="K1528" s="75">
        <v>494.43099999999998</v>
      </c>
      <c r="L1528" s="76">
        <v>0</v>
      </c>
      <c r="M1528" s="75">
        <v>635.697</v>
      </c>
      <c r="N1528" s="75">
        <v>635.697</v>
      </c>
      <c r="O1528" s="75">
        <v>635.697</v>
      </c>
      <c r="P1528" s="77">
        <v>0</v>
      </c>
      <c r="Q1528" s="77">
        <v>656.88690000000008</v>
      </c>
    </row>
    <row r="1529" spans="1:17" x14ac:dyDescent="0.2">
      <c r="A1529" s="19">
        <v>40477366</v>
      </c>
      <c r="B1529" s="19" t="s">
        <v>3080</v>
      </c>
      <c r="C1529" s="72" t="s">
        <v>1440</v>
      </c>
      <c r="D1529" s="73">
        <v>587.25</v>
      </c>
      <c r="E1529" s="74">
        <v>0</v>
      </c>
      <c r="G1529" s="75">
        <v>717.49442999999997</v>
      </c>
      <c r="H1529" s="75">
        <v>656.88690000000008</v>
      </c>
      <c r="I1529" s="75">
        <v>635.697</v>
      </c>
      <c r="J1529" s="75">
        <v>600.38049999999998</v>
      </c>
      <c r="K1529" s="75">
        <v>494.43099999999998</v>
      </c>
      <c r="L1529" s="76">
        <v>2716.6860000000001</v>
      </c>
      <c r="M1529" s="75">
        <v>635.697</v>
      </c>
      <c r="N1529" s="75">
        <v>635.697</v>
      </c>
      <c r="O1529" s="75">
        <v>635.697</v>
      </c>
      <c r="P1529" s="77">
        <v>494.43099999999998</v>
      </c>
      <c r="Q1529" s="77">
        <v>2716.6860000000001</v>
      </c>
    </row>
    <row r="1530" spans="1:17" x14ac:dyDescent="0.2">
      <c r="A1530" s="19">
        <v>40477374</v>
      </c>
      <c r="B1530" s="19" t="s">
        <v>4870</v>
      </c>
      <c r="C1530" s="20">
        <v>70150</v>
      </c>
      <c r="D1530" s="73">
        <v>190.75</v>
      </c>
      <c r="E1530" s="74">
        <v>122.91199999999999</v>
      </c>
      <c r="G1530" s="75">
        <v>1219.1493200000002</v>
      </c>
      <c r="H1530" s="75">
        <v>8370</v>
      </c>
      <c r="I1530" s="75">
        <v>8100</v>
      </c>
      <c r="J1530" s="75">
        <v>7650</v>
      </c>
      <c r="K1530" s="75">
        <v>6300</v>
      </c>
      <c r="L1530" s="76">
        <v>3808.4580000000001</v>
      </c>
      <c r="M1530" s="75">
        <v>8100</v>
      </c>
      <c r="N1530" s="75">
        <v>8100</v>
      </c>
      <c r="O1530" s="75">
        <v>8100</v>
      </c>
      <c r="P1530" s="77">
        <v>1219.1493200000002</v>
      </c>
      <c r="Q1530" s="77">
        <v>8370</v>
      </c>
    </row>
    <row r="1531" spans="1:17" x14ac:dyDescent="0.2">
      <c r="A1531" s="19">
        <v>40477382</v>
      </c>
      <c r="B1531" s="19" t="s">
        <v>4899</v>
      </c>
      <c r="C1531" s="20">
        <v>70160</v>
      </c>
      <c r="D1531" s="73">
        <v>104.5</v>
      </c>
      <c r="E1531" s="74">
        <v>99.911999999999992</v>
      </c>
      <c r="G1531" s="75">
        <v>236.12321</v>
      </c>
      <c r="H1531" s="75">
        <v>689.82749999999999</v>
      </c>
      <c r="I1531" s="75">
        <v>667.57500000000005</v>
      </c>
      <c r="J1531" s="75">
        <v>630.48749999999995</v>
      </c>
      <c r="K1531" s="75">
        <v>519.22500000000002</v>
      </c>
      <c r="L1531" s="76">
        <v>500.87700000000001</v>
      </c>
      <c r="M1531" s="75">
        <v>667.57500000000005</v>
      </c>
      <c r="N1531" s="75">
        <v>667.57500000000005</v>
      </c>
      <c r="O1531" s="75">
        <v>667.57500000000005</v>
      </c>
      <c r="P1531" s="77">
        <v>236.12321</v>
      </c>
      <c r="Q1531" s="77">
        <v>689.82749999999999</v>
      </c>
    </row>
    <row r="1532" spans="1:17" x14ac:dyDescent="0.2">
      <c r="A1532" s="19">
        <v>40477390</v>
      </c>
      <c r="B1532" s="19" t="s">
        <v>4900</v>
      </c>
      <c r="C1532" s="20">
        <v>70200</v>
      </c>
      <c r="D1532" s="73">
        <v>192.25</v>
      </c>
      <c r="E1532" s="74">
        <v>122.91199999999999</v>
      </c>
      <c r="G1532" s="75">
        <v>495.57168999999999</v>
      </c>
      <c r="H1532" s="75">
        <v>1031.4258</v>
      </c>
      <c r="I1532" s="75">
        <v>998.154</v>
      </c>
      <c r="J1532" s="75">
        <v>942.70099999999991</v>
      </c>
      <c r="K1532" s="75">
        <v>776.34199999999987</v>
      </c>
      <c r="L1532" s="76">
        <v>1594.395</v>
      </c>
      <c r="M1532" s="75">
        <v>998.154</v>
      </c>
      <c r="N1532" s="75">
        <v>998.154</v>
      </c>
      <c r="O1532" s="75">
        <v>998.154</v>
      </c>
      <c r="P1532" s="77">
        <v>495.57168999999999</v>
      </c>
      <c r="Q1532" s="77">
        <v>1594.395</v>
      </c>
    </row>
    <row r="1533" spans="1:17" x14ac:dyDescent="0.2">
      <c r="A1533" s="19">
        <v>40477408</v>
      </c>
      <c r="B1533" s="19" t="s">
        <v>4914</v>
      </c>
      <c r="C1533" s="20">
        <v>70210</v>
      </c>
      <c r="D1533" s="73">
        <v>103.75</v>
      </c>
      <c r="E1533" s="74">
        <v>99.911999999999992</v>
      </c>
      <c r="G1533" s="75">
        <v>0</v>
      </c>
      <c r="H1533" s="75">
        <v>1031.4258</v>
      </c>
      <c r="I1533" s="75">
        <v>998.154</v>
      </c>
      <c r="J1533" s="75">
        <v>942.70099999999991</v>
      </c>
      <c r="K1533" s="75">
        <v>776.34199999999987</v>
      </c>
      <c r="L1533" s="76">
        <v>0</v>
      </c>
      <c r="M1533" s="75">
        <v>998.154</v>
      </c>
      <c r="N1533" s="75">
        <v>998.154</v>
      </c>
      <c r="O1533" s="75">
        <v>998.154</v>
      </c>
      <c r="P1533" s="77">
        <v>0</v>
      </c>
      <c r="Q1533" s="77">
        <v>1031.4258</v>
      </c>
    </row>
    <row r="1534" spans="1:17" x14ac:dyDescent="0.2">
      <c r="A1534" s="19">
        <v>40477416</v>
      </c>
      <c r="B1534" s="19" t="s">
        <v>4913</v>
      </c>
      <c r="C1534" s="20">
        <v>70220</v>
      </c>
      <c r="D1534" s="73">
        <v>110.5</v>
      </c>
      <c r="E1534" s="74">
        <v>99.911999999999992</v>
      </c>
      <c r="G1534" s="75">
        <v>596.91399999999999</v>
      </c>
      <c r="H1534" s="75">
        <v>2351.8305</v>
      </c>
      <c r="I1534" s="75">
        <v>2275.9650000000001</v>
      </c>
      <c r="J1534" s="75">
        <v>2149.5225</v>
      </c>
      <c r="K1534" s="75">
        <v>1770.1949999999999</v>
      </c>
      <c r="L1534" s="76">
        <v>1594.395</v>
      </c>
      <c r="M1534" s="75">
        <v>2275.9650000000001</v>
      </c>
      <c r="N1534" s="75">
        <v>2275.9650000000001</v>
      </c>
      <c r="O1534" s="75">
        <v>2275.9650000000001</v>
      </c>
      <c r="P1534" s="77">
        <v>596.91399999999999</v>
      </c>
      <c r="Q1534" s="77">
        <v>2351.8305</v>
      </c>
    </row>
    <row r="1535" spans="1:17" x14ac:dyDescent="0.2">
      <c r="A1535" s="19">
        <v>40477424</v>
      </c>
      <c r="B1535" s="19" t="s">
        <v>4917</v>
      </c>
      <c r="C1535" s="20">
        <v>70250</v>
      </c>
      <c r="D1535" s="73">
        <v>189.75</v>
      </c>
      <c r="E1535" s="74">
        <v>122.91199999999999</v>
      </c>
      <c r="G1535" s="75">
        <v>596.91399999999999</v>
      </c>
      <c r="H1535" s="75">
        <v>2351.8305</v>
      </c>
      <c r="I1535" s="75">
        <v>2275.9650000000001</v>
      </c>
      <c r="J1535" s="75">
        <v>2149.5225</v>
      </c>
      <c r="K1535" s="75">
        <v>1770.1949999999999</v>
      </c>
      <c r="L1535" s="76">
        <v>1594.395</v>
      </c>
      <c r="M1535" s="75">
        <v>2275.9650000000001</v>
      </c>
      <c r="N1535" s="75">
        <v>2275.9650000000001</v>
      </c>
      <c r="O1535" s="75">
        <v>2275.9650000000001</v>
      </c>
      <c r="P1535" s="77">
        <v>596.91399999999999</v>
      </c>
      <c r="Q1535" s="77">
        <v>2351.8305</v>
      </c>
    </row>
    <row r="1536" spans="1:17" x14ac:dyDescent="0.2">
      <c r="A1536" s="19">
        <v>40477432</v>
      </c>
      <c r="B1536" s="19" t="s">
        <v>4916</v>
      </c>
      <c r="C1536" s="20">
        <v>70260</v>
      </c>
      <c r="D1536" s="73">
        <v>198.5</v>
      </c>
      <c r="E1536" s="74">
        <v>122.91199999999999</v>
      </c>
      <c r="G1536" s="75">
        <v>596.91399999999999</v>
      </c>
      <c r="H1536" s="75">
        <v>2351.8305</v>
      </c>
      <c r="I1536" s="75">
        <v>2275.9650000000001</v>
      </c>
      <c r="J1536" s="75">
        <v>2149.5225</v>
      </c>
      <c r="K1536" s="75">
        <v>1770.1949999999999</v>
      </c>
      <c r="L1536" s="76">
        <v>1594.395</v>
      </c>
      <c r="M1536" s="75">
        <v>2275.9650000000001</v>
      </c>
      <c r="N1536" s="75">
        <v>2275.9650000000001</v>
      </c>
      <c r="O1536" s="75">
        <v>2275.9650000000001</v>
      </c>
      <c r="P1536" s="77">
        <v>596.91399999999999</v>
      </c>
      <c r="Q1536" s="77">
        <v>2351.8305</v>
      </c>
    </row>
    <row r="1537" spans="1:17" x14ac:dyDescent="0.2">
      <c r="A1537" s="19">
        <v>40477440</v>
      </c>
      <c r="B1537" s="19" t="s">
        <v>4860</v>
      </c>
      <c r="C1537" s="20">
        <v>71045</v>
      </c>
      <c r="D1537" s="73">
        <v>112</v>
      </c>
      <c r="E1537" s="74">
        <v>99.911999999999992</v>
      </c>
      <c r="G1537" s="75">
        <v>0</v>
      </c>
      <c r="H1537" s="75">
        <v>2351.8305</v>
      </c>
      <c r="I1537" s="75">
        <v>2275.9650000000001</v>
      </c>
      <c r="J1537" s="75">
        <v>2149.5225</v>
      </c>
      <c r="K1537" s="75">
        <v>1770.1949999999999</v>
      </c>
      <c r="L1537" s="76">
        <v>0</v>
      </c>
      <c r="M1537" s="75">
        <v>2275.9650000000001</v>
      </c>
      <c r="N1537" s="75">
        <v>2275.9650000000001</v>
      </c>
      <c r="O1537" s="75">
        <v>2275.9650000000001</v>
      </c>
      <c r="P1537" s="77">
        <v>0</v>
      </c>
      <c r="Q1537" s="77">
        <v>2351.8305</v>
      </c>
    </row>
    <row r="1538" spans="1:17" x14ac:dyDescent="0.2">
      <c r="A1538" s="19">
        <v>40477457</v>
      </c>
      <c r="B1538" s="19" t="s">
        <v>4861</v>
      </c>
      <c r="C1538" s="20">
        <v>71046</v>
      </c>
      <c r="D1538" s="73">
        <v>116.25</v>
      </c>
      <c r="E1538" s="74">
        <v>99.911999999999992</v>
      </c>
      <c r="G1538" s="75">
        <v>596.91399999999999</v>
      </c>
      <c r="H1538" s="75">
        <v>2351.8305</v>
      </c>
      <c r="I1538" s="75">
        <v>2275.9650000000001</v>
      </c>
      <c r="J1538" s="75">
        <v>2149.5225</v>
      </c>
      <c r="K1538" s="75">
        <v>1770.1949999999999</v>
      </c>
      <c r="L1538" s="76">
        <v>1594.395</v>
      </c>
      <c r="M1538" s="75">
        <v>2275.9650000000001</v>
      </c>
      <c r="N1538" s="75">
        <v>2275.9650000000001</v>
      </c>
      <c r="O1538" s="75">
        <v>2275.9650000000001</v>
      </c>
      <c r="P1538" s="77">
        <v>596.91399999999999</v>
      </c>
      <c r="Q1538" s="77">
        <v>2351.8305</v>
      </c>
    </row>
    <row r="1539" spans="1:17" x14ac:dyDescent="0.2">
      <c r="A1539" s="19">
        <v>40477465</v>
      </c>
      <c r="B1539" s="19" t="s">
        <v>4859</v>
      </c>
      <c r="C1539" s="20">
        <v>71048</v>
      </c>
      <c r="D1539" s="73">
        <v>210</v>
      </c>
      <c r="E1539" s="74">
        <v>122.91199999999999</v>
      </c>
      <c r="G1539" s="75">
        <v>0</v>
      </c>
      <c r="H1539" s="75">
        <v>146.47499999999999</v>
      </c>
      <c r="I1539" s="75">
        <v>141.75</v>
      </c>
      <c r="J1539" s="75">
        <v>133.875</v>
      </c>
      <c r="K1539" s="75">
        <v>110.25</v>
      </c>
      <c r="L1539" s="76">
        <v>0</v>
      </c>
      <c r="M1539" s="75">
        <v>141.75</v>
      </c>
      <c r="N1539" s="75">
        <v>141.75</v>
      </c>
      <c r="O1539" s="75">
        <v>141.75</v>
      </c>
      <c r="P1539" s="77">
        <v>0</v>
      </c>
      <c r="Q1539" s="77">
        <v>146.47499999999999</v>
      </c>
    </row>
    <row r="1540" spans="1:17" x14ac:dyDescent="0.2">
      <c r="A1540" s="19">
        <v>40477473</v>
      </c>
      <c r="B1540" s="19" t="s">
        <v>4907</v>
      </c>
      <c r="C1540" s="20">
        <v>71101</v>
      </c>
      <c r="D1540" s="73">
        <v>191.5</v>
      </c>
      <c r="E1540" s="74">
        <v>122.91199999999999</v>
      </c>
      <c r="G1540" s="75">
        <v>203.69215000000003</v>
      </c>
      <c r="H1540" s="75">
        <v>0</v>
      </c>
      <c r="I1540" s="75">
        <v>0</v>
      </c>
      <c r="J1540" s="75">
        <v>0</v>
      </c>
      <c r="K1540" s="75">
        <v>0</v>
      </c>
      <c r="L1540" s="76">
        <v>20.690999999999999</v>
      </c>
      <c r="M1540" s="75">
        <v>0</v>
      </c>
      <c r="N1540" s="75">
        <v>0</v>
      </c>
      <c r="O1540" s="75">
        <v>0</v>
      </c>
      <c r="P1540" s="77">
        <v>0</v>
      </c>
      <c r="Q1540" s="77">
        <v>203.69215000000003</v>
      </c>
    </row>
    <row r="1541" spans="1:17" x14ac:dyDescent="0.2">
      <c r="A1541" s="19">
        <v>40477481</v>
      </c>
      <c r="B1541" s="19" t="s">
        <v>4904</v>
      </c>
      <c r="C1541" s="20">
        <v>71110</v>
      </c>
      <c r="D1541" s="73">
        <v>191.5</v>
      </c>
      <c r="E1541" s="74">
        <v>122.91199999999999</v>
      </c>
      <c r="G1541" s="75">
        <v>203.69215000000003</v>
      </c>
      <c r="H1541" s="75">
        <v>78.752400000000009</v>
      </c>
      <c r="I1541" s="75">
        <v>76.212000000000003</v>
      </c>
      <c r="J1541" s="75">
        <v>71.978000000000009</v>
      </c>
      <c r="K1541" s="75">
        <v>59.276000000000003</v>
      </c>
      <c r="L1541" s="76">
        <v>20.690999999999999</v>
      </c>
      <c r="M1541" s="75">
        <v>76.212000000000003</v>
      </c>
      <c r="N1541" s="75">
        <v>76.212000000000003</v>
      </c>
      <c r="O1541" s="75">
        <v>76.212000000000003</v>
      </c>
      <c r="P1541" s="77">
        <v>20.690999999999999</v>
      </c>
      <c r="Q1541" s="77">
        <v>203.69215000000003</v>
      </c>
    </row>
    <row r="1542" spans="1:17" x14ac:dyDescent="0.2">
      <c r="A1542" s="19">
        <v>40477499</v>
      </c>
      <c r="B1542" s="19" t="s">
        <v>4905</v>
      </c>
      <c r="C1542" s="20">
        <v>71111</v>
      </c>
      <c r="D1542" s="73">
        <v>198.25</v>
      </c>
      <c r="E1542" s="74">
        <v>122.91199999999999</v>
      </c>
      <c r="G1542" s="75">
        <v>0</v>
      </c>
      <c r="H1542" s="75">
        <v>223.89750000000001</v>
      </c>
      <c r="I1542" s="75">
        <v>216.67500000000001</v>
      </c>
      <c r="J1542" s="75">
        <v>204.63749999999999</v>
      </c>
      <c r="K1542" s="75">
        <v>168.52499999999998</v>
      </c>
      <c r="L1542" s="76">
        <v>0</v>
      </c>
      <c r="M1542" s="75">
        <v>216.67500000000001</v>
      </c>
      <c r="N1542" s="75">
        <v>216.67500000000001</v>
      </c>
      <c r="O1542" s="75">
        <v>216.67500000000001</v>
      </c>
      <c r="P1542" s="77">
        <v>0</v>
      </c>
      <c r="Q1542" s="77">
        <v>223.89750000000001</v>
      </c>
    </row>
    <row r="1543" spans="1:17" x14ac:dyDescent="0.2">
      <c r="A1543" s="19">
        <v>40477507</v>
      </c>
      <c r="B1543" s="19" t="s">
        <v>4921</v>
      </c>
      <c r="C1543" s="20">
        <v>71120</v>
      </c>
      <c r="D1543" s="73">
        <v>105.75</v>
      </c>
      <c r="E1543" s="74">
        <v>99.911999999999992</v>
      </c>
      <c r="G1543" s="75">
        <v>283.76227</v>
      </c>
      <c r="H1543" s="75">
        <v>155.88660000000002</v>
      </c>
      <c r="I1543" s="75">
        <v>150.858</v>
      </c>
      <c r="J1543" s="75">
        <v>142.477</v>
      </c>
      <c r="K1543" s="75">
        <v>117.33399999999999</v>
      </c>
      <c r="L1543" s="76">
        <v>44.523000000000003</v>
      </c>
      <c r="M1543" s="75">
        <v>150.858</v>
      </c>
      <c r="N1543" s="75">
        <v>150.858</v>
      </c>
      <c r="O1543" s="75">
        <v>150.858</v>
      </c>
      <c r="P1543" s="77">
        <v>44.523000000000003</v>
      </c>
      <c r="Q1543" s="77">
        <v>283.76227</v>
      </c>
    </row>
    <row r="1544" spans="1:17" x14ac:dyDescent="0.2">
      <c r="A1544" s="19">
        <v>40477515</v>
      </c>
      <c r="B1544" s="19" t="s">
        <v>4918</v>
      </c>
      <c r="C1544" s="20">
        <v>72020</v>
      </c>
      <c r="D1544" s="73">
        <v>101.5</v>
      </c>
      <c r="E1544" s="74">
        <v>99.911999999999992</v>
      </c>
      <c r="G1544" s="75">
        <v>0</v>
      </c>
      <c r="H1544" s="75">
        <v>122.295</v>
      </c>
      <c r="I1544" s="75">
        <v>118.35000000000001</v>
      </c>
      <c r="J1544" s="75">
        <v>111.77499999999999</v>
      </c>
      <c r="K1544" s="75">
        <v>92.05</v>
      </c>
      <c r="L1544" s="76">
        <v>0</v>
      </c>
      <c r="M1544" s="75">
        <v>118.35000000000001</v>
      </c>
      <c r="N1544" s="75">
        <v>118.35000000000001</v>
      </c>
      <c r="O1544" s="75">
        <v>118.35000000000001</v>
      </c>
      <c r="P1544" s="77">
        <v>0</v>
      </c>
      <c r="Q1544" s="77">
        <v>122.295</v>
      </c>
    </row>
    <row r="1545" spans="1:17" x14ac:dyDescent="0.2">
      <c r="A1545" s="19">
        <v>40477523</v>
      </c>
      <c r="B1545" s="19" t="s">
        <v>4857</v>
      </c>
      <c r="C1545" s="20">
        <v>72040</v>
      </c>
      <c r="D1545" s="73">
        <v>108</v>
      </c>
      <c r="E1545" s="74">
        <v>99.911999999999992</v>
      </c>
      <c r="G1545" s="75">
        <v>0</v>
      </c>
      <c r="H1545" s="75">
        <v>122.295</v>
      </c>
      <c r="I1545" s="75">
        <v>118.35000000000001</v>
      </c>
      <c r="J1545" s="75">
        <v>111.77499999999999</v>
      </c>
      <c r="K1545" s="75">
        <v>92.05</v>
      </c>
      <c r="L1545" s="76">
        <v>0</v>
      </c>
      <c r="M1545" s="75">
        <v>118.35000000000001</v>
      </c>
      <c r="N1545" s="75">
        <v>118.35000000000001</v>
      </c>
      <c r="O1545" s="75">
        <v>118.35000000000001</v>
      </c>
      <c r="P1545" s="77">
        <v>0</v>
      </c>
      <c r="Q1545" s="77">
        <v>122.295</v>
      </c>
    </row>
    <row r="1546" spans="1:17" x14ac:dyDescent="0.2">
      <c r="A1546" s="19">
        <v>40477531</v>
      </c>
      <c r="B1546" s="19" t="s">
        <v>4858</v>
      </c>
      <c r="C1546" s="20">
        <v>72050</v>
      </c>
      <c r="D1546" s="73">
        <v>195.5</v>
      </c>
      <c r="E1546" s="74">
        <v>122.91199999999999</v>
      </c>
      <c r="G1546" s="75">
        <v>0</v>
      </c>
      <c r="H1546" s="75">
        <v>303.8775</v>
      </c>
      <c r="I1546" s="75">
        <v>294.07499999999999</v>
      </c>
      <c r="J1546" s="75">
        <v>277.73750000000001</v>
      </c>
      <c r="K1546" s="75">
        <v>228.72499999999999</v>
      </c>
      <c r="L1546" s="76">
        <v>0</v>
      </c>
      <c r="M1546" s="75">
        <v>294.07499999999999</v>
      </c>
      <c r="N1546" s="75">
        <v>294.07499999999999</v>
      </c>
      <c r="O1546" s="75">
        <v>294.07499999999999</v>
      </c>
      <c r="P1546" s="77">
        <v>0</v>
      </c>
      <c r="Q1546" s="77">
        <v>303.8775</v>
      </c>
    </row>
    <row r="1547" spans="1:17" x14ac:dyDescent="0.2">
      <c r="A1547" s="19">
        <v>40477549</v>
      </c>
      <c r="B1547" s="19" t="s">
        <v>4922</v>
      </c>
      <c r="C1547" s="20">
        <v>72070</v>
      </c>
      <c r="D1547" s="73">
        <v>186.75</v>
      </c>
      <c r="E1547" s="74">
        <v>122.91199999999999</v>
      </c>
      <c r="G1547" s="75">
        <v>441.84943000000004</v>
      </c>
      <c r="H1547" s="75">
        <v>233.74620000000002</v>
      </c>
      <c r="I1547" s="75">
        <v>226.20600000000002</v>
      </c>
      <c r="J1547" s="75">
        <v>213.63900000000001</v>
      </c>
      <c r="K1547" s="75">
        <v>175.93799999999999</v>
      </c>
      <c r="L1547" s="76">
        <v>44.523000000000003</v>
      </c>
      <c r="M1547" s="75">
        <v>226.20600000000002</v>
      </c>
      <c r="N1547" s="75">
        <v>226.20600000000002</v>
      </c>
      <c r="O1547" s="75">
        <v>226.20600000000002</v>
      </c>
      <c r="P1547" s="77">
        <v>44.523000000000003</v>
      </c>
      <c r="Q1547" s="77">
        <v>441.84943000000004</v>
      </c>
    </row>
    <row r="1548" spans="1:17" x14ac:dyDescent="0.2">
      <c r="A1548" s="19">
        <v>40477556</v>
      </c>
      <c r="B1548" s="19" t="s">
        <v>4923</v>
      </c>
      <c r="C1548" s="20">
        <v>72072</v>
      </c>
      <c r="D1548" s="73">
        <v>186.25</v>
      </c>
      <c r="E1548" s="74">
        <v>122.91199999999999</v>
      </c>
      <c r="G1548" s="75">
        <v>0</v>
      </c>
      <c r="H1548" s="75">
        <v>254.58750000000001</v>
      </c>
      <c r="I1548" s="75">
        <v>246.375</v>
      </c>
      <c r="J1548" s="75">
        <v>232.6875</v>
      </c>
      <c r="K1548" s="75">
        <v>191.625</v>
      </c>
      <c r="L1548" s="76">
        <v>0</v>
      </c>
      <c r="M1548" s="75">
        <v>246.375</v>
      </c>
      <c r="N1548" s="75">
        <v>246.375</v>
      </c>
      <c r="O1548" s="75">
        <v>246.375</v>
      </c>
      <c r="P1548" s="77">
        <v>0</v>
      </c>
      <c r="Q1548" s="77">
        <v>254.58750000000001</v>
      </c>
    </row>
    <row r="1549" spans="1:17" x14ac:dyDescent="0.2">
      <c r="A1549" s="19">
        <v>40477564</v>
      </c>
      <c r="B1549" s="19" t="s">
        <v>4924</v>
      </c>
      <c r="C1549" s="20">
        <v>72074</v>
      </c>
      <c r="D1549" s="73">
        <v>186.25</v>
      </c>
      <c r="E1549" s="74">
        <v>122.91199999999999</v>
      </c>
      <c r="G1549" s="75">
        <v>192.55229000000003</v>
      </c>
      <c r="H1549" s="75">
        <v>218.4477</v>
      </c>
      <c r="I1549" s="75">
        <v>211.40099999999998</v>
      </c>
      <c r="J1549" s="75">
        <v>199.65649999999999</v>
      </c>
      <c r="K1549" s="75">
        <v>164.42299999999997</v>
      </c>
      <c r="L1549" s="76">
        <v>44.523000000000003</v>
      </c>
      <c r="M1549" s="75">
        <v>211.40099999999998</v>
      </c>
      <c r="N1549" s="75">
        <v>211.40099999999998</v>
      </c>
      <c r="O1549" s="75">
        <v>211.40099999999998</v>
      </c>
      <c r="P1549" s="77">
        <v>44.523000000000003</v>
      </c>
      <c r="Q1549" s="77">
        <v>218.4477</v>
      </c>
    </row>
    <row r="1550" spans="1:17" x14ac:dyDescent="0.2">
      <c r="A1550" s="19">
        <v>40477572</v>
      </c>
      <c r="B1550" s="19" t="s">
        <v>4925</v>
      </c>
      <c r="C1550" s="20">
        <v>72080</v>
      </c>
      <c r="D1550" s="73">
        <v>107.5</v>
      </c>
      <c r="E1550" s="74">
        <v>99.911999999999992</v>
      </c>
      <c r="G1550" s="75">
        <v>21.55734</v>
      </c>
      <c r="H1550" s="75">
        <v>91.428300000000007</v>
      </c>
      <c r="I1550" s="75">
        <v>88.478999999999999</v>
      </c>
      <c r="J1550" s="75">
        <v>83.563500000000005</v>
      </c>
      <c r="K1550" s="75">
        <v>68.816999999999993</v>
      </c>
      <c r="L1550" s="76">
        <v>0</v>
      </c>
      <c r="M1550" s="75">
        <v>88.478999999999999</v>
      </c>
      <c r="N1550" s="75">
        <v>88.478999999999999</v>
      </c>
      <c r="O1550" s="75">
        <v>88.478999999999999</v>
      </c>
      <c r="P1550" s="77">
        <v>0</v>
      </c>
      <c r="Q1550" s="77">
        <v>91.428300000000007</v>
      </c>
    </row>
    <row r="1551" spans="1:17" x14ac:dyDescent="0.2">
      <c r="A1551" s="19">
        <v>40477580</v>
      </c>
      <c r="B1551" s="19" t="s">
        <v>4889</v>
      </c>
      <c r="C1551" s="20">
        <v>72100</v>
      </c>
      <c r="D1551" s="73">
        <v>186.75</v>
      </c>
      <c r="E1551" s="74">
        <v>122.91199999999999</v>
      </c>
      <c r="G1551" s="75">
        <v>0</v>
      </c>
      <c r="H1551" s="75">
        <v>146.47499999999999</v>
      </c>
      <c r="I1551" s="75">
        <v>141.75</v>
      </c>
      <c r="J1551" s="75">
        <v>133.875</v>
      </c>
      <c r="K1551" s="75">
        <v>110.25</v>
      </c>
      <c r="L1551" s="76">
        <v>0</v>
      </c>
      <c r="M1551" s="75">
        <v>141.75</v>
      </c>
      <c r="N1551" s="75">
        <v>141.75</v>
      </c>
      <c r="O1551" s="75">
        <v>141.75</v>
      </c>
      <c r="P1551" s="77">
        <v>0</v>
      </c>
      <c r="Q1551" s="77">
        <v>146.47499999999999</v>
      </c>
    </row>
    <row r="1552" spans="1:17" x14ac:dyDescent="0.2">
      <c r="A1552" s="19">
        <v>40477598</v>
      </c>
      <c r="B1552" s="19" t="s">
        <v>4890</v>
      </c>
      <c r="C1552" s="20">
        <v>72110</v>
      </c>
      <c r="D1552" s="73">
        <v>195.5</v>
      </c>
      <c r="E1552" s="74">
        <v>122.91199999999999</v>
      </c>
      <c r="G1552" s="75">
        <v>195.59389000000002</v>
      </c>
      <c r="H1552" s="75">
        <v>163.9776</v>
      </c>
      <c r="I1552" s="75">
        <v>158.68799999999999</v>
      </c>
      <c r="J1552" s="75">
        <v>149.87199999999999</v>
      </c>
      <c r="K1552" s="75">
        <v>123.42399999999999</v>
      </c>
      <c r="L1552" s="76">
        <v>20.690999999999999</v>
      </c>
      <c r="M1552" s="75">
        <v>158.68799999999999</v>
      </c>
      <c r="N1552" s="75">
        <v>158.68799999999999</v>
      </c>
      <c r="O1552" s="75">
        <v>158.68799999999999</v>
      </c>
      <c r="P1552" s="77">
        <v>20.690999999999999</v>
      </c>
      <c r="Q1552" s="77">
        <v>195.59389000000002</v>
      </c>
    </row>
    <row r="1553" spans="1:17" x14ac:dyDescent="0.2">
      <c r="A1553" s="19">
        <v>40477606</v>
      </c>
      <c r="B1553" s="19" t="s">
        <v>4891</v>
      </c>
      <c r="C1553" s="20">
        <v>72114</v>
      </c>
      <c r="D1553" s="73">
        <v>196.5</v>
      </c>
      <c r="E1553" s="74">
        <v>122.91199999999999</v>
      </c>
      <c r="G1553" s="75">
        <v>160.12123</v>
      </c>
      <c r="H1553" s="75">
        <v>381.3</v>
      </c>
      <c r="I1553" s="75">
        <v>369</v>
      </c>
      <c r="J1553" s="75">
        <v>348.5</v>
      </c>
      <c r="K1553" s="75">
        <v>287</v>
      </c>
      <c r="L1553" s="76">
        <v>129.15</v>
      </c>
      <c r="M1553" s="75">
        <v>369</v>
      </c>
      <c r="N1553" s="75">
        <v>369</v>
      </c>
      <c r="O1553" s="75">
        <v>369</v>
      </c>
      <c r="P1553" s="77">
        <v>129.15</v>
      </c>
      <c r="Q1553" s="77">
        <v>381.3</v>
      </c>
    </row>
    <row r="1554" spans="1:17" x14ac:dyDescent="0.2">
      <c r="A1554" s="19">
        <v>40477614</v>
      </c>
      <c r="B1554" s="19" t="s">
        <v>4902</v>
      </c>
      <c r="C1554" s="20">
        <v>72170</v>
      </c>
      <c r="D1554" s="73">
        <v>182</v>
      </c>
      <c r="E1554" s="74">
        <v>122.91199999999999</v>
      </c>
      <c r="G1554" s="75">
        <v>0</v>
      </c>
      <c r="H1554" s="75">
        <v>175.77</v>
      </c>
      <c r="I1554" s="75">
        <v>170.1</v>
      </c>
      <c r="J1554" s="75">
        <v>160.65</v>
      </c>
      <c r="K1554" s="75">
        <v>132.29999999999998</v>
      </c>
      <c r="L1554" s="76">
        <v>0</v>
      </c>
      <c r="M1554" s="75">
        <v>170.1</v>
      </c>
      <c r="N1554" s="75">
        <v>170.1</v>
      </c>
      <c r="O1554" s="75">
        <v>170.1</v>
      </c>
      <c r="P1554" s="77">
        <v>0</v>
      </c>
      <c r="Q1554" s="77">
        <v>175.77</v>
      </c>
    </row>
    <row r="1555" spans="1:17" x14ac:dyDescent="0.2">
      <c r="A1555" s="19">
        <v>40477622</v>
      </c>
      <c r="B1555" s="19" t="s">
        <v>4903</v>
      </c>
      <c r="C1555" s="20">
        <v>72190</v>
      </c>
      <c r="D1555" s="73">
        <v>186.25</v>
      </c>
      <c r="E1555" s="74">
        <v>122.91199999999999</v>
      </c>
      <c r="G1555" s="75">
        <v>28.895199999999999</v>
      </c>
      <c r="H1555" s="75">
        <v>0</v>
      </c>
      <c r="I1555" s="75">
        <v>0</v>
      </c>
      <c r="J1555" s="75">
        <v>0</v>
      </c>
      <c r="K1555" s="75">
        <v>0</v>
      </c>
      <c r="L1555" s="76">
        <v>0</v>
      </c>
      <c r="M1555" s="75">
        <v>0</v>
      </c>
      <c r="N1555" s="75">
        <v>0</v>
      </c>
      <c r="O1555" s="75">
        <v>0</v>
      </c>
      <c r="P1555" s="77">
        <v>0</v>
      </c>
      <c r="Q1555" s="77">
        <v>28.895199999999999</v>
      </c>
    </row>
    <row r="1556" spans="1:17" x14ac:dyDescent="0.2">
      <c r="A1556" s="19">
        <v>40477630</v>
      </c>
      <c r="B1556" s="19" t="s">
        <v>4912</v>
      </c>
      <c r="C1556" s="20">
        <v>72202</v>
      </c>
      <c r="D1556" s="73">
        <v>183.75</v>
      </c>
      <c r="E1556" s="74">
        <v>122.91199999999999</v>
      </c>
      <c r="G1556" s="75">
        <v>0</v>
      </c>
      <c r="H1556" s="75">
        <v>0</v>
      </c>
      <c r="I1556" s="75">
        <v>0</v>
      </c>
      <c r="J1556" s="75">
        <v>0</v>
      </c>
      <c r="K1556" s="75">
        <v>0</v>
      </c>
      <c r="L1556" s="76">
        <v>0</v>
      </c>
      <c r="M1556" s="75">
        <v>0</v>
      </c>
      <c r="N1556" s="75">
        <v>0</v>
      </c>
      <c r="O1556" s="75">
        <v>0</v>
      </c>
      <c r="P1556" s="77">
        <v>0</v>
      </c>
      <c r="Q1556" s="77">
        <v>0</v>
      </c>
    </row>
    <row r="1557" spans="1:17" x14ac:dyDescent="0.2">
      <c r="A1557" s="19">
        <v>40477648</v>
      </c>
      <c r="B1557" s="19" t="s">
        <v>4908</v>
      </c>
      <c r="C1557" s="20">
        <v>72220</v>
      </c>
      <c r="D1557" s="73">
        <v>104.5</v>
      </c>
      <c r="E1557" s="74">
        <v>99.911999999999992</v>
      </c>
      <c r="G1557" s="75">
        <v>192.55229000000003</v>
      </c>
      <c r="H1557" s="75">
        <v>208.08750000000001</v>
      </c>
      <c r="I1557" s="75">
        <v>201.375</v>
      </c>
      <c r="J1557" s="75">
        <v>190.1875</v>
      </c>
      <c r="K1557" s="75">
        <v>156.625</v>
      </c>
      <c r="L1557" s="76">
        <v>44.523000000000003</v>
      </c>
      <c r="M1557" s="75">
        <v>201.375</v>
      </c>
      <c r="N1557" s="75">
        <v>201.375</v>
      </c>
      <c r="O1557" s="75">
        <v>201.375</v>
      </c>
      <c r="P1557" s="77">
        <v>44.523000000000003</v>
      </c>
      <c r="Q1557" s="77">
        <v>208.08750000000001</v>
      </c>
    </row>
    <row r="1558" spans="1:17" x14ac:dyDescent="0.2">
      <c r="A1558" s="19">
        <v>40477655</v>
      </c>
      <c r="B1558" s="19" t="s">
        <v>4862</v>
      </c>
      <c r="C1558" s="20">
        <v>73000</v>
      </c>
      <c r="D1558" s="73">
        <v>102.5</v>
      </c>
      <c r="E1558" s="74">
        <v>99.911999999999992</v>
      </c>
      <c r="G1558" s="75">
        <v>0</v>
      </c>
      <c r="H1558" s="75">
        <v>222.5025</v>
      </c>
      <c r="I1558" s="75">
        <v>215.32500000000002</v>
      </c>
      <c r="J1558" s="75">
        <v>203.36249999999998</v>
      </c>
      <c r="K1558" s="75">
        <v>167.47499999999999</v>
      </c>
      <c r="L1558" s="76">
        <v>0</v>
      </c>
      <c r="M1558" s="75">
        <v>215.32500000000002</v>
      </c>
      <c r="N1558" s="75">
        <v>215.32500000000002</v>
      </c>
      <c r="O1558" s="75">
        <v>215.32500000000002</v>
      </c>
      <c r="P1558" s="77">
        <v>0</v>
      </c>
      <c r="Q1558" s="77">
        <v>222.5025</v>
      </c>
    </row>
    <row r="1559" spans="1:17" x14ac:dyDescent="0.2">
      <c r="A1559" s="19">
        <v>40477663</v>
      </c>
      <c r="B1559" s="19" t="s">
        <v>4909</v>
      </c>
      <c r="C1559" s="20">
        <v>73010</v>
      </c>
      <c r="D1559" s="73">
        <v>184</v>
      </c>
      <c r="E1559" s="74">
        <v>122.91199999999999</v>
      </c>
      <c r="G1559" s="75">
        <v>190.1</v>
      </c>
      <c r="H1559" s="75">
        <v>316.10699999999997</v>
      </c>
      <c r="I1559" s="75">
        <v>305.90999999999997</v>
      </c>
      <c r="J1559" s="75">
        <v>288.91499999999996</v>
      </c>
      <c r="K1559" s="75">
        <v>237.92999999999998</v>
      </c>
      <c r="L1559" s="76">
        <v>44.523000000000003</v>
      </c>
      <c r="M1559" s="75">
        <v>305.90999999999997</v>
      </c>
      <c r="N1559" s="75">
        <v>305.90999999999997</v>
      </c>
      <c r="O1559" s="75">
        <v>305.90999999999997</v>
      </c>
      <c r="P1559" s="77">
        <v>44.523000000000003</v>
      </c>
      <c r="Q1559" s="77">
        <v>316.10699999999997</v>
      </c>
    </row>
    <row r="1560" spans="1:17" x14ac:dyDescent="0.2">
      <c r="A1560" s="19">
        <v>40477671</v>
      </c>
      <c r="B1560" s="19" t="s">
        <v>4911</v>
      </c>
      <c r="C1560" s="20">
        <v>73020</v>
      </c>
      <c r="D1560" s="73">
        <v>102</v>
      </c>
      <c r="E1560" s="74">
        <v>99.911999999999992</v>
      </c>
      <c r="G1560" s="75">
        <v>185.46156000000002</v>
      </c>
      <c r="H1560" s="75">
        <v>185.55360000000002</v>
      </c>
      <c r="I1560" s="75">
        <v>179.56800000000001</v>
      </c>
      <c r="J1560" s="75">
        <v>169.59200000000001</v>
      </c>
      <c r="K1560" s="75">
        <v>139.66399999999999</v>
      </c>
      <c r="L1560" s="76">
        <v>20.690999999999999</v>
      </c>
      <c r="M1560" s="75">
        <v>179.56800000000001</v>
      </c>
      <c r="N1560" s="75">
        <v>179.56800000000001</v>
      </c>
      <c r="O1560" s="75">
        <v>179.56800000000001</v>
      </c>
      <c r="P1560" s="77">
        <v>20.690999999999999</v>
      </c>
      <c r="Q1560" s="77">
        <v>185.55360000000002</v>
      </c>
    </row>
    <row r="1561" spans="1:17" x14ac:dyDescent="0.2">
      <c r="A1561" s="19">
        <v>40477689</v>
      </c>
      <c r="B1561" s="19" t="s">
        <v>4910</v>
      </c>
      <c r="C1561" s="20">
        <v>73030</v>
      </c>
      <c r="D1561" s="73">
        <v>105</v>
      </c>
      <c r="E1561" s="74">
        <v>99.911999999999992</v>
      </c>
      <c r="G1561" s="75">
        <v>195.59389000000002</v>
      </c>
      <c r="H1561" s="75">
        <v>90.675000000000011</v>
      </c>
      <c r="I1561" s="75">
        <v>87.75</v>
      </c>
      <c r="J1561" s="75">
        <v>82.875</v>
      </c>
      <c r="K1561" s="75">
        <v>68.25</v>
      </c>
      <c r="L1561" s="76">
        <v>30.087</v>
      </c>
      <c r="M1561" s="75">
        <v>87.75</v>
      </c>
      <c r="N1561" s="75">
        <v>87.75</v>
      </c>
      <c r="O1561" s="75">
        <v>87.75</v>
      </c>
      <c r="P1561" s="77">
        <v>30.087</v>
      </c>
      <c r="Q1561" s="77">
        <v>195.59389000000002</v>
      </c>
    </row>
    <row r="1562" spans="1:17" x14ac:dyDescent="0.2">
      <c r="A1562" s="19">
        <v>40477697</v>
      </c>
      <c r="B1562" s="19" t="s">
        <v>4882</v>
      </c>
      <c r="C1562" s="20">
        <v>73060</v>
      </c>
      <c r="D1562" s="73">
        <v>102.5</v>
      </c>
      <c r="E1562" s="74">
        <v>99.911999999999992</v>
      </c>
      <c r="G1562" s="75">
        <v>73.986919999999998</v>
      </c>
      <c r="H1562" s="75">
        <v>0</v>
      </c>
      <c r="I1562" s="75">
        <v>0</v>
      </c>
      <c r="J1562" s="75">
        <v>0</v>
      </c>
      <c r="K1562" s="75">
        <v>0</v>
      </c>
      <c r="L1562" s="76">
        <v>0</v>
      </c>
      <c r="M1562" s="75">
        <v>0</v>
      </c>
      <c r="N1562" s="75">
        <v>0</v>
      </c>
      <c r="O1562" s="75">
        <v>0</v>
      </c>
      <c r="P1562" s="77">
        <v>0</v>
      </c>
      <c r="Q1562" s="77">
        <v>73.986919999999998</v>
      </c>
    </row>
    <row r="1563" spans="1:17" x14ac:dyDescent="0.2">
      <c r="A1563" s="19">
        <v>40477705</v>
      </c>
      <c r="B1563" s="19" t="s">
        <v>4867</v>
      </c>
      <c r="C1563" s="20">
        <v>73070</v>
      </c>
      <c r="D1563" s="73">
        <v>102</v>
      </c>
      <c r="E1563" s="74">
        <v>99.911999999999992</v>
      </c>
      <c r="G1563" s="75">
        <v>0</v>
      </c>
      <c r="H1563" s="75">
        <v>247.38000000000002</v>
      </c>
      <c r="I1563" s="75">
        <v>239.4</v>
      </c>
      <c r="J1563" s="75">
        <v>226.1</v>
      </c>
      <c r="K1563" s="75">
        <v>186.2</v>
      </c>
      <c r="L1563" s="76">
        <v>0</v>
      </c>
      <c r="M1563" s="75">
        <v>239.4</v>
      </c>
      <c r="N1563" s="75">
        <v>239.4</v>
      </c>
      <c r="O1563" s="75">
        <v>239.4</v>
      </c>
      <c r="P1563" s="77">
        <v>0</v>
      </c>
      <c r="Q1563" s="77">
        <v>247.38000000000002</v>
      </c>
    </row>
    <row r="1564" spans="1:17" x14ac:dyDescent="0.2">
      <c r="A1564" s="19">
        <v>40477713</v>
      </c>
      <c r="B1564" s="19" t="s">
        <v>4868</v>
      </c>
      <c r="C1564" s="20">
        <v>73080</v>
      </c>
      <c r="D1564" s="73">
        <v>103.25</v>
      </c>
      <c r="E1564" s="74">
        <v>99.911999999999992</v>
      </c>
      <c r="G1564" s="75">
        <v>0</v>
      </c>
      <c r="H1564" s="75">
        <v>75.785700000000006</v>
      </c>
      <c r="I1564" s="75">
        <v>73.340999999999994</v>
      </c>
      <c r="J1564" s="75">
        <v>69.266499999999994</v>
      </c>
      <c r="K1564" s="75">
        <v>57.042999999999992</v>
      </c>
      <c r="L1564" s="76">
        <v>0</v>
      </c>
      <c r="M1564" s="75">
        <v>73.340999999999994</v>
      </c>
      <c r="N1564" s="75">
        <v>73.340999999999994</v>
      </c>
      <c r="O1564" s="75">
        <v>73.340999999999994</v>
      </c>
      <c r="P1564" s="77">
        <v>0</v>
      </c>
      <c r="Q1564" s="77">
        <v>75.785700000000006</v>
      </c>
    </row>
    <row r="1565" spans="1:17" x14ac:dyDescent="0.2">
      <c r="A1565" s="19">
        <v>40477721</v>
      </c>
      <c r="B1565" s="19" t="s">
        <v>4931</v>
      </c>
      <c r="C1565" s="20">
        <v>73100</v>
      </c>
      <c r="D1565" s="73">
        <v>102.5</v>
      </c>
      <c r="E1565" s="74">
        <v>99.911999999999992</v>
      </c>
      <c r="G1565" s="75">
        <v>0</v>
      </c>
      <c r="H1565" s="75">
        <v>363.86250000000001</v>
      </c>
      <c r="I1565" s="75">
        <v>352.125</v>
      </c>
      <c r="J1565" s="75">
        <v>332.5625</v>
      </c>
      <c r="K1565" s="75">
        <v>273.875</v>
      </c>
      <c r="L1565" s="76">
        <v>0</v>
      </c>
      <c r="M1565" s="75">
        <v>352.125</v>
      </c>
      <c r="N1565" s="75">
        <v>352.125</v>
      </c>
      <c r="O1565" s="75">
        <v>352.125</v>
      </c>
      <c r="P1565" s="77">
        <v>0</v>
      </c>
      <c r="Q1565" s="77">
        <v>363.86250000000001</v>
      </c>
    </row>
    <row r="1566" spans="1:17" x14ac:dyDescent="0.2">
      <c r="A1566" s="19">
        <v>40477739</v>
      </c>
      <c r="B1566" s="19" t="s">
        <v>4932</v>
      </c>
      <c r="C1566" s="20">
        <v>73110</v>
      </c>
      <c r="D1566" s="73">
        <v>103.25</v>
      </c>
      <c r="E1566" s="74">
        <v>99.911999999999992</v>
      </c>
      <c r="G1566" s="75">
        <v>0</v>
      </c>
      <c r="H1566" s="75">
        <v>128.10750000000002</v>
      </c>
      <c r="I1566" s="75">
        <v>123.97500000000001</v>
      </c>
      <c r="J1566" s="75">
        <v>117.08749999999999</v>
      </c>
      <c r="K1566" s="75">
        <v>96.424999999999997</v>
      </c>
      <c r="L1566" s="76">
        <v>0</v>
      </c>
      <c r="M1566" s="75">
        <v>123.97500000000001</v>
      </c>
      <c r="N1566" s="75">
        <v>123.97500000000001</v>
      </c>
      <c r="O1566" s="75">
        <v>123.97500000000001</v>
      </c>
      <c r="P1566" s="77">
        <v>0</v>
      </c>
      <c r="Q1566" s="77">
        <v>128.10750000000002</v>
      </c>
    </row>
    <row r="1567" spans="1:17" x14ac:dyDescent="0.2">
      <c r="A1567" s="19">
        <v>40477747</v>
      </c>
      <c r="B1567" s="19" t="s">
        <v>4875</v>
      </c>
      <c r="C1567" s="20">
        <v>73120</v>
      </c>
      <c r="D1567" s="73">
        <v>181.5</v>
      </c>
      <c r="E1567" s="74">
        <v>122.91199999999999</v>
      </c>
      <c r="G1567" s="75">
        <v>50.034320000000001</v>
      </c>
      <c r="H1567" s="75">
        <v>179.49</v>
      </c>
      <c r="I1567" s="75">
        <v>173.70000000000002</v>
      </c>
      <c r="J1567" s="75">
        <v>164.04999999999998</v>
      </c>
      <c r="K1567" s="75">
        <v>135.1</v>
      </c>
      <c r="L1567" s="76">
        <v>0</v>
      </c>
      <c r="M1567" s="75">
        <v>173.70000000000002</v>
      </c>
      <c r="N1567" s="75">
        <v>173.70000000000002</v>
      </c>
      <c r="O1567" s="75">
        <v>173.70000000000002</v>
      </c>
      <c r="P1567" s="77">
        <v>0</v>
      </c>
      <c r="Q1567" s="77">
        <v>179.49</v>
      </c>
    </row>
    <row r="1568" spans="1:17" x14ac:dyDescent="0.2">
      <c r="A1568" s="19">
        <v>40477754</v>
      </c>
      <c r="B1568" s="19" t="s">
        <v>4876</v>
      </c>
      <c r="C1568" s="20">
        <v>73130</v>
      </c>
      <c r="D1568" s="73">
        <v>103.25</v>
      </c>
      <c r="E1568" s="74">
        <v>99.911999999999992</v>
      </c>
      <c r="G1568" s="75">
        <v>61.079130000000006</v>
      </c>
      <c r="H1568" s="75">
        <v>80.593800000000002</v>
      </c>
      <c r="I1568" s="75">
        <v>77.994</v>
      </c>
      <c r="J1568" s="75">
        <v>73.661000000000001</v>
      </c>
      <c r="K1568" s="75">
        <v>60.661999999999992</v>
      </c>
      <c r="L1568" s="76">
        <v>0</v>
      </c>
      <c r="M1568" s="75">
        <v>77.994</v>
      </c>
      <c r="N1568" s="75">
        <v>77.994</v>
      </c>
      <c r="O1568" s="75">
        <v>77.994</v>
      </c>
      <c r="P1568" s="77">
        <v>0</v>
      </c>
      <c r="Q1568" s="77">
        <v>80.593800000000002</v>
      </c>
    </row>
    <row r="1569" spans="1:17" x14ac:dyDescent="0.2">
      <c r="A1569" s="19">
        <v>40477762</v>
      </c>
      <c r="B1569" s="19" t="s">
        <v>4879</v>
      </c>
      <c r="C1569" s="20">
        <v>73501</v>
      </c>
      <c r="D1569" s="73">
        <v>105</v>
      </c>
      <c r="E1569" s="74">
        <v>99.911999999999992</v>
      </c>
      <c r="G1569" s="75">
        <v>195.59389000000002</v>
      </c>
      <c r="H1569" s="75">
        <v>151.30170000000001</v>
      </c>
      <c r="I1569" s="75">
        <v>146.42099999999999</v>
      </c>
      <c r="J1569" s="75">
        <v>138.28649999999999</v>
      </c>
      <c r="K1569" s="75">
        <v>113.883</v>
      </c>
      <c r="L1569" s="76">
        <v>20.690999999999999</v>
      </c>
      <c r="M1569" s="75">
        <v>146.42099999999999</v>
      </c>
      <c r="N1569" s="75">
        <v>146.42099999999999</v>
      </c>
      <c r="O1569" s="75">
        <v>146.42099999999999</v>
      </c>
      <c r="P1569" s="77">
        <v>20.690999999999999</v>
      </c>
      <c r="Q1569" s="77">
        <v>195.59389000000002</v>
      </c>
    </row>
    <row r="1570" spans="1:17" x14ac:dyDescent="0.2">
      <c r="A1570" s="19">
        <v>40477770</v>
      </c>
      <c r="B1570" s="19" t="s">
        <v>4878</v>
      </c>
      <c r="C1570" s="20">
        <v>73502</v>
      </c>
      <c r="D1570" s="73">
        <v>108</v>
      </c>
      <c r="E1570" s="74">
        <v>99.911999999999992</v>
      </c>
      <c r="G1570" s="75">
        <v>9.5240100000000005</v>
      </c>
      <c r="H1570" s="75">
        <v>16.9725</v>
      </c>
      <c r="I1570" s="75">
        <v>16.425000000000001</v>
      </c>
      <c r="J1570" s="75">
        <v>15.512499999999999</v>
      </c>
      <c r="K1570" s="75">
        <v>12.774999999999999</v>
      </c>
      <c r="L1570" s="76">
        <v>0</v>
      </c>
      <c r="M1570" s="75">
        <v>16.425000000000001</v>
      </c>
      <c r="N1570" s="75">
        <v>16.425000000000001</v>
      </c>
      <c r="O1570" s="75">
        <v>16.425000000000001</v>
      </c>
      <c r="P1570" s="77">
        <v>0</v>
      </c>
      <c r="Q1570" s="77">
        <v>16.9725</v>
      </c>
    </row>
    <row r="1571" spans="1:17" x14ac:dyDescent="0.2">
      <c r="A1571" s="19">
        <v>40477788</v>
      </c>
      <c r="B1571" s="19" t="s">
        <v>4871</v>
      </c>
      <c r="C1571" s="20">
        <v>73552</v>
      </c>
      <c r="D1571" s="73">
        <v>105</v>
      </c>
      <c r="E1571" s="74">
        <v>99.911999999999992</v>
      </c>
      <c r="G1571" s="75">
        <v>0</v>
      </c>
      <c r="H1571" s="75">
        <v>197.64360000000002</v>
      </c>
      <c r="I1571" s="75">
        <v>191.268</v>
      </c>
      <c r="J1571" s="75">
        <v>180.642</v>
      </c>
      <c r="K1571" s="75">
        <v>148.76400000000001</v>
      </c>
      <c r="L1571" s="76">
        <v>0</v>
      </c>
      <c r="M1571" s="75">
        <v>191.268</v>
      </c>
      <c r="N1571" s="75">
        <v>191.268</v>
      </c>
      <c r="O1571" s="75">
        <v>191.268</v>
      </c>
      <c r="P1571" s="77">
        <v>0</v>
      </c>
      <c r="Q1571" s="77">
        <v>197.64360000000002</v>
      </c>
    </row>
    <row r="1572" spans="1:17" x14ac:dyDescent="0.2">
      <c r="A1572" s="19">
        <v>40477796</v>
      </c>
      <c r="B1572" s="19" t="s">
        <v>4883</v>
      </c>
      <c r="C1572" s="20">
        <v>73560</v>
      </c>
      <c r="D1572" s="73">
        <v>102.5</v>
      </c>
      <c r="E1572" s="74">
        <v>99.911999999999992</v>
      </c>
      <c r="G1572" s="75">
        <v>249.33883000000003</v>
      </c>
      <c r="H1572" s="75">
        <v>530.75100000000009</v>
      </c>
      <c r="I1572" s="75">
        <v>513.63000000000011</v>
      </c>
      <c r="J1572" s="75">
        <v>485.09500000000003</v>
      </c>
      <c r="K1572" s="75">
        <v>399.49</v>
      </c>
      <c r="L1572" s="74" t="s">
        <v>674</v>
      </c>
      <c r="M1572" s="75">
        <v>513.63000000000011</v>
      </c>
      <c r="N1572" s="75">
        <v>513.63000000000011</v>
      </c>
      <c r="O1572" s="75">
        <v>513.63000000000011</v>
      </c>
      <c r="P1572" s="75">
        <v>249.33883000000003</v>
      </c>
      <c r="Q1572" s="75">
        <v>530.75100000000009</v>
      </c>
    </row>
    <row r="1573" spans="1:17" x14ac:dyDescent="0.2">
      <c r="A1573" s="19">
        <v>40477804</v>
      </c>
      <c r="B1573" s="19" t="s">
        <v>4884</v>
      </c>
      <c r="C1573" s="20">
        <v>73562</v>
      </c>
      <c r="D1573" s="73">
        <v>105</v>
      </c>
      <c r="E1573" s="74">
        <v>99.911999999999992</v>
      </c>
      <c r="G1573" s="75">
        <v>0</v>
      </c>
      <c r="H1573" s="75">
        <v>303.41250000000002</v>
      </c>
      <c r="I1573" s="75">
        <v>293.625</v>
      </c>
      <c r="J1573" s="75">
        <v>277.3125</v>
      </c>
      <c r="K1573" s="75">
        <v>228.37499999999997</v>
      </c>
      <c r="L1573" s="76">
        <v>110.43899999999999</v>
      </c>
      <c r="M1573" s="75">
        <v>293.625</v>
      </c>
      <c r="N1573" s="75">
        <v>293.625</v>
      </c>
      <c r="O1573" s="75">
        <v>293.625</v>
      </c>
      <c r="P1573" s="77">
        <v>110.43899999999999</v>
      </c>
      <c r="Q1573" s="77">
        <v>303.41250000000002</v>
      </c>
    </row>
    <row r="1574" spans="1:17" x14ac:dyDescent="0.2">
      <c r="A1574" s="19">
        <v>40477812</v>
      </c>
      <c r="B1574" s="19" t="s">
        <v>4885</v>
      </c>
      <c r="C1574" s="20">
        <v>73564</v>
      </c>
      <c r="D1574" s="73">
        <v>186.75</v>
      </c>
      <c r="E1574" s="74">
        <v>122.91199999999999</v>
      </c>
      <c r="G1574" s="75">
        <v>39.303523999999996</v>
      </c>
      <c r="H1574" s="75">
        <v>83.662800000000004</v>
      </c>
      <c r="I1574" s="75">
        <v>80.964000000000013</v>
      </c>
      <c r="J1574" s="75">
        <v>76.465999999999994</v>
      </c>
      <c r="K1574" s="75">
        <v>62.971999999999994</v>
      </c>
      <c r="L1574" s="74" t="s">
        <v>674</v>
      </c>
      <c r="M1574" s="75">
        <v>80.964000000000013</v>
      </c>
      <c r="N1574" s="75">
        <v>80.964000000000013</v>
      </c>
      <c r="O1574" s="75">
        <v>80.964000000000013</v>
      </c>
      <c r="P1574" s="75">
        <v>39.303523999999996</v>
      </c>
      <c r="Q1574" s="75">
        <v>83.662800000000004</v>
      </c>
    </row>
    <row r="1575" spans="1:17" x14ac:dyDescent="0.2">
      <c r="A1575" s="19">
        <v>40477820</v>
      </c>
      <c r="B1575" s="19" t="s">
        <v>4886</v>
      </c>
      <c r="C1575" s="20">
        <v>73590</v>
      </c>
      <c r="D1575" s="73">
        <v>103.75</v>
      </c>
      <c r="E1575" s="74">
        <v>99.911999999999992</v>
      </c>
      <c r="G1575" s="75">
        <v>0</v>
      </c>
      <c r="H1575" s="75">
        <v>120.2118</v>
      </c>
      <c r="I1575" s="75">
        <v>116.33399999999999</v>
      </c>
      <c r="J1575" s="75">
        <v>109.871</v>
      </c>
      <c r="K1575" s="75">
        <v>90.481999999999985</v>
      </c>
      <c r="L1575" s="76">
        <v>0</v>
      </c>
      <c r="M1575" s="75">
        <v>116.33399999999999</v>
      </c>
      <c r="N1575" s="75">
        <v>116.33399999999999</v>
      </c>
      <c r="O1575" s="75">
        <v>116.33399999999999</v>
      </c>
      <c r="P1575" s="77">
        <v>0</v>
      </c>
      <c r="Q1575" s="77">
        <v>120.2118</v>
      </c>
    </row>
    <row r="1576" spans="1:17" x14ac:dyDescent="0.2">
      <c r="A1576" s="19">
        <v>40477838</v>
      </c>
      <c r="B1576" s="19" t="s">
        <v>4852</v>
      </c>
      <c r="C1576" s="20">
        <v>73600</v>
      </c>
      <c r="D1576" s="73">
        <v>102.5</v>
      </c>
      <c r="E1576" s="74">
        <v>99.911999999999992</v>
      </c>
      <c r="G1576" s="75">
        <v>1090.8300750000001</v>
      </c>
      <c r="H1576" s="75">
        <v>2321.9775</v>
      </c>
      <c r="I1576" s="75">
        <v>2247.0750000000003</v>
      </c>
      <c r="J1576" s="75">
        <v>2122.2374999999997</v>
      </c>
      <c r="K1576" s="75">
        <v>1747.7249999999999</v>
      </c>
      <c r="L1576" s="74" t="s">
        <v>674</v>
      </c>
      <c r="M1576" s="75">
        <v>2247.0750000000003</v>
      </c>
      <c r="N1576" s="75">
        <v>2247.0750000000003</v>
      </c>
      <c r="O1576" s="75">
        <v>2247.0750000000003</v>
      </c>
      <c r="P1576" s="75">
        <v>1090.8300750000001</v>
      </c>
      <c r="Q1576" s="75">
        <v>2321.9775</v>
      </c>
    </row>
    <row r="1577" spans="1:17" x14ac:dyDescent="0.2">
      <c r="A1577" s="19">
        <v>40477846</v>
      </c>
      <c r="B1577" s="19" t="s">
        <v>4853</v>
      </c>
      <c r="C1577" s="20">
        <v>73610</v>
      </c>
      <c r="D1577" s="73">
        <v>103.25</v>
      </c>
      <c r="E1577" s="74">
        <v>99.911999999999992</v>
      </c>
      <c r="G1577" s="75">
        <v>414.39965000000001</v>
      </c>
      <c r="H1577" s="75">
        <v>882.10500000000002</v>
      </c>
      <c r="I1577" s="75">
        <v>853.65000000000009</v>
      </c>
      <c r="J1577" s="75">
        <v>806.22500000000002</v>
      </c>
      <c r="K1577" s="75">
        <v>663.94999999999993</v>
      </c>
      <c r="L1577" s="74" t="s">
        <v>674</v>
      </c>
      <c r="M1577" s="75">
        <v>853.65000000000009</v>
      </c>
      <c r="N1577" s="75">
        <v>853.65000000000009</v>
      </c>
      <c r="O1577" s="75">
        <v>853.65000000000009</v>
      </c>
      <c r="P1577" s="75">
        <v>414.39965000000001</v>
      </c>
      <c r="Q1577" s="75">
        <v>882.10500000000002</v>
      </c>
    </row>
    <row r="1578" spans="1:17" x14ac:dyDescent="0.2">
      <c r="A1578" s="19">
        <v>40477853</v>
      </c>
      <c r="B1578" s="19" t="s">
        <v>4872</v>
      </c>
      <c r="C1578" s="20">
        <v>73620</v>
      </c>
      <c r="D1578" s="73">
        <v>101.5</v>
      </c>
      <c r="E1578" s="74">
        <v>99.911999999999992</v>
      </c>
      <c r="G1578" s="75">
        <v>67.937950000000001</v>
      </c>
      <c r="H1578" s="75">
        <v>144.61500000000001</v>
      </c>
      <c r="I1578" s="75">
        <v>139.95000000000002</v>
      </c>
      <c r="J1578" s="75">
        <v>132.17499999999998</v>
      </c>
      <c r="K1578" s="75">
        <v>108.85</v>
      </c>
      <c r="L1578" s="74" t="s">
        <v>674</v>
      </c>
      <c r="M1578" s="75">
        <v>139.95000000000002</v>
      </c>
      <c r="N1578" s="75">
        <v>139.95000000000002</v>
      </c>
      <c r="O1578" s="75">
        <v>139.95000000000002</v>
      </c>
      <c r="P1578" s="75">
        <v>67.937950000000001</v>
      </c>
      <c r="Q1578" s="75">
        <v>144.61500000000001</v>
      </c>
    </row>
    <row r="1579" spans="1:17" x14ac:dyDescent="0.2">
      <c r="A1579" s="19">
        <v>40477861</v>
      </c>
      <c r="B1579" s="19" t="s">
        <v>4873</v>
      </c>
      <c r="C1579" s="20">
        <v>73630</v>
      </c>
      <c r="D1579" s="73">
        <v>102.5</v>
      </c>
      <c r="E1579" s="74">
        <v>99.911999999999992</v>
      </c>
      <c r="G1579" s="75">
        <v>0</v>
      </c>
      <c r="H1579" s="75">
        <v>13.950000000000001</v>
      </c>
      <c r="I1579" s="75">
        <v>13.5</v>
      </c>
      <c r="J1579" s="75">
        <v>12.75</v>
      </c>
      <c r="K1579" s="75">
        <v>10.5</v>
      </c>
      <c r="L1579" s="76">
        <v>0</v>
      </c>
      <c r="M1579" s="75">
        <v>13.5</v>
      </c>
      <c r="N1579" s="75">
        <v>13.5</v>
      </c>
      <c r="O1579" s="75">
        <v>13.5</v>
      </c>
      <c r="P1579" s="77">
        <v>0</v>
      </c>
      <c r="Q1579" s="77">
        <v>13.950000000000001</v>
      </c>
    </row>
    <row r="1580" spans="1:17" x14ac:dyDescent="0.2">
      <c r="A1580" s="19">
        <v>40477879</v>
      </c>
      <c r="B1580" s="19" t="s">
        <v>4877</v>
      </c>
      <c r="C1580" s="20">
        <v>73650</v>
      </c>
      <c r="D1580" s="73">
        <v>102</v>
      </c>
      <c r="E1580" s="74">
        <v>99.911999999999992</v>
      </c>
      <c r="G1580" s="75">
        <v>0</v>
      </c>
      <c r="H1580" s="75">
        <v>22.32</v>
      </c>
      <c r="I1580" s="75">
        <v>21.6</v>
      </c>
      <c r="J1580" s="75">
        <v>20.399999999999999</v>
      </c>
      <c r="K1580" s="75">
        <v>16.799999999999997</v>
      </c>
      <c r="L1580" s="76">
        <v>0</v>
      </c>
      <c r="M1580" s="75">
        <v>21.6</v>
      </c>
      <c r="N1580" s="75">
        <v>21.6</v>
      </c>
      <c r="O1580" s="75">
        <v>21.6</v>
      </c>
      <c r="P1580" s="77">
        <v>0</v>
      </c>
      <c r="Q1580" s="77">
        <v>22.32</v>
      </c>
    </row>
    <row r="1581" spans="1:17" x14ac:dyDescent="0.2">
      <c r="A1581" s="19">
        <v>40477887</v>
      </c>
      <c r="B1581" s="19" t="s">
        <v>4927</v>
      </c>
      <c r="C1581" s="20">
        <v>73660</v>
      </c>
      <c r="D1581" s="73">
        <v>99.5</v>
      </c>
      <c r="E1581" s="74">
        <v>99.911999999999992</v>
      </c>
      <c r="G1581" s="75">
        <v>0</v>
      </c>
      <c r="H1581" s="75">
        <v>32.550000000000004</v>
      </c>
      <c r="I1581" s="75">
        <v>31.5</v>
      </c>
      <c r="J1581" s="75">
        <v>29.75</v>
      </c>
      <c r="K1581" s="75">
        <v>24.5</v>
      </c>
      <c r="L1581" s="76">
        <v>0</v>
      </c>
      <c r="M1581" s="75">
        <v>31.5</v>
      </c>
      <c r="N1581" s="75">
        <v>31.5</v>
      </c>
      <c r="O1581" s="75">
        <v>31.5</v>
      </c>
      <c r="P1581" s="77">
        <v>0</v>
      </c>
      <c r="Q1581" s="77">
        <v>32.550000000000004</v>
      </c>
    </row>
    <row r="1582" spans="1:17" x14ac:dyDescent="0.2">
      <c r="A1582" s="19">
        <v>40477895</v>
      </c>
      <c r="B1582" s="19" t="s">
        <v>4915</v>
      </c>
      <c r="C1582" s="20">
        <v>74018</v>
      </c>
      <c r="D1582" s="73">
        <v>431.5</v>
      </c>
      <c r="E1582" s="74">
        <v>99.911999999999992</v>
      </c>
      <c r="G1582" s="75">
        <v>14.52364</v>
      </c>
      <c r="H1582" s="75">
        <v>132.85050000000001</v>
      </c>
      <c r="I1582" s="75">
        <v>128.565</v>
      </c>
      <c r="J1582" s="75">
        <v>121.42249999999999</v>
      </c>
      <c r="K1582" s="75">
        <v>99.99499999999999</v>
      </c>
      <c r="L1582" s="76">
        <v>0</v>
      </c>
      <c r="M1582" s="75">
        <v>128.565</v>
      </c>
      <c r="N1582" s="75">
        <v>128.565</v>
      </c>
      <c r="O1582" s="75">
        <v>128.565</v>
      </c>
      <c r="P1582" s="77">
        <v>0</v>
      </c>
      <c r="Q1582" s="77">
        <v>132.85050000000001</v>
      </c>
    </row>
    <row r="1583" spans="1:17" x14ac:dyDescent="0.2">
      <c r="A1583" s="19">
        <v>40477903</v>
      </c>
      <c r="B1583" s="19" t="s">
        <v>4850</v>
      </c>
      <c r="C1583" s="20">
        <v>74018</v>
      </c>
      <c r="D1583" s="73">
        <v>96.5</v>
      </c>
      <c r="E1583" s="74">
        <v>99.911999999999992</v>
      </c>
      <c r="G1583" s="75">
        <v>90.202450000000013</v>
      </c>
      <c r="H1583" s="75">
        <v>55.455900000000007</v>
      </c>
      <c r="I1583" s="75">
        <v>53.667000000000002</v>
      </c>
      <c r="J1583" s="75">
        <v>50.685499999999998</v>
      </c>
      <c r="K1583" s="75">
        <v>41.741</v>
      </c>
      <c r="L1583" s="76">
        <v>71.829000000000008</v>
      </c>
      <c r="M1583" s="75">
        <v>53.667000000000002</v>
      </c>
      <c r="N1583" s="75">
        <v>53.667000000000002</v>
      </c>
      <c r="O1583" s="75">
        <v>53.667000000000002</v>
      </c>
      <c r="P1583" s="77">
        <v>41.741</v>
      </c>
      <c r="Q1583" s="77">
        <v>90.202450000000013</v>
      </c>
    </row>
    <row r="1584" spans="1:17" x14ac:dyDescent="0.2">
      <c r="A1584" s="19">
        <v>40477911</v>
      </c>
      <c r="B1584" s="19" t="s">
        <v>4929</v>
      </c>
      <c r="C1584" s="20">
        <v>74240</v>
      </c>
      <c r="D1584" s="73">
        <v>386.75</v>
      </c>
      <c r="E1584" s="74">
        <v>207.39099999999999</v>
      </c>
      <c r="G1584" s="75">
        <v>379.02138000000002</v>
      </c>
      <c r="H1584" s="75">
        <v>126.84269999999999</v>
      </c>
      <c r="I1584" s="75">
        <v>122.75099999999999</v>
      </c>
      <c r="J1584" s="75">
        <v>115.93149999999999</v>
      </c>
      <c r="K1584" s="75">
        <v>95.472999999999985</v>
      </c>
      <c r="L1584" s="76">
        <v>124.515</v>
      </c>
      <c r="M1584" s="75">
        <v>122.75099999999999</v>
      </c>
      <c r="N1584" s="75">
        <v>122.75099999999999</v>
      </c>
      <c r="O1584" s="75">
        <v>122.75099999999999</v>
      </c>
      <c r="P1584" s="77">
        <v>95.472999999999985</v>
      </c>
      <c r="Q1584" s="77">
        <v>379.02138000000002</v>
      </c>
    </row>
    <row r="1585" spans="1:17" x14ac:dyDescent="0.2">
      <c r="A1585" s="19">
        <v>40477929</v>
      </c>
      <c r="B1585" s="19" t="s">
        <v>4930</v>
      </c>
      <c r="C1585" s="20">
        <v>74246</v>
      </c>
      <c r="D1585" s="73">
        <v>387</v>
      </c>
      <c r="E1585" s="74">
        <v>207.39099999999999</v>
      </c>
      <c r="G1585" s="75">
        <v>468.19729000000001</v>
      </c>
      <c r="H1585" s="75">
        <v>149.3022</v>
      </c>
      <c r="I1585" s="75">
        <v>144.48599999999999</v>
      </c>
      <c r="J1585" s="75">
        <v>136.459</v>
      </c>
      <c r="K1585" s="75">
        <v>112.37799999999999</v>
      </c>
      <c r="L1585" s="76">
        <v>124.515</v>
      </c>
      <c r="M1585" s="75">
        <v>144.48599999999999</v>
      </c>
      <c r="N1585" s="75">
        <v>144.48599999999999</v>
      </c>
      <c r="O1585" s="75">
        <v>144.48599999999999</v>
      </c>
      <c r="P1585" s="77">
        <v>112.37799999999999</v>
      </c>
      <c r="Q1585" s="77">
        <v>468.19729000000001</v>
      </c>
    </row>
    <row r="1586" spans="1:17" x14ac:dyDescent="0.2">
      <c r="A1586" s="19">
        <v>40477937</v>
      </c>
      <c r="B1586" s="19" t="s">
        <v>4880</v>
      </c>
      <c r="C1586" s="20">
        <v>73521</v>
      </c>
      <c r="D1586" s="73">
        <v>187.25</v>
      </c>
      <c r="E1586" s="74">
        <v>122.91199999999999</v>
      </c>
      <c r="G1586" s="75">
        <v>71.952849999999998</v>
      </c>
      <c r="H1586" s="75">
        <v>70.754400000000004</v>
      </c>
      <c r="I1586" s="75">
        <v>68.471999999999994</v>
      </c>
      <c r="J1586" s="75">
        <v>64.667999999999992</v>
      </c>
      <c r="K1586" s="75">
        <v>53.255999999999993</v>
      </c>
      <c r="L1586" s="76">
        <v>100.872</v>
      </c>
      <c r="M1586" s="75">
        <v>68.471999999999994</v>
      </c>
      <c r="N1586" s="75">
        <v>68.471999999999994</v>
      </c>
      <c r="O1586" s="75">
        <v>68.471999999999994</v>
      </c>
      <c r="P1586" s="77">
        <v>53.255999999999993</v>
      </c>
      <c r="Q1586" s="77">
        <v>100.872</v>
      </c>
    </row>
    <row r="1587" spans="1:17" x14ac:dyDescent="0.2">
      <c r="A1587" s="19">
        <v>40477945</v>
      </c>
      <c r="B1587" s="19" t="s">
        <v>4869</v>
      </c>
      <c r="C1587" s="20">
        <v>74246</v>
      </c>
      <c r="D1587" s="73">
        <v>776.25</v>
      </c>
      <c r="E1587" s="74">
        <v>207.39099999999999</v>
      </c>
      <c r="G1587" s="75">
        <v>169.24602999999999</v>
      </c>
      <c r="H1587" s="75">
        <v>112.6602</v>
      </c>
      <c r="I1587" s="75">
        <v>109.026</v>
      </c>
      <c r="J1587" s="75">
        <v>102.96899999999999</v>
      </c>
      <c r="K1587" s="75">
        <v>84.798000000000002</v>
      </c>
      <c r="L1587" s="76">
        <v>100.872</v>
      </c>
      <c r="M1587" s="75">
        <v>109.026</v>
      </c>
      <c r="N1587" s="75">
        <v>109.026</v>
      </c>
      <c r="O1587" s="75">
        <v>109.026</v>
      </c>
      <c r="P1587" s="77">
        <v>84.798000000000002</v>
      </c>
      <c r="Q1587" s="77">
        <v>169.24602999999999</v>
      </c>
    </row>
    <row r="1588" spans="1:17" x14ac:dyDescent="0.2">
      <c r="A1588" s="19">
        <v>40477952</v>
      </c>
      <c r="B1588" s="19" t="s">
        <v>4892</v>
      </c>
      <c r="C1588" s="20">
        <v>70100</v>
      </c>
      <c r="D1588" s="73">
        <v>101</v>
      </c>
      <c r="E1588" s="74">
        <v>99.911999999999992</v>
      </c>
      <c r="G1588" s="75">
        <v>93.244050000000001</v>
      </c>
      <c r="H1588" s="75">
        <v>64.635000000000005</v>
      </c>
      <c r="I1588" s="75">
        <v>62.550000000000004</v>
      </c>
      <c r="J1588" s="75">
        <v>59.074999999999996</v>
      </c>
      <c r="K1588" s="75">
        <v>48.65</v>
      </c>
      <c r="L1588" s="76">
        <v>71.829000000000008</v>
      </c>
      <c r="M1588" s="75">
        <v>62.550000000000004</v>
      </c>
      <c r="N1588" s="75">
        <v>62.550000000000004</v>
      </c>
      <c r="O1588" s="75">
        <v>62.550000000000004</v>
      </c>
      <c r="P1588" s="77">
        <v>48.65</v>
      </c>
      <c r="Q1588" s="77">
        <v>93.244050000000001</v>
      </c>
    </row>
    <row r="1589" spans="1:17" x14ac:dyDescent="0.2">
      <c r="A1589" s="19">
        <v>40477960</v>
      </c>
      <c r="B1589" s="19" t="s">
        <v>4893</v>
      </c>
      <c r="C1589" s="20">
        <v>70120</v>
      </c>
      <c r="D1589" s="73">
        <v>179</v>
      </c>
      <c r="E1589" s="74">
        <v>122.91199999999999</v>
      </c>
      <c r="G1589" s="75">
        <v>19.3902</v>
      </c>
      <c r="H1589" s="75">
        <v>28.5975</v>
      </c>
      <c r="I1589" s="75">
        <v>27.675000000000001</v>
      </c>
      <c r="J1589" s="75">
        <v>26.137499999999999</v>
      </c>
      <c r="K1589" s="75">
        <v>21.524999999999999</v>
      </c>
      <c r="L1589" s="76">
        <v>49.509</v>
      </c>
      <c r="M1589" s="75">
        <v>27.675000000000001</v>
      </c>
      <c r="N1589" s="75">
        <v>27.675000000000001</v>
      </c>
      <c r="O1589" s="75">
        <v>27.675000000000001</v>
      </c>
      <c r="P1589" s="77">
        <v>19.3902</v>
      </c>
      <c r="Q1589" s="77">
        <v>49.509</v>
      </c>
    </row>
    <row r="1590" spans="1:17" x14ac:dyDescent="0.2">
      <c r="A1590" s="19">
        <v>40477978</v>
      </c>
      <c r="B1590" s="19" t="s">
        <v>4926</v>
      </c>
      <c r="C1590" s="20">
        <v>70330</v>
      </c>
      <c r="D1590" s="73">
        <v>113.25</v>
      </c>
      <c r="E1590" s="74">
        <v>99.911999999999992</v>
      </c>
      <c r="G1590" s="75">
        <v>81.077649999999991</v>
      </c>
      <c r="H1590" s="75">
        <v>54.953700000000005</v>
      </c>
      <c r="I1590" s="75">
        <v>53.181000000000004</v>
      </c>
      <c r="J1590" s="75">
        <v>50.226500000000001</v>
      </c>
      <c r="K1590" s="75">
        <v>41.363</v>
      </c>
      <c r="L1590" s="76">
        <v>71.829000000000008</v>
      </c>
      <c r="M1590" s="75">
        <v>53.181000000000004</v>
      </c>
      <c r="N1590" s="75">
        <v>53.181000000000004</v>
      </c>
      <c r="O1590" s="75">
        <v>53.181000000000004</v>
      </c>
      <c r="P1590" s="77">
        <v>41.363</v>
      </c>
      <c r="Q1590" s="77">
        <v>81.077649999999991</v>
      </c>
    </row>
    <row r="1591" spans="1:17" x14ac:dyDescent="0.2">
      <c r="A1591" s="19">
        <v>40477986</v>
      </c>
      <c r="B1591" s="19" t="s">
        <v>4906</v>
      </c>
      <c r="C1591" s="20">
        <v>71100</v>
      </c>
      <c r="D1591" s="73">
        <v>105</v>
      </c>
      <c r="E1591" s="74">
        <v>99.911999999999992</v>
      </c>
      <c r="G1591" s="75">
        <v>130.73176999999998</v>
      </c>
      <c r="H1591" s="75">
        <v>110.4003</v>
      </c>
      <c r="I1591" s="75">
        <v>106.839</v>
      </c>
      <c r="J1591" s="75">
        <v>100.90349999999999</v>
      </c>
      <c r="K1591" s="75">
        <v>83.096999999999994</v>
      </c>
      <c r="L1591" s="76">
        <v>100.872</v>
      </c>
      <c r="M1591" s="75">
        <v>106.839</v>
      </c>
      <c r="N1591" s="75">
        <v>106.839</v>
      </c>
      <c r="O1591" s="75">
        <v>106.839</v>
      </c>
      <c r="P1591" s="77">
        <v>83.096999999999994</v>
      </c>
      <c r="Q1591" s="77">
        <v>130.73176999999998</v>
      </c>
    </row>
    <row r="1592" spans="1:17" x14ac:dyDescent="0.2">
      <c r="A1592" s="19">
        <v>40477994</v>
      </c>
      <c r="B1592" s="19" t="s">
        <v>4920</v>
      </c>
      <c r="C1592" s="20">
        <v>71130</v>
      </c>
      <c r="D1592" s="73">
        <v>105</v>
      </c>
      <c r="E1592" s="74">
        <v>99.911999999999992</v>
      </c>
      <c r="G1592" s="75">
        <v>98.300710000000009</v>
      </c>
      <c r="H1592" s="75">
        <v>62.226300000000002</v>
      </c>
      <c r="I1592" s="75">
        <v>60.219000000000001</v>
      </c>
      <c r="J1592" s="75">
        <v>56.873499999999993</v>
      </c>
      <c r="K1592" s="75">
        <v>46.836999999999996</v>
      </c>
      <c r="L1592" s="76">
        <v>71.829000000000008</v>
      </c>
      <c r="M1592" s="75">
        <v>60.219000000000001</v>
      </c>
      <c r="N1592" s="75">
        <v>60.219000000000001</v>
      </c>
      <c r="O1592" s="75">
        <v>60.219000000000001</v>
      </c>
      <c r="P1592" s="77">
        <v>46.836999999999996</v>
      </c>
      <c r="Q1592" s="77">
        <v>98.300710000000009</v>
      </c>
    </row>
    <row r="1593" spans="1:17" x14ac:dyDescent="0.2">
      <c r="A1593" s="19">
        <v>40478000</v>
      </c>
      <c r="B1593" s="19" t="s">
        <v>4888</v>
      </c>
      <c r="C1593" s="20">
        <v>72120</v>
      </c>
      <c r="D1593" s="73">
        <v>181</v>
      </c>
      <c r="E1593" s="74">
        <v>122.91199999999999</v>
      </c>
      <c r="G1593" s="75">
        <v>79.043579999999992</v>
      </c>
      <c r="H1593" s="75">
        <v>54.200400000000002</v>
      </c>
      <c r="I1593" s="75">
        <v>52.452000000000005</v>
      </c>
      <c r="J1593" s="75">
        <v>49.537999999999997</v>
      </c>
      <c r="K1593" s="75">
        <v>40.795999999999999</v>
      </c>
      <c r="L1593" s="76">
        <v>71.829000000000008</v>
      </c>
      <c r="M1593" s="75">
        <v>52.452000000000005</v>
      </c>
      <c r="N1593" s="75">
        <v>52.452000000000005</v>
      </c>
      <c r="O1593" s="75">
        <v>52.452000000000005</v>
      </c>
      <c r="P1593" s="77">
        <v>40.795999999999999</v>
      </c>
      <c r="Q1593" s="77">
        <v>79.043579999999992</v>
      </c>
    </row>
    <row r="1594" spans="1:17" x14ac:dyDescent="0.2">
      <c r="A1594" s="19">
        <v>40478018</v>
      </c>
      <c r="B1594" s="19" t="s">
        <v>4851</v>
      </c>
      <c r="C1594" s="20">
        <v>73050</v>
      </c>
      <c r="D1594" s="73">
        <v>101.75</v>
      </c>
      <c r="E1594" s="74">
        <v>99.911999999999992</v>
      </c>
      <c r="G1594" s="75">
        <v>82.085179999999994</v>
      </c>
      <c r="H1594" s="75">
        <v>55.958100000000002</v>
      </c>
      <c r="I1594" s="75">
        <v>54.153000000000006</v>
      </c>
      <c r="J1594" s="75">
        <v>51.144500000000001</v>
      </c>
      <c r="K1594" s="75">
        <v>42.119</v>
      </c>
      <c r="L1594" s="76">
        <v>71.829000000000008</v>
      </c>
      <c r="M1594" s="75">
        <v>54.153000000000006</v>
      </c>
      <c r="N1594" s="75">
        <v>54.153000000000006</v>
      </c>
      <c r="O1594" s="75">
        <v>54.153000000000006</v>
      </c>
      <c r="P1594" s="77">
        <v>42.119</v>
      </c>
      <c r="Q1594" s="77">
        <v>82.085179999999994</v>
      </c>
    </row>
    <row r="1595" spans="1:17" x14ac:dyDescent="0.2">
      <c r="A1595" s="19">
        <v>40478026</v>
      </c>
      <c r="B1595" s="19" t="s">
        <v>4874</v>
      </c>
      <c r="C1595" s="20">
        <v>73090</v>
      </c>
      <c r="D1595" s="73">
        <v>100</v>
      </c>
      <c r="E1595" s="74">
        <v>99.911999999999992</v>
      </c>
      <c r="G1595" s="75">
        <v>86.134309999999999</v>
      </c>
      <c r="H1595" s="75">
        <v>55.455900000000007</v>
      </c>
      <c r="I1595" s="75">
        <v>53.667000000000002</v>
      </c>
      <c r="J1595" s="75">
        <v>50.685499999999998</v>
      </c>
      <c r="K1595" s="75">
        <v>41.741</v>
      </c>
      <c r="L1595" s="76">
        <v>100.872</v>
      </c>
      <c r="M1595" s="75">
        <v>53.667000000000002</v>
      </c>
      <c r="N1595" s="75">
        <v>53.667000000000002</v>
      </c>
      <c r="O1595" s="75">
        <v>53.667000000000002</v>
      </c>
      <c r="P1595" s="77">
        <v>41.741</v>
      </c>
      <c r="Q1595" s="77">
        <v>100.872</v>
      </c>
    </row>
    <row r="1596" spans="1:17" x14ac:dyDescent="0.2">
      <c r="A1596" s="19">
        <v>40478034</v>
      </c>
      <c r="B1596" s="19" t="s">
        <v>4919</v>
      </c>
      <c r="C1596" s="20">
        <v>73565</v>
      </c>
      <c r="D1596" s="73">
        <v>99.75</v>
      </c>
      <c r="E1596" s="74">
        <v>99.911999999999992</v>
      </c>
      <c r="G1596" s="75">
        <v>128.6977</v>
      </c>
      <c r="H1596" s="75">
        <v>72.009900000000016</v>
      </c>
      <c r="I1596" s="75">
        <v>69.687000000000012</v>
      </c>
      <c r="J1596" s="75">
        <v>65.8155</v>
      </c>
      <c r="K1596" s="75">
        <v>54.201000000000001</v>
      </c>
      <c r="L1596" s="76">
        <v>71.829000000000008</v>
      </c>
      <c r="M1596" s="75">
        <v>69.687000000000012</v>
      </c>
      <c r="N1596" s="75">
        <v>69.687000000000012</v>
      </c>
      <c r="O1596" s="75">
        <v>69.687000000000012</v>
      </c>
      <c r="P1596" s="77">
        <v>54.201000000000001</v>
      </c>
      <c r="Q1596" s="77">
        <v>128.6977</v>
      </c>
    </row>
    <row r="1597" spans="1:17" x14ac:dyDescent="0.2">
      <c r="A1597" s="19">
        <v>40478042</v>
      </c>
      <c r="B1597" s="19" t="s">
        <v>4881</v>
      </c>
      <c r="C1597" s="20">
        <v>73522</v>
      </c>
      <c r="D1597" s="73">
        <v>194</v>
      </c>
      <c r="E1597" s="74">
        <v>122.91199999999999</v>
      </c>
      <c r="G1597" s="75">
        <v>89.175909999999988</v>
      </c>
      <c r="H1597" s="75">
        <v>61.221900000000005</v>
      </c>
      <c r="I1597" s="75">
        <v>59.247</v>
      </c>
      <c r="J1597" s="75">
        <v>55.955499999999994</v>
      </c>
      <c r="K1597" s="75">
        <v>46.080999999999996</v>
      </c>
      <c r="L1597" s="76">
        <v>71.829000000000008</v>
      </c>
      <c r="M1597" s="75">
        <v>59.247</v>
      </c>
      <c r="N1597" s="75">
        <v>59.247</v>
      </c>
      <c r="O1597" s="75">
        <v>59.247</v>
      </c>
      <c r="P1597" s="77">
        <v>46.080999999999996</v>
      </c>
      <c r="Q1597" s="77">
        <v>89.175909999999988</v>
      </c>
    </row>
    <row r="1598" spans="1:17" x14ac:dyDescent="0.2">
      <c r="A1598" s="19">
        <v>40478067</v>
      </c>
      <c r="B1598" s="19" t="s">
        <v>4557</v>
      </c>
      <c r="C1598" s="20">
        <v>32551</v>
      </c>
      <c r="D1598" s="73">
        <v>2648.75</v>
      </c>
      <c r="E1598" s="74">
        <v>1711.0274999999997</v>
      </c>
      <c r="G1598" s="75">
        <v>87.160850000000011</v>
      </c>
      <c r="H1598" s="75">
        <v>56.953200000000002</v>
      </c>
      <c r="I1598" s="75">
        <v>55.116</v>
      </c>
      <c r="J1598" s="75">
        <v>52.054000000000002</v>
      </c>
      <c r="K1598" s="75">
        <v>42.868000000000002</v>
      </c>
      <c r="L1598" s="76">
        <v>71.829000000000008</v>
      </c>
      <c r="M1598" s="75">
        <v>55.116</v>
      </c>
      <c r="N1598" s="75">
        <v>55.116</v>
      </c>
      <c r="O1598" s="75">
        <v>55.116</v>
      </c>
      <c r="P1598" s="77">
        <v>42.868000000000002</v>
      </c>
      <c r="Q1598" s="77">
        <v>87.160850000000011</v>
      </c>
    </row>
    <row r="1599" spans="1:17" x14ac:dyDescent="0.2">
      <c r="A1599" s="19">
        <v>40478117</v>
      </c>
      <c r="B1599" s="19" t="s">
        <v>1120</v>
      </c>
      <c r="C1599" s="72"/>
      <c r="D1599" s="73">
        <v>712.5</v>
      </c>
      <c r="E1599" s="74">
        <v>0</v>
      </c>
      <c r="G1599" s="75">
        <v>169.24602999999999</v>
      </c>
      <c r="H1599" s="75">
        <v>106.9128</v>
      </c>
      <c r="I1599" s="75">
        <v>103.464</v>
      </c>
      <c r="J1599" s="75">
        <v>97.715999999999994</v>
      </c>
      <c r="K1599" s="75">
        <v>80.471999999999994</v>
      </c>
      <c r="L1599" s="76">
        <v>100.872</v>
      </c>
      <c r="M1599" s="75">
        <v>103.464</v>
      </c>
      <c r="N1599" s="75">
        <v>103.464</v>
      </c>
      <c r="O1599" s="75">
        <v>103.464</v>
      </c>
      <c r="P1599" s="77">
        <v>80.471999999999994</v>
      </c>
      <c r="Q1599" s="77">
        <v>169.24602999999999</v>
      </c>
    </row>
    <row r="1600" spans="1:17" x14ac:dyDescent="0.2">
      <c r="A1600" s="19">
        <v>40478133</v>
      </c>
      <c r="B1600" s="19" t="s">
        <v>4640</v>
      </c>
      <c r="C1600" s="20">
        <v>47533</v>
      </c>
      <c r="D1600" s="73">
        <v>7818.25</v>
      </c>
      <c r="E1600" s="74">
        <v>4073.2194999999997</v>
      </c>
      <c r="G1600" s="75">
        <v>19.660499999999999</v>
      </c>
      <c r="H1600" s="75">
        <v>41.85</v>
      </c>
      <c r="I1600" s="75">
        <v>40.500000000000007</v>
      </c>
      <c r="J1600" s="75">
        <v>38.25</v>
      </c>
      <c r="K1600" s="75">
        <v>31.499999999999996</v>
      </c>
      <c r="L1600" s="74" t="s">
        <v>674</v>
      </c>
      <c r="M1600" s="75">
        <v>40.500000000000007</v>
      </c>
      <c r="N1600" s="75">
        <v>40.500000000000007</v>
      </c>
      <c r="O1600" s="75">
        <v>40.500000000000007</v>
      </c>
      <c r="P1600" s="75">
        <v>19.660499999999999</v>
      </c>
      <c r="Q1600" s="75">
        <v>41.85</v>
      </c>
    </row>
    <row r="1601" spans="1:17" x14ac:dyDescent="0.2">
      <c r="A1601" s="19">
        <v>40478141</v>
      </c>
      <c r="B1601" s="19" t="s">
        <v>1825</v>
      </c>
      <c r="C1601" s="20">
        <v>70150</v>
      </c>
      <c r="D1601" s="73">
        <v>140.75</v>
      </c>
      <c r="E1601" s="74">
        <v>122.91199999999999</v>
      </c>
      <c r="G1601" s="75">
        <v>24.029500000000002</v>
      </c>
      <c r="H1601" s="75">
        <v>51.150000000000006</v>
      </c>
      <c r="I1601" s="75">
        <v>49.500000000000007</v>
      </c>
      <c r="J1601" s="75">
        <v>46.75</v>
      </c>
      <c r="K1601" s="75">
        <v>38.5</v>
      </c>
      <c r="L1601" s="74" t="s">
        <v>674</v>
      </c>
      <c r="M1601" s="75">
        <v>49.500000000000007</v>
      </c>
      <c r="N1601" s="75">
        <v>49.500000000000007</v>
      </c>
      <c r="O1601" s="75">
        <v>49.500000000000007</v>
      </c>
      <c r="P1601" s="75">
        <v>24.029500000000002</v>
      </c>
      <c r="Q1601" s="75">
        <v>51.150000000000006</v>
      </c>
    </row>
    <row r="1602" spans="1:17" x14ac:dyDescent="0.2">
      <c r="A1602" s="19">
        <v>40478158</v>
      </c>
      <c r="B1602" s="19" t="s">
        <v>1840</v>
      </c>
      <c r="C1602" s="20">
        <v>70220</v>
      </c>
      <c r="D1602" s="73">
        <v>78</v>
      </c>
      <c r="E1602" s="74">
        <v>99.911999999999992</v>
      </c>
      <c r="G1602" s="75">
        <v>47.144800000000004</v>
      </c>
      <c r="H1602" s="75">
        <v>162.75</v>
      </c>
      <c r="I1602" s="75">
        <v>157.5</v>
      </c>
      <c r="J1602" s="75">
        <v>148.75</v>
      </c>
      <c r="K1602" s="75">
        <v>122.49999999999999</v>
      </c>
      <c r="L1602" s="76">
        <v>0</v>
      </c>
      <c r="M1602" s="75">
        <v>157.5</v>
      </c>
      <c r="N1602" s="75">
        <v>157.5</v>
      </c>
      <c r="O1602" s="75">
        <v>157.5</v>
      </c>
      <c r="P1602" s="77">
        <v>0</v>
      </c>
      <c r="Q1602" s="77">
        <v>162.75</v>
      </c>
    </row>
    <row r="1603" spans="1:17" x14ac:dyDescent="0.2">
      <c r="A1603" s="19">
        <v>40478166</v>
      </c>
      <c r="B1603" s="19" t="s">
        <v>4988</v>
      </c>
      <c r="C1603" s="20">
        <v>74240</v>
      </c>
      <c r="D1603" s="73">
        <v>1428.25</v>
      </c>
      <c r="E1603" s="74">
        <v>207.39099999999999</v>
      </c>
      <c r="G1603" s="75">
        <v>52.428000000000004</v>
      </c>
      <c r="H1603" s="75">
        <v>111.60000000000001</v>
      </c>
      <c r="I1603" s="75">
        <v>108.00000000000001</v>
      </c>
      <c r="J1603" s="75">
        <v>102</v>
      </c>
      <c r="K1603" s="75">
        <v>84</v>
      </c>
      <c r="L1603" s="74" t="s">
        <v>674</v>
      </c>
      <c r="M1603" s="75">
        <v>108.00000000000001</v>
      </c>
      <c r="N1603" s="75">
        <v>108.00000000000001</v>
      </c>
      <c r="O1603" s="75">
        <v>108.00000000000001</v>
      </c>
      <c r="P1603" s="75">
        <v>52.428000000000004</v>
      </c>
      <c r="Q1603" s="75">
        <v>111.60000000000001</v>
      </c>
    </row>
    <row r="1604" spans="1:17" x14ac:dyDescent="0.2">
      <c r="A1604" s="19">
        <v>40478208</v>
      </c>
      <c r="B1604" s="19" t="s">
        <v>4714</v>
      </c>
      <c r="C1604" s="20">
        <v>74248</v>
      </c>
      <c r="D1604" s="73">
        <v>1428.25</v>
      </c>
      <c r="E1604" s="74">
        <v>0</v>
      </c>
      <c r="G1604" s="75">
        <v>94.251580000000004</v>
      </c>
      <c r="H1604" s="75">
        <v>63.481800000000007</v>
      </c>
      <c r="I1604" s="75">
        <v>61.434000000000005</v>
      </c>
      <c r="J1604" s="75">
        <v>58.021000000000001</v>
      </c>
      <c r="K1604" s="75">
        <v>47.782000000000004</v>
      </c>
      <c r="L1604" s="76">
        <v>71.829000000000008</v>
      </c>
      <c r="M1604" s="75">
        <v>61.434000000000005</v>
      </c>
      <c r="N1604" s="75">
        <v>61.434000000000005</v>
      </c>
      <c r="O1604" s="75">
        <v>61.434000000000005</v>
      </c>
      <c r="P1604" s="77">
        <v>47.782000000000004</v>
      </c>
      <c r="Q1604" s="77">
        <v>94.251580000000004</v>
      </c>
    </row>
    <row r="1605" spans="1:17" x14ac:dyDescent="0.2">
      <c r="A1605" s="19">
        <v>40478216</v>
      </c>
      <c r="B1605" s="19" t="s">
        <v>4274</v>
      </c>
      <c r="C1605" s="20">
        <v>62328</v>
      </c>
      <c r="D1605" s="73">
        <v>2580</v>
      </c>
      <c r="E1605" s="74">
        <v>740.99099999999999</v>
      </c>
      <c r="G1605" s="75">
        <v>104.38391</v>
      </c>
      <c r="H1605" s="75">
        <v>61.221900000000005</v>
      </c>
      <c r="I1605" s="75">
        <v>59.247</v>
      </c>
      <c r="J1605" s="75">
        <v>55.955499999999994</v>
      </c>
      <c r="K1605" s="75">
        <v>46.080999999999996</v>
      </c>
      <c r="L1605" s="76">
        <v>71.829000000000008</v>
      </c>
      <c r="M1605" s="75">
        <v>59.247</v>
      </c>
      <c r="N1605" s="75">
        <v>59.247</v>
      </c>
      <c r="O1605" s="75">
        <v>59.247</v>
      </c>
      <c r="P1605" s="77">
        <v>46.080999999999996</v>
      </c>
      <c r="Q1605" s="77">
        <v>104.38391</v>
      </c>
    </row>
    <row r="1606" spans="1:17" x14ac:dyDescent="0.2">
      <c r="A1606" s="19">
        <v>40478232</v>
      </c>
      <c r="B1606" s="19" t="s">
        <v>2483</v>
      </c>
      <c r="C1606" s="72"/>
      <c r="D1606" s="73">
        <v>242.5</v>
      </c>
      <c r="E1606" s="74">
        <v>0</v>
      </c>
      <c r="G1606" s="75">
        <v>90.202450000000013</v>
      </c>
      <c r="H1606" s="75">
        <v>71.5077</v>
      </c>
      <c r="I1606" s="75">
        <v>69.201000000000008</v>
      </c>
      <c r="J1606" s="75">
        <v>65.356499999999997</v>
      </c>
      <c r="K1606" s="75">
        <v>53.823</v>
      </c>
      <c r="L1606" s="76">
        <v>100.872</v>
      </c>
      <c r="M1606" s="75">
        <v>69.201000000000008</v>
      </c>
      <c r="N1606" s="75">
        <v>69.201000000000008</v>
      </c>
      <c r="O1606" s="75">
        <v>69.201000000000008</v>
      </c>
      <c r="P1606" s="77">
        <v>53.823</v>
      </c>
      <c r="Q1606" s="77">
        <v>100.872</v>
      </c>
    </row>
    <row r="1607" spans="1:17" x14ac:dyDescent="0.2">
      <c r="A1607" s="19">
        <v>40478240</v>
      </c>
      <c r="B1607" s="19" t="s">
        <v>5075</v>
      </c>
      <c r="C1607" s="20">
        <v>73030</v>
      </c>
      <c r="D1607" s="73">
        <v>872</v>
      </c>
      <c r="E1607" s="74">
        <v>99.911999999999992</v>
      </c>
      <c r="G1607" s="75">
        <v>93.244050000000001</v>
      </c>
      <c r="H1607" s="75">
        <v>56.953200000000002</v>
      </c>
      <c r="I1607" s="75">
        <v>55.116</v>
      </c>
      <c r="J1607" s="75">
        <v>52.054000000000002</v>
      </c>
      <c r="K1607" s="75">
        <v>42.868000000000002</v>
      </c>
      <c r="L1607" s="76">
        <v>71.829000000000008</v>
      </c>
      <c r="M1607" s="75">
        <v>55.116</v>
      </c>
      <c r="N1607" s="75">
        <v>55.116</v>
      </c>
      <c r="O1607" s="75">
        <v>55.116</v>
      </c>
      <c r="P1607" s="77">
        <v>42.868000000000002</v>
      </c>
      <c r="Q1607" s="77">
        <v>93.244050000000001</v>
      </c>
    </row>
    <row r="1608" spans="1:17" x14ac:dyDescent="0.2">
      <c r="A1608" s="19">
        <v>40478265</v>
      </c>
      <c r="B1608" s="19" t="s">
        <v>5076</v>
      </c>
      <c r="C1608" s="72" t="s">
        <v>35</v>
      </c>
      <c r="D1608" s="73">
        <v>2213.5</v>
      </c>
      <c r="E1608" s="74">
        <v>0</v>
      </c>
      <c r="G1608" s="75">
        <v>50.680399999999999</v>
      </c>
      <c r="H1608" s="75">
        <v>107.88000000000001</v>
      </c>
      <c r="I1608" s="75">
        <v>104.40000000000002</v>
      </c>
      <c r="J1608" s="75">
        <v>98.6</v>
      </c>
      <c r="K1608" s="75">
        <v>81.199999999999989</v>
      </c>
      <c r="L1608" s="74" t="s">
        <v>674</v>
      </c>
      <c r="M1608" s="75">
        <v>104.40000000000002</v>
      </c>
      <c r="N1608" s="75">
        <v>104.40000000000002</v>
      </c>
      <c r="O1608" s="75">
        <v>104.40000000000002</v>
      </c>
      <c r="P1608" s="75">
        <v>50.680399999999999</v>
      </c>
      <c r="Q1608" s="75">
        <v>107.88000000000001</v>
      </c>
    </row>
    <row r="1609" spans="1:17" x14ac:dyDescent="0.2">
      <c r="A1609" s="19">
        <v>40478273</v>
      </c>
      <c r="B1609" s="19" t="s">
        <v>5077</v>
      </c>
      <c r="C1609" s="72"/>
      <c r="D1609" s="73">
        <v>524.25</v>
      </c>
      <c r="E1609" s="74">
        <v>0</v>
      </c>
      <c r="G1609" s="75">
        <v>50.680399999999999</v>
      </c>
      <c r="H1609" s="75">
        <v>107.88000000000001</v>
      </c>
      <c r="I1609" s="75">
        <v>104.40000000000002</v>
      </c>
      <c r="J1609" s="75">
        <v>98.6</v>
      </c>
      <c r="K1609" s="75">
        <v>81.199999999999989</v>
      </c>
      <c r="L1609" s="74" t="s">
        <v>674</v>
      </c>
      <c r="M1609" s="75">
        <v>104.40000000000002</v>
      </c>
      <c r="N1609" s="75">
        <v>104.40000000000002</v>
      </c>
      <c r="O1609" s="75">
        <v>104.40000000000002</v>
      </c>
      <c r="P1609" s="75">
        <v>50.680399999999999</v>
      </c>
      <c r="Q1609" s="75">
        <v>107.88000000000001</v>
      </c>
    </row>
    <row r="1610" spans="1:17" x14ac:dyDescent="0.2">
      <c r="A1610" s="19">
        <v>40478299</v>
      </c>
      <c r="B1610" s="19" t="s">
        <v>5078</v>
      </c>
      <c r="C1610" s="20">
        <v>73560</v>
      </c>
      <c r="D1610" s="73">
        <v>164.25</v>
      </c>
      <c r="E1610" s="74">
        <v>99.911999999999992</v>
      </c>
      <c r="G1610" s="75">
        <v>289.84546999999998</v>
      </c>
      <c r="H1610" s="75">
        <v>1244.6004</v>
      </c>
      <c r="I1610" s="75">
        <v>1204.452</v>
      </c>
      <c r="J1610" s="75">
        <v>1137.538</v>
      </c>
      <c r="K1610" s="75">
        <v>936.79599999999994</v>
      </c>
      <c r="L1610" s="76">
        <v>0</v>
      </c>
      <c r="M1610" s="75">
        <v>1204.452</v>
      </c>
      <c r="N1610" s="75">
        <v>1204.452</v>
      </c>
      <c r="O1610" s="75">
        <v>1204.452</v>
      </c>
      <c r="P1610" s="77">
        <v>0</v>
      </c>
      <c r="Q1610" s="77">
        <v>1244.6004</v>
      </c>
    </row>
    <row r="1611" spans="1:17" x14ac:dyDescent="0.2">
      <c r="A1611" s="19">
        <v>40478315</v>
      </c>
      <c r="B1611" s="19" t="s">
        <v>5079</v>
      </c>
      <c r="C1611" s="20">
        <v>32552</v>
      </c>
      <c r="D1611" s="73">
        <v>1335.5</v>
      </c>
      <c r="E1611" s="74">
        <v>665.27499999999998</v>
      </c>
      <c r="G1611" s="75">
        <v>164.17035999999999</v>
      </c>
      <c r="H1611" s="75">
        <v>776.68950000000007</v>
      </c>
      <c r="I1611" s="75">
        <v>751.63499999999999</v>
      </c>
      <c r="J1611" s="75">
        <v>709.87749999999994</v>
      </c>
      <c r="K1611" s="75">
        <v>584.6049999999999</v>
      </c>
      <c r="L1611" s="76">
        <v>0</v>
      </c>
      <c r="M1611" s="75">
        <v>751.63499999999999</v>
      </c>
      <c r="N1611" s="75">
        <v>751.63499999999999</v>
      </c>
      <c r="O1611" s="75">
        <v>751.63499999999999</v>
      </c>
      <c r="P1611" s="77">
        <v>0</v>
      </c>
      <c r="Q1611" s="77">
        <v>776.68950000000007</v>
      </c>
    </row>
    <row r="1612" spans="1:17" x14ac:dyDescent="0.2">
      <c r="A1612" s="19">
        <v>40478323</v>
      </c>
      <c r="B1612" s="19" t="s">
        <v>5080</v>
      </c>
      <c r="C1612" s="72" t="s">
        <v>2308</v>
      </c>
      <c r="D1612" s="73">
        <v>470.5</v>
      </c>
      <c r="E1612" s="74">
        <v>0</v>
      </c>
      <c r="G1612" s="75">
        <v>177.34429</v>
      </c>
      <c r="H1612" s="75">
        <v>453.84000000000003</v>
      </c>
      <c r="I1612" s="75">
        <v>439.2</v>
      </c>
      <c r="J1612" s="75">
        <v>414.8</v>
      </c>
      <c r="K1612" s="75">
        <v>341.59999999999997</v>
      </c>
      <c r="L1612" s="76">
        <v>287.55900000000003</v>
      </c>
      <c r="M1612" s="75">
        <v>439.2</v>
      </c>
      <c r="N1612" s="75">
        <v>439.2</v>
      </c>
      <c r="O1612" s="75">
        <v>439.2</v>
      </c>
      <c r="P1612" s="77">
        <v>177.34429</v>
      </c>
      <c r="Q1612" s="77">
        <v>453.84000000000003</v>
      </c>
    </row>
    <row r="1613" spans="1:17" x14ac:dyDescent="0.2">
      <c r="A1613" s="19">
        <v>40478331</v>
      </c>
      <c r="B1613" s="19" t="s">
        <v>5081</v>
      </c>
      <c r="C1613" s="72"/>
      <c r="D1613" s="73">
        <v>87.25</v>
      </c>
      <c r="E1613" s="74">
        <v>0</v>
      </c>
      <c r="G1613" s="75">
        <v>78.036049999999989</v>
      </c>
      <c r="H1613" s="75">
        <v>384.66660000000002</v>
      </c>
      <c r="I1613" s="75">
        <v>372.25800000000004</v>
      </c>
      <c r="J1613" s="75">
        <v>351.577</v>
      </c>
      <c r="K1613" s="75">
        <v>289.53399999999999</v>
      </c>
      <c r="L1613" s="76">
        <v>0</v>
      </c>
      <c r="M1613" s="75">
        <v>372.25800000000004</v>
      </c>
      <c r="N1613" s="75">
        <v>372.25800000000004</v>
      </c>
      <c r="O1613" s="75">
        <v>372.25800000000004</v>
      </c>
      <c r="P1613" s="77">
        <v>0</v>
      </c>
      <c r="Q1613" s="77">
        <v>384.66660000000002</v>
      </c>
    </row>
    <row r="1614" spans="1:17" x14ac:dyDescent="0.2">
      <c r="A1614" s="19">
        <v>40478349</v>
      </c>
      <c r="B1614" s="19" t="s">
        <v>5082</v>
      </c>
      <c r="C1614" s="72"/>
      <c r="D1614" s="73">
        <v>27.75</v>
      </c>
      <c r="E1614" s="74">
        <v>0</v>
      </c>
      <c r="G1614" s="75">
        <v>386.11211000000003</v>
      </c>
      <c r="H1614" s="75">
        <v>542.87819999999999</v>
      </c>
      <c r="I1614" s="75">
        <v>525.36599999999999</v>
      </c>
      <c r="J1614" s="75">
        <v>496.17899999999997</v>
      </c>
      <c r="K1614" s="75">
        <v>408.61799999999999</v>
      </c>
      <c r="L1614" s="76">
        <v>397.54800000000006</v>
      </c>
      <c r="M1614" s="75">
        <v>525.36599999999999</v>
      </c>
      <c r="N1614" s="75">
        <v>525.36599999999999</v>
      </c>
      <c r="O1614" s="75">
        <v>525.36599999999999</v>
      </c>
      <c r="P1614" s="77">
        <v>386.11211000000003</v>
      </c>
      <c r="Q1614" s="77">
        <v>542.87819999999999</v>
      </c>
    </row>
    <row r="1615" spans="1:17" x14ac:dyDescent="0.2">
      <c r="A1615" s="19">
        <v>40478356</v>
      </c>
      <c r="B1615" s="19" t="s">
        <v>5083</v>
      </c>
      <c r="C1615" s="72"/>
      <c r="D1615" s="73">
        <v>58.5</v>
      </c>
      <c r="E1615" s="74">
        <v>0</v>
      </c>
      <c r="G1615" s="75">
        <v>386.11211000000003</v>
      </c>
      <c r="H1615" s="75">
        <v>542.87819999999999</v>
      </c>
      <c r="I1615" s="75">
        <v>525.36599999999999</v>
      </c>
      <c r="J1615" s="75">
        <v>496.17899999999997</v>
      </c>
      <c r="K1615" s="75">
        <v>408.61799999999999</v>
      </c>
      <c r="L1615" s="76">
        <v>397.54800000000006</v>
      </c>
      <c r="M1615" s="75">
        <v>525.36599999999999</v>
      </c>
      <c r="N1615" s="75">
        <v>525.36599999999999</v>
      </c>
      <c r="O1615" s="75">
        <v>525.36599999999999</v>
      </c>
      <c r="P1615" s="77">
        <v>386.11211000000003</v>
      </c>
      <c r="Q1615" s="77">
        <v>542.87819999999999</v>
      </c>
    </row>
    <row r="1616" spans="1:17" x14ac:dyDescent="0.2">
      <c r="A1616" s="19">
        <v>40478364</v>
      </c>
      <c r="B1616" s="19" t="s">
        <v>5084</v>
      </c>
      <c r="C1616" s="72"/>
      <c r="D1616" s="73">
        <v>86</v>
      </c>
      <c r="E1616" s="74">
        <v>0</v>
      </c>
      <c r="G1616" s="75">
        <v>0</v>
      </c>
      <c r="H1616" s="75">
        <v>576.67440000000011</v>
      </c>
      <c r="I1616" s="75">
        <v>558.072</v>
      </c>
      <c r="J1616" s="75">
        <v>527.06799999999998</v>
      </c>
      <c r="K1616" s="75">
        <v>434.05599999999998</v>
      </c>
      <c r="L1616" s="76">
        <v>0</v>
      </c>
      <c r="M1616" s="75">
        <v>558.072</v>
      </c>
      <c r="N1616" s="75">
        <v>558.072</v>
      </c>
      <c r="O1616" s="75">
        <v>558.072</v>
      </c>
      <c r="P1616" s="77">
        <v>0</v>
      </c>
      <c r="Q1616" s="77">
        <v>576.67440000000011</v>
      </c>
    </row>
    <row r="1617" spans="1:17" x14ac:dyDescent="0.2">
      <c r="A1617" s="19">
        <v>40478372</v>
      </c>
      <c r="B1617" s="19" t="s">
        <v>5085</v>
      </c>
      <c r="C1617" s="72"/>
      <c r="D1617" s="73">
        <v>110</v>
      </c>
      <c r="E1617" s="74">
        <v>0</v>
      </c>
      <c r="G1617" s="75">
        <v>0</v>
      </c>
      <c r="H1617" s="75">
        <v>464.5908</v>
      </c>
      <c r="I1617" s="75">
        <v>449.60399999999998</v>
      </c>
      <c r="J1617" s="75">
        <v>424.62599999999998</v>
      </c>
      <c r="K1617" s="75">
        <v>349.69200000000001</v>
      </c>
      <c r="L1617" s="76">
        <v>0</v>
      </c>
      <c r="M1617" s="75">
        <v>449.60399999999998</v>
      </c>
      <c r="N1617" s="75">
        <v>449.60399999999998</v>
      </c>
      <c r="O1617" s="75">
        <v>449.60399999999998</v>
      </c>
      <c r="P1617" s="77">
        <v>0</v>
      </c>
      <c r="Q1617" s="77">
        <v>464.5908</v>
      </c>
    </row>
    <row r="1618" spans="1:17" x14ac:dyDescent="0.2">
      <c r="A1618" s="19">
        <v>40478380</v>
      </c>
      <c r="B1618" s="19" t="s">
        <v>5086</v>
      </c>
      <c r="C1618" s="72"/>
      <c r="D1618" s="73">
        <v>223.75</v>
      </c>
      <c r="E1618" s="74">
        <v>0</v>
      </c>
      <c r="G1618" s="75">
        <v>0</v>
      </c>
      <c r="H1618" s="75">
        <v>375.04110000000003</v>
      </c>
      <c r="I1618" s="75">
        <v>362.94299999999998</v>
      </c>
      <c r="J1618" s="75">
        <v>342.77949999999998</v>
      </c>
      <c r="K1618" s="75">
        <v>282.28899999999999</v>
      </c>
      <c r="L1618" s="76">
        <v>0</v>
      </c>
      <c r="M1618" s="75">
        <v>362.94299999999998</v>
      </c>
      <c r="N1618" s="75">
        <v>362.94299999999998</v>
      </c>
      <c r="O1618" s="75">
        <v>362.94299999999998</v>
      </c>
      <c r="P1618" s="77">
        <v>0</v>
      </c>
      <c r="Q1618" s="77">
        <v>375.04110000000003</v>
      </c>
    </row>
    <row r="1619" spans="1:17" x14ac:dyDescent="0.2">
      <c r="A1619" s="19">
        <v>40478398</v>
      </c>
      <c r="B1619" s="19" t="s">
        <v>5087</v>
      </c>
      <c r="C1619" s="72"/>
      <c r="D1619" s="73">
        <v>44.5</v>
      </c>
      <c r="E1619" s="74">
        <v>0</v>
      </c>
      <c r="G1619" s="75">
        <v>83.845478999999997</v>
      </c>
      <c r="H1619" s="75">
        <v>178.47630000000001</v>
      </c>
      <c r="I1619" s="75">
        <v>172.71900000000002</v>
      </c>
      <c r="J1619" s="75">
        <v>163.12349999999998</v>
      </c>
      <c r="K1619" s="75">
        <v>134.33699999999999</v>
      </c>
      <c r="L1619" s="74" t="s">
        <v>674</v>
      </c>
      <c r="M1619" s="75">
        <v>172.71900000000002</v>
      </c>
      <c r="N1619" s="75">
        <v>172.71900000000002</v>
      </c>
      <c r="O1619" s="75">
        <v>172.71900000000002</v>
      </c>
      <c r="P1619" s="75">
        <v>83.845478999999997</v>
      </c>
      <c r="Q1619" s="75">
        <v>178.47630000000001</v>
      </c>
    </row>
    <row r="1620" spans="1:17" x14ac:dyDescent="0.2">
      <c r="A1620" s="19">
        <v>40478406</v>
      </c>
      <c r="B1620" s="19" t="s">
        <v>5088</v>
      </c>
      <c r="C1620" s="72"/>
      <c r="D1620" s="73">
        <v>133.5</v>
      </c>
      <c r="E1620" s="74">
        <v>0</v>
      </c>
      <c r="G1620" s="75">
        <v>664.79870999999991</v>
      </c>
      <c r="H1620" s="75">
        <v>3109.4550000000004</v>
      </c>
      <c r="I1620" s="75">
        <v>3009.15</v>
      </c>
      <c r="J1620" s="75">
        <v>2841.9749999999999</v>
      </c>
      <c r="K1620" s="75">
        <v>2340.4499999999998</v>
      </c>
      <c r="L1620" s="76">
        <v>1235.3399999999999</v>
      </c>
      <c r="M1620" s="75">
        <v>3009.15</v>
      </c>
      <c r="N1620" s="75">
        <v>3009.15</v>
      </c>
      <c r="O1620" s="75">
        <v>3009.15</v>
      </c>
      <c r="P1620" s="77">
        <v>664.79870999999991</v>
      </c>
      <c r="Q1620" s="77">
        <v>3109.4550000000004</v>
      </c>
    </row>
    <row r="1621" spans="1:17" x14ac:dyDescent="0.2">
      <c r="A1621" s="19">
        <v>40478414</v>
      </c>
      <c r="B1621" s="19" t="s">
        <v>5089</v>
      </c>
      <c r="C1621" s="72"/>
      <c r="D1621" s="73">
        <v>147.5</v>
      </c>
      <c r="E1621" s="74">
        <v>0</v>
      </c>
      <c r="G1621" s="75">
        <v>453.00830000000002</v>
      </c>
      <c r="H1621" s="75">
        <v>931.27410000000009</v>
      </c>
      <c r="I1621" s="75">
        <v>901.23300000000006</v>
      </c>
      <c r="J1621" s="75">
        <v>851.16449999999998</v>
      </c>
      <c r="K1621" s="75">
        <v>700.95899999999995</v>
      </c>
      <c r="L1621" s="76">
        <v>447.31799999999998</v>
      </c>
      <c r="M1621" s="75">
        <v>901.23300000000006</v>
      </c>
      <c r="N1621" s="75">
        <v>901.23300000000006</v>
      </c>
      <c r="O1621" s="75">
        <v>901.23300000000006</v>
      </c>
      <c r="P1621" s="77">
        <v>447.31799999999998</v>
      </c>
      <c r="Q1621" s="77">
        <v>931.27410000000009</v>
      </c>
    </row>
    <row r="1622" spans="1:17" x14ac:dyDescent="0.2">
      <c r="A1622" s="19">
        <v>40478430</v>
      </c>
      <c r="B1622" s="19" t="s">
        <v>5090</v>
      </c>
      <c r="C1622" s="20">
        <v>33016</v>
      </c>
      <c r="D1622" s="73">
        <v>1374.25</v>
      </c>
      <c r="E1622" s="74">
        <v>1711.0274999999997</v>
      </c>
      <c r="G1622" s="75">
        <v>106.41798</v>
      </c>
      <c r="H1622" s="75">
        <v>212.72820000000002</v>
      </c>
      <c r="I1622" s="75">
        <v>205.86600000000001</v>
      </c>
      <c r="J1622" s="75">
        <v>194.429</v>
      </c>
      <c r="K1622" s="75">
        <v>160.11799999999999</v>
      </c>
      <c r="L1622" s="76">
        <v>157.25700000000001</v>
      </c>
      <c r="M1622" s="75">
        <v>205.86600000000001</v>
      </c>
      <c r="N1622" s="75">
        <v>205.86600000000001</v>
      </c>
      <c r="O1622" s="75">
        <v>205.86600000000001</v>
      </c>
      <c r="P1622" s="77">
        <v>106.41798</v>
      </c>
      <c r="Q1622" s="77">
        <v>212.72820000000002</v>
      </c>
    </row>
    <row r="1623" spans="1:17" x14ac:dyDescent="0.2">
      <c r="A1623" s="19">
        <v>40478448</v>
      </c>
      <c r="B1623" s="19" t="s">
        <v>5091</v>
      </c>
      <c r="C1623" s="20">
        <v>33017</v>
      </c>
      <c r="D1623" s="73">
        <v>2012.5</v>
      </c>
      <c r="E1623" s="74">
        <v>0</v>
      </c>
      <c r="G1623" s="75">
        <v>806.6893500000001</v>
      </c>
      <c r="H1623" s="75">
        <v>1834.89</v>
      </c>
      <c r="I1623" s="75">
        <v>1775.7</v>
      </c>
      <c r="J1623" s="75">
        <v>1677.05</v>
      </c>
      <c r="K1623" s="75">
        <v>1381.1</v>
      </c>
      <c r="L1623" s="76">
        <v>549.00900000000001</v>
      </c>
      <c r="M1623" s="75">
        <v>1775.7</v>
      </c>
      <c r="N1623" s="75">
        <v>1775.7</v>
      </c>
      <c r="O1623" s="75">
        <v>1775.7</v>
      </c>
      <c r="P1623" s="77">
        <v>549.00900000000001</v>
      </c>
      <c r="Q1623" s="77">
        <v>1834.89</v>
      </c>
    </row>
    <row r="1624" spans="1:17" x14ac:dyDescent="0.2">
      <c r="A1624" s="19">
        <v>40481251</v>
      </c>
      <c r="B1624" s="19" t="s">
        <v>4184</v>
      </c>
      <c r="C1624" s="72" t="s">
        <v>4185</v>
      </c>
      <c r="D1624" s="73">
        <v>167</v>
      </c>
      <c r="E1624" s="74">
        <v>0</v>
      </c>
      <c r="G1624" s="75">
        <v>806.6893500000001</v>
      </c>
      <c r="H1624" s="75">
        <v>1767.2418</v>
      </c>
      <c r="I1624" s="75">
        <v>1710.2339999999999</v>
      </c>
      <c r="J1624" s="75">
        <v>1615.221</v>
      </c>
      <c r="K1624" s="75">
        <v>1330.182</v>
      </c>
      <c r="L1624" s="76">
        <v>549.00900000000001</v>
      </c>
      <c r="M1624" s="75">
        <v>1710.2339999999999</v>
      </c>
      <c r="N1624" s="75">
        <v>1710.2339999999999</v>
      </c>
      <c r="O1624" s="75">
        <v>1710.2339999999999</v>
      </c>
      <c r="P1624" s="77">
        <v>549.00900000000001</v>
      </c>
      <c r="Q1624" s="77">
        <v>1767.2418</v>
      </c>
    </row>
    <row r="1625" spans="1:17" x14ac:dyDescent="0.2">
      <c r="A1625" s="19">
        <v>40481269</v>
      </c>
      <c r="B1625" s="19" t="s">
        <v>4186</v>
      </c>
      <c r="C1625" s="20">
        <v>74018</v>
      </c>
      <c r="D1625" s="73">
        <v>431.5</v>
      </c>
      <c r="E1625" s="74">
        <v>99.911999999999992</v>
      </c>
      <c r="G1625" s="75">
        <v>806.6893500000001</v>
      </c>
      <c r="H1625" s="75">
        <v>1767.2418</v>
      </c>
      <c r="I1625" s="75">
        <v>1710.2339999999999</v>
      </c>
      <c r="J1625" s="75">
        <v>1615.221</v>
      </c>
      <c r="K1625" s="75">
        <v>1330.182</v>
      </c>
      <c r="L1625" s="76">
        <v>549.00900000000001</v>
      </c>
      <c r="M1625" s="75">
        <v>1710.2339999999999</v>
      </c>
      <c r="N1625" s="75">
        <v>1710.2339999999999</v>
      </c>
      <c r="O1625" s="75">
        <v>1710.2339999999999</v>
      </c>
      <c r="P1625" s="77">
        <v>549.00900000000001</v>
      </c>
      <c r="Q1625" s="77">
        <v>1767.2418</v>
      </c>
    </row>
    <row r="1626" spans="1:17" x14ac:dyDescent="0.2">
      <c r="A1626" s="19">
        <v>40481277</v>
      </c>
      <c r="B1626" s="19" t="s">
        <v>4370</v>
      </c>
      <c r="C1626" s="20">
        <v>74018</v>
      </c>
      <c r="D1626" s="73">
        <v>431.5</v>
      </c>
      <c r="E1626" s="74">
        <v>99.911999999999992</v>
      </c>
      <c r="G1626" s="75">
        <v>806.6893500000001</v>
      </c>
      <c r="H1626" s="75">
        <v>1767.2418</v>
      </c>
      <c r="I1626" s="75">
        <v>1710.2339999999999</v>
      </c>
      <c r="J1626" s="75">
        <v>1615.221</v>
      </c>
      <c r="K1626" s="75">
        <v>1330.182</v>
      </c>
      <c r="L1626" s="76">
        <v>549.00900000000001</v>
      </c>
      <c r="M1626" s="75">
        <v>1710.2339999999999</v>
      </c>
      <c r="N1626" s="75">
        <v>1710.2339999999999</v>
      </c>
      <c r="O1626" s="75">
        <v>1710.2339999999999</v>
      </c>
      <c r="P1626" s="77">
        <v>549.00900000000001</v>
      </c>
      <c r="Q1626" s="77">
        <v>1767.2418</v>
      </c>
    </row>
    <row r="1627" spans="1:17" x14ac:dyDescent="0.2">
      <c r="A1627" s="19">
        <v>40481285</v>
      </c>
      <c r="B1627" s="19" t="s">
        <v>1441</v>
      </c>
      <c r="C1627" s="20">
        <v>72040</v>
      </c>
      <c r="D1627" s="73">
        <v>175</v>
      </c>
      <c r="E1627" s="74">
        <v>99.911999999999992</v>
      </c>
      <c r="G1627" s="75">
        <v>806.6893500000001</v>
      </c>
      <c r="H1627" s="75">
        <v>1767.2418</v>
      </c>
      <c r="I1627" s="75">
        <v>1710.2339999999999</v>
      </c>
      <c r="J1627" s="75">
        <v>1615.221</v>
      </c>
      <c r="K1627" s="75">
        <v>1330.182</v>
      </c>
      <c r="L1627" s="76">
        <v>549.00900000000001</v>
      </c>
      <c r="M1627" s="75">
        <v>1710.2339999999999</v>
      </c>
      <c r="N1627" s="75">
        <v>1710.2339999999999</v>
      </c>
      <c r="O1627" s="75">
        <v>1710.2339999999999</v>
      </c>
      <c r="P1627" s="77">
        <v>549.00900000000001</v>
      </c>
      <c r="Q1627" s="77">
        <v>1767.2418</v>
      </c>
    </row>
    <row r="1628" spans="1:17" x14ac:dyDescent="0.2">
      <c r="A1628" s="19">
        <v>40481293</v>
      </c>
      <c r="B1628" s="19" t="s">
        <v>968</v>
      </c>
      <c r="C1628" s="20">
        <v>73610</v>
      </c>
      <c r="D1628" s="73">
        <v>165</v>
      </c>
      <c r="E1628" s="74">
        <v>99.911999999999992</v>
      </c>
      <c r="G1628" s="75">
        <v>177.34429</v>
      </c>
      <c r="H1628" s="75">
        <v>649.95839999999998</v>
      </c>
      <c r="I1628" s="75">
        <v>628.99199999999996</v>
      </c>
      <c r="J1628" s="75">
        <v>594.048</v>
      </c>
      <c r="K1628" s="75">
        <v>489.21599999999995</v>
      </c>
      <c r="L1628" s="76">
        <v>287.55900000000003</v>
      </c>
      <c r="M1628" s="75">
        <v>628.99199999999996</v>
      </c>
      <c r="N1628" s="75">
        <v>628.99199999999996</v>
      </c>
      <c r="O1628" s="75">
        <v>628.99199999999996</v>
      </c>
      <c r="P1628" s="77">
        <v>177.34429</v>
      </c>
      <c r="Q1628" s="77">
        <v>649.95839999999998</v>
      </c>
    </row>
    <row r="1629" spans="1:17" x14ac:dyDescent="0.2">
      <c r="A1629" s="19">
        <v>40500019</v>
      </c>
      <c r="B1629" s="19" t="s">
        <v>1879</v>
      </c>
      <c r="C1629" s="20">
        <v>77081</v>
      </c>
      <c r="D1629" s="73">
        <v>227.25</v>
      </c>
      <c r="E1629" s="74">
        <v>99.911999999999992</v>
      </c>
      <c r="G1629" s="75">
        <v>453.00830000000002</v>
      </c>
      <c r="H1629" s="75">
        <v>452.18460000000005</v>
      </c>
      <c r="I1629" s="75">
        <v>437.59800000000001</v>
      </c>
      <c r="J1629" s="75">
        <v>413.28700000000003</v>
      </c>
      <c r="K1629" s="75">
        <v>340.35399999999998</v>
      </c>
      <c r="L1629" s="76">
        <v>447.31799999999998</v>
      </c>
      <c r="M1629" s="75">
        <v>437.59800000000001</v>
      </c>
      <c r="N1629" s="75">
        <v>437.59800000000001</v>
      </c>
      <c r="O1629" s="75">
        <v>437.59800000000001</v>
      </c>
      <c r="P1629" s="77">
        <v>340.35399999999998</v>
      </c>
      <c r="Q1629" s="77">
        <v>453.00830000000002</v>
      </c>
    </row>
    <row r="1630" spans="1:17" x14ac:dyDescent="0.2">
      <c r="A1630" s="19">
        <v>40570004</v>
      </c>
      <c r="B1630" s="19" t="s">
        <v>551</v>
      </c>
      <c r="C1630" s="20">
        <v>77080</v>
      </c>
      <c r="D1630" s="73">
        <v>518.5</v>
      </c>
      <c r="E1630" s="74">
        <v>122.91199999999999</v>
      </c>
      <c r="G1630" s="75">
        <v>453.00830000000002</v>
      </c>
      <c r="H1630" s="75">
        <v>452.18460000000005</v>
      </c>
      <c r="I1630" s="75">
        <v>437.59800000000001</v>
      </c>
      <c r="J1630" s="75">
        <v>413.28700000000003</v>
      </c>
      <c r="K1630" s="75">
        <v>340.35399999999998</v>
      </c>
      <c r="L1630" s="76">
        <v>447.31799999999998</v>
      </c>
      <c r="M1630" s="75">
        <v>437.59800000000001</v>
      </c>
      <c r="N1630" s="75">
        <v>437.59800000000001</v>
      </c>
      <c r="O1630" s="75">
        <v>437.59800000000001</v>
      </c>
      <c r="P1630" s="77">
        <v>340.35399999999998</v>
      </c>
      <c r="Q1630" s="77">
        <v>453.00830000000002</v>
      </c>
    </row>
    <row r="1631" spans="1:17" x14ac:dyDescent="0.2">
      <c r="A1631" s="19">
        <v>40678047</v>
      </c>
      <c r="B1631" s="19" t="s">
        <v>2816</v>
      </c>
      <c r="C1631" s="20">
        <v>50694</v>
      </c>
      <c r="D1631" s="73">
        <v>7265.25</v>
      </c>
      <c r="E1631" s="74">
        <v>3685.8879999999995</v>
      </c>
      <c r="G1631" s="75">
        <v>453.00830000000002</v>
      </c>
      <c r="H1631" s="75">
        <v>452.18460000000005</v>
      </c>
      <c r="I1631" s="75">
        <v>437.59800000000001</v>
      </c>
      <c r="J1631" s="75">
        <v>413.28700000000003</v>
      </c>
      <c r="K1631" s="75">
        <v>340.35399999999998</v>
      </c>
      <c r="L1631" s="76">
        <v>447.31799999999998</v>
      </c>
      <c r="M1631" s="75">
        <v>437.59800000000001</v>
      </c>
      <c r="N1631" s="75">
        <v>437.59800000000001</v>
      </c>
      <c r="O1631" s="75">
        <v>437.59800000000001</v>
      </c>
      <c r="P1631" s="77">
        <v>340.35399999999998</v>
      </c>
      <c r="Q1631" s="77">
        <v>453.00830000000002</v>
      </c>
    </row>
    <row r="1632" spans="1:17" x14ac:dyDescent="0.2">
      <c r="A1632" s="19">
        <v>41505249</v>
      </c>
      <c r="B1632" s="19" t="s">
        <v>4112</v>
      </c>
      <c r="C1632" s="72"/>
      <c r="D1632" s="73">
        <v>132.75</v>
      </c>
      <c r="E1632" s="74">
        <v>0</v>
      </c>
      <c r="G1632" s="75">
        <v>0</v>
      </c>
      <c r="H1632" s="75">
        <v>74.632500000000007</v>
      </c>
      <c r="I1632" s="75">
        <v>72.225000000000009</v>
      </c>
      <c r="J1632" s="75">
        <v>68.212499999999991</v>
      </c>
      <c r="K1632" s="75">
        <v>56.174999999999997</v>
      </c>
      <c r="L1632" s="76">
        <v>0</v>
      </c>
      <c r="M1632" s="75">
        <v>72.225000000000009</v>
      </c>
      <c r="N1632" s="75">
        <v>72.225000000000009</v>
      </c>
      <c r="O1632" s="75">
        <v>72.225000000000009</v>
      </c>
      <c r="P1632" s="77">
        <v>0</v>
      </c>
      <c r="Q1632" s="77">
        <v>74.632500000000007</v>
      </c>
    </row>
    <row r="1633" spans="1:17" x14ac:dyDescent="0.2">
      <c r="A1633" s="19">
        <v>41505314</v>
      </c>
      <c r="B1633" s="19" t="s">
        <v>4113</v>
      </c>
      <c r="C1633" s="72"/>
      <c r="D1633" s="73">
        <v>127.5</v>
      </c>
      <c r="E1633" s="74">
        <v>0</v>
      </c>
      <c r="G1633" s="75">
        <v>33.91384</v>
      </c>
      <c r="H1633" s="75">
        <v>113.367</v>
      </c>
      <c r="I1633" s="75">
        <v>109.71000000000001</v>
      </c>
      <c r="J1633" s="75">
        <v>103.61500000000001</v>
      </c>
      <c r="K1633" s="75">
        <v>85.33</v>
      </c>
      <c r="L1633" s="76">
        <v>49.509</v>
      </c>
      <c r="M1633" s="75">
        <v>109.71000000000001</v>
      </c>
      <c r="N1633" s="75">
        <v>109.71000000000001</v>
      </c>
      <c r="O1633" s="75">
        <v>109.71000000000001</v>
      </c>
      <c r="P1633" s="77">
        <v>33.91384</v>
      </c>
      <c r="Q1633" s="77">
        <v>113.367</v>
      </c>
    </row>
    <row r="1634" spans="1:17" x14ac:dyDescent="0.2">
      <c r="A1634" s="19">
        <v>41505330</v>
      </c>
      <c r="B1634" s="19" t="s">
        <v>4115</v>
      </c>
      <c r="C1634" s="72"/>
      <c r="D1634" s="73">
        <v>132.75</v>
      </c>
      <c r="E1634" s="74">
        <v>0</v>
      </c>
      <c r="G1634" s="75">
        <v>58.151589999999999</v>
      </c>
      <c r="H1634" s="75">
        <v>121.57889999999999</v>
      </c>
      <c r="I1634" s="75">
        <v>117.657</v>
      </c>
      <c r="J1634" s="75">
        <v>111.12049999999999</v>
      </c>
      <c r="K1634" s="75">
        <v>91.510999999999981</v>
      </c>
      <c r="L1634" s="76">
        <v>49.509</v>
      </c>
      <c r="M1634" s="75">
        <v>117.657</v>
      </c>
      <c r="N1634" s="75">
        <v>117.657</v>
      </c>
      <c r="O1634" s="75">
        <v>117.657</v>
      </c>
      <c r="P1634" s="77">
        <v>49.509</v>
      </c>
      <c r="Q1634" s="77">
        <v>121.57889999999999</v>
      </c>
    </row>
    <row r="1635" spans="1:17" x14ac:dyDescent="0.2">
      <c r="A1635" s="19">
        <v>41505363</v>
      </c>
      <c r="B1635" s="19" t="s">
        <v>4116</v>
      </c>
      <c r="C1635" s="72"/>
      <c r="D1635" s="73">
        <v>153</v>
      </c>
      <c r="E1635" s="74">
        <v>0</v>
      </c>
      <c r="G1635" s="75">
        <v>0</v>
      </c>
      <c r="H1635" s="75">
        <v>92.944200000000009</v>
      </c>
      <c r="I1635" s="75">
        <v>89.945999999999998</v>
      </c>
      <c r="J1635" s="75">
        <v>84.948999999999998</v>
      </c>
      <c r="K1635" s="75">
        <v>69.957999999999998</v>
      </c>
      <c r="L1635" s="76">
        <v>0</v>
      </c>
      <c r="M1635" s="75">
        <v>89.945999999999998</v>
      </c>
      <c r="N1635" s="75">
        <v>89.945999999999998</v>
      </c>
      <c r="O1635" s="75">
        <v>89.945999999999998</v>
      </c>
      <c r="P1635" s="77">
        <v>0</v>
      </c>
      <c r="Q1635" s="77">
        <v>92.944200000000009</v>
      </c>
    </row>
    <row r="1636" spans="1:17" x14ac:dyDescent="0.2">
      <c r="A1636" s="19">
        <v>41505371</v>
      </c>
      <c r="B1636" s="19" t="s">
        <v>736</v>
      </c>
      <c r="C1636" s="72" t="s">
        <v>737</v>
      </c>
      <c r="D1636" s="73">
        <v>129.5</v>
      </c>
      <c r="E1636" s="74">
        <v>0</v>
      </c>
      <c r="G1636" s="75">
        <v>0</v>
      </c>
      <c r="H1636" s="75">
        <v>166.85130000000001</v>
      </c>
      <c r="I1636" s="75">
        <v>161.46899999999999</v>
      </c>
      <c r="J1636" s="75">
        <v>152.49850000000001</v>
      </c>
      <c r="K1636" s="75">
        <v>125.58699999999999</v>
      </c>
      <c r="L1636" s="76">
        <v>0</v>
      </c>
      <c r="M1636" s="75">
        <v>161.46899999999999</v>
      </c>
      <c r="N1636" s="75">
        <v>161.46899999999999</v>
      </c>
      <c r="O1636" s="75">
        <v>161.46899999999999</v>
      </c>
      <c r="P1636" s="77">
        <v>0</v>
      </c>
      <c r="Q1636" s="77">
        <v>166.85130000000001</v>
      </c>
    </row>
    <row r="1637" spans="1:17" x14ac:dyDescent="0.2">
      <c r="A1637" s="19">
        <v>41505421</v>
      </c>
      <c r="B1637" s="19" t="s">
        <v>745</v>
      </c>
      <c r="C1637" s="72"/>
      <c r="D1637" s="73">
        <v>147</v>
      </c>
      <c r="E1637" s="74">
        <v>0</v>
      </c>
      <c r="G1637" s="75">
        <v>106.41798</v>
      </c>
      <c r="H1637" s="75">
        <v>122.76</v>
      </c>
      <c r="I1637" s="75">
        <v>118.8</v>
      </c>
      <c r="J1637" s="75">
        <v>112.2</v>
      </c>
      <c r="K1637" s="75">
        <v>92.399999999999991</v>
      </c>
      <c r="L1637" s="76">
        <v>157.25700000000001</v>
      </c>
      <c r="M1637" s="75">
        <v>118.8</v>
      </c>
      <c r="N1637" s="75">
        <v>118.8</v>
      </c>
      <c r="O1637" s="75">
        <v>118.8</v>
      </c>
      <c r="P1637" s="77">
        <v>92.399999999999991</v>
      </c>
      <c r="Q1637" s="77">
        <v>157.25700000000001</v>
      </c>
    </row>
    <row r="1638" spans="1:17" x14ac:dyDescent="0.2">
      <c r="A1638" s="19">
        <v>41505454</v>
      </c>
      <c r="B1638" s="19" t="s">
        <v>4170</v>
      </c>
      <c r="C1638" s="72"/>
      <c r="D1638" s="73">
        <v>650</v>
      </c>
      <c r="E1638" s="74">
        <v>0</v>
      </c>
      <c r="G1638" s="75">
        <v>177.34429</v>
      </c>
      <c r="H1638" s="75">
        <v>356.9991</v>
      </c>
      <c r="I1638" s="75">
        <v>345.483</v>
      </c>
      <c r="J1638" s="75">
        <v>326.28949999999998</v>
      </c>
      <c r="K1638" s="75">
        <v>268.709</v>
      </c>
      <c r="L1638" s="76">
        <v>287.55900000000003</v>
      </c>
      <c r="M1638" s="75">
        <v>345.483</v>
      </c>
      <c r="N1638" s="75">
        <v>345.483</v>
      </c>
      <c r="O1638" s="75">
        <v>345.483</v>
      </c>
      <c r="P1638" s="77">
        <v>177.34429</v>
      </c>
      <c r="Q1638" s="77">
        <v>356.9991</v>
      </c>
    </row>
    <row r="1639" spans="1:17" x14ac:dyDescent="0.2">
      <c r="A1639" s="19">
        <v>41505470</v>
      </c>
      <c r="B1639" s="19" t="s">
        <v>2006</v>
      </c>
      <c r="C1639" s="72"/>
      <c r="D1639" s="73">
        <v>907.75</v>
      </c>
      <c r="E1639" s="74">
        <v>0</v>
      </c>
      <c r="G1639" s="75">
        <v>0</v>
      </c>
      <c r="H1639" s="75">
        <v>97.966200000000015</v>
      </c>
      <c r="I1639" s="75">
        <v>94.806000000000012</v>
      </c>
      <c r="J1639" s="75">
        <v>89.539000000000001</v>
      </c>
      <c r="K1639" s="75">
        <v>73.738</v>
      </c>
      <c r="L1639" s="76">
        <v>0</v>
      </c>
      <c r="M1639" s="75">
        <v>94.806000000000012</v>
      </c>
      <c r="N1639" s="75">
        <v>94.806000000000012</v>
      </c>
      <c r="O1639" s="75">
        <v>94.806000000000012</v>
      </c>
      <c r="P1639" s="77">
        <v>0</v>
      </c>
      <c r="Q1639" s="77">
        <v>97.966200000000015</v>
      </c>
    </row>
    <row r="1640" spans="1:17" x14ac:dyDescent="0.2">
      <c r="A1640" s="19">
        <v>41505488</v>
      </c>
      <c r="B1640" s="19" t="s">
        <v>4956</v>
      </c>
      <c r="C1640" s="72"/>
      <c r="D1640" s="73">
        <v>49.75</v>
      </c>
      <c r="E1640" s="74">
        <v>0</v>
      </c>
      <c r="G1640" s="75">
        <v>46.346352000000003</v>
      </c>
      <c r="H1640" s="75">
        <v>98.65440000000001</v>
      </c>
      <c r="I1640" s="75">
        <v>95.472000000000008</v>
      </c>
      <c r="J1640" s="75">
        <v>90.167999999999992</v>
      </c>
      <c r="K1640" s="75">
        <v>74.256</v>
      </c>
      <c r="L1640" s="74" t="s">
        <v>674</v>
      </c>
      <c r="M1640" s="75">
        <v>95.472000000000008</v>
      </c>
      <c r="N1640" s="75">
        <v>95.472000000000008</v>
      </c>
      <c r="O1640" s="75">
        <v>95.472000000000008</v>
      </c>
      <c r="P1640" s="75">
        <v>46.346352000000003</v>
      </c>
      <c r="Q1640" s="75">
        <v>98.65440000000001</v>
      </c>
    </row>
    <row r="1641" spans="1:17" x14ac:dyDescent="0.2">
      <c r="A1641" s="19">
        <v>41505496</v>
      </c>
      <c r="B1641" s="19" t="s">
        <v>680</v>
      </c>
      <c r="C1641" s="72"/>
      <c r="D1641" s="73">
        <v>37.25</v>
      </c>
      <c r="E1641" s="74">
        <v>0</v>
      </c>
      <c r="G1641" s="75">
        <v>90.202450000000013</v>
      </c>
      <c r="H1641" s="75">
        <v>108.03810000000001</v>
      </c>
      <c r="I1641" s="75">
        <v>104.553</v>
      </c>
      <c r="J1641" s="75">
        <v>98.744500000000002</v>
      </c>
      <c r="K1641" s="75">
        <v>81.319000000000003</v>
      </c>
      <c r="L1641" s="76">
        <v>278.64000000000004</v>
      </c>
      <c r="M1641" s="75">
        <v>104.553</v>
      </c>
      <c r="N1641" s="75">
        <v>104.553</v>
      </c>
      <c r="O1641" s="75">
        <v>104.553</v>
      </c>
      <c r="P1641" s="77">
        <v>81.319000000000003</v>
      </c>
      <c r="Q1641" s="77">
        <v>278.64000000000004</v>
      </c>
    </row>
    <row r="1642" spans="1:17" x14ac:dyDescent="0.2">
      <c r="A1642" s="19">
        <v>41505504</v>
      </c>
      <c r="B1642" s="19" t="s">
        <v>4117</v>
      </c>
      <c r="C1642" s="72"/>
      <c r="D1642" s="73">
        <v>132.75</v>
      </c>
      <c r="E1642" s="74">
        <v>0</v>
      </c>
      <c r="G1642" s="75">
        <v>90.202450000000013</v>
      </c>
      <c r="H1642" s="75">
        <v>106.5873</v>
      </c>
      <c r="I1642" s="75">
        <v>103.149</v>
      </c>
      <c r="J1642" s="75">
        <v>97.418499999999995</v>
      </c>
      <c r="K1642" s="75">
        <v>80.22699999999999</v>
      </c>
      <c r="L1642" s="76">
        <v>278.64000000000004</v>
      </c>
      <c r="M1642" s="75">
        <v>103.149</v>
      </c>
      <c r="N1642" s="75">
        <v>103.149</v>
      </c>
      <c r="O1642" s="75">
        <v>103.149</v>
      </c>
      <c r="P1642" s="77">
        <v>80.22699999999999</v>
      </c>
      <c r="Q1642" s="77">
        <v>278.64000000000004</v>
      </c>
    </row>
    <row r="1643" spans="1:17" x14ac:dyDescent="0.2">
      <c r="A1643" s="19">
        <v>41505520</v>
      </c>
      <c r="B1643" s="19" t="s">
        <v>4231</v>
      </c>
      <c r="C1643" s="72"/>
      <c r="D1643" s="73">
        <v>132.75</v>
      </c>
      <c r="E1643" s="74">
        <v>0</v>
      </c>
      <c r="G1643" s="75">
        <v>90.202450000000013</v>
      </c>
      <c r="H1643" s="75">
        <v>100.74690000000001</v>
      </c>
      <c r="I1643" s="75">
        <v>97.497</v>
      </c>
      <c r="J1643" s="75">
        <v>92.080500000000001</v>
      </c>
      <c r="K1643" s="75">
        <v>75.830999999999989</v>
      </c>
      <c r="L1643" s="76">
        <v>278.64000000000004</v>
      </c>
      <c r="M1643" s="75">
        <v>97.497</v>
      </c>
      <c r="N1643" s="75">
        <v>97.497</v>
      </c>
      <c r="O1643" s="75">
        <v>97.497</v>
      </c>
      <c r="P1643" s="77">
        <v>75.830999999999989</v>
      </c>
      <c r="Q1643" s="77">
        <v>278.64000000000004</v>
      </c>
    </row>
    <row r="1644" spans="1:17" x14ac:dyDescent="0.2">
      <c r="A1644" s="19">
        <v>41505546</v>
      </c>
      <c r="B1644" s="19" t="s">
        <v>4237</v>
      </c>
      <c r="C1644" s="72"/>
      <c r="D1644" s="73">
        <v>132.75</v>
      </c>
      <c r="E1644" s="74">
        <v>0</v>
      </c>
      <c r="G1644" s="75">
        <v>90.202450000000013</v>
      </c>
      <c r="H1644" s="75">
        <v>107.7591</v>
      </c>
      <c r="I1644" s="75">
        <v>104.283</v>
      </c>
      <c r="J1644" s="75">
        <v>98.489500000000007</v>
      </c>
      <c r="K1644" s="75">
        <v>81.108999999999995</v>
      </c>
      <c r="L1644" s="76">
        <v>278.64000000000004</v>
      </c>
      <c r="M1644" s="75">
        <v>104.283</v>
      </c>
      <c r="N1644" s="75">
        <v>104.283</v>
      </c>
      <c r="O1644" s="75">
        <v>104.283</v>
      </c>
      <c r="P1644" s="77">
        <v>81.108999999999995</v>
      </c>
      <c r="Q1644" s="77">
        <v>278.64000000000004</v>
      </c>
    </row>
    <row r="1645" spans="1:17" x14ac:dyDescent="0.2">
      <c r="A1645" s="19">
        <v>41505553</v>
      </c>
      <c r="B1645" s="19" t="s">
        <v>4232</v>
      </c>
      <c r="C1645" s="72"/>
      <c r="D1645" s="73">
        <v>128.75</v>
      </c>
      <c r="E1645" s="74">
        <v>0</v>
      </c>
      <c r="G1645" s="75">
        <v>90.202450000000013</v>
      </c>
      <c r="H1645" s="75">
        <v>555.28440000000012</v>
      </c>
      <c r="I1645" s="75">
        <v>537.37200000000007</v>
      </c>
      <c r="J1645" s="75">
        <v>507.51800000000003</v>
      </c>
      <c r="K1645" s="75">
        <v>417.95600000000002</v>
      </c>
      <c r="L1645" s="76">
        <v>278.64000000000004</v>
      </c>
      <c r="M1645" s="75">
        <v>537.37200000000007</v>
      </c>
      <c r="N1645" s="75">
        <v>537.37200000000007</v>
      </c>
      <c r="O1645" s="75">
        <v>537.37200000000007</v>
      </c>
      <c r="P1645" s="77">
        <v>90.202450000000013</v>
      </c>
      <c r="Q1645" s="77">
        <v>555.28440000000012</v>
      </c>
    </row>
    <row r="1646" spans="1:17" x14ac:dyDescent="0.2">
      <c r="A1646" s="19">
        <v>41505561</v>
      </c>
      <c r="B1646" s="19" t="s">
        <v>4119</v>
      </c>
      <c r="C1646" s="72"/>
      <c r="D1646" s="73">
        <v>132.75</v>
      </c>
      <c r="E1646" s="74">
        <v>0</v>
      </c>
      <c r="G1646" s="75">
        <v>128.09471099999999</v>
      </c>
      <c r="H1646" s="75">
        <v>272.66669999999999</v>
      </c>
      <c r="I1646" s="75">
        <v>263.87100000000004</v>
      </c>
      <c r="J1646" s="75">
        <v>249.2115</v>
      </c>
      <c r="K1646" s="75">
        <v>205.23299999999998</v>
      </c>
      <c r="L1646" s="74" t="s">
        <v>674</v>
      </c>
      <c r="M1646" s="75">
        <v>263.87100000000004</v>
      </c>
      <c r="N1646" s="75">
        <v>263.87100000000004</v>
      </c>
      <c r="O1646" s="75">
        <v>263.87100000000004</v>
      </c>
      <c r="P1646" s="75">
        <v>128.09471099999999</v>
      </c>
      <c r="Q1646" s="75">
        <v>272.66669999999999</v>
      </c>
    </row>
    <row r="1647" spans="1:17" x14ac:dyDescent="0.2">
      <c r="A1647" s="19">
        <v>41505579</v>
      </c>
      <c r="B1647" s="19" t="s">
        <v>2479</v>
      </c>
      <c r="C1647" s="72"/>
      <c r="D1647" s="73">
        <v>196.5</v>
      </c>
      <c r="E1647" s="74">
        <v>0</v>
      </c>
      <c r="G1647" s="75">
        <v>10.79143</v>
      </c>
      <c r="H1647" s="75">
        <v>22.971</v>
      </c>
      <c r="I1647" s="75">
        <v>22.230000000000004</v>
      </c>
      <c r="J1647" s="75">
        <v>20.994999999999997</v>
      </c>
      <c r="K1647" s="75">
        <v>17.29</v>
      </c>
      <c r="L1647" s="74" t="s">
        <v>674</v>
      </c>
      <c r="M1647" s="75">
        <v>22.230000000000004</v>
      </c>
      <c r="N1647" s="75">
        <v>22.230000000000004</v>
      </c>
      <c r="O1647" s="75">
        <v>22.230000000000004</v>
      </c>
      <c r="P1647" s="75">
        <v>10.79143</v>
      </c>
      <c r="Q1647" s="75">
        <v>22.971</v>
      </c>
    </row>
    <row r="1648" spans="1:17" x14ac:dyDescent="0.2">
      <c r="A1648" s="19">
        <v>41505587</v>
      </c>
      <c r="B1648" s="19" t="s">
        <v>2478</v>
      </c>
      <c r="C1648" s="72"/>
      <c r="D1648" s="73">
        <v>196.5</v>
      </c>
      <c r="E1648" s="74">
        <v>0</v>
      </c>
      <c r="G1648" s="75">
        <v>333.26431000000002</v>
      </c>
      <c r="H1648" s="75">
        <v>1437.2313000000001</v>
      </c>
      <c r="I1648" s="75">
        <v>1390.8690000000001</v>
      </c>
      <c r="J1648" s="75">
        <v>1313.5985000000001</v>
      </c>
      <c r="K1648" s="75">
        <v>1081.787</v>
      </c>
      <c r="L1648" s="76">
        <v>482.81400000000002</v>
      </c>
      <c r="M1648" s="75">
        <v>1390.8690000000001</v>
      </c>
      <c r="N1648" s="75">
        <v>1390.8690000000001</v>
      </c>
      <c r="O1648" s="75">
        <v>1390.8690000000001</v>
      </c>
      <c r="P1648" s="77">
        <v>333.26431000000002</v>
      </c>
      <c r="Q1648" s="77">
        <v>1437.2313000000001</v>
      </c>
    </row>
    <row r="1649" spans="1:17" x14ac:dyDescent="0.2">
      <c r="A1649" s="19">
        <v>41505595</v>
      </c>
      <c r="B1649" s="19" t="s">
        <v>929</v>
      </c>
      <c r="C1649" s="72"/>
      <c r="D1649" s="73">
        <v>208.5</v>
      </c>
      <c r="E1649" s="74">
        <v>0</v>
      </c>
      <c r="G1649" s="75">
        <v>11127.668239999999</v>
      </c>
      <c r="H1649" s="75">
        <v>23686.727999999999</v>
      </c>
      <c r="I1649" s="75">
        <v>22922.640000000003</v>
      </c>
      <c r="J1649" s="75">
        <v>21649.16</v>
      </c>
      <c r="K1649" s="75">
        <v>17828.719999999998</v>
      </c>
      <c r="L1649" s="74" t="s">
        <v>674</v>
      </c>
      <c r="M1649" s="75">
        <v>22922.640000000003</v>
      </c>
      <c r="N1649" s="75">
        <v>22922.640000000003</v>
      </c>
      <c r="O1649" s="75">
        <v>22922.640000000003</v>
      </c>
      <c r="P1649" s="75">
        <v>11127.668239999999</v>
      </c>
      <c r="Q1649" s="75">
        <v>23686.727999999999</v>
      </c>
    </row>
    <row r="1650" spans="1:17" x14ac:dyDescent="0.2">
      <c r="A1650" s="19">
        <v>41505603</v>
      </c>
      <c r="B1650" s="19" t="s">
        <v>749</v>
      </c>
      <c r="C1650" s="72" t="s">
        <v>36</v>
      </c>
      <c r="D1650" s="73">
        <v>428.25</v>
      </c>
      <c r="E1650" s="74">
        <v>0</v>
      </c>
      <c r="G1650" s="75">
        <v>938.42864999999995</v>
      </c>
      <c r="H1650" s="75">
        <v>920.19780000000003</v>
      </c>
      <c r="I1650" s="75">
        <v>890.51400000000001</v>
      </c>
      <c r="J1650" s="75">
        <v>841.04100000000005</v>
      </c>
      <c r="K1650" s="75">
        <v>692.62199999999996</v>
      </c>
      <c r="L1650" s="76">
        <v>1460.4660000000001</v>
      </c>
      <c r="M1650" s="75">
        <v>890.51400000000001</v>
      </c>
      <c r="N1650" s="75">
        <v>890.51400000000001</v>
      </c>
      <c r="O1650" s="75">
        <v>890.51400000000001</v>
      </c>
      <c r="P1650" s="77">
        <v>692.62199999999996</v>
      </c>
      <c r="Q1650" s="77">
        <v>1460.4660000000001</v>
      </c>
    </row>
    <row r="1651" spans="1:17" x14ac:dyDescent="0.2">
      <c r="A1651" s="19">
        <v>41505611</v>
      </c>
      <c r="B1651" s="19" t="s">
        <v>675</v>
      </c>
      <c r="C1651" s="72" t="s">
        <v>36</v>
      </c>
      <c r="D1651" s="73">
        <v>428.25</v>
      </c>
      <c r="E1651" s="74">
        <v>0</v>
      </c>
      <c r="G1651" s="75">
        <v>938.42864999999995</v>
      </c>
      <c r="H1651" s="75">
        <v>920.19780000000003</v>
      </c>
      <c r="I1651" s="75">
        <v>890.51400000000001</v>
      </c>
      <c r="J1651" s="75">
        <v>841.04100000000005</v>
      </c>
      <c r="K1651" s="75">
        <v>692.62199999999996</v>
      </c>
      <c r="L1651" s="76">
        <v>1460.4660000000001</v>
      </c>
      <c r="M1651" s="75">
        <v>890.51400000000001</v>
      </c>
      <c r="N1651" s="75">
        <v>890.51400000000001</v>
      </c>
      <c r="O1651" s="75">
        <v>890.51400000000001</v>
      </c>
      <c r="P1651" s="77">
        <v>692.62199999999996</v>
      </c>
      <c r="Q1651" s="77">
        <v>1460.4660000000001</v>
      </c>
    </row>
    <row r="1652" spans="1:17" x14ac:dyDescent="0.2">
      <c r="A1652" s="19">
        <v>41505645</v>
      </c>
      <c r="B1652" s="19" t="s">
        <v>4413</v>
      </c>
      <c r="C1652" s="72"/>
      <c r="D1652" s="73">
        <v>27</v>
      </c>
      <c r="E1652" s="74">
        <v>0</v>
      </c>
      <c r="G1652" s="75">
        <v>938.42864999999995</v>
      </c>
      <c r="H1652" s="75">
        <v>920.19780000000003</v>
      </c>
      <c r="I1652" s="75">
        <v>890.51400000000001</v>
      </c>
      <c r="J1652" s="75">
        <v>841.04100000000005</v>
      </c>
      <c r="K1652" s="75">
        <v>692.62199999999996</v>
      </c>
      <c r="L1652" s="76">
        <v>1460.4660000000001</v>
      </c>
      <c r="M1652" s="75">
        <v>890.51400000000001</v>
      </c>
      <c r="N1652" s="75">
        <v>890.51400000000001</v>
      </c>
      <c r="O1652" s="75">
        <v>890.51400000000001</v>
      </c>
      <c r="P1652" s="77">
        <v>692.62199999999996</v>
      </c>
      <c r="Q1652" s="77">
        <v>1460.4660000000001</v>
      </c>
    </row>
    <row r="1653" spans="1:17" x14ac:dyDescent="0.2">
      <c r="A1653" s="19">
        <v>41505652</v>
      </c>
      <c r="B1653" s="19" t="s">
        <v>4378</v>
      </c>
      <c r="C1653" s="72"/>
      <c r="D1653" s="73">
        <v>26.75</v>
      </c>
      <c r="E1653" s="74">
        <v>0</v>
      </c>
      <c r="G1653" s="75">
        <v>990.11684000000002</v>
      </c>
      <c r="H1653" s="75">
        <v>957.63030000000003</v>
      </c>
      <c r="I1653" s="75">
        <v>926.73900000000003</v>
      </c>
      <c r="J1653" s="75">
        <v>875.25350000000003</v>
      </c>
      <c r="K1653" s="75">
        <v>720.79700000000003</v>
      </c>
      <c r="L1653" s="76">
        <v>1460.4660000000001</v>
      </c>
      <c r="M1653" s="75">
        <v>926.73900000000003</v>
      </c>
      <c r="N1653" s="75">
        <v>926.73900000000003</v>
      </c>
      <c r="O1653" s="75">
        <v>926.73900000000003</v>
      </c>
      <c r="P1653" s="77">
        <v>720.79700000000003</v>
      </c>
      <c r="Q1653" s="77">
        <v>1460.4660000000001</v>
      </c>
    </row>
    <row r="1654" spans="1:17" x14ac:dyDescent="0.2">
      <c r="A1654" s="19">
        <v>41505660</v>
      </c>
      <c r="B1654" s="19" t="s">
        <v>681</v>
      </c>
      <c r="C1654" s="72"/>
      <c r="D1654" s="73">
        <v>509.75</v>
      </c>
      <c r="E1654" s="74">
        <v>0</v>
      </c>
      <c r="G1654" s="75">
        <v>990.11684000000002</v>
      </c>
      <c r="H1654" s="75">
        <v>957.63030000000003</v>
      </c>
      <c r="I1654" s="75">
        <v>926.73900000000003</v>
      </c>
      <c r="J1654" s="75">
        <v>875.25350000000003</v>
      </c>
      <c r="K1654" s="75">
        <v>720.79700000000003</v>
      </c>
      <c r="L1654" s="76">
        <v>1460.4660000000001</v>
      </c>
      <c r="M1654" s="75">
        <v>926.73900000000003</v>
      </c>
      <c r="N1654" s="75">
        <v>926.73900000000003</v>
      </c>
      <c r="O1654" s="75">
        <v>926.73900000000003</v>
      </c>
      <c r="P1654" s="77">
        <v>720.79700000000003</v>
      </c>
      <c r="Q1654" s="77">
        <v>1460.4660000000001</v>
      </c>
    </row>
    <row r="1655" spans="1:17" x14ac:dyDescent="0.2">
      <c r="A1655" s="19">
        <v>41505678</v>
      </c>
      <c r="B1655" s="19" t="s">
        <v>685</v>
      </c>
      <c r="C1655" s="72"/>
      <c r="D1655" s="73">
        <v>509.75</v>
      </c>
      <c r="E1655" s="74">
        <v>0</v>
      </c>
      <c r="G1655" s="75">
        <v>990.11684000000002</v>
      </c>
      <c r="H1655" s="75">
        <v>957.63030000000003</v>
      </c>
      <c r="I1655" s="75">
        <v>926.73900000000003</v>
      </c>
      <c r="J1655" s="75">
        <v>875.25350000000003</v>
      </c>
      <c r="K1655" s="75">
        <v>720.79700000000003</v>
      </c>
      <c r="L1655" s="76">
        <v>1460.4660000000001</v>
      </c>
      <c r="M1655" s="75">
        <v>926.73900000000003</v>
      </c>
      <c r="N1655" s="75">
        <v>926.73900000000003</v>
      </c>
      <c r="O1655" s="75">
        <v>926.73900000000003</v>
      </c>
      <c r="P1655" s="77">
        <v>720.79700000000003</v>
      </c>
      <c r="Q1655" s="77">
        <v>1460.4660000000001</v>
      </c>
    </row>
    <row r="1656" spans="1:17" x14ac:dyDescent="0.2">
      <c r="A1656" s="19">
        <v>41505686</v>
      </c>
      <c r="B1656" s="19" t="s">
        <v>897</v>
      </c>
      <c r="C1656" s="72"/>
      <c r="D1656" s="73">
        <v>470</v>
      </c>
      <c r="E1656" s="74">
        <v>0</v>
      </c>
      <c r="G1656" s="75">
        <v>1802.7498869999999</v>
      </c>
      <c r="H1656" s="75">
        <v>3837.3938999999996</v>
      </c>
      <c r="I1656" s="75">
        <v>3713.607</v>
      </c>
      <c r="J1656" s="75">
        <v>3507.2954999999997</v>
      </c>
      <c r="K1656" s="75">
        <v>2888.3609999999994</v>
      </c>
      <c r="L1656" s="74" t="s">
        <v>674</v>
      </c>
      <c r="M1656" s="75">
        <v>3713.607</v>
      </c>
      <c r="N1656" s="75">
        <v>3713.607</v>
      </c>
      <c r="O1656" s="75">
        <v>3713.607</v>
      </c>
      <c r="P1656" s="75">
        <v>1802.7498869999999</v>
      </c>
      <c r="Q1656" s="75">
        <v>3837.3938999999996</v>
      </c>
    </row>
    <row r="1657" spans="1:17" x14ac:dyDescent="0.2">
      <c r="A1657" s="19">
        <v>41505694</v>
      </c>
      <c r="B1657" s="19" t="s">
        <v>4027</v>
      </c>
      <c r="C1657" s="72"/>
      <c r="D1657" s="73">
        <v>212.5</v>
      </c>
      <c r="E1657" s="74">
        <v>0</v>
      </c>
      <c r="G1657" s="75">
        <v>47.639060000000001</v>
      </c>
      <c r="H1657" s="75">
        <v>48.983100000000007</v>
      </c>
      <c r="I1657" s="75">
        <v>47.403000000000006</v>
      </c>
      <c r="J1657" s="75">
        <v>44.769500000000001</v>
      </c>
      <c r="K1657" s="75">
        <v>36.869</v>
      </c>
      <c r="L1657" s="76">
        <v>165.56400000000002</v>
      </c>
      <c r="M1657" s="75">
        <v>47.403000000000006</v>
      </c>
      <c r="N1657" s="75">
        <v>47.403000000000006</v>
      </c>
      <c r="O1657" s="75">
        <v>47.403000000000006</v>
      </c>
      <c r="P1657" s="77">
        <v>36.869</v>
      </c>
      <c r="Q1657" s="77">
        <v>165.56400000000002</v>
      </c>
    </row>
    <row r="1658" spans="1:17" x14ac:dyDescent="0.2">
      <c r="A1658" s="19">
        <v>41505702</v>
      </c>
      <c r="B1658" s="19" t="s">
        <v>4026</v>
      </c>
      <c r="C1658" s="72"/>
      <c r="D1658" s="73">
        <v>212.5</v>
      </c>
      <c r="E1658" s="74">
        <v>0</v>
      </c>
      <c r="G1658" s="75">
        <v>47.639060000000001</v>
      </c>
      <c r="H1658" s="75">
        <v>48.983100000000007</v>
      </c>
      <c r="I1658" s="75">
        <v>47.403000000000006</v>
      </c>
      <c r="J1658" s="75">
        <v>44.769500000000001</v>
      </c>
      <c r="K1658" s="75">
        <v>36.869</v>
      </c>
      <c r="L1658" s="76">
        <v>165.56400000000002</v>
      </c>
      <c r="M1658" s="75">
        <v>47.403000000000006</v>
      </c>
      <c r="N1658" s="75">
        <v>47.403000000000006</v>
      </c>
      <c r="O1658" s="75">
        <v>47.403000000000006</v>
      </c>
      <c r="P1658" s="77">
        <v>36.869</v>
      </c>
      <c r="Q1658" s="77">
        <v>165.56400000000002</v>
      </c>
    </row>
    <row r="1659" spans="1:17" x14ac:dyDescent="0.2">
      <c r="A1659" s="19">
        <v>41505769</v>
      </c>
      <c r="B1659" s="19" t="s">
        <v>3140</v>
      </c>
      <c r="C1659" s="72"/>
      <c r="D1659" s="73">
        <v>1016</v>
      </c>
      <c r="E1659" s="74">
        <v>0</v>
      </c>
      <c r="G1659" s="75">
        <v>47.639060000000001</v>
      </c>
      <c r="H1659" s="75">
        <v>48.983100000000007</v>
      </c>
      <c r="I1659" s="75">
        <v>47.403000000000006</v>
      </c>
      <c r="J1659" s="75">
        <v>44.769500000000001</v>
      </c>
      <c r="K1659" s="75">
        <v>36.869</v>
      </c>
      <c r="L1659" s="76">
        <v>165.56400000000002</v>
      </c>
      <c r="M1659" s="75">
        <v>47.403000000000006</v>
      </c>
      <c r="N1659" s="75">
        <v>47.403000000000006</v>
      </c>
      <c r="O1659" s="75">
        <v>47.403000000000006</v>
      </c>
      <c r="P1659" s="77">
        <v>36.869</v>
      </c>
      <c r="Q1659" s="77">
        <v>165.56400000000002</v>
      </c>
    </row>
    <row r="1660" spans="1:17" x14ac:dyDescent="0.2">
      <c r="A1660" s="19">
        <v>41505777</v>
      </c>
      <c r="B1660" s="19" t="s">
        <v>692</v>
      </c>
      <c r="C1660" s="72"/>
      <c r="D1660" s="73">
        <v>35.5</v>
      </c>
      <c r="E1660" s="74">
        <v>0</v>
      </c>
      <c r="G1660" s="75">
        <v>47.639060000000001</v>
      </c>
      <c r="H1660" s="75">
        <v>66.736800000000002</v>
      </c>
      <c r="I1660" s="75">
        <v>64.584000000000003</v>
      </c>
      <c r="J1660" s="75">
        <v>60.996000000000002</v>
      </c>
      <c r="K1660" s="75">
        <v>50.231999999999999</v>
      </c>
      <c r="L1660" s="76">
        <v>165.56400000000002</v>
      </c>
      <c r="M1660" s="75">
        <v>64.584000000000003</v>
      </c>
      <c r="N1660" s="75">
        <v>64.584000000000003</v>
      </c>
      <c r="O1660" s="75">
        <v>64.584000000000003</v>
      </c>
      <c r="P1660" s="77">
        <v>47.639060000000001</v>
      </c>
      <c r="Q1660" s="77">
        <v>165.56400000000002</v>
      </c>
    </row>
    <row r="1661" spans="1:17" x14ac:dyDescent="0.2">
      <c r="A1661" s="19">
        <v>41505827</v>
      </c>
      <c r="B1661" s="19" t="s">
        <v>693</v>
      </c>
      <c r="C1661" s="72"/>
      <c r="D1661" s="73">
        <v>35.25</v>
      </c>
      <c r="E1661" s="74">
        <v>0</v>
      </c>
      <c r="G1661" s="75">
        <v>47.639060000000001</v>
      </c>
      <c r="H1661" s="75">
        <v>66.736800000000002</v>
      </c>
      <c r="I1661" s="75">
        <v>64.584000000000003</v>
      </c>
      <c r="J1661" s="75">
        <v>60.996000000000002</v>
      </c>
      <c r="K1661" s="75">
        <v>50.231999999999999</v>
      </c>
      <c r="L1661" s="76">
        <v>165.56400000000002</v>
      </c>
      <c r="M1661" s="75">
        <v>64.584000000000003</v>
      </c>
      <c r="N1661" s="75">
        <v>64.584000000000003</v>
      </c>
      <c r="O1661" s="75">
        <v>64.584000000000003</v>
      </c>
      <c r="P1661" s="77">
        <v>47.639060000000001</v>
      </c>
      <c r="Q1661" s="77">
        <v>165.56400000000002</v>
      </c>
    </row>
    <row r="1662" spans="1:17" x14ac:dyDescent="0.2">
      <c r="A1662" s="19">
        <v>41505835</v>
      </c>
      <c r="B1662" s="19" t="s">
        <v>677</v>
      </c>
      <c r="C1662" s="72"/>
      <c r="D1662" s="73">
        <v>31.25</v>
      </c>
      <c r="E1662" s="74">
        <v>0</v>
      </c>
      <c r="G1662" s="75">
        <v>4.0413250000000005</v>
      </c>
      <c r="H1662" s="75">
        <v>8.6025000000000009</v>
      </c>
      <c r="I1662" s="75">
        <v>8.3250000000000011</v>
      </c>
      <c r="J1662" s="75">
        <v>7.8624999999999998</v>
      </c>
      <c r="K1662" s="75">
        <v>6.4749999999999996</v>
      </c>
      <c r="L1662" s="74" t="s">
        <v>674</v>
      </c>
      <c r="M1662" s="75">
        <v>8.3250000000000011</v>
      </c>
      <c r="N1662" s="75">
        <v>8.3250000000000011</v>
      </c>
      <c r="O1662" s="75">
        <v>8.3250000000000011</v>
      </c>
      <c r="P1662" s="75">
        <v>4.0413250000000005</v>
      </c>
      <c r="Q1662" s="75">
        <v>8.6025000000000009</v>
      </c>
    </row>
    <row r="1663" spans="1:17" x14ac:dyDescent="0.2">
      <c r="A1663" s="19">
        <v>41505843</v>
      </c>
      <c r="B1663" s="19" t="s">
        <v>746</v>
      </c>
      <c r="C1663" s="72"/>
      <c r="D1663" s="73">
        <v>31.25</v>
      </c>
      <c r="E1663" s="74">
        <v>0</v>
      </c>
      <c r="G1663" s="75">
        <v>10.4856</v>
      </c>
      <c r="H1663" s="75">
        <v>22.32</v>
      </c>
      <c r="I1663" s="75">
        <v>21.6</v>
      </c>
      <c r="J1663" s="75">
        <v>20.399999999999999</v>
      </c>
      <c r="K1663" s="75">
        <v>16.799999999999997</v>
      </c>
      <c r="L1663" s="74" t="s">
        <v>674</v>
      </c>
      <c r="M1663" s="75">
        <v>21.6</v>
      </c>
      <c r="N1663" s="75">
        <v>21.6</v>
      </c>
      <c r="O1663" s="75">
        <v>21.6</v>
      </c>
      <c r="P1663" s="75">
        <v>10.4856</v>
      </c>
      <c r="Q1663" s="75">
        <v>22.32</v>
      </c>
    </row>
    <row r="1664" spans="1:17" x14ac:dyDescent="0.2">
      <c r="A1664" s="19">
        <v>41505991</v>
      </c>
      <c r="B1664" s="19" t="s">
        <v>743</v>
      </c>
      <c r="C1664" s="72"/>
      <c r="D1664" s="73">
        <v>32.25</v>
      </c>
      <c r="E1664" s="74">
        <v>0</v>
      </c>
      <c r="G1664" s="75">
        <v>218.45000000000002</v>
      </c>
      <c r="H1664" s="75">
        <v>465</v>
      </c>
      <c r="I1664" s="75">
        <v>450.00000000000006</v>
      </c>
      <c r="J1664" s="75">
        <v>425</v>
      </c>
      <c r="K1664" s="75">
        <v>350</v>
      </c>
      <c r="L1664" s="74" t="s">
        <v>674</v>
      </c>
      <c r="M1664" s="75">
        <v>450.00000000000006</v>
      </c>
      <c r="N1664" s="75">
        <v>450.00000000000006</v>
      </c>
      <c r="O1664" s="75">
        <v>450.00000000000006</v>
      </c>
      <c r="P1664" s="75">
        <v>218.45000000000002</v>
      </c>
      <c r="Q1664" s="75">
        <v>465</v>
      </c>
    </row>
    <row r="1665" spans="1:17" x14ac:dyDescent="0.2">
      <c r="A1665" s="19">
        <v>41506007</v>
      </c>
      <c r="B1665" s="19" t="s">
        <v>732</v>
      </c>
      <c r="C1665" s="72"/>
      <c r="D1665" s="73">
        <v>31.25</v>
      </c>
      <c r="E1665" s="74">
        <v>0</v>
      </c>
      <c r="G1665" s="75">
        <v>305.83</v>
      </c>
      <c r="H1665" s="75">
        <v>651</v>
      </c>
      <c r="I1665" s="75">
        <v>630.00000000000011</v>
      </c>
      <c r="J1665" s="75">
        <v>595</v>
      </c>
      <c r="K1665" s="75">
        <v>489.99999999999994</v>
      </c>
      <c r="L1665" s="74" t="s">
        <v>674</v>
      </c>
      <c r="M1665" s="75">
        <v>630.00000000000011</v>
      </c>
      <c r="N1665" s="75">
        <v>630.00000000000011</v>
      </c>
      <c r="O1665" s="75">
        <v>630.00000000000011</v>
      </c>
      <c r="P1665" s="75">
        <v>305.83</v>
      </c>
      <c r="Q1665" s="75">
        <v>651</v>
      </c>
    </row>
    <row r="1666" spans="1:17" x14ac:dyDescent="0.2">
      <c r="A1666" s="19">
        <v>41506098</v>
      </c>
      <c r="B1666" s="19" t="s">
        <v>928</v>
      </c>
      <c r="C1666" s="72"/>
      <c r="D1666" s="73">
        <v>360.75</v>
      </c>
      <c r="E1666" s="74">
        <v>0</v>
      </c>
      <c r="G1666" s="75">
        <v>305.83</v>
      </c>
      <c r="H1666" s="75">
        <v>651</v>
      </c>
      <c r="I1666" s="75">
        <v>630.00000000000011</v>
      </c>
      <c r="J1666" s="75">
        <v>595</v>
      </c>
      <c r="K1666" s="75">
        <v>489.99999999999994</v>
      </c>
      <c r="L1666" s="74" t="s">
        <v>674</v>
      </c>
      <c r="M1666" s="75">
        <v>630.00000000000011</v>
      </c>
      <c r="N1666" s="75">
        <v>630.00000000000011</v>
      </c>
      <c r="O1666" s="75">
        <v>630.00000000000011</v>
      </c>
      <c r="P1666" s="75">
        <v>305.83</v>
      </c>
      <c r="Q1666" s="75">
        <v>651</v>
      </c>
    </row>
    <row r="1667" spans="1:17" x14ac:dyDescent="0.2">
      <c r="A1667" s="19">
        <v>41506106</v>
      </c>
      <c r="B1667" s="19" t="s">
        <v>2467</v>
      </c>
      <c r="C1667" s="72"/>
      <c r="D1667" s="73">
        <v>121.75</v>
      </c>
      <c r="E1667" s="74">
        <v>0</v>
      </c>
      <c r="G1667" s="75">
        <v>29.818425000000001</v>
      </c>
      <c r="H1667" s="75">
        <v>63.472500000000004</v>
      </c>
      <c r="I1667" s="75">
        <v>61.425000000000011</v>
      </c>
      <c r="J1667" s="75">
        <v>58.012499999999996</v>
      </c>
      <c r="K1667" s="75">
        <v>47.774999999999999</v>
      </c>
      <c r="L1667" s="74" t="s">
        <v>674</v>
      </c>
      <c r="M1667" s="75">
        <v>61.425000000000011</v>
      </c>
      <c r="N1667" s="75">
        <v>61.425000000000011</v>
      </c>
      <c r="O1667" s="75">
        <v>61.425000000000011</v>
      </c>
      <c r="P1667" s="75">
        <v>29.818425000000001</v>
      </c>
      <c r="Q1667" s="75">
        <v>63.472500000000004</v>
      </c>
    </row>
    <row r="1668" spans="1:17" x14ac:dyDescent="0.2">
      <c r="A1668" s="19">
        <v>41506114</v>
      </c>
      <c r="B1668" s="19" t="s">
        <v>4118</v>
      </c>
      <c r="C1668" s="72"/>
      <c r="D1668" s="73">
        <v>121.75</v>
      </c>
      <c r="E1668" s="74">
        <v>0</v>
      </c>
      <c r="G1668" s="75">
        <v>64.367859999999993</v>
      </c>
      <c r="H1668" s="75">
        <v>98.8125</v>
      </c>
      <c r="I1668" s="75">
        <v>95.625</v>
      </c>
      <c r="J1668" s="75">
        <v>90.3125</v>
      </c>
      <c r="K1668" s="75">
        <v>74.375</v>
      </c>
      <c r="L1668" s="76">
        <v>0</v>
      </c>
      <c r="M1668" s="75">
        <v>95.625</v>
      </c>
      <c r="N1668" s="75">
        <v>95.625</v>
      </c>
      <c r="O1668" s="75">
        <v>95.625</v>
      </c>
      <c r="P1668" s="77">
        <v>0</v>
      </c>
      <c r="Q1668" s="77">
        <v>98.8125</v>
      </c>
    </row>
    <row r="1669" spans="1:17" x14ac:dyDescent="0.2">
      <c r="A1669" s="19">
        <v>41506148</v>
      </c>
      <c r="B1669" s="19" t="s">
        <v>739</v>
      </c>
      <c r="C1669" s="72"/>
      <c r="D1669" s="73">
        <v>121.75</v>
      </c>
      <c r="E1669" s="74">
        <v>0</v>
      </c>
      <c r="G1669" s="75">
        <v>0</v>
      </c>
      <c r="H1669" s="75">
        <v>98.8125</v>
      </c>
      <c r="I1669" s="75">
        <v>95.625</v>
      </c>
      <c r="J1669" s="75">
        <v>90.3125</v>
      </c>
      <c r="K1669" s="75">
        <v>74.375</v>
      </c>
      <c r="L1669" s="76">
        <v>0</v>
      </c>
      <c r="M1669" s="75">
        <v>95.625</v>
      </c>
      <c r="N1669" s="75">
        <v>95.625</v>
      </c>
      <c r="O1669" s="75">
        <v>95.625</v>
      </c>
      <c r="P1669" s="77">
        <v>0</v>
      </c>
      <c r="Q1669" s="77">
        <v>98.8125</v>
      </c>
    </row>
    <row r="1670" spans="1:17" x14ac:dyDescent="0.2">
      <c r="A1670" s="19">
        <v>41506155</v>
      </c>
      <c r="B1670" s="19" t="s">
        <v>4114</v>
      </c>
      <c r="C1670" s="72"/>
      <c r="D1670" s="73">
        <v>32.25</v>
      </c>
      <c r="E1670" s="74">
        <v>0</v>
      </c>
      <c r="G1670" s="75">
        <v>57.233899999999998</v>
      </c>
      <c r="H1670" s="75">
        <v>121.83000000000001</v>
      </c>
      <c r="I1670" s="75">
        <v>117.90000000000002</v>
      </c>
      <c r="J1670" s="75">
        <v>111.35</v>
      </c>
      <c r="K1670" s="75">
        <v>91.699999999999989</v>
      </c>
      <c r="L1670" s="74" t="s">
        <v>674</v>
      </c>
      <c r="M1670" s="75">
        <v>117.90000000000002</v>
      </c>
      <c r="N1670" s="75">
        <v>117.90000000000002</v>
      </c>
      <c r="O1670" s="75">
        <v>117.90000000000002</v>
      </c>
      <c r="P1670" s="75">
        <v>57.233899999999998</v>
      </c>
      <c r="Q1670" s="75">
        <v>121.83000000000001</v>
      </c>
    </row>
    <row r="1671" spans="1:17" x14ac:dyDescent="0.2">
      <c r="A1671" s="19">
        <v>41506163</v>
      </c>
      <c r="B1671" s="19" t="s">
        <v>738</v>
      </c>
      <c r="C1671" s="72"/>
      <c r="D1671" s="73">
        <v>121.75</v>
      </c>
      <c r="E1671" s="74">
        <v>0</v>
      </c>
      <c r="G1671" s="75">
        <v>379.02138000000002</v>
      </c>
      <c r="H1671" s="75">
        <v>544.58940000000007</v>
      </c>
      <c r="I1671" s="75">
        <v>527.02200000000005</v>
      </c>
      <c r="J1671" s="75">
        <v>497.74299999999999</v>
      </c>
      <c r="K1671" s="75">
        <v>409.90600000000001</v>
      </c>
      <c r="L1671" s="76">
        <v>1460.4660000000001</v>
      </c>
      <c r="M1671" s="75">
        <v>527.02200000000005</v>
      </c>
      <c r="N1671" s="75">
        <v>527.02200000000005</v>
      </c>
      <c r="O1671" s="75">
        <v>527.02200000000005</v>
      </c>
      <c r="P1671" s="77">
        <v>379.02138000000002</v>
      </c>
      <c r="Q1671" s="77">
        <v>1460.4660000000001</v>
      </c>
    </row>
    <row r="1672" spans="1:17" x14ac:dyDescent="0.2">
      <c r="A1672" s="19">
        <v>41506171</v>
      </c>
      <c r="B1672" s="19" t="s">
        <v>731</v>
      </c>
      <c r="C1672" s="72"/>
      <c r="D1672" s="73">
        <v>121.75</v>
      </c>
      <c r="E1672" s="74">
        <v>0</v>
      </c>
      <c r="G1672" s="75">
        <v>379.02138000000002</v>
      </c>
      <c r="H1672" s="75">
        <v>544.58940000000007</v>
      </c>
      <c r="I1672" s="75">
        <v>527.02200000000005</v>
      </c>
      <c r="J1672" s="75">
        <v>497.74299999999999</v>
      </c>
      <c r="K1672" s="75">
        <v>409.90600000000001</v>
      </c>
      <c r="L1672" s="76">
        <v>1460.4660000000001</v>
      </c>
      <c r="M1672" s="75">
        <v>527.02200000000005</v>
      </c>
      <c r="N1672" s="75">
        <v>527.02200000000005</v>
      </c>
      <c r="O1672" s="75">
        <v>527.02200000000005</v>
      </c>
      <c r="P1672" s="77">
        <v>379.02138000000002</v>
      </c>
      <c r="Q1672" s="77">
        <v>1460.4660000000001</v>
      </c>
    </row>
    <row r="1673" spans="1:17" x14ac:dyDescent="0.2">
      <c r="A1673" s="19">
        <v>41506189</v>
      </c>
      <c r="B1673" s="19" t="s">
        <v>733</v>
      </c>
      <c r="C1673" s="72"/>
      <c r="D1673" s="73">
        <v>121.75</v>
      </c>
      <c r="E1673" s="74">
        <v>0</v>
      </c>
      <c r="G1673" s="75">
        <v>379.02138000000002</v>
      </c>
      <c r="H1673" s="75">
        <v>544.58940000000007</v>
      </c>
      <c r="I1673" s="75">
        <v>527.02200000000005</v>
      </c>
      <c r="J1673" s="75">
        <v>497.74299999999999</v>
      </c>
      <c r="K1673" s="75">
        <v>409.90600000000001</v>
      </c>
      <c r="L1673" s="76">
        <v>1460.4660000000001</v>
      </c>
      <c r="M1673" s="75">
        <v>527.02200000000005</v>
      </c>
      <c r="N1673" s="75">
        <v>527.02200000000005</v>
      </c>
      <c r="O1673" s="75">
        <v>527.02200000000005</v>
      </c>
      <c r="P1673" s="77">
        <v>379.02138000000002</v>
      </c>
      <c r="Q1673" s="77">
        <v>1460.4660000000001</v>
      </c>
    </row>
    <row r="1674" spans="1:17" x14ac:dyDescent="0.2">
      <c r="A1674" s="19">
        <v>41508581</v>
      </c>
      <c r="B1674" s="19" t="s">
        <v>3320</v>
      </c>
      <c r="C1674" s="72"/>
      <c r="D1674" s="73">
        <v>439.5</v>
      </c>
      <c r="E1674" s="74">
        <v>0</v>
      </c>
      <c r="G1674" s="75">
        <v>0</v>
      </c>
      <c r="H1674" s="75">
        <v>544.58940000000007</v>
      </c>
      <c r="I1674" s="75">
        <v>527.02200000000005</v>
      </c>
      <c r="J1674" s="75">
        <v>497.74299999999999</v>
      </c>
      <c r="K1674" s="75">
        <v>409.90600000000001</v>
      </c>
      <c r="L1674" s="76">
        <v>0</v>
      </c>
      <c r="M1674" s="75">
        <v>527.02200000000005</v>
      </c>
      <c r="N1674" s="75">
        <v>527.02200000000005</v>
      </c>
      <c r="O1674" s="75">
        <v>527.02200000000005</v>
      </c>
      <c r="P1674" s="77">
        <v>0</v>
      </c>
      <c r="Q1674" s="77">
        <v>544.58940000000007</v>
      </c>
    </row>
    <row r="1675" spans="1:17" x14ac:dyDescent="0.2">
      <c r="A1675" s="19">
        <v>41508615</v>
      </c>
      <c r="B1675" s="19" t="s">
        <v>3564</v>
      </c>
      <c r="C1675" s="72"/>
      <c r="D1675" s="73">
        <v>243.75</v>
      </c>
      <c r="E1675" s="74">
        <v>0</v>
      </c>
      <c r="G1675" s="75">
        <v>379.02138000000002</v>
      </c>
      <c r="H1675" s="75">
        <v>544.58940000000007</v>
      </c>
      <c r="I1675" s="75">
        <v>527.02200000000005</v>
      </c>
      <c r="J1675" s="75">
        <v>497.74299999999999</v>
      </c>
      <c r="K1675" s="75">
        <v>409.90600000000001</v>
      </c>
      <c r="L1675" s="76">
        <v>1460.4660000000001</v>
      </c>
      <c r="M1675" s="75">
        <v>527.02200000000005</v>
      </c>
      <c r="N1675" s="75">
        <v>527.02200000000005</v>
      </c>
      <c r="O1675" s="75">
        <v>527.02200000000005</v>
      </c>
      <c r="P1675" s="77">
        <v>379.02138000000002</v>
      </c>
      <c r="Q1675" s="77">
        <v>1460.4660000000001</v>
      </c>
    </row>
    <row r="1676" spans="1:17" x14ac:dyDescent="0.2">
      <c r="A1676" s="19">
        <v>41508623</v>
      </c>
      <c r="B1676" s="19" t="s">
        <v>3563</v>
      </c>
      <c r="C1676" s="72"/>
      <c r="D1676" s="73">
        <v>243.75</v>
      </c>
      <c r="E1676" s="74">
        <v>0</v>
      </c>
      <c r="G1676" s="75">
        <v>163.14381999999998</v>
      </c>
      <c r="H1676" s="75">
        <v>116.25</v>
      </c>
      <c r="I1676" s="75">
        <v>112.5</v>
      </c>
      <c r="J1676" s="75">
        <v>106.25</v>
      </c>
      <c r="K1676" s="75">
        <v>87.5</v>
      </c>
      <c r="L1676" s="76">
        <v>0</v>
      </c>
      <c r="M1676" s="75">
        <v>112.5</v>
      </c>
      <c r="N1676" s="75">
        <v>112.5</v>
      </c>
      <c r="O1676" s="75">
        <v>112.5</v>
      </c>
      <c r="P1676" s="77">
        <v>0</v>
      </c>
      <c r="Q1676" s="77">
        <v>163.14381999999998</v>
      </c>
    </row>
    <row r="1677" spans="1:17" x14ac:dyDescent="0.2">
      <c r="A1677" s="19">
        <v>44730414</v>
      </c>
      <c r="B1677" s="19" t="s">
        <v>1068</v>
      </c>
      <c r="C1677" s="20">
        <v>73040</v>
      </c>
      <c r="D1677" s="73">
        <v>1175</v>
      </c>
      <c r="E1677" s="74">
        <v>423.69449999999995</v>
      </c>
      <c r="G1677" s="75">
        <v>251.95854</v>
      </c>
      <c r="H1677" s="75">
        <v>410.2602</v>
      </c>
      <c r="I1677" s="75">
        <v>397.02600000000001</v>
      </c>
      <c r="J1677" s="75">
        <v>374.96899999999999</v>
      </c>
      <c r="K1677" s="75">
        <v>308.79799999999994</v>
      </c>
      <c r="L1677" s="76">
        <v>157.25700000000001</v>
      </c>
      <c r="M1677" s="75">
        <v>397.02600000000001</v>
      </c>
      <c r="N1677" s="75">
        <v>397.02600000000001</v>
      </c>
      <c r="O1677" s="75">
        <v>397.02600000000001</v>
      </c>
      <c r="P1677" s="77">
        <v>157.25700000000001</v>
      </c>
      <c r="Q1677" s="77">
        <v>410.2602</v>
      </c>
    </row>
    <row r="1678" spans="1:17" x14ac:dyDescent="0.2">
      <c r="A1678" s="19">
        <v>44756310</v>
      </c>
      <c r="B1678" s="19" t="s">
        <v>1002</v>
      </c>
      <c r="C1678" s="20">
        <v>75630</v>
      </c>
      <c r="D1678" s="73">
        <v>9831.25</v>
      </c>
      <c r="E1678" s="74">
        <v>3425.8154999999997</v>
      </c>
      <c r="G1678" s="75">
        <v>251.95854</v>
      </c>
      <c r="H1678" s="75">
        <v>410.2602</v>
      </c>
      <c r="I1678" s="75">
        <v>397.02600000000001</v>
      </c>
      <c r="J1678" s="75">
        <v>374.96899999999999</v>
      </c>
      <c r="K1678" s="75">
        <v>308.79799999999994</v>
      </c>
      <c r="L1678" s="76">
        <v>157.25700000000001</v>
      </c>
      <c r="M1678" s="75">
        <v>397.02600000000001</v>
      </c>
      <c r="N1678" s="75">
        <v>397.02600000000001</v>
      </c>
      <c r="O1678" s="75">
        <v>397.02600000000001</v>
      </c>
      <c r="P1678" s="77">
        <v>157.25700000000001</v>
      </c>
      <c r="Q1678" s="77">
        <v>410.2602</v>
      </c>
    </row>
    <row r="1679" spans="1:17" x14ac:dyDescent="0.2">
      <c r="A1679" s="19">
        <v>45705365</v>
      </c>
      <c r="B1679" s="19" t="s">
        <v>3911</v>
      </c>
      <c r="C1679" s="20">
        <v>50389</v>
      </c>
      <c r="D1679" s="73">
        <v>1762.25</v>
      </c>
      <c r="E1679" s="74">
        <v>719.14099999999996</v>
      </c>
      <c r="G1679" s="75">
        <v>251.95854</v>
      </c>
      <c r="H1679" s="75">
        <v>410.2602</v>
      </c>
      <c r="I1679" s="75">
        <v>397.02600000000001</v>
      </c>
      <c r="J1679" s="75">
        <v>374.96899999999999</v>
      </c>
      <c r="K1679" s="75">
        <v>308.79799999999994</v>
      </c>
      <c r="L1679" s="76">
        <v>157.25700000000001</v>
      </c>
      <c r="M1679" s="75">
        <v>397.02600000000001</v>
      </c>
      <c r="N1679" s="75">
        <v>397.02600000000001</v>
      </c>
      <c r="O1679" s="75">
        <v>397.02600000000001</v>
      </c>
      <c r="P1679" s="77">
        <v>157.25700000000001</v>
      </c>
      <c r="Q1679" s="77">
        <v>410.2602</v>
      </c>
    </row>
    <row r="1680" spans="1:17" x14ac:dyDescent="0.2">
      <c r="A1680" s="19">
        <v>41400003</v>
      </c>
      <c r="B1680" s="19" t="s">
        <v>754</v>
      </c>
      <c r="C1680" s="20">
        <v>73050</v>
      </c>
      <c r="D1680" s="73">
        <v>546</v>
      </c>
      <c r="E1680" s="74">
        <v>99.911999999999992</v>
      </c>
      <c r="G1680" s="75">
        <v>0</v>
      </c>
      <c r="H1680" s="75">
        <v>410.2602</v>
      </c>
      <c r="I1680" s="75">
        <v>397.02600000000001</v>
      </c>
      <c r="J1680" s="75">
        <v>374.96899999999999</v>
      </c>
      <c r="K1680" s="75">
        <v>308.79799999999994</v>
      </c>
      <c r="L1680" s="76">
        <v>0</v>
      </c>
      <c r="M1680" s="75">
        <v>397.02600000000001</v>
      </c>
      <c r="N1680" s="75">
        <v>397.02600000000001</v>
      </c>
      <c r="O1680" s="75">
        <v>397.02600000000001</v>
      </c>
      <c r="P1680" s="77">
        <v>0</v>
      </c>
      <c r="Q1680" s="77">
        <v>410.2602</v>
      </c>
    </row>
    <row r="1681" spans="1:17" x14ac:dyDescent="0.2">
      <c r="A1681" s="19">
        <v>41400011</v>
      </c>
      <c r="B1681" s="19" t="s">
        <v>544</v>
      </c>
      <c r="C1681" s="20">
        <v>74018</v>
      </c>
      <c r="D1681" s="73">
        <v>431.5</v>
      </c>
      <c r="E1681" s="74">
        <v>99.911999999999992</v>
      </c>
      <c r="G1681" s="75">
        <v>251.95854</v>
      </c>
      <c r="H1681" s="75">
        <v>410.2602</v>
      </c>
      <c r="I1681" s="75">
        <v>397.02600000000001</v>
      </c>
      <c r="J1681" s="75">
        <v>374.96899999999999</v>
      </c>
      <c r="K1681" s="75">
        <v>308.79799999999994</v>
      </c>
      <c r="L1681" s="76">
        <v>157.25700000000001</v>
      </c>
      <c r="M1681" s="75">
        <v>397.02600000000001</v>
      </c>
      <c r="N1681" s="75">
        <v>397.02600000000001</v>
      </c>
      <c r="O1681" s="75">
        <v>397.02600000000001</v>
      </c>
      <c r="P1681" s="77">
        <v>157.25700000000001</v>
      </c>
      <c r="Q1681" s="77">
        <v>410.2602</v>
      </c>
    </row>
    <row r="1682" spans="1:17" x14ac:dyDescent="0.2">
      <c r="A1682" s="19">
        <v>41400029</v>
      </c>
      <c r="B1682" s="19" t="s">
        <v>552</v>
      </c>
      <c r="C1682" s="20">
        <v>74019</v>
      </c>
      <c r="D1682" s="73">
        <v>688.25</v>
      </c>
      <c r="E1682" s="74">
        <v>122.91199999999999</v>
      </c>
      <c r="G1682" s="75">
        <v>0</v>
      </c>
      <c r="H1682" s="75">
        <v>233.15100000000001</v>
      </c>
      <c r="I1682" s="75">
        <v>225.63</v>
      </c>
      <c r="J1682" s="75">
        <v>213.095</v>
      </c>
      <c r="K1682" s="75">
        <v>175.48999999999998</v>
      </c>
      <c r="L1682" s="76">
        <v>0</v>
      </c>
      <c r="M1682" s="75">
        <v>225.63</v>
      </c>
      <c r="N1682" s="75">
        <v>225.63</v>
      </c>
      <c r="O1682" s="75">
        <v>225.63</v>
      </c>
      <c r="P1682" s="77">
        <v>0</v>
      </c>
      <c r="Q1682" s="77">
        <v>233.15100000000001</v>
      </c>
    </row>
    <row r="1683" spans="1:17" x14ac:dyDescent="0.2">
      <c r="A1683" s="19">
        <v>41400037</v>
      </c>
      <c r="B1683" s="19" t="s">
        <v>548</v>
      </c>
      <c r="C1683" s="20">
        <v>73610</v>
      </c>
      <c r="D1683" s="73">
        <v>521.75</v>
      </c>
      <c r="E1683" s="74">
        <v>99.911999999999992</v>
      </c>
      <c r="G1683" s="75">
        <v>0</v>
      </c>
      <c r="H1683" s="75">
        <v>112.58580000000001</v>
      </c>
      <c r="I1683" s="75">
        <v>108.95400000000001</v>
      </c>
      <c r="J1683" s="75">
        <v>102.901</v>
      </c>
      <c r="K1683" s="75">
        <v>84.74199999999999</v>
      </c>
      <c r="L1683" s="76">
        <v>0</v>
      </c>
      <c r="M1683" s="75">
        <v>108.95400000000001</v>
      </c>
      <c r="N1683" s="75">
        <v>108.95400000000001</v>
      </c>
      <c r="O1683" s="75">
        <v>108.95400000000001</v>
      </c>
      <c r="P1683" s="77">
        <v>0</v>
      </c>
      <c r="Q1683" s="77">
        <v>112.58580000000001</v>
      </c>
    </row>
    <row r="1684" spans="1:17" x14ac:dyDescent="0.2">
      <c r="A1684" s="19">
        <v>41400045</v>
      </c>
      <c r="B1684" s="19" t="s">
        <v>969</v>
      </c>
      <c r="C1684" s="20">
        <v>73600</v>
      </c>
      <c r="D1684" s="73">
        <v>460.75</v>
      </c>
      <c r="E1684" s="74">
        <v>99.911999999999992</v>
      </c>
      <c r="G1684" s="75">
        <v>188.95940000000002</v>
      </c>
      <c r="H1684" s="75">
        <v>199.35480000000001</v>
      </c>
      <c r="I1684" s="75">
        <v>192.92400000000001</v>
      </c>
      <c r="J1684" s="75">
        <v>182.20600000000002</v>
      </c>
      <c r="K1684" s="75">
        <v>150.05199999999999</v>
      </c>
      <c r="L1684" s="76">
        <v>157.25700000000001</v>
      </c>
      <c r="M1684" s="75">
        <v>192.92400000000001</v>
      </c>
      <c r="N1684" s="75">
        <v>192.92400000000001</v>
      </c>
      <c r="O1684" s="75">
        <v>192.92400000000001</v>
      </c>
      <c r="P1684" s="77">
        <v>150.05199999999999</v>
      </c>
      <c r="Q1684" s="77">
        <v>199.35480000000001</v>
      </c>
    </row>
    <row r="1685" spans="1:17" x14ac:dyDescent="0.2">
      <c r="A1685" s="19">
        <v>41400060</v>
      </c>
      <c r="B1685" s="19" t="s">
        <v>2586</v>
      </c>
      <c r="C1685" s="20">
        <v>73522</v>
      </c>
      <c r="D1685" s="73">
        <v>728</v>
      </c>
      <c r="E1685" s="74">
        <v>122.91199999999999</v>
      </c>
      <c r="G1685" s="75">
        <v>154.24714</v>
      </c>
      <c r="H1685" s="75">
        <v>170.0505</v>
      </c>
      <c r="I1685" s="75">
        <v>164.565</v>
      </c>
      <c r="J1685" s="75">
        <v>155.42249999999999</v>
      </c>
      <c r="K1685" s="75">
        <v>127.99499999999999</v>
      </c>
      <c r="L1685" s="76">
        <v>157.25700000000001</v>
      </c>
      <c r="M1685" s="75">
        <v>164.565</v>
      </c>
      <c r="N1685" s="75">
        <v>164.565</v>
      </c>
      <c r="O1685" s="75">
        <v>164.565</v>
      </c>
      <c r="P1685" s="77">
        <v>127.99499999999999</v>
      </c>
      <c r="Q1685" s="77">
        <v>170.0505</v>
      </c>
    </row>
    <row r="1686" spans="1:17" x14ac:dyDescent="0.2">
      <c r="A1686" s="19">
        <v>41400078</v>
      </c>
      <c r="B1686" s="19" t="s">
        <v>1235</v>
      </c>
      <c r="C1686" s="20">
        <v>77072</v>
      </c>
      <c r="D1686" s="73">
        <v>465.75</v>
      </c>
      <c r="E1686" s="74">
        <v>122.91199999999999</v>
      </c>
      <c r="G1686" s="75">
        <v>320.60365000000002</v>
      </c>
      <c r="H1686" s="75">
        <v>299.88779999999997</v>
      </c>
      <c r="I1686" s="75">
        <v>290.214</v>
      </c>
      <c r="J1686" s="75">
        <v>274.09099999999995</v>
      </c>
      <c r="K1686" s="75">
        <v>225.72199999999998</v>
      </c>
      <c r="L1686" s="76">
        <v>287.55900000000003</v>
      </c>
      <c r="M1686" s="75">
        <v>290.214</v>
      </c>
      <c r="N1686" s="75">
        <v>290.214</v>
      </c>
      <c r="O1686" s="75">
        <v>290.214</v>
      </c>
      <c r="P1686" s="77">
        <v>225.72199999999998</v>
      </c>
      <c r="Q1686" s="77">
        <v>320.60365000000002</v>
      </c>
    </row>
    <row r="1687" spans="1:17" x14ac:dyDescent="0.2">
      <c r="A1687" s="19">
        <v>41400086</v>
      </c>
      <c r="B1687" s="19" t="s">
        <v>1246</v>
      </c>
      <c r="C1687" s="20">
        <v>77075</v>
      </c>
      <c r="D1687" s="73">
        <v>802</v>
      </c>
      <c r="E1687" s="74">
        <v>122.91199999999999</v>
      </c>
      <c r="G1687" s="75">
        <v>275.37886000000003</v>
      </c>
      <c r="H1687" s="75">
        <v>261.81360000000001</v>
      </c>
      <c r="I1687" s="75">
        <v>253.36799999999999</v>
      </c>
      <c r="J1687" s="75">
        <v>239.29199999999997</v>
      </c>
      <c r="K1687" s="75">
        <v>197.06399999999996</v>
      </c>
      <c r="L1687" s="76">
        <v>287.55900000000003</v>
      </c>
      <c r="M1687" s="75">
        <v>253.36799999999999</v>
      </c>
      <c r="N1687" s="75">
        <v>253.36799999999999</v>
      </c>
      <c r="O1687" s="75">
        <v>253.36799999999999</v>
      </c>
      <c r="P1687" s="77">
        <v>197.06399999999996</v>
      </c>
      <c r="Q1687" s="77">
        <v>287.55900000000003</v>
      </c>
    </row>
    <row r="1688" spans="1:17" x14ac:dyDescent="0.2">
      <c r="A1688" s="19">
        <v>41400094</v>
      </c>
      <c r="B1688" s="19" t="s">
        <v>1250</v>
      </c>
      <c r="C1688" s="20">
        <v>77074</v>
      </c>
      <c r="D1688" s="73">
        <v>802</v>
      </c>
      <c r="E1688" s="74">
        <v>122.91199999999999</v>
      </c>
      <c r="G1688" s="75">
        <v>401.35813000000002</v>
      </c>
      <c r="H1688" s="75">
        <v>354.21840000000003</v>
      </c>
      <c r="I1688" s="75">
        <v>342.79200000000003</v>
      </c>
      <c r="J1688" s="75">
        <v>323.74799999999999</v>
      </c>
      <c r="K1688" s="75">
        <v>266.61599999999999</v>
      </c>
      <c r="L1688" s="76">
        <v>287.55900000000003</v>
      </c>
      <c r="M1688" s="75">
        <v>342.79200000000003</v>
      </c>
      <c r="N1688" s="75">
        <v>342.79200000000003</v>
      </c>
      <c r="O1688" s="75">
        <v>342.79200000000003</v>
      </c>
      <c r="P1688" s="77">
        <v>266.61599999999999</v>
      </c>
      <c r="Q1688" s="77">
        <v>401.35813000000002</v>
      </c>
    </row>
    <row r="1689" spans="1:17" x14ac:dyDescent="0.2">
      <c r="A1689" s="19">
        <v>41400102</v>
      </c>
      <c r="B1689" s="19" t="s">
        <v>542</v>
      </c>
      <c r="C1689" s="20">
        <v>72040</v>
      </c>
      <c r="D1689" s="73">
        <v>587.25</v>
      </c>
      <c r="E1689" s="74">
        <v>99.911999999999992</v>
      </c>
      <c r="G1689" s="75">
        <v>468.36838</v>
      </c>
      <c r="H1689" s="75">
        <v>397.85400000000004</v>
      </c>
      <c r="I1689" s="75">
        <v>385.02000000000004</v>
      </c>
      <c r="J1689" s="75">
        <v>363.63</v>
      </c>
      <c r="K1689" s="75">
        <v>299.45999999999998</v>
      </c>
      <c r="L1689" s="76">
        <v>447.31799999999998</v>
      </c>
      <c r="M1689" s="75">
        <v>385.02000000000004</v>
      </c>
      <c r="N1689" s="75">
        <v>385.02000000000004</v>
      </c>
      <c r="O1689" s="75">
        <v>385.02000000000004</v>
      </c>
      <c r="P1689" s="77">
        <v>299.45999999999998</v>
      </c>
      <c r="Q1689" s="77">
        <v>468.36838</v>
      </c>
    </row>
    <row r="1690" spans="1:17" x14ac:dyDescent="0.2">
      <c r="A1690" s="19">
        <v>41400110</v>
      </c>
      <c r="B1690" s="19" t="s">
        <v>1442</v>
      </c>
      <c r="C1690" s="20">
        <v>72050</v>
      </c>
      <c r="D1690" s="73">
        <v>811.25</v>
      </c>
      <c r="E1690" s="74">
        <v>122.91199999999999</v>
      </c>
      <c r="G1690" s="75">
        <v>634.72488999999996</v>
      </c>
      <c r="H1690" s="75">
        <v>497.53140000000002</v>
      </c>
      <c r="I1690" s="75">
        <v>481.48200000000003</v>
      </c>
      <c r="J1690" s="75">
        <v>454.733</v>
      </c>
      <c r="K1690" s="75">
        <v>374.48599999999999</v>
      </c>
      <c r="L1690" s="76">
        <v>447.31799999999998</v>
      </c>
      <c r="M1690" s="75">
        <v>481.48200000000003</v>
      </c>
      <c r="N1690" s="75">
        <v>481.48200000000003</v>
      </c>
      <c r="O1690" s="75">
        <v>481.48200000000003</v>
      </c>
      <c r="P1690" s="77">
        <v>374.48599999999999</v>
      </c>
      <c r="Q1690" s="77">
        <v>634.72488999999996</v>
      </c>
    </row>
    <row r="1691" spans="1:17" x14ac:dyDescent="0.2">
      <c r="A1691" s="19">
        <v>41400128</v>
      </c>
      <c r="B1691" s="19" t="s">
        <v>529</v>
      </c>
      <c r="C1691" s="20">
        <v>72052</v>
      </c>
      <c r="D1691" s="73">
        <v>920.5</v>
      </c>
      <c r="E1691" s="74">
        <v>122.91199999999999</v>
      </c>
      <c r="G1691" s="75">
        <v>284.25653</v>
      </c>
      <c r="H1691" s="75">
        <v>278.71170000000001</v>
      </c>
      <c r="I1691" s="75">
        <v>269.721</v>
      </c>
      <c r="J1691" s="75">
        <v>254.73649999999998</v>
      </c>
      <c r="K1691" s="75">
        <v>209.78299999999999</v>
      </c>
      <c r="L1691" s="76">
        <v>157.25700000000001</v>
      </c>
      <c r="M1691" s="75">
        <v>269.721</v>
      </c>
      <c r="N1691" s="75">
        <v>269.721</v>
      </c>
      <c r="O1691" s="75">
        <v>269.721</v>
      </c>
      <c r="P1691" s="77">
        <v>157.25700000000001</v>
      </c>
      <c r="Q1691" s="77">
        <v>284.25653</v>
      </c>
    </row>
    <row r="1692" spans="1:17" x14ac:dyDescent="0.2">
      <c r="A1692" s="19">
        <v>41400136</v>
      </c>
      <c r="B1692" s="19" t="s">
        <v>525</v>
      </c>
      <c r="C1692" s="20">
        <v>71046</v>
      </c>
      <c r="D1692" s="73">
        <v>532.25</v>
      </c>
      <c r="E1692" s="74">
        <v>99.911999999999992</v>
      </c>
      <c r="G1692" s="75">
        <v>243.87929</v>
      </c>
      <c r="H1692" s="75">
        <v>222.45599999999999</v>
      </c>
      <c r="I1692" s="75">
        <v>215.28</v>
      </c>
      <c r="J1692" s="75">
        <v>203.32</v>
      </c>
      <c r="K1692" s="75">
        <v>167.43999999999997</v>
      </c>
      <c r="L1692" s="76">
        <v>157.25700000000001</v>
      </c>
      <c r="M1692" s="75">
        <v>215.28</v>
      </c>
      <c r="N1692" s="75">
        <v>215.28</v>
      </c>
      <c r="O1692" s="75">
        <v>215.28</v>
      </c>
      <c r="P1692" s="77">
        <v>157.25700000000001</v>
      </c>
      <c r="Q1692" s="77">
        <v>243.87929</v>
      </c>
    </row>
    <row r="1693" spans="1:17" x14ac:dyDescent="0.2">
      <c r="A1693" s="19">
        <v>41400151</v>
      </c>
      <c r="B1693" s="19" t="s">
        <v>524</v>
      </c>
      <c r="C1693" s="20">
        <v>71045</v>
      </c>
      <c r="D1693" s="73">
        <v>428.75</v>
      </c>
      <c r="E1693" s="74">
        <v>99.911999999999992</v>
      </c>
      <c r="G1693" s="75">
        <v>322.21949999999998</v>
      </c>
      <c r="H1693" s="75">
        <v>503.73450000000003</v>
      </c>
      <c r="I1693" s="75">
        <v>487.48500000000001</v>
      </c>
      <c r="J1693" s="75">
        <v>460.40249999999997</v>
      </c>
      <c r="K1693" s="75">
        <v>379.15499999999997</v>
      </c>
      <c r="L1693" s="76">
        <v>287.55900000000003</v>
      </c>
      <c r="M1693" s="75">
        <v>487.48500000000001</v>
      </c>
      <c r="N1693" s="75">
        <v>487.48500000000001</v>
      </c>
      <c r="O1693" s="75">
        <v>487.48500000000001</v>
      </c>
      <c r="P1693" s="77">
        <v>287.55900000000003</v>
      </c>
      <c r="Q1693" s="77">
        <v>503.73450000000003</v>
      </c>
    </row>
    <row r="1694" spans="1:17" x14ac:dyDescent="0.2">
      <c r="A1694" s="19">
        <v>41400169</v>
      </c>
      <c r="B1694" s="19" t="s">
        <v>1514</v>
      </c>
      <c r="C1694" s="20">
        <v>73000</v>
      </c>
      <c r="D1694" s="73">
        <v>501</v>
      </c>
      <c r="E1694" s="74">
        <v>99.911999999999992</v>
      </c>
      <c r="G1694" s="75">
        <v>257.60451</v>
      </c>
      <c r="H1694" s="75">
        <v>260.7441</v>
      </c>
      <c r="I1694" s="75">
        <v>252.333</v>
      </c>
      <c r="J1694" s="75">
        <v>238.31450000000001</v>
      </c>
      <c r="K1694" s="75">
        <v>196.25899999999999</v>
      </c>
      <c r="L1694" s="76">
        <v>157.25700000000001</v>
      </c>
      <c r="M1694" s="75">
        <v>252.333</v>
      </c>
      <c r="N1694" s="75">
        <v>252.333</v>
      </c>
      <c r="O1694" s="75">
        <v>252.333</v>
      </c>
      <c r="P1694" s="77">
        <v>157.25700000000001</v>
      </c>
      <c r="Q1694" s="77">
        <v>260.7441</v>
      </c>
    </row>
    <row r="1695" spans="1:17" x14ac:dyDescent="0.2">
      <c r="A1695" s="19">
        <v>41400177</v>
      </c>
      <c r="B1695" s="19" t="s">
        <v>4059</v>
      </c>
      <c r="C1695" s="20">
        <v>72082</v>
      </c>
      <c r="D1695" s="73">
        <v>1222</v>
      </c>
      <c r="E1695" s="74">
        <v>122.91199999999999</v>
      </c>
      <c r="G1695" s="75">
        <v>286.67080000000004</v>
      </c>
      <c r="H1695" s="75">
        <v>284.91480000000001</v>
      </c>
      <c r="I1695" s="75">
        <v>275.72400000000005</v>
      </c>
      <c r="J1695" s="75">
        <v>260.40600000000001</v>
      </c>
      <c r="K1695" s="75">
        <v>214.452</v>
      </c>
      <c r="L1695" s="76">
        <v>157.25700000000001</v>
      </c>
      <c r="M1695" s="75">
        <v>275.72400000000005</v>
      </c>
      <c r="N1695" s="75">
        <v>275.72400000000005</v>
      </c>
      <c r="O1695" s="75">
        <v>275.72400000000005</v>
      </c>
      <c r="P1695" s="77">
        <v>157.25700000000001</v>
      </c>
      <c r="Q1695" s="77">
        <v>286.67080000000004</v>
      </c>
    </row>
    <row r="1696" spans="1:17" x14ac:dyDescent="0.2">
      <c r="A1696" s="19">
        <v>41400185</v>
      </c>
      <c r="B1696" s="19" t="s">
        <v>4549</v>
      </c>
      <c r="C1696" s="20">
        <v>72072</v>
      </c>
      <c r="D1696" s="73">
        <v>682</v>
      </c>
      <c r="E1696" s="74">
        <v>122.91199999999999</v>
      </c>
      <c r="G1696" s="75">
        <v>306.06099999999998</v>
      </c>
      <c r="H1696" s="75">
        <v>291.9735</v>
      </c>
      <c r="I1696" s="75">
        <v>282.55500000000001</v>
      </c>
      <c r="J1696" s="75">
        <v>266.85749999999996</v>
      </c>
      <c r="K1696" s="75">
        <v>219.76499999999999</v>
      </c>
      <c r="L1696" s="76">
        <v>287.55900000000003</v>
      </c>
      <c r="M1696" s="75">
        <v>282.55500000000001</v>
      </c>
      <c r="N1696" s="75">
        <v>282.55500000000001</v>
      </c>
      <c r="O1696" s="75">
        <v>282.55500000000001</v>
      </c>
      <c r="P1696" s="77">
        <v>219.76499999999999</v>
      </c>
      <c r="Q1696" s="77">
        <v>306.06099999999998</v>
      </c>
    </row>
    <row r="1697" spans="1:17" x14ac:dyDescent="0.2">
      <c r="A1697" s="19">
        <v>41400193</v>
      </c>
      <c r="B1697" s="19" t="s">
        <v>538</v>
      </c>
      <c r="C1697" s="20">
        <v>73080</v>
      </c>
      <c r="D1697" s="73">
        <v>573.5</v>
      </c>
      <c r="E1697" s="74">
        <v>99.911999999999992</v>
      </c>
      <c r="G1697" s="75">
        <v>360.98088999999999</v>
      </c>
      <c r="H1697" s="75">
        <v>347.15970000000004</v>
      </c>
      <c r="I1697" s="75">
        <v>335.96100000000001</v>
      </c>
      <c r="J1697" s="75">
        <v>317.29650000000004</v>
      </c>
      <c r="K1697" s="75">
        <v>261.303</v>
      </c>
      <c r="L1697" s="76">
        <v>287.55900000000003</v>
      </c>
      <c r="M1697" s="75">
        <v>335.96100000000001</v>
      </c>
      <c r="N1697" s="75">
        <v>335.96100000000001</v>
      </c>
      <c r="O1697" s="75">
        <v>335.96100000000001</v>
      </c>
      <c r="P1697" s="77">
        <v>261.303</v>
      </c>
      <c r="Q1697" s="77">
        <v>360.98088999999999</v>
      </c>
    </row>
    <row r="1698" spans="1:17" x14ac:dyDescent="0.2">
      <c r="A1698" s="19">
        <v>41400201</v>
      </c>
      <c r="B1698" s="19" t="s">
        <v>2136</v>
      </c>
      <c r="C1698" s="20">
        <v>73070</v>
      </c>
      <c r="D1698" s="73">
        <v>491.5</v>
      </c>
      <c r="E1698" s="74">
        <v>99.911999999999992</v>
      </c>
      <c r="G1698" s="75">
        <v>123.54598999999999</v>
      </c>
      <c r="H1698" s="75">
        <v>114.86430000000001</v>
      </c>
      <c r="I1698" s="75">
        <v>111.15900000000001</v>
      </c>
      <c r="J1698" s="75">
        <v>104.98350000000001</v>
      </c>
      <c r="K1698" s="75">
        <v>86.456999999999994</v>
      </c>
      <c r="L1698" s="76">
        <v>157.25700000000001</v>
      </c>
      <c r="M1698" s="75">
        <v>111.15900000000001</v>
      </c>
      <c r="N1698" s="75">
        <v>111.15900000000001</v>
      </c>
      <c r="O1698" s="75">
        <v>111.15900000000001</v>
      </c>
      <c r="P1698" s="77">
        <v>86.456999999999994</v>
      </c>
      <c r="Q1698" s="77">
        <v>157.25700000000001</v>
      </c>
    </row>
    <row r="1699" spans="1:17" x14ac:dyDescent="0.2">
      <c r="A1699" s="19">
        <v>41400219</v>
      </c>
      <c r="B1699" s="19" t="s">
        <v>2257</v>
      </c>
      <c r="C1699" s="20">
        <v>70030</v>
      </c>
      <c r="D1699" s="73">
        <v>359.25</v>
      </c>
      <c r="E1699" s="74">
        <v>99.911999999999992</v>
      </c>
      <c r="G1699" s="75">
        <v>225.30652000000001</v>
      </c>
      <c r="H1699" s="75">
        <v>243.846</v>
      </c>
      <c r="I1699" s="75">
        <v>235.98</v>
      </c>
      <c r="J1699" s="75">
        <v>222.86999999999998</v>
      </c>
      <c r="K1699" s="75">
        <v>183.54</v>
      </c>
      <c r="L1699" s="76">
        <v>287.55900000000003</v>
      </c>
      <c r="M1699" s="75">
        <v>235.98</v>
      </c>
      <c r="N1699" s="75">
        <v>235.98</v>
      </c>
      <c r="O1699" s="75">
        <v>235.98</v>
      </c>
      <c r="P1699" s="77">
        <v>183.54</v>
      </c>
      <c r="Q1699" s="77">
        <v>287.55900000000003</v>
      </c>
    </row>
    <row r="1700" spans="1:17" x14ac:dyDescent="0.2">
      <c r="A1700" s="19">
        <v>41400227</v>
      </c>
      <c r="B1700" s="19" t="s">
        <v>2266</v>
      </c>
      <c r="C1700" s="20">
        <v>70150</v>
      </c>
      <c r="D1700" s="73">
        <v>587.25</v>
      </c>
      <c r="E1700" s="74">
        <v>122.91199999999999</v>
      </c>
      <c r="G1700" s="75">
        <v>4.84755</v>
      </c>
      <c r="H1700" s="75">
        <v>31.229400000000002</v>
      </c>
      <c r="I1700" s="75">
        <v>30.221999999999998</v>
      </c>
      <c r="J1700" s="75">
        <v>28.542999999999999</v>
      </c>
      <c r="K1700" s="75">
        <v>23.505999999999997</v>
      </c>
      <c r="L1700" s="76">
        <v>0</v>
      </c>
      <c r="M1700" s="75">
        <v>30.221999999999998</v>
      </c>
      <c r="N1700" s="75">
        <v>30.221999999999998</v>
      </c>
      <c r="O1700" s="75">
        <v>30.221999999999998</v>
      </c>
      <c r="P1700" s="77">
        <v>0</v>
      </c>
      <c r="Q1700" s="77">
        <v>31.229400000000002</v>
      </c>
    </row>
    <row r="1701" spans="1:17" x14ac:dyDescent="0.2">
      <c r="A1701" s="19">
        <v>41400235</v>
      </c>
      <c r="B1701" s="19" t="s">
        <v>2269</v>
      </c>
      <c r="C1701" s="20">
        <v>70140</v>
      </c>
      <c r="D1701" s="73">
        <v>347</v>
      </c>
      <c r="E1701" s="74">
        <v>99.911999999999992</v>
      </c>
      <c r="G1701" s="75">
        <v>633.10904000000005</v>
      </c>
      <c r="H1701" s="75">
        <v>466.30200000000002</v>
      </c>
      <c r="I1701" s="75">
        <v>451.26</v>
      </c>
      <c r="J1701" s="75">
        <v>426.19</v>
      </c>
      <c r="K1701" s="75">
        <v>350.97999999999996</v>
      </c>
      <c r="L1701" s="76">
        <v>287.55900000000003</v>
      </c>
      <c r="M1701" s="75">
        <v>451.26</v>
      </c>
      <c r="N1701" s="75">
        <v>451.26</v>
      </c>
      <c r="O1701" s="75">
        <v>451.26</v>
      </c>
      <c r="P1701" s="77">
        <v>287.55900000000003</v>
      </c>
      <c r="Q1701" s="77">
        <v>633.10904000000005</v>
      </c>
    </row>
    <row r="1702" spans="1:17" x14ac:dyDescent="0.2">
      <c r="A1702" s="19">
        <v>41400243</v>
      </c>
      <c r="B1702" s="19" t="s">
        <v>528</v>
      </c>
      <c r="C1702" s="20">
        <v>73552</v>
      </c>
      <c r="D1702" s="73">
        <v>431</v>
      </c>
      <c r="E1702" s="74">
        <v>99.911999999999992</v>
      </c>
      <c r="G1702" s="75">
        <v>123.54598999999999</v>
      </c>
      <c r="H1702" s="75">
        <v>242.99039999999999</v>
      </c>
      <c r="I1702" s="75">
        <v>235.15199999999999</v>
      </c>
      <c r="J1702" s="75">
        <v>222.08799999999997</v>
      </c>
      <c r="K1702" s="75">
        <v>182.89599999999996</v>
      </c>
      <c r="L1702" s="76">
        <v>157.25700000000001</v>
      </c>
      <c r="M1702" s="75">
        <v>235.15199999999999</v>
      </c>
      <c r="N1702" s="75">
        <v>235.15199999999999</v>
      </c>
      <c r="O1702" s="75">
        <v>235.15199999999999</v>
      </c>
      <c r="P1702" s="77">
        <v>123.54598999999999</v>
      </c>
      <c r="Q1702" s="77">
        <v>242.99039999999999</v>
      </c>
    </row>
    <row r="1703" spans="1:17" x14ac:dyDescent="0.2">
      <c r="A1703" s="19">
        <v>41400250</v>
      </c>
      <c r="B1703" s="19" t="s">
        <v>536</v>
      </c>
      <c r="C1703" s="20">
        <v>73140</v>
      </c>
      <c r="D1703" s="73">
        <v>360.75</v>
      </c>
      <c r="E1703" s="74">
        <v>99.911999999999992</v>
      </c>
      <c r="G1703" s="75">
        <v>123.54598999999999</v>
      </c>
      <c r="H1703" s="75">
        <v>242.99039999999999</v>
      </c>
      <c r="I1703" s="75">
        <v>235.15199999999999</v>
      </c>
      <c r="J1703" s="75">
        <v>222.08799999999997</v>
      </c>
      <c r="K1703" s="75">
        <v>182.89599999999996</v>
      </c>
      <c r="L1703" s="76">
        <v>157.25700000000001</v>
      </c>
      <c r="M1703" s="75">
        <v>235.15199999999999</v>
      </c>
      <c r="N1703" s="75">
        <v>235.15199999999999</v>
      </c>
      <c r="O1703" s="75">
        <v>235.15199999999999</v>
      </c>
      <c r="P1703" s="77">
        <v>123.54598999999999</v>
      </c>
      <c r="Q1703" s="77">
        <v>242.99039999999999</v>
      </c>
    </row>
    <row r="1704" spans="1:17" x14ac:dyDescent="0.2">
      <c r="A1704" s="19">
        <v>41400268</v>
      </c>
      <c r="B1704" s="19" t="s">
        <v>550</v>
      </c>
      <c r="C1704" s="20">
        <v>73630</v>
      </c>
      <c r="D1704" s="73">
        <v>546</v>
      </c>
      <c r="E1704" s="74">
        <v>99.911999999999992</v>
      </c>
      <c r="G1704" s="75">
        <v>123.54598999999999</v>
      </c>
      <c r="H1704" s="75">
        <v>242.99039999999999</v>
      </c>
      <c r="I1704" s="75">
        <v>235.15199999999999</v>
      </c>
      <c r="J1704" s="75">
        <v>222.08799999999997</v>
      </c>
      <c r="K1704" s="75">
        <v>182.89599999999996</v>
      </c>
      <c r="L1704" s="76">
        <v>157.25700000000001</v>
      </c>
      <c r="M1704" s="75">
        <v>235.15199999999999</v>
      </c>
      <c r="N1704" s="75">
        <v>235.15199999999999</v>
      </c>
      <c r="O1704" s="75">
        <v>235.15199999999999</v>
      </c>
      <c r="P1704" s="77">
        <v>123.54598999999999</v>
      </c>
      <c r="Q1704" s="77">
        <v>242.99039999999999</v>
      </c>
    </row>
    <row r="1705" spans="1:17" x14ac:dyDescent="0.2">
      <c r="A1705" s="19">
        <v>41400276</v>
      </c>
      <c r="B1705" s="19" t="s">
        <v>2365</v>
      </c>
      <c r="C1705" s="20">
        <v>73620</v>
      </c>
      <c r="D1705" s="73">
        <v>402.5</v>
      </c>
      <c r="E1705" s="74">
        <v>99.911999999999992</v>
      </c>
      <c r="G1705" s="75">
        <v>0</v>
      </c>
      <c r="H1705" s="75">
        <v>242.99039999999999</v>
      </c>
      <c r="I1705" s="75">
        <v>235.15199999999999</v>
      </c>
      <c r="J1705" s="75">
        <v>222.08799999999997</v>
      </c>
      <c r="K1705" s="75">
        <v>182.89599999999996</v>
      </c>
      <c r="L1705" s="76">
        <v>0</v>
      </c>
      <c r="M1705" s="75">
        <v>235.15199999999999</v>
      </c>
      <c r="N1705" s="75">
        <v>235.15199999999999</v>
      </c>
      <c r="O1705" s="75">
        <v>235.15199999999999</v>
      </c>
      <c r="P1705" s="77">
        <v>0</v>
      </c>
      <c r="Q1705" s="77">
        <v>242.99039999999999</v>
      </c>
    </row>
    <row r="1706" spans="1:17" x14ac:dyDescent="0.2">
      <c r="A1706" s="19">
        <v>41400284</v>
      </c>
      <c r="B1706" s="19" t="s">
        <v>535</v>
      </c>
      <c r="C1706" s="20">
        <v>73090</v>
      </c>
      <c r="D1706" s="73">
        <v>419.75</v>
      </c>
      <c r="E1706" s="74">
        <v>99.911999999999992</v>
      </c>
      <c r="G1706" s="75">
        <v>123.54598999999999</v>
      </c>
      <c r="H1706" s="75">
        <v>242.99039999999999</v>
      </c>
      <c r="I1706" s="75">
        <v>235.15199999999999</v>
      </c>
      <c r="J1706" s="75">
        <v>222.08799999999997</v>
      </c>
      <c r="K1706" s="75">
        <v>182.89599999999996</v>
      </c>
      <c r="L1706" s="76">
        <v>157.25700000000001</v>
      </c>
      <c r="M1706" s="75">
        <v>235.15199999999999</v>
      </c>
      <c r="N1706" s="75">
        <v>235.15199999999999</v>
      </c>
      <c r="O1706" s="75">
        <v>235.15199999999999</v>
      </c>
      <c r="P1706" s="77">
        <v>123.54598999999999</v>
      </c>
      <c r="Q1706" s="77">
        <v>242.99039999999999</v>
      </c>
    </row>
    <row r="1707" spans="1:17" x14ac:dyDescent="0.2">
      <c r="A1707" s="19">
        <v>41400292</v>
      </c>
      <c r="B1707" s="19" t="s">
        <v>2506</v>
      </c>
      <c r="C1707" s="20">
        <v>73120</v>
      </c>
      <c r="D1707" s="73">
        <v>489.25</v>
      </c>
      <c r="E1707" s="74">
        <v>122.91199999999999</v>
      </c>
      <c r="G1707" s="75">
        <v>123.54598999999999</v>
      </c>
      <c r="H1707" s="75" t="e">
        <v>#N/A</v>
      </c>
      <c r="I1707" s="75" t="e">
        <v>#N/A</v>
      </c>
      <c r="J1707" s="75" t="e">
        <v>#N/A</v>
      </c>
      <c r="K1707" s="75" t="e">
        <v>#N/A</v>
      </c>
      <c r="L1707" s="76">
        <v>157.25700000000001</v>
      </c>
      <c r="M1707" s="75" t="e">
        <v>#N/A</v>
      </c>
      <c r="N1707" s="75" t="e">
        <v>#N/A</v>
      </c>
      <c r="O1707" s="75" t="e">
        <v>#N/A</v>
      </c>
      <c r="P1707" s="77"/>
      <c r="Q1707" s="77"/>
    </row>
    <row r="1708" spans="1:17" x14ac:dyDescent="0.2">
      <c r="A1708" s="19">
        <v>41400300</v>
      </c>
      <c r="B1708" s="19" t="s">
        <v>546</v>
      </c>
      <c r="C1708" s="20">
        <v>73130</v>
      </c>
      <c r="D1708" s="73">
        <v>546</v>
      </c>
      <c r="E1708" s="74">
        <v>99.911999999999992</v>
      </c>
      <c r="G1708" s="75">
        <v>0</v>
      </c>
      <c r="H1708" s="75">
        <v>278.92560000000003</v>
      </c>
      <c r="I1708" s="75">
        <v>269.928</v>
      </c>
      <c r="J1708" s="75">
        <v>254.93200000000002</v>
      </c>
      <c r="K1708" s="75">
        <v>209.94399999999999</v>
      </c>
      <c r="L1708" s="76">
        <v>0</v>
      </c>
      <c r="M1708" s="75">
        <v>269.928</v>
      </c>
      <c r="N1708" s="75">
        <v>269.928</v>
      </c>
      <c r="O1708" s="75">
        <v>269.928</v>
      </c>
      <c r="P1708" s="77">
        <v>0</v>
      </c>
      <c r="Q1708" s="77">
        <v>278.92560000000003</v>
      </c>
    </row>
    <row r="1709" spans="1:17" x14ac:dyDescent="0.2">
      <c r="A1709" s="19">
        <v>41400318</v>
      </c>
      <c r="B1709" s="19" t="s">
        <v>2529</v>
      </c>
      <c r="C1709" s="20">
        <v>73650</v>
      </c>
      <c r="D1709" s="73">
        <v>546</v>
      </c>
      <c r="E1709" s="74">
        <v>99.911999999999992</v>
      </c>
      <c r="G1709" s="75">
        <v>112.48217000000001</v>
      </c>
      <c r="H1709" s="75">
        <v>388.11689999999999</v>
      </c>
      <c r="I1709" s="75">
        <v>375.59699999999998</v>
      </c>
      <c r="J1709" s="75">
        <v>354.73049999999995</v>
      </c>
      <c r="K1709" s="75">
        <v>292.13099999999997</v>
      </c>
      <c r="L1709" s="76">
        <v>100.872</v>
      </c>
      <c r="M1709" s="75">
        <v>375.59699999999998</v>
      </c>
      <c r="N1709" s="75">
        <v>375.59699999999998</v>
      </c>
      <c r="O1709" s="75">
        <v>375.59699999999998</v>
      </c>
      <c r="P1709" s="77">
        <v>100.872</v>
      </c>
      <c r="Q1709" s="77">
        <v>388.11689999999999</v>
      </c>
    </row>
    <row r="1710" spans="1:17" x14ac:dyDescent="0.2">
      <c r="A1710" s="19">
        <v>41400326</v>
      </c>
      <c r="B1710" s="19" t="s">
        <v>2583</v>
      </c>
      <c r="C1710" s="20">
        <v>73502</v>
      </c>
      <c r="D1710" s="73">
        <v>415.5</v>
      </c>
      <c r="E1710" s="74">
        <v>99.911999999999992</v>
      </c>
      <c r="G1710" s="75">
        <v>112.48217000000001</v>
      </c>
      <c r="H1710" s="75">
        <v>378.51000000000005</v>
      </c>
      <c r="I1710" s="75">
        <v>366.3</v>
      </c>
      <c r="J1710" s="75">
        <v>345.95</v>
      </c>
      <c r="K1710" s="75">
        <v>284.89999999999998</v>
      </c>
      <c r="L1710" s="76">
        <v>100.872</v>
      </c>
      <c r="M1710" s="75">
        <v>366.3</v>
      </c>
      <c r="N1710" s="75">
        <v>366.3</v>
      </c>
      <c r="O1710" s="75">
        <v>366.3</v>
      </c>
      <c r="P1710" s="77">
        <v>100.872</v>
      </c>
      <c r="Q1710" s="77">
        <v>378.51000000000005</v>
      </c>
    </row>
    <row r="1711" spans="1:17" x14ac:dyDescent="0.2">
      <c r="A1711" s="19">
        <v>41400334</v>
      </c>
      <c r="B1711" s="19" t="s">
        <v>527</v>
      </c>
      <c r="C1711" s="20">
        <v>73060</v>
      </c>
      <c r="D1711" s="73">
        <v>546</v>
      </c>
      <c r="E1711" s="74">
        <v>99.911999999999992</v>
      </c>
      <c r="G1711" s="75">
        <v>112.48217000000001</v>
      </c>
      <c r="H1711" s="75">
        <v>378.51000000000005</v>
      </c>
      <c r="I1711" s="75">
        <v>366.3</v>
      </c>
      <c r="J1711" s="75">
        <v>345.95</v>
      </c>
      <c r="K1711" s="75">
        <v>284.89999999999998</v>
      </c>
      <c r="L1711" s="76">
        <v>100.872</v>
      </c>
      <c r="M1711" s="75">
        <v>366.3</v>
      </c>
      <c r="N1711" s="75">
        <v>366.3</v>
      </c>
      <c r="O1711" s="75">
        <v>366.3</v>
      </c>
      <c r="P1711" s="77">
        <v>100.872</v>
      </c>
      <c r="Q1711" s="77">
        <v>378.51000000000005</v>
      </c>
    </row>
    <row r="1712" spans="1:17" x14ac:dyDescent="0.2">
      <c r="A1712" s="19">
        <v>41400342</v>
      </c>
      <c r="B1712" s="19" t="s">
        <v>534</v>
      </c>
      <c r="C1712" s="20">
        <v>73560</v>
      </c>
      <c r="D1712" s="73">
        <v>468</v>
      </c>
      <c r="E1712" s="74">
        <v>99.911999999999992</v>
      </c>
      <c r="G1712" s="75">
        <v>92.217510000000004</v>
      </c>
      <c r="H1712" s="75">
        <v>172.32900000000001</v>
      </c>
      <c r="I1712" s="75">
        <v>166.77</v>
      </c>
      <c r="J1712" s="75">
        <v>157.505</v>
      </c>
      <c r="K1712" s="75">
        <v>129.71</v>
      </c>
      <c r="L1712" s="76">
        <v>71.829000000000008</v>
      </c>
      <c r="M1712" s="75">
        <v>166.77</v>
      </c>
      <c r="N1712" s="75">
        <v>166.77</v>
      </c>
      <c r="O1712" s="75">
        <v>166.77</v>
      </c>
      <c r="P1712" s="77">
        <v>71.829000000000008</v>
      </c>
      <c r="Q1712" s="77">
        <v>172.32900000000001</v>
      </c>
    </row>
    <row r="1713" spans="1:17" x14ac:dyDescent="0.2">
      <c r="A1713" s="19">
        <v>41400359</v>
      </c>
      <c r="B1713" s="19" t="s">
        <v>2939</v>
      </c>
      <c r="C1713" s="20">
        <v>73565</v>
      </c>
      <c r="D1713" s="73">
        <v>377</v>
      </c>
      <c r="E1713" s="74">
        <v>99.911999999999992</v>
      </c>
      <c r="G1713" s="75">
        <v>98.300710000000009</v>
      </c>
      <c r="H1713" s="75">
        <v>183.12630000000001</v>
      </c>
      <c r="I1713" s="75">
        <v>177.21899999999999</v>
      </c>
      <c r="J1713" s="75">
        <v>167.37349999999998</v>
      </c>
      <c r="K1713" s="75">
        <v>137.83699999999999</v>
      </c>
      <c r="L1713" s="76">
        <v>71.829000000000008</v>
      </c>
      <c r="M1713" s="75">
        <v>177.21899999999999</v>
      </c>
      <c r="N1713" s="75">
        <v>177.21899999999999</v>
      </c>
      <c r="O1713" s="75">
        <v>177.21899999999999</v>
      </c>
      <c r="P1713" s="77">
        <v>71.829000000000008</v>
      </c>
      <c r="Q1713" s="77">
        <v>183.12630000000001</v>
      </c>
    </row>
    <row r="1714" spans="1:17" x14ac:dyDescent="0.2">
      <c r="A1714" s="19">
        <v>41400367</v>
      </c>
      <c r="B1714" s="19" t="s">
        <v>554</v>
      </c>
      <c r="C1714" s="20">
        <v>72100</v>
      </c>
      <c r="D1714" s="73">
        <v>682</v>
      </c>
      <c r="E1714" s="74">
        <v>122.91199999999999</v>
      </c>
      <c r="G1714" s="75">
        <v>36.023949999999999</v>
      </c>
      <c r="H1714" s="75">
        <v>428.73</v>
      </c>
      <c r="I1714" s="75">
        <v>414.90000000000003</v>
      </c>
      <c r="J1714" s="75">
        <v>391.84999999999997</v>
      </c>
      <c r="K1714" s="75">
        <v>322.7</v>
      </c>
      <c r="L1714" s="76">
        <v>0</v>
      </c>
      <c r="M1714" s="75">
        <v>414.90000000000003</v>
      </c>
      <c r="N1714" s="75">
        <v>414.90000000000003</v>
      </c>
      <c r="O1714" s="75">
        <v>414.90000000000003</v>
      </c>
      <c r="P1714" s="77">
        <v>0</v>
      </c>
      <c r="Q1714" s="77">
        <v>428.73</v>
      </c>
    </row>
    <row r="1715" spans="1:17" x14ac:dyDescent="0.2">
      <c r="A1715" s="19">
        <v>41400375</v>
      </c>
      <c r="B1715" s="19" t="s">
        <v>541</v>
      </c>
      <c r="C1715" s="20">
        <v>73590</v>
      </c>
      <c r="D1715" s="73">
        <v>545.75</v>
      </c>
      <c r="E1715" s="74">
        <v>99.911999999999992</v>
      </c>
      <c r="G1715" s="75">
        <v>31.689670000000003</v>
      </c>
      <c r="H1715" s="75">
        <v>304.11</v>
      </c>
      <c r="I1715" s="75">
        <v>294.3</v>
      </c>
      <c r="J1715" s="75">
        <v>277.95</v>
      </c>
      <c r="K1715" s="75">
        <v>228.89999999999998</v>
      </c>
      <c r="L1715" s="76">
        <v>0</v>
      </c>
      <c r="M1715" s="75">
        <v>294.3</v>
      </c>
      <c r="N1715" s="75">
        <v>294.3</v>
      </c>
      <c r="O1715" s="75">
        <v>294.3</v>
      </c>
      <c r="P1715" s="77">
        <v>0</v>
      </c>
      <c r="Q1715" s="77">
        <v>304.11</v>
      </c>
    </row>
    <row r="1716" spans="1:17" x14ac:dyDescent="0.2">
      <c r="A1716" s="19">
        <v>41400383</v>
      </c>
      <c r="B1716" s="19" t="s">
        <v>3020</v>
      </c>
      <c r="C1716" s="20">
        <v>73592</v>
      </c>
      <c r="D1716" s="73">
        <v>511.5</v>
      </c>
      <c r="E1716" s="74">
        <v>99.911999999999992</v>
      </c>
      <c r="G1716" s="75">
        <v>44.597460000000005</v>
      </c>
      <c r="H1716" s="75">
        <v>98.115000000000009</v>
      </c>
      <c r="I1716" s="75">
        <v>94.95</v>
      </c>
      <c r="J1716" s="75">
        <v>89.674999999999997</v>
      </c>
      <c r="K1716" s="75">
        <v>73.849999999999994</v>
      </c>
      <c r="L1716" s="76">
        <v>0</v>
      </c>
      <c r="M1716" s="75">
        <v>94.95</v>
      </c>
      <c r="N1716" s="75">
        <v>94.95</v>
      </c>
      <c r="O1716" s="75">
        <v>94.95</v>
      </c>
      <c r="P1716" s="77">
        <v>0</v>
      </c>
      <c r="Q1716" s="77">
        <v>98.115000000000009</v>
      </c>
    </row>
    <row r="1717" spans="1:17" x14ac:dyDescent="0.2">
      <c r="A1717" s="19">
        <v>41400391</v>
      </c>
      <c r="B1717" s="19" t="s">
        <v>3033</v>
      </c>
      <c r="C1717" s="20">
        <v>72110</v>
      </c>
      <c r="D1717" s="73">
        <v>829</v>
      </c>
      <c r="E1717" s="74">
        <v>122.91199999999999</v>
      </c>
      <c r="G1717" s="75">
        <v>966.81057999999996</v>
      </c>
      <c r="H1717" s="75">
        <v>7440</v>
      </c>
      <c r="I1717" s="75">
        <v>7200</v>
      </c>
      <c r="J1717" s="75">
        <v>6800</v>
      </c>
      <c r="K1717" s="75">
        <v>5600</v>
      </c>
      <c r="L1717" s="76">
        <v>4350.3389999999999</v>
      </c>
      <c r="M1717" s="75">
        <v>7200</v>
      </c>
      <c r="N1717" s="75">
        <v>7200</v>
      </c>
      <c r="O1717" s="75">
        <v>7200</v>
      </c>
      <c r="P1717" s="77">
        <v>966.81057999999996</v>
      </c>
      <c r="Q1717" s="77">
        <v>7440</v>
      </c>
    </row>
    <row r="1718" spans="1:17" x14ac:dyDescent="0.2">
      <c r="A1718" s="19">
        <v>41400409</v>
      </c>
      <c r="B1718" s="19" t="s">
        <v>3061</v>
      </c>
      <c r="C1718" s="20">
        <v>70110</v>
      </c>
      <c r="D1718" s="73">
        <v>587.25</v>
      </c>
      <c r="E1718" s="74">
        <v>122.91199999999999</v>
      </c>
      <c r="G1718" s="75">
        <v>542.18421000000001</v>
      </c>
      <c r="H1718" s="75">
        <v>2622.6000000000004</v>
      </c>
      <c r="I1718" s="75">
        <v>2538</v>
      </c>
      <c r="J1718" s="75">
        <v>2397</v>
      </c>
      <c r="K1718" s="75">
        <v>1973.9999999999998</v>
      </c>
      <c r="L1718" s="76">
        <v>687.49199999999996</v>
      </c>
      <c r="M1718" s="75">
        <v>2538</v>
      </c>
      <c r="N1718" s="75">
        <v>2538</v>
      </c>
      <c r="O1718" s="75">
        <v>2538</v>
      </c>
      <c r="P1718" s="77">
        <v>542.18421000000001</v>
      </c>
      <c r="Q1718" s="77">
        <v>2622.6000000000004</v>
      </c>
    </row>
    <row r="1719" spans="1:17" x14ac:dyDescent="0.2">
      <c r="A1719" s="19">
        <v>41400417</v>
      </c>
      <c r="B1719" s="19" t="s">
        <v>3077</v>
      </c>
      <c r="C1719" s="20">
        <v>70130</v>
      </c>
      <c r="D1719" s="73">
        <v>564.25</v>
      </c>
      <c r="E1719" s="74">
        <v>122.91199999999999</v>
      </c>
      <c r="G1719" s="75">
        <v>153.42971</v>
      </c>
      <c r="H1719" s="75">
        <v>248.33789999999999</v>
      </c>
      <c r="I1719" s="75">
        <v>240.32699999999997</v>
      </c>
      <c r="J1719" s="75">
        <v>226.97549999999998</v>
      </c>
      <c r="K1719" s="75">
        <v>186.92099999999996</v>
      </c>
      <c r="L1719" s="76">
        <v>140.89500000000001</v>
      </c>
      <c r="M1719" s="75">
        <v>240.32699999999997</v>
      </c>
      <c r="N1719" s="75">
        <v>240.32699999999997</v>
      </c>
      <c r="O1719" s="75">
        <v>240.32699999999997</v>
      </c>
      <c r="P1719" s="77">
        <v>140.89500000000001</v>
      </c>
      <c r="Q1719" s="77">
        <v>248.33789999999999</v>
      </c>
    </row>
    <row r="1720" spans="1:17" x14ac:dyDescent="0.2">
      <c r="A1720" s="19">
        <v>41400425</v>
      </c>
      <c r="B1720" s="19" t="s">
        <v>533</v>
      </c>
      <c r="C1720" s="20">
        <v>73564</v>
      </c>
      <c r="D1720" s="73">
        <v>636</v>
      </c>
      <c r="E1720" s="74">
        <v>122.91199999999999</v>
      </c>
      <c r="G1720" s="75">
        <v>153.42971</v>
      </c>
      <c r="H1720" s="75">
        <v>248.33789999999999</v>
      </c>
      <c r="I1720" s="75">
        <v>240.32699999999997</v>
      </c>
      <c r="J1720" s="75">
        <v>226.97549999999998</v>
      </c>
      <c r="K1720" s="75">
        <v>186.92099999999996</v>
      </c>
      <c r="L1720" s="76">
        <v>140.89500000000001</v>
      </c>
      <c r="M1720" s="75">
        <v>240.32699999999997</v>
      </c>
      <c r="N1720" s="75">
        <v>240.32699999999997</v>
      </c>
      <c r="O1720" s="75">
        <v>240.32699999999997</v>
      </c>
      <c r="P1720" s="77">
        <v>140.89500000000001</v>
      </c>
      <c r="Q1720" s="77">
        <v>248.33789999999999</v>
      </c>
    </row>
    <row r="1721" spans="1:17" x14ac:dyDescent="0.2">
      <c r="A1721" s="19">
        <v>41400433</v>
      </c>
      <c r="B1721" s="19" t="s">
        <v>3308</v>
      </c>
      <c r="C1721" s="20">
        <v>70360</v>
      </c>
      <c r="D1721" s="73">
        <v>401</v>
      </c>
      <c r="E1721" s="74">
        <v>99.911999999999992</v>
      </c>
      <c r="G1721" s="75">
        <v>153.42971</v>
      </c>
      <c r="H1721" s="75">
        <v>248.33789999999999</v>
      </c>
      <c r="I1721" s="75">
        <v>240.32699999999997</v>
      </c>
      <c r="J1721" s="75">
        <v>226.97549999999998</v>
      </c>
      <c r="K1721" s="75">
        <v>186.92099999999996</v>
      </c>
      <c r="L1721" s="76">
        <v>140.89500000000001</v>
      </c>
      <c r="M1721" s="75">
        <v>240.32699999999997</v>
      </c>
      <c r="N1721" s="75">
        <v>240.32699999999997</v>
      </c>
      <c r="O1721" s="75">
        <v>240.32699999999997</v>
      </c>
      <c r="P1721" s="77">
        <v>140.89500000000001</v>
      </c>
      <c r="Q1721" s="77">
        <v>248.33789999999999</v>
      </c>
    </row>
    <row r="1722" spans="1:17" x14ac:dyDescent="0.2">
      <c r="A1722" s="19">
        <v>41400441</v>
      </c>
      <c r="B1722" s="19" t="s">
        <v>3286</v>
      </c>
      <c r="C1722" s="20">
        <v>70160</v>
      </c>
      <c r="D1722" s="73">
        <v>452.25</v>
      </c>
      <c r="E1722" s="74">
        <v>99.911999999999992</v>
      </c>
      <c r="G1722" s="75">
        <v>153.42971</v>
      </c>
      <c r="H1722" s="75">
        <v>346.30410000000001</v>
      </c>
      <c r="I1722" s="75">
        <v>335.13300000000004</v>
      </c>
      <c r="J1722" s="75">
        <v>316.5145</v>
      </c>
      <c r="K1722" s="75">
        <v>260.65899999999999</v>
      </c>
      <c r="L1722" s="76">
        <v>140.89500000000001</v>
      </c>
      <c r="M1722" s="75">
        <v>335.13300000000004</v>
      </c>
      <c r="N1722" s="75">
        <v>335.13300000000004</v>
      </c>
      <c r="O1722" s="75">
        <v>335.13300000000004</v>
      </c>
      <c r="P1722" s="77">
        <v>140.89500000000001</v>
      </c>
      <c r="Q1722" s="77">
        <v>346.30410000000001</v>
      </c>
    </row>
    <row r="1723" spans="1:17" x14ac:dyDescent="0.2">
      <c r="A1723" s="19">
        <v>41400458</v>
      </c>
      <c r="B1723" s="19" t="s">
        <v>3425</v>
      </c>
      <c r="C1723" s="20">
        <v>70200</v>
      </c>
      <c r="D1723" s="73">
        <v>487.25</v>
      </c>
      <c r="E1723" s="74">
        <v>122.91199999999999</v>
      </c>
      <c r="G1723" s="75">
        <v>153.42971</v>
      </c>
      <c r="H1723" s="75">
        <v>346.30410000000001</v>
      </c>
      <c r="I1723" s="75">
        <v>335.13300000000004</v>
      </c>
      <c r="J1723" s="75">
        <v>316.5145</v>
      </c>
      <c r="K1723" s="75">
        <v>260.65899999999999</v>
      </c>
      <c r="L1723" s="76">
        <v>140.89500000000001</v>
      </c>
      <c r="M1723" s="75">
        <v>335.13300000000004</v>
      </c>
      <c r="N1723" s="75">
        <v>335.13300000000004</v>
      </c>
      <c r="O1723" s="75">
        <v>335.13300000000004</v>
      </c>
      <c r="P1723" s="77">
        <v>140.89500000000001</v>
      </c>
      <c r="Q1723" s="77">
        <v>346.30410000000001</v>
      </c>
    </row>
    <row r="1724" spans="1:17" x14ac:dyDescent="0.2">
      <c r="A1724" s="19">
        <v>41400466</v>
      </c>
      <c r="B1724" s="19" t="s">
        <v>2269</v>
      </c>
      <c r="C1724" s="20">
        <v>70140</v>
      </c>
      <c r="D1724" s="73">
        <v>347</v>
      </c>
      <c r="E1724" s="74">
        <v>99.911999999999992</v>
      </c>
      <c r="G1724" s="75">
        <v>153.42971</v>
      </c>
      <c r="H1724" s="75">
        <v>346.30410000000001</v>
      </c>
      <c r="I1724" s="75">
        <v>335.13300000000004</v>
      </c>
      <c r="J1724" s="75">
        <v>316.5145</v>
      </c>
      <c r="K1724" s="75">
        <v>260.65899999999999</v>
      </c>
      <c r="L1724" s="76">
        <v>140.89500000000001</v>
      </c>
      <c r="M1724" s="75">
        <v>335.13300000000004</v>
      </c>
      <c r="N1724" s="75">
        <v>335.13300000000004</v>
      </c>
      <c r="O1724" s="75">
        <v>335.13300000000004</v>
      </c>
      <c r="P1724" s="77">
        <v>140.89500000000001</v>
      </c>
      <c r="Q1724" s="77">
        <v>346.30410000000001</v>
      </c>
    </row>
    <row r="1725" spans="1:17" x14ac:dyDescent="0.2">
      <c r="A1725" s="19">
        <v>41400474</v>
      </c>
      <c r="B1725" s="19" t="s">
        <v>4179</v>
      </c>
      <c r="C1725" s="20">
        <v>70210</v>
      </c>
      <c r="D1725" s="73">
        <v>406</v>
      </c>
      <c r="E1725" s="74">
        <v>99.911999999999992</v>
      </c>
      <c r="G1725" s="75">
        <v>153.42971</v>
      </c>
      <c r="H1725" s="75">
        <v>346.30410000000001</v>
      </c>
      <c r="I1725" s="75">
        <v>335.13300000000004</v>
      </c>
      <c r="J1725" s="75">
        <v>316.5145</v>
      </c>
      <c r="K1725" s="75">
        <v>260.65899999999999</v>
      </c>
      <c r="L1725" s="76">
        <v>140.89500000000001</v>
      </c>
      <c r="M1725" s="75">
        <v>335.13300000000004</v>
      </c>
      <c r="N1725" s="75">
        <v>335.13300000000004</v>
      </c>
      <c r="O1725" s="75">
        <v>335.13300000000004</v>
      </c>
      <c r="P1725" s="77">
        <v>140.89500000000001</v>
      </c>
      <c r="Q1725" s="77">
        <v>346.30410000000001</v>
      </c>
    </row>
    <row r="1726" spans="1:17" x14ac:dyDescent="0.2">
      <c r="A1726" s="19">
        <v>41400482</v>
      </c>
      <c r="B1726" s="19" t="s">
        <v>4200</v>
      </c>
      <c r="C1726" s="20">
        <v>70250</v>
      </c>
      <c r="D1726" s="73">
        <v>362.75</v>
      </c>
      <c r="E1726" s="74">
        <v>122.91199999999999</v>
      </c>
      <c r="G1726" s="75">
        <v>130.00939</v>
      </c>
      <c r="H1726" s="75">
        <v>2622.6000000000004</v>
      </c>
      <c r="I1726" s="75">
        <v>2538</v>
      </c>
      <c r="J1726" s="75">
        <v>2397</v>
      </c>
      <c r="K1726" s="75">
        <v>1973.9999999999998</v>
      </c>
      <c r="L1726" s="76">
        <v>687.49199999999996</v>
      </c>
      <c r="M1726" s="75">
        <v>2538</v>
      </c>
      <c r="N1726" s="75">
        <v>2538</v>
      </c>
      <c r="O1726" s="75">
        <v>2538</v>
      </c>
      <c r="P1726" s="77">
        <v>130.00939</v>
      </c>
      <c r="Q1726" s="77">
        <v>2622.6000000000004</v>
      </c>
    </row>
    <row r="1727" spans="1:17" x14ac:dyDescent="0.2">
      <c r="A1727" s="19">
        <v>41400490</v>
      </c>
      <c r="B1727" s="19" t="s">
        <v>3571</v>
      </c>
      <c r="C1727" s="20">
        <v>74710</v>
      </c>
      <c r="D1727" s="73">
        <v>389.75</v>
      </c>
      <c r="E1727" s="74">
        <v>99.911999999999992</v>
      </c>
      <c r="G1727" s="75">
        <v>0</v>
      </c>
      <c r="H1727" s="75">
        <v>570.40620000000001</v>
      </c>
      <c r="I1727" s="75">
        <v>552.00600000000009</v>
      </c>
      <c r="J1727" s="75">
        <v>521.33900000000006</v>
      </c>
      <c r="K1727" s="75">
        <v>429.33800000000002</v>
      </c>
      <c r="L1727" s="76">
        <v>0</v>
      </c>
      <c r="M1727" s="75">
        <v>552.00600000000009</v>
      </c>
      <c r="N1727" s="75">
        <v>552.00600000000009</v>
      </c>
      <c r="O1727" s="75">
        <v>552.00600000000009</v>
      </c>
      <c r="P1727" s="77">
        <v>0</v>
      </c>
      <c r="Q1727" s="77">
        <v>570.40620000000001</v>
      </c>
    </row>
    <row r="1728" spans="1:17" x14ac:dyDescent="0.2">
      <c r="A1728" s="19">
        <v>41400508</v>
      </c>
      <c r="B1728" s="19" t="s">
        <v>3572</v>
      </c>
      <c r="C1728" s="20">
        <v>73522</v>
      </c>
      <c r="D1728" s="73">
        <v>362.75</v>
      </c>
      <c r="E1728" s="74">
        <v>122.91199999999999</v>
      </c>
      <c r="G1728" s="75">
        <v>90.211112</v>
      </c>
      <c r="H1728" s="75">
        <v>192.0264</v>
      </c>
      <c r="I1728" s="75">
        <v>185.83200000000002</v>
      </c>
      <c r="J1728" s="75">
        <v>175.50799999999998</v>
      </c>
      <c r="K1728" s="75">
        <v>144.53599999999997</v>
      </c>
      <c r="L1728" s="74" t="s">
        <v>674</v>
      </c>
      <c r="M1728" s="75">
        <v>185.83200000000002</v>
      </c>
      <c r="N1728" s="75">
        <v>185.83200000000002</v>
      </c>
      <c r="O1728" s="75">
        <v>185.83200000000002</v>
      </c>
      <c r="P1728" s="75">
        <v>90.211112</v>
      </c>
      <c r="Q1728" s="75">
        <v>192.0264</v>
      </c>
    </row>
    <row r="1729" spans="1:17" x14ac:dyDescent="0.2">
      <c r="A1729" s="19">
        <v>41400516</v>
      </c>
      <c r="B1729" s="19" t="s">
        <v>539</v>
      </c>
      <c r="C1729" s="20">
        <v>72170</v>
      </c>
      <c r="D1729" s="73">
        <v>399.25</v>
      </c>
      <c r="E1729" s="74">
        <v>122.91199999999999</v>
      </c>
      <c r="G1729" s="75">
        <v>17.611439000000001</v>
      </c>
      <c r="H1729" s="75">
        <v>37.488300000000002</v>
      </c>
      <c r="I1729" s="75">
        <v>36.279000000000011</v>
      </c>
      <c r="J1729" s="75">
        <v>34.263500000000001</v>
      </c>
      <c r="K1729" s="75">
        <v>28.216999999999999</v>
      </c>
      <c r="L1729" s="74" t="s">
        <v>674</v>
      </c>
      <c r="M1729" s="75">
        <v>36.279000000000011</v>
      </c>
      <c r="N1729" s="75">
        <v>36.279000000000011</v>
      </c>
      <c r="O1729" s="75">
        <v>36.279000000000011</v>
      </c>
      <c r="P1729" s="75">
        <v>17.611439000000001</v>
      </c>
      <c r="Q1729" s="75">
        <v>37.488300000000002</v>
      </c>
    </row>
    <row r="1730" spans="1:17" x14ac:dyDescent="0.2">
      <c r="A1730" s="19">
        <v>41400524</v>
      </c>
      <c r="B1730" s="19" t="s">
        <v>3576</v>
      </c>
      <c r="C1730" s="20">
        <v>72190</v>
      </c>
      <c r="D1730" s="73">
        <v>743</v>
      </c>
      <c r="E1730" s="74">
        <v>122.91199999999999</v>
      </c>
      <c r="G1730" s="75">
        <v>5.4178500000000005</v>
      </c>
      <c r="H1730" s="75">
        <v>21.892199999999999</v>
      </c>
      <c r="I1730" s="75">
        <v>21.186</v>
      </c>
      <c r="J1730" s="75">
        <v>20.009</v>
      </c>
      <c r="K1730" s="75">
        <v>16.477999999999998</v>
      </c>
      <c r="L1730" s="76">
        <v>0</v>
      </c>
      <c r="M1730" s="75">
        <v>21.186</v>
      </c>
      <c r="N1730" s="75">
        <v>21.186</v>
      </c>
      <c r="O1730" s="75">
        <v>21.186</v>
      </c>
      <c r="P1730" s="77">
        <v>0</v>
      </c>
      <c r="Q1730" s="77">
        <v>21.892199999999999</v>
      </c>
    </row>
    <row r="1731" spans="1:17" x14ac:dyDescent="0.2">
      <c r="A1731" s="19">
        <v>41400540</v>
      </c>
      <c r="B1731" s="19" t="s">
        <v>3975</v>
      </c>
      <c r="C1731" s="20">
        <v>71111</v>
      </c>
      <c r="D1731" s="73">
        <v>1346</v>
      </c>
      <c r="E1731" s="74">
        <v>122.91199999999999</v>
      </c>
      <c r="G1731" s="75">
        <v>161.12876</v>
      </c>
      <c r="H1731" s="75">
        <v>185.93490000000003</v>
      </c>
      <c r="I1731" s="75">
        <v>179.93700000000001</v>
      </c>
      <c r="J1731" s="75">
        <v>169.94050000000001</v>
      </c>
      <c r="K1731" s="75">
        <v>139.95099999999999</v>
      </c>
      <c r="L1731" s="76">
        <v>0</v>
      </c>
      <c r="M1731" s="75">
        <v>179.93700000000001</v>
      </c>
      <c r="N1731" s="75">
        <v>179.93700000000001</v>
      </c>
      <c r="O1731" s="75">
        <v>179.93700000000001</v>
      </c>
      <c r="P1731" s="77">
        <v>0</v>
      </c>
      <c r="Q1731" s="77">
        <v>185.93490000000003</v>
      </c>
    </row>
    <row r="1732" spans="1:17" x14ac:dyDescent="0.2">
      <c r="A1732" s="19">
        <v>41400557</v>
      </c>
      <c r="B1732" s="19" t="s">
        <v>543</v>
      </c>
      <c r="C1732" s="20">
        <v>71101</v>
      </c>
      <c r="D1732" s="73">
        <v>821.75</v>
      </c>
      <c r="E1732" s="74">
        <v>122.91199999999999</v>
      </c>
      <c r="G1732" s="75">
        <v>18.933960000000003</v>
      </c>
      <c r="H1732" s="75">
        <v>181.536</v>
      </c>
      <c r="I1732" s="75">
        <v>175.68</v>
      </c>
      <c r="J1732" s="75">
        <v>165.92</v>
      </c>
      <c r="K1732" s="75">
        <v>136.63999999999999</v>
      </c>
      <c r="L1732" s="76">
        <v>0</v>
      </c>
      <c r="M1732" s="75">
        <v>175.68</v>
      </c>
      <c r="N1732" s="75">
        <v>175.68</v>
      </c>
      <c r="O1732" s="75">
        <v>175.68</v>
      </c>
      <c r="P1732" s="77">
        <v>0</v>
      </c>
      <c r="Q1732" s="77">
        <v>181.536</v>
      </c>
    </row>
    <row r="1733" spans="1:17" x14ac:dyDescent="0.2">
      <c r="A1733" s="19">
        <v>41400565</v>
      </c>
      <c r="B1733" s="19" t="s">
        <v>4029</v>
      </c>
      <c r="C1733" s="20">
        <v>72220</v>
      </c>
      <c r="D1733" s="73">
        <v>587.25</v>
      </c>
      <c r="E1733" s="74">
        <v>99.911999999999992</v>
      </c>
      <c r="G1733" s="75">
        <v>185.46156000000002</v>
      </c>
      <c r="H1733" s="75" t="e">
        <v>#N/A</v>
      </c>
      <c r="I1733" s="75" t="e">
        <v>#N/A</v>
      </c>
      <c r="J1733" s="75" t="e">
        <v>#N/A</v>
      </c>
      <c r="K1733" s="75" t="e">
        <v>#N/A</v>
      </c>
      <c r="L1733" s="76">
        <v>211.41</v>
      </c>
      <c r="M1733" s="75" t="e">
        <v>#N/A</v>
      </c>
      <c r="N1733" s="75" t="e">
        <v>#N/A</v>
      </c>
      <c r="O1733" s="75" t="e">
        <v>#N/A</v>
      </c>
      <c r="P1733" s="77"/>
      <c r="Q1733" s="77"/>
    </row>
    <row r="1734" spans="1:17" x14ac:dyDescent="0.2">
      <c r="A1734" s="19">
        <v>41400573</v>
      </c>
      <c r="B1734" s="19" t="s">
        <v>4046</v>
      </c>
      <c r="C1734" s="20">
        <v>70380</v>
      </c>
      <c r="D1734" s="73">
        <v>337</v>
      </c>
      <c r="E1734" s="74">
        <v>99.911999999999992</v>
      </c>
      <c r="G1734" s="75">
        <v>121.60697</v>
      </c>
      <c r="H1734" s="75" t="e">
        <v>#N/A</v>
      </c>
      <c r="I1734" s="75" t="e">
        <v>#N/A</v>
      </c>
      <c r="J1734" s="75" t="e">
        <v>#N/A</v>
      </c>
      <c r="K1734" s="75" t="e">
        <v>#N/A</v>
      </c>
      <c r="L1734" s="76">
        <v>124.515</v>
      </c>
      <c r="M1734" s="75" t="e">
        <v>#N/A</v>
      </c>
      <c r="N1734" s="75" t="e">
        <v>#N/A</v>
      </c>
      <c r="O1734" s="75" t="e">
        <v>#N/A</v>
      </c>
      <c r="P1734" s="77"/>
      <c r="Q1734" s="77"/>
    </row>
    <row r="1735" spans="1:17" x14ac:dyDescent="0.2">
      <c r="A1735" s="19">
        <v>41400581</v>
      </c>
      <c r="B1735" s="19" t="s">
        <v>4052</v>
      </c>
      <c r="C1735" s="20">
        <v>73010</v>
      </c>
      <c r="D1735" s="73">
        <v>501</v>
      </c>
      <c r="E1735" s="74">
        <v>122.91199999999999</v>
      </c>
      <c r="G1735" s="75">
        <v>156.07209999999998</v>
      </c>
      <c r="H1735" s="75">
        <v>247.48230000000004</v>
      </c>
      <c r="I1735" s="75">
        <v>239.49900000000002</v>
      </c>
      <c r="J1735" s="75">
        <v>226.1935</v>
      </c>
      <c r="K1735" s="75">
        <v>186.27699999999999</v>
      </c>
      <c r="L1735" s="76">
        <v>98.12700000000001</v>
      </c>
      <c r="M1735" s="75">
        <v>239.49900000000002</v>
      </c>
      <c r="N1735" s="75">
        <v>239.49900000000002</v>
      </c>
      <c r="O1735" s="75">
        <v>239.49900000000002</v>
      </c>
      <c r="P1735" s="77">
        <v>98.12700000000001</v>
      </c>
      <c r="Q1735" s="77">
        <v>247.48230000000004</v>
      </c>
    </row>
    <row r="1736" spans="1:17" x14ac:dyDescent="0.2">
      <c r="A1736" s="19">
        <v>41400599</v>
      </c>
      <c r="B1736" s="19" t="s">
        <v>4056</v>
      </c>
      <c r="C1736" s="20">
        <v>72081</v>
      </c>
      <c r="D1736" s="73">
        <v>546</v>
      </c>
      <c r="E1736" s="74">
        <v>99.911999999999992</v>
      </c>
      <c r="G1736" s="75">
        <v>156.07209999999998</v>
      </c>
      <c r="H1736" s="75">
        <v>247.48230000000004</v>
      </c>
      <c r="I1736" s="75">
        <v>239.49900000000002</v>
      </c>
      <c r="J1736" s="75">
        <v>226.1935</v>
      </c>
      <c r="K1736" s="75">
        <v>186.27699999999999</v>
      </c>
      <c r="L1736" s="76">
        <v>98.12700000000001</v>
      </c>
      <c r="M1736" s="75">
        <v>239.49900000000002</v>
      </c>
      <c r="N1736" s="75">
        <v>239.49900000000002</v>
      </c>
      <c r="O1736" s="75">
        <v>239.49900000000002</v>
      </c>
      <c r="P1736" s="77">
        <v>98.12700000000001</v>
      </c>
      <c r="Q1736" s="77">
        <v>247.48230000000004</v>
      </c>
    </row>
    <row r="1737" spans="1:17" x14ac:dyDescent="0.2">
      <c r="A1737" s="19">
        <v>41400607</v>
      </c>
      <c r="B1737" s="19" t="s">
        <v>553</v>
      </c>
      <c r="C1737" s="20">
        <v>73030</v>
      </c>
      <c r="D1737" s="73">
        <v>587.25</v>
      </c>
      <c r="E1737" s="74">
        <v>99.911999999999992</v>
      </c>
      <c r="G1737" s="75">
        <v>156.07209999999998</v>
      </c>
      <c r="H1737" s="75">
        <v>247.48230000000004</v>
      </c>
      <c r="I1737" s="75">
        <v>239.49900000000002</v>
      </c>
      <c r="J1737" s="75">
        <v>226.1935</v>
      </c>
      <c r="K1737" s="75">
        <v>186.27699999999999</v>
      </c>
      <c r="L1737" s="76">
        <v>98.12700000000001</v>
      </c>
      <c r="M1737" s="75">
        <v>239.49900000000002</v>
      </c>
      <c r="N1737" s="75">
        <v>239.49900000000002</v>
      </c>
      <c r="O1737" s="75">
        <v>239.49900000000002</v>
      </c>
      <c r="P1737" s="77">
        <v>98.12700000000001</v>
      </c>
      <c r="Q1737" s="77">
        <v>247.48230000000004</v>
      </c>
    </row>
    <row r="1738" spans="1:17" x14ac:dyDescent="0.2">
      <c r="A1738" s="19">
        <v>41400615</v>
      </c>
      <c r="B1738" s="19" t="s">
        <v>4145</v>
      </c>
      <c r="C1738" s="20">
        <v>72202</v>
      </c>
      <c r="D1738" s="73">
        <v>501</v>
      </c>
      <c r="E1738" s="74">
        <v>122.91199999999999</v>
      </c>
      <c r="G1738" s="75">
        <v>0</v>
      </c>
      <c r="H1738" s="75">
        <v>246.6267</v>
      </c>
      <c r="I1738" s="75">
        <v>238.67099999999999</v>
      </c>
      <c r="J1738" s="75">
        <v>225.41149999999999</v>
      </c>
      <c r="K1738" s="75">
        <v>185.63299999999998</v>
      </c>
      <c r="L1738" s="76">
        <v>0</v>
      </c>
      <c r="M1738" s="75">
        <v>238.67099999999999</v>
      </c>
      <c r="N1738" s="75">
        <v>238.67099999999999</v>
      </c>
      <c r="O1738" s="75">
        <v>238.67099999999999</v>
      </c>
      <c r="P1738" s="77">
        <v>0</v>
      </c>
      <c r="Q1738" s="77">
        <v>246.6267</v>
      </c>
    </row>
    <row r="1739" spans="1:17" x14ac:dyDescent="0.2">
      <c r="A1739" s="19">
        <v>41400623</v>
      </c>
      <c r="B1739" s="19" t="s">
        <v>4148</v>
      </c>
      <c r="C1739" s="20">
        <v>70390</v>
      </c>
      <c r="D1739" s="73">
        <v>741.5</v>
      </c>
      <c r="E1739" s="74">
        <v>268.548</v>
      </c>
      <c r="G1739" s="75">
        <v>185.46156000000002</v>
      </c>
      <c r="H1739" s="75">
        <v>246.6267</v>
      </c>
      <c r="I1739" s="75">
        <v>238.67099999999999</v>
      </c>
      <c r="J1739" s="75">
        <v>225.41149999999999</v>
      </c>
      <c r="K1739" s="75">
        <v>185.63299999999998</v>
      </c>
      <c r="L1739" s="76">
        <v>211.41</v>
      </c>
      <c r="M1739" s="75">
        <v>238.67099999999999</v>
      </c>
      <c r="N1739" s="75">
        <v>238.67099999999999</v>
      </c>
      <c r="O1739" s="75">
        <v>238.67099999999999</v>
      </c>
      <c r="P1739" s="77">
        <v>185.46156000000002</v>
      </c>
      <c r="Q1739" s="77">
        <v>246.6267</v>
      </c>
    </row>
    <row r="1740" spans="1:17" x14ac:dyDescent="0.2">
      <c r="A1740" s="19">
        <v>41400631</v>
      </c>
      <c r="B1740" s="19" t="s">
        <v>4281</v>
      </c>
      <c r="C1740" s="20">
        <v>72020</v>
      </c>
      <c r="D1740" s="73">
        <v>228.75</v>
      </c>
      <c r="E1740" s="74">
        <v>99.911999999999992</v>
      </c>
      <c r="G1740" s="75">
        <v>185.46156000000002</v>
      </c>
      <c r="H1740" s="75">
        <v>246.6267</v>
      </c>
      <c r="I1740" s="75">
        <v>238.67099999999999</v>
      </c>
      <c r="J1740" s="75">
        <v>225.41149999999999</v>
      </c>
      <c r="K1740" s="75">
        <v>185.63299999999998</v>
      </c>
      <c r="L1740" s="76">
        <v>211.41</v>
      </c>
      <c r="M1740" s="75">
        <v>238.67099999999999</v>
      </c>
      <c r="N1740" s="75">
        <v>238.67099999999999</v>
      </c>
      <c r="O1740" s="75">
        <v>238.67099999999999</v>
      </c>
      <c r="P1740" s="77">
        <v>185.46156000000002</v>
      </c>
      <c r="Q1740" s="77">
        <v>246.6267</v>
      </c>
    </row>
    <row r="1741" spans="1:17" x14ac:dyDescent="0.2">
      <c r="A1741" s="19">
        <v>41400649</v>
      </c>
      <c r="B1741" s="19" t="s">
        <v>4176</v>
      </c>
      <c r="C1741" s="20">
        <v>70220</v>
      </c>
      <c r="D1741" s="73">
        <v>647.75</v>
      </c>
      <c r="E1741" s="74">
        <v>99.911999999999992</v>
      </c>
      <c r="G1741" s="75">
        <v>185.46156000000002</v>
      </c>
      <c r="H1741" s="75">
        <v>246.6267</v>
      </c>
      <c r="I1741" s="75">
        <v>238.67099999999999</v>
      </c>
      <c r="J1741" s="75">
        <v>225.41149999999999</v>
      </c>
      <c r="K1741" s="75">
        <v>185.63299999999998</v>
      </c>
      <c r="L1741" s="76">
        <v>211.41</v>
      </c>
      <c r="M1741" s="75">
        <v>238.67099999999999</v>
      </c>
      <c r="N1741" s="75">
        <v>238.67099999999999</v>
      </c>
      <c r="O1741" s="75">
        <v>238.67099999999999</v>
      </c>
      <c r="P1741" s="77">
        <v>185.46156000000002</v>
      </c>
      <c r="Q1741" s="77">
        <v>246.6267</v>
      </c>
    </row>
    <row r="1742" spans="1:17" x14ac:dyDescent="0.2">
      <c r="A1742" s="19">
        <v>41400656</v>
      </c>
      <c r="B1742" s="19" t="s">
        <v>4197</v>
      </c>
      <c r="C1742" s="20">
        <v>70260</v>
      </c>
      <c r="D1742" s="73">
        <v>699.5</v>
      </c>
      <c r="E1742" s="74">
        <v>122.91199999999999</v>
      </c>
      <c r="G1742" s="75">
        <v>185.46156000000002</v>
      </c>
      <c r="H1742" s="75">
        <v>246.6267</v>
      </c>
      <c r="I1742" s="75">
        <v>238.67099999999999</v>
      </c>
      <c r="J1742" s="75">
        <v>225.41149999999999</v>
      </c>
      <c r="K1742" s="75">
        <v>185.63299999999998</v>
      </c>
      <c r="L1742" s="76">
        <v>211.41</v>
      </c>
      <c r="M1742" s="75">
        <v>238.67099999999999</v>
      </c>
      <c r="N1742" s="75">
        <v>238.67099999999999</v>
      </c>
      <c r="O1742" s="75">
        <v>238.67099999999999</v>
      </c>
      <c r="P1742" s="77">
        <v>185.46156000000002</v>
      </c>
      <c r="Q1742" s="77">
        <v>246.6267</v>
      </c>
    </row>
    <row r="1743" spans="1:17" x14ac:dyDescent="0.2">
      <c r="A1743" s="19">
        <v>41400664</v>
      </c>
      <c r="B1743" s="19" t="s">
        <v>4284</v>
      </c>
      <c r="C1743" s="20">
        <v>72081</v>
      </c>
      <c r="D1743" s="73">
        <v>494</v>
      </c>
      <c r="E1743" s="74">
        <v>99.911999999999992</v>
      </c>
      <c r="G1743" s="75">
        <v>0</v>
      </c>
      <c r="H1743" s="75">
        <v>247.48230000000004</v>
      </c>
      <c r="I1743" s="75">
        <v>239.49900000000002</v>
      </c>
      <c r="J1743" s="75">
        <v>226.1935</v>
      </c>
      <c r="K1743" s="75">
        <v>186.27699999999999</v>
      </c>
      <c r="L1743" s="76">
        <v>0</v>
      </c>
      <c r="M1743" s="75">
        <v>239.49900000000002</v>
      </c>
      <c r="N1743" s="75">
        <v>239.49900000000002</v>
      </c>
      <c r="O1743" s="75">
        <v>239.49900000000002</v>
      </c>
      <c r="P1743" s="77">
        <v>0</v>
      </c>
      <c r="Q1743" s="77">
        <v>247.48230000000004</v>
      </c>
    </row>
    <row r="1744" spans="1:17" x14ac:dyDescent="0.2">
      <c r="A1744" s="19">
        <v>41400672</v>
      </c>
      <c r="B1744" s="19" t="s">
        <v>4364</v>
      </c>
      <c r="C1744" s="20">
        <v>71130</v>
      </c>
      <c r="D1744" s="73">
        <v>415.5</v>
      </c>
      <c r="E1744" s="74">
        <v>99.911999999999992</v>
      </c>
      <c r="G1744" s="75">
        <v>156.07209999999998</v>
      </c>
      <c r="H1744" s="75">
        <v>247.48230000000004</v>
      </c>
      <c r="I1744" s="75">
        <v>239.49900000000002</v>
      </c>
      <c r="J1744" s="75">
        <v>226.1935</v>
      </c>
      <c r="K1744" s="75">
        <v>186.27699999999999</v>
      </c>
      <c r="L1744" s="76">
        <v>98.12700000000001</v>
      </c>
      <c r="M1744" s="75">
        <v>239.49900000000002</v>
      </c>
      <c r="N1744" s="75">
        <v>239.49900000000002</v>
      </c>
      <c r="O1744" s="75">
        <v>239.49900000000002</v>
      </c>
      <c r="P1744" s="77">
        <v>98.12700000000001</v>
      </c>
      <c r="Q1744" s="77">
        <v>247.48230000000004</v>
      </c>
    </row>
    <row r="1745" spans="1:17" x14ac:dyDescent="0.2">
      <c r="A1745" s="19">
        <v>41400680</v>
      </c>
      <c r="B1745" s="19" t="s">
        <v>4365</v>
      </c>
      <c r="C1745" s="20">
        <v>71120</v>
      </c>
      <c r="D1745" s="73">
        <v>546</v>
      </c>
      <c r="E1745" s="74">
        <v>99.911999999999992</v>
      </c>
      <c r="G1745" s="75">
        <v>664.79870999999991</v>
      </c>
      <c r="H1745" s="75">
        <v>5115</v>
      </c>
      <c r="I1745" s="75">
        <v>4950</v>
      </c>
      <c r="J1745" s="75">
        <v>4675</v>
      </c>
      <c r="K1745" s="75">
        <v>3849.9999999999995</v>
      </c>
      <c r="L1745" s="76">
        <v>2248.29</v>
      </c>
      <c r="M1745" s="75">
        <v>4950</v>
      </c>
      <c r="N1745" s="75">
        <v>4950</v>
      </c>
      <c r="O1745" s="75">
        <v>4950</v>
      </c>
      <c r="P1745" s="77">
        <v>664.79870999999991</v>
      </c>
      <c r="Q1745" s="77">
        <v>5115</v>
      </c>
    </row>
    <row r="1746" spans="1:17" x14ac:dyDescent="0.2">
      <c r="A1746" s="19">
        <v>41400698</v>
      </c>
      <c r="B1746" s="19" t="s">
        <v>4691</v>
      </c>
      <c r="C1746" s="20">
        <v>47531</v>
      </c>
      <c r="D1746" s="73">
        <v>6592</v>
      </c>
      <c r="E1746" s="74">
        <v>4073.2194999999997</v>
      </c>
      <c r="G1746" s="75">
        <v>121.60697</v>
      </c>
      <c r="H1746" s="75">
        <v>223.52549999999999</v>
      </c>
      <c r="I1746" s="75">
        <v>216.315</v>
      </c>
      <c r="J1746" s="75">
        <v>204.29749999999999</v>
      </c>
      <c r="K1746" s="75">
        <v>168.24499999999998</v>
      </c>
      <c r="L1746" s="76">
        <v>124.515</v>
      </c>
      <c r="M1746" s="75">
        <v>216.315</v>
      </c>
      <c r="N1746" s="75">
        <v>216.315</v>
      </c>
      <c r="O1746" s="75">
        <v>216.315</v>
      </c>
      <c r="P1746" s="77">
        <v>121.60697</v>
      </c>
      <c r="Q1746" s="77">
        <v>223.52549999999999</v>
      </c>
    </row>
    <row r="1747" spans="1:17" x14ac:dyDescent="0.2">
      <c r="A1747" s="19">
        <v>41400706</v>
      </c>
      <c r="B1747" s="19" t="s">
        <v>4511</v>
      </c>
      <c r="C1747" s="20">
        <v>77073</v>
      </c>
      <c r="D1747" s="73">
        <v>616.75</v>
      </c>
      <c r="E1747" s="74">
        <v>122.91199999999999</v>
      </c>
      <c r="G1747" s="75">
        <v>121.60697</v>
      </c>
      <c r="H1747" s="75">
        <v>223.52549999999999</v>
      </c>
      <c r="I1747" s="75">
        <v>216.315</v>
      </c>
      <c r="J1747" s="75">
        <v>204.29749999999999</v>
      </c>
      <c r="K1747" s="75">
        <v>168.24499999999998</v>
      </c>
      <c r="L1747" s="76">
        <v>124.515</v>
      </c>
      <c r="M1747" s="75">
        <v>216.315</v>
      </c>
      <c r="N1747" s="75">
        <v>216.315</v>
      </c>
      <c r="O1747" s="75">
        <v>216.315</v>
      </c>
      <c r="P1747" s="77">
        <v>121.60697</v>
      </c>
      <c r="Q1747" s="77">
        <v>223.52549999999999</v>
      </c>
    </row>
    <row r="1748" spans="1:17" x14ac:dyDescent="0.2">
      <c r="A1748" s="19">
        <v>41400714</v>
      </c>
      <c r="B1748" s="19" t="s">
        <v>4553</v>
      </c>
      <c r="C1748" s="20">
        <v>72070</v>
      </c>
      <c r="D1748" s="73">
        <v>587.25</v>
      </c>
      <c r="E1748" s="74">
        <v>122.91199999999999</v>
      </c>
      <c r="G1748" s="75">
        <v>121.60697</v>
      </c>
      <c r="H1748" s="75">
        <v>223.52549999999999</v>
      </c>
      <c r="I1748" s="75">
        <v>216.315</v>
      </c>
      <c r="J1748" s="75">
        <v>204.29749999999999</v>
      </c>
      <c r="K1748" s="75">
        <v>168.24499999999998</v>
      </c>
      <c r="L1748" s="76">
        <v>124.515</v>
      </c>
      <c r="M1748" s="75">
        <v>216.315</v>
      </c>
      <c r="N1748" s="75">
        <v>216.315</v>
      </c>
      <c r="O1748" s="75">
        <v>216.315</v>
      </c>
      <c r="P1748" s="77">
        <v>121.60697</v>
      </c>
      <c r="Q1748" s="77">
        <v>223.52549999999999</v>
      </c>
    </row>
    <row r="1749" spans="1:17" x14ac:dyDescent="0.2">
      <c r="A1749" s="19">
        <v>41400722</v>
      </c>
      <c r="B1749" s="19" t="s">
        <v>4558</v>
      </c>
      <c r="C1749" s="20">
        <v>72080</v>
      </c>
      <c r="D1749" s="73">
        <v>541.25</v>
      </c>
      <c r="E1749" s="74">
        <v>99.911999999999992</v>
      </c>
      <c r="G1749" s="75">
        <v>0</v>
      </c>
      <c r="H1749" s="75">
        <v>223.52549999999999</v>
      </c>
      <c r="I1749" s="75">
        <v>216.315</v>
      </c>
      <c r="J1749" s="75">
        <v>204.29749999999999</v>
      </c>
      <c r="K1749" s="75">
        <v>168.24499999999998</v>
      </c>
      <c r="L1749" s="76">
        <v>0</v>
      </c>
      <c r="M1749" s="75">
        <v>216.315</v>
      </c>
      <c r="N1749" s="75">
        <v>216.315</v>
      </c>
      <c r="O1749" s="75">
        <v>216.315</v>
      </c>
      <c r="P1749" s="77">
        <v>0</v>
      </c>
      <c r="Q1749" s="77">
        <v>223.52549999999999</v>
      </c>
    </row>
    <row r="1750" spans="1:17" x14ac:dyDescent="0.2">
      <c r="A1750" s="19">
        <v>41400730</v>
      </c>
      <c r="B1750" s="19" t="s">
        <v>4596</v>
      </c>
      <c r="C1750" s="20">
        <v>70330</v>
      </c>
      <c r="D1750" s="73">
        <v>792.25</v>
      </c>
      <c r="E1750" s="74">
        <v>99.911999999999992</v>
      </c>
      <c r="G1750" s="75">
        <v>121.60697</v>
      </c>
      <c r="H1750" s="75">
        <v>223.52549999999999</v>
      </c>
      <c r="I1750" s="75">
        <v>216.315</v>
      </c>
      <c r="J1750" s="75">
        <v>204.29749999999999</v>
      </c>
      <c r="K1750" s="75">
        <v>168.24499999999998</v>
      </c>
      <c r="L1750" s="76">
        <v>124.515</v>
      </c>
      <c r="M1750" s="75">
        <v>216.315</v>
      </c>
      <c r="N1750" s="75">
        <v>216.315</v>
      </c>
      <c r="O1750" s="75">
        <v>216.315</v>
      </c>
      <c r="P1750" s="77">
        <v>121.60697</v>
      </c>
      <c r="Q1750" s="77">
        <v>223.52549999999999</v>
      </c>
    </row>
    <row r="1751" spans="1:17" x14ac:dyDescent="0.2">
      <c r="A1751" s="19">
        <v>41400748</v>
      </c>
      <c r="B1751" s="19" t="s">
        <v>4599</v>
      </c>
      <c r="C1751" s="20">
        <v>73660</v>
      </c>
      <c r="D1751" s="73">
        <v>399.75</v>
      </c>
      <c r="E1751" s="74">
        <v>99.911999999999992</v>
      </c>
      <c r="G1751" s="75">
        <v>118.56537</v>
      </c>
      <c r="H1751" s="75">
        <v>221.60040000000001</v>
      </c>
      <c r="I1751" s="75">
        <v>214.452</v>
      </c>
      <c r="J1751" s="75">
        <v>202.53799999999998</v>
      </c>
      <c r="K1751" s="75">
        <v>166.79599999999999</v>
      </c>
      <c r="L1751" s="76">
        <v>98.12700000000001</v>
      </c>
      <c r="M1751" s="75">
        <v>214.452</v>
      </c>
      <c r="N1751" s="75">
        <v>214.452</v>
      </c>
      <c r="O1751" s="75">
        <v>214.452</v>
      </c>
      <c r="P1751" s="77">
        <v>98.12700000000001</v>
      </c>
      <c r="Q1751" s="77">
        <v>221.60040000000001</v>
      </c>
    </row>
    <row r="1752" spans="1:17" x14ac:dyDescent="0.2">
      <c r="A1752" s="19">
        <v>41400763</v>
      </c>
      <c r="B1752" s="19" t="s">
        <v>4733</v>
      </c>
      <c r="C1752" s="20">
        <v>73092</v>
      </c>
      <c r="D1752" s="73">
        <v>527</v>
      </c>
      <c r="E1752" s="74">
        <v>122.91199999999999</v>
      </c>
      <c r="G1752" s="75">
        <v>118.56537</v>
      </c>
      <c r="H1752" s="75">
        <v>221.60040000000001</v>
      </c>
      <c r="I1752" s="75">
        <v>214.452</v>
      </c>
      <c r="J1752" s="75">
        <v>202.53799999999998</v>
      </c>
      <c r="K1752" s="75">
        <v>166.79599999999999</v>
      </c>
      <c r="L1752" s="76">
        <v>98.12700000000001</v>
      </c>
      <c r="M1752" s="75">
        <v>214.452</v>
      </c>
      <c r="N1752" s="75">
        <v>214.452</v>
      </c>
      <c r="O1752" s="75">
        <v>214.452</v>
      </c>
      <c r="P1752" s="77">
        <v>98.12700000000001</v>
      </c>
      <c r="Q1752" s="77">
        <v>221.60040000000001</v>
      </c>
    </row>
    <row r="1753" spans="1:17" x14ac:dyDescent="0.2">
      <c r="A1753" s="19">
        <v>41400771</v>
      </c>
      <c r="B1753" s="19" t="s">
        <v>545</v>
      </c>
      <c r="C1753" s="20">
        <v>73110</v>
      </c>
      <c r="D1753" s="73">
        <v>546</v>
      </c>
      <c r="E1753" s="74">
        <v>99.911999999999992</v>
      </c>
      <c r="G1753" s="75">
        <v>0</v>
      </c>
      <c r="H1753" s="75">
        <v>221.60040000000001</v>
      </c>
      <c r="I1753" s="75">
        <v>214.452</v>
      </c>
      <c r="J1753" s="75">
        <v>202.53799999999998</v>
      </c>
      <c r="K1753" s="75">
        <v>166.79599999999999</v>
      </c>
      <c r="L1753" s="76">
        <v>0</v>
      </c>
      <c r="M1753" s="75">
        <v>214.452</v>
      </c>
      <c r="N1753" s="75">
        <v>214.452</v>
      </c>
      <c r="O1753" s="75">
        <v>214.452</v>
      </c>
      <c r="P1753" s="77">
        <v>0</v>
      </c>
      <c r="Q1753" s="77">
        <v>221.60040000000001</v>
      </c>
    </row>
    <row r="1754" spans="1:17" x14ac:dyDescent="0.2">
      <c r="A1754" s="19">
        <v>41400789</v>
      </c>
      <c r="B1754" s="19" t="s">
        <v>4973</v>
      </c>
      <c r="C1754" s="20">
        <v>73100</v>
      </c>
      <c r="D1754" s="73">
        <v>520.75</v>
      </c>
      <c r="E1754" s="74">
        <v>99.911999999999992</v>
      </c>
      <c r="G1754" s="75">
        <v>118.56537</v>
      </c>
      <c r="H1754" s="75">
        <v>221.60040000000001</v>
      </c>
      <c r="I1754" s="75">
        <v>214.452</v>
      </c>
      <c r="J1754" s="75">
        <v>202.53799999999998</v>
      </c>
      <c r="K1754" s="75">
        <v>166.79599999999999</v>
      </c>
      <c r="L1754" s="76">
        <v>98.12700000000001</v>
      </c>
      <c r="M1754" s="75">
        <v>214.452</v>
      </c>
      <c r="N1754" s="75">
        <v>214.452</v>
      </c>
      <c r="O1754" s="75">
        <v>214.452</v>
      </c>
      <c r="P1754" s="77">
        <v>98.12700000000001</v>
      </c>
      <c r="Q1754" s="77">
        <v>221.60040000000001</v>
      </c>
    </row>
    <row r="1755" spans="1:17" x14ac:dyDescent="0.2">
      <c r="A1755" s="19">
        <v>41400797</v>
      </c>
      <c r="B1755" s="19" t="s">
        <v>4608</v>
      </c>
      <c r="C1755" s="20">
        <v>70300</v>
      </c>
      <c r="D1755" s="73">
        <v>270</v>
      </c>
      <c r="E1755" s="74">
        <v>99.911999999999992</v>
      </c>
      <c r="G1755" s="75">
        <v>167.21195999999998</v>
      </c>
      <c r="H1755" s="75">
        <v>127.2705</v>
      </c>
      <c r="I1755" s="75">
        <v>123.16499999999999</v>
      </c>
      <c r="J1755" s="75">
        <v>116.32249999999999</v>
      </c>
      <c r="K1755" s="75">
        <v>95.794999999999987</v>
      </c>
      <c r="L1755" s="76">
        <v>1214.4059999999999</v>
      </c>
      <c r="M1755" s="75">
        <v>123.16499999999999</v>
      </c>
      <c r="N1755" s="75">
        <v>123.16499999999999</v>
      </c>
      <c r="O1755" s="75">
        <v>123.16499999999999</v>
      </c>
      <c r="P1755" s="77">
        <v>95.794999999999987</v>
      </c>
      <c r="Q1755" s="77">
        <v>1214.4059999999999</v>
      </c>
    </row>
    <row r="1756" spans="1:17" x14ac:dyDescent="0.2">
      <c r="A1756" s="19">
        <v>41400805</v>
      </c>
      <c r="B1756" s="19" t="s">
        <v>3030</v>
      </c>
      <c r="C1756" s="20">
        <v>72114</v>
      </c>
      <c r="D1756" s="73">
        <v>958</v>
      </c>
      <c r="E1756" s="74">
        <v>122.91199999999999</v>
      </c>
      <c r="G1756" s="75">
        <v>167.21195999999998</v>
      </c>
      <c r="H1756" s="75">
        <v>127.2705</v>
      </c>
      <c r="I1756" s="75">
        <v>123.16499999999999</v>
      </c>
      <c r="J1756" s="75">
        <v>116.32249999999999</v>
      </c>
      <c r="K1756" s="75">
        <v>95.794999999999987</v>
      </c>
      <c r="L1756" s="76">
        <v>1214.4059999999999</v>
      </c>
      <c r="M1756" s="75">
        <v>123.16499999999999</v>
      </c>
      <c r="N1756" s="75">
        <v>123.16499999999999</v>
      </c>
      <c r="O1756" s="75">
        <v>123.16499999999999</v>
      </c>
      <c r="P1756" s="77">
        <v>95.794999999999987</v>
      </c>
      <c r="Q1756" s="77">
        <v>1214.4059999999999</v>
      </c>
    </row>
    <row r="1757" spans="1:17" x14ac:dyDescent="0.2">
      <c r="A1757" s="19">
        <v>41400813</v>
      </c>
      <c r="B1757" s="19" t="s">
        <v>3972</v>
      </c>
      <c r="C1757" s="20">
        <v>71110</v>
      </c>
      <c r="D1757" s="73">
        <v>867</v>
      </c>
      <c r="E1757" s="74">
        <v>122.91199999999999</v>
      </c>
      <c r="G1757" s="75">
        <v>167.21195999999998</v>
      </c>
      <c r="H1757" s="75">
        <v>127.2705</v>
      </c>
      <c r="I1757" s="75">
        <v>123.16499999999999</v>
      </c>
      <c r="J1757" s="75">
        <v>116.32249999999999</v>
      </c>
      <c r="K1757" s="75">
        <v>95.794999999999987</v>
      </c>
      <c r="L1757" s="76">
        <v>1214.4059999999999</v>
      </c>
      <c r="M1757" s="75">
        <v>123.16499999999999</v>
      </c>
      <c r="N1757" s="75">
        <v>123.16499999999999</v>
      </c>
      <c r="O1757" s="75">
        <v>123.16499999999999</v>
      </c>
      <c r="P1757" s="77">
        <v>95.794999999999987</v>
      </c>
      <c r="Q1757" s="77">
        <v>1214.4059999999999</v>
      </c>
    </row>
    <row r="1758" spans="1:17" x14ac:dyDescent="0.2">
      <c r="A1758" s="19">
        <v>41400821</v>
      </c>
      <c r="B1758" s="19" t="s">
        <v>3979</v>
      </c>
      <c r="C1758" s="20">
        <v>71100</v>
      </c>
      <c r="D1758" s="73">
        <v>784</v>
      </c>
      <c r="E1758" s="74">
        <v>99.911999999999992</v>
      </c>
      <c r="G1758" s="75">
        <v>12.836122</v>
      </c>
      <c r="H1758" s="75">
        <v>27.323399999999999</v>
      </c>
      <c r="I1758" s="75">
        <v>26.442000000000004</v>
      </c>
      <c r="J1758" s="75">
        <v>24.972999999999999</v>
      </c>
      <c r="K1758" s="75">
        <v>20.565999999999999</v>
      </c>
      <c r="L1758" s="74" t="s">
        <v>674</v>
      </c>
      <c r="M1758" s="75">
        <v>26.442000000000004</v>
      </c>
      <c r="N1758" s="75">
        <v>26.442000000000004</v>
      </c>
      <c r="O1758" s="75">
        <v>26.442000000000004</v>
      </c>
      <c r="P1758" s="75">
        <v>12.836122</v>
      </c>
      <c r="Q1758" s="75">
        <v>27.323399999999999</v>
      </c>
    </row>
    <row r="1759" spans="1:17" x14ac:dyDescent="0.2">
      <c r="A1759" s="19">
        <v>41400839</v>
      </c>
      <c r="B1759" s="19" t="s">
        <v>1468</v>
      </c>
      <c r="C1759" s="20">
        <v>71047</v>
      </c>
      <c r="D1759" s="73">
        <v>654</v>
      </c>
      <c r="E1759" s="74">
        <v>99.911999999999992</v>
      </c>
      <c r="G1759" s="75">
        <v>13.668190000000001</v>
      </c>
      <c r="H1759" s="75">
        <v>168.17190000000002</v>
      </c>
      <c r="I1759" s="75">
        <v>162.74700000000001</v>
      </c>
      <c r="J1759" s="75">
        <v>153.7055</v>
      </c>
      <c r="K1759" s="75">
        <v>126.581</v>
      </c>
      <c r="L1759" s="76">
        <v>0</v>
      </c>
      <c r="M1759" s="75">
        <v>162.74700000000001</v>
      </c>
      <c r="N1759" s="75">
        <v>162.74700000000001</v>
      </c>
      <c r="O1759" s="75">
        <v>162.74700000000001</v>
      </c>
      <c r="P1759" s="77">
        <v>0</v>
      </c>
      <c r="Q1759" s="77">
        <v>168.17190000000002</v>
      </c>
    </row>
    <row r="1760" spans="1:17" x14ac:dyDescent="0.2">
      <c r="A1760" s="19">
        <v>41400847</v>
      </c>
      <c r="B1760" s="19" t="s">
        <v>2582</v>
      </c>
      <c r="C1760" s="20">
        <v>73501</v>
      </c>
      <c r="D1760" s="73">
        <v>294</v>
      </c>
      <c r="E1760" s="74">
        <v>99.911999999999992</v>
      </c>
      <c r="G1760" s="75">
        <v>7.68004</v>
      </c>
      <c r="H1760" s="75">
        <v>115.55250000000001</v>
      </c>
      <c r="I1760" s="75">
        <v>111.825</v>
      </c>
      <c r="J1760" s="75">
        <v>105.6125</v>
      </c>
      <c r="K1760" s="75">
        <v>86.974999999999994</v>
      </c>
      <c r="L1760" s="76">
        <v>30.087</v>
      </c>
      <c r="M1760" s="75">
        <v>111.825</v>
      </c>
      <c r="N1760" s="75">
        <v>111.825</v>
      </c>
      <c r="O1760" s="75">
        <v>111.825</v>
      </c>
      <c r="P1760" s="77">
        <v>7.68004</v>
      </c>
      <c r="Q1760" s="77">
        <v>115.55250000000001</v>
      </c>
    </row>
    <row r="1761" spans="1:17" x14ac:dyDescent="0.2">
      <c r="A1761" s="19">
        <v>41400854</v>
      </c>
      <c r="B1761" s="19" t="s">
        <v>549</v>
      </c>
      <c r="C1761" s="20">
        <v>73562</v>
      </c>
      <c r="D1761" s="73">
        <v>636</v>
      </c>
      <c r="E1761" s="74">
        <v>99.911999999999992</v>
      </c>
      <c r="G1761" s="75">
        <v>959.07350999999994</v>
      </c>
      <c r="H1761" s="75">
        <v>1464.3594000000001</v>
      </c>
      <c r="I1761" s="75">
        <v>1417.1220000000001</v>
      </c>
      <c r="J1761" s="75">
        <v>1338.3929999999998</v>
      </c>
      <c r="K1761" s="75">
        <v>1102.2059999999999</v>
      </c>
      <c r="L1761" s="76">
        <v>454.05900000000003</v>
      </c>
      <c r="M1761" s="75">
        <v>1417.1220000000001</v>
      </c>
      <c r="N1761" s="75">
        <v>1417.1220000000001</v>
      </c>
      <c r="O1761" s="75">
        <v>1417.1220000000001</v>
      </c>
      <c r="P1761" s="77">
        <v>454.05900000000003</v>
      </c>
      <c r="Q1761" s="77">
        <v>1464.3594000000001</v>
      </c>
    </row>
    <row r="1762" spans="1:17" x14ac:dyDescent="0.2">
      <c r="A1762" s="19">
        <v>41400862</v>
      </c>
      <c r="B1762" s="19" t="s">
        <v>1467</v>
      </c>
      <c r="C1762" s="20">
        <v>71046</v>
      </c>
      <c r="D1762" s="73">
        <v>168.75</v>
      </c>
      <c r="E1762" s="74">
        <v>99.911999999999992</v>
      </c>
      <c r="G1762" s="75">
        <v>959.07350999999994</v>
      </c>
      <c r="H1762" s="75">
        <v>1445.4525000000001</v>
      </c>
      <c r="I1762" s="75">
        <v>1398.825</v>
      </c>
      <c r="J1762" s="75">
        <v>1321.1125</v>
      </c>
      <c r="K1762" s="75">
        <v>1087.9749999999999</v>
      </c>
      <c r="L1762" s="76">
        <v>454.05900000000003</v>
      </c>
      <c r="M1762" s="75">
        <v>1398.825</v>
      </c>
      <c r="N1762" s="75">
        <v>1398.825</v>
      </c>
      <c r="O1762" s="75">
        <v>1398.825</v>
      </c>
      <c r="P1762" s="77">
        <v>454.05900000000003</v>
      </c>
      <c r="Q1762" s="77">
        <v>1445.4525000000001</v>
      </c>
    </row>
    <row r="1763" spans="1:17" x14ac:dyDescent="0.2">
      <c r="A1763" s="19">
        <v>41400888</v>
      </c>
      <c r="B1763" s="19" t="s">
        <v>755</v>
      </c>
      <c r="C1763" s="72" t="s">
        <v>756</v>
      </c>
      <c r="D1763" s="73">
        <v>576.25</v>
      </c>
      <c r="E1763" s="74">
        <v>0</v>
      </c>
      <c r="G1763" s="75">
        <v>10.564242</v>
      </c>
      <c r="H1763" s="75">
        <v>22.487400000000001</v>
      </c>
      <c r="I1763" s="75">
        <v>21.762000000000004</v>
      </c>
      <c r="J1763" s="75">
        <v>20.553000000000001</v>
      </c>
      <c r="K1763" s="75">
        <v>16.925999999999998</v>
      </c>
      <c r="L1763" s="74" t="s">
        <v>674</v>
      </c>
      <c r="M1763" s="75">
        <v>21.762000000000004</v>
      </c>
      <c r="N1763" s="75">
        <v>21.762000000000004</v>
      </c>
      <c r="O1763" s="75">
        <v>21.762000000000004</v>
      </c>
      <c r="P1763" s="75">
        <v>10.564242</v>
      </c>
      <c r="Q1763" s="75">
        <v>22.487400000000001</v>
      </c>
    </row>
    <row r="1764" spans="1:17" x14ac:dyDescent="0.2">
      <c r="A1764" s="19">
        <v>41400896</v>
      </c>
      <c r="B1764" s="19" t="s">
        <v>966</v>
      </c>
      <c r="C1764" s="72" t="s">
        <v>967</v>
      </c>
      <c r="D1764" s="73">
        <v>550.75</v>
      </c>
      <c r="E1764" s="74">
        <v>0</v>
      </c>
      <c r="G1764" s="75">
        <v>2.7306249999999999</v>
      </c>
      <c r="H1764" s="75">
        <v>5.8125</v>
      </c>
      <c r="I1764" s="75">
        <v>5.6250000000000009</v>
      </c>
      <c r="J1764" s="75">
        <v>5.3125</v>
      </c>
      <c r="K1764" s="75">
        <v>4.375</v>
      </c>
      <c r="L1764" s="74" t="s">
        <v>674</v>
      </c>
      <c r="M1764" s="75">
        <v>5.6250000000000009</v>
      </c>
      <c r="N1764" s="75">
        <v>5.6250000000000009</v>
      </c>
      <c r="O1764" s="75">
        <v>5.6250000000000009</v>
      </c>
      <c r="P1764" s="75">
        <v>2.7306249999999999</v>
      </c>
      <c r="Q1764" s="75">
        <v>5.8125</v>
      </c>
    </row>
    <row r="1765" spans="1:17" x14ac:dyDescent="0.2">
      <c r="A1765" s="19">
        <v>41400904</v>
      </c>
      <c r="B1765" s="19" t="s">
        <v>970</v>
      </c>
      <c r="C1765" s="72" t="s">
        <v>971</v>
      </c>
      <c r="D1765" s="73">
        <v>486</v>
      </c>
      <c r="E1765" s="74">
        <v>0</v>
      </c>
      <c r="G1765" s="75">
        <v>3.0583</v>
      </c>
      <c r="H1765" s="75">
        <v>6.5100000000000007</v>
      </c>
      <c r="I1765" s="75">
        <v>6.3000000000000007</v>
      </c>
      <c r="J1765" s="75">
        <v>5.95</v>
      </c>
      <c r="K1765" s="75">
        <v>4.8999999999999995</v>
      </c>
      <c r="L1765" s="74" t="s">
        <v>674</v>
      </c>
      <c r="M1765" s="75">
        <v>6.3000000000000007</v>
      </c>
      <c r="N1765" s="75">
        <v>6.3000000000000007</v>
      </c>
      <c r="O1765" s="75">
        <v>6.3000000000000007</v>
      </c>
      <c r="P1765" s="75">
        <v>3.0583</v>
      </c>
      <c r="Q1765" s="75">
        <v>6.5100000000000007</v>
      </c>
    </row>
    <row r="1766" spans="1:17" x14ac:dyDescent="0.2">
      <c r="A1766" s="19">
        <v>41400912</v>
      </c>
      <c r="B1766" s="19" t="s">
        <v>2584</v>
      </c>
      <c r="C1766" s="72" t="s">
        <v>2585</v>
      </c>
      <c r="D1766" s="73">
        <v>767.75</v>
      </c>
      <c r="E1766" s="74">
        <v>0</v>
      </c>
      <c r="G1766" s="75">
        <v>27.061585999999998</v>
      </c>
      <c r="H1766" s="75">
        <v>57.604199999999999</v>
      </c>
      <c r="I1766" s="75">
        <v>55.746000000000009</v>
      </c>
      <c r="J1766" s="75">
        <v>52.648999999999994</v>
      </c>
      <c r="K1766" s="75">
        <v>43.357999999999997</v>
      </c>
      <c r="L1766" s="74" t="s">
        <v>674</v>
      </c>
      <c r="M1766" s="75">
        <v>55.746000000000009</v>
      </c>
      <c r="N1766" s="75">
        <v>55.746000000000009</v>
      </c>
      <c r="O1766" s="75">
        <v>55.746000000000009</v>
      </c>
      <c r="P1766" s="75">
        <v>27.061585999999998</v>
      </c>
      <c r="Q1766" s="75">
        <v>57.604199999999999</v>
      </c>
    </row>
    <row r="1767" spans="1:17" x14ac:dyDescent="0.2">
      <c r="A1767" s="19">
        <v>41400920</v>
      </c>
      <c r="B1767" s="19" t="s">
        <v>1247</v>
      </c>
      <c r="C1767" s="72" t="s">
        <v>1248</v>
      </c>
      <c r="D1767" s="73">
        <v>846.5</v>
      </c>
      <c r="E1767" s="74">
        <v>0</v>
      </c>
      <c r="G1767" s="75">
        <v>3.3816060000000001</v>
      </c>
      <c r="H1767" s="75">
        <v>7.1982000000000008</v>
      </c>
      <c r="I1767" s="75">
        <v>6.9660000000000011</v>
      </c>
      <c r="J1767" s="75">
        <v>6.5789999999999997</v>
      </c>
      <c r="K1767" s="75">
        <v>5.4180000000000001</v>
      </c>
      <c r="L1767" s="74" t="s">
        <v>674</v>
      </c>
      <c r="M1767" s="75">
        <v>6.9660000000000011</v>
      </c>
      <c r="N1767" s="75">
        <v>6.9660000000000011</v>
      </c>
      <c r="O1767" s="75">
        <v>6.9660000000000011</v>
      </c>
      <c r="P1767" s="75">
        <v>3.3816060000000001</v>
      </c>
      <c r="Q1767" s="75">
        <v>7.1982000000000008</v>
      </c>
    </row>
    <row r="1768" spans="1:17" x14ac:dyDescent="0.2">
      <c r="A1768" s="19">
        <v>41400938</v>
      </c>
      <c r="B1768" s="19" t="s">
        <v>1251</v>
      </c>
      <c r="C1768" s="72" t="s">
        <v>1252</v>
      </c>
      <c r="D1768" s="73">
        <v>846.5</v>
      </c>
      <c r="E1768" s="74">
        <v>0</v>
      </c>
      <c r="G1768" s="75">
        <v>7.1564220000000001</v>
      </c>
      <c r="H1768" s="75">
        <v>15.2334</v>
      </c>
      <c r="I1768" s="75">
        <v>14.742000000000001</v>
      </c>
      <c r="J1768" s="75">
        <v>13.922999999999998</v>
      </c>
      <c r="K1768" s="75">
        <v>11.465999999999999</v>
      </c>
      <c r="L1768" s="74" t="s">
        <v>674</v>
      </c>
      <c r="M1768" s="75">
        <v>14.742000000000001</v>
      </c>
      <c r="N1768" s="75">
        <v>14.742000000000001</v>
      </c>
      <c r="O1768" s="75">
        <v>14.742000000000001</v>
      </c>
      <c r="P1768" s="75">
        <v>7.1564220000000001</v>
      </c>
      <c r="Q1768" s="75">
        <v>15.2334</v>
      </c>
    </row>
    <row r="1769" spans="1:17" x14ac:dyDescent="0.2">
      <c r="A1769" s="19">
        <v>41400947</v>
      </c>
      <c r="B1769" s="19" t="s">
        <v>1465</v>
      </c>
      <c r="C1769" s="72" t="s">
        <v>1466</v>
      </c>
      <c r="D1769" s="73">
        <v>532.25</v>
      </c>
      <c r="E1769" s="74">
        <v>0</v>
      </c>
      <c r="G1769" s="75">
        <v>211.62562199999999</v>
      </c>
      <c r="H1769" s="75">
        <v>450.47340000000003</v>
      </c>
      <c r="I1769" s="75">
        <v>435.94200000000006</v>
      </c>
      <c r="J1769" s="75">
        <v>411.72300000000001</v>
      </c>
      <c r="K1769" s="75">
        <v>339.06599999999997</v>
      </c>
      <c r="L1769" s="74" t="s">
        <v>674</v>
      </c>
      <c r="M1769" s="75">
        <v>435.94200000000006</v>
      </c>
      <c r="N1769" s="75">
        <v>435.94200000000006</v>
      </c>
      <c r="O1769" s="75">
        <v>435.94200000000006</v>
      </c>
      <c r="P1769" s="75">
        <v>211.62562199999999</v>
      </c>
      <c r="Q1769" s="75">
        <v>450.47340000000003</v>
      </c>
    </row>
    <row r="1770" spans="1:17" x14ac:dyDescent="0.2">
      <c r="A1770" s="19">
        <v>41400953</v>
      </c>
      <c r="B1770" s="19" t="s">
        <v>4141</v>
      </c>
      <c r="C1770" s="20">
        <v>73020</v>
      </c>
      <c r="D1770" s="73">
        <v>228.75</v>
      </c>
      <c r="E1770" s="74">
        <v>99.911999999999992</v>
      </c>
      <c r="G1770" s="75">
        <v>10.79143</v>
      </c>
      <c r="H1770" s="75">
        <v>22.971</v>
      </c>
      <c r="I1770" s="75">
        <v>22.230000000000004</v>
      </c>
      <c r="J1770" s="75">
        <v>20.994999999999997</v>
      </c>
      <c r="K1770" s="75">
        <v>17.29</v>
      </c>
      <c r="L1770" s="74" t="s">
        <v>674</v>
      </c>
      <c r="M1770" s="75">
        <v>22.230000000000004</v>
      </c>
      <c r="N1770" s="75">
        <v>22.230000000000004</v>
      </c>
      <c r="O1770" s="75">
        <v>22.230000000000004</v>
      </c>
      <c r="P1770" s="75">
        <v>10.79143</v>
      </c>
      <c r="Q1770" s="75">
        <v>22.971</v>
      </c>
    </row>
    <row r="1771" spans="1:17" x14ac:dyDescent="0.2">
      <c r="A1771" s="19">
        <v>41400955</v>
      </c>
      <c r="B1771" s="19" t="s">
        <v>1473</v>
      </c>
      <c r="C1771" s="72" t="s">
        <v>1474</v>
      </c>
      <c r="D1771" s="73">
        <v>428.75</v>
      </c>
      <c r="E1771" s="74">
        <v>0</v>
      </c>
      <c r="G1771" s="75">
        <v>18.895925000000002</v>
      </c>
      <c r="H1771" s="75">
        <v>40.222500000000004</v>
      </c>
      <c r="I1771" s="75">
        <v>38.925000000000004</v>
      </c>
      <c r="J1771" s="75">
        <v>36.762499999999996</v>
      </c>
      <c r="K1771" s="75">
        <v>30.274999999999999</v>
      </c>
      <c r="L1771" s="74" t="s">
        <v>674</v>
      </c>
      <c r="M1771" s="75">
        <v>38.925000000000004</v>
      </c>
      <c r="N1771" s="75">
        <v>38.925000000000004</v>
      </c>
      <c r="O1771" s="75">
        <v>38.925000000000004</v>
      </c>
      <c r="P1771" s="75">
        <v>18.895925000000002</v>
      </c>
      <c r="Q1771" s="75">
        <v>40.222500000000004</v>
      </c>
    </row>
    <row r="1772" spans="1:17" x14ac:dyDescent="0.2">
      <c r="A1772" s="19">
        <v>41400961</v>
      </c>
      <c r="B1772" s="19" t="s">
        <v>1478</v>
      </c>
      <c r="C1772" s="72" t="s">
        <v>1479</v>
      </c>
      <c r="D1772" s="73">
        <v>378</v>
      </c>
      <c r="E1772" s="74">
        <v>0</v>
      </c>
      <c r="G1772" s="75">
        <v>63.385452000000008</v>
      </c>
      <c r="H1772" s="75">
        <v>134.92440000000002</v>
      </c>
      <c r="I1772" s="75">
        <v>130.57200000000003</v>
      </c>
      <c r="J1772" s="75">
        <v>123.31800000000001</v>
      </c>
      <c r="K1772" s="75">
        <v>101.556</v>
      </c>
      <c r="L1772" s="74" t="s">
        <v>674</v>
      </c>
      <c r="M1772" s="75">
        <v>130.57200000000003</v>
      </c>
      <c r="N1772" s="75">
        <v>130.57200000000003</v>
      </c>
      <c r="O1772" s="75">
        <v>130.57200000000003</v>
      </c>
      <c r="P1772" s="75">
        <v>63.385452000000008</v>
      </c>
      <c r="Q1772" s="75">
        <v>134.92440000000002</v>
      </c>
    </row>
    <row r="1773" spans="1:17" x14ac:dyDescent="0.2">
      <c r="A1773" s="19">
        <v>41400979</v>
      </c>
      <c r="B1773" s="19" t="s">
        <v>1512</v>
      </c>
      <c r="C1773" s="72" t="s">
        <v>1513</v>
      </c>
      <c r="D1773" s="73">
        <v>528.25</v>
      </c>
      <c r="E1773" s="74">
        <v>0</v>
      </c>
      <c r="G1773" s="75">
        <v>36.153475</v>
      </c>
      <c r="H1773" s="75">
        <v>76.95750000000001</v>
      </c>
      <c r="I1773" s="75">
        <v>74.475000000000009</v>
      </c>
      <c r="J1773" s="75">
        <v>70.337499999999991</v>
      </c>
      <c r="K1773" s="75">
        <v>57.924999999999997</v>
      </c>
      <c r="L1773" s="74" t="s">
        <v>674</v>
      </c>
      <c r="M1773" s="75">
        <v>74.475000000000009</v>
      </c>
      <c r="N1773" s="75">
        <v>74.475000000000009</v>
      </c>
      <c r="O1773" s="75">
        <v>74.475000000000009</v>
      </c>
      <c r="P1773" s="75">
        <v>36.153475</v>
      </c>
      <c r="Q1773" s="75">
        <v>76.95750000000001</v>
      </c>
    </row>
    <row r="1774" spans="1:17" x14ac:dyDescent="0.2">
      <c r="A1774" s="19">
        <v>41400987</v>
      </c>
      <c r="B1774" s="19" t="s">
        <v>759</v>
      </c>
      <c r="C1774" s="72" t="s">
        <v>760</v>
      </c>
      <c r="D1774" s="73">
        <v>726</v>
      </c>
      <c r="E1774" s="74">
        <v>0</v>
      </c>
      <c r="G1774" s="75">
        <v>0</v>
      </c>
      <c r="H1774" s="75">
        <v>522.42750000000001</v>
      </c>
      <c r="I1774" s="75">
        <v>505.57499999999999</v>
      </c>
      <c r="J1774" s="75">
        <v>477.48750000000001</v>
      </c>
      <c r="K1774" s="75">
        <v>393.22499999999997</v>
      </c>
      <c r="L1774" s="76">
        <v>0</v>
      </c>
      <c r="M1774" s="75">
        <v>505.57499999999999</v>
      </c>
      <c r="N1774" s="75">
        <v>505.57499999999999</v>
      </c>
      <c r="O1774" s="75">
        <v>505.57499999999999</v>
      </c>
      <c r="P1774" s="77">
        <v>0</v>
      </c>
      <c r="Q1774" s="77">
        <v>522.42750000000001</v>
      </c>
    </row>
    <row r="1775" spans="1:17" x14ac:dyDescent="0.2">
      <c r="A1775" s="19">
        <v>41400995</v>
      </c>
      <c r="B1775" s="19" t="s">
        <v>1439</v>
      </c>
      <c r="C1775" s="72" t="s">
        <v>1440</v>
      </c>
      <c r="D1775" s="73">
        <v>619.25</v>
      </c>
      <c r="E1775" s="74">
        <v>0</v>
      </c>
      <c r="G1775" s="75">
        <v>8.7379999999999995</v>
      </c>
      <c r="H1775" s="75">
        <v>18.600000000000001</v>
      </c>
      <c r="I1775" s="75">
        <v>18.000000000000004</v>
      </c>
      <c r="J1775" s="75">
        <v>17</v>
      </c>
      <c r="K1775" s="75">
        <v>14</v>
      </c>
      <c r="L1775" s="74" t="s">
        <v>674</v>
      </c>
      <c r="M1775" s="75">
        <v>18.000000000000004</v>
      </c>
      <c r="N1775" s="75">
        <v>18.000000000000004</v>
      </c>
      <c r="O1775" s="75">
        <v>18.000000000000004</v>
      </c>
      <c r="P1775" s="75">
        <v>8.7379999999999995</v>
      </c>
      <c r="Q1775" s="75">
        <v>18.600000000000001</v>
      </c>
    </row>
    <row r="1776" spans="1:17" x14ac:dyDescent="0.2">
      <c r="A1776" s="19">
        <v>41401001</v>
      </c>
      <c r="B1776" s="19" t="s">
        <v>1443</v>
      </c>
      <c r="C1776" s="72" t="s">
        <v>1444</v>
      </c>
      <c r="D1776" s="73">
        <v>856.25</v>
      </c>
      <c r="E1776" s="74">
        <v>0</v>
      </c>
      <c r="G1776" s="75">
        <v>0</v>
      </c>
      <c r="H1776" s="75">
        <v>0</v>
      </c>
      <c r="I1776" s="75">
        <v>0</v>
      </c>
      <c r="J1776" s="75">
        <v>0</v>
      </c>
      <c r="K1776" s="75">
        <v>0</v>
      </c>
      <c r="L1776" s="74" t="s">
        <v>674</v>
      </c>
      <c r="M1776" s="75">
        <v>0</v>
      </c>
      <c r="N1776" s="75">
        <v>0</v>
      </c>
      <c r="O1776" s="75">
        <v>0</v>
      </c>
      <c r="P1776" s="75">
        <v>0</v>
      </c>
      <c r="Q1776" s="75">
        <v>0</v>
      </c>
    </row>
    <row r="1777" spans="1:17" x14ac:dyDescent="0.2">
      <c r="A1777" s="19">
        <v>41401019</v>
      </c>
      <c r="B1777" s="19" t="s">
        <v>1445</v>
      </c>
      <c r="C1777" s="72" t="s">
        <v>1446</v>
      </c>
      <c r="D1777" s="73">
        <v>971.5</v>
      </c>
      <c r="E1777" s="74">
        <v>0</v>
      </c>
      <c r="G1777" s="75">
        <v>1361.0209500000001</v>
      </c>
      <c r="H1777" s="75">
        <v>5027.4219000000003</v>
      </c>
      <c r="I1777" s="75">
        <v>4865.2470000000003</v>
      </c>
      <c r="J1777" s="75">
        <v>4594.9555</v>
      </c>
      <c r="K1777" s="75">
        <v>3784.0809999999997</v>
      </c>
      <c r="L1777" s="76">
        <v>1144.971</v>
      </c>
      <c r="M1777" s="75">
        <v>4865.2470000000003</v>
      </c>
      <c r="N1777" s="75">
        <v>4865.2470000000003</v>
      </c>
      <c r="O1777" s="75">
        <v>4865.2470000000003</v>
      </c>
      <c r="P1777" s="77">
        <v>1144.971</v>
      </c>
      <c r="Q1777" s="77">
        <v>5027.4219000000003</v>
      </c>
    </row>
    <row r="1778" spans="1:17" x14ac:dyDescent="0.2">
      <c r="A1778" s="19">
        <v>41401027</v>
      </c>
      <c r="B1778" s="19" t="s">
        <v>2130</v>
      </c>
      <c r="C1778" s="72" t="s">
        <v>2131</v>
      </c>
      <c r="D1778" s="73">
        <v>604.5</v>
      </c>
      <c r="E1778" s="74">
        <v>0</v>
      </c>
      <c r="G1778" s="75">
        <v>543.19173999999998</v>
      </c>
      <c r="H1778" s="75">
        <v>1605.5334000000003</v>
      </c>
      <c r="I1778" s="75">
        <v>1553.7420000000002</v>
      </c>
      <c r="J1778" s="75">
        <v>1467.423</v>
      </c>
      <c r="K1778" s="75">
        <v>1208.4659999999999</v>
      </c>
      <c r="L1778" s="76">
        <v>433.42199999999997</v>
      </c>
      <c r="M1778" s="75">
        <v>1553.7420000000002</v>
      </c>
      <c r="N1778" s="75">
        <v>1553.7420000000002</v>
      </c>
      <c r="O1778" s="75">
        <v>1553.7420000000002</v>
      </c>
      <c r="P1778" s="77">
        <v>433.42199999999997</v>
      </c>
      <c r="Q1778" s="77">
        <v>1605.5334000000003</v>
      </c>
    </row>
    <row r="1779" spans="1:17" x14ac:dyDescent="0.2">
      <c r="A1779" s="19">
        <v>41401035</v>
      </c>
      <c r="B1779" s="19" t="s">
        <v>2133</v>
      </c>
      <c r="C1779" s="72" t="s">
        <v>2134</v>
      </c>
      <c r="D1779" s="73">
        <v>518.5</v>
      </c>
      <c r="E1779" s="74">
        <v>0</v>
      </c>
      <c r="G1779" s="75">
        <v>0</v>
      </c>
      <c r="H1779" s="75">
        <v>1272.4911</v>
      </c>
      <c r="I1779" s="75">
        <v>1231.443</v>
      </c>
      <c r="J1779" s="75">
        <v>1163.0294999999999</v>
      </c>
      <c r="K1779" s="75">
        <v>957.78899999999987</v>
      </c>
      <c r="L1779" s="76">
        <v>612.73800000000006</v>
      </c>
      <c r="M1779" s="75">
        <v>1231.443</v>
      </c>
      <c r="N1779" s="75">
        <v>1231.443</v>
      </c>
      <c r="O1779" s="75">
        <v>1231.443</v>
      </c>
      <c r="P1779" s="77">
        <v>612.73800000000006</v>
      </c>
      <c r="Q1779" s="77">
        <v>1272.4911</v>
      </c>
    </row>
    <row r="1780" spans="1:17" x14ac:dyDescent="0.2">
      <c r="A1780" s="19">
        <v>41401043</v>
      </c>
      <c r="B1780" s="19" t="s">
        <v>2267</v>
      </c>
      <c r="C1780" s="72" t="s">
        <v>2268</v>
      </c>
      <c r="D1780" s="73">
        <v>619.25</v>
      </c>
      <c r="E1780" s="74">
        <v>0</v>
      </c>
      <c r="G1780" s="75">
        <v>96.266639999999995</v>
      </c>
      <c r="H1780" s="75">
        <v>0</v>
      </c>
      <c r="I1780" s="75">
        <v>0</v>
      </c>
      <c r="J1780" s="75">
        <v>0</v>
      </c>
      <c r="K1780" s="75">
        <v>0</v>
      </c>
      <c r="L1780" s="76">
        <v>227.79</v>
      </c>
      <c r="M1780" s="75">
        <v>0</v>
      </c>
      <c r="N1780" s="75">
        <v>0</v>
      </c>
      <c r="O1780" s="75">
        <v>0</v>
      </c>
      <c r="P1780" s="77">
        <v>0</v>
      </c>
      <c r="Q1780" s="77">
        <v>227.79</v>
      </c>
    </row>
    <row r="1781" spans="1:17" x14ac:dyDescent="0.2">
      <c r="A1781" s="19">
        <v>41401050</v>
      </c>
      <c r="B1781" s="19" t="s">
        <v>2296</v>
      </c>
      <c r="C1781" s="72" t="s">
        <v>2297</v>
      </c>
      <c r="D1781" s="73">
        <v>455</v>
      </c>
      <c r="E1781" s="74">
        <v>0</v>
      </c>
      <c r="G1781" s="75">
        <v>93.244050000000001</v>
      </c>
      <c r="H1781" s="75">
        <v>370.93980000000005</v>
      </c>
      <c r="I1781" s="75">
        <v>358.97400000000005</v>
      </c>
      <c r="J1781" s="75">
        <v>339.03100000000001</v>
      </c>
      <c r="K1781" s="75">
        <v>279.202</v>
      </c>
      <c r="L1781" s="76">
        <v>71.829000000000008</v>
      </c>
      <c r="M1781" s="75">
        <v>358.97400000000005</v>
      </c>
      <c r="N1781" s="75">
        <v>358.97400000000005</v>
      </c>
      <c r="O1781" s="75">
        <v>358.97400000000005</v>
      </c>
      <c r="P1781" s="77">
        <v>71.829000000000008</v>
      </c>
      <c r="Q1781" s="77">
        <v>370.93980000000005</v>
      </c>
    </row>
    <row r="1782" spans="1:17" x14ac:dyDescent="0.2">
      <c r="A1782" s="19">
        <v>41401068</v>
      </c>
      <c r="B1782" s="19" t="s">
        <v>2315</v>
      </c>
      <c r="C1782" s="72" t="s">
        <v>2316</v>
      </c>
      <c r="D1782" s="73">
        <v>379.75</v>
      </c>
      <c r="E1782" s="74">
        <v>0</v>
      </c>
      <c r="G1782" s="75">
        <v>72.960380000000001</v>
      </c>
      <c r="H1782" s="75">
        <v>291.09000000000003</v>
      </c>
      <c r="I1782" s="75">
        <v>281.7</v>
      </c>
      <c r="J1782" s="75">
        <v>266.05</v>
      </c>
      <c r="K1782" s="75">
        <v>219.1</v>
      </c>
      <c r="L1782" s="76">
        <v>71.829000000000008</v>
      </c>
      <c r="M1782" s="75">
        <v>281.7</v>
      </c>
      <c r="N1782" s="75">
        <v>281.7</v>
      </c>
      <c r="O1782" s="75">
        <v>281.7</v>
      </c>
      <c r="P1782" s="77">
        <v>71.829000000000008</v>
      </c>
      <c r="Q1782" s="77">
        <v>291.09000000000003</v>
      </c>
    </row>
    <row r="1783" spans="1:17" x14ac:dyDescent="0.2">
      <c r="A1783" s="19">
        <v>41401077</v>
      </c>
      <c r="B1783" s="19" t="s">
        <v>2363</v>
      </c>
      <c r="C1783" s="72" t="s">
        <v>2364</v>
      </c>
      <c r="D1783" s="73">
        <v>576.25</v>
      </c>
      <c r="E1783" s="74">
        <v>0</v>
      </c>
      <c r="G1783" s="75">
        <v>14.770769999999999</v>
      </c>
      <c r="H1783" s="75">
        <v>42.073200000000007</v>
      </c>
      <c r="I1783" s="75">
        <v>40.716000000000001</v>
      </c>
      <c r="J1783" s="75">
        <v>38.454000000000001</v>
      </c>
      <c r="K1783" s="75">
        <v>31.667999999999999</v>
      </c>
      <c r="L1783" s="76">
        <v>0</v>
      </c>
      <c r="M1783" s="75">
        <v>40.716000000000001</v>
      </c>
      <c r="N1783" s="75">
        <v>40.716000000000001</v>
      </c>
      <c r="O1783" s="75">
        <v>40.716000000000001</v>
      </c>
      <c r="P1783" s="77">
        <v>0</v>
      </c>
      <c r="Q1783" s="77">
        <v>42.073200000000007</v>
      </c>
    </row>
    <row r="1784" spans="1:17" x14ac:dyDescent="0.2">
      <c r="A1784" s="19">
        <v>41401084</v>
      </c>
      <c r="B1784" s="19" t="s">
        <v>2366</v>
      </c>
      <c r="C1784" s="72" t="s">
        <v>2367</v>
      </c>
      <c r="D1784" s="73">
        <v>425</v>
      </c>
      <c r="E1784" s="74">
        <v>0</v>
      </c>
      <c r="G1784" s="75">
        <v>12.299469999999999</v>
      </c>
      <c r="H1784" s="75">
        <v>39.106499999999997</v>
      </c>
      <c r="I1784" s="75">
        <v>37.844999999999999</v>
      </c>
      <c r="J1784" s="75">
        <v>35.7425</v>
      </c>
      <c r="K1784" s="75">
        <v>29.434999999999995</v>
      </c>
      <c r="L1784" s="76">
        <v>0</v>
      </c>
      <c r="M1784" s="75">
        <v>37.844999999999999</v>
      </c>
      <c r="N1784" s="75">
        <v>37.844999999999999</v>
      </c>
      <c r="O1784" s="75">
        <v>37.844999999999999</v>
      </c>
      <c r="P1784" s="77">
        <v>0</v>
      </c>
      <c r="Q1784" s="77">
        <v>39.106499999999997</v>
      </c>
    </row>
    <row r="1785" spans="1:17" x14ac:dyDescent="0.2">
      <c r="A1785" s="19">
        <v>41401093</v>
      </c>
      <c r="B1785" s="19" t="s">
        <v>2370</v>
      </c>
      <c r="C1785" s="72" t="s">
        <v>2371</v>
      </c>
      <c r="D1785" s="73">
        <v>443.25</v>
      </c>
      <c r="E1785" s="74">
        <v>0</v>
      </c>
      <c r="G1785" s="75">
        <v>28.876190000000001</v>
      </c>
      <c r="H1785" s="75">
        <v>102.486</v>
      </c>
      <c r="I1785" s="75">
        <v>99.18</v>
      </c>
      <c r="J1785" s="75">
        <v>93.67</v>
      </c>
      <c r="K1785" s="75">
        <v>77.14</v>
      </c>
      <c r="L1785" s="76">
        <v>0</v>
      </c>
      <c r="M1785" s="75">
        <v>99.18</v>
      </c>
      <c r="N1785" s="75">
        <v>99.18</v>
      </c>
      <c r="O1785" s="75">
        <v>99.18</v>
      </c>
      <c r="P1785" s="77">
        <v>0</v>
      </c>
      <c r="Q1785" s="77">
        <v>102.486</v>
      </c>
    </row>
    <row r="1786" spans="1:17" x14ac:dyDescent="0.2">
      <c r="A1786" s="19">
        <v>41401100</v>
      </c>
      <c r="B1786" s="19" t="s">
        <v>2507</v>
      </c>
      <c r="C1786" s="72" t="s">
        <v>2508</v>
      </c>
      <c r="D1786" s="73">
        <v>516</v>
      </c>
      <c r="E1786" s="74">
        <v>0</v>
      </c>
      <c r="G1786" s="75">
        <v>10.922499999999999</v>
      </c>
      <c r="H1786" s="75">
        <v>23.25</v>
      </c>
      <c r="I1786" s="75">
        <v>22.500000000000004</v>
      </c>
      <c r="J1786" s="75">
        <v>21.25</v>
      </c>
      <c r="K1786" s="75">
        <v>17.5</v>
      </c>
      <c r="L1786" s="74" t="s">
        <v>674</v>
      </c>
      <c r="M1786" s="75">
        <v>22.500000000000004</v>
      </c>
      <c r="N1786" s="75">
        <v>22.500000000000004</v>
      </c>
      <c r="O1786" s="75">
        <v>22.500000000000004</v>
      </c>
      <c r="P1786" s="75">
        <v>10.922499999999999</v>
      </c>
      <c r="Q1786" s="75">
        <v>23.25</v>
      </c>
    </row>
    <row r="1787" spans="1:17" x14ac:dyDescent="0.2">
      <c r="A1787" s="19">
        <v>41401118</v>
      </c>
      <c r="B1787" s="19" t="s">
        <v>2510</v>
      </c>
      <c r="C1787" s="72" t="s">
        <v>2511</v>
      </c>
      <c r="D1787" s="73">
        <v>576.25</v>
      </c>
      <c r="E1787" s="74">
        <v>0</v>
      </c>
      <c r="G1787" s="75">
        <v>32.767499999999998</v>
      </c>
      <c r="H1787" s="75">
        <v>69.75</v>
      </c>
      <c r="I1787" s="75">
        <v>67.500000000000014</v>
      </c>
      <c r="J1787" s="75">
        <v>63.75</v>
      </c>
      <c r="K1787" s="75">
        <v>52.5</v>
      </c>
      <c r="L1787" s="74" t="s">
        <v>674</v>
      </c>
      <c r="M1787" s="75">
        <v>67.500000000000014</v>
      </c>
      <c r="N1787" s="75">
        <v>67.500000000000014</v>
      </c>
      <c r="O1787" s="75">
        <v>67.500000000000014</v>
      </c>
      <c r="P1787" s="75">
        <v>32.767499999999998</v>
      </c>
      <c r="Q1787" s="75">
        <v>69.75</v>
      </c>
    </row>
    <row r="1788" spans="1:17" x14ac:dyDescent="0.2">
      <c r="A1788" s="19">
        <v>41401126</v>
      </c>
      <c r="B1788" s="19" t="s">
        <v>2530</v>
      </c>
      <c r="C1788" s="72" t="s">
        <v>2531</v>
      </c>
      <c r="D1788" s="73">
        <v>576.25</v>
      </c>
      <c r="E1788" s="74">
        <v>0</v>
      </c>
      <c r="G1788" s="75">
        <v>31.518579999999996</v>
      </c>
      <c r="H1788" s="75">
        <v>55.018799999999999</v>
      </c>
      <c r="I1788" s="75">
        <v>53.244</v>
      </c>
      <c r="J1788" s="75">
        <v>50.285999999999994</v>
      </c>
      <c r="K1788" s="75">
        <v>41.411999999999992</v>
      </c>
      <c r="L1788" s="76">
        <v>0</v>
      </c>
      <c r="M1788" s="75">
        <v>53.244</v>
      </c>
      <c r="N1788" s="75">
        <v>53.244</v>
      </c>
      <c r="O1788" s="75">
        <v>53.244</v>
      </c>
      <c r="P1788" s="77">
        <v>0</v>
      </c>
      <c r="Q1788" s="77">
        <v>55.018799999999999</v>
      </c>
    </row>
    <row r="1789" spans="1:17" x14ac:dyDescent="0.2">
      <c r="A1789" s="19">
        <v>41401134</v>
      </c>
      <c r="B1789" s="19" t="s">
        <v>2579</v>
      </c>
      <c r="C1789" s="72" t="s">
        <v>2580</v>
      </c>
      <c r="D1789" s="73">
        <v>310.25</v>
      </c>
      <c r="E1789" s="74">
        <v>0</v>
      </c>
      <c r="G1789" s="75">
        <v>108.43304000000001</v>
      </c>
      <c r="H1789" s="75">
        <v>517.49850000000004</v>
      </c>
      <c r="I1789" s="75">
        <v>500.80500000000006</v>
      </c>
      <c r="J1789" s="75">
        <v>472.98250000000002</v>
      </c>
      <c r="K1789" s="75">
        <v>389.51499999999999</v>
      </c>
      <c r="L1789" s="76">
        <v>100.872</v>
      </c>
      <c r="M1789" s="75">
        <v>500.80500000000006</v>
      </c>
      <c r="N1789" s="75">
        <v>500.80500000000006</v>
      </c>
      <c r="O1789" s="75">
        <v>500.80500000000006</v>
      </c>
      <c r="P1789" s="77">
        <v>100.872</v>
      </c>
      <c r="Q1789" s="77">
        <v>517.49850000000004</v>
      </c>
    </row>
    <row r="1790" spans="1:17" x14ac:dyDescent="0.2">
      <c r="A1790" s="19">
        <v>41401143</v>
      </c>
      <c r="B1790" s="19" t="s">
        <v>2575</v>
      </c>
      <c r="C1790" s="72" t="s">
        <v>2576</v>
      </c>
      <c r="D1790" s="73">
        <v>438.25</v>
      </c>
      <c r="E1790" s="74">
        <v>0</v>
      </c>
      <c r="G1790" s="75">
        <v>5.4178500000000005</v>
      </c>
      <c r="H1790" s="75">
        <v>24.273000000000003</v>
      </c>
      <c r="I1790" s="75">
        <v>23.490000000000002</v>
      </c>
      <c r="J1790" s="75">
        <v>22.185000000000002</v>
      </c>
      <c r="K1790" s="75">
        <v>18.27</v>
      </c>
      <c r="L1790" s="76">
        <v>0</v>
      </c>
      <c r="M1790" s="75">
        <v>23.490000000000002</v>
      </c>
      <c r="N1790" s="75">
        <v>23.490000000000002</v>
      </c>
      <c r="O1790" s="75">
        <v>23.490000000000002</v>
      </c>
      <c r="P1790" s="77">
        <v>0</v>
      </c>
      <c r="Q1790" s="77">
        <v>24.273000000000003</v>
      </c>
    </row>
    <row r="1791" spans="1:17" x14ac:dyDescent="0.2">
      <c r="A1791" s="19">
        <v>41401159</v>
      </c>
      <c r="B1791" s="19" t="s">
        <v>2611</v>
      </c>
      <c r="C1791" s="72" t="s">
        <v>2612</v>
      </c>
      <c r="D1791" s="73">
        <v>576.25</v>
      </c>
      <c r="E1791" s="74">
        <v>0</v>
      </c>
      <c r="G1791" s="75">
        <v>8.738000000000001E-3</v>
      </c>
      <c r="H1791" s="75">
        <v>1.8600000000000002E-2</v>
      </c>
      <c r="I1791" s="75">
        <v>1.8000000000000002E-2</v>
      </c>
      <c r="J1791" s="75">
        <v>1.7000000000000001E-2</v>
      </c>
      <c r="K1791" s="75">
        <v>1.3999999999999999E-2</v>
      </c>
      <c r="L1791" s="74" t="s">
        <v>674</v>
      </c>
      <c r="M1791" s="75">
        <v>1.8000000000000002E-2</v>
      </c>
      <c r="N1791" s="75">
        <v>1.8000000000000002E-2</v>
      </c>
      <c r="O1791" s="75">
        <v>1.8000000000000002E-2</v>
      </c>
      <c r="P1791" s="75">
        <v>8.738000000000001E-3</v>
      </c>
      <c r="Q1791" s="75">
        <v>1.8600000000000002E-2</v>
      </c>
    </row>
    <row r="1792" spans="1:17" x14ac:dyDescent="0.2">
      <c r="A1792" s="19">
        <v>41401167</v>
      </c>
      <c r="B1792" s="19" t="s">
        <v>2927</v>
      </c>
      <c r="C1792" s="72" t="s">
        <v>2928</v>
      </c>
      <c r="D1792" s="73">
        <v>494</v>
      </c>
      <c r="E1792" s="74">
        <v>0</v>
      </c>
      <c r="G1792" s="75">
        <v>1.7476000000000002E-2</v>
      </c>
      <c r="H1792" s="75">
        <v>3.7200000000000004E-2</v>
      </c>
      <c r="I1792" s="75">
        <v>3.6000000000000004E-2</v>
      </c>
      <c r="J1792" s="75">
        <v>3.4000000000000002E-2</v>
      </c>
      <c r="K1792" s="75">
        <v>2.7999999999999997E-2</v>
      </c>
      <c r="L1792" s="74" t="s">
        <v>674</v>
      </c>
      <c r="M1792" s="75">
        <v>3.6000000000000004E-2</v>
      </c>
      <c r="N1792" s="75">
        <v>3.6000000000000004E-2</v>
      </c>
      <c r="O1792" s="75">
        <v>3.6000000000000004E-2</v>
      </c>
      <c r="P1792" s="75">
        <v>1.7476000000000002E-2</v>
      </c>
      <c r="Q1792" s="75">
        <v>3.7200000000000004E-2</v>
      </c>
    </row>
    <row r="1793" spans="1:17" x14ac:dyDescent="0.2">
      <c r="A1793" s="19">
        <v>41401175</v>
      </c>
      <c r="B1793" s="19" t="s">
        <v>2930</v>
      </c>
      <c r="C1793" s="72" t="s">
        <v>2931</v>
      </c>
      <c r="D1793" s="73">
        <v>671.25</v>
      </c>
      <c r="E1793" s="74">
        <v>0</v>
      </c>
      <c r="G1793" s="75">
        <v>21.18965</v>
      </c>
      <c r="H1793" s="75">
        <v>45.105000000000004</v>
      </c>
      <c r="I1793" s="75">
        <v>43.650000000000006</v>
      </c>
      <c r="J1793" s="75">
        <v>41.225000000000001</v>
      </c>
      <c r="K1793" s="75">
        <v>33.949999999999996</v>
      </c>
      <c r="L1793" s="74" t="s">
        <v>674</v>
      </c>
      <c r="M1793" s="75">
        <v>43.650000000000006</v>
      </c>
      <c r="N1793" s="75">
        <v>43.650000000000006</v>
      </c>
      <c r="O1793" s="75">
        <v>43.650000000000006</v>
      </c>
      <c r="P1793" s="75">
        <v>21.18965</v>
      </c>
      <c r="Q1793" s="75">
        <v>45.105000000000004</v>
      </c>
    </row>
    <row r="1794" spans="1:17" x14ac:dyDescent="0.2">
      <c r="A1794" s="19">
        <v>41401183</v>
      </c>
      <c r="B1794" s="19" t="s">
        <v>2940</v>
      </c>
      <c r="C1794" s="72" t="s">
        <v>2941</v>
      </c>
      <c r="D1794" s="73">
        <v>398</v>
      </c>
      <c r="E1794" s="74">
        <v>0</v>
      </c>
      <c r="G1794" s="75">
        <v>391.18778000000003</v>
      </c>
      <c r="H1794" s="75">
        <v>221.15400000000002</v>
      </c>
      <c r="I1794" s="75">
        <v>214.02</v>
      </c>
      <c r="J1794" s="75">
        <v>202.13</v>
      </c>
      <c r="K1794" s="75">
        <v>166.46</v>
      </c>
      <c r="L1794" s="76">
        <v>0</v>
      </c>
      <c r="M1794" s="75">
        <v>214.02</v>
      </c>
      <c r="N1794" s="75">
        <v>214.02</v>
      </c>
      <c r="O1794" s="75">
        <v>214.02</v>
      </c>
      <c r="P1794" s="77">
        <v>0</v>
      </c>
      <c r="Q1794" s="77">
        <v>391.18778000000003</v>
      </c>
    </row>
    <row r="1795" spans="1:17" x14ac:dyDescent="0.2">
      <c r="A1795" s="19">
        <v>41401191</v>
      </c>
      <c r="B1795" s="19" t="s">
        <v>3034</v>
      </c>
      <c r="C1795" s="72" t="s">
        <v>3035</v>
      </c>
      <c r="D1795" s="73">
        <v>1010.25</v>
      </c>
      <c r="E1795" s="74">
        <v>0</v>
      </c>
      <c r="G1795" s="75">
        <v>133.77337</v>
      </c>
      <c r="H1795" s="75">
        <v>441.22920000000005</v>
      </c>
      <c r="I1795" s="75">
        <v>426.99599999999998</v>
      </c>
      <c r="J1795" s="75">
        <v>403.274</v>
      </c>
      <c r="K1795" s="75">
        <v>332.108</v>
      </c>
      <c r="L1795" s="76">
        <v>100.872</v>
      </c>
      <c r="M1795" s="75">
        <v>426.99599999999998</v>
      </c>
      <c r="N1795" s="75">
        <v>426.99599999999998</v>
      </c>
      <c r="O1795" s="75">
        <v>426.99599999999998</v>
      </c>
      <c r="P1795" s="77">
        <v>100.872</v>
      </c>
      <c r="Q1795" s="77">
        <v>441.22920000000005</v>
      </c>
    </row>
    <row r="1796" spans="1:17" x14ac:dyDescent="0.2">
      <c r="A1796" s="19">
        <v>41401209</v>
      </c>
      <c r="B1796" s="19" t="s">
        <v>3028</v>
      </c>
      <c r="C1796" s="72" t="s">
        <v>3029</v>
      </c>
      <c r="D1796" s="73">
        <v>719.5</v>
      </c>
      <c r="E1796" s="74">
        <v>0</v>
      </c>
      <c r="G1796" s="75">
        <v>258.42194000000001</v>
      </c>
      <c r="H1796" s="75">
        <v>441.22920000000005</v>
      </c>
      <c r="I1796" s="75">
        <v>426.99599999999998</v>
      </c>
      <c r="J1796" s="75">
        <v>403.274</v>
      </c>
      <c r="K1796" s="75">
        <v>332.108</v>
      </c>
      <c r="L1796" s="76">
        <v>100.872</v>
      </c>
      <c r="M1796" s="75">
        <v>426.99599999999998</v>
      </c>
      <c r="N1796" s="75">
        <v>426.99599999999998</v>
      </c>
      <c r="O1796" s="75">
        <v>426.99599999999998</v>
      </c>
      <c r="P1796" s="77">
        <v>100.872</v>
      </c>
      <c r="Q1796" s="77">
        <v>441.22920000000005</v>
      </c>
    </row>
    <row r="1797" spans="1:17" x14ac:dyDescent="0.2">
      <c r="A1797" s="19">
        <v>41401217</v>
      </c>
      <c r="B1797" s="19" t="s">
        <v>3031</v>
      </c>
      <c r="C1797" s="72" t="s">
        <v>3032</v>
      </c>
      <c r="D1797" s="73">
        <v>874.75</v>
      </c>
      <c r="E1797" s="74">
        <v>0</v>
      </c>
      <c r="G1797" s="75">
        <v>70.945319999999995</v>
      </c>
      <c r="H1797" s="75">
        <v>78.501300000000001</v>
      </c>
      <c r="I1797" s="75">
        <v>75.968999999999994</v>
      </c>
      <c r="J1797" s="75">
        <v>71.748499999999993</v>
      </c>
      <c r="K1797" s="75">
        <v>59.086999999999996</v>
      </c>
      <c r="L1797" s="76">
        <v>0</v>
      </c>
      <c r="M1797" s="75">
        <v>75.968999999999994</v>
      </c>
      <c r="N1797" s="75">
        <v>75.968999999999994</v>
      </c>
      <c r="O1797" s="75">
        <v>75.968999999999994</v>
      </c>
      <c r="P1797" s="77">
        <v>0</v>
      </c>
      <c r="Q1797" s="77">
        <v>78.501300000000001</v>
      </c>
    </row>
    <row r="1798" spans="1:17" x14ac:dyDescent="0.2">
      <c r="A1798" s="19">
        <v>41401225</v>
      </c>
      <c r="B1798" s="19" t="s">
        <v>2932</v>
      </c>
      <c r="C1798" s="72" t="s">
        <v>2933</v>
      </c>
      <c r="D1798" s="73">
        <v>671.25</v>
      </c>
      <c r="E1798" s="74">
        <v>0</v>
      </c>
      <c r="G1798" s="75">
        <v>153.03049999999999</v>
      </c>
      <c r="H1798" s="75">
        <v>407.05170000000004</v>
      </c>
      <c r="I1798" s="75">
        <v>393.92099999999999</v>
      </c>
      <c r="J1798" s="75">
        <v>372.03649999999999</v>
      </c>
      <c r="K1798" s="75">
        <v>306.38299999999998</v>
      </c>
      <c r="L1798" s="76">
        <v>0</v>
      </c>
      <c r="M1798" s="75">
        <v>393.92099999999999</v>
      </c>
      <c r="N1798" s="75">
        <v>393.92099999999999</v>
      </c>
      <c r="O1798" s="75">
        <v>393.92099999999999</v>
      </c>
      <c r="P1798" s="77">
        <v>0</v>
      </c>
      <c r="Q1798" s="77">
        <v>407.05170000000004</v>
      </c>
    </row>
    <row r="1799" spans="1:17" x14ac:dyDescent="0.2">
      <c r="A1799" s="19">
        <v>41401233</v>
      </c>
      <c r="B1799" s="19" t="s">
        <v>3287</v>
      </c>
      <c r="C1799" s="72" t="s">
        <v>3288</v>
      </c>
      <c r="D1799" s="73">
        <v>476.75</v>
      </c>
      <c r="E1799" s="74">
        <v>0</v>
      </c>
      <c r="G1799" s="75">
        <v>153.03049999999999</v>
      </c>
      <c r="H1799" s="75">
        <v>177.96480000000003</v>
      </c>
      <c r="I1799" s="75">
        <v>172.22400000000002</v>
      </c>
      <c r="J1799" s="75">
        <v>162.65600000000001</v>
      </c>
      <c r="K1799" s="75">
        <v>133.952</v>
      </c>
      <c r="L1799" s="76">
        <v>0</v>
      </c>
      <c r="M1799" s="75">
        <v>172.22400000000002</v>
      </c>
      <c r="N1799" s="75">
        <v>172.22400000000002</v>
      </c>
      <c r="O1799" s="75">
        <v>172.22400000000002</v>
      </c>
      <c r="P1799" s="77">
        <v>0</v>
      </c>
      <c r="Q1799" s="77">
        <v>177.96480000000003</v>
      </c>
    </row>
    <row r="1800" spans="1:17" x14ac:dyDescent="0.2">
      <c r="A1800" s="19">
        <v>41401241</v>
      </c>
      <c r="B1800" s="19" t="s">
        <v>3309</v>
      </c>
      <c r="C1800" s="72" t="s">
        <v>3310</v>
      </c>
      <c r="D1800" s="73">
        <v>423.25</v>
      </c>
      <c r="E1800" s="74">
        <v>0</v>
      </c>
      <c r="G1800" s="75">
        <v>0</v>
      </c>
      <c r="H1800" s="75">
        <v>382.66710000000006</v>
      </c>
      <c r="I1800" s="75">
        <v>370.32300000000004</v>
      </c>
      <c r="J1800" s="75">
        <v>349.74950000000001</v>
      </c>
      <c r="K1800" s="75">
        <v>288.029</v>
      </c>
      <c r="L1800" s="76">
        <v>0</v>
      </c>
      <c r="M1800" s="75">
        <v>370.32300000000004</v>
      </c>
      <c r="N1800" s="75">
        <v>370.32300000000004</v>
      </c>
      <c r="O1800" s="75">
        <v>370.32300000000004</v>
      </c>
      <c r="P1800" s="77">
        <v>0</v>
      </c>
      <c r="Q1800" s="77">
        <v>382.66710000000006</v>
      </c>
    </row>
    <row r="1801" spans="1:17" x14ac:dyDescent="0.2">
      <c r="A1801" s="19">
        <v>41401258</v>
      </c>
      <c r="B1801" s="19" t="s">
        <v>3426</v>
      </c>
      <c r="C1801" s="72" t="s">
        <v>3427</v>
      </c>
      <c r="D1801" s="73">
        <v>514.5</v>
      </c>
      <c r="E1801" s="74">
        <v>0</v>
      </c>
      <c r="G1801" s="75">
        <v>13.543900000000001</v>
      </c>
      <c r="H1801" s="75">
        <v>28.830000000000002</v>
      </c>
      <c r="I1801" s="75">
        <v>27.900000000000006</v>
      </c>
      <c r="J1801" s="75">
        <v>26.349999999999998</v>
      </c>
      <c r="K1801" s="75">
        <v>21.7</v>
      </c>
      <c r="L1801" s="74" t="s">
        <v>674</v>
      </c>
      <c r="M1801" s="75">
        <v>27.900000000000006</v>
      </c>
      <c r="N1801" s="75">
        <v>27.900000000000006</v>
      </c>
      <c r="O1801" s="75">
        <v>27.900000000000006</v>
      </c>
      <c r="P1801" s="75">
        <v>13.543900000000001</v>
      </c>
      <c r="Q1801" s="75">
        <v>28.830000000000002</v>
      </c>
    </row>
    <row r="1802" spans="1:17" x14ac:dyDescent="0.2">
      <c r="A1802" s="19">
        <v>41401266</v>
      </c>
      <c r="B1802" s="19" t="s">
        <v>4177</v>
      </c>
      <c r="C1802" s="72" t="s">
        <v>4178</v>
      </c>
      <c r="D1802" s="73">
        <v>683.5</v>
      </c>
      <c r="E1802" s="74">
        <v>0</v>
      </c>
      <c r="G1802" s="75">
        <v>56.814475999999999</v>
      </c>
      <c r="H1802" s="75">
        <v>120.9372</v>
      </c>
      <c r="I1802" s="75">
        <v>117.03600000000002</v>
      </c>
      <c r="J1802" s="75">
        <v>110.53399999999999</v>
      </c>
      <c r="K1802" s="75">
        <v>91.027999999999992</v>
      </c>
      <c r="L1802" s="74" t="s">
        <v>674</v>
      </c>
      <c r="M1802" s="75">
        <v>117.03600000000002</v>
      </c>
      <c r="N1802" s="75">
        <v>117.03600000000002</v>
      </c>
      <c r="O1802" s="75">
        <v>117.03600000000002</v>
      </c>
      <c r="P1802" s="75">
        <v>56.814475999999999</v>
      </c>
      <c r="Q1802" s="75">
        <v>120.9372</v>
      </c>
    </row>
    <row r="1803" spans="1:17" x14ac:dyDescent="0.2">
      <c r="A1803" s="19">
        <v>41401274</v>
      </c>
      <c r="B1803" s="19" t="s">
        <v>2270</v>
      </c>
      <c r="C1803" s="72" t="s">
        <v>2271</v>
      </c>
      <c r="D1803" s="73">
        <v>366.5</v>
      </c>
      <c r="E1803" s="74">
        <v>0</v>
      </c>
      <c r="G1803" s="75">
        <v>61.126679000000003</v>
      </c>
      <c r="H1803" s="75">
        <v>130.1163</v>
      </c>
      <c r="I1803" s="75">
        <v>125.91900000000001</v>
      </c>
      <c r="J1803" s="75">
        <v>118.92349999999999</v>
      </c>
      <c r="K1803" s="75">
        <v>97.936999999999998</v>
      </c>
      <c r="L1803" s="74" t="s">
        <v>674</v>
      </c>
      <c r="M1803" s="75">
        <v>125.91900000000001</v>
      </c>
      <c r="N1803" s="75">
        <v>125.91900000000001</v>
      </c>
      <c r="O1803" s="75">
        <v>125.91900000000001</v>
      </c>
      <c r="P1803" s="75">
        <v>61.126679000000003</v>
      </c>
      <c r="Q1803" s="75">
        <v>130.1163</v>
      </c>
    </row>
    <row r="1804" spans="1:17" x14ac:dyDescent="0.2">
      <c r="A1804" s="19">
        <v>41401282</v>
      </c>
      <c r="B1804" s="19" t="s">
        <v>4180</v>
      </c>
      <c r="C1804" s="72" t="s">
        <v>4181</v>
      </c>
      <c r="D1804" s="73">
        <v>428</v>
      </c>
      <c r="E1804" s="74">
        <v>0</v>
      </c>
      <c r="G1804" s="75">
        <v>482.39776000000001</v>
      </c>
      <c r="H1804" s="75">
        <v>359.09160000000003</v>
      </c>
      <c r="I1804" s="75">
        <v>347.50800000000004</v>
      </c>
      <c r="J1804" s="75">
        <v>328.202</v>
      </c>
      <c r="K1804" s="75">
        <v>270.28399999999999</v>
      </c>
      <c r="L1804" s="76">
        <v>0</v>
      </c>
      <c r="M1804" s="75">
        <v>347.50800000000004</v>
      </c>
      <c r="N1804" s="75">
        <v>347.50800000000004</v>
      </c>
      <c r="O1804" s="75">
        <v>347.50800000000004</v>
      </c>
      <c r="P1804" s="77">
        <v>0</v>
      </c>
      <c r="Q1804" s="77">
        <v>482.39776000000001</v>
      </c>
    </row>
    <row r="1805" spans="1:17" x14ac:dyDescent="0.2">
      <c r="A1805" s="19">
        <v>41401290</v>
      </c>
      <c r="B1805" s="19" t="s">
        <v>3577</v>
      </c>
      <c r="C1805" s="72" t="s">
        <v>3578</v>
      </c>
      <c r="D1805" s="73">
        <v>783.75</v>
      </c>
      <c r="E1805" s="74">
        <v>0</v>
      </c>
      <c r="G1805" s="75">
        <v>0</v>
      </c>
      <c r="H1805" s="75">
        <v>403.20150000000001</v>
      </c>
      <c r="I1805" s="75">
        <v>390.19499999999999</v>
      </c>
      <c r="J1805" s="75">
        <v>368.51749999999998</v>
      </c>
      <c r="K1805" s="75">
        <v>303.48500000000001</v>
      </c>
      <c r="L1805" s="76">
        <v>0</v>
      </c>
      <c r="M1805" s="75">
        <v>390.19499999999999</v>
      </c>
      <c r="N1805" s="75">
        <v>390.19499999999999</v>
      </c>
      <c r="O1805" s="75">
        <v>390.19499999999999</v>
      </c>
      <c r="P1805" s="77">
        <v>0</v>
      </c>
      <c r="Q1805" s="77">
        <v>403.20150000000001</v>
      </c>
    </row>
    <row r="1806" spans="1:17" x14ac:dyDescent="0.2">
      <c r="A1806" s="19">
        <v>41401308</v>
      </c>
      <c r="B1806" s="19" t="s">
        <v>3573</v>
      </c>
      <c r="C1806" s="72" t="s">
        <v>3574</v>
      </c>
      <c r="D1806" s="73">
        <v>421</v>
      </c>
      <c r="E1806" s="74">
        <v>0</v>
      </c>
      <c r="G1806" s="75">
        <v>383.07051000000001</v>
      </c>
      <c r="H1806" s="75">
        <v>292.85699999999997</v>
      </c>
      <c r="I1806" s="75">
        <v>283.40999999999997</v>
      </c>
      <c r="J1806" s="75">
        <v>267.66499999999996</v>
      </c>
      <c r="K1806" s="75">
        <v>220.42999999999998</v>
      </c>
      <c r="L1806" s="76">
        <v>0</v>
      </c>
      <c r="M1806" s="75">
        <v>283.40999999999997</v>
      </c>
      <c r="N1806" s="75">
        <v>283.40999999999997</v>
      </c>
      <c r="O1806" s="75">
        <v>283.40999999999997</v>
      </c>
      <c r="P1806" s="77">
        <v>0</v>
      </c>
      <c r="Q1806" s="77">
        <v>383.07051000000001</v>
      </c>
    </row>
    <row r="1807" spans="1:17" x14ac:dyDescent="0.2">
      <c r="A1807" s="19">
        <v>41401316</v>
      </c>
      <c r="B1807" s="19" t="s">
        <v>3973</v>
      </c>
      <c r="C1807" s="72" t="s">
        <v>3974</v>
      </c>
      <c r="D1807" s="73">
        <v>914.75</v>
      </c>
      <c r="E1807" s="74">
        <v>0</v>
      </c>
      <c r="G1807" s="75">
        <v>391.18778000000003</v>
      </c>
      <c r="H1807" s="75">
        <v>337.80390000000006</v>
      </c>
      <c r="I1807" s="75">
        <v>326.90700000000004</v>
      </c>
      <c r="J1807" s="75">
        <v>308.74549999999999</v>
      </c>
      <c r="K1807" s="75">
        <v>254.261</v>
      </c>
      <c r="L1807" s="76">
        <v>0</v>
      </c>
      <c r="M1807" s="75">
        <v>326.90700000000004</v>
      </c>
      <c r="N1807" s="75">
        <v>326.90700000000004</v>
      </c>
      <c r="O1807" s="75">
        <v>326.90700000000004</v>
      </c>
      <c r="P1807" s="77">
        <v>0</v>
      </c>
      <c r="Q1807" s="77">
        <v>391.18778000000003</v>
      </c>
    </row>
    <row r="1808" spans="1:17" x14ac:dyDescent="0.2">
      <c r="A1808" s="19">
        <v>41401324</v>
      </c>
      <c r="B1808" s="19" t="s">
        <v>3976</v>
      </c>
      <c r="C1808" s="72" t="s">
        <v>3977</v>
      </c>
      <c r="D1808" s="73">
        <v>1419.75</v>
      </c>
      <c r="E1808" s="74">
        <v>0</v>
      </c>
      <c r="G1808" s="75">
        <v>0</v>
      </c>
      <c r="H1808" s="75">
        <v>330.19650000000001</v>
      </c>
      <c r="I1808" s="75">
        <v>319.54500000000002</v>
      </c>
      <c r="J1808" s="75">
        <v>301.79250000000002</v>
      </c>
      <c r="K1808" s="75">
        <v>248.535</v>
      </c>
      <c r="L1808" s="76">
        <v>0</v>
      </c>
      <c r="M1808" s="75">
        <v>319.54500000000002</v>
      </c>
      <c r="N1808" s="75">
        <v>319.54500000000002</v>
      </c>
      <c r="O1808" s="75">
        <v>319.54500000000002</v>
      </c>
      <c r="P1808" s="77">
        <v>0</v>
      </c>
      <c r="Q1808" s="77">
        <v>330.19650000000001</v>
      </c>
    </row>
    <row r="1809" spans="1:17" x14ac:dyDescent="0.2">
      <c r="A1809" s="19">
        <v>41401332</v>
      </c>
      <c r="B1809" s="19" t="s">
        <v>3980</v>
      </c>
      <c r="C1809" s="72" t="s">
        <v>3981</v>
      </c>
      <c r="D1809" s="73">
        <v>827</v>
      </c>
      <c r="E1809" s="74">
        <v>0</v>
      </c>
      <c r="G1809" s="75">
        <v>13.810409</v>
      </c>
      <c r="H1809" s="75">
        <v>29.397300000000001</v>
      </c>
      <c r="I1809" s="75">
        <v>28.449000000000005</v>
      </c>
      <c r="J1809" s="75">
        <v>26.868499999999997</v>
      </c>
      <c r="K1809" s="75">
        <v>22.126999999999999</v>
      </c>
      <c r="L1809" s="74" t="s">
        <v>674</v>
      </c>
      <c r="M1809" s="75">
        <v>28.449000000000005</v>
      </c>
      <c r="N1809" s="75">
        <v>28.449000000000005</v>
      </c>
      <c r="O1809" s="75">
        <v>28.449000000000005</v>
      </c>
      <c r="P1809" s="75">
        <v>13.810409</v>
      </c>
      <c r="Q1809" s="75">
        <v>29.397300000000001</v>
      </c>
    </row>
    <row r="1810" spans="1:17" x14ac:dyDescent="0.2">
      <c r="A1810" s="19">
        <v>41401340</v>
      </c>
      <c r="B1810" s="19" t="s">
        <v>3983</v>
      </c>
      <c r="C1810" s="72" t="s">
        <v>3984</v>
      </c>
      <c r="D1810" s="73">
        <v>866.75</v>
      </c>
      <c r="E1810" s="74">
        <v>0</v>
      </c>
      <c r="G1810" s="75">
        <v>41.177824999999999</v>
      </c>
      <c r="H1810" s="75">
        <v>87.652500000000003</v>
      </c>
      <c r="I1810" s="75">
        <v>84.825000000000017</v>
      </c>
      <c r="J1810" s="75">
        <v>80.112499999999997</v>
      </c>
      <c r="K1810" s="75">
        <v>65.974999999999994</v>
      </c>
      <c r="L1810" s="74" t="s">
        <v>674</v>
      </c>
      <c r="M1810" s="75">
        <v>84.825000000000017</v>
      </c>
      <c r="N1810" s="75">
        <v>84.825000000000017</v>
      </c>
      <c r="O1810" s="75">
        <v>84.825000000000017</v>
      </c>
      <c r="P1810" s="75">
        <v>41.177824999999999</v>
      </c>
      <c r="Q1810" s="75">
        <v>87.652500000000003</v>
      </c>
    </row>
    <row r="1811" spans="1:17" x14ac:dyDescent="0.2">
      <c r="A1811" s="19">
        <v>41401357</v>
      </c>
      <c r="B1811" s="19" t="s">
        <v>4030</v>
      </c>
      <c r="C1811" s="72" t="s">
        <v>4031</v>
      </c>
      <c r="D1811" s="73">
        <v>619.25</v>
      </c>
      <c r="E1811" s="74">
        <v>0</v>
      </c>
      <c r="G1811" s="75">
        <v>106.58907000000001</v>
      </c>
      <c r="H1811" s="75">
        <v>216.69</v>
      </c>
      <c r="I1811" s="75">
        <v>209.70000000000002</v>
      </c>
      <c r="J1811" s="75">
        <v>198.04999999999998</v>
      </c>
      <c r="K1811" s="75">
        <v>163.1</v>
      </c>
      <c r="L1811" s="76">
        <v>235.59299999999999</v>
      </c>
      <c r="M1811" s="75">
        <v>209.70000000000002</v>
      </c>
      <c r="N1811" s="75">
        <v>209.70000000000002</v>
      </c>
      <c r="O1811" s="75">
        <v>209.70000000000002</v>
      </c>
      <c r="P1811" s="77">
        <v>106.58907000000001</v>
      </c>
      <c r="Q1811" s="77">
        <v>235.59299999999999</v>
      </c>
    </row>
    <row r="1812" spans="1:17" x14ac:dyDescent="0.2">
      <c r="A1812" s="19">
        <v>41401365</v>
      </c>
      <c r="B1812" s="19" t="s">
        <v>4053</v>
      </c>
      <c r="C1812" s="72" t="s">
        <v>4054</v>
      </c>
      <c r="D1812" s="73">
        <v>528.25</v>
      </c>
      <c r="E1812" s="74">
        <v>0</v>
      </c>
      <c r="G1812" s="75">
        <v>87.217880000000008</v>
      </c>
      <c r="H1812" s="75">
        <v>182.04750000000001</v>
      </c>
      <c r="I1812" s="75">
        <v>176.17500000000001</v>
      </c>
      <c r="J1812" s="75">
        <v>166.38749999999999</v>
      </c>
      <c r="K1812" s="75">
        <v>137.02499999999998</v>
      </c>
      <c r="L1812" s="76">
        <v>235.59299999999999</v>
      </c>
      <c r="M1812" s="75">
        <v>176.17500000000001</v>
      </c>
      <c r="N1812" s="75">
        <v>176.17500000000001</v>
      </c>
      <c r="O1812" s="75">
        <v>176.17500000000001</v>
      </c>
      <c r="P1812" s="77">
        <v>87.217880000000008</v>
      </c>
      <c r="Q1812" s="77">
        <v>235.59299999999999</v>
      </c>
    </row>
    <row r="1813" spans="1:17" x14ac:dyDescent="0.2">
      <c r="A1813" s="19">
        <v>41401373</v>
      </c>
      <c r="B1813" s="19" t="s">
        <v>4142</v>
      </c>
      <c r="C1813" s="72" t="s">
        <v>4143</v>
      </c>
      <c r="D1813" s="73">
        <v>241.75</v>
      </c>
      <c r="E1813" s="74">
        <v>0</v>
      </c>
      <c r="G1813" s="75">
        <v>83.986180000000004</v>
      </c>
      <c r="H1813" s="75">
        <v>173.21250000000001</v>
      </c>
      <c r="I1813" s="75">
        <v>167.625</v>
      </c>
      <c r="J1813" s="75">
        <v>158.3125</v>
      </c>
      <c r="K1813" s="75">
        <v>130.375</v>
      </c>
      <c r="L1813" s="76">
        <v>235.59299999999999</v>
      </c>
      <c r="M1813" s="75">
        <v>167.625</v>
      </c>
      <c r="N1813" s="75">
        <v>167.625</v>
      </c>
      <c r="O1813" s="75">
        <v>167.625</v>
      </c>
      <c r="P1813" s="77">
        <v>83.986180000000004</v>
      </c>
      <c r="Q1813" s="77">
        <v>235.59299999999999</v>
      </c>
    </row>
    <row r="1814" spans="1:17" x14ac:dyDescent="0.2">
      <c r="A1814" s="19">
        <v>41401381</v>
      </c>
      <c r="B1814" s="19" t="s">
        <v>4138</v>
      </c>
      <c r="C1814" s="72" t="s">
        <v>4139</v>
      </c>
      <c r="D1814" s="73">
        <v>619.25</v>
      </c>
      <c r="E1814" s="74">
        <v>0</v>
      </c>
      <c r="G1814" s="75">
        <v>30.255324999999999</v>
      </c>
      <c r="H1814" s="75">
        <v>64.402500000000003</v>
      </c>
      <c r="I1814" s="75">
        <v>62.32500000000001</v>
      </c>
      <c r="J1814" s="75">
        <v>58.862499999999997</v>
      </c>
      <c r="K1814" s="75">
        <v>48.474999999999994</v>
      </c>
      <c r="L1814" s="74" t="s">
        <v>674</v>
      </c>
      <c r="M1814" s="75">
        <v>62.32500000000001</v>
      </c>
      <c r="N1814" s="75">
        <v>62.32500000000001</v>
      </c>
      <c r="O1814" s="75">
        <v>62.32500000000001</v>
      </c>
      <c r="P1814" s="75">
        <v>30.255324999999999</v>
      </c>
      <c r="Q1814" s="75">
        <v>64.402500000000003</v>
      </c>
    </row>
    <row r="1815" spans="1:17" x14ac:dyDescent="0.2">
      <c r="A1815" s="19">
        <v>41401399</v>
      </c>
      <c r="B1815" s="19" t="s">
        <v>4146</v>
      </c>
      <c r="C1815" s="72" t="s">
        <v>4147</v>
      </c>
      <c r="D1815" s="73">
        <v>528.25</v>
      </c>
      <c r="E1815" s="74">
        <v>0</v>
      </c>
      <c r="G1815" s="75">
        <v>344.55624999999998</v>
      </c>
      <c r="H1815" s="75">
        <v>254.541</v>
      </c>
      <c r="I1815" s="75">
        <v>246.32999999999998</v>
      </c>
      <c r="J1815" s="75">
        <v>232.64499999999998</v>
      </c>
      <c r="K1815" s="75">
        <v>191.58999999999997</v>
      </c>
      <c r="L1815" s="76">
        <v>397.54800000000006</v>
      </c>
      <c r="M1815" s="75">
        <v>246.32999999999998</v>
      </c>
      <c r="N1815" s="75">
        <v>246.32999999999998</v>
      </c>
      <c r="O1815" s="75">
        <v>246.32999999999998</v>
      </c>
      <c r="P1815" s="77">
        <v>191.58999999999997</v>
      </c>
      <c r="Q1815" s="77">
        <v>397.54800000000006</v>
      </c>
    </row>
    <row r="1816" spans="1:17" x14ac:dyDescent="0.2">
      <c r="A1816" s="19">
        <v>41401407</v>
      </c>
      <c r="B1816" s="19" t="s">
        <v>4282</v>
      </c>
      <c r="C1816" s="72" t="s">
        <v>4283</v>
      </c>
      <c r="D1816" s="73">
        <v>242.25</v>
      </c>
      <c r="E1816" s="74">
        <v>0</v>
      </c>
      <c r="G1816" s="75">
        <v>344.55624999999998</v>
      </c>
      <c r="H1816" s="75">
        <v>254.541</v>
      </c>
      <c r="I1816" s="75">
        <v>246.32999999999998</v>
      </c>
      <c r="J1816" s="75">
        <v>232.64499999999998</v>
      </c>
      <c r="K1816" s="75">
        <v>191.58999999999997</v>
      </c>
      <c r="L1816" s="76">
        <v>397.54800000000006</v>
      </c>
      <c r="M1816" s="75">
        <v>246.32999999999998</v>
      </c>
      <c r="N1816" s="75">
        <v>246.32999999999998</v>
      </c>
      <c r="O1816" s="75">
        <v>246.32999999999998</v>
      </c>
      <c r="P1816" s="77">
        <v>191.58999999999997</v>
      </c>
      <c r="Q1816" s="77">
        <v>397.54800000000006</v>
      </c>
    </row>
    <row r="1817" spans="1:17" x14ac:dyDescent="0.2">
      <c r="A1817" s="19">
        <v>41401415</v>
      </c>
      <c r="B1817" s="19" t="s">
        <v>4198</v>
      </c>
      <c r="C1817" s="72" t="s">
        <v>4199</v>
      </c>
      <c r="D1817" s="73">
        <v>738.25</v>
      </c>
      <c r="E1817" s="74">
        <v>0</v>
      </c>
      <c r="G1817" s="75">
        <v>344.55624999999998</v>
      </c>
      <c r="H1817" s="75">
        <v>254.541</v>
      </c>
      <c r="I1817" s="75">
        <v>246.32999999999998</v>
      </c>
      <c r="J1817" s="75">
        <v>232.64499999999998</v>
      </c>
      <c r="K1817" s="75">
        <v>191.58999999999997</v>
      </c>
      <c r="L1817" s="76">
        <v>397.54800000000006</v>
      </c>
      <c r="M1817" s="75">
        <v>246.32999999999998</v>
      </c>
      <c r="N1817" s="75">
        <v>246.32999999999998</v>
      </c>
      <c r="O1817" s="75">
        <v>246.32999999999998</v>
      </c>
      <c r="P1817" s="77">
        <v>191.58999999999997</v>
      </c>
      <c r="Q1817" s="77">
        <v>397.54800000000006</v>
      </c>
    </row>
    <row r="1818" spans="1:17" x14ac:dyDescent="0.2">
      <c r="A1818" s="19">
        <v>41401423</v>
      </c>
      <c r="B1818" s="19" t="s">
        <v>4201</v>
      </c>
      <c r="C1818" s="72" t="s">
        <v>4202</v>
      </c>
      <c r="D1818" s="73">
        <v>382.75</v>
      </c>
      <c r="E1818" s="74">
        <v>0</v>
      </c>
      <c r="G1818" s="75">
        <v>72.675229999999999</v>
      </c>
      <c r="H1818" s="75">
        <v>218.7825</v>
      </c>
      <c r="I1818" s="75">
        <v>211.72499999999999</v>
      </c>
      <c r="J1818" s="75">
        <v>199.96250000000001</v>
      </c>
      <c r="K1818" s="75">
        <v>164.67499999999998</v>
      </c>
      <c r="L1818" s="76">
        <v>98.12700000000001</v>
      </c>
      <c r="M1818" s="75">
        <v>211.72499999999999</v>
      </c>
      <c r="N1818" s="75">
        <v>211.72499999999999</v>
      </c>
      <c r="O1818" s="75">
        <v>211.72499999999999</v>
      </c>
      <c r="P1818" s="77">
        <v>72.675229999999999</v>
      </c>
      <c r="Q1818" s="77">
        <v>218.7825</v>
      </c>
    </row>
    <row r="1819" spans="1:17" x14ac:dyDescent="0.2">
      <c r="A1819" s="19">
        <v>41401431</v>
      </c>
      <c r="B1819" s="19" t="s">
        <v>4550</v>
      </c>
      <c r="C1819" s="72" t="s">
        <v>4551</v>
      </c>
      <c r="D1819" s="73">
        <v>719.5</v>
      </c>
      <c r="E1819" s="74">
        <v>0</v>
      </c>
      <c r="G1819" s="75">
        <v>456.04990000000004</v>
      </c>
      <c r="H1819" s="75">
        <v>781.37670000000014</v>
      </c>
      <c r="I1819" s="75">
        <v>756.17100000000005</v>
      </c>
      <c r="J1819" s="75">
        <v>714.16150000000005</v>
      </c>
      <c r="K1819" s="75">
        <v>588.13300000000004</v>
      </c>
      <c r="L1819" s="76">
        <v>1235.3399999999999</v>
      </c>
      <c r="M1819" s="75">
        <v>756.17100000000005</v>
      </c>
      <c r="N1819" s="75">
        <v>756.17100000000005</v>
      </c>
      <c r="O1819" s="75">
        <v>756.17100000000005</v>
      </c>
      <c r="P1819" s="77">
        <v>456.04990000000004</v>
      </c>
      <c r="Q1819" s="77">
        <v>1235.3399999999999</v>
      </c>
    </row>
    <row r="1820" spans="1:17" x14ac:dyDescent="0.2">
      <c r="A1820" s="19">
        <v>41401449</v>
      </c>
      <c r="B1820" s="19" t="s">
        <v>4559</v>
      </c>
      <c r="C1820" s="72" t="s">
        <v>4560</v>
      </c>
      <c r="D1820" s="73">
        <v>570.75</v>
      </c>
      <c r="E1820" s="74">
        <v>0</v>
      </c>
      <c r="G1820" s="75">
        <v>456.04990000000004</v>
      </c>
      <c r="H1820" s="75">
        <v>781.37670000000014</v>
      </c>
      <c r="I1820" s="75">
        <v>756.17100000000005</v>
      </c>
      <c r="J1820" s="75">
        <v>714.16150000000005</v>
      </c>
      <c r="K1820" s="75">
        <v>588.13300000000004</v>
      </c>
      <c r="L1820" s="76">
        <v>1235.3399999999999</v>
      </c>
      <c r="M1820" s="75">
        <v>756.17100000000005</v>
      </c>
      <c r="N1820" s="75">
        <v>756.17100000000005</v>
      </c>
      <c r="O1820" s="75">
        <v>756.17100000000005</v>
      </c>
      <c r="P1820" s="77">
        <v>456.04990000000004</v>
      </c>
      <c r="Q1820" s="77">
        <v>1235.3399999999999</v>
      </c>
    </row>
    <row r="1821" spans="1:17" x14ac:dyDescent="0.2">
      <c r="A1821" s="19">
        <v>41401456</v>
      </c>
      <c r="B1821" s="19" t="s">
        <v>4362</v>
      </c>
      <c r="C1821" s="72" t="s">
        <v>4363</v>
      </c>
      <c r="D1821" s="73">
        <v>438.25</v>
      </c>
      <c r="E1821" s="74">
        <v>0</v>
      </c>
      <c r="G1821" s="75">
        <v>456.04990000000004</v>
      </c>
      <c r="H1821" s="75">
        <v>781.37670000000014</v>
      </c>
      <c r="I1821" s="75">
        <v>756.17100000000005</v>
      </c>
      <c r="J1821" s="75">
        <v>714.16150000000005</v>
      </c>
      <c r="K1821" s="75">
        <v>588.13300000000004</v>
      </c>
      <c r="L1821" s="76">
        <v>1235.3399999999999</v>
      </c>
      <c r="M1821" s="75">
        <v>756.17100000000005</v>
      </c>
      <c r="N1821" s="75">
        <v>756.17100000000005</v>
      </c>
      <c r="O1821" s="75">
        <v>756.17100000000005</v>
      </c>
      <c r="P1821" s="77">
        <v>456.04990000000004</v>
      </c>
      <c r="Q1821" s="77">
        <v>1235.3399999999999</v>
      </c>
    </row>
    <row r="1822" spans="1:17" x14ac:dyDescent="0.2">
      <c r="A1822" s="19">
        <v>41401464</v>
      </c>
      <c r="B1822" s="19" t="s">
        <v>4366</v>
      </c>
      <c r="C1822" s="72" t="s">
        <v>4367</v>
      </c>
      <c r="D1822" s="73">
        <v>576.25</v>
      </c>
      <c r="E1822" s="74">
        <v>0</v>
      </c>
      <c r="G1822" s="75">
        <v>351.66599000000002</v>
      </c>
      <c r="H1822" s="75">
        <v>249.1935</v>
      </c>
      <c r="I1822" s="75">
        <v>241.155</v>
      </c>
      <c r="J1822" s="75">
        <v>227.75749999999999</v>
      </c>
      <c r="K1822" s="75">
        <v>187.56499999999997</v>
      </c>
      <c r="L1822" s="76">
        <v>549.00900000000001</v>
      </c>
      <c r="M1822" s="75">
        <v>241.155</v>
      </c>
      <c r="N1822" s="75">
        <v>241.155</v>
      </c>
      <c r="O1822" s="75">
        <v>241.155</v>
      </c>
      <c r="P1822" s="77">
        <v>187.56499999999997</v>
      </c>
      <c r="Q1822" s="77">
        <v>549.00900000000001</v>
      </c>
    </row>
    <row r="1823" spans="1:17" x14ac:dyDescent="0.2">
      <c r="A1823" s="19">
        <v>41401472</v>
      </c>
      <c r="B1823" s="19" t="s">
        <v>4554</v>
      </c>
      <c r="C1823" s="72" t="s">
        <v>4555</v>
      </c>
      <c r="D1823" s="73">
        <v>619.25</v>
      </c>
      <c r="E1823" s="74">
        <v>0</v>
      </c>
      <c r="G1823" s="75">
        <v>351.66599000000002</v>
      </c>
      <c r="H1823" s="75">
        <v>249.1935</v>
      </c>
      <c r="I1823" s="75">
        <v>241.155</v>
      </c>
      <c r="J1823" s="75">
        <v>227.75749999999999</v>
      </c>
      <c r="K1823" s="75">
        <v>187.56499999999997</v>
      </c>
      <c r="L1823" s="76">
        <v>549.00900000000001</v>
      </c>
      <c r="M1823" s="75">
        <v>241.155</v>
      </c>
      <c r="N1823" s="75">
        <v>241.155</v>
      </c>
      <c r="O1823" s="75">
        <v>241.155</v>
      </c>
      <c r="P1823" s="77">
        <v>187.56499999999997</v>
      </c>
      <c r="Q1823" s="77">
        <v>549.00900000000001</v>
      </c>
    </row>
    <row r="1824" spans="1:17" x14ac:dyDescent="0.2">
      <c r="A1824" s="19">
        <v>41401480</v>
      </c>
      <c r="B1824" s="19" t="s">
        <v>3021</v>
      </c>
      <c r="C1824" s="72" t="s">
        <v>3022</v>
      </c>
      <c r="D1824" s="73">
        <v>576.25</v>
      </c>
      <c r="E1824" s="74">
        <v>0</v>
      </c>
      <c r="G1824" s="75">
        <v>351.66599000000002</v>
      </c>
      <c r="H1824" s="75">
        <v>249.1935</v>
      </c>
      <c r="I1824" s="75">
        <v>241.155</v>
      </c>
      <c r="J1824" s="75">
        <v>227.75749999999999</v>
      </c>
      <c r="K1824" s="75">
        <v>187.56499999999997</v>
      </c>
      <c r="L1824" s="76">
        <v>549.00900000000001</v>
      </c>
      <c r="M1824" s="75">
        <v>241.155</v>
      </c>
      <c r="N1824" s="75">
        <v>241.155</v>
      </c>
      <c r="O1824" s="75">
        <v>241.155</v>
      </c>
      <c r="P1824" s="77">
        <v>187.56499999999997</v>
      </c>
      <c r="Q1824" s="77">
        <v>549.00900000000001</v>
      </c>
    </row>
    <row r="1825" spans="1:17" x14ac:dyDescent="0.2">
      <c r="A1825" s="19">
        <v>41401498</v>
      </c>
      <c r="B1825" s="19" t="s">
        <v>4600</v>
      </c>
      <c r="C1825" s="72" t="s">
        <v>4601</v>
      </c>
      <c r="D1825" s="73">
        <v>421.5</v>
      </c>
      <c r="E1825" s="74">
        <v>0</v>
      </c>
      <c r="G1825" s="75">
        <v>406.37677000000002</v>
      </c>
      <c r="H1825" s="75">
        <v>183.31230000000002</v>
      </c>
      <c r="I1825" s="75">
        <v>177.39900000000003</v>
      </c>
      <c r="J1825" s="75">
        <v>167.54349999999999</v>
      </c>
      <c r="K1825" s="75">
        <v>137.977</v>
      </c>
      <c r="L1825" s="76">
        <v>549.00900000000001</v>
      </c>
      <c r="M1825" s="75">
        <v>177.39900000000003</v>
      </c>
      <c r="N1825" s="75">
        <v>177.39900000000003</v>
      </c>
      <c r="O1825" s="75">
        <v>177.39900000000003</v>
      </c>
      <c r="P1825" s="77">
        <v>137.977</v>
      </c>
      <c r="Q1825" s="77">
        <v>549.00900000000001</v>
      </c>
    </row>
    <row r="1826" spans="1:17" x14ac:dyDescent="0.2">
      <c r="A1826" s="19">
        <v>41401506</v>
      </c>
      <c r="B1826" s="19" t="s">
        <v>4977</v>
      </c>
      <c r="C1826" s="72" t="s">
        <v>4978</v>
      </c>
      <c r="D1826" s="73">
        <v>576.25</v>
      </c>
      <c r="E1826" s="74">
        <v>0</v>
      </c>
      <c r="G1826" s="75">
        <v>406.37677000000002</v>
      </c>
      <c r="H1826" s="75">
        <v>183.31230000000002</v>
      </c>
      <c r="I1826" s="75">
        <v>177.39900000000003</v>
      </c>
      <c r="J1826" s="75">
        <v>167.54349999999999</v>
      </c>
      <c r="K1826" s="75">
        <v>137.977</v>
      </c>
      <c r="L1826" s="76">
        <v>549.00900000000001</v>
      </c>
      <c r="M1826" s="75">
        <v>177.39900000000003</v>
      </c>
      <c r="N1826" s="75">
        <v>177.39900000000003</v>
      </c>
      <c r="O1826" s="75">
        <v>177.39900000000003</v>
      </c>
      <c r="P1826" s="77">
        <v>137.977</v>
      </c>
      <c r="Q1826" s="77">
        <v>549.00900000000001</v>
      </c>
    </row>
    <row r="1827" spans="1:17" x14ac:dyDescent="0.2">
      <c r="A1827" s="19">
        <v>41401514</v>
      </c>
      <c r="B1827" s="19" t="s">
        <v>4974</v>
      </c>
      <c r="C1827" s="72" t="s">
        <v>4975</v>
      </c>
      <c r="D1827" s="73">
        <v>550.75</v>
      </c>
      <c r="E1827" s="74">
        <v>0</v>
      </c>
      <c r="G1827" s="75">
        <v>406.37677000000002</v>
      </c>
      <c r="H1827" s="75">
        <v>183.31230000000002</v>
      </c>
      <c r="I1827" s="75">
        <v>177.39900000000003</v>
      </c>
      <c r="J1827" s="75">
        <v>167.54349999999999</v>
      </c>
      <c r="K1827" s="75">
        <v>137.977</v>
      </c>
      <c r="L1827" s="76">
        <v>549.00900000000001</v>
      </c>
      <c r="M1827" s="75">
        <v>177.39900000000003</v>
      </c>
      <c r="N1827" s="75">
        <v>177.39900000000003</v>
      </c>
      <c r="O1827" s="75">
        <v>177.39900000000003</v>
      </c>
      <c r="P1827" s="77">
        <v>137.977</v>
      </c>
      <c r="Q1827" s="77">
        <v>549.00900000000001</v>
      </c>
    </row>
    <row r="1828" spans="1:17" x14ac:dyDescent="0.2">
      <c r="A1828" s="19">
        <v>42311118</v>
      </c>
      <c r="B1828" s="19" t="s">
        <v>12</v>
      </c>
      <c r="C1828" s="20">
        <v>72110</v>
      </c>
      <c r="D1828" s="73">
        <v>797.25</v>
      </c>
      <c r="E1828" s="74">
        <v>122.91199999999999</v>
      </c>
      <c r="G1828" s="75">
        <v>402.32763999999997</v>
      </c>
      <c r="H1828" s="75">
        <v>1019.5125</v>
      </c>
      <c r="I1828" s="75">
        <v>986.625</v>
      </c>
      <c r="J1828" s="75">
        <v>931.8125</v>
      </c>
      <c r="K1828" s="75">
        <v>767.375</v>
      </c>
      <c r="L1828" s="76">
        <v>157.25700000000001</v>
      </c>
      <c r="M1828" s="75">
        <v>986.625</v>
      </c>
      <c r="N1828" s="75">
        <v>986.625</v>
      </c>
      <c r="O1828" s="75">
        <v>986.625</v>
      </c>
      <c r="P1828" s="77">
        <v>157.25700000000001</v>
      </c>
      <c r="Q1828" s="77">
        <v>1019.5125</v>
      </c>
    </row>
    <row r="1829" spans="1:17" x14ac:dyDescent="0.2">
      <c r="A1829" s="19">
        <v>40610008</v>
      </c>
      <c r="B1829" s="19" t="s">
        <v>544</v>
      </c>
      <c r="C1829" s="20">
        <v>74018</v>
      </c>
      <c r="D1829" s="73">
        <v>431.5</v>
      </c>
      <c r="E1829" s="74">
        <v>99.911999999999992</v>
      </c>
      <c r="G1829" s="75">
        <v>402.32763999999997</v>
      </c>
      <c r="H1829" s="75">
        <v>937.95150000000001</v>
      </c>
      <c r="I1829" s="75">
        <v>907.69499999999994</v>
      </c>
      <c r="J1829" s="75">
        <v>857.26749999999993</v>
      </c>
      <c r="K1829" s="75">
        <v>705.9849999999999</v>
      </c>
      <c r="L1829" s="76">
        <v>157.25700000000001</v>
      </c>
      <c r="M1829" s="75">
        <v>907.69499999999994</v>
      </c>
      <c r="N1829" s="75">
        <v>907.69499999999994</v>
      </c>
      <c r="O1829" s="75">
        <v>907.69499999999994</v>
      </c>
      <c r="P1829" s="77">
        <v>157.25700000000001</v>
      </c>
      <c r="Q1829" s="77">
        <v>937.95150000000001</v>
      </c>
    </row>
    <row r="1830" spans="1:17" x14ac:dyDescent="0.2">
      <c r="A1830" s="19">
        <v>40610016</v>
      </c>
      <c r="B1830" s="19" t="s">
        <v>754</v>
      </c>
      <c r="C1830" s="20">
        <v>73050</v>
      </c>
      <c r="D1830" s="73">
        <v>546</v>
      </c>
      <c r="E1830" s="74">
        <v>99.911999999999992</v>
      </c>
      <c r="G1830" s="75">
        <v>402.32763999999997</v>
      </c>
      <c r="H1830" s="75">
        <v>937.95150000000001</v>
      </c>
      <c r="I1830" s="75">
        <v>907.69499999999994</v>
      </c>
      <c r="J1830" s="75">
        <v>857.26749999999993</v>
      </c>
      <c r="K1830" s="75">
        <v>705.9849999999999</v>
      </c>
      <c r="L1830" s="76">
        <v>157.25700000000001</v>
      </c>
      <c r="M1830" s="75">
        <v>907.69499999999994</v>
      </c>
      <c r="N1830" s="75">
        <v>907.69499999999994</v>
      </c>
      <c r="O1830" s="75">
        <v>907.69499999999994</v>
      </c>
      <c r="P1830" s="77">
        <v>157.25700000000001</v>
      </c>
      <c r="Q1830" s="77">
        <v>937.95150000000001</v>
      </c>
    </row>
    <row r="1831" spans="1:17" x14ac:dyDescent="0.2">
      <c r="A1831" s="19">
        <v>40610024</v>
      </c>
      <c r="B1831" s="19" t="s">
        <v>548</v>
      </c>
      <c r="C1831" s="20">
        <v>73610</v>
      </c>
      <c r="D1831" s="73">
        <v>521.75</v>
      </c>
      <c r="E1831" s="74">
        <v>99.911999999999992</v>
      </c>
      <c r="G1831" s="75">
        <v>402.32763999999997</v>
      </c>
      <c r="H1831" s="75">
        <v>937.95150000000001</v>
      </c>
      <c r="I1831" s="75">
        <v>907.69499999999994</v>
      </c>
      <c r="J1831" s="75">
        <v>857.26749999999993</v>
      </c>
      <c r="K1831" s="75">
        <v>705.9849999999999</v>
      </c>
      <c r="L1831" s="76">
        <v>157.25700000000001</v>
      </c>
      <c r="M1831" s="75">
        <v>907.69499999999994</v>
      </c>
      <c r="N1831" s="75">
        <v>907.69499999999994</v>
      </c>
      <c r="O1831" s="75">
        <v>907.69499999999994</v>
      </c>
      <c r="P1831" s="77">
        <v>157.25700000000001</v>
      </c>
      <c r="Q1831" s="77">
        <v>937.95150000000001</v>
      </c>
    </row>
    <row r="1832" spans="1:17" x14ac:dyDescent="0.2">
      <c r="A1832" s="19">
        <v>40610032</v>
      </c>
      <c r="B1832" s="19" t="s">
        <v>969</v>
      </c>
      <c r="C1832" s="20">
        <v>73600</v>
      </c>
      <c r="D1832" s="73">
        <v>460.75</v>
      </c>
      <c r="E1832" s="74">
        <v>99.911999999999992</v>
      </c>
      <c r="G1832" s="75">
        <v>598.92906000000005</v>
      </c>
      <c r="H1832" s="75">
        <v>148.66050000000001</v>
      </c>
      <c r="I1832" s="75">
        <v>143.86500000000001</v>
      </c>
      <c r="J1832" s="75">
        <v>135.8725</v>
      </c>
      <c r="K1832" s="75">
        <v>111.895</v>
      </c>
      <c r="L1832" s="76">
        <v>2087.0009999999997</v>
      </c>
      <c r="M1832" s="75">
        <v>143.86500000000001</v>
      </c>
      <c r="N1832" s="75">
        <v>143.86500000000001</v>
      </c>
      <c r="O1832" s="75">
        <v>143.86500000000001</v>
      </c>
      <c r="P1832" s="77">
        <v>111.895</v>
      </c>
      <c r="Q1832" s="77">
        <v>2087.0009999999997</v>
      </c>
    </row>
    <row r="1833" spans="1:17" x14ac:dyDescent="0.2">
      <c r="A1833" s="19">
        <v>40610040</v>
      </c>
      <c r="B1833" s="19" t="s">
        <v>2586</v>
      </c>
      <c r="C1833" s="20">
        <v>73522</v>
      </c>
      <c r="D1833" s="73">
        <v>728</v>
      </c>
      <c r="E1833" s="74">
        <v>122.91199999999999</v>
      </c>
      <c r="G1833" s="75">
        <v>598.92906000000005</v>
      </c>
      <c r="H1833" s="75">
        <v>148.66050000000001</v>
      </c>
      <c r="I1833" s="75">
        <v>143.86500000000001</v>
      </c>
      <c r="J1833" s="75">
        <v>135.8725</v>
      </c>
      <c r="K1833" s="75">
        <v>111.895</v>
      </c>
      <c r="L1833" s="76">
        <v>2087.0009999999997</v>
      </c>
      <c r="M1833" s="75">
        <v>143.86500000000001</v>
      </c>
      <c r="N1833" s="75">
        <v>143.86500000000001</v>
      </c>
      <c r="O1833" s="75">
        <v>143.86500000000001</v>
      </c>
      <c r="P1833" s="77">
        <v>111.895</v>
      </c>
      <c r="Q1833" s="77">
        <v>2087.0009999999997</v>
      </c>
    </row>
    <row r="1834" spans="1:17" x14ac:dyDescent="0.2">
      <c r="A1834" s="19">
        <v>40610057</v>
      </c>
      <c r="B1834" s="19" t="s">
        <v>1235</v>
      </c>
      <c r="C1834" s="20">
        <v>77072</v>
      </c>
      <c r="D1834" s="73">
        <v>465.75</v>
      </c>
      <c r="E1834" s="74">
        <v>122.91199999999999</v>
      </c>
      <c r="G1834" s="75">
        <v>598.92906000000005</v>
      </c>
      <c r="H1834" s="75">
        <v>148.66050000000001</v>
      </c>
      <c r="I1834" s="75">
        <v>143.86500000000001</v>
      </c>
      <c r="J1834" s="75">
        <v>135.8725</v>
      </c>
      <c r="K1834" s="75">
        <v>111.895</v>
      </c>
      <c r="L1834" s="76">
        <v>2087.0009999999997</v>
      </c>
      <c r="M1834" s="75">
        <v>143.86500000000001</v>
      </c>
      <c r="N1834" s="75">
        <v>143.86500000000001</v>
      </c>
      <c r="O1834" s="75">
        <v>143.86500000000001</v>
      </c>
      <c r="P1834" s="77">
        <v>111.895</v>
      </c>
      <c r="Q1834" s="77">
        <v>2087.0009999999997</v>
      </c>
    </row>
    <row r="1835" spans="1:17" x14ac:dyDescent="0.2">
      <c r="A1835" s="19">
        <v>40610065</v>
      </c>
      <c r="B1835" s="19" t="s">
        <v>4511</v>
      </c>
      <c r="C1835" s="20">
        <v>77073</v>
      </c>
      <c r="D1835" s="73">
        <v>616.75</v>
      </c>
      <c r="E1835" s="74">
        <v>122.91199999999999</v>
      </c>
      <c r="G1835" s="75">
        <v>38.394771999999996</v>
      </c>
      <c r="H1835" s="75">
        <v>81.728399999999993</v>
      </c>
      <c r="I1835" s="75">
        <v>79.092000000000013</v>
      </c>
      <c r="J1835" s="75">
        <v>74.697999999999993</v>
      </c>
      <c r="K1835" s="75">
        <v>61.515999999999991</v>
      </c>
      <c r="L1835" s="74" t="s">
        <v>674</v>
      </c>
      <c r="M1835" s="75">
        <v>79.092000000000013</v>
      </c>
      <c r="N1835" s="75">
        <v>79.092000000000013</v>
      </c>
      <c r="O1835" s="75">
        <v>79.092000000000013</v>
      </c>
      <c r="P1835" s="75">
        <v>38.394771999999996</v>
      </c>
      <c r="Q1835" s="75">
        <v>81.728399999999993</v>
      </c>
    </row>
    <row r="1836" spans="1:17" x14ac:dyDescent="0.2">
      <c r="A1836" s="19">
        <v>40610073</v>
      </c>
      <c r="B1836" s="19" t="s">
        <v>1246</v>
      </c>
      <c r="C1836" s="20">
        <v>77075</v>
      </c>
      <c r="D1836" s="73">
        <v>802</v>
      </c>
      <c r="E1836" s="74">
        <v>122.91199999999999</v>
      </c>
      <c r="G1836" s="75">
        <v>31.692726000000004</v>
      </c>
      <c r="H1836" s="75">
        <v>67.46220000000001</v>
      </c>
      <c r="I1836" s="75">
        <v>65.286000000000016</v>
      </c>
      <c r="J1836" s="75">
        <v>61.659000000000006</v>
      </c>
      <c r="K1836" s="75">
        <v>50.777999999999999</v>
      </c>
      <c r="L1836" s="74" t="s">
        <v>674</v>
      </c>
      <c r="M1836" s="75">
        <v>65.286000000000016</v>
      </c>
      <c r="N1836" s="75">
        <v>65.286000000000016</v>
      </c>
      <c r="O1836" s="75">
        <v>65.286000000000016</v>
      </c>
      <c r="P1836" s="75">
        <v>31.692726000000004</v>
      </c>
      <c r="Q1836" s="75">
        <v>67.46220000000001</v>
      </c>
    </row>
    <row r="1837" spans="1:17" x14ac:dyDescent="0.2">
      <c r="A1837" s="19">
        <v>40610081</v>
      </c>
      <c r="B1837" s="19" t="s">
        <v>1250</v>
      </c>
      <c r="C1837" s="20">
        <v>77074</v>
      </c>
      <c r="D1837" s="73">
        <v>802</v>
      </c>
      <c r="E1837" s="74">
        <v>122.91199999999999</v>
      </c>
      <c r="G1837" s="75">
        <v>31.692726000000004</v>
      </c>
      <c r="H1837" s="75">
        <v>67.46220000000001</v>
      </c>
      <c r="I1837" s="75">
        <v>65.286000000000016</v>
      </c>
      <c r="J1837" s="75">
        <v>61.659000000000006</v>
      </c>
      <c r="K1837" s="75">
        <v>50.777999999999999</v>
      </c>
      <c r="L1837" s="74" t="s">
        <v>674</v>
      </c>
      <c r="M1837" s="75">
        <v>65.286000000000016</v>
      </c>
      <c r="N1837" s="75">
        <v>65.286000000000016</v>
      </c>
      <c r="O1837" s="75">
        <v>65.286000000000016</v>
      </c>
      <c r="P1837" s="75">
        <v>31.692726000000004</v>
      </c>
      <c r="Q1837" s="75">
        <v>67.46220000000001</v>
      </c>
    </row>
    <row r="1838" spans="1:17" x14ac:dyDescent="0.2">
      <c r="A1838" s="19">
        <v>40610099</v>
      </c>
      <c r="B1838" s="19" t="s">
        <v>525</v>
      </c>
      <c r="C1838" s="20">
        <v>71046</v>
      </c>
      <c r="D1838" s="73">
        <v>532.25</v>
      </c>
      <c r="E1838" s="74">
        <v>99.911999999999992</v>
      </c>
      <c r="G1838" s="75">
        <v>420.72931999999997</v>
      </c>
      <c r="H1838" s="75">
        <v>661.16489999999999</v>
      </c>
      <c r="I1838" s="75">
        <v>639.83699999999999</v>
      </c>
      <c r="J1838" s="75">
        <v>604.29049999999995</v>
      </c>
      <c r="K1838" s="75">
        <v>497.65099999999995</v>
      </c>
      <c r="L1838" s="76">
        <v>287.55900000000003</v>
      </c>
      <c r="M1838" s="75">
        <v>639.83699999999999</v>
      </c>
      <c r="N1838" s="75">
        <v>639.83699999999999</v>
      </c>
      <c r="O1838" s="75">
        <v>639.83699999999999</v>
      </c>
      <c r="P1838" s="77">
        <v>287.55900000000003</v>
      </c>
      <c r="Q1838" s="77">
        <v>661.16489999999999</v>
      </c>
    </row>
    <row r="1839" spans="1:17" x14ac:dyDescent="0.2">
      <c r="A1839" s="19">
        <v>40610107</v>
      </c>
      <c r="B1839" s="19" t="s">
        <v>524</v>
      </c>
      <c r="C1839" s="20">
        <v>71045</v>
      </c>
      <c r="D1839" s="73">
        <v>428.75</v>
      </c>
      <c r="E1839" s="74">
        <v>99.911999999999992</v>
      </c>
      <c r="G1839" s="75">
        <v>420.72931999999997</v>
      </c>
      <c r="H1839" s="75">
        <v>661.16489999999999</v>
      </c>
      <c r="I1839" s="75">
        <v>639.83699999999999</v>
      </c>
      <c r="J1839" s="75">
        <v>604.29049999999995</v>
      </c>
      <c r="K1839" s="75">
        <v>497.65099999999995</v>
      </c>
      <c r="L1839" s="76">
        <v>287.55900000000003</v>
      </c>
      <c r="M1839" s="75">
        <v>639.83699999999999</v>
      </c>
      <c r="N1839" s="75">
        <v>639.83699999999999</v>
      </c>
      <c r="O1839" s="75">
        <v>639.83699999999999</v>
      </c>
      <c r="P1839" s="77">
        <v>287.55900000000003</v>
      </c>
      <c r="Q1839" s="77">
        <v>661.16489999999999</v>
      </c>
    </row>
    <row r="1840" spans="1:17" x14ac:dyDescent="0.2">
      <c r="A1840" s="19">
        <v>40610115</v>
      </c>
      <c r="B1840" s="19" t="s">
        <v>1477</v>
      </c>
      <c r="C1840" s="20">
        <v>71047</v>
      </c>
      <c r="D1840" s="73">
        <v>654</v>
      </c>
      <c r="E1840" s="74">
        <v>99.911999999999992</v>
      </c>
      <c r="G1840" s="75">
        <v>420.72931999999997</v>
      </c>
      <c r="H1840" s="75">
        <v>661.16489999999999</v>
      </c>
      <c r="I1840" s="75">
        <v>639.83699999999999</v>
      </c>
      <c r="J1840" s="75">
        <v>604.29049999999995</v>
      </c>
      <c r="K1840" s="75">
        <v>497.65099999999995</v>
      </c>
      <c r="L1840" s="76">
        <v>287.55900000000003</v>
      </c>
      <c r="M1840" s="75">
        <v>639.83699999999999</v>
      </c>
      <c r="N1840" s="75">
        <v>639.83699999999999</v>
      </c>
      <c r="O1840" s="75">
        <v>639.83699999999999</v>
      </c>
      <c r="P1840" s="77">
        <v>287.55900000000003</v>
      </c>
      <c r="Q1840" s="77">
        <v>661.16489999999999</v>
      </c>
    </row>
    <row r="1841" spans="1:17" x14ac:dyDescent="0.2">
      <c r="A1841" s="19">
        <v>40610123</v>
      </c>
      <c r="B1841" s="19" t="s">
        <v>1511</v>
      </c>
      <c r="C1841" s="20">
        <v>73000</v>
      </c>
      <c r="D1841" s="73">
        <v>501</v>
      </c>
      <c r="E1841" s="74">
        <v>99.911999999999992</v>
      </c>
      <c r="G1841" s="75">
        <v>420.72931999999997</v>
      </c>
      <c r="H1841" s="75">
        <v>661.16489999999999</v>
      </c>
      <c r="I1841" s="75">
        <v>639.83699999999999</v>
      </c>
      <c r="J1841" s="75">
        <v>604.29049999999995</v>
      </c>
      <c r="K1841" s="75">
        <v>497.65099999999995</v>
      </c>
      <c r="L1841" s="76">
        <v>287.55900000000003</v>
      </c>
      <c r="M1841" s="75">
        <v>639.83699999999999</v>
      </c>
      <c r="N1841" s="75">
        <v>639.83699999999999</v>
      </c>
      <c r="O1841" s="75">
        <v>639.83699999999999</v>
      </c>
      <c r="P1841" s="77">
        <v>287.55900000000003</v>
      </c>
      <c r="Q1841" s="77">
        <v>661.16489999999999</v>
      </c>
    </row>
    <row r="1842" spans="1:17" x14ac:dyDescent="0.2">
      <c r="A1842" s="19">
        <v>40610131</v>
      </c>
      <c r="B1842" s="19" t="s">
        <v>552</v>
      </c>
      <c r="C1842" s="20">
        <v>74019</v>
      </c>
      <c r="D1842" s="73">
        <v>688.25</v>
      </c>
      <c r="E1842" s="74">
        <v>122.91199999999999</v>
      </c>
      <c r="G1842" s="75">
        <v>231.76992000000001</v>
      </c>
      <c r="H1842" s="75">
        <v>414.08250000000004</v>
      </c>
      <c r="I1842" s="75">
        <v>400.72500000000002</v>
      </c>
      <c r="J1842" s="75">
        <v>378.46249999999998</v>
      </c>
      <c r="K1842" s="75">
        <v>311.67499999999995</v>
      </c>
      <c r="L1842" s="76">
        <v>157.25700000000001</v>
      </c>
      <c r="M1842" s="75">
        <v>400.72500000000002</v>
      </c>
      <c r="N1842" s="75">
        <v>400.72500000000002</v>
      </c>
      <c r="O1842" s="75">
        <v>400.72500000000002</v>
      </c>
      <c r="P1842" s="77">
        <v>157.25700000000001</v>
      </c>
      <c r="Q1842" s="77">
        <v>414.08250000000004</v>
      </c>
    </row>
    <row r="1843" spans="1:17" x14ac:dyDescent="0.2">
      <c r="A1843" s="19">
        <v>40610149</v>
      </c>
      <c r="B1843" s="19" t="s">
        <v>542</v>
      </c>
      <c r="C1843" s="20">
        <v>72040</v>
      </c>
      <c r="D1843" s="73">
        <v>587.25</v>
      </c>
      <c r="E1843" s="74">
        <v>99.911999999999992</v>
      </c>
      <c r="G1843" s="75">
        <v>420.72931999999997</v>
      </c>
      <c r="H1843" s="75">
        <v>718.65750000000003</v>
      </c>
      <c r="I1843" s="75">
        <v>695.47500000000002</v>
      </c>
      <c r="J1843" s="75">
        <v>656.83749999999998</v>
      </c>
      <c r="K1843" s="75">
        <v>540.92499999999995</v>
      </c>
      <c r="L1843" s="76">
        <v>287.55900000000003</v>
      </c>
      <c r="M1843" s="75">
        <v>695.47500000000002</v>
      </c>
      <c r="N1843" s="75">
        <v>695.47500000000002</v>
      </c>
      <c r="O1843" s="75">
        <v>695.47500000000002</v>
      </c>
      <c r="P1843" s="77">
        <v>287.55900000000003</v>
      </c>
      <c r="Q1843" s="77">
        <v>718.65750000000003</v>
      </c>
    </row>
    <row r="1844" spans="1:17" x14ac:dyDescent="0.2">
      <c r="A1844" s="19">
        <v>40610156</v>
      </c>
      <c r="B1844" s="19" t="s">
        <v>1442</v>
      </c>
      <c r="C1844" s="20">
        <v>72050</v>
      </c>
      <c r="D1844" s="73">
        <v>811.5</v>
      </c>
      <c r="E1844" s="74">
        <v>122.91199999999999</v>
      </c>
      <c r="G1844" s="75">
        <v>231.76992000000001</v>
      </c>
      <c r="H1844" s="75">
        <v>380.95590000000004</v>
      </c>
      <c r="I1844" s="75">
        <v>368.66700000000003</v>
      </c>
      <c r="J1844" s="75">
        <v>348.18549999999999</v>
      </c>
      <c r="K1844" s="75">
        <v>286.74099999999999</v>
      </c>
      <c r="L1844" s="76">
        <v>157.25700000000001</v>
      </c>
      <c r="M1844" s="75">
        <v>368.66700000000003</v>
      </c>
      <c r="N1844" s="75">
        <v>368.66700000000003</v>
      </c>
      <c r="O1844" s="75">
        <v>368.66700000000003</v>
      </c>
      <c r="P1844" s="77">
        <v>157.25700000000001</v>
      </c>
      <c r="Q1844" s="77">
        <v>380.95590000000004</v>
      </c>
    </row>
    <row r="1845" spans="1:17" x14ac:dyDescent="0.2">
      <c r="A1845" s="19">
        <v>40610164</v>
      </c>
      <c r="B1845" s="19" t="s">
        <v>529</v>
      </c>
      <c r="C1845" s="20">
        <v>72052</v>
      </c>
      <c r="D1845" s="73">
        <v>920.5</v>
      </c>
      <c r="E1845" s="74">
        <v>122.91199999999999</v>
      </c>
      <c r="G1845" s="75">
        <v>231.76992000000001</v>
      </c>
      <c r="H1845" s="75">
        <v>380.95590000000004</v>
      </c>
      <c r="I1845" s="75">
        <v>368.66700000000003</v>
      </c>
      <c r="J1845" s="75">
        <v>348.18549999999999</v>
      </c>
      <c r="K1845" s="75">
        <v>286.74099999999999</v>
      </c>
      <c r="L1845" s="76">
        <v>157.25700000000001</v>
      </c>
      <c r="M1845" s="75">
        <v>368.66700000000003</v>
      </c>
      <c r="N1845" s="75">
        <v>368.66700000000003</v>
      </c>
      <c r="O1845" s="75">
        <v>368.66700000000003</v>
      </c>
      <c r="P1845" s="77">
        <v>157.25700000000001</v>
      </c>
      <c r="Q1845" s="77">
        <v>380.95590000000004</v>
      </c>
    </row>
    <row r="1846" spans="1:17" x14ac:dyDescent="0.2">
      <c r="A1846" s="19">
        <v>40610172</v>
      </c>
      <c r="B1846" s="19" t="s">
        <v>538</v>
      </c>
      <c r="C1846" s="20">
        <v>73080</v>
      </c>
      <c r="D1846" s="73">
        <v>573.5</v>
      </c>
      <c r="E1846" s="74">
        <v>99.911999999999992</v>
      </c>
      <c r="G1846" s="75">
        <v>231.76992000000001</v>
      </c>
      <c r="H1846" s="75">
        <v>380.95590000000004</v>
      </c>
      <c r="I1846" s="75">
        <v>368.66700000000003</v>
      </c>
      <c r="J1846" s="75">
        <v>348.18549999999999</v>
      </c>
      <c r="K1846" s="75">
        <v>286.74099999999999</v>
      </c>
      <c r="L1846" s="76">
        <v>157.25700000000001</v>
      </c>
      <c r="M1846" s="75">
        <v>368.66700000000003</v>
      </c>
      <c r="N1846" s="75">
        <v>368.66700000000003</v>
      </c>
      <c r="O1846" s="75">
        <v>368.66700000000003</v>
      </c>
      <c r="P1846" s="77">
        <v>157.25700000000001</v>
      </c>
      <c r="Q1846" s="77">
        <v>380.95590000000004</v>
      </c>
    </row>
    <row r="1847" spans="1:17" x14ac:dyDescent="0.2">
      <c r="A1847" s="19">
        <v>40610180</v>
      </c>
      <c r="B1847" s="19" t="s">
        <v>2132</v>
      </c>
      <c r="C1847" s="20">
        <v>73070</v>
      </c>
      <c r="D1847" s="73">
        <v>491.75</v>
      </c>
      <c r="E1847" s="74">
        <v>99.911999999999992</v>
      </c>
      <c r="G1847" s="75">
        <v>231.76992000000001</v>
      </c>
      <c r="H1847" s="75">
        <v>380.95590000000004</v>
      </c>
      <c r="I1847" s="75">
        <v>368.66700000000003</v>
      </c>
      <c r="J1847" s="75">
        <v>348.18549999999999</v>
      </c>
      <c r="K1847" s="75">
        <v>286.74099999999999</v>
      </c>
      <c r="L1847" s="76">
        <v>157.25700000000001</v>
      </c>
      <c r="M1847" s="75">
        <v>368.66700000000003</v>
      </c>
      <c r="N1847" s="75">
        <v>368.66700000000003</v>
      </c>
      <c r="O1847" s="75">
        <v>368.66700000000003</v>
      </c>
      <c r="P1847" s="77">
        <v>157.25700000000001</v>
      </c>
      <c r="Q1847" s="77">
        <v>380.95590000000004</v>
      </c>
    </row>
    <row r="1848" spans="1:17" x14ac:dyDescent="0.2">
      <c r="A1848" s="19">
        <v>40610198</v>
      </c>
      <c r="B1848" s="19" t="s">
        <v>2266</v>
      </c>
      <c r="C1848" s="20">
        <v>70150</v>
      </c>
      <c r="D1848" s="73">
        <v>587.25</v>
      </c>
      <c r="E1848" s="74">
        <v>122.91199999999999</v>
      </c>
      <c r="G1848" s="75">
        <v>420.72931999999997</v>
      </c>
      <c r="H1848" s="75">
        <v>382.66710000000006</v>
      </c>
      <c r="I1848" s="75">
        <v>370.32300000000004</v>
      </c>
      <c r="J1848" s="75">
        <v>349.74950000000001</v>
      </c>
      <c r="K1848" s="75">
        <v>288.029</v>
      </c>
      <c r="L1848" s="76">
        <v>287.55900000000003</v>
      </c>
      <c r="M1848" s="75">
        <v>370.32300000000004</v>
      </c>
      <c r="N1848" s="75">
        <v>370.32300000000004</v>
      </c>
      <c r="O1848" s="75">
        <v>370.32300000000004</v>
      </c>
      <c r="P1848" s="77">
        <v>287.55900000000003</v>
      </c>
      <c r="Q1848" s="77">
        <v>420.72931999999997</v>
      </c>
    </row>
    <row r="1849" spans="1:17" x14ac:dyDescent="0.2">
      <c r="A1849" s="19">
        <v>40610206</v>
      </c>
      <c r="B1849" s="19" t="s">
        <v>528</v>
      </c>
      <c r="C1849" s="20">
        <v>73552</v>
      </c>
      <c r="D1849" s="73">
        <v>431</v>
      </c>
      <c r="E1849" s="74">
        <v>99.911999999999992</v>
      </c>
      <c r="G1849" s="75">
        <v>420.72931999999997</v>
      </c>
      <c r="H1849" s="75">
        <v>382.66710000000006</v>
      </c>
      <c r="I1849" s="75">
        <v>370.32300000000004</v>
      </c>
      <c r="J1849" s="75">
        <v>349.74950000000001</v>
      </c>
      <c r="K1849" s="75">
        <v>288.029</v>
      </c>
      <c r="L1849" s="76">
        <v>287.55900000000003</v>
      </c>
      <c r="M1849" s="75">
        <v>370.32300000000004</v>
      </c>
      <c r="N1849" s="75">
        <v>370.32300000000004</v>
      </c>
      <c r="O1849" s="75">
        <v>370.32300000000004</v>
      </c>
      <c r="P1849" s="77">
        <v>287.55900000000003</v>
      </c>
      <c r="Q1849" s="77">
        <v>420.72931999999997</v>
      </c>
    </row>
    <row r="1850" spans="1:17" x14ac:dyDescent="0.2">
      <c r="A1850" s="19">
        <v>40610222</v>
      </c>
      <c r="B1850" s="19" t="s">
        <v>536</v>
      </c>
      <c r="C1850" s="20">
        <v>73140</v>
      </c>
      <c r="D1850" s="73">
        <v>360.75</v>
      </c>
      <c r="E1850" s="74">
        <v>99.911999999999992</v>
      </c>
      <c r="G1850" s="75">
        <v>420.72931999999997</v>
      </c>
      <c r="H1850" s="75">
        <v>382.66710000000006</v>
      </c>
      <c r="I1850" s="75">
        <v>370.32300000000004</v>
      </c>
      <c r="J1850" s="75">
        <v>349.74950000000001</v>
      </c>
      <c r="K1850" s="75">
        <v>288.029</v>
      </c>
      <c r="L1850" s="76">
        <v>287.55900000000003</v>
      </c>
      <c r="M1850" s="75">
        <v>370.32300000000004</v>
      </c>
      <c r="N1850" s="75">
        <v>370.32300000000004</v>
      </c>
      <c r="O1850" s="75">
        <v>370.32300000000004</v>
      </c>
      <c r="P1850" s="77">
        <v>287.55900000000003</v>
      </c>
      <c r="Q1850" s="77">
        <v>420.72931999999997</v>
      </c>
    </row>
    <row r="1851" spans="1:17" x14ac:dyDescent="0.2">
      <c r="A1851" s="19">
        <v>40610248</v>
      </c>
      <c r="B1851" s="19" t="s">
        <v>550</v>
      </c>
      <c r="C1851" s="20">
        <v>73630</v>
      </c>
      <c r="D1851" s="73">
        <v>546</v>
      </c>
      <c r="E1851" s="74">
        <v>99.911999999999992</v>
      </c>
      <c r="G1851" s="75">
        <v>420.72931999999997</v>
      </c>
      <c r="H1851" s="75">
        <v>382.66710000000006</v>
      </c>
      <c r="I1851" s="75">
        <v>370.32300000000004</v>
      </c>
      <c r="J1851" s="75">
        <v>349.74950000000001</v>
      </c>
      <c r="K1851" s="75">
        <v>288.029</v>
      </c>
      <c r="L1851" s="76">
        <v>287.55900000000003</v>
      </c>
      <c r="M1851" s="75">
        <v>370.32300000000004</v>
      </c>
      <c r="N1851" s="75">
        <v>370.32300000000004</v>
      </c>
      <c r="O1851" s="75">
        <v>370.32300000000004</v>
      </c>
      <c r="P1851" s="77">
        <v>287.55900000000003</v>
      </c>
      <c r="Q1851" s="77">
        <v>420.72931999999997</v>
      </c>
    </row>
    <row r="1852" spans="1:17" x14ac:dyDescent="0.2">
      <c r="A1852" s="19">
        <v>40610255</v>
      </c>
      <c r="B1852" s="19" t="s">
        <v>2365</v>
      </c>
      <c r="C1852" s="20">
        <v>73620</v>
      </c>
      <c r="D1852" s="73">
        <v>402.5</v>
      </c>
      <c r="E1852" s="74">
        <v>99.911999999999992</v>
      </c>
      <c r="G1852" s="75">
        <v>0.56797000000000009</v>
      </c>
      <c r="H1852" s="75">
        <v>1.2090000000000001</v>
      </c>
      <c r="I1852" s="75">
        <v>1.1700000000000002</v>
      </c>
      <c r="J1852" s="75">
        <v>1.105</v>
      </c>
      <c r="K1852" s="75">
        <v>0.90999999999999992</v>
      </c>
      <c r="L1852" s="74" t="s">
        <v>674</v>
      </c>
      <c r="M1852" s="75">
        <v>1.1700000000000002</v>
      </c>
      <c r="N1852" s="75">
        <v>1.1700000000000002</v>
      </c>
      <c r="O1852" s="75">
        <v>1.1700000000000002</v>
      </c>
      <c r="P1852" s="75">
        <v>0.56797000000000009</v>
      </c>
      <c r="Q1852" s="75">
        <v>1.2090000000000001</v>
      </c>
    </row>
    <row r="1853" spans="1:17" x14ac:dyDescent="0.2">
      <c r="A1853" s="19">
        <v>40610263</v>
      </c>
      <c r="B1853" s="19" t="s">
        <v>535</v>
      </c>
      <c r="C1853" s="20">
        <v>73090</v>
      </c>
      <c r="D1853" s="73">
        <v>419.75</v>
      </c>
      <c r="E1853" s="74">
        <v>99.911999999999992</v>
      </c>
      <c r="G1853" s="75">
        <v>1474.5296599999999</v>
      </c>
      <c r="H1853" s="75">
        <v>2471.2425000000003</v>
      </c>
      <c r="I1853" s="75">
        <v>2391.5250000000001</v>
      </c>
      <c r="J1853" s="75">
        <v>2258.6624999999999</v>
      </c>
      <c r="K1853" s="75">
        <v>1860.0749999999998</v>
      </c>
      <c r="L1853" s="76">
        <v>2087.0009999999997</v>
      </c>
      <c r="M1853" s="75">
        <v>2391.5250000000001</v>
      </c>
      <c r="N1853" s="75">
        <v>2391.5250000000001</v>
      </c>
      <c r="O1853" s="75">
        <v>2391.5250000000001</v>
      </c>
      <c r="P1853" s="77">
        <v>1474.5296599999999</v>
      </c>
      <c r="Q1853" s="77">
        <v>2471.2425000000003</v>
      </c>
    </row>
    <row r="1854" spans="1:17" x14ac:dyDescent="0.2">
      <c r="A1854" s="19">
        <v>40610271</v>
      </c>
      <c r="B1854" s="19" t="s">
        <v>2506</v>
      </c>
      <c r="C1854" s="20">
        <v>73120</v>
      </c>
      <c r="D1854" s="73">
        <v>489.25</v>
      </c>
      <c r="E1854" s="74">
        <v>122.91199999999999</v>
      </c>
      <c r="G1854" s="75">
        <v>14.312844</v>
      </c>
      <c r="H1854" s="75">
        <v>30.466799999999999</v>
      </c>
      <c r="I1854" s="75">
        <v>29.484000000000002</v>
      </c>
      <c r="J1854" s="75">
        <v>27.845999999999997</v>
      </c>
      <c r="K1854" s="75">
        <v>22.931999999999999</v>
      </c>
      <c r="L1854" s="74" t="s">
        <v>674</v>
      </c>
      <c r="M1854" s="75">
        <v>29.484000000000002</v>
      </c>
      <c r="N1854" s="75">
        <v>29.484000000000002</v>
      </c>
      <c r="O1854" s="75">
        <v>29.484000000000002</v>
      </c>
      <c r="P1854" s="75">
        <v>14.312844</v>
      </c>
      <c r="Q1854" s="75">
        <v>30.466799999999999</v>
      </c>
    </row>
    <row r="1855" spans="1:17" x14ac:dyDescent="0.2">
      <c r="A1855" s="19">
        <v>40610289</v>
      </c>
      <c r="B1855" s="19" t="s">
        <v>546</v>
      </c>
      <c r="C1855" s="20">
        <v>73130</v>
      </c>
      <c r="D1855" s="73">
        <v>546</v>
      </c>
      <c r="E1855" s="74">
        <v>99.911999999999992</v>
      </c>
      <c r="G1855" s="75">
        <v>462.11409000000003</v>
      </c>
      <c r="H1855" s="75">
        <v>1106.5047</v>
      </c>
      <c r="I1855" s="75">
        <v>1070.8109999999999</v>
      </c>
      <c r="J1855" s="75">
        <v>1011.3214999999999</v>
      </c>
      <c r="K1855" s="75">
        <v>832.85299999999995</v>
      </c>
      <c r="L1855" s="76">
        <v>1468.0170000000001</v>
      </c>
      <c r="M1855" s="75">
        <v>1070.8109999999999</v>
      </c>
      <c r="N1855" s="75">
        <v>1070.8109999999999</v>
      </c>
      <c r="O1855" s="75">
        <v>1070.8109999999999</v>
      </c>
      <c r="P1855" s="77">
        <v>462.11409000000003</v>
      </c>
      <c r="Q1855" s="77">
        <v>1468.0170000000001</v>
      </c>
    </row>
    <row r="1856" spans="1:17" x14ac:dyDescent="0.2">
      <c r="A1856" s="19">
        <v>40610297</v>
      </c>
      <c r="B1856" s="19" t="s">
        <v>2529</v>
      </c>
      <c r="C1856" s="20">
        <v>73650</v>
      </c>
      <c r="D1856" s="73">
        <v>546</v>
      </c>
      <c r="E1856" s="74">
        <v>99.911999999999992</v>
      </c>
      <c r="G1856" s="75">
        <v>64.661200000000008</v>
      </c>
      <c r="H1856" s="75">
        <v>137.64000000000001</v>
      </c>
      <c r="I1856" s="75">
        <v>133.20000000000002</v>
      </c>
      <c r="J1856" s="75">
        <v>125.8</v>
      </c>
      <c r="K1856" s="75">
        <v>103.6</v>
      </c>
      <c r="L1856" s="74" t="s">
        <v>674</v>
      </c>
      <c r="M1856" s="75">
        <v>133.20000000000002</v>
      </c>
      <c r="N1856" s="75">
        <v>133.20000000000002</v>
      </c>
      <c r="O1856" s="75">
        <v>133.20000000000002</v>
      </c>
      <c r="P1856" s="75">
        <v>64.661200000000008</v>
      </c>
      <c r="Q1856" s="75">
        <v>137.64000000000001</v>
      </c>
    </row>
    <row r="1857" spans="1:17" x14ac:dyDescent="0.2">
      <c r="A1857" s="19">
        <v>40610305</v>
      </c>
      <c r="B1857" s="19" t="s">
        <v>2582</v>
      </c>
      <c r="C1857" s="20">
        <v>73501</v>
      </c>
      <c r="D1857" s="73">
        <v>294</v>
      </c>
      <c r="E1857" s="74">
        <v>99.911999999999992</v>
      </c>
      <c r="G1857" s="75">
        <v>3.635008</v>
      </c>
      <c r="H1857" s="75">
        <v>7.7376000000000005</v>
      </c>
      <c r="I1857" s="75">
        <v>7.4880000000000013</v>
      </c>
      <c r="J1857" s="75">
        <v>7.0720000000000001</v>
      </c>
      <c r="K1857" s="75">
        <v>5.8239999999999998</v>
      </c>
      <c r="L1857" s="74" t="s">
        <v>674</v>
      </c>
      <c r="M1857" s="75">
        <v>7.4880000000000013</v>
      </c>
      <c r="N1857" s="75">
        <v>7.4880000000000013</v>
      </c>
      <c r="O1857" s="75">
        <v>7.4880000000000013</v>
      </c>
      <c r="P1857" s="75">
        <v>3.635008</v>
      </c>
      <c r="Q1857" s="75">
        <v>7.7376000000000005</v>
      </c>
    </row>
    <row r="1858" spans="1:17" x14ac:dyDescent="0.2">
      <c r="A1858" s="19">
        <v>40610313</v>
      </c>
      <c r="B1858" s="19" t="s">
        <v>547</v>
      </c>
      <c r="C1858" s="20">
        <v>73502</v>
      </c>
      <c r="D1858" s="73">
        <v>415.5</v>
      </c>
      <c r="E1858" s="74">
        <v>99.911999999999992</v>
      </c>
      <c r="G1858" s="75">
        <v>4.0893839999999999</v>
      </c>
      <c r="H1858" s="75">
        <v>8.7048000000000005</v>
      </c>
      <c r="I1858" s="75">
        <v>8.4240000000000013</v>
      </c>
      <c r="J1858" s="75">
        <v>7.9559999999999995</v>
      </c>
      <c r="K1858" s="75">
        <v>6.5519999999999996</v>
      </c>
      <c r="L1858" s="74" t="s">
        <v>674</v>
      </c>
      <c r="M1858" s="75">
        <v>8.4240000000000013</v>
      </c>
      <c r="N1858" s="75">
        <v>8.4240000000000013</v>
      </c>
      <c r="O1858" s="75">
        <v>8.4240000000000013</v>
      </c>
      <c r="P1858" s="75">
        <v>4.0893839999999999</v>
      </c>
      <c r="Q1858" s="75">
        <v>8.7048000000000005</v>
      </c>
    </row>
    <row r="1859" spans="1:17" x14ac:dyDescent="0.2">
      <c r="A1859" s="19">
        <v>40610321</v>
      </c>
      <c r="B1859" s="19" t="s">
        <v>527</v>
      </c>
      <c r="C1859" s="20">
        <v>73060</v>
      </c>
      <c r="D1859" s="73">
        <v>546</v>
      </c>
      <c r="E1859" s="74">
        <v>99.911999999999992</v>
      </c>
      <c r="G1859" s="75">
        <v>16.492975000000001</v>
      </c>
      <c r="H1859" s="75">
        <v>35.107500000000002</v>
      </c>
      <c r="I1859" s="75">
        <v>33.975000000000009</v>
      </c>
      <c r="J1859" s="75">
        <v>32.087499999999999</v>
      </c>
      <c r="K1859" s="75">
        <v>26.424999999999997</v>
      </c>
      <c r="L1859" s="74" t="s">
        <v>674</v>
      </c>
      <c r="M1859" s="75">
        <v>33.975000000000009</v>
      </c>
      <c r="N1859" s="75">
        <v>33.975000000000009</v>
      </c>
      <c r="O1859" s="75">
        <v>33.975000000000009</v>
      </c>
      <c r="P1859" s="75">
        <v>16.492975000000001</v>
      </c>
      <c r="Q1859" s="75">
        <v>35.107500000000002</v>
      </c>
    </row>
    <row r="1860" spans="1:17" x14ac:dyDescent="0.2">
      <c r="A1860" s="19">
        <v>40610339</v>
      </c>
      <c r="B1860" s="19" t="s">
        <v>534</v>
      </c>
      <c r="C1860" s="20">
        <v>73560</v>
      </c>
      <c r="D1860" s="73">
        <v>468</v>
      </c>
      <c r="E1860" s="74">
        <v>99.911999999999992</v>
      </c>
      <c r="G1860" s="75">
        <v>16.820650000000001</v>
      </c>
      <c r="H1860" s="75">
        <v>35.805</v>
      </c>
      <c r="I1860" s="75">
        <v>34.650000000000006</v>
      </c>
      <c r="J1860" s="75">
        <v>32.725000000000001</v>
      </c>
      <c r="K1860" s="75">
        <v>26.95</v>
      </c>
      <c r="L1860" s="74" t="s">
        <v>674</v>
      </c>
      <c r="M1860" s="75">
        <v>34.650000000000006</v>
      </c>
      <c r="N1860" s="75">
        <v>34.650000000000006</v>
      </c>
      <c r="O1860" s="75">
        <v>34.650000000000006</v>
      </c>
      <c r="P1860" s="75">
        <v>16.820650000000001</v>
      </c>
      <c r="Q1860" s="75">
        <v>35.805</v>
      </c>
    </row>
    <row r="1861" spans="1:17" x14ac:dyDescent="0.2">
      <c r="A1861" s="19">
        <v>40610347</v>
      </c>
      <c r="B1861" s="19" t="s">
        <v>549</v>
      </c>
      <c r="C1861" s="20">
        <v>73562</v>
      </c>
      <c r="D1861" s="73">
        <v>636</v>
      </c>
      <c r="E1861" s="74">
        <v>99.911999999999992</v>
      </c>
      <c r="G1861" s="75">
        <v>106.58907000000001</v>
      </c>
      <c r="H1861" s="75">
        <v>355.02750000000003</v>
      </c>
      <c r="I1861" s="75">
        <v>343.57499999999999</v>
      </c>
      <c r="J1861" s="75">
        <v>324.48750000000001</v>
      </c>
      <c r="K1861" s="75">
        <v>267.22499999999997</v>
      </c>
      <c r="L1861" s="76">
        <v>235.59299999999999</v>
      </c>
      <c r="M1861" s="75">
        <v>343.57499999999999</v>
      </c>
      <c r="N1861" s="75">
        <v>343.57499999999999</v>
      </c>
      <c r="O1861" s="75">
        <v>343.57499999999999</v>
      </c>
      <c r="P1861" s="77">
        <v>106.58907000000001</v>
      </c>
      <c r="Q1861" s="77">
        <v>355.02750000000003</v>
      </c>
    </row>
    <row r="1862" spans="1:17" x14ac:dyDescent="0.2">
      <c r="A1862" s="19">
        <v>40610354</v>
      </c>
      <c r="B1862" s="19" t="s">
        <v>2939</v>
      </c>
      <c r="C1862" s="20">
        <v>73565</v>
      </c>
      <c r="D1862" s="73">
        <v>377</v>
      </c>
      <c r="E1862" s="74">
        <v>99.911999999999992</v>
      </c>
      <c r="G1862" s="75">
        <v>106.58907000000001</v>
      </c>
      <c r="H1862" s="75">
        <v>212.97929999999999</v>
      </c>
      <c r="I1862" s="75">
        <v>206.10900000000001</v>
      </c>
      <c r="J1862" s="75">
        <v>194.65849999999998</v>
      </c>
      <c r="K1862" s="75">
        <v>160.30699999999999</v>
      </c>
      <c r="L1862" s="76">
        <v>235.59299999999999</v>
      </c>
      <c r="M1862" s="75">
        <v>206.10900000000001</v>
      </c>
      <c r="N1862" s="75">
        <v>206.10900000000001</v>
      </c>
      <c r="O1862" s="75">
        <v>206.10900000000001</v>
      </c>
      <c r="P1862" s="77">
        <v>106.58907000000001</v>
      </c>
      <c r="Q1862" s="77">
        <v>235.59299999999999</v>
      </c>
    </row>
    <row r="1863" spans="1:17" x14ac:dyDescent="0.2">
      <c r="A1863" s="19">
        <v>40610362</v>
      </c>
      <c r="B1863" s="19" t="s">
        <v>3036</v>
      </c>
      <c r="C1863" s="20">
        <v>72114</v>
      </c>
      <c r="D1863" s="73">
        <v>958</v>
      </c>
      <c r="E1863" s="74">
        <v>122.91199999999999</v>
      </c>
      <c r="G1863" s="75">
        <v>106.58907000000001</v>
      </c>
      <c r="H1863" s="75">
        <v>214.8672</v>
      </c>
      <c r="I1863" s="75">
        <v>207.93600000000001</v>
      </c>
      <c r="J1863" s="75">
        <v>196.38399999999999</v>
      </c>
      <c r="K1863" s="75">
        <v>161.72799999999998</v>
      </c>
      <c r="L1863" s="76">
        <v>235.59299999999999</v>
      </c>
      <c r="M1863" s="75">
        <v>207.93600000000001</v>
      </c>
      <c r="N1863" s="75">
        <v>207.93600000000001</v>
      </c>
      <c r="O1863" s="75">
        <v>207.93600000000001</v>
      </c>
      <c r="P1863" s="77">
        <v>106.58907000000001</v>
      </c>
      <c r="Q1863" s="77">
        <v>235.59299999999999</v>
      </c>
    </row>
    <row r="1864" spans="1:17" x14ac:dyDescent="0.2">
      <c r="A1864" s="19">
        <v>40610370</v>
      </c>
      <c r="B1864" s="19" t="s">
        <v>3020</v>
      </c>
      <c r="C1864" s="20">
        <v>73592</v>
      </c>
      <c r="D1864" s="73">
        <v>511.75</v>
      </c>
      <c r="E1864" s="74">
        <v>99.911999999999992</v>
      </c>
      <c r="G1864" s="75">
        <v>106.58907000000001</v>
      </c>
      <c r="H1864" s="75">
        <v>199.35480000000001</v>
      </c>
      <c r="I1864" s="75">
        <v>192.92400000000001</v>
      </c>
      <c r="J1864" s="75">
        <v>182.20600000000002</v>
      </c>
      <c r="K1864" s="75">
        <v>150.05199999999999</v>
      </c>
      <c r="L1864" s="76">
        <v>235.59299999999999</v>
      </c>
      <c r="M1864" s="75">
        <v>192.92400000000001</v>
      </c>
      <c r="N1864" s="75">
        <v>192.92400000000001</v>
      </c>
      <c r="O1864" s="75">
        <v>192.92400000000001</v>
      </c>
      <c r="P1864" s="77">
        <v>106.58907000000001</v>
      </c>
      <c r="Q1864" s="77">
        <v>235.59299999999999</v>
      </c>
    </row>
    <row r="1865" spans="1:17" x14ac:dyDescent="0.2">
      <c r="A1865" s="19">
        <v>40610388</v>
      </c>
      <c r="B1865" s="19" t="s">
        <v>554</v>
      </c>
      <c r="C1865" s="20">
        <v>72100</v>
      </c>
      <c r="D1865" s="73">
        <v>682</v>
      </c>
      <c r="E1865" s="74">
        <v>122.91199999999999</v>
      </c>
      <c r="G1865" s="75">
        <v>106.58907000000001</v>
      </c>
      <c r="H1865" s="75">
        <v>213.59309999999999</v>
      </c>
      <c r="I1865" s="75">
        <v>206.703</v>
      </c>
      <c r="J1865" s="75">
        <v>195.21949999999998</v>
      </c>
      <c r="K1865" s="75">
        <v>160.76899999999998</v>
      </c>
      <c r="L1865" s="76">
        <v>235.59299999999999</v>
      </c>
      <c r="M1865" s="75">
        <v>206.703</v>
      </c>
      <c r="N1865" s="75">
        <v>206.703</v>
      </c>
      <c r="O1865" s="75">
        <v>206.703</v>
      </c>
      <c r="P1865" s="77">
        <v>106.58907000000001</v>
      </c>
      <c r="Q1865" s="77">
        <v>235.59299999999999</v>
      </c>
    </row>
    <row r="1866" spans="1:17" x14ac:dyDescent="0.2">
      <c r="A1866" s="19">
        <v>40610396</v>
      </c>
      <c r="B1866" s="19" t="s">
        <v>12</v>
      </c>
      <c r="C1866" s="20">
        <v>72110</v>
      </c>
      <c r="D1866" s="73">
        <v>829.25</v>
      </c>
      <c r="E1866" s="74">
        <v>122.91199999999999</v>
      </c>
      <c r="G1866" s="75">
        <v>87.217880000000008</v>
      </c>
      <c r="H1866" s="75">
        <v>145.80540000000002</v>
      </c>
      <c r="I1866" s="75">
        <v>141.102</v>
      </c>
      <c r="J1866" s="75">
        <v>133.26300000000001</v>
      </c>
      <c r="K1866" s="75">
        <v>109.746</v>
      </c>
      <c r="L1866" s="76">
        <v>235.59299999999999</v>
      </c>
      <c r="M1866" s="75">
        <v>141.102</v>
      </c>
      <c r="N1866" s="75">
        <v>141.102</v>
      </c>
      <c r="O1866" s="75">
        <v>141.102</v>
      </c>
      <c r="P1866" s="77">
        <v>87.217880000000008</v>
      </c>
      <c r="Q1866" s="77">
        <v>235.59299999999999</v>
      </c>
    </row>
    <row r="1867" spans="1:17" x14ac:dyDescent="0.2">
      <c r="A1867" s="19">
        <v>40610412</v>
      </c>
      <c r="B1867" s="19" t="s">
        <v>3077</v>
      </c>
      <c r="C1867" s="20">
        <v>70130</v>
      </c>
      <c r="D1867" s="73">
        <v>564.25</v>
      </c>
      <c r="E1867" s="74">
        <v>122.91199999999999</v>
      </c>
      <c r="G1867" s="75">
        <v>87.217880000000008</v>
      </c>
      <c r="H1867" s="75">
        <v>180.2433</v>
      </c>
      <c r="I1867" s="75">
        <v>174.429</v>
      </c>
      <c r="J1867" s="75">
        <v>164.73849999999999</v>
      </c>
      <c r="K1867" s="75">
        <v>135.667</v>
      </c>
      <c r="L1867" s="76">
        <v>235.59299999999999</v>
      </c>
      <c r="M1867" s="75">
        <v>174.429</v>
      </c>
      <c r="N1867" s="75">
        <v>174.429</v>
      </c>
      <c r="O1867" s="75">
        <v>174.429</v>
      </c>
      <c r="P1867" s="77">
        <v>87.217880000000008</v>
      </c>
      <c r="Q1867" s="77">
        <v>235.59299999999999</v>
      </c>
    </row>
    <row r="1868" spans="1:17" x14ac:dyDescent="0.2">
      <c r="A1868" s="19">
        <v>40610420</v>
      </c>
      <c r="B1868" s="19" t="s">
        <v>533</v>
      </c>
      <c r="C1868" s="20">
        <v>73564</v>
      </c>
      <c r="D1868" s="73">
        <v>636</v>
      </c>
      <c r="E1868" s="74">
        <v>122.91199999999999</v>
      </c>
      <c r="G1868" s="75">
        <v>87.217880000000008</v>
      </c>
      <c r="H1868" s="75">
        <v>167.4837</v>
      </c>
      <c r="I1868" s="75">
        <v>162.08100000000002</v>
      </c>
      <c r="J1868" s="75">
        <v>153.07650000000001</v>
      </c>
      <c r="K1868" s="75">
        <v>126.06299999999999</v>
      </c>
      <c r="L1868" s="76">
        <v>235.59299999999999</v>
      </c>
      <c r="M1868" s="75">
        <v>162.08100000000002</v>
      </c>
      <c r="N1868" s="75">
        <v>162.08100000000002</v>
      </c>
      <c r="O1868" s="75">
        <v>162.08100000000002</v>
      </c>
      <c r="P1868" s="77">
        <v>87.217880000000008</v>
      </c>
      <c r="Q1868" s="77">
        <v>235.59299999999999</v>
      </c>
    </row>
    <row r="1869" spans="1:17" x14ac:dyDescent="0.2">
      <c r="A1869" s="19">
        <v>40610438</v>
      </c>
      <c r="B1869" s="19" t="s">
        <v>3286</v>
      </c>
      <c r="C1869" s="20">
        <v>70160</v>
      </c>
      <c r="D1869" s="73">
        <v>452.25</v>
      </c>
      <c r="E1869" s="74">
        <v>99.911999999999992</v>
      </c>
      <c r="G1869" s="75">
        <v>87.217880000000008</v>
      </c>
      <c r="H1869" s="75">
        <v>180.84780000000001</v>
      </c>
      <c r="I1869" s="75">
        <v>175.01400000000001</v>
      </c>
      <c r="J1869" s="75">
        <v>165.291</v>
      </c>
      <c r="K1869" s="75">
        <v>136.12199999999999</v>
      </c>
      <c r="L1869" s="76">
        <v>235.59299999999999</v>
      </c>
      <c r="M1869" s="75">
        <v>175.01400000000001</v>
      </c>
      <c r="N1869" s="75">
        <v>175.01400000000001</v>
      </c>
      <c r="O1869" s="75">
        <v>175.01400000000001</v>
      </c>
      <c r="P1869" s="77">
        <v>87.217880000000008</v>
      </c>
      <c r="Q1869" s="77">
        <v>235.59299999999999</v>
      </c>
    </row>
    <row r="1870" spans="1:17" x14ac:dyDescent="0.2">
      <c r="A1870" s="19">
        <v>40610446</v>
      </c>
      <c r="B1870" s="19" t="s">
        <v>3308</v>
      </c>
      <c r="C1870" s="20">
        <v>70360</v>
      </c>
      <c r="D1870" s="73">
        <v>401</v>
      </c>
      <c r="E1870" s="74">
        <v>99.911999999999992</v>
      </c>
      <c r="G1870" s="75">
        <v>83.986180000000004</v>
      </c>
      <c r="H1870" s="75">
        <v>111.60000000000001</v>
      </c>
      <c r="I1870" s="75">
        <v>108</v>
      </c>
      <c r="J1870" s="75">
        <v>102</v>
      </c>
      <c r="K1870" s="75">
        <v>84</v>
      </c>
      <c r="L1870" s="76">
        <v>235.59299999999999</v>
      </c>
      <c r="M1870" s="75">
        <v>108</v>
      </c>
      <c r="N1870" s="75">
        <v>108</v>
      </c>
      <c r="O1870" s="75">
        <v>108</v>
      </c>
      <c r="P1870" s="77">
        <v>83.986180000000004</v>
      </c>
      <c r="Q1870" s="77">
        <v>235.59299999999999</v>
      </c>
    </row>
    <row r="1871" spans="1:17" x14ac:dyDescent="0.2">
      <c r="A1871" s="19">
        <v>40610453</v>
      </c>
      <c r="B1871" s="19" t="s">
        <v>3425</v>
      </c>
      <c r="C1871" s="20">
        <v>70200</v>
      </c>
      <c r="D1871" s="73">
        <v>487.25</v>
      </c>
      <c r="E1871" s="74">
        <v>122.91199999999999</v>
      </c>
      <c r="G1871" s="75">
        <v>83.986180000000004</v>
      </c>
      <c r="H1871" s="75">
        <v>171.86400000000003</v>
      </c>
      <c r="I1871" s="75">
        <v>166.32000000000002</v>
      </c>
      <c r="J1871" s="75">
        <v>157.08000000000001</v>
      </c>
      <c r="K1871" s="75">
        <v>129.36000000000001</v>
      </c>
      <c r="L1871" s="76">
        <v>235.59299999999999</v>
      </c>
      <c r="M1871" s="75">
        <v>166.32000000000002</v>
      </c>
      <c r="N1871" s="75">
        <v>166.32000000000002</v>
      </c>
      <c r="O1871" s="75">
        <v>166.32000000000002</v>
      </c>
      <c r="P1871" s="77">
        <v>83.986180000000004</v>
      </c>
      <c r="Q1871" s="77">
        <v>235.59299999999999</v>
      </c>
    </row>
    <row r="1872" spans="1:17" x14ac:dyDescent="0.2">
      <c r="A1872" s="19">
        <v>40610461</v>
      </c>
      <c r="B1872" s="19" t="s">
        <v>4176</v>
      </c>
      <c r="C1872" s="20">
        <v>70220</v>
      </c>
      <c r="D1872" s="73">
        <v>647.75</v>
      </c>
      <c r="E1872" s="74">
        <v>99.911999999999992</v>
      </c>
      <c r="G1872" s="75">
        <v>83.986180000000004</v>
      </c>
      <c r="H1872" s="75">
        <v>159.35550000000001</v>
      </c>
      <c r="I1872" s="75">
        <v>154.215</v>
      </c>
      <c r="J1872" s="75">
        <v>145.64749999999998</v>
      </c>
      <c r="K1872" s="75">
        <v>119.94499999999999</v>
      </c>
      <c r="L1872" s="76">
        <v>235.59299999999999</v>
      </c>
      <c r="M1872" s="75">
        <v>154.215</v>
      </c>
      <c r="N1872" s="75">
        <v>154.215</v>
      </c>
      <c r="O1872" s="75">
        <v>154.215</v>
      </c>
      <c r="P1872" s="77">
        <v>83.986180000000004</v>
      </c>
      <c r="Q1872" s="77">
        <v>235.59299999999999</v>
      </c>
    </row>
    <row r="1873" spans="1:17" x14ac:dyDescent="0.2">
      <c r="A1873" s="19">
        <v>40610479</v>
      </c>
      <c r="B1873" s="19" t="s">
        <v>2269</v>
      </c>
      <c r="C1873" s="20">
        <v>70140</v>
      </c>
      <c r="D1873" s="73">
        <v>347</v>
      </c>
      <c r="E1873" s="74">
        <v>99.911999999999992</v>
      </c>
      <c r="G1873" s="75">
        <v>83.986180000000004</v>
      </c>
      <c r="H1873" s="75">
        <v>172.76610000000002</v>
      </c>
      <c r="I1873" s="75">
        <v>167.19300000000001</v>
      </c>
      <c r="J1873" s="75">
        <v>157.90450000000001</v>
      </c>
      <c r="K1873" s="75">
        <v>130.03899999999999</v>
      </c>
      <c r="L1873" s="76">
        <v>235.59299999999999</v>
      </c>
      <c r="M1873" s="75">
        <v>167.19300000000001</v>
      </c>
      <c r="N1873" s="75">
        <v>167.19300000000001</v>
      </c>
      <c r="O1873" s="75">
        <v>167.19300000000001</v>
      </c>
      <c r="P1873" s="77">
        <v>83.986180000000004</v>
      </c>
      <c r="Q1873" s="77">
        <v>235.59299999999999</v>
      </c>
    </row>
    <row r="1874" spans="1:17" x14ac:dyDescent="0.2">
      <c r="A1874" s="19">
        <v>40610487</v>
      </c>
      <c r="B1874" s="19" t="s">
        <v>4179</v>
      </c>
      <c r="C1874" s="20">
        <v>70210</v>
      </c>
      <c r="D1874" s="73">
        <v>406</v>
      </c>
      <c r="E1874" s="74">
        <v>99.911999999999992</v>
      </c>
      <c r="G1874" s="75">
        <v>0</v>
      </c>
      <c r="H1874" s="75">
        <v>247.61250000000001</v>
      </c>
      <c r="I1874" s="75">
        <v>239.625</v>
      </c>
      <c r="J1874" s="75">
        <v>226.3125</v>
      </c>
      <c r="K1874" s="75">
        <v>186.375</v>
      </c>
      <c r="L1874" s="76">
        <v>0</v>
      </c>
      <c r="M1874" s="75">
        <v>239.625</v>
      </c>
      <c r="N1874" s="75">
        <v>239.625</v>
      </c>
      <c r="O1874" s="75">
        <v>239.625</v>
      </c>
      <c r="P1874" s="77">
        <v>0</v>
      </c>
      <c r="Q1874" s="77">
        <v>247.61250000000001</v>
      </c>
    </row>
    <row r="1875" spans="1:17" x14ac:dyDescent="0.2">
      <c r="A1875" s="19">
        <v>40610495</v>
      </c>
      <c r="B1875" s="19" t="s">
        <v>3572</v>
      </c>
      <c r="C1875" s="20">
        <v>73522</v>
      </c>
      <c r="D1875" s="73">
        <v>362.75</v>
      </c>
      <c r="E1875" s="74">
        <v>122.91199999999999</v>
      </c>
      <c r="G1875" s="75">
        <v>539.14260999999999</v>
      </c>
      <c r="H1875" s="75">
        <v>0</v>
      </c>
      <c r="I1875" s="75">
        <v>0</v>
      </c>
      <c r="J1875" s="75">
        <v>0</v>
      </c>
      <c r="K1875" s="75">
        <v>0</v>
      </c>
      <c r="L1875" s="76">
        <v>1235.3399999999999</v>
      </c>
      <c r="M1875" s="75">
        <v>0</v>
      </c>
      <c r="N1875" s="75">
        <v>0</v>
      </c>
      <c r="O1875" s="75">
        <v>0</v>
      </c>
      <c r="P1875" s="77">
        <v>0</v>
      </c>
      <c r="Q1875" s="77">
        <v>1235.3399999999999</v>
      </c>
    </row>
    <row r="1876" spans="1:17" x14ac:dyDescent="0.2">
      <c r="A1876" s="19">
        <v>40610503</v>
      </c>
      <c r="B1876" s="19" t="s">
        <v>3576</v>
      </c>
      <c r="C1876" s="20">
        <v>72190</v>
      </c>
      <c r="D1876" s="73">
        <v>743</v>
      </c>
      <c r="E1876" s="74">
        <v>122.91199999999999</v>
      </c>
      <c r="G1876" s="75">
        <v>500.62835000000007</v>
      </c>
      <c r="H1876" s="75">
        <v>595.89750000000004</v>
      </c>
      <c r="I1876" s="75">
        <v>576.67500000000007</v>
      </c>
      <c r="J1876" s="75">
        <v>544.63749999999993</v>
      </c>
      <c r="K1876" s="75">
        <v>448.52499999999998</v>
      </c>
      <c r="L1876" s="76">
        <v>1235.3399999999999</v>
      </c>
      <c r="M1876" s="75">
        <v>576.67500000000007</v>
      </c>
      <c r="N1876" s="75">
        <v>576.67500000000007</v>
      </c>
      <c r="O1876" s="75">
        <v>576.67500000000007</v>
      </c>
      <c r="P1876" s="77">
        <v>448.52499999999998</v>
      </c>
      <c r="Q1876" s="77">
        <v>1235.3399999999999</v>
      </c>
    </row>
    <row r="1877" spans="1:17" x14ac:dyDescent="0.2">
      <c r="A1877" s="19">
        <v>40610511</v>
      </c>
      <c r="B1877" s="19" t="s">
        <v>539</v>
      </c>
      <c r="C1877" s="20">
        <v>72170</v>
      </c>
      <c r="D1877" s="73">
        <v>399.25</v>
      </c>
      <c r="E1877" s="74">
        <v>122.91199999999999</v>
      </c>
      <c r="G1877" s="75">
        <v>300.98533000000003</v>
      </c>
      <c r="H1877" s="75">
        <v>420.82500000000005</v>
      </c>
      <c r="I1877" s="75">
        <v>407.25</v>
      </c>
      <c r="J1877" s="75">
        <v>384.625</v>
      </c>
      <c r="K1877" s="75">
        <v>316.75</v>
      </c>
      <c r="L1877" s="76">
        <v>149.44500000000002</v>
      </c>
      <c r="M1877" s="75">
        <v>407.25</v>
      </c>
      <c r="N1877" s="75">
        <v>407.25</v>
      </c>
      <c r="O1877" s="75">
        <v>407.25</v>
      </c>
      <c r="P1877" s="77">
        <v>149.44500000000002</v>
      </c>
      <c r="Q1877" s="77">
        <v>420.82500000000005</v>
      </c>
    </row>
    <row r="1878" spans="1:17" x14ac:dyDescent="0.2">
      <c r="A1878" s="19">
        <v>40610529</v>
      </c>
      <c r="B1878" s="19" t="s">
        <v>3972</v>
      </c>
      <c r="C1878" s="20">
        <v>71110</v>
      </c>
      <c r="D1878" s="73">
        <v>867</v>
      </c>
      <c r="E1878" s="74">
        <v>122.91199999999999</v>
      </c>
      <c r="G1878" s="75">
        <v>442.85696000000002</v>
      </c>
      <c r="H1878" s="75">
        <v>317.36250000000001</v>
      </c>
      <c r="I1878" s="75">
        <v>307.125</v>
      </c>
      <c r="J1878" s="75">
        <v>290.0625</v>
      </c>
      <c r="K1878" s="75">
        <v>238.87499999999997</v>
      </c>
      <c r="L1878" s="76">
        <v>98.12700000000001</v>
      </c>
      <c r="M1878" s="75">
        <v>307.125</v>
      </c>
      <c r="N1878" s="75">
        <v>307.125</v>
      </c>
      <c r="O1878" s="75">
        <v>307.125</v>
      </c>
      <c r="P1878" s="77">
        <v>98.12700000000001</v>
      </c>
      <c r="Q1878" s="77">
        <v>442.85696000000002</v>
      </c>
    </row>
    <row r="1879" spans="1:17" x14ac:dyDescent="0.2">
      <c r="A1879" s="19">
        <v>40610537</v>
      </c>
      <c r="B1879" s="19" t="s">
        <v>3975</v>
      </c>
      <c r="C1879" s="20">
        <v>71111</v>
      </c>
      <c r="D1879" s="73">
        <v>1346</v>
      </c>
      <c r="E1879" s="74">
        <v>122.91199999999999</v>
      </c>
      <c r="G1879" s="75">
        <v>275.37886000000003</v>
      </c>
      <c r="H1879" s="75" t="e">
        <v>#N/A</v>
      </c>
      <c r="I1879" s="75" t="e">
        <v>#N/A</v>
      </c>
      <c r="J1879" s="75" t="e">
        <v>#N/A</v>
      </c>
      <c r="K1879" s="75" t="e">
        <v>#N/A</v>
      </c>
      <c r="L1879" s="76">
        <v>1235.3399999999999</v>
      </c>
      <c r="M1879" s="75" t="e">
        <v>#N/A</v>
      </c>
      <c r="N1879" s="75" t="e">
        <v>#N/A</v>
      </c>
      <c r="O1879" s="75" t="e">
        <v>#N/A</v>
      </c>
      <c r="P1879" s="77"/>
      <c r="Q1879" s="77"/>
    </row>
    <row r="1880" spans="1:17" x14ac:dyDescent="0.2">
      <c r="A1880" s="19">
        <v>40610545</v>
      </c>
      <c r="B1880" s="19" t="s">
        <v>3979</v>
      </c>
      <c r="C1880" s="20">
        <v>71100</v>
      </c>
      <c r="D1880" s="73">
        <v>784</v>
      </c>
      <c r="E1880" s="74">
        <v>99.911999999999992</v>
      </c>
      <c r="G1880" s="75">
        <v>247.28208000000004</v>
      </c>
      <c r="H1880" s="75">
        <v>353.36279999999999</v>
      </c>
      <c r="I1880" s="75">
        <v>341.964</v>
      </c>
      <c r="J1880" s="75">
        <v>322.96599999999995</v>
      </c>
      <c r="K1880" s="75">
        <v>265.97199999999998</v>
      </c>
      <c r="L1880" s="76">
        <v>549.00900000000001</v>
      </c>
      <c r="M1880" s="75">
        <v>341.964</v>
      </c>
      <c r="N1880" s="75">
        <v>341.964</v>
      </c>
      <c r="O1880" s="75">
        <v>341.964</v>
      </c>
      <c r="P1880" s="77">
        <v>247.28208000000004</v>
      </c>
      <c r="Q1880" s="77">
        <v>549.00900000000001</v>
      </c>
    </row>
    <row r="1881" spans="1:17" x14ac:dyDescent="0.2">
      <c r="A1881" s="19">
        <v>40610552</v>
      </c>
      <c r="B1881" s="19" t="s">
        <v>3982</v>
      </c>
      <c r="C1881" s="20">
        <v>71101</v>
      </c>
      <c r="D1881" s="73">
        <v>821.75</v>
      </c>
      <c r="E1881" s="74">
        <v>122.91199999999999</v>
      </c>
      <c r="G1881" s="75">
        <v>247.28208000000004</v>
      </c>
      <c r="H1881" s="75">
        <v>353.36279999999999</v>
      </c>
      <c r="I1881" s="75">
        <v>341.964</v>
      </c>
      <c r="J1881" s="75">
        <v>322.96599999999995</v>
      </c>
      <c r="K1881" s="75">
        <v>265.97199999999998</v>
      </c>
      <c r="L1881" s="76">
        <v>549.00900000000001</v>
      </c>
      <c r="M1881" s="75">
        <v>341.964</v>
      </c>
      <c r="N1881" s="75">
        <v>341.964</v>
      </c>
      <c r="O1881" s="75">
        <v>341.964</v>
      </c>
      <c r="P1881" s="77">
        <v>247.28208000000004</v>
      </c>
      <c r="Q1881" s="77">
        <v>549.00900000000001</v>
      </c>
    </row>
    <row r="1882" spans="1:17" x14ac:dyDescent="0.2">
      <c r="A1882" s="19">
        <v>40610560</v>
      </c>
      <c r="B1882" s="19" t="s">
        <v>4029</v>
      </c>
      <c r="C1882" s="20">
        <v>72220</v>
      </c>
      <c r="D1882" s="73">
        <v>587.25</v>
      </c>
      <c r="E1882" s="74">
        <v>99.911999999999992</v>
      </c>
      <c r="G1882" s="75">
        <v>247.28208000000004</v>
      </c>
      <c r="H1882" s="75">
        <v>353.36279999999999</v>
      </c>
      <c r="I1882" s="75">
        <v>341.964</v>
      </c>
      <c r="J1882" s="75">
        <v>322.96599999999995</v>
      </c>
      <c r="K1882" s="75">
        <v>265.97199999999998</v>
      </c>
      <c r="L1882" s="76">
        <v>549.00900000000001</v>
      </c>
      <c r="M1882" s="75">
        <v>341.964</v>
      </c>
      <c r="N1882" s="75">
        <v>341.964</v>
      </c>
      <c r="O1882" s="75">
        <v>341.964</v>
      </c>
      <c r="P1882" s="77">
        <v>247.28208000000004</v>
      </c>
      <c r="Q1882" s="77">
        <v>549.00900000000001</v>
      </c>
    </row>
    <row r="1883" spans="1:17" x14ac:dyDescent="0.2">
      <c r="A1883" s="19">
        <v>40610578</v>
      </c>
      <c r="B1883" s="19" t="s">
        <v>4052</v>
      </c>
      <c r="C1883" s="20">
        <v>73010</v>
      </c>
      <c r="D1883" s="73">
        <v>501</v>
      </c>
      <c r="E1883" s="74">
        <v>122.91199999999999</v>
      </c>
      <c r="G1883" s="75">
        <v>0</v>
      </c>
      <c r="H1883" s="75">
        <v>353.36279999999999</v>
      </c>
      <c r="I1883" s="75">
        <v>341.964</v>
      </c>
      <c r="J1883" s="75">
        <v>322.96599999999995</v>
      </c>
      <c r="K1883" s="75">
        <v>265.97199999999998</v>
      </c>
      <c r="L1883" s="76">
        <v>0</v>
      </c>
      <c r="M1883" s="75">
        <v>341.964</v>
      </c>
      <c r="N1883" s="75">
        <v>341.964</v>
      </c>
      <c r="O1883" s="75">
        <v>341.964</v>
      </c>
      <c r="P1883" s="77">
        <v>0</v>
      </c>
      <c r="Q1883" s="77">
        <v>353.36279999999999</v>
      </c>
    </row>
    <row r="1884" spans="1:17" x14ac:dyDescent="0.2">
      <c r="A1884" s="19">
        <v>40610586</v>
      </c>
      <c r="B1884" s="19" t="s">
        <v>4057</v>
      </c>
      <c r="C1884" s="20">
        <v>72081</v>
      </c>
      <c r="D1884" s="73">
        <v>546</v>
      </c>
      <c r="E1884" s="74">
        <v>99.911999999999992</v>
      </c>
      <c r="G1884" s="75">
        <v>247.28208000000004</v>
      </c>
      <c r="H1884" s="75">
        <v>353.36279999999999</v>
      </c>
      <c r="I1884" s="75">
        <v>341.964</v>
      </c>
      <c r="J1884" s="75">
        <v>322.96599999999995</v>
      </c>
      <c r="K1884" s="75">
        <v>265.97199999999998</v>
      </c>
      <c r="L1884" s="76">
        <v>549.00900000000001</v>
      </c>
      <c r="M1884" s="75">
        <v>341.964</v>
      </c>
      <c r="N1884" s="75">
        <v>341.964</v>
      </c>
      <c r="O1884" s="75">
        <v>341.964</v>
      </c>
      <c r="P1884" s="77">
        <v>247.28208000000004</v>
      </c>
      <c r="Q1884" s="77">
        <v>549.00900000000001</v>
      </c>
    </row>
    <row r="1885" spans="1:17" x14ac:dyDescent="0.2">
      <c r="A1885" s="19">
        <v>40610594</v>
      </c>
      <c r="B1885" s="19" t="s">
        <v>4141</v>
      </c>
      <c r="C1885" s="20">
        <v>73020</v>
      </c>
      <c r="D1885" s="73">
        <v>229</v>
      </c>
      <c r="E1885" s="74">
        <v>99.911999999999992</v>
      </c>
      <c r="G1885" s="75">
        <v>275.37886000000003</v>
      </c>
      <c r="H1885" s="75" t="e">
        <v>#N/A</v>
      </c>
      <c r="I1885" s="75" t="e">
        <v>#N/A</v>
      </c>
      <c r="J1885" s="75" t="e">
        <v>#N/A</v>
      </c>
      <c r="K1885" s="75" t="e">
        <v>#N/A</v>
      </c>
      <c r="L1885" s="76">
        <v>1235.3399999999999</v>
      </c>
      <c r="M1885" s="75" t="e">
        <v>#N/A</v>
      </c>
      <c r="N1885" s="75" t="e">
        <v>#N/A</v>
      </c>
      <c r="O1885" s="75" t="e">
        <v>#N/A</v>
      </c>
      <c r="P1885" s="77"/>
      <c r="Q1885" s="77"/>
    </row>
    <row r="1886" spans="1:17" x14ac:dyDescent="0.2">
      <c r="A1886" s="19">
        <v>40610602</v>
      </c>
      <c r="B1886" s="19" t="s">
        <v>4137</v>
      </c>
      <c r="C1886" s="20">
        <v>73030</v>
      </c>
      <c r="D1886" s="73">
        <v>587.25</v>
      </c>
      <c r="E1886" s="74">
        <v>99.911999999999992</v>
      </c>
      <c r="G1886" s="75">
        <v>444.89103</v>
      </c>
      <c r="H1886" s="75">
        <v>195.93240000000003</v>
      </c>
      <c r="I1886" s="75">
        <v>189.61200000000002</v>
      </c>
      <c r="J1886" s="75">
        <v>179.078</v>
      </c>
      <c r="K1886" s="75">
        <v>147.476</v>
      </c>
      <c r="L1886" s="76">
        <v>1214.4059999999999</v>
      </c>
      <c r="M1886" s="75">
        <v>189.61200000000002</v>
      </c>
      <c r="N1886" s="75">
        <v>189.61200000000002</v>
      </c>
      <c r="O1886" s="75">
        <v>189.61200000000002</v>
      </c>
      <c r="P1886" s="77">
        <v>147.476</v>
      </c>
      <c r="Q1886" s="77">
        <v>1214.4059999999999</v>
      </c>
    </row>
    <row r="1887" spans="1:17" x14ac:dyDescent="0.2">
      <c r="A1887" s="19">
        <v>40610610</v>
      </c>
      <c r="B1887" s="19" t="s">
        <v>4145</v>
      </c>
      <c r="C1887" s="20">
        <v>72202</v>
      </c>
      <c r="D1887" s="73">
        <v>501</v>
      </c>
      <c r="E1887" s="74">
        <v>122.91199999999999</v>
      </c>
      <c r="G1887" s="75">
        <v>444.89103</v>
      </c>
      <c r="H1887" s="75">
        <v>195.93240000000003</v>
      </c>
      <c r="I1887" s="75">
        <v>189.61200000000002</v>
      </c>
      <c r="J1887" s="75">
        <v>179.078</v>
      </c>
      <c r="K1887" s="75">
        <v>147.476</v>
      </c>
      <c r="L1887" s="76">
        <v>1214.4059999999999</v>
      </c>
      <c r="M1887" s="75">
        <v>189.61200000000002</v>
      </c>
      <c r="N1887" s="75">
        <v>189.61200000000002</v>
      </c>
      <c r="O1887" s="75">
        <v>189.61200000000002</v>
      </c>
      <c r="P1887" s="77">
        <v>147.476</v>
      </c>
      <c r="Q1887" s="77">
        <v>1214.4059999999999</v>
      </c>
    </row>
    <row r="1888" spans="1:17" x14ac:dyDescent="0.2">
      <c r="A1888" s="19">
        <v>40610628</v>
      </c>
      <c r="B1888" s="19" t="s">
        <v>4281</v>
      </c>
      <c r="C1888" s="20">
        <v>72020</v>
      </c>
      <c r="D1888" s="73">
        <v>229</v>
      </c>
      <c r="E1888" s="74">
        <v>99.911999999999992</v>
      </c>
      <c r="G1888" s="75">
        <v>444.89103</v>
      </c>
      <c r="H1888" s="75">
        <v>195.93240000000003</v>
      </c>
      <c r="I1888" s="75">
        <v>189.61200000000002</v>
      </c>
      <c r="J1888" s="75">
        <v>179.078</v>
      </c>
      <c r="K1888" s="75">
        <v>147.476</v>
      </c>
      <c r="L1888" s="76">
        <v>1214.4059999999999</v>
      </c>
      <c r="M1888" s="75">
        <v>189.61200000000002</v>
      </c>
      <c r="N1888" s="75">
        <v>189.61200000000002</v>
      </c>
      <c r="O1888" s="75">
        <v>189.61200000000002</v>
      </c>
      <c r="P1888" s="77">
        <v>147.476</v>
      </c>
      <c r="Q1888" s="77">
        <v>1214.4059999999999</v>
      </c>
    </row>
    <row r="1889" spans="1:17" x14ac:dyDescent="0.2">
      <c r="A1889" s="19">
        <v>40610636</v>
      </c>
      <c r="B1889" s="19" t="s">
        <v>4197</v>
      </c>
      <c r="C1889" s="20">
        <v>70260</v>
      </c>
      <c r="D1889" s="73">
        <v>699.5</v>
      </c>
      <c r="E1889" s="74">
        <v>122.91199999999999</v>
      </c>
      <c r="G1889" s="75">
        <v>486.44689</v>
      </c>
      <c r="H1889" s="75">
        <v>0</v>
      </c>
      <c r="I1889" s="75">
        <v>0</v>
      </c>
      <c r="J1889" s="75">
        <v>0</v>
      </c>
      <c r="K1889" s="75">
        <v>0</v>
      </c>
      <c r="L1889" s="76">
        <v>1235.3399999999999</v>
      </c>
      <c r="M1889" s="75">
        <v>0</v>
      </c>
      <c r="N1889" s="75">
        <v>0</v>
      </c>
      <c r="O1889" s="75">
        <v>0</v>
      </c>
      <c r="P1889" s="77">
        <v>0</v>
      </c>
      <c r="Q1889" s="77">
        <v>1235.3399999999999</v>
      </c>
    </row>
    <row r="1890" spans="1:17" x14ac:dyDescent="0.2">
      <c r="A1890" s="19">
        <v>40610644</v>
      </c>
      <c r="B1890" s="19" t="s">
        <v>4200</v>
      </c>
      <c r="C1890" s="20">
        <v>70250</v>
      </c>
      <c r="D1890" s="73">
        <v>362.75</v>
      </c>
      <c r="E1890" s="74">
        <v>122.91199999999999</v>
      </c>
      <c r="G1890" s="75">
        <v>420.72931999999997</v>
      </c>
      <c r="H1890" s="75">
        <v>468.25500000000005</v>
      </c>
      <c r="I1890" s="75">
        <v>453.15000000000003</v>
      </c>
      <c r="J1890" s="75">
        <v>427.97499999999997</v>
      </c>
      <c r="K1890" s="75">
        <v>352.45</v>
      </c>
      <c r="L1890" s="76">
        <v>287.55900000000003</v>
      </c>
      <c r="M1890" s="75">
        <v>453.15000000000003</v>
      </c>
      <c r="N1890" s="75">
        <v>453.15000000000003</v>
      </c>
      <c r="O1890" s="75">
        <v>453.15000000000003</v>
      </c>
      <c r="P1890" s="77">
        <v>287.55900000000003</v>
      </c>
      <c r="Q1890" s="77">
        <v>468.25500000000005</v>
      </c>
    </row>
    <row r="1891" spans="1:17" x14ac:dyDescent="0.2">
      <c r="A1891" s="19">
        <v>40610651</v>
      </c>
      <c r="B1891" s="19" t="s">
        <v>537</v>
      </c>
      <c r="C1891" s="20">
        <v>72072</v>
      </c>
      <c r="D1891" s="73">
        <v>682</v>
      </c>
      <c r="E1891" s="74">
        <v>122.91199999999999</v>
      </c>
      <c r="G1891" s="75">
        <v>231.76992000000001</v>
      </c>
      <c r="H1891" s="75">
        <v>259.23750000000001</v>
      </c>
      <c r="I1891" s="75">
        <v>250.875</v>
      </c>
      <c r="J1891" s="75">
        <v>236.9375</v>
      </c>
      <c r="K1891" s="75">
        <v>195.125</v>
      </c>
      <c r="L1891" s="76">
        <v>157.25700000000001</v>
      </c>
      <c r="M1891" s="75">
        <v>250.875</v>
      </c>
      <c r="N1891" s="75">
        <v>250.875</v>
      </c>
      <c r="O1891" s="75">
        <v>250.875</v>
      </c>
      <c r="P1891" s="77">
        <v>157.25700000000001</v>
      </c>
      <c r="Q1891" s="77">
        <v>259.23750000000001</v>
      </c>
    </row>
    <row r="1892" spans="1:17" x14ac:dyDescent="0.2">
      <c r="A1892" s="19">
        <v>40610669</v>
      </c>
      <c r="B1892" s="19" t="s">
        <v>4558</v>
      </c>
      <c r="C1892" s="20">
        <v>72080</v>
      </c>
      <c r="D1892" s="73">
        <v>541.25</v>
      </c>
      <c r="E1892" s="74">
        <v>99.911999999999992</v>
      </c>
      <c r="G1892" s="75">
        <v>1129.9734100000001</v>
      </c>
      <c r="H1892" s="75">
        <v>325.76970000000006</v>
      </c>
      <c r="I1892" s="75">
        <v>315.26100000000002</v>
      </c>
      <c r="J1892" s="75">
        <v>297.74650000000003</v>
      </c>
      <c r="K1892" s="75">
        <v>245.203</v>
      </c>
      <c r="L1892" s="76">
        <v>2357.3609999999999</v>
      </c>
      <c r="M1892" s="75">
        <v>315.26100000000002</v>
      </c>
      <c r="N1892" s="75">
        <v>315.26100000000002</v>
      </c>
      <c r="O1892" s="75">
        <v>315.26100000000002</v>
      </c>
      <c r="P1892" s="77">
        <v>245.203</v>
      </c>
      <c r="Q1892" s="77">
        <v>2357.3609999999999</v>
      </c>
    </row>
    <row r="1893" spans="1:17" x14ac:dyDescent="0.2">
      <c r="A1893" s="19">
        <v>40610677</v>
      </c>
      <c r="B1893" s="19" t="s">
        <v>4361</v>
      </c>
      <c r="C1893" s="20">
        <v>71130</v>
      </c>
      <c r="D1893" s="73">
        <v>415.5</v>
      </c>
      <c r="E1893" s="74">
        <v>99.911999999999992</v>
      </c>
      <c r="G1893" s="75">
        <v>1129.9734100000001</v>
      </c>
      <c r="H1893" s="75">
        <v>325.76970000000006</v>
      </c>
      <c r="I1893" s="75">
        <v>315.26100000000002</v>
      </c>
      <c r="J1893" s="75">
        <v>297.74650000000003</v>
      </c>
      <c r="K1893" s="75">
        <v>245.203</v>
      </c>
      <c r="L1893" s="76">
        <v>2357.3609999999999</v>
      </c>
      <c r="M1893" s="75">
        <v>315.26100000000002</v>
      </c>
      <c r="N1893" s="75">
        <v>315.26100000000002</v>
      </c>
      <c r="O1893" s="75">
        <v>315.26100000000002</v>
      </c>
      <c r="P1893" s="77">
        <v>245.203</v>
      </c>
      <c r="Q1893" s="77">
        <v>2357.3609999999999</v>
      </c>
    </row>
    <row r="1894" spans="1:17" x14ac:dyDescent="0.2">
      <c r="A1894" s="19">
        <v>40610685</v>
      </c>
      <c r="B1894" s="19" t="s">
        <v>4365</v>
      </c>
      <c r="C1894" s="20">
        <v>71120</v>
      </c>
      <c r="D1894" s="73">
        <v>546</v>
      </c>
      <c r="E1894" s="74">
        <v>99.911999999999992</v>
      </c>
      <c r="G1894" s="75">
        <v>1129.9734100000001</v>
      </c>
      <c r="H1894" s="75">
        <v>325.76970000000006</v>
      </c>
      <c r="I1894" s="75">
        <v>315.26100000000002</v>
      </c>
      <c r="J1894" s="75">
        <v>297.74650000000003</v>
      </c>
      <c r="K1894" s="75">
        <v>245.203</v>
      </c>
      <c r="L1894" s="76">
        <v>2357.3609999999999</v>
      </c>
      <c r="M1894" s="75">
        <v>315.26100000000002</v>
      </c>
      <c r="N1894" s="75">
        <v>315.26100000000002</v>
      </c>
      <c r="O1894" s="75">
        <v>315.26100000000002</v>
      </c>
      <c r="P1894" s="77">
        <v>245.203</v>
      </c>
      <c r="Q1894" s="77">
        <v>2357.3609999999999</v>
      </c>
    </row>
    <row r="1895" spans="1:17" x14ac:dyDescent="0.2">
      <c r="A1895" s="19">
        <v>40610693</v>
      </c>
      <c r="B1895" s="19" t="s">
        <v>4553</v>
      </c>
      <c r="C1895" s="20">
        <v>72070</v>
      </c>
      <c r="D1895" s="73">
        <v>587.25</v>
      </c>
      <c r="E1895" s="74">
        <v>122.91199999999999</v>
      </c>
      <c r="G1895" s="75">
        <v>391.18778000000003</v>
      </c>
      <c r="H1895" s="75">
        <v>338.52000000000004</v>
      </c>
      <c r="I1895" s="75">
        <v>327.60000000000002</v>
      </c>
      <c r="J1895" s="75">
        <v>309.39999999999998</v>
      </c>
      <c r="K1895" s="75">
        <v>254.79999999999998</v>
      </c>
      <c r="L1895" s="76">
        <v>183.27599999999998</v>
      </c>
      <c r="M1895" s="75">
        <v>327.60000000000002</v>
      </c>
      <c r="N1895" s="75">
        <v>327.60000000000002</v>
      </c>
      <c r="O1895" s="75">
        <v>327.60000000000002</v>
      </c>
      <c r="P1895" s="77">
        <v>183.27599999999998</v>
      </c>
      <c r="Q1895" s="77">
        <v>391.18778000000003</v>
      </c>
    </row>
    <row r="1896" spans="1:17" x14ac:dyDescent="0.2">
      <c r="A1896" s="19">
        <v>40610701</v>
      </c>
      <c r="B1896" s="19" t="s">
        <v>541</v>
      </c>
      <c r="C1896" s="20">
        <v>73590</v>
      </c>
      <c r="D1896" s="73">
        <v>546</v>
      </c>
      <c r="E1896" s="74">
        <v>99.911999999999992</v>
      </c>
      <c r="G1896" s="75">
        <v>391.18778000000003</v>
      </c>
      <c r="H1896" s="75">
        <v>358.71030000000002</v>
      </c>
      <c r="I1896" s="75">
        <v>347.13900000000001</v>
      </c>
      <c r="J1896" s="75">
        <v>327.8535</v>
      </c>
      <c r="K1896" s="75">
        <v>269.99699999999996</v>
      </c>
      <c r="L1896" s="76">
        <v>183.27599999999998</v>
      </c>
      <c r="M1896" s="75">
        <v>347.13900000000001</v>
      </c>
      <c r="N1896" s="75">
        <v>347.13900000000001</v>
      </c>
      <c r="O1896" s="75">
        <v>347.13900000000001</v>
      </c>
      <c r="P1896" s="77">
        <v>183.27599999999998</v>
      </c>
      <c r="Q1896" s="77">
        <v>391.18778000000003</v>
      </c>
    </row>
    <row r="1897" spans="1:17" x14ac:dyDescent="0.2">
      <c r="A1897" s="19">
        <v>40610719</v>
      </c>
      <c r="B1897" s="19" t="s">
        <v>4596</v>
      </c>
      <c r="C1897" s="20">
        <v>70330</v>
      </c>
      <c r="D1897" s="73">
        <v>792.5</v>
      </c>
      <c r="E1897" s="74">
        <v>99.911999999999992</v>
      </c>
      <c r="G1897" s="75">
        <v>391.18778000000003</v>
      </c>
      <c r="H1897" s="75">
        <v>358.71030000000002</v>
      </c>
      <c r="I1897" s="75">
        <v>347.13900000000001</v>
      </c>
      <c r="J1897" s="75">
        <v>327.8535</v>
      </c>
      <c r="K1897" s="75">
        <v>269.99699999999996</v>
      </c>
      <c r="L1897" s="76">
        <v>183.27599999999998</v>
      </c>
      <c r="M1897" s="75">
        <v>347.13900000000001</v>
      </c>
      <c r="N1897" s="75">
        <v>347.13900000000001</v>
      </c>
      <c r="O1897" s="75">
        <v>347.13900000000001</v>
      </c>
      <c r="P1897" s="77">
        <v>183.27599999999998</v>
      </c>
      <c r="Q1897" s="77">
        <v>391.18778000000003</v>
      </c>
    </row>
    <row r="1898" spans="1:17" x14ac:dyDescent="0.2">
      <c r="A1898" s="19">
        <v>40610727</v>
      </c>
      <c r="B1898" s="19" t="s">
        <v>4599</v>
      </c>
      <c r="C1898" s="20">
        <v>73660</v>
      </c>
      <c r="D1898" s="73">
        <v>399.75</v>
      </c>
      <c r="E1898" s="74">
        <v>99.911999999999992</v>
      </c>
      <c r="G1898" s="75">
        <v>391.18778000000003</v>
      </c>
      <c r="H1898" s="75">
        <v>358.71030000000002</v>
      </c>
      <c r="I1898" s="75">
        <v>347.13900000000001</v>
      </c>
      <c r="J1898" s="75">
        <v>327.8535</v>
      </c>
      <c r="K1898" s="75">
        <v>269.99699999999996</v>
      </c>
      <c r="L1898" s="76">
        <v>183.27599999999998</v>
      </c>
      <c r="M1898" s="75">
        <v>347.13900000000001</v>
      </c>
      <c r="N1898" s="75">
        <v>347.13900000000001</v>
      </c>
      <c r="O1898" s="75">
        <v>347.13900000000001</v>
      </c>
      <c r="P1898" s="77">
        <v>183.27599999999998</v>
      </c>
      <c r="Q1898" s="77">
        <v>391.18778000000003</v>
      </c>
    </row>
    <row r="1899" spans="1:17" x14ac:dyDescent="0.2">
      <c r="A1899" s="19">
        <v>40610735</v>
      </c>
      <c r="B1899" s="19" t="s">
        <v>4733</v>
      </c>
      <c r="C1899" s="20">
        <v>73092</v>
      </c>
      <c r="D1899" s="73">
        <v>527</v>
      </c>
      <c r="E1899" s="74">
        <v>122.91199999999999</v>
      </c>
      <c r="G1899" s="75">
        <v>486.44689</v>
      </c>
      <c r="H1899" s="75" t="e">
        <v>#N/A</v>
      </c>
      <c r="I1899" s="75" t="e">
        <v>#N/A</v>
      </c>
      <c r="J1899" s="75" t="e">
        <v>#N/A</v>
      </c>
      <c r="K1899" s="75" t="e">
        <v>#N/A</v>
      </c>
      <c r="L1899" s="76">
        <v>1235.3399999999999</v>
      </c>
      <c r="M1899" s="75" t="e">
        <v>#N/A</v>
      </c>
      <c r="N1899" s="75" t="e">
        <v>#N/A</v>
      </c>
      <c r="O1899" s="75" t="e">
        <v>#N/A</v>
      </c>
      <c r="P1899" s="77"/>
      <c r="Q1899" s="77"/>
    </row>
    <row r="1900" spans="1:17" x14ac:dyDescent="0.2">
      <c r="A1900" s="19">
        <v>40610743</v>
      </c>
      <c r="B1900" s="19" t="s">
        <v>545</v>
      </c>
      <c r="C1900" s="20">
        <v>73110</v>
      </c>
      <c r="D1900" s="73">
        <v>546</v>
      </c>
      <c r="E1900" s="74">
        <v>99.911999999999992</v>
      </c>
      <c r="G1900" s="75">
        <v>486.44689</v>
      </c>
      <c r="H1900" s="75">
        <v>573.25199999999995</v>
      </c>
      <c r="I1900" s="75">
        <v>554.76</v>
      </c>
      <c r="J1900" s="75">
        <v>523.93999999999994</v>
      </c>
      <c r="K1900" s="75">
        <v>431.47999999999996</v>
      </c>
      <c r="L1900" s="76">
        <v>1235.3399999999999</v>
      </c>
      <c r="M1900" s="75">
        <v>554.76</v>
      </c>
      <c r="N1900" s="75">
        <v>554.76</v>
      </c>
      <c r="O1900" s="75">
        <v>554.76</v>
      </c>
      <c r="P1900" s="77">
        <v>431.47999999999996</v>
      </c>
      <c r="Q1900" s="77">
        <v>1235.3399999999999</v>
      </c>
    </row>
    <row r="1901" spans="1:17" x14ac:dyDescent="0.2">
      <c r="A1901" s="19">
        <v>40610750</v>
      </c>
      <c r="B1901" s="19" t="s">
        <v>4973</v>
      </c>
      <c r="C1901" s="20">
        <v>73100</v>
      </c>
      <c r="D1901" s="73">
        <v>521.75</v>
      </c>
      <c r="E1901" s="74">
        <v>99.911999999999992</v>
      </c>
      <c r="G1901" s="75">
        <v>486.44689</v>
      </c>
      <c r="H1901" s="75">
        <v>573.25199999999995</v>
      </c>
      <c r="I1901" s="75">
        <v>554.76</v>
      </c>
      <c r="J1901" s="75">
        <v>523.93999999999994</v>
      </c>
      <c r="K1901" s="75">
        <v>431.47999999999996</v>
      </c>
      <c r="L1901" s="76">
        <v>1235.3399999999999</v>
      </c>
      <c r="M1901" s="75">
        <v>554.76</v>
      </c>
      <c r="N1901" s="75">
        <v>554.76</v>
      </c>
      <c r="O1901" s="75">
        <v>554.76</v>
      </c>
      <c r="P1901" s="77">
        <v>431.47999999999996</v>
      </c>
      <c r="Q1901" s="77">
        <v>1235.3399999999999</v>
      </c>
    </row>
    <row r="1902" spans="1:17" x14ac:dyDescent="0.2">
      <c r="A1902" s="19">
        <v>40610768</v>
      </c>
      <c r="B1902" s="19" t="s">
        <v>2257</v>
      </c>
      <c r="C1902" s="20">
        <v>70030</v>
      </c>
      <c r="D1902" s="73">
        <v>359.25</v>
      </c>
      <c r="E1902" s="74">
        <v>99.911999999999992</v>
      </c>
      <c r="G1902" s="75">
        <v>486.44689</v>
      </c>
      <c r="H1902" s="75">
        <v>573.25199999999995</v>
      </c>
      <c r="I1902" s="75">
        <v>554.76</v>
      </c>
      <c r="J1902" s="75">
        <v>523.93999999999994</v>
      </c>
      <c r="K1902" s="75">
        <v>431.47999999999996</v>
      </c>
      <c r="L1902" s="76">
        <v>1235.3399999999999</v>
      </c>
      <c r="M1902" s="75">
        <v>554.76</v>
      </c>
      <c r="N1902" s="75">
        <v>554.76</v>
      </c>
      <c r="O1902" s="75">
        <v>554.76</v>
      </c>
      <c r="P1902" s="77">
        <v>431.47999999999996</v>
      </c>
      <c r="Q1902" s="77">
        <v>1235.3399999999999</v>
      </c>
    </row>
    <row r="1903" spans="1:17" x14ac:dyDescent="0.2">
      <c r="A1903" s="19">
        <v>40610776</v>
      </c>
      <c r="B1903" s="19" t="s">
        <v>3061</v>
      </c>
      <c r="C1903" s="20">
        <v>70110</v>
      </c>
      <c r="D1903" s="73">
        <v>587.25</v>
      </c>
      <c r="E1903" s="74">
        <v>122.91199999999999</v>
      </c>
      <c r="G1903" s="75">
        <v>0</v>
      </c>
      <c r="H1903" s="75">
        <v>573.25199999999995</v>
      </c>
      <c r="I1903" s="75">
        <v>554.76</v>
      </c>
      <c r="J1903" s="75">
        <v>523.93999999999994</v>
      </c>
      <c r="K1903" s="75">
        <v>431.47999999999996</v>
      </c>
      <c r="L1903" s="76">
        <v>0</v>
      </c>
      <c r="M1903" s="75">
        <v>554.76</v>
      </c>
      <c r="N1903" s="75">
        <v>554.76</v>
      </c>
      <c r="O1903" s="75">
        <v>554.76</v>
      </c>
      <c r="P1903" s="77">
        <v>0</v>
      </c>
      <c r="Q1903" s="77">
        <v>573.25199999999995</v>
      </c>
    </row>
    <row r="1904" spans="1:17" x14ac:dyDescent="0.2">
      <c r="A1904" s="19">
        <v>40610784</v>
      </c>
      <c r="B1904" s="19" t="s">
        <v>14</v>
      </c>
      <c r="C1904" s="20">
        <v>76700</v>
      </c>
      <c r="D1904" s="73">
        <v>1481.5</v>
      </c>
      <c r="E1904" s="74">
        <v>122.91199999999999</v>
      </c>
      <c r="G1904" s="75">
        <v>486.44689</v>
      </c>
      <c r="H1904" s="75">
        <v>573.25199999999995</v>
      </c>
      <c r="I1904" s="75">
        <v>554.76</v>
      </c>
      <c r="J1904" s="75">
        <v>523.93999999999994</v>
      </c>
      <c r="K1904" s="75">
        <v>431.47999999999996</v>
      </c>
      <c r="L1904" s="76">
        <v>1235.3399999999999</v>
      </c>
      <c r="M1904" s="75">
        <v>554.76</v>
      </c>
      <c r="N1904" s="75">
        <v>554.76</v>
      </c>
      <c r="O1904" s="75">
        <v>554.76</v>
      </c>
      <c r="P1904" s="77">
        <v>431.47999999999996</v>
      </c>
      <c r="Q1904" s="77">
        <v>1235.3399999999999</v>
      </c>
    </row>
    <row r="1905" spans="1:17" x14ac:dyDescent="0.2">
      <c r="A1905" s="19">
        <v>40610792</v>
      </c>
      <c r="B1905" s="19" t="s">
        <v>1271</v>
      </c>
      <c r="C1905" s="20">
        <v>76642</v>
      </c>
      <c r="D1905" s="73">
        <v>1054.5</v>
      </c>
      <c r="E1905" s="74">
        <v>99.911999999999992</v>
      </c>
      <c r="G1905" s="75">
        <v>32.330600000000004</v>
      </c>
      <c r="H1905" s="75">
        <v>68.820000000000007</v>
      </c>
      <c r="I1905" s="75">
        <v>66.600000000000009</v>
      </c>
      <c r="J1905" s="75">
        <v>62.9</v>
      </c>
      <c r="K1905" s="75">
        <v>51.8</v>
      </c>
      <c r="L1905" s="74" t="s">
        <v>674</v>
      </c>
      <c r="M1905" s="75">
        <v>66.600000000000009</v>
      </c>
      <c r="N1905" s="75">
        <v>66.600000000000009</v>
      </c>
      <c r="O1905" s="75">
        <v>66.600000000000009</v>
      </c>
      <c r="P1905" s="75">
        <v>32.330600000000004</v>
      </c>
      <c r="Q1905" s="75">
        <v>68.820000000000007</v>
      </c>
    </row>
    <row r="1906" spans="1:17" x14ac:dyDescent="0.2">
      <c r="A1906" s="19">
        <v>40610800</v>
      </c>
      <c r="B1906" s="19" t="s">
        <v>1928</v>
      </c>
      <c r="C1906" s="20">
        <v>76820</v>
      </c>
      <c r="D1906" s="73">
        <v>560.5</v>
      </c>
      <c r="E1906" s="74">
        <v>122.91199999999999</v>
      </c>
      <c r="G1906" s="75">
        <v>80.389600000000002</v>
      </c>
      <c r="H1906" s="75">
        <v>171.12</v>
      </c>
      <c r="I1906" s="75">
        <v>165.60000000000002</v>
      </c>
      <c r="J1906" s="75">
        <v>156.4</v>
      </c>
      <c r="K1906" s="75">
        <v>128.79999999999998</v>
      </c>
      <c r="L1906" s="74" t="s">
        <v>674</v>
      </c>
      <c r="M1906" s="75">
        <v>165.60000000000002</v>
      </c>
      <c r="N1906" s="75">
        <v>165.60000000000002</v>
      </c>
      <c r="O1906" s="75">
        <v>165.60000000000002</v>
      </c>
      <c r="P1906" s="75">
        <v>80.389600000000002</v>
      </c>
      <c r="Q1906" s="75">
        <v>171.12</v>
      </c>
    </row>
    <row r="1907" spans="1:17" x14ac:dyDescent="0.2">
      <c r="A1907" s="19">
        <v>40610818</v>
      </c>
      <c r="B1907" s="19" t="s">
        <v>1929</v>
      </c>
      <c r="C1907" s="20">
        <v>76821</v>
      </c>
      <c r="D1907" s="73">
        <v>560.5</v>
      </c>
      <c r="E1907" s="74">
        <v>122.91199999999999</v>
      </c>
      <c r="G1907" s="75">
        <v>26.467402</v>
      </c>
      <c r="H1907" s="75">
        <v>56.339400000000005</v>
      </c>
      <c r="I1907" s="75">
        <v>54.522000000000006</v>
      </c>
      <c r="J1907" s="75">
        <v>51.492999999999995</v>
      </c>
      <c r="K1907" s="75">
        <v>42.405999999999999</v>
      </c>
      <c r="L1907" s="74" t="s">
        <v>674</v>
      </c>
      <c r="M1907" s="75">
        <v>54.522000000000006</v>
      </c>
      <c r="N1907" s="75">
        <v>54.522000000000006</v>
      </c>
      <c r="O1907" s="75">
        <v>54.522000000000006</v>
      </c>
      <c r="P1907" s="75">
        <v>26.467402</v>
      </c>
      <c r="Q1907" s="75">
        <v>56.339400000000005</v>
      </c>
    </row>
    <row r="1908" spans="1:17" x14ac:dyDescent="0.2">
      <c r="A1908" s="19">
        <v>40610826</v>
      </c>
      <c r="B1908" s="19" t="s">
        <v>2011</v>
      </c>
      <c r="C1908" s="20">
        <v>93975</v>
      </c>
      <c r="D1908" s="73">
        <v>1274.75</v>
      </c>
      <c r="E1908" s="74">
        <v>268.548</v>
      </c>
      <c r="G1908" s="75">
        <v>5.7030000000000003</v>
      </c>
      <c r="H1908" s="75">
        <v>25.110000000000003</v>
      </c>
      <c r="I1908" s="75">
        <v>24.3</v>
      </c>
      <c r="J1908" s="75">
        <v>22.95</v>
      </c>
      <c r="K1908" s="75">
        <v>18.899999999999999</v>
      </c>
      <c r="L1908" s="76">
        <v>0</v>
      </c>
      <c r="M1908" s="75">
        <v>24.3</v>
      </c>
      <c r="N1908" s="75">
        <v>24.3</v>
      </c>
      <c r="O1908" s="75">
        <v>24.3</v>
      </c>
      <c r="P1908" s="77">
        <v>0</v>
      </c>
      <c r="Q1908" s="77">
        <v>25.110000000000003</v>
      </c>
    </row>
    <row r="1909" spans="1:17" x14ac:dyDescent="0.2">
      <c r="A1909" s="19">
        <v>40610834</v>
      </c>
      <c r="B1909" s="19" t="s">
        <v>353</v>
      </c>
      <c r="C1909" s="20">
        <v>93976</v>
      </c>
      <c r="D1909" s="73">
        <v>824.75</v>
      </c>
      <c r="E1909" s="74">
        <v>122.91199999999999</v>
      </c>
      <c r="G1909" s="75">
        <v>5.7030000000000003</v>
      </c>
      <c r="H1909" s="75">
        <v>27.193200000000001</v>
      </c>
      <c r="I1909" s="75">
        <v>26.315999999999999</v>
      </c>
      <c r="J1909" s="75">
        <v>24.853999999999999</v>
      </c>
      <c r="K1909" s="75">
        <v>20.467999999999996</v>
      </c>
      <c r="L1909" s="76">
        <v>0</v>
      </c>
      <c r="M1909" s="75">
        <v>26.315999999999999</v>
      </c>
      <c r="N1909" s="75">
        <v>26.315999999999999</v>
      </c>
      <c r="O1909" s="75">
        <v>26.315999999999999</v>
      </c>
      <c r="P1909" s="77">
        <v>0</v>
      </c>
      <c r="Q1909" s="77">
        <v>27.193200000000001</v>
      </c>
    </row>
    <row r="1910" spans="1:17" x14ac:dyDescent="0.2">
      <c r="A1910" s="19">
        <v>40610842</v>
      </c>
      <c r="B1910" s="19" t="s">
        <v>2013</v>
      </c>
      <c r="C1910" s="20">
        <v>93979</v>
      </c>
      <c r="D1910" s="73">
        <v>824.75</v>
      </c>
      <c r="E1910" s="74">
        <v>122.91199999999999</v>
      </c>
      <c r="G1910" s="75">
        <v>5.7030000000000003</v>
      </c>
      <c r="H1910" s="75">
        <v>30.476100000000006</v>
      </c>
      <c r="I1910" s="75">
        <v>29.493000000000002</v>
      </c>
      <c r="J1910" s="75">
        <v>27.854500000000002</v>
      </c>
      <c r="K1910" s="75">
        <v>22.939</v>
      </c>
      <c r="L1910" s="76">
        <v>0</v>
      </c>
      <c r="M1910" s="75">
        <v>29.493000000000002</v>
      </c>
      <c r="N1910" s="75">
        <v>29.493000000000002</v>
      </c>
      <c r="O1910" s="75">
        <v>29.493000000000002</v>
      </c>
      <c r="P1910" s="77">
        <v>0</v>
      </c>
      <c r="Q1910" s="77">
        <v>30.476100000000006</v>
      </c>
    </row>
    <row r="1911" spans="1:17" x14ac:dyDescent="0.2">
      <c r="A1911" s="19">
        <v>40610859</v>
      </c>
      <c r="B1911" s="19" t="s">
        <v>2021</v>
      </c>
      <c r="C1911" s="20">
        <v>93971</v>
      </c>
      <c r="D1911" s="73">
        <v>991</v>
      </c>
      <c r="E1911" s="74">
        <v>122.91199999999999</v>
      </c>
      <c r="G1911" s="75">
        <v>5.7030000000000003</v>
      </c>
      <c r="H1911" s="75">
        <v>26.272500000000001</v>
      </c>
      <c r="I1911" s="75">
        <v>25.425000000000001</v>
      </c>
      <c r="J1911" s="75">
        <v>24.012499999999999</v>
      </c>
      <c r="K1911" s="75">
        <v>19.774999999999999</v>
      </c>
      <c r="L1911" s="76">
        <v>0</v>
      </c>
      <c r="M1911" s="75">
        <v>25.425000000000001</v>
      </c>
      <c r="N1911" s="75">
        <v>25.425000000000001</v>
      </c>
      <c r="O1911" s="75">
        <v>25.425000000000001</v>
      </c>
      <c r="P1911" s="77">
        <v>0</v>
      </c>
      <c r="Q1911" s="77">
        <v>26.272500000000001</v>
      </c>
    </row>
    <row r="1912" spans="1:17" x14ac:dyDescent="0.2">
      <c r="A1912" s="19">
        <v>40610867</v>
      </c>
      <c r="B1912" s="19" t="s">
        <v>2025</v>
      </c>
      <c r="C1912" s="20">
        <v>93990</v>
      </c>
      <c r="D1912" s="73">
        <v>859.75</v>
      </c>
      <c r="E1912" s="74">
        <v>122.91199999999999</v>
      </c>
      <c r="G1912" s="75">
        <v>183.27955</v>
      </c>
      <c r="H1912" s="75">
        <v>390.13500000000005</v>
      </c>
      <c r="I1912" s="75">
        <v>377.55000000000007</v>
      </c>
      <c r="J1912" s="75">
        <v>356.57499999999999</v>
      </c>
      <c r="K1912" s="75">
        <v>293.64999999999998</v>
      </c>
      <c r="L1912" s="74" t="s">
        <v>674</v>
      </c>
      <c r="M1912" s="75">
        <v>377.55000000000007</v>
      </c>
      <c r="N1912" s="75">
        <v>377.55000000000007</v>
      </c>
      <c r="O1912" s="75">
        <v>377.55000000000007</v>
      </c>
      <c r="P1912" s="75">
        <v>183.27955</v>
      </c>
      <c r="Q1912" s="75">
        <v>390.13500000000005</v>
      </c>
    </row>
    <row r="1913" spans="1:17" x14ac:dyDescent="0.2">
      <c r="A1913" s="19">
        <v>40610875</v>
      </c>
      <c r="B1913" s="19" t="s">
        <v>2019</v>
      </c>
      <c r="C1913" s="20">
        <v>93970</v>
      </c>
      <c r="D1913" s="73">
        <v>1694.5</v>
      </c>
      <c r="E1913" s="74">
        <v>268.548</v>
      </c>
      <c r="G1913" s="75">
        <v>389.15371000000005</v>
      </c>
      <c r="H1913" s="75">
        <v>275.28000000000003</v>
      </c>
      <c r="I1913" s="75">
        <v>266.40000000000003</v>
      </c>
      <c r="J1913" s="75">
        <v>251.6</v>
      </c>
      <c r="K1913" s="75">
        <v>207.2</v>
      </c>
      <c r="L1913" s="76">
        <v>287.55900000000003</v>
      </c>
      <c r="M1913" s="75">
        <v>266.40000000000003</v>
      </c>
      <c r="N1913" s="75">
        <v>266.40000000000003</v>
      </c>
      <c r="O1913" s="75">
        <v>266.40000000000003</v>
      </c>
      <c r="P1913" s="77">
        <v>207.2</v>
      </c>
      <c r="Q1913" s="77">
        <v>389.15371000000005</v>
      </c>
    </row>
    <row r="1914" spans="1:17" x14ac:dyDescent="0.2">
      <c r="A1914" s="19">
        <v>40610883</v>
      </c>
      <c r="B1914" s="19" t="s">
        <v>2017</v>
      </c>
      <c r="C1914" s="20">
        <v>93880</v>
      </c>
      <c r="D1914" s="73">
        <v>1389.25</v>
      </c>
      <c r="E1914" s="74">
        <v>268.548</v>
      </c>
      <c r="G1914" s="75">
        <v>322.27652999999998</v>
      </c>
      <c r="H1914" s="75">
        <v>241.8</v>
      </c>
      <c r="I1914" s="75">
        <v>234</v>
      </c>
      <c r="J1914" s="75">
        <v>221</v>
      </c>
      <c r="K1914" s="75">
        <v>182</v>
      </c>
      <c r="L1914" s="76">
        <v>157.25700000000001</v>
      </c>
      <c r="M1914" s="75">
        <v>234</v>
      </c>
      <c r="N1914" s="75">
        <v>234</v>
      </c>
      <c r="O1914" s="75">
        <v>234</v>
      </c>
      <c r="P1914" s="77">
        <v>157.25700000000001</v>
      </c>
      <c r="Q1914" s="77">
        <v>322.27652999999998</v>
      </c>
    </row>
    <row r="1915" spans="1:17" x14ac:dyDescent="0.2">
      <c r="A1915" s="19">
        <v>40610891</v>
      </c>
      <c r="B1915" s="19" t="s">
        <v>2012</v>
      </c>
      <c r="C1915" s="20">
        <v>93978</v>
      </c>
      <c r="D1915" s="73">
        <v>1274.75</v>
      </c>
      <c r="E1915" s="74">
        <v>268.548</v>
      </c>
      <c r="G1915" s="75">
        <v>158.08715999999998</v>
      </c>
      <c r="H1915" s="75">
        <v>121.83000000000001</v>
      </c>
      <c r="I1915" s="75">
        <v>117.9</v>
      </c>
      <c r="J1915" s="75">
        <v>111.35</v>
      </c>
      <c r="K1915" s="75">
        <v>91.699999999999989</v>
      </c>
      <c r="L1915" s="76">
        <v>157.25700000000001</v>
      </c>
      <c r="M1915" s="75">
        <v>117.9</v>
      </c>
      <c r="N1915" s="75">
        <v>117.9</v>
      </c>
      <c r="O1915" s="75">
        <v>117.9</v>
      </c>
      <c r="P1915" s="77">
        <v>91.699999999999989</v>
      </c>
      <c r="Q1915" s="77">
        <v>158.08715999999998</v>
      </c>
    </row>
    <row r="1916" spans="1:17" x14ac:dyDescent="0.2">
      <c r="A1916" s="19">
        <v>40610909</v>
      </c>
      <c r="B1916" s="19" t="s">
        <v>2039</v>
      </c>
      <c r="C1916" s="20">
        <v>76802</v>
      </c>
      <c r="D1916" s="73">
        <v>1373.5</v>
      </c>
      <c r="E1916" s="74">
        <v>0</v>
      </c>
      <c r="G1916" s="75">
        <v>4.9588149999999995</v>
      </c>
      <c r="H1916" s="75">
        <v>10.5555</v>
      </c>
      <c r="I1916" s="75">
        <v>10.215000000000002</v>
      </c>
      <c r="J1916" s="75">
        <v>9.6474999999999991</v>
      </c>
      <c r="K1916" s="75">
        <v>7.9449999999999994</v>
      </c>
      <c r="L1916" s="74" t="s">
        <v>674</v>
      </c>
      <c r="M1916" s="75">
        <v>10.215000000000002</v>
      </c>
      <c r="N1916" s="75">
        <v>10.215000000000002</v>
      </c>
      <c r="O1916" s="75">
        <v>10.215000000000002</v>
      </c>
      <c r="P1916" s="75">
        <v>4.9588149999999995</v>
      </c>
      <c r="Q1916" s="75">
        <v>10.5555</v>
      </c>
    </row>
    <row r="1917" spans="1:17" x14ac:dyDescent="0.2">
      <c r="A1917" s="19">
        <v>40610917</v>
      </c>
      <c r="B1917" s="19" t="s">
        <v>2041</v>
      </c>
      <c r="C1917" s="20">
        <v>76810</v>
      </c>
      <c r="D1917" s="73">
        <v>1373.5</v>
      </c>
      <c r="E1917" s="74">
        <v>0</v>
      </c>
      <c r="G1917" s="75">
        <v>0</v>
      </c>
      <c r="H1917" s="75" t="e">
        <v>#N/A</v>
      </c>
      <c r="I1917" s="75" t="e">
        <v>#N/A</v>
      </c>
      <c r="J1917" s="75" t="e">
        <v>#N/A</v>
      </c>
      <c r="K1917" s="75" t="e">
        <v>#N/A</v>
      </c>
      <c r="L1917" s="76">
        <v>0</v>
      </c>
      <c r="M1917" s="75" t="e">
        <v>#N/A</v>
      </c>
      <c r="N1917" s="75" t="e">
        <v>#N/A</v>
      </c>
      <c r="O1917" s="75" t="e">
        <v>#N/A</v>
      </c>
      <c r="P1917" s="77"/>
      <c r="Q1917" s="77"/>
    </row>
    <row r="1918" spans="1:17" x14ac:dyDescent="0.2">
      <c r="A1918" s="19">
        <v>40610925</v>
      </c>
      <c r="B1918" s="19" t="s">
        <v>2042</v>
      </c>
      <c r="C1918" s="20">
        <v>76812</v>
      </c>
      <c r="D1918" s="73">
        <v>1373.5</v>
      </c>
      <c r="E1918" s="74">
        <v>0</v>
      </c>
      <c r="G1918" s="75">
        <v>220.38293000000002</v>
      </c>
      <c r="H1918" s="75">
        <v>129.19559999999998</v>
      </c>
      <c r="I1918" s="75">
        <v>125.02799999999999</v>
      </c>
      <c r="J1918" s="75">
        <v>118.08199999999998</v>
      </c>
      <c r="K1918" s="75">
        <v>97.243999999999986</v>
      </c>
      <c r="L1918" s="76">
        <v>104.337</v>
      </c>
      <c r="M1918" s="75">
        <v>125.02799999999999</v>
      </c>
      <c r="N1918" s="75">
        <v>125.02799999999999</v>
      </c>
      <c r="O1918" s="75">
        <v>125.02799999999999</v>
      </c>
      <c r="P1918" s="77">
        <v>97.243999999999986</v>
      </c>
      <c r="Q1918" s="77">
        <v>220.38293000000002</v>
      </c>
    </row>
    <row r="1919" spans="1:17" x14ac:dyDescent="0.2">
      <c r="A1919" s="19">
        <v>40610941</v>
      </c>
      <c r="B1919" s="19" t="s">
        <v>2055</v>
      </c>
      <c r="C1919" s="20">
        <v>76506</v>
      </c>
      <c r="D1919" s="73">
        <v>1034.25</v>
      </c>
      <c r="E1919" s="74">
        <v>122.91199999999999</v>
      </c>
      <c r="G1919" s="75">
        <v>0.65534999999999999</v>
      </c>
      <c r="H1919" s="75">
        <v>1.395</v>
      </c>
      <c r="I1919" s="75">
        <v>1.35</v>
      </c>
      <c r="J1919" s="75">
        <v>1.2749999999999999</v>
      </c>
      <c r="K1919" s="75">
        <v>1.0499999999999998</v>
      </c>
      <c r="L1919" s="74" t="s">
        <v>674</v>
      </c>
      <c r="M1919" s="75">
        <v>1.35</v>
      </c>
      <c r="N1919" s="75">
        <v>1.35</v>
      </c>
      <c r="O1919" s="75">
        <v>1.35</v>
      </c>
      <c r="P1919" s="75">
        <v>0.65534999999999999</v>
      </c>
      <c r="Q1919" s="75">
        <v>1.395</v>
      </c>
    </row>
    <row r="1920" spans="1:17" x14ac:dyDescent="0.2">
      <c r="A1920" s="19">
        <v>40610958</v>
      </c>
      <c r="B1920" s="19" t="s">
        <v>2056</v>
      </c>
      <c r="C1920" s="20">
        <v>76882</v>
      </c>
      <c r="D1920" s="73">
        <v>1271.75</v>
      </c>
      <c r="E1920" s="74">
        <v>122.91199999999999</v>
      </c>
      <c r="G1920" s="75">
        <v>0.68156400000000006</v>
      </c>
      <c r="H1920" s="75">
        <v>1.4508000000000001</v>
      </c>
      <c r="I1920" s="75">
        <v>1.4040000000000004</v>
      </c>
      <c r="J1920" s="75">
        <v>1.3260000000000001</v>
      </c>
      <c r="K1920" s="75">
        <v>1.0919999999999999</v>
      </c>
      <c r="L1920" s="74" t="s">
        <v>674</v>
      </c>
      <c r="M1920" s="75">
        <v>1.4040000000000004</v>
      </c>
      <c r="N1920" s="75">
        <v>1.4040000000000004</v>
      </c>
      <c r="O1920" s="75">
        <v>1.4040000000000004</v>
      </c>
      <c r="P1920" s="75">
        <v>0.68156400000000006</v>
      </c>
      <c r="Q1920" s="75">
        <v>1.4508000000000001</v>
      </c>
    </row>
    <row r="1921" spans="1:17" x14ac:dyDescent="0.2">
      <c r="A1921" s="19">
        <v>40610966</v>
      </c>
      <c r="B1921" s="19" t="s">
        <v>2058</v>
      </c>
      <c r="C1921" s="20">
        <v>76885</v>
      </c>
      <c r="D1921" s="73">
        <v>1271.75</v>
      </c>
      <c r="E1921" s="74">
        <v>99.911999999999992</v>
      </c>
      <c r="G1921" s="75">
        <v>14.963825</v>
      </c>
      <c r="H1921" s="75">
        <v>31.852500000000003</v>
      </c>
      <c r="I1921" s="75">
        <v>30.825000000000003</v>
      </c>
      <c r="J1921" s="75">
        <v>29.112500000000001</v>
      </c>
      <c r="K1921" s="75">
        <v>23.974999999999998</v>
      </c>
      <c r="L1921" s="74" t="s">
        <v>674</v>
      </c>
      <c r="M1921" s="75">
        <v>30.825000000000003</v>
      </c>
      <c r="N1921" s="75">
        <v>30.825000000000003</v>
      </c>
      <c r="O1921" s="75">
        <v>30.825000000000003</v>
      </c>
      <c r="P1921" s="75">
        <v>14.963825</v>
      </c>
      <c r="Q1921" s="75">
        <v>31.852500000000003</v>
      </c>
    </row>
    <row r="1922" spans="1:17" x14ac:dyDescent="0.2">
      <c r="A1922" s="19">
        <v>40610974</v>
      </c>
      <c r="B1922" s="19" t="s">
        <v>2059</v>
      </c>
      <c r="C1922" s="20">
        <v>76886</v>
      </c>
      <c r="D1922" s="73">
        <v>766.75</v>
      </c>
      <c r="E1922" s="74">
        <v>99.911999999999992</v>
      </c>
      <c r="G1922" s="75">
        <v>16.6022</v>
      </c>
      <c r="H1922" s="75">
        <v>35.340000000000003</v>
      </c>
      <c r="I1922" s="75">
        <v>34.200000000000003</v>
      </c>
      <c r="J1922" s="75">
        <v>32.299999999999997</v>
      </c>
      <c r="K1922" s="75">
        <v>26.599999999999998</v>
      </c>
      <c r="L1922" s="74" t="s">
        <v>674</v>
      </c>
      <c r="M1922" s="75">
        <v>34.200000000000003</v>
      </c>
      <c r="N1922" s="75">
        <v>34.200000000000003</v>
      </c>
      <c r="O1922" s="75">
        <v>34.200000000000003</v>
      </c>
      <c r="P1922" s="75">
        <v>16.6022</v>
      </c>
      <c r="Q1922" s="75">
        <v>35.340000000000003</v>
      </c>
    </row>
    <row r="1923" spans="1:17" x14ac:dyDescent="0.2">
      <c r="A1923" s="19">
        <v>40610982</v>
      </c>
      <c r="B1923" s="19" t="s">
        <v>3569</v>
      </c>
      <c r="C1923" s="20">
        <v>76857</v>
      </c>
      <c r="D1923" s="73">
        <v>597.5</v>
      </c>
      <c r="E1923" s="74">
        <v>122.91199999999999</v>
      </c>
      <c r="G1923" s="75">
        <v>13.744874000000001</v>
      </c>
      <c r="H1923" s="75">
        <v>29.257800000000003</v>
      </c>
      <c r="I1923" s="75">
        <v>28.314000000000004</v>
      </c>
      <c r="J1923" s="75">
        <v>26.741</v>
      </c>
      <c r="K1923" s="75">
        <v>22.021999999999998</v>
      </c>
      <c r="L1923" s="74" t="s">
        <v>674</v>
      </c>
      <c r="M1923" s="75">
        <v>28.314000000000004</v>
      </c>
      <c r="N1923" s="75">
        <v>28.314000000000004</v>
      </c>
      <c r="O1923" s="75">
        <v>28.314000000000004</v>
      </c>
      <c r="P1923" s="75">
        <v>13.744874000000001</v>
      </c>
      <c r="Q1923" s="75">
        <v>29.257800000000003</v>
      </c>
    </row>
    <row r="1924" spans="1:17" x14ac:dyDescent="0.2">
      <c r="A1924" s="19">
        <v>40610990</v>
      </c>
      <c r="B1924" s="19" t="s">
        <v>4630</v>
      </c>
      <c r="C1924" s="20">
        <v>76830</v>
      </c>
      <c r="D1924" s="73">
        <v>961</v>
      </c>
      <c r="E1924" s="74">
        <v>122.91199999999999</v>
      </c>
      <c r="G1924" s="75">
        <v>12.014750000000001</v>
      </c>
      <c r="H1924" s="75">
        <v>25.575000000000003</v>
      </c>
      <c r="I1924" s="75">
        <v>24.750000000000004</v>
      </c>
      <c r="J1924" s="75">
        <v>23.375</v>
      </c>
      <c r="K1924" s="75">
        <v>19.25</v>
      </c>
      <c r="L1924" s="74" t="s">
        <v>674</v>
      </c>
      <c r="M1924" s="75">
        <v>24.750000000000004</v>
      </c>
      <c r="N1924" s="75">
        <v>24.750000000000004</v>
      </c>
      <c r="O1924" s="75">
        <v>24.750000000000004</v>
      </c>
      <c r="P1924" s="75">
        <v>12.014750000000001</v>
      </c>
      <c r="Q1924" s="75">
        <v>25.575000000000003</v>
      </c>
    </row>
    <row r="1925" spans="1:17" x14ac:dyDescent="0.2">
      <c r="A1925" s="19">
        <v>40611006</v>
      </c>
      <c r="B1925" s="19" t="s">
        <v>3389</v>
      </c>
      <c r="C1925" s="20">
        <v>76801</v>
      </c>
      <c r="D1925" s="73">
        <v>1373.5</v>
      </c>
      <c r="E1925" s="74">
        <v>122.91199999999999</v>
      </c>
      <c r="G1925" s="75">
        <v>0.87380000000000002</v>
      </c>
      <c r="H1925" s="75">
        <v>1.86</v>
      </c>
      <c r="I1925" s="75">
        <v>1.8000000000000003</v>
      </c>
      <c r="J1925" s="75">
        <v>1.7</v>
      </c>
      <c r="K1925" s="75">
        <v>1.4</v>
      </c>
      <c r="L1925" s="74" t="s">
        <v>674</v>
      </c>
      <c r="M1925" s="75">
        <v>1.8000000000000003</v>
      </c>
      <c r="N1925" s="75">
        <v>1.8000000000000003</v>
      </c>
      <c r="O1925" s="75">
        <v>1.8000000000000003</v>
      </c>
      <c r="P1925" s="75">
        <v>0.87380000000000002</v>
      </c>
      <c r="Q1925" s="75">
        <v>1.86</v>
      </c>
    </row>
    <row r="1926" spans="1:17" x14ac:dyDescent="0.2">
      <c r="A1926" s="19">
        <v>40611014</v>
      </c>
      <c r="B1926" s="19" t="s">
        <v>13</v>
      </c>
      <c r="C1926" s="20">
        <v>76805</v>
      </c>
      <c r="D1926" s="73">
        <v>1373.5</v>
      </c>
      <c r="E1926" s="74">
        <v>122.91199999999999</v>
      </c>
      <c r="G1926" s="75">
        <v>1.52915</v>
      </c>
      <c r="H1926" s="75">
        <v>3.2550000000000003</v>
      </c>
      <c r="I1926" s="75">
        <v>3.1500000000000004</v>
      </c>
      <c r="J1926" s="75">
        <v>2.9750000000000001</v>
      </c>
      <c r="K1926" s="75">
        <v>2.4499999999999997</v>
      </c>
      <c r="L1926" s="74" t="s">
        <v>674</v>
      </c>
      <c r="M1926" s="75">
        <v>3.1500000000000004</v>
      </c>
      <c r="N1926" s="75">
        <v>3.1500000000000004</v>
      </c>
      <c r="O1926" s="75">
        <v>3.1500000000000004</v>
      </c>
      <c r="P1926" s="75">
        <v>1.52915</v>
      </c>
      <c r="Q1926" s="75">
        <v>3.2550000000000003</v>
      </c>
    </row>
    <row r="1927" spans="1:17" x14ac:dyDescent="0.2">
      <c r="A1927" s="19">
        <v>40611022</v>
      </c>
      <c r="B1927" s="19" t="s">
        <v>3392</v>
      </c>
      <c r="C1927" s="20">
        <v>76811</v>
      </c>
      <c r="D1927" s="73">
        <v>1373.5</v>
      </c>
      <c r="E1927" s="74">
        <v>268.548</v>
      </c>
      <c r="G1927" s="75">
        <v>0.56797000000000009</v>
      </c>
      <c r="H1927" s="75">
        <v>1.2090000000000001</v>
      </c>
      <c r="I1927" s="75">
        <v>1.1700000000000002</v>
      </c>
      <c r="J1927" s="75">
        <v>1.105</v>
      </c>
      <c r="K1927" s="75">
        <v>0.90999999999999992</v>
      </c>
      <c r="L1927" s="74" t="s">
        <v>674</v>
      </c>
      <c r="M1927" s="75">
        <v>1.1700000000000002</v>
      </c>
      <c r="N1927" s="75">
        <v>1.1700000000000002</v>
      </c>
      <c r="O1927" s="75">
        <v>1.1700000000000002</v>
      </c>
      <c r="P1927" s="75">
        <v>0.56797000000000009</v>
      </c>
      <c r="Q1927" s="75">
        <v>1.2090000000000001</v>
      </c>
    </row>
    <row r="1928" spans="1:17" x14ac:dyDescent="0.2">
      <c r="A1928" s="19">
        <v>40611030</v>
      </c>
      <c r="B1928" s="19" t="s">
        <v>3394</v>
      </c>
      <c r="C1928" s="20">
        <v>76819</v>
      </c>
      <c r="D1928" s="73">
        <v>1850</v>
      </c>
      <c r="E1928" s="74">
        <v>122.91199999999999</v>
      </c>
      <c r="G1928" s="75">
        <v>4.0413250000000005</v>
      </c>
      <c r="H1928" s="75">
        <v>8.6025000000000009</v>
      </c>
      <c r="I1928" s="75">
        <v>8.3250000000000011</v>
      </c>
      <c r="J1928" s="75">
        <v>7.8624999999999998</v>
      </c>
      <c r="K1928" s="75">
        <v>6.4749999999999996</v>
      </c>
      <c r="L1928" s="74" t="s">
        <v>674</v>
      </c>
      <c r="M1928" s="75">
        <v>8.3250000000000011</v>
      </c>
      <c r="N1928" s="75">
        <v>8.3250000000000011</v>
      </c>
      <c r="O1928" s="75">
        <v>8.3250000000000011</v>
      </c>
      <c r="P1928" s="75">
        <v>4.0413250000000005</v>
      </c>
      <c r="Q1928" s="75">
        <v>8.6025000000000009</v>
      </c>
    </row>
    <row r="1929" spans="1:17" x14ac:dyDescent="0.2">
      <c r="A1929" s="19">
        <v>40611048</v>
      </c>
      <c r="B1929" s="19" t="s">
        <v>3397</v>
      </c>
      <c r="C1929" s="20">
        <v>76816</v>
      </c>
      <c r="D1929" s="73">
        <v>969.75</v>
      </c>
      <c r="E1929" s="74">
        <v>122.91199999999999</v>
      </c>
      <c r="G1929" s="75">
        <v>0.65534999999999999</v>
      </c>
      <c r="H1929" s="75">
        <v>1.395</v>
      </c>
      <c r="I1929" s="75">
        <v>1.35</v>
      </c>
      <c r="J1929" s="75">
        <v>1.2749999999999999</v>
      </c>
      <c r="K1929" s="75">
        <v>1.0499999999999998</v>
      </c>
      <c r="L1929" s="74" t="s">
        <v>674</v>
      </c>
      <c r="M1929" s="75">
        <v>1.35</v>
      </c>
      <c r="N1929" s="75">
        <v>1.35</v>
      </c>
      <c r="O1929" s="75">
        <v>1.35</v>
      </c>
      <c r="P1929" s="75">
        <v>0.65534999999999999</v>
      </c>
      <c r="Q1929" s="75">
        <v>1.395</v>
      </c>
    </row>
    <row r="1930" spans="1:17" x14ac:dyDescent="0.2">
      <c r="A1930" s="19">
        <v>40611055</v>
      </c>
      <c r="B1930" s="19" t="s">
        <v>432</v>
      </c>
      <c r="C1930" s="20">
        <v>76856</v>
      </c>
      <c r="D1930" s="73">
        <v>961</v>
      </c>
      <c r="E1930" s="74">
        <v>122.91199999999999</v>
      </c>
      <c r="G1930" s="75">
        <v>0.87380000000000002</v>
      </c>
      <c r="H1930" s="75">
        <v>1.86</v>
      </c>
      <c r="I1930" s="75">
        <v>1.8000000000000003</v>
      </c>
      <c r="J1930" s="75">
        <v>1.7</v>
      </c>
      <c r="K1930" s="75">
        <v>1.4</v>
      </c>
      <c r="L1930" s="74" t="s">
        <v>674</v>
      </c>
      <c r="M1930" s="75">
        <v>1.8000000000000003</v>
      </c>
      <c r="N1930" s="75">
        <v>1.8000000000000003</v>
      </c>
      <c r="O1930" s="75">
        <v>1.8000000000000003</v>
      </c>
      <c r="P1930" s="75">
        <v>0.87380000000000002</v>
      </c>
      <c r="Q1930" s="75">
        <v>1.86</v>
      </c>
    </row>
    <row r="1931" spans="1:17" x14ac:dyDescent="0.2">
      <c r="A1931" s="19">
        <v>40611063</v>
      </c>
      <c r="B1931" s="19" t="s">
        <v>3921</v>
      </c>
      <c r="C1931" s="20">
        <v>76770</v>
      </c>
      <c r="D1931" s="73">
        <v>1481.5</v>
      </c>
      <c r="E1931" s="74">
        <v>122.91199999999999</v>
      </c>
      <c r="G1931" s="75">
        <v>44.301660000000005</v>
      </c>
      <c r="H1931" s="75">
        <v>94.302000000000007</v>
      </c>
      <c r="I1931" s="75">
        <v>91.260000000000019</v>
      </c>
      <c r="J1931" s="75">
        <v>86.19</v>
      </c>
      <c r="K1931" s="75">
        <v>70.98</v>
      </c>
      <c r="L1931" s="74" t="s">
        <v>674</v>
      </c>
      <c r="M1931" s="75">
        <v>91.260000000000019</v>
      </c>
      <c r="N1931" s="75">
        <v>91.260000000000019</v>
      </c>
      <c r="O1931" s="75">
        <v>91.260000000000019</v>
      </c>
      <c r="P1931" s="75">
        <v>44.301660000000005</v>
      </c>
      <c r="Q1931" s="75">
        <v>94.302000000000007</v>
      </c>
    </row>
    <row r="1932" spans="1:17" x14ac:dyDescent="0.2">
      <c r="A1932" s="19">
        <v>40611071</v>
      </c>
      <c r="B1932" s="19" t="s">
        <v>3923</v>
      </c>
      <c r="C1932" s="20">
        <v>76775</v>
      </c>
      <c r="D1932" s="73">
        <v>1271.75</v>
      </c>
      <c r="E1932" s="74">
        <v>122.91199999999999</v>
      </c>
      <c r="G1932" s="75">
        <v>33.851012000000004</v>
      </c>
      <c r="H1932" s="75">
        <v>72.056400000000011</v>
      </c>
      <c r="I1932" s="75">
        <v>69.732000000000014</v>
      </c>
      <c r="J1932" s="75">
        <v>65.858000000000004</v>
      </c>
      <c r="K1932" s="75">
        <v>54.235999999999997</v>
      </c>
      <c r="L1932" s="74" t="s">
        <v>674</v>
      </c>
      <c r="M1932" s="75">
        <v>69.732000000000014</v>
      </c>
      <c r="N1932" s="75">
        <v>69.732000000000014</v>
      </c>
      <c r="O1932" s="75">
        <v>69.732000000000014</v>
      </c>
      <c r="P1932" s="75">
        <v>33.851012000000004</v>
      </c>
      <c r="Q1932" s="75">
        <v>72.056400000000011</v>
      </c>
    </row>
    <row r="1933" spans="1:17" x14ac:dyDescent="0.2">
      <c r="A1933" s="19">
        <v>40611089</v>
      </c>
      <c r="B1933" s="19" t="s">
        <v>4074</v>
      </c>
      <c r="C1933" s="20">
        <v>76870</v>
      </c>
      <c r="D1933" s="73">
        <v>863.25</v>
      </c>
      <c r="E1933" s="74">
        <v>122.91199999999999</v>
      </c>
      <c r="G1933" s="75">
        <v>4.0893839999999999</v>
      </c>
      <c r="H1933" s="75">
        <v>8.7048000000000005</v>
      </c>
      <c r="I1933" s="75">
        <v>8.4240000000000013</v>
      </c>
      <c r="J1933" s="75">
        <v>7.9559999999999995</v>
      </c>
      <c r="K1933" s="75">
        <v>6.5519999999999996</v>
      </c>
      <c r="L1933" s="74" t="s">
        <v>674</v>
      </c>
      <c r="M1933" s="75">
        <v>8.4240000000000013</v>
      </c>
      <c r="N1933" s="75">
        <v>8.4240000000000013</v>
      </c>
      <c r="O1933" s="75">
        <v>8.4240000000000013</v>
      </c>
      <c r="P1933" s="75">
        <v>4.0893839999999999</v>
      </c>
      <c r="Q1933" s="75">
        <v>8.7048000000000005</v>
      </c>
    </row>
    <row r="1934" spans="1:17" x14ac:dyDescent="0.2">
      <c r="A1934" s="19">
        <v>40611097</v>
      </c>
      <c r="B1934" s="19" t="s">
        <v>437</v>
      </c>
      <c r="C1934" s="20">
        <v>76705</v>
      </c>
      <c r="D1934" s="73">
        <v>1271.75</v>
      </c>
      <c r="E1934" s="74">
        <v>122.91199999999999</v>
      </c>
      <c r="G1934" s="75">
        <v>6.3350499999999998</v>
      </c>
      <c r="H1934" s="75">
        <v>13.485000000000001</v>
      </c>
      <c r="I1934" s="75">
        <v>13.050000000000002</v>
      </c>
      <c r="J1934" s="75">
        <v>12.324999999999999</v>
      </c>
      <c r="K1934" s="75">
        <v>10.149999999999999</v>
      </c>
      <c r="L1934" s="74" t="s">
        <v>674</v>
      </c>
      <c r="M1934" s="75">
        <v>13.050000000000002</v>
      </c>
      <c r="N1934" s="75">
        <v>13.050000000000002</v>
      </c>
      <c r="O1934" s="75">
        <v>13.050000000000002</v>
      </c>
      <c r="P1934" s="75">
        <v>6.3350499999999998</v>
      </c>
      <c r="Q1934" s="75">
        <v>13.485000000000001</v>
      </c>
    </row>
    <row r="1935" spans="1:17" x14ac:dyDescent="0.2">
      <c r="A1935" s="19">
        <v>40611105</v>
      </c>
      <c r="B1935" s="19" t="s">
        <v>433</v>
      </c>
      <c r="C1935" s="20">
        <v>76536</v>
      </c>
      <c r="D1935" s="73">
        <v>1125.25</v>
      </c>
      <c r="E1935" s="74">
        <v>122.91199999999999</v>
      </c>
      <c r="G1935" s="75">
        <v>5.4525120000000005</v>
      </c>
      <c r="H1935" s="75">
        <v>11.606400000000001</v>
      </c>
      <c r="I1935" s="75">
        <v>11.232000000000003</v>
      </c>
      <c r="J1935" s="75">
        <v>10.608000000000001</v>
      </c>
      <c r="K1935" s="75">
        <v>8.7359999999999989</v>
      </c>
      <c r="L1935" s="74" t="s">
        <v>674</v>
      </c>
      <c r="M1935" s="75">
        <v>11.232000000000003</v>
      </c>
      <c r="N1935" s="75">
        <v>11.232000000000003</v>
      </c>
      <c r="O1935" s="75">
        <v>11.232000000000003</v>
      </c>
      <c r="P1935" s="75">
        <v>5.4525120000000005</v>
      </c>
      <c r="Q1935" s="75">
        <v>11.606400000000001</v>
      </c>
    </row>
    <row r="1936" spans="1:17" x14ac:dyDescent="0.2">
      <c r="A1936" s="19">
        <v>40611113</v>
      </c>
      <c r="B1936" s="19" t="s">
        <v>4652</v>
      </c>
      <c r="C1936" s="20">
        <v>76776</v>
      </c>
      <c r="D1936" s="73">
        <v>1272.5</v>
      </c>
      <c r="E1936" s="74">
        <v>122.91199999999999</v>
      </c>
      <c r="G1936" s="75">
        <v>3.2942260000000001</v>
      </c>
      <c r="H1936" s="75">
        <v>7.0122</v>
      </c>
      <c r="I1936" s="75">
        <v>6.7860000000000014</v>
      </c>
      <c r="J1936" s="75">
        <v>6.4089999999999998</v>
      </c>
      <c r="K1936" s="75">
        <v>5.2779999999999996</v>
      </c>
      <c r="L1936" s="74" t="s">
        <v>674</v>
      </c>
      <c r="M1936" s="75">
        <v>6.7860000000000014</v>
      </c>
      <c r="N1936" s="75">
        <v>6.7860000000000014</v>
      </c>
      <c r="O1936" s="75">
        <v>6.7860000000000014</v>
      </c>
      <c r="P1936" s="75">
        <v>3.2942260000000001</v>
      </c>
      <c r="Q1936" s="75">
        <v>7.0122</v>
      </c>
    </row>
    <row r="1937" spans="1:17" x14ac:dyDescent="0.2">
      <c r="A1937" s="19">
        <v>40611121</v>
      </c>
      <c r="B1937" s="19" t="s">
        <v>434</v>
      </c>
      <c r="C1937" s="20">
        <v>76817</v>
      </c>
      <c r="D1937" s="73">
        <v>613.75</v>
      </c>
      <c r="E1937" s="74">
        <v>122.91199999999999</v>
      </c>
      <c r="G1937" s="75">
        <v>3.748602</v>
      </c>
      <c r="H1937" s="75">
        <v>7.9794</v>
      </c>
      <c r="I1937" s="75">
        <v>7.7220000000000013</v>
      </c>
      <c r="J1937" s="75">
        <v>7.2930000000000001</v>
      </c>
      <c r="K1937" s="75">
        <v>6.0059999999999993</v>
      </c>
      <c r="L1937" s="74" t="s">
        <v>674</v>
      </c>
      <c r="M1937" s="75">
        <v>7.7220000000000013</v>
      </c>
      <c r="N1937" s="75">
        <v>7.7220000000000013</v>
      </c>
      <c r="O1937" s="75">
        <v>7.7220000000000013</v>
      </c>
      <c r="P1937" s="75">
        <v>3.748602</v>
      </c>
      <c r="Q1937" s="75">
        <v>7.9794</v>
      </c>
    </row>
    <row r="1938" spans="1:17" x14ac:dyDescent="0.2">
      <c r="A1938" s="19">
        <v>40611139</v>
      </c>
      <c r="B1938" s="19" t="s">
        <v>4808</v>
      </c>
      <c r="C1938" s="20">
        <v>36415</v>
      </c>
      <c r="D1938" s="73">
        <v>39.5</v>
      </c>
      <c r="E1938" s="74">
        <v>0</v>
      </c>
      <c r="G1938" s="75">
        <v>2.044692</v>
      </c>
      <c r="H1938" s="75">
        <v>4.3524000000000003</v>
      </c>
      <c r="I1938" s="75">
        <v>4.2120000000000006</v>
      </c>
      <c r="J1938" s="75">
        <v>3.9779999999999998</v>
      </c>
      <c r="K1938" s="75">
        <v>3.2759999999999998</v>
      </c>
      <c r="L1938" s="74" t="s">
        <v>674</v>
      </c>
      <c r="M1938" s="75">
        <v>4.2120000000000006</v>
      </c>
      <c r="N1938" s="75">
        <v>4.2120000000000006</v>
      </c>
      <c r="O1938" s="75">
        <v>4.2120000000000006</v>
      </c>
      <c r="P1938" s="75">
        <v>2.044692</v>
      </c>
      <c r="Q1938" s="75">
        <v>4.3524000000000003</v>
      </c>
    </row>
    <row r="1939" spans="1:17" x14ac:dyDescent="0.2">
      <c r="A1939" s="19">
        <v>40611311</v>
      </c>
      <c r="B1939" s="19" t="s">
        <v>1877</v>
      </c>
      <c r="C1939" s="20">
        <v>77080</v>
      </c>
      <c r="D1939" s="73">
        <v>518.75</v>
      </c>
      <c r="E1939" s="74">
        <v>122.91199999999999</v>
      </c>
      <c r="G1939" s="75">
        <v>0.68156400000000006</v>
      </c>
      <c r="H1939" s="75">
        <v>1.4508000000000001</v>
      </c>
      <c r="I1939" s="75">
        <v>1.4040000000000004</v>
      </c>
      <c r="J1939" s="75">
        <v>1.3260000000000001</v>
      </c>
      <c r="K1939" s="75">
        <v>1.0919999999999999</v>
      </c>
      <c r="L1939" s="74" t="s">
        <v>674</v>
      </c>
      <c r="M1939" s="75">
        <v>1.4040000000000004</v>
      </c>
      <c r="N1939" s="75">
        <v>1.4040000000000004</v>
      </c>
      <c r="O1939" s="75">
        <v>1.4040000000000004</v>
      </c>
      <c r="P1939" s="75">
        <v>0.68156400000000006</v>
      </c>
      <c r="Q1939" s="75">
        <v>1.4508000000000001</v>
      </c>
    </row>
    <row r="1940" spans="1:17" x14ac:dyDescent="0.2">
      <c r="A1940" s="19">
        <v>40611329</v>
      </c>
      <c r="B1940" s="19" t="s">
        <v>3609</v>
      </c>
      <c r="C1940" s="20">
        <v>77081</v>
      </c>
      <c r="D1940" s="73">
        <v>227.25</v>
      </c>
      <c r="E1940" s="74">
        <v>99.911999999999992</v>
      </c>
      <c r="G1940" s="75">
        <v>1.3631280000000001</v>
      </c>
      <c r="H1940" s="75">
        <v>2.9016000000000002</v>
      </c>
      <c r="I1940" s="75">
        <v>2.8080000000000007</v>
      </c>
      <c r="J1940" s="75">
        <v>2.6520000000000001</v>
      </c>
      <c r="K1940" s="75">
        <v>2.1839999999999997</v>
      </c>
      <c r="L1940" s="74" t="s">
        <v>674</v>
      </c>
      <c r="M1940" s="75">
        <v>2.8080000000000007</v>
      </c>
      <c r="N1940" s="75">
        <v>2.8080000000000007</v>
      </c>
      <c r="O1940" s="75">
        <v>2.8080000000000007</v>
      </c>
      <c r="P1940" s="75">
        <v>1.3631280000000001</v>
      </c>
      <c r="Q1940" s="75">
        <v>2.9016000000000002</v>
      </c>
    </row>
    <row r="1941" spans="1:17" x14ac:dyDescent="0.2">
      <c r="A1941" s="19">
        <v>40611402</v>
      </c>
      <c r="B1941" s="19" t="s">
        <v>763</v>
      </c>
      <c r="C1941" s="20">
        <v>74018</v>
      </c>
      <c r="D1941" s="73">
        <v>431.5</v>
      </c>
      <c r="E1941" s="74">
        <v>99.911999999999992</v>
      </c>
      <c r="G1941" s="75">
        <v>2.8398500000000002</v>
      </c>
      <c r="H1941" s="75">
        <v>6.0449999999999999</v>
      </c>
      <c r="I1941" s="75">
        <v>5.8500000000000005</v>
      </c>
      <c r="J1941" s="75">
        <v>5.5249999999999995</v>
      </c>
      <c r="K1941" s="75">
        <v>4.55</v>
      </c>
      <c r="L1941" s="74" t="s">
        <v>674</v>
      </c>
      <c r="M1941" s="75">
        <v>5.8500000000000005</v>
      </c>
      <c r="N1941" s="75">
        <v>5.8500000000000005</v>
      </c>
      <c r="O1941" s="75">
        <v>5.8500000000000005</v>
      </c>
      <c r="P1941" s="75">
        <v>2.8398500000000002</v>
      </c>
      <c r="Q1941" s="75">
        <v>6.0449999999999999</v>
      </c>
    </row>
    <row r="1942" spans="1:17" x14ac:dyDescent="0.2">
      <c r="A1942" s="19">
        <v>40611410</v>
      </c>
      <c r="B1942" s="19" t="s">
        <v>755</v>
      </c>
      <c r="C1942" s="20">
        <v>73050</v>
      </c>
      <c r="D1942" s="73">
        <v>506</v>
      </c>
      <c r="E1942" s="74">
        <v>99.911999999999992</v>
      </c>
      <c r="G1942" s="75">
        <v>8.8472249999999999</v>
      </c>
      <c r="H1942" s="75">
        <v>18.8325</v>
      </c>
      <c r="I1942" s="75">
        <v>18.225000000000001</v>
      </c>
      <c r="J1942" s="75">
        <v>17.212499999999999</v>
      </c>
      <c r="K1942" s="75">
        <v>14.174999999999999</v>
      </c>
      <c r="L1942" s="74" t="s">
        <v>674</v>
      </c>
      <c r="M1942" s="75">
        <v>18.225000000000001</v>
      </c>
      <c r="N1942" s="75">
        <v>18.225000000000001</v>
      </c>
      <c r="O1942" s="75">
        <v>18.225000000000001</v>
      </c>
      <c r="P1942" s="75">
        <v>8.8472249999999999</v>
      </c>
      <c r="Q1942" s="75">
        <v>18.8325</v>
      </c>
    </row>
    <row r="1943" spans="1:17" x14ac:dyDescent="0.2">
      <c r="A1943" s="19">
        <v>40611428</v>
      </c>
      <c r="B1943" s="19" t="s">
        <v>966</v>
      </c>
      <c r="C1943" s="20">
        <v>73610</v>
      </c>
      <c r="D1943" s="73">
        <v>483.75</v>
      </c>
      <c r="E1943" s="74">
        <v>99.911999999999992</v>
      </c>
      <c r="G1943" s="75">
        <v>8.8472249999999999</v>
      </c>
      <c r="H1943" s="75">
        <v>18.8325</v>
      </c>
      <c r="I1943" s="75">
        <v>18.225000000000001</v>
      </c>
      <c r="J1943" s="75">
        <v>17.212499999999999</v>
      </c>
      <c r="K1943" s="75">
        <v>14.174999999999999</v>
      </c>
      <c r="L1943" s="74" t="s">
        <v>674</v>
      </c>
      <c r="M1943" s="75">
        <v>18.225000000000001</v>
      </c>
      <c r="N1943" s="75">
        <v>18.225000000000001</v>
      </c>
      <c r="O1943" s="75">
        <v>18.225000000000001</v>
      </c>
      <c r="P1943" s="75">
        <v>8.8472249999999999</v>
      </c>
      <c r="Q1943" s="75">
        <v>18.8325</v>
      </c>
    </row>
    <row r="1944" spans="1:17" x14ac:dyDescent="0.2">
      <c r="A1944" s="19">
        <v>40611436</v>
      </c>
      <c r="B1944" s="19" t="s">
        <v>970</v>
      </c>
      <c r="C1944" s="20">
        <v>73600</v>
      </c>
      <c r="D1944" s="73">
        <v>427</v>
      </c>
      <c r="E1944" s="74">
        <v>99.911999999999992</v>
      </c>
      <c r="G1944" s="75">
        <v>0.21845000000000001</v>
      </c>
      <c r="H1944" s="75">
        <v>0.46500000000000002</v>
      </c>
      <c r="I1944" s="75">
        <v>0.45000000000000007</v>
      </c>
      <c r="J1944" s="75">
        <v>0.42499999999999999</v>
      </c>
      <c r="K1944" s="75">
        <v>0.35</v>
      </c>
      <c r="L1944" s="74" t="s">
        <v>674</v>
      </c>
      <c r="M1944" s="75">
        <v>0.45000000000000007</v>
      </c>
      <c r="N1944" s="75">
        <v>0.45000000000000007</v>
      </c>
      <c r="O1944" s="75">
        <v>0.45000000000000007</v>
      </c>
      <c r="P1944" s="75">
        <v>0.21845000000000001</v>
      </c>
      <c r="Q1944" s="75">
        <v>0.46500000000000002</v>
      </c>
    </row>
    <row r="1945" spans="1:17" x14ac:dyDescent="0.2">
      <c r="A1945" s="19">
        <v>40611444</v>
      </c>
      <c r="B1945" s="19" t="s">
        <v>2587</v>
      </c>
      <c r="C1945" s="20">
        <v>73522</v>
      </c>
      <c r="D1945" s="73">
        <v>674.75</v>
      </c>
      <c r="E1945" s="74">
        <v>122.91199999999999</v>
      </c>
      <c r="G1945" s="75">
        <v>0.34078200000000003</v>
      </c>
      <c r="H1945" s="75">
        <v>0.72540000000000004</v>
      </c>
      <c r="I1945" s="75">
        <v>0.70200000000000018</v>
      </c>
      <c r="J1945" s="75">
        <v>0.66300000000000003</v>
      </c>
      <c r="K1945" s="75">
        <v>0.54599999999999993</v>
      </c>
      <c r="L1945" s="74" t="s">
        <v>674</v>
      </c>
      <c r="M1945" s="75">
        <v>0.70200000000000018</v>
      </c>
      <c r="N1945" s="75">
        <v>0.70200000000000018</v>
      </c>
      <c r="O1945" s="75">
        <v>0.70200000000000018</v>
      </c>
      <c r="P1945" s="75">
        <v>0.34078200000000003</v>
      </c>
      <c r="Q1945" s="75">
        <v>0.72540000000000004</v>
      </c>
    </row>
    <row r="1946" spans="1:17" x14ac:dyDescent="0.2">
      <c r="A1946" s="19">
        <v>40611469</v>
      </c>
      <c r="B1946" s="19" t="s">
        <v>1247</v>
      </c>
      <c r="C1946" s="20">
        <v>77075</v>
      </c>
      <c r="D1946" s="73">
        <v>743.25</v>
      </c>
      <c r="E1946" s="74">
        <v>122.91199999999999</v>
      </c>
      <c r="G1946" s="75">
        <v>0.34078200000000003</v>
      </c>
      <c r="H1946" s="75">
        <v>0.72540000000000004</v>
      </c>
      <c r="I1946" s="75">
        <v>0.70200000000000018</v>
      </c>
      <c r="J1946" s="75">
        <v>0.66300000000000003</v>
      </c>
      <c r="K1946" s="75">
        <v>0.54599999999999993</v>
      </c>
      <c r="L1946" s="74" t="s">
        <v>674</v>
      </c>
      <c r="M1946" s="75">
        <v>0.70200000000000018</v>
      </c>
      <c r="N1946" s="75">
        <v>0.70200000000000018</v>
      </c>
      <c r="O1946" s="75">
        <v>0.70200000000000018</v>
      </c>
      <c r="P1946" s="75">
        <v>0.34078200000000003</v>
      </c>
      <c r="Q1946" s="75">
        <v>0.72540000000000004</v>
      </c>
    </row>
    <row r="1947" spans="1:17" x14ac:dyDescent="0.2">
      <c r="A1947" s="19">
        <v>40611477</v>
      </c>
      <c r="B1947" s="19" t="s">
        <v>1251</v>
      </c>
      <c r="C1947" s="20">
        <v>77074</v>
      </c>
      <c r="D1947" s="73">
        <v>743.25</v>
      </c>
      <c r="E1947" s="74">
        <v>122.91199999999999</v>
      </c>
      <c r="G1947" s="75">
        <v>9.0656750000000006</v>
      </c>
      <c r="H1947" s="75">
        <v>19.297499999999999</v>
      </c>
      <c r="I1947" s="75">
        <v>18.675000000000004</v>
      </c>
      <c r="J1947" s="75">
        <v>17.637499999999999</v>
      </c>
      <c r="K1947" s="75">
        <v>14.524999999999999</v>
      </c>
      <c r="L1947" s="74" t="s">
        <v>674</v>
      </c>
      <c r="M1947" s="75">
        <v>18.675000000000004</v>
      </c>
      <c r="N1947" s="75">
        <v>18.675000000000004</v>
      </c>
      <c r="O1947" s="75">
        <v>18.675000000000004</v>
      </c>
      <c r="P1947" s="75">
        <v>9.0656750000000006</v>
      </c>
      <c r="Q1947" s="75">
        <v>19.297499999999999</v>
      </c>
    </row>
    <row r="1948" spans="1:17" x14ac:dyDescent="0.2">
      <c r="A1948" s="19">
        <v>40611485</v>
      </c>
      <c r="B1948" s="19" t="s">
        <v>1465</v>
      </c>
      <c r="C1948" s="20">
        <v>71046</v>
      </c>
      <c r="D1948" s="73">
        <v>459</v>
      </c>
      <c r="E1948" s="74">
        <v>99.911999999999992</v>
      </c>
      <c r="G1948" s="75">
        <v>344.05875000000003</v>
      </c>
      <c r="H1948" s="75">
        <v>732.375</v>
      </c>
      <c r="I1948" s="75">
        <v>708.75000000000011</v>
      </c>
      <c r="J1948" s="75">
        <v>669.375</v>
      </c>
      <c r="K1948" s="75">
        <v>551.25</v>
      </c>
      <c r="L1948" s="74" t="s">
        <v>674</v>
      </c>
      <c r="M1948" s="75">
        <v>708.75000000000011</v>
      </c>
      <c r="N1948" s="75">
        <v>708.75000000000011</v>
      </c>
      <c r="O1948" s="75">
        <v>708.75000000000011</v>
      </c>
      <c r="P1948" s="75">
        <v>344.05875000000003</v>
      </c>
      <c r="Q1948" s="75">
        <v>732.375</v>
      </c>
    </row>
    <row r="1949" spans="1:17" x14ac:dyDescent="0.2">
      <c r="A1949" s="19">
        <v>40611493</v>
      </c>
      <c r="B1949" s="19" t="s">
        <v>1473</v>
      </c>
      <c r="C1949" s="20">
        <v>71045</v>
      </c>
      <c r="D1949" s="73">
        <v>369.75</v>
      </c>
      <c r="E1949" s="74">
        <v>99.911999999999992</v>
      </c>
      <c r="G1949" s="75">
        <v>507.89625000000001</v>
      </c>
      <c r="H1949" s="75">
        <v>1081.125</v>
      </c>
      <c r="I1949" s="75">
        <v>1046.2500000000002</v>
      </c>
      <c r="J1949" s="75">
        <v>988.125</v>
      </c>
      <c r="K1949" s="75">
        <v>813.75</v>
      </c>
      <c r="L1949" s="74" t="s">
        <v>674</v>
      </c>
      <c r="M1949" s="75">
        <v>1046.2500000000002</v>
      </c>
      <c r="N1949" s="75">
        <v>1046.2500000000002</v>
      </c>
      <c r="O1949" s="75">
        <v>1046.2500000000002</v>
      </c>
      <c r="P1949" s="75">
        <v>507.89625000000001</v>
      </c>
      <c r="Q1949" s="75">
        <v>1081.125</v>
      </c>
    </row>
    <row r="1950" spans="1:17" x14ac:dyDescent="0.2">
      <c r="A1950" s="19">
        <v>40611501</v>
      </c>
      <c r="B1950" s="19" t="s">
        <v>1478</v>
      </c>
      <c r="C1950" s="20">
        <v>71047</v>
      </c>
      <c r="D1950" s="73">
        <v>564</v>
      </c>
      <c r="E1950" s="74">
        <v>99.911999999999992</v>
      </c>
      <c r="G1950" s="75">
        <v>74.382225000000005</v>
      </c>
      <c r="H1950" s="75">
        <v>158.33250000000001</v>
      </c>
      <c r="I1950" s="75">
        <v>153.22500000000002</v>
      </c>
      <c r="J1950" s="75">
        <v>144.71250000000001</v>
      </c>
      <c r="K1950" s="75">
        <v>119.175</v>
      </c>
      <c r="L1950" s="74" t="s">
        <v>674</v>
      </c>
      <c r="M1950" s="75">
        <v>153.22500000000002</v>
      </c>
      <c r="N1950" s="75">
        <v>153.22500000000002</v>
      </c>
      <c r="O1950" s="75">
        <v>153.22500000000002</v>
      </c>
      <c r="P1950" s="75">
        <v>74.382225000000005</v>
      </c>
      <c r="Q1950" s="75">
        <v>158.33250000000001</v>
      </c>
    </row>
    <row r="1951" spans="1:17" x14ac:dyDescent="0.2">
      <c r="A1951" s="19">
        <v>40611519</v>
      </c>
      <c r="B1951" s="19" t="s">
        <v>1512</v>
      </c>
      <c r="C1951" s="20">
        <v>73000</v>
      </c>
      <c r="D1951" s="73">
        <v>464.25</v>
      </c>
      <c r="E1951" s="74">
        <v>99.911999999999992</v>
      </c>
      <c r="G1951" s="75">
        <v>128.282578</v>
      </c>
      <c r="H1951" s="75">
        <v>273.06659999999999</v>
      </c>
      <c r="I1951" s="75">
        <v>264.25800000000004</v>
      </c>
      <c r="J1951" s="75">
        <v>249.577</v>
      </c>
      <c r="K1951" s="75">
        <v>205.53399999999999</v>
      </c>
      <c r="L1951" s="74" t="s">
        <v>674</v>
      </c>
      <c r="M1951" s="75">
        <v>264.25800000000004</v>
      </c>
      <c r="N1951" s="75">
        <v>264.25800000000004</v>
      </c>
      <c r="O1951" s="75">
        <v>264.25800000000004</v>
      </c>
      <c r="P1951" s="75">
        <v>128.282578</v>
      </c>
      <c r="Q1951" s="75">
        <v>273.06659999999999</v>
      </c>
    </row>
    <row r="1952" spans="1:17" x14ac:dyDescent="0.2">
      <c r="A1952" s="19">
        <v>40611527</v>
      </c>
      <c r="B1952" s="19" t="s">
        <v>759</v>
      </c>
      <c r="C1952" s="20">
        <v>74019</v>
      </c>
      <c r="D1952" s="73">
        <v>688.25</v>
      </c>
      <c r="E1952" s="74">
        <v>122.91199999999999</v>
      </c>
      <c r="G1952" s="75">
        <v>177.09304599999999</v>
      </c>
      <c r="H1952" s="75">
        <v>376.96620000000001</v>
      </c>
      <c r="I1952" s="75">
        <v>364.80600000000004</v>
      </c>
      <c r="J1952" s="75">
        <v>344.53899999999999</v>
      </c>
      <c r="K1952" s="75">
        <v>283.73799999999994</v>
      </c>
      <c r="L1952" s="74" t="s">
        <v>674</v>
      </c>
      <c r="M1952" s="75">
        <v>364.80600000000004</v>
      </c>
      <c r="N1952" s="75">
        <v>364.80600000000004</v>
      </c>
      <c r="O1952" s="75">
        <v>364.80600000000004</v>
      </c>
      <c r="P1952" s="75">
        <v>177.09304599999999</v>
      </c>
      <c r="Q1952" s="75">
        <v>376.96620000000001</v>
      </c>
    </row>
    <row r="1953" spans="1:17" x14ac:dyDescent="0.2">
      <c r="A1953" s="19">
        <v>40611527</v>
      </c>
      <c r="B1953" s="19" t="s">
        <v>759</v>
      </c>
      <c r="C1953" s="20">
        <v>74019</v>
      </c>
      <c r="D1953" s="73">
        <v>688.25</v>
      </c>
      <c r="E1953" s="74">
        <v>122.91199999999999</v>
      </c>
      <c r="G1953" s="75">
        <v>68.077758000000003</v>
      </c>
      <c r="H1953" s="75">
        <v>144.9126</v>
      </c>
      <c r="I1953" s="75">
        <v>140.23800000000003</v>
      </c>
      <c r="J1953" s="75">
        <v>132.447</v>
      </c>
      <c r="K1953" s="75">
        <v>109.07399999999998</v>
      </c>
      <c r="L1953" s="74" t="s">
        <v>674</v>
      </c>
      <c r="M1953" s="75">
        <v>140.23800000000003</v>
      </c>
      <c r="N1953" s="75">
        <v>140.23800000000003</v>
      </c>
      <c r="O1953" s="75">
        <v>140.23800000000003</v>
      </c>
      <c r="P1953" s="75">
        <v>68.077758000000003</v>
      </c>
      <c r="Q1953" s="75">
        <v>144.9126</v>
      </c>
    </row>
    <row r="1954" spans="1:17" x14ac:dyDescent="0.2">
      <c r="A1954" s="19">
        <v>40611535</v>
      </c>
      <c r="B1954" s="19" t="s">
        <v>1439</v>
      </c>
      <c r="C1954" s="20">
        <v>72040</v>
      </c>
      <c r="D1954" s="73">
        <v>544</v>
      </c>
      <c r="E1954" s="74">
        <v>99.911999999999992</v>
      </c>
      <c r="G1954" s="75">
        <v>0</v>
      </c>
      <c r="H1954" s="75">
        <v>2751.2004000000002</v>
      </c>
      <c r="I1954" s="75">
        <v>2662.4520000000002</v>
      </c>
      <c r="J1954" s="75">
        <v>2514.538</v>
      </c>
      <c r="K1954" s="75">
        <v>2070.7959999999998</v>
      </c>
      <c r="L1954" s="76">
        <v>0</v>
      </c>
      <c r="M1954" s="75">
        <v>2662.4520000000002</v>
      </c>
      <c r="N1954" s="75">
        <v>2662.4520000000002</v>
      </c>
      <c r="O1954" s="75">
        <v>2662.4520000000002</v>
      </c>
      <c r="P1954" s="77">
        <v>0</v>
      </c>
      <c r="Q1954" s="77">
        <v>2751.2004000000002</v>
      </c>
    </row>
    <row r="1955" spans="1:17" x14ac:dyDescent="0.2">
      <c r="A1955" s="19">
        <v>40611543</v>
      </c>
      <c r="B1955" s="19" t="s">
        <v>1443</v>
      </c>
      <c r="C1955" s="20">
        <v>72050</v>
      </c>
      <c r="D1955" s="73">
        <v>751.75</v>
      </c>
      <c r="E1955" s="74">
        <v>122.91199999999999</v>
      </c>
      <c r="G1955" s="75">
        <v>0</v>
      </c>
      <c r="H1955" s="75">
        <v>2977.5252</v>
      </c>
      <c r="I1955" s="75">
        <v>2881.4760000000001</v>
      </c>
      <c r="J1955" s="75">
        <v>2721.3939999999998</v>
      </c>
      <c r="K1955" s="75">
        <v>2241.1479999999997</v>
      </c>
      <c r="L1955" s="76">
        <v>0</v>
      </c>
      <c r="M1955" s="75">
        <v>2881.4760000000001</v>
      </c>
      <c r="N1955" s="75">
        <v>2881.4760000000001</v>
      </c>
      <c r="O1955" s="75">
        <v>2881.4760000000001</v>
      </c>
      <c r="P1955" s="77">
        <v>0</v>
      </c>
      <c r="Q1955" s="77">
        <v>2977.5252</v>
      </c>
    </row>
    <row r="1956" spans="1:17" x14ac:dyDescent="0.2">
      <c r="A1956" s="19">
        <v>40611550</v>
      </c>
      <c r="B1956" s="19" t="s">
        <v>1445</v>
      </c>
      <c r="C1956" s="20">
        <v>72052</v>
      </c>
      <c r="D1956" s="73">
        <v>853</v>
      </c>
      <c r="E1956" s="74">
        <v>122.91199999999999</v>
      </c>
      <c r="G1956" s="75">
        <v>26.489247000000002</v>
      </c>
      <c r="H1956" s="75">
        <v>56.385900000000007</v>
      </c>
      <c r="I1956" s="75">
        <v>54.567000000000007</v>
      </c>
      <c r="J1956" s="75">
        <v>51.535499999999999</v>
      </c>
      <c r="K1956" s="75">
        <v>42.441000000000003</v>
      </c>
      <c r="L1956" s="74" t="s">
        <v>674</v>
      </c>
      <c r="M1956" s="75">
        <v>54.567000000000007</v>
      </c>
      <c r="N1956" s="75">
        <v>54.567000000000007</v>
      </c>
      <c r="O1956" s="75">
        <v>54.567000000000007</v>
      </c>
      <c r="P1956" s="75">
        <v>26.489247000000002</v>
      </c>
      <c r="Q1956" s="75">
        <v>56.385900000000007</v>
      </c>
    </row>
    <row r="1957" spans="1:17" x14ac:dyDescent="0.2">
      <c r="A1957" s="19">
        <v>40611568</v>
      </c>
      <c r="B1957" s="19" t="s">
        <v>2130</v>
      </c>
      <c r="C1957" s="20">
        <v>73080</v>
      </c>
      <c r="D1957" s="73">
        <v>531.25</v>
      </c>
      <c r="E1957" s="74">
        <v>99.911999999999992</v>
      </c>
      <c r="G1957" s="75">
        <v>12.62641</v>
      </c>
      <c r="H1957" s="75">
        <v>26.876999999999999</v>
      </c>
      <c r="I1957" s="75">
        <v>26.01</v>
      </c>
      <c r="J1957" s="75">
        <v>24.564999999999998</v>
      </c>
      <c r="K1957" s="75">
        <v>20.229999999999997</v>
      </c>
      <c r="L1957" s="74" t="s">
        <v>674</v>
      </c>
      <c r="M1957" s="75">
        <v>26.01</v>
      </c>
      <c r="N1957" s="75">
        <v>26.01</v>
      </c>
      <c r="O1957" s="75">
        <v>26.01</v>
      </c>
      <c r="P1957" s="75">
        <v>12.62641</v>
      </c>
      <c r="Q1957" s="75">
        <v>26.876999999999999</v>
      </c>
    </row>
    <row r="1958" spans="1:17" x14ac:dyDescent="0.2">
      <c r="A1958" s="19">
        <v>40611576</v>
      </c>
      <c r="B1958" s="19" t="s">
        <v>2133</v>
      </c>
      <c r="C1958" s="20">
        <v>73070</v>
      </c>
      <c r="D1958" s="73">
        <v>455.75</v>
      </c>
      <c r="E1958" s="74">
        <v>99.911999999999992</v>
      </c>
      <c r="G1958" s="75">
        <v>24.446860000000001</v>
      </c>
      <c r="H1958" s="75">
        <v>288.35580000000004</v>
      </c>
      <c r="I1958" s="75">
        <v>279.05400000000003</v>
      </c>
      <c r="J1958" s="75">
        <v>263.55099999999999</v>
      </c>
      <c r="K1958" s="75">
        <v>217.042</v>
      </c>
      <c r="L1958" s="76">
        <v>0</v>
      </c>
      <c r="M1958" s="75">
        <v>279.05400000000003</v>
      </c>
      <c r="N1958" s="75">
        <v>279.05400000000003</v>
      </c>
      <c r="O1958" s="75">
        <v>279.05400000000003</v>
      </c>
      <c r="P1958" s="77">
        <v>0</v>
      </c>
      <c r="Q1958" s="77">
        <v>288.35580000000004</v>
      </c>
    </row>
    <row r="1959" spans="1:17" x14ac:dyDescent="0.2">
      <c r="A1959" s="19">
        <v>40611584</v>
      </c>
      <c r="B1959" s="19" t="s">
        <v>2267</v>
      </c>
      <c r="C1959" s="20">
        <v>70150</v>
      </c>
      <c r="D1959" s="73">
        <v>544</v>
      </c>
      <c r="E1959" s="74">
        <v>122.91199999999999</v>
      </c>
      <c r="G1959" s="75">
        <v>118.12814</v>
      </c>
      <c r="H1959" s="75">
        <v>217.155</v>
      </c>
      <c r="I1959" s="75">
        <v>210.15</v>
      </c>
      <c r="J1959" s="75">
        <v>198.47499999999999</v>
      </c>
      <c r="K1959" s="75">
        <v>163.44999999999999</v>
      </c>
      <c r="L1959" s="76">
        <v>0</v>
      </c>
      <c r="M1959" s="75">
        <v>210.15</v>
      </c>
      <c r="N1959" s="75">
        <v>210.15</v>
      </c>
      <c r="O1959" s="75">
        <v>210.15</v>
      </c>
      <c r="P1959" s="77">
        <v>0</v>
      </c>
      <c r="Q1959" s="77">
        <v>217.155</v>
      </c>
    </row>
    <row r="1960" spans="1:17" x14ac:dyDescent="0.2">
      <c r="A1960" s="19">
        <v>40611592</v>
      </c>
      <c r="B1960" s="19" t="s">
        <v>2296</v>
      </c>
      <c r="C1960" s="20">
        <v>73552</v>
      </c>
      <c r="D1960" s="73">
        <v>399.5</v>
      </c>
      <c r="E1960" s="74">
        <v>99.911999999999992</v>
      </c>
      <c r="G1960" s="75">
        <v>11.507946</v>
      </c>
      <c r="H1960" s="75">
        <v>24.496200000000002</v>
      </c>
      <c r="I1960" s="75">
        <v>23.706000000000003</v>
      </c>
      <c r="J1960" s="75">
        <v>22.388999999999999</v>
      </c>
      <c r="K1960" s="75">
        <v>18.437999999999999</v>
      </c>
      <c r="L1960" s="74" t="s">
        <v>674</v>
      </c>
      <c r="M1960" s="75">
        <v>23.706000000000003</v>
      </c>
      <c r="N1960" s="75">
        <v>23.706000000000003</v>
      </c>
      <c r="O1960" s="75">
        <v>23.706000000000003</v>
      </c>
      <c r="P1960" s="75">
        <v>11.507946</v>
      </c>
      <c r="Q1960" s="75">
        <v>24.496200000000002</v>
      </c>
    </row>
    <row r="1961" spans="1:17" x14ac:dyDescent="0.2">
      <c r="A1961" s="19">
        <v>40611600</v>
      </c>
      <c r="B1961" s="19" t="s">
        <v>2315</v>
      </c>
      <c r="C1961" s="20">
        <v>73140</v>
      </c>
      <c r="D1961" s="73">
        <v>334</v>
      </c>
      <c r="E1961" s="74">
        <v>99.911999999999992</v>
      </c>
      <c r="G1961" s="75">
        <v>394.07730000000004</v>
      </c>
      <c r="H1961" s="75">
        <v>596.35320000000002</v>
      </c>
      <c r="I1961" s="75">
        <v>577.11599999999999</v>
      </c>
      <c r="J1961" s="75">
        <v>545.05399999999997</v>
      </c>
      <c r="K1961" s="75">
        <v>448.86799999999999</v>
      </c>
      <c r="L1961" s="76">
        <v>287.55900000000003</v>
      </c>
      <c r="M1961" s="75">
        <v>577.11599999999999</v>
      </c>
      <c r="N1961" s="75">
        <v>577.11599999999999</v>
      </c>
      <c r="O1961" s="75">
        <v>577.11599999999999</v>
      </c>
      <c r="P1961" s="77">
        <v>287.55900000000003</v>
      </c>
      <c r="Q1961" s="77">
        <v>596.35320000000002</v>
      </c>
    </row>
    <row r="1962" spans="1:17" x14ac:dyDescent="0.2">
      <c r="A1962" s="19">
        <v>40611618</v>
      </c>
      <c r="B1962" s="19" t="s">
        <v>2363</v>
      </c>
      <c r="C1962" s="20">
        <v>73630</v>
      </c>
      <c r="D1962" s="73">
        <v>506</v>
      </c>
      <c r="E1962" s="74">
        <v>99.911999999999992</v>
      </c>
      <c r="G1962" s="75">
        <v>201.08778000000001</v>
      </c>
      <c r="H1962" s="75">
        <v>302.66849999999999</v>
      </c>
      <c r="I1962" s="75">
        <v>292.90499999999997</v>
      </c>
      <c r="J1962" s="75">
        <v>276.63249999999999</v>
      </c>
      <c r="K1962" s="75">
        <v>227.81499999999997</v>
      </c>
      <c r="L1962" s="76">
        <v>157.25700000000001</v>
      </c>
      <c r="M1962" s="75">
        <v>292.90499999999997</v>
      </c>
      <c r="N1962" s="75">
        <v>292.90499999999997</v>
      </c>
      <c r="O1962" s="75">
        <v>292.90499999999997</v>
      </c>
      <c r="P1962" s="77">
        <v>157.25700000000001</v>
      </c>
      <c r="Q1962" s="77">
        <v>302.66849999999999</v>
      </c>
    </row>
    <row r="1963" spans="1:17" x14ac:dyDescent="0.2">
      <c r="A1963" s="19">
        <v>40611626</v>
      </c>
      <c r="B1963" s="19" t="s">
        <v>2366</v>
      </c>
      <c r="C1963" s="20">
        <v>73620</v>
      </c>
      <c r="D1963" s="73">
        <v>373.25</v>
      </c>
      <c r="E1963" s="74">
        <v>99.911999999999992</v>
      </c>
      <c r="G1963" s="75">
        <v>496.57922000000008</v>
      </c>
      <c r="H1963" s="75">
        <v>596.35320000000002</v>
      </c>
      <c r="I1963" s="75">
        <v>577.11599999999999</v>
      </c>
      <c r="J1963" s="75">
        <v>545.05399999999997</v>
      </c>
      <c r="K1963" s="75">
        <v>448.86799999999999</v>
      </c>
      <c r="L1963" s="76">
        <v>1460.4660000000001</v>
      </c>
      <c r="M1963" s="75">
        <v>577.11599999999999</v>
      </c>
      <c r="N1963" s="75">
        <v>577.11599999999999</v>
      </c>
      <c r="O1963" s="75">
        <v>577.11599999999999</v>
      </c>
      <c r="P1963" s="77">
        <v>448.86799999999999</v>
      </c>
      <c r="Q1963" s="77">
        <v>1460.4660000000001</v>
      </c>
    </row>
    <row r="1964" spans="1:17" x14ac:dyDescent="0.2">
      <c r="A1964" s="19">
        <v>40611634</v>
      </c>
      <c r="B1964" s="19" t="s">
        <v>2370</v>
      </c>
      <c r="C1964" s="20">
        <v>73090</v>
      </c>
      <c r="D1964" s="73">
        <v>389</v>
      </c>
      <c r="E1964" s="74">
        <v>99.911999999999992</v>
      </c>
      <c r="G1964" s="75">
        <v>251.95854</v>
      </c>
      <c r="H1964" s="75" t="e">
        <v>#N/A</v>
      </c>
      <c r="I1964" s="75" t="e">
        <v>#N/A</v>
      </c>
      <c r="J1964" s="75" t="e">
        <v>#N/A</v>
      </c>
      <c r="K1964" s="75" t="e">
        <v>#N/A</v>
      </c>
      <c r="L1964" s="76">
        <v>157.25700000000001</v>
      </c>
      <c r="M1964" s="75" t="e">
        <v>#N/A</v>
      </c>
      <c r="N1964" s="75" t="e">
        <v>#N/A</v>
      </c>
      <c r="O1964" s="75" t="e">
        <v>#N/A</v>
      </c>
      <c r="P1964" s="77"/>
      <c r="Q1964" s="77"/>
    </row>
    <row r="1965" spans="1:17" x14ac:dyDescent="0.2">
      <c r="A1965" s="19">
        <v>40611642</v>
      </c>
      <c r="B1965" s="19" t="s">
        <v>2507</v>
      </c>
      <c r="C1965" s="20">
        <v>73120</v>
      </c>
      <c r="D1965" s="73">
        <v>453.25</v>
      </c>
      <c r="E1965" s="74">
        <v>122.91199999999999</v>
      </c>
      <c r="G1965" s="75">
        <v>379.02138000000002</v>
      </c>
      <c r="H1965" s="75" t="e">
        <v>#N/A</v>
      </c>
      <c r="I1965" s="75" t="e">
        <v>#N/A</v>
      </c>
      <c r="J1965" s="75" t="e">
        <v>#N/A</v>
      </c>
      <c r="K1965" s="75" t="e">
        <v>#N/A</v>
      </c>
      <c r="L1965" s="76">
        <v>1460.4660000000001</v>
      </c>
      <c r="M1965" s="75" t="e">
        <v>#N/A</v>
      </c>
      <c r="N1965" s="75" t="e">
        <v>#N/A</v>
      </c>
      <c r="O1965" s="75" t="e">
        <v>#N/A</v>
      </c>
      <c r="P1965" s="77"/>
      <c r="Q1965" s="77"/>
    </row>
    <row r="1966" spans="1:17" x14ac:dyDescent="0.2">
      <c r="A1966" s="19">
        <v>40611659</v>
      </c>
      <c r="B1966" s="19" t="s">
        <v>2510</v>
      </c>
      <c r="C1966" s="20">
        <v>73130</v>
      </c>
      <c r="D1966" s="73">
        <v>506</v>
      </c>
      <c r="E1966" s="74">
        <v>99.911999999999992</v>
      </c>
      <c r="G1966" s="75">
        <v>270.58834000000002</v>
      </c>
      <c r="H1966" s="75">
        <v>321.27780000000001</v>
      </c>
      <c r="I1966" s="75">
        <v>310.91399999999999</v>
      </c>
      <c r="J1966" s="75">
        <v>293.64099999999996</v>
      </c>
      <c r="K1966" s="75">
        <v>241.82199999999997</v>
      </c>
      <c r="L1966" s="76">
        <v>1460.4660000000001</v>
      </c>
      <c r="M1966" s="75">
        <v>310.91399999999999</v>
      </c>
      <c r="N1966" s="75">
        <v>310.91399999999999</v>
      </c>
      <c r="O1966" s="75">
        <v>310.91399999999999</v>
      </c>
      <c r="P1966" s="77">
        <v>241.82199999999997</v>
      </c>
      <c r="Q1966" s="77">
        <v>1460.4660000000001</v>
      </c>
    </row>
    <row r="1967" spans="1:17" x14ac:dyDescent="0.2">
      <c r="A1967" s="19">
        <v>40611667</v>
      </c>
      <c r="B1967" s="19" t="s">
        <v>2530</v>
      </c>
      <c r="C1967" s="20">
        <v>73650</v>
      </c>
      <c r="D1967" s="73">
        <v>506</v>
      </c>
      <c r="E1967" s="74">
        <v>99.911999999999992</v>
      </c>
      <c r="G1967" s="75">
        <v>270.58834000000002</v>
      </c>
      <c r="H1967" s="75">
        <v>321.27780000000001</v>
      </c>
      <c r="I1967" s="75">
        <v>310.91399999999999</v>
      </c>
      <c r="J1967" s="75">
        <v>293.64099999999996</v>
      </c>
      <c r="K1967" s="75">
        <v>241.82199999999997</v>
      </c>
      <c r="L1967" s="76">
        <v>1460.4660000000001</v>
      </c>
      <c r="M1967" s="75">
        <v>310.91399999999999</v>
      </c>
      <c r="N1967" s="75">
        <v>310.91399999999999</v>
      </c>
      <c r="O1967" s="75">
        <v>310.91399999999999</v>
      </c>
      <c r="P1967" s="77">
        <v>241.82199999999997</v>
      </c>
      <c r="Q1967" s="77">
        <v>1460.4660000000001</v>
      </c>
    </row>
    <row r="1968" spans="1:17" x14ac:dyDescent="0.2">
      <c r="A1968" s="19">
        <v>40611675</v>
      </c>
      <c r="B1968" s="19" t="s">
        <v>2581</v>
      </c>
      <c r="C1968" s="20">
        <v>73501</v>
      </c>
      <c r="D1968" s="73">
        <v>272.5</v>
      </c>
      <c r="E1968" s="74">
        <v>99.911999999999992</v>
      </c>
      <c r="G1968" s="75">
        <v>270.58834000000002</v>
      </c>
      <c r="H1968" s="75">
        <v>321.27780000000001</v>
      </c>
      <c r="I1968" s="75">
        <v>310.91399999999999</v>
      </c>
      <c r="J1968" s="75">
        <v>293.64099999999996</v>
      </c>
      <c r="K1968" s="75">
        <v>241.82199999999997</v>
      </c>
      <c r="L1968" s="76">
        <v>1460.4660000000001</v>
      </c>
      <c r="M1968" s="75">
        <v>310.91399999999999</v>
      </c>
      <c r="N1968" s="75">
        <v>310.91399999999999</v>
      </c>
      <c r="O1968" s="75">
        <v>310.91399999999999</v>
      </c>
      <c r="P1968" s="77">
        <v>241.82199999999997</v>
      </c>
      <c r="Q1968" s="77">
        <v>1460.4660000000001</v>
      </c>
    </row>
    <row r="1969" spans="1:17" x14ac:dyDescent="0.2">
      <c r="A1969" s="19">
        <v>40611683</v>
      </c>
      <c r="B1969" s="19" t="s">
        <v>2577</v>
      </c>
      <c r="C1969" s="20">
        <v>73502</v>
      </c>
      <c r="D1969" s="73">
        <v>385.25</v>
      </c>
      <c r="E1969" s="74">
        <v>99.911999999999992</v>
      </c>
      <c r="G1969" s="75">
        <v>270.58834000000002</v>
      </c>
      <c r="H1969" s="75">
        <v>321.27780000000001</v>
      </c>
      <c r="I1969" s="75">
        <v>310.91399999999999</v>
      </c>
      <c r="J1969" s="75">
        <v>293.64099999999996</v>
      </c>
      <c r="K1969" s="75">
        <v>241.82199999999997</v>
      </c>
      <c r="L1969" s="76">
        <v>1460.4660000000001</v>
      </c>
      <c r="M1969" s="75">
        <v>310.91399999999999</v>
      </c>
      <c r="N1969" s="75">
        <v>310.91399999999999</v>
      </c>
      <c r="O1969" s="75">
        <v>310.91399999999999</v>
      </c>
      <c r="P1969" s="77">
        <v>241.82199999999997</v>
      </c>
      <c r="Q1969" s="77">
        <v>1460.4660000000001</v>
      </c>
    </row>
    <row r="1970" spans="1:17" x14ac:dyDescent="0.2">
      <c r="A1970" s="19">
        <v>40611691</v>
      </c>
      <c r="B1970" s="19" t="s">
        <v>2611</v>
      </c>
      <c r="C1970" s="20">
        <v>73060</v>
      </c>
      <c r="D1970" s="73">
        <v>506</v>
      </c>
      <c r="E1970" s="74">
        <v>99.911999999999992</v>
      </c>
      <c r="G1970" s="75">
        <v>0</v>
      </c>
      <c r="H1970" s="75">
        <v>321.27780000000001</v>
      </c>
      <c r="I1970" s="75">
        <v>310.91399999999999</v>
      </c>
      <c r="J1970" s="75">
        <v>293.64099999999996</v>
      </c>
      <c r="K1970" s="75">
        <v>241.82199999999997</v>
      </c>
      <c r="L1970" s="76">
        <v>0</v>
      </c>
      <c r="M1970" s="75">
        <v>310.91399999999999</v>
      </c>
      <c r="N1970" s="75">
        <v>310.91399999999999</v>
      </c>
      <c r="O1970" s="75">
        <v>310.91399999999999</v>
      </c>
      <c r="P1970" s="77">
        <v>0</v>
      </c>
      <c r="Q1970" s="77">
        <v>321.27780000000001</v>
      </c>
    </row>
    <row r="1971" spans="1:17" x14ac:dyDescent="0.2">
      <c r="A1971" s="19">
        <v>40611709</v>
      </c>
      <c r="B1971" s="19" t="s">
        <v>2927</v>
      </c>
      <c r="C1971" s="20">
        <v>73560</v>
      </c>
      <c r="D1971" s="73">
        <v>434</v>
      </c>
      <c r="E1971" s="74">
        <v>99.911999999999992</v>
      </c>
      <c r="G1971" s="75">
        <v>335.75765000000001</v>
      </c>
      <c r="H1971" s="75">
        <v>714.70500000000004</v>
      </c>
      <c r="I1971" s="75">
        <v>691.65000000000009</v>
      </c>
      <c r="J1971" s="75">
        <v>653.22500000000002</v>
      </c>
      <c r="K1971" s="75">
        <v>537.94999999999993</v>
      </c>
      <c r="L1971" s="74" t="s">
        <v>674</v>
      </c>
      <c r="M1971" s="75">
        <v>691.65000000000009</v>
      </c>
      <c r="N1971" s="75">
        <v>691.65000000000009</v>
      </c>
      <c r="O1971" s="75">
        <v>691.65000000000009</v>
      </c>
      <c r="P1971" s="75">
        <v>335.75765000000001</v>
      </c>
      <c r="Q1971" s="75">
        <v>714.70500000000004</v>
      </c>
    </row>
    <row r="1972" spans="1:17" x14ac:dyDescent="0.2">
      <c r="A1972" s="19">
        <v>40611717</v>
      </c>
      <c r="B1972" s="19" t="s">
        <v>2929</v>
      </c>
      <c r="C1972" s="20">
        <v>73562</v>
      </c>
      <c r="D1972" s="73">
        <v>589.5</v>
      </c>
      <c r="E1972" s="74">
        <v>99.911999999999992</v>
      </c>
      <c r="G1972" s="75">
        <v>26.353808000000001</v>
      </c>
      <c r="H1972" s="75">
        <v>56.0976</v>
      </c>
      <c r="I1972" s="75">
        <v>54.288000000000011</v>
      </c>
      <c r="J1972" s="75">
        <v>51.271999999999998</v>
      </c>
      <c r="K1972" s="75">
        <v>42.223999999999997</v>
      </c>
      <c r="L1972" s="74" t="s">
        <v>674</v>
      </c>
      <c r="M1972" s="75">
        <v>54.288000000000011</v>
      </c>
      <c r="N1972" s="75">
        <v>54.288000000000011</v>
      </c>
      <c r="O1972" s="75">
        <v>54.288000000000011</v>
      </c>
      <c r="P1972" s="75">
        <v>26.353808000000001</v>
      </c>
      <c r="Q1972" s="75">
        <v>56.0976</v>
      </c>
    </row>
    <row r="1973" spans="1:17" x14ac:dyDescent="0.2">
      <c r="A1973" s="19">
        <v>40611725</v>
      </c>
      <c r="B1973" s="19" t="s">
        <v>2940</v>
      </c>
      <c r="C1973" s="20">
        <v>73565</v>
      </c>
      <c r="D1973" s="73">
        <v>349.5</v>
      </c>
      <c r="E1973" s="74">
        <v>99.911999999999992</v>
      </c>
      <c r="G1973" s="75">
        <v>4.1986090000000003</v>
      </c>
      <c r="H1973" s="75">
        <v>8.9373000000000005</v>
      </c>
      <c r="I1973" s="75">
        <v>8.6490000000000009</v>
      </c>
      <c r="J1973" s="75">
        <v>8.1684999999999999</v>
      </c>
      <c r="K1973" s="75">
        <v>6.7269999999999994</v>
      </c>
      <c r="L1973" s="74" t="s">
        <v>674</v>
      </c>
      <c r="M1973" s="75">
        <v>8.6490000000000009</v>
      </c>
      <c r="N1973" s="75">
        <v>8.6490000000000009</v>
      </c>
      <c r="O1973" s="75">
        <v>8.6490000000000009</v>
      </c>
      <c r="P1973" s="75">
        <v>4.1986090000000003</v>
      </c>
      <c r="Q1973" s="75">
        <v>8.9373000000000005</v>
      </c>
    </row>
    <row r="1974" spans="1:17" x14ac:dyDescent="0.2">
      <c r="A1974" s="19">
        <v>40611733</v>
      </c>
      <c r="B1974" s="19" t="s">
        <v>3037</v>
      </c>
      <c r="C1974" s="20">
        <v>72114</v>
      </c>
      <c r="D1974" s="73">
        <v>887.75</v>
      </c>
      <c r="E1974" s="74">
        <v>122.91199999999999</v>
      </c>
      <c r="G1974" s="75">
        <v>5.9068880000000004</v>
      </c>
      <c r="H1974" s="75">
        <v>12.573600000000001</v>
      </c>
      <c r="I1974" s="75">
        <v>12.168000000000001</v>
      </c>
      <c r="J1974" s="75">
        <v>11.491999999999999</v>
      </c>
      <c r="K1974" s="75">
        <v>9.4639999999999986</v>
      </c>
      <c r="L1974" s="74" t="s">
        <v>674</v>
      </c>
      <c r="M1974" s="75">
        <v>12.168000000000001</v>
      </c>
      <c r="N1974" s="75">
        <v>12.168000000000001</v>
      </c>
      <c r="O1974" s="75">
        <v>12.168000000000001</v>
      </c>
      <c r="P1974" s="75">
        <v>5.9068880000000004</v>
      </c>
      <c r="Q1974" s="75">
        <v>12.573600000000001</v>
      </c>
    </row>
    <row r="1975" spans="1:17" x14ac:dyDescent="0.2">
      <c r="A1975" s="19">
        <v>40611758</v>
      </c>
      <c r="B1975" s="19" t="s">
        <v>3028</v>
      </c>
      <c r="C1975" s="20">
        <v>72100</v>
      </c>
      <c r="D1975" s="73">
        <v>632.5</v>
      </c>
      <c r="E1975" s="74">
        <v>122.91199999999999</v>
      </c>
      <c r="G1975" s="75">
        <v>3.9146240000000003</v>
      </c>
      <c r="H1975" s="75">
        <v>8.3328000000000007</v>
      </c>
      <c r="I1975" s="75">
        <v>8.0640000000000018</v>
      </c>
      <c r="J1975" s="75">
        <v>7.6160000000000005</v>
      </c>
      <c r="K1975" s="75">
        <v>6.2720000000000002</v>
      </c>
      <c r="L1975" s="74" t="s">
        <v>674</v>
      </c>
      <c r="M1975" s="75">
        <v>8.0640000000000018</v>
      </c>
      <c r="N1975" s="75">
        <v>8.0640000000000018</v>
      </c>
      <c r="O1975" s="75">
        <v>8.0640000000000018</v>
      </c>
      <c r="P1975" s="75">
        <v>3.9146240000000003</v>
      </c>
      <c r="Q1975" s="75">
        <v>8.3328000000000007</v>
      </c>
    </row>
    <row r="1976" spans="1:17" x14ac:dyDescent="0.2">
      <c r="A1976" s="19">
        <v>40611766</v>
      </c>
      <c r="B1976" s="19" t="s">
        <v>3031</v>
      </c>
      <c r="C1976" s="20">
        <v>72110</v>
      </c>
      <c r="D1976" s="73">
        <v>768.5</v>
      </c>
      <c r="E1976" s="74">
        <v>122.91199999999999</v>
      </c>
      <c r="G1976" s="75">
        <v>793.51542000000006</v>
      </c>
      <c r="H1976" s="75">
        <v>1003.7118</v>
      </c>
      <c r="I1976" s="75">
        <v>971.33400000000006</v>
      </c>
      <c r="J1976" s="75">
        <v>917.37099999999998</v>
      </c>
      <c r="K1976" s="75">
        <v>755.48199999999997</v>
      </c>
      <c r="L1976" s="76">
        <v>209.73599999999999</v>
      </c>
      <c r="M1976" s="75">
        <v>971.33400000000006</v>
      </c>
      <c r="N1976" s="75">
        <v>971.33400000000006</v>
      </c>
      <c r="O1976" s="75">
        <v>971.33400000000006</v>
      </c>
      <c r="P1976" s="77">
        <v>209.73599999999999</v>
      </c>
      <c r="Q1976" s="77">
        <v>1003.7118</v>
      </c>
    </row>
    <row r="1977" spans="1:17" x14ac:dyDescent="0.2">
      <c r="A1977" s="19">
        <v>40611782</v>
      </c>
      <c r="B1977" s="19" t="s">
        <v>2932</v>
      </c>
      <c r="C1977" s="20">
        <v>73564</v>
      </c>
      <c r="D1977" s="73">
        <v>589.5</v>
      </c>
      <c r="E1977" s="74">
        <v>122.91199999999999</v>
      </c>
      <c r="G1977" s="75">
        <v>470.23136000000005</v>
      </c>
      <c r="H1977" s="75">
        <v>649.53989999999999</v>
      </c>
      <c r="I1977" s="75">
        <v>628.58699999999999</v>
      </c>
      <c r="J1977" s="75">
        <v>593.66549999999995</v>
      </c>
      <c r="K1977" s="75">
        <v>488.90099999999995</v>
      </c>
      <c r="L1977" s="76">
        <v>100.872</v>
      </c>
      <c r="M1977" s="75">
        <v>628.58699999999999</v>
      </c>
      <c r="N1977" s="75">
        <v>628.58699999999999</v>
      </c>
      <c r="O1977" s="75">
        <v>628.58699999999999</v>
      </c>
      <c r="P1977" s="77">
        <v>100.872</v>
      </c>
      <c r="Q1977" s="77">
        <v>649.53989999999999</v>
      </c>
    </row>
    <row r="1978" spans="1:17" x14ac:dyDescent="0.2">
      <c r="A1978" s="19">
        <v>40611790</v>
      </c>
      <c r="B1978" s="19" t="s">
        <v>3287</v>
      </c>
      <c r="C1978" s="20">
        <v>70160</v>
      </c>
      <c r="D1978" s="73">
        <v>419</v>
      </c>
      <c r="E1978" s="74">
        <v>99.911999999999992</v>
      </c>
      <c r="G1978" s="75">
        <v>539.14260999999999</v>
      </c>
      <c r="H1978" s="75">
        <v>1003.7118</v>
      </c>
      <c r="I1978" s="75">
        <v>971.33400000000006</v>
      </c>
      <c r="J1978" s="75">
        <v>917.37099999999998</v>
      </c>
      <c r="K1978" s="75">
        <v>755.48199999999997</v>
      </c>
      <c r="L1978" s="76">
        <v>209.73599999999999</v>
      </c>
      <c r="M1978" s="75">
        <v>971.33400000000006</v>
      </c>
      <c r="N1978" s="75">
        <v>971.33400000000006</v>
      </c>
      <c r="O1978" s="75">
        <v>971.33400000000006</v>
      </c>
      <c r="P1978" s="77">
        <v>209.73599999999999</v>
      </c>
      <c r="Q1978" s="77">
        <v>1003.7118</v>
      </c>
    </row>
    <row r="1979" spans="1:17" x14ac:dyDescent="0.2">
      <c r="A1979" s="19">
        <v>40611808</v>
      </c>
      <c r="B1979" s="19" t="s">
        <v>3309</v>
      </c>
      <c r="C1979" s="20">
        <v>70360</v>
      </c>
      <c r="D1979" s="73">
        <v>401</v>
      </c>
      <c r="E1979" s="74">
        <v>99.911999999999992</v>
      </c>
      <c r="G1979" s="75">
        <v>346.59031999999996</v>
      </c>
      <c r="H1979" s="75">
        <v>649.53989999999999</v>
      </c>
      <c r="I1979" s="75">
        <v>628.58699999999999</v>
      </c>
      <c r="J1979" s="75">
        <v>593.66549999999995</v>
      </c>
      <c r="K1979" s="75">
        <v>488.90099999999995</v>
      </c>
      <c r="L1979" s="76">
        <v>100.872</v>
      </c>
      <c r="M1979" s="75">
        <v>628.58699999999999</v>
      </c>
      <c r="N1979" s="75">
        <v>628.58699999999999</v>
      </c>
      <c r="O1979" s="75">
        <v>628.58699999999999</v>
      </c>
      <c r="P1979" s="77">
        <v>100.872</v>
      </c>
      <c r="Q1979" s="77">
        <v>649.53989999999999</v>
      </c>
    </row>
    <row r="1980" spans="1:17" x14ac:dyDescent="0.2">
      <c r="A1980" s="19">
        <v>40611816</v>
      </c>
      <c r="B1980" s="19" t="s">
        <v>3426</v>
      </c>
      <c r="C1980" s="20">
        <v>70200</v>
      </c>
      <c r="D1980" s="73">
        <v>451.5</v>
      </c>
      <c r="E1980" s="74">
        <v>122.91199999999999</v>
      </c>
      <c r="G1980" s="75">
        <v>726.61923000000002</v>
      </c>
      <c r="H1980" s="75">
        <v>852.24270000000001</v>
      </c>
      <c r="I1980" s="75">
        <v>824.75099999999998</v>
      </c>
      <c r="J1980" s="75">
        <v>778.93149999999991</v>
      </c>
      <c r="K1980" s="75">
        <v>641.47299999999996</v>
      </c>
      <c r="L1980" s="76">
        <v>209.73599999999999</v>
      </c>
      <c r="M1980" s="75">
        <v>824.75099999999998</v>
      </c>
      <c r="N1980" s="75">
        <v>824.75099999999998</v>
      </c>
      <c r="O1980" s="75">
        <v>824.75099999999998</v>
      </c>
      <c r="P1980" s="77">
        <v>209.73599999999999</v>
      </c>
      <c r="Q1980" s="77">
        <v>852.24270000000001</v>
      </c>
    </row>
    <row r="1981" spans="1:17" x14ac:dyDescent="0.2">
      <c r="A1981" s="19">
        <v>40611824</v>
      </c>
      <c r="B1981" s="19" t="s">
        <v>4177</v>
      </c>
      <c r="C1981" s="20">
        <v>70220</v>
      </c>
      <c r="D1981" s="73">
        <v>600.25</v>
      </c>
      <c r="E1981" s="74">
        <v>99.911999999999992</v>
      </c>
      <c r="G1981" s="75">
        <v>429.68303000000003</v>
      </c>
      <c r="H1981" s="75">
        <v>619.72410000000002</v>
      </c>
      <c r="I1981" s="75">
        <v>599.73300000000006</v>
      </c>
      <c r="J1981" s="75">
        <v>566.41449999999998</v>
      </c>
      <c r="K1981" s="75">
        <v>466.45899999999995</v>
      </c>
      <c r="L1981" s="76">
        <v>100.872</v>
      </c>
      <c r="M1981" s="75">
        <v>599.73300000000006</v>
      </c>
      <c r="N1981" s="75">
        <v>599.73300000000006</v>
      </c>
      <c r="O1981" s="75">
        <v>599.73300000000006</v>
      </c>
      <c r="P1981" s="77">
        <v>100.872</v>
      </c>
      <c r="Q1981" s="77">
        <v>619.72410000000002</v>
      </c>
    </row>
    <row r="1982" spans="1:17" x14ac:dyDescent="0.2">
      <c r="A1982" s="19">
        <v>40611832</v>
      </c>
      <c r="B1982" s="19" t="s">
        <v>2270</v>
      </c>
      <c r="C1982" s="20">
        <v>70140</v>
      </c>
      <c r="D1982" s="73">
        <v>321.5</v>
      </c>
      <c r="E1982" s="74">
        <v>99.911999999999992</v>
      </c>
      <c r="G1982" s="75">
        <v>558.39974000000007</v>
      </c>
      <c r="H1982" s="75">
        <v>1326.1985999999999</v>
      </c>
      <c r="I1982" s="75">
        <v>1283.4180000000001</v>
      </c>
      <c r="J1982" s="75">
        <v>1212.117</v>
      </c>
      <c r="K1982" s="75">
        <v>998.21399999999994</v>
      </c>
      <c r="L1982" s="76">
        <v>209.73599999999999</v>
      </c>
      <c r="M1982" s="75">
        <v>1283.4180000000001</v>
      </c>
      <c r="N1982" s="75">
        <v>1283.4180000000001</v>
      </c>
      <c r="O1982" s="75">
        <v>1283.4180000000001</v>
      </c>
      <c r="P1982" s="77">
        <v>209.73599999999999</v>
      </c>
      <c r="Q1982" s="77">
        <v>1326.1985999999999</v>
      </c>
    </row>
    <row r="1983" spans="1:17" x14ac:dyDescent="0.2">
      <c r="A1983" s="19">
        <v>40611840</v>
      </c>
      <c r="B1983" s="19" t="s">
        <v>4180</v>
      </c>
      <c r="C1983" s="20">
        <v>70210</v>
      </c>
      <c r="D1983" s="73">
        <v>376</v>
      </c>
      <c r="E1983" s="74">
        <v>99.911999999999992</v>
      </c>
      <c r="G1983" s="75">
        <v>348.62439000000001</v>
      </c>
      <c r="H1983" s="75">
        <v>775.97340000000008</v>
      </c>
      <c r="I1983" s="75">
        <v>750.94200000000001</v>
      </c>
      <c r="J1983" s="75">
        <v>709.22299999999996</v>
      </c>
      <c r="K1983" s="75">
        <v>584.06599999999992</v>
      </c>
      <c r="L1983" s="76">
        <v>100.872</v>
      </c>
      <c r="M1983" s="75">
        <v>750.94200000000001</v>
      </c>
      <c r="N1983" s="75">
        <v>750.94200000000001</v>
      </c>
      <c r="O1983" s="75">
        <v>750.94200000000001</v>
      </c>
      <c r="P1983" s="77">
        <v>100.872</v>
      </c>
      <c r="Q1983" s="77">
        <v>775.97340000000008</v>
      </c>
    </row>
    <row r="1984" spans="1:17" x14ac:dyDescent="0.2">
      <c r="A1984" s="19">
        <v>40611865</v>
      </c>
      <c r="B1984" s="19" t="s">
        <v>3577</v>
      </c>
      <c r="C1984" s="20">
        <v>72190</v>
      </c>
      <c r="D1984" s="73">
        <v>688.25</v>
      </c>
      <c r="E1984" s="74">
        <v>122.91199999999999</v>
      </c>
      <c r="G1984" s="75">
        <v>571.57366999999999</v>
      </c>
      <c r="H1984" s="75">
        <v>1093.8846000000001</v>
      </c>
      <c r="I1984" s="75">
        <v>1058.598</v>
      </c>
      <c r="J1984" s="75">
        <v>999.78700000000003</v>
      </c>
      <c r="K1984" s="75">
        <v>823.35399999999993</v>
      </c>
      <c r="L1984" s="76">
        <v>209.73599999999999</v>
      </c>
      <c r="M1984" s="75">
        <v>1058.598</v>
      </c>
      <c r="N1984" s="75">
        <v>1058.598</v>
      </c>
      <c r="O1984" s="75">
        <v>1058.598</v>
      </c>
      <c r="P1984" s="77">
        <v>209.73599999999999</v>
      </c>
      <c r="Q1984" s="77">
        <v>1093.8846000000001</v>
      </c>
    </row>
    <row r="1985" spans="1:17" x14ac:dyDescent="0.2">
      <c r="A1985" s="19">
        <v>40611873</v>
      </c>
      <c r="B1985" s="19" t="s">
        <v>3573</v>
      </c>
      <c r="C1985" s="20">
        <v>72170</v>
      </c>
      <c r="D1985" s="73">
        <v>369.75</v>
      </c>
      <c r="E1985" s="74">
        <v>122.91199999999999</v>
      </c>
      <c r="G1985" s="75">
        <v>571.57366999999999</v>
      </c>
      <c r="H1985" s="75">
        <v>1189.0050000000001</v>
      </c>
      <c r="I1985" s="75">
        <v>1150.6500000000001</v>
      </c>
      <c r="J1985" s="75">
        <v>1086.7249999999999</v>
      </c>
      <c r="K1985" s="75">
        <v>894.94999999999993</v>
      </c>
      <c r="L1985" s="76">
        <v>209.73599999999999</v>
      </c>
      <c r="M1985" s="75">
        <v>1150.6500000000001</v>
      </c>
      <c r="N1985" s="75">
        <v>1150.6500000000001</v>
      </c>
      <c r="O1985" s="75">
        <v>1150.6500000000001</v>
      </c>
      <c r="P1985" s="77">
        <v>209.73599999999999</v>
      </c>
      <c r="Q1985" s="77">
        <v>1189.0050000000001</v>
      </c>
    </row>
    <row r="1986" spans="1:17" x14ac:dyDescent="0.2">
      <c r="A1986" s="19">
        <v>40611881</v>
      </c>
      <c r="B1986" s="19" t="s">
        <v>3973</v>
      </c>
      <c r="C1986" s="20">
        <v>71110</v>
      </c>
      <c r="D1986" s="73">
        <v>803.5</v>
      </c>
      <c r="E1986" s="74">
        <v>122.91199999999999</v>
      </c>
      <c r="G1986" s="75">
        <v>558.39974000000007</v>
      </c>
      <c r="H1986" s="75">
        <v>1334.6895000000002</v>
      </c>
      <c r="I1986" s="75">
        <v>1291.6350000000002</v>
      </c>
      <c r="J1986" s="75">
        <v>1219.8775000000001</v>
      </c>
      <c r="K1986" s="75">
        <v>1004.605</v>
      </c>
      <c r="L1986" s="76">
        <v>209.73599999999999</v>
      </c>
      <c r="M1986" s="75">
        <v>1291.6350000000002</v>
      </c>
      <c r="N1986" s="75">
        <v>1291.6350000000002</v>
      </c>
      <c r="O1986" s="75">
        <v>1291.6350000000002</v>
      </c>
      <c r="P1986" s="77">
        <v>209.73599999999999</v>
      </c>
      <c r="Q1986" s="77">
        <v>1334.6895000000002</v>
      </c>
    </row>
    <row r="1987" spans="1:17" x14ac:dyDescent="0.2">
      <c r="A1987" s="19">
        <v>40611899</v>
      </c>
      <c r="B1987" s="19" t="s">
        <v>3978</v>
      </c>
      <c r="C1987" s="20">
        <v>71111</v>
      </c>
      <c r="D1987" s="73">
        <v>1247</v>
      </c>
      <c r="E1987" s="74">
        <v>122.91199999999999</v>
      </c>
      <c r="G1987" s="75">
        <v>558.39974000000007</v>
      </c>
      <c r="H1987" s="75">
        <v>1324.7850000000001</v>
      </c>
      <c r="I1987" s="75">
        <v>1282.05</v>
      </c>
      <c r="J1987" s="75">
        <v>1210.825</v>
      </c>
      <c r="K1987" s="75">
        <v>997.15</v>
      </c>
      <c r="L1987" s="76">
        <v>209.73599999999999</v>
      </c>
      <c r="M1987" s="75">
        <v>1282.05</v>
      </c>
      <c r="N1987" s="75">
        <v>1282.05</v>
      </c>
      <c r="O1987" s="75">
        <v>1282.05</v>
      </c>
      <c r="P1987" s="77">
        <v>209.73599999999999</v>
      </c>
      <c r="Q1987" s="77">
        <v>1324.7850000000001</v>
      </c>
    </row>
    <row r="1988" spans="1:17" x14ac:dyDescent="0.2">
      <c r="A1988" s="19">
        <v>40611907</v>
      </c>
      <c r="B1988" s="19" t="s">
        <v>3980</v>
      </c>
      <c r="C1988" s="20">
        <v>71100</v>
      </c>
      <c r="D1988" s="73">
        <v>726.25</v>
      </c>
      <c r="E1988" s="74">
        <v>99.911999999999992</v>
      </c>
      <c r="G1988" s="75">
        <v>348.62439000000001</v>
      </c>
      <c r="H1988" s="75">
        <v>780.24210000000005</v>
      </c>
      <c r="I1988" s="75">
        <v>755.07300000000009</v>
      </c>
      <c r="J1988" s="75">
        <v>713.12450000000001</v>
      </c>
      <c r="K1988" s="75">
        <v>587.279</v>
      </c>
      <c r="L1988" s="76">
        <v>100.872</v>
      </c>
      <c r="M1988" s="75">
        <v>755.07300000000009</v>
      </c>
      <c r="N1988" s="75">
        <v>755.07300000000009</v>
      </c>
      <c r="O1988" s="75">
        <v>755.07300000000009</v>
      </c>
      <c r="P1988" s="77">
        <v>100.872</v>
      </c>
      <c r="Q1988" s="77">
        <v>780.24210000000005</v>
      </c>
    </row>
    <row r="1989" spans="1:17" x14ac:dyDescent="0.2">
      <c r="A1989" s="19">
        <v>40611915</v>
      </c>
      <c r="B1989" s="19" t="s">
        <v>3985</v>
      </c>
      <c r="C1989" s="20">
        <v>71101</v>
      </c>
      <c r="D1989" s="73">
        <v>761.75</v>
      </c>
      <c r="E1989" s="74">
        <v>122.91199999999999</v>
      </c>
      <c r="G1989" s="75">
        <v>348.62439000000001</v>
      </c>
      <c r="H1989" s="75">
        <v>774.4575000000001</v>
      </c>
      <c r="I1989" s="75">
        <v>749.47500000000002</v>
      </c>
      <c r="J1989" s="75">
        <v>707.83749999999998</v>
      </c>
      <c r="K1989" s="75">
        <v>582.92499999999995</v>
      </c>
      <c r="L1989" s="76">
        <v>100.872</v>
      </c>
      <c r="M1989" s="75">
        <v>749.47500000000002</v>
      </c>
      <c r="N1989" s="75">
        <v>749.47500000000002</v>
      </c>
      <c r="O1989" s="75">
        <v>749.47500000000002</v>
      </c>
      <c r="P1989" s="77">
        <v>100.872</v>
      </c>
      <c r="Q1989" s="77">
        <v>774.4575000000001</v>
      </c>
    </row>
    <row r="1990" spans="1:17" x14ac:dyDescent="0.2">
      <c r="A1990" s="19">
        <v>40611923</v>
      </c>
      <c r="B1990" s="19" t="s">
        <v>4030</v>
      </c>
      <c r="C1990" s="20">
        <v>72220</v>
      </c>
      <c r="D1990" s="73">
        <v>544</v>
      </c>
      <c r="E1990" s="74">
        <v>99.911999999999992</v>
      </c>
      <c r="G1990" s="75">
        <v>726.61923000000002</v>
      </c>
      <c r="H1990" s="75">
        <v>856.84620000000007</v>
      </c>
      <c r="I1990" s="75">
        <v>829.20600000000002</v>
      </c>
      <c r="J1990" s="75">
        <v>783.13900000000001</v>
      </c>
      <c r="K1990" s="75">
        <v>644.93799999999999</v>
      </c>
      <c r="L1990" s="76">
        <v>209.73599999999999</v>
      </c>
      <c r="M1990" s="75">
        <v>829.20600000000002</v>
      </c>
      <c r="N1990" s="75">
        <v>829.20600000000002</v>
      </c>
      <c r="O1990" s="75">
        <v>829.20600000000002</v>
      </c>
      <c r="P1990" s="77">
        <v>209.73599999999999</v>
      </c>
      <c r="Q1990" s="77">
        <v>856.84620000000007</v>
      </c>
    </row>
    <row r="1991" spans="1:17" x14ac:dyDescent="0.2">
      <c r="A1991" s="19">
        <v>40611931</v>
      </c>
      <c r="B1991" s="19" t="s">
        <v>4053</v>
      </c>
      <c r="C1991" s="20">
        <v>73010</v>
      </c>
      <c r="D1991" s="73">
        <v>464.25</v>
      </c>
      <c r="E1991" s="74">
        <v>122.91199999999999</v>
      </c>
      <c r="G1991" s="75">
        <v>429.68303000000003</v>
      </c>
      <c r="H1991" s="75">
        <v>623.30460000000005</v>
      </c>
      <c r="I1991" s="75">
        <v>603.19800000000009</v>
      </c>
      <c r="J1991" s="75">
        <v>569.68700000000001</v>
      </c>
      <c r="K1991" s="75">
        <v>469.154</v>
      </c>
      <c r="L1991" s="76">
        <v>100.872</v>
      </c>
      <c r="M1991" s="75">
        <v>603.19800000000009</v>
      </c>
      <c r="N1991" s="75">
        <v>603.19800000000009</v>
      </c>
      <c r="O1991" s="75">
        <v>603.19800000000009</v>
      </c>
      <c r="P1991" s="77">
        <v>100.872</v>
      </c>
      <c r="Q1991" s="77">
        <v>623.30460000000005</v>
      </c>
    </row>
    <row r="1992" spans="1:17" x14ac:dyDescent="0.2">
      <c r="A1992" s="19">
        <v>40611956</v>
      </c>
      <c r="B1992" s="19" t="s">
        <v>4142</v>
      </c>
      <c r="C1992" s="20">
        <v>73020</v>
      </c>
      <c r="D1992" s="73">
        <v>212</v>
      </c>
      <c r="E1992" s="74">
        <v>99.911999999999992</v>
      </c>
      <c r="G1992" s="75">
        <v>444.89103</v>
      </c>
      <c r="H1992" s="75">
        <v>676.947</v>
      </c>
      <c r="I1992" s="75">
        <v>655.11</v>
      </c>
      <c r="J1992" s="75">
        <v>618.71499999999992</v>
      </c>
      <c r="K1992" s="75">
        <v>509.53</v>
      </c>
      <c r="L1992" s="76">
        <v>100.872</v>
      </c>
      <c r="M1992" s="75">
        <v>655.11</v>
      </c>
      <c r="N1992" s="75">
        <v>655.11</v>
      </c>
      <c r="O1992" s="75">
        <v>655.11</v>
      </c>
      <c r="P1992" s="77">
        <v>100.872</v>
      </c>
      <c r="Q1992" s="77">
        <v>676.947</v>
      </c>
    </row>
    <row r="1993" spans="1:17" x14ac:dyDescent="0.2">
      <c r="A1993" s="19">
        <v>40611964</v>
      </c>
      <c r="B1993" s="19" t="s">
        <v>4138</v>
      </c>
      <c r="C1993" s="20">
        <v>73030</v>
      </c>
      <c r="D1993" s="73">
        <v>544</v>
      </c>
      <c r="E1993" s="74">
        <v>99.911999999999992</v>
      </c>
      <c r="G1993" s="75">
        <v>571.57366999999999</v>
      </c>
      <c r="H1993" s="75">
        <v>1169.0193000000002</v>
      </c>
      <c r="I1993" s="75">
        <v>1131.309</v>
      </c>
      <c r="J1993" s="75">
        <v>1068.4585</v>
      </c>
      <c r="K1993" s="75">
        <v>879.90699999999993</v>
      </c>
      <c r="L1993" s="76">
        <v>209.73599999999999</v>
      </c>
      <c r="M1993" s="75">
        <v>1131.309</v>
      </c>
      <c r="N1993" s="75">
        <v>1131.309</v>
      </c>
      <c r="O1993" s="75">
        <v>1131.309</v>
      </c>
      <c r="P1993" s="77">
        <v>209.73599999999999</v>
      </c>
      <c r="Q1993" s="77">
        <v>1169.0193000000002</v>
      </c>
    </row>
    <row r="1994" spans="1:17" x14ac:dyDescent="0.2">
      <c r="A1994" s="19">
        <v>40611972</v>
      </c>
      <c r="B1994" s="19" t="s">
        <v>4146</v>
      </c>
      <c r="C1994" s="20">
        <v>72202</v>
      </c>
      <c r="D1994" s="73">
        <v>464.25</v>
      </c>
      <c r="E1994" s="74">
        <v>122.91199999999999</v>
      </c>
      <c r="G1994" s="75">
        <v>590.83080000000007</v>
      </c>
      <c r="H1994" s="75">
        <v>856.84620000000007</v>
      </c>
      <c r="I1994" s="75">
        <v>829.20600000000002</v>
      </c>
      <c r="J1994" s="75">
        <v>783.13900000000001</v>
      </c>
      <c r="K1994" s="75">
        <v>644.93799999999999</v>
      </c>
      <c r="L1994" s="76">
        <v>209.73599999999999</v>
      </c>
      <c r="M1994" s="75">
        <v>829.20600000000002</v>
      </c>
      <c r="N1994" s="75">
        <v>829.20600000000002</v>
      </c>
      <c r="O1994" s="75">
        <v>829.20600000000002</v>
      </c>
      <c r="P1994" s="77">
        <v>209.73599999999999</v>
      </c>
      <c r="Q1994" s="77">
        <v>856.84620000000007</v>
      </c>
    </row>
    <row r="1995" spans="1:17" x14ac:dyDescent="0.2">
      <c r="A1995" s="19">
        <v>40611980</v>
      </c>
      <c r="B1995" s="19" t="s">
        <v>4282</v>
      </c>
      <c r="C1995" s="20">
        <v>72020</v>
      </c>
      <c r="D1995" s="73">
        <v>212</v>
      </c>
      <c r="E1995" s="74">
        <v>99.911999999999992</v>
      </c>
      <c r="G1995" s="75">
        <v>368.88905000000005</v>
      </c>
      <c r="H1995" s="75">
        <v>587.93670000000009</v>
      </c>
      <c r="I1995" s="75">
        <v>568.97100000000012</v>
      </c>
      <c r="J1995" s="75">
        <v>537.36149999999998</v>
      </c>
      <c r="K1995" s="75">
        <v>442.53300000000002</v>
      </c>
      <c r="L1995" s="76">
        <v>100.872</v>
      </c>
      <c r="M1995" s="75">
        <v>568.97100000000012</v>
      </c>
      <c r="N1995" s="75">
        <v>568.97100000000012</v>
      </c>
      <c r="O1995" s="75">
        <v>568.97100000000012</v>
      </c>
      <c r="P1995" s="77">
        <v>100.872</v>
      </c>
      <c r="Q1995" s="77">
        <v>587.93670000000009</v>
      </c>
    </row>
    <row r="1996" spans="1:17" x14ac:dyDescent="0.2">
      <c r="A1996" s="19">
        <v>40611998</v>
      </c>
      <c r="B1996" s="19" t="s">
        <v>4198</v>
      </c>
      <c r="C1996" s="20">
        <v>70260</v>
      </c>
      <c r="D1996" s="73">
        <v>648.25</v>
      </c>
      <c r="E1996" s="74">
        <v>122.91199999999999</v>
      </c>
      <c r="G1996" s="75">
        <v>63.854590000000009</v>
      </c>
      <c r="H1996" s="75">
        <v>51.708000000000006</v>
      </c>
      <c r="I1996" s="75">
        <v>50.04</v>
      </c>
      <c r="J1996" s="75">
        <v>47.26</v>
      </c>
      <c r="K1996" s="75">
        <v>38.92</v>
      </c>
      <c r="L1996" s="76">
        <v>0</v>
      </c>
      <c r="M1996" s="75">
        <v>50.04</v>
      </c>
      <c r="N1996" s="75">
        <v>50.04</v>
      </c>
      <c r="O1996" s="75">
        <v>50.04</v>
      </c>
      <c r="P1996" s="77">
        <v>0</v>
      </c>
      <c r="Q1996" s="77">
        <v>63.854590000000009</v>
      </c>
    </row>
    <row r="1997" spans="1:17" x14ac:dyDescent="0.2">
      <c r="A1997" s="19">
        <v>40612004</v>
      </c>
      <c r="B1997" s="19" t="s">
        <v>4201</v>
      </c>
      <c r="C1997" s="20">
        <v>70250</v>
      </c>
      <c r="D1997" s="73">
        <v>336.25</v>
      </c>
      <c r="E1997" s="74">
        <v>122.91199999999999</v>
      </c>
      <c r="G1997" s="75">
        <v>593.87239999999997</v>
      </c>
      <c r="H1997" s="75">
        <v>170.74799999999999</v>
      </c>
      <c r="I1997" s="75">
        <v>165.24</v>
      </c>
      <c r="J1997" s="75">
        <v>156.06</v>
      </c>
      <c r="K1997" s="75">
        <v>128.51999999999998</v>
      </c>
      <c r="L1997" s="76">
        <v>433.42199999999997</v>
      </c>
      <c r="M1997" s="75">
        <v>165.24</v>
      </c>
      <c r="N1997" s="75">
        <v>165.24</v>
      </c>
      <c r="O1997" s="75">
        <v>165.24</v>
      </c>
      <c r="P1997" s="77">
        <v>128.51999999999998</v>
      </c>
      <c r="Q1997" s="77">
        <v>593.87239999999997</v>
      </c>
    </row>
    <row r="1998" spans="1:17" x14ac:dyDescent="0.2">
      <c r="A1998" s="19">
        <v>40612012</v>
      </c>
      <c r="B1998" s="19" t="s">
        <v>4550</v>
      </c>
      <c r="C1998" s="20">
        <v>72072</v>
      </c>
      <c r="D1998" s="73">
        <v>632.5</v>
      </c>
      <c r="E1998" s="74">
        <v>122.91199999999999</v>
      </c>
      <c r="G1998" s="75">
        <v>72.960380000000001</v>
      </c>
      <c r="H1998" s="75">
        <v>59.120100000000001</v>
      </c>
      <c r="I1998" s="75">
        <v>57.213000000000001</v>
      </c>
      <c r="J1998" s="75">
        <v>54.034500000000001</v>
      </c>
      <c r="K1998" s="75">
        <v>44.498999999999995</v>
      </c>
      <c r="L1998" s="76">
        <v>0</v>
      </c>
      <c r="M1998" s="75">
        <v>57.213000000000001</v>
      </c>
      <c r="N1998" s="75">
        <v>57.213000000000001</v>
      </c>
      <c r="O1998" s="75">
        <v>57.213000000000001</v>
      </c>
      <c r="P1998" s="77">
        <v>0</v>
      </c>
      <c r="Q1998" s="77">
        <v>72.960380000000001</v>
      </c>
    </row>
    <row r="1999" spans="1:17" x14ac:dyDescent="0.2">
      <c r="A1999" s="19">
        <v>40612020</v>
      </c>
      <c r="B1999" s="19" t="s">
        <v>4559</v>
      </c>
      <c r="C1999" s="20">
        <v>72080</v>
      </c>
      <c r="D1999" s="73">
        <v>501.5</v>
      </c>
      <c r="E1999" s="74">
        <v>99.911999999999992</v>
      </c>
      <c r="G1999" s="75">
        <v>1361.0209500000001</v>
      </c>
      <c r="H1999" s="75">
        <v>184.60500000000002</v>
      </c>
      <c r="I1999" s="75">
        <v>178.65</v>
      </c>
      <c r="J1999" s="75">
        <v>168.72499999999999</v>
      </c>
      <c r="K1999" s="75">
        <v>138.94999999999999</v>
      </c>
      <c r="L1999" s="76">
        <v>1144.971</v>
      </c>
      <c r="M1999" s="75">
        <v>178.65</v>
      </c>
      <c r="N1999" s="75">
        <v>178.65</v>
      </c>
      <c r="O1999" s="75">
        <v>178.65</v>
      </c>
      <c r="P1999" s="77">
        <v>138.94999999999999</v>
      </c>
      <c r="Q1999" s="77">
        <v>1361.0209500000001</v>
      </c>
    </row>
    <row r="2000" spans="1:17" x14ac:dyDescent="0.2">
      <c r="A2000" s="19">
        <v>40612038</v>
      </c>
      <c r="B2000" s="19" t="s">
        <v>4362</v>
      </c>
      <c r="C2000" s="20">
        <v>71130</v>
      </c>
      <c r="D2000" s="73">
        <v>385.25</v>
      </c>
      <c r="E2000" s="74">
        <v>99.911999999999992</v>
      </c>
      <c r="G2000" s="75">
        <v>76.001979999999989</v>
      </c>
      <c r="H2000" s="75">
        <v>61.426499999999997</v>
      </c>
      <c r="I2000" s="75">
        <v>59.445</v>
      </c>
      <c r="J2000" s="75">
        <v>56.142499999999998</v>
      </c>
      <c r="K2000" s="75">
        <v>46.234999999999992</v>
      </c>
      <c r="L2000" s="76">
        <v>0</v>
      </c>
      <c r="M2000" s="75">
        <v>59.445</v>
      </c>
      <c r="N2000" s="75">
        <v>59.445</v>
      </c>
      <c r="O2000" s="75">
        <v>59.445</v>
      </c>
      <c r="P2000" s="77">
        <v>0</v>
      </c>
      <c r="Q2000" s="77">
        <v>76.001979999999989</v>
      </c>
    </row>
    <row r="2001" spans="1:17" x14ac:dyDescent="0.2">
      <c r="A2001" s="19">
        <v>40612046</v>
      </c>
      <c r="B2001" s="19" t="s">
        <v>4366</v>
      </c>
      <c r="C2001" s="20">
        <v>71120</v>
      </c>
      <c r="D2001" s="73">
        <v>506</v>
      </c>
      <c r="E2001" s="74">
        <v>99.911999999999992</v>
      </c>
      <c r="G2001" s="75">
        <v>1361.0209500000001</v>
      </c>
      <c r="H2001" s="75">
        <v>184.60500000000002</v>
      </c>
      <c r="I2001" s="75">
        <v>178.65</v>
      </c>
      <c r="J2001" s="75">
        <v>168.72499999999999</v>
      </c>
      <c r="K2001" s="75">
        <v>138.94999999999999</v>
      </c>
      <c r="L2001" s="76">
        <v>1144.971</v>
      </c>
      <c r="M2001" s="75">
        <v>178.65</v>
      </c>
      <c r="N2001" s="75">
        <v>178.65</v>
      </c>
      <c r="O2001" s="75">
        <v>178.65</v>
      </c>
      <c r="P2001" s="77">
        <v>138.94999999999999</v>
      </c>
      <c r="Q2001" s="77">
        <v>1361.0209500000001</v>
      </c>
    </row>
    <row r="2002" spans="1:17" x14ac:dyDescent="0.2">
      <c r="A2002" s="19">
        <v>40612053</v>
      </c>
      <c r="B2002" s="19" t="s">
        <v>4554</v>
      </c>
      <c r="C2002" s="20">
        <v>72070</v>
      </c>
      <c r="D2002" s="73">
        <v>544</v>
      </c>
      <c r="E2002" s="74">
        <v>122.91199999999999</v>
      </c>
      <c r="G2002" s="75">
        <v>42.563389999999998</v>
      </c>
      <c r="H2002" s="75">
        <v>34.456499999999998</v>
      </c>
      <c r="I2002" s="75">
        <v>33.344999999999999</v>
      </c>
      <c r="J2002" s="75">
        <v>31.492499999999996</v>
      </c>
      <c r="K2002" s="75">
        <v>25.934999999999995</v>
      </c>
      <c r="L2002" s="76">
        <v>0</v>
      </c>
      <c r="M2002" s="75">
        <v>33.344999999999999</v>
      </c>
      <c r="N2002" s="75">
        <v>33.344999999999999</v>
      </c>
      <c r="O2002" s="75">
        <v>33.344999999999999</v>
      </c>
      <c r="P2002" s="77">
        <v>0</v>
      </c>
      <c r="Q2002" s="77">
        <v>42.563389999999998</v>
      </c>
    </row>
    <row r="2003" spans="1:17" x14ac:dyDescent="0.2">
      <c r="A2003" s="19">
        <v>40612061</v>
      </c>
      <c r="B2003" s="19" t="s">
        <v>3021</v>
      </c>
      <c r="C2003" s="20">
        <v>73590</v>
      </c>
      <c r="D2003" s="73">
        <v>506</v>
      </c>
      <c r="E2003" s="74">
        <v>99.911999999999992</v>
      </c>
      <c r="G2003" s="75">
        <v>63.854590000000009</v>
      </c>
      <c r="H2003" s="75">
        <v>51.708000000000006</v>
      </c>
      <c r="I2003" s="75">
        <v>50.04</v>
      </c>
      <c r="J2003" s="75">
        <v>47.26</v>
      </c>
      <c r="K2003" s="75">
        <v>38.92</v>
      </c>
      <c r="L2003" s="76">
        <v>0</v>
      </c>
      <c r="M2003" s="75">
        <v>50.04</v>
      </c>
      <c r="N2003" s="75">
        <v>50.04</v>
      </c>
      <c r="O2003" s="75">
        <v>50.04</v>
      </c>
      <c r="P2003" s="77">
        <v>0</v>
      </c>
      <c r="Q2003" s="77">
        <v>63.854590000000009</v>
      </c>
    </row>
    <row r="2004" spans="1:17" x14ac:dyDescent="0.2">
      <c r="A2004" s="19">
        <v>40612079</v>
      </c>
      <c r="B2004" s="19" t="s">
        <v>4600</v>
      </c>
      <c r="C2004" s="20">
        <v>73660</v>
      </c>
      <c r="D2004" s="73">
        <v>370.25</v>
      </c>
      <c r="E2004" s="74">
        <v>99.911999999999992</v>
      </c>
      <c r="G2004" s="75">
        <v>282.73572999999999</v>
      </c>
      <c r="H2004" s="75">
        <v>158.23950000000002</v>
      </c>
      <c r="I2004" s="75">
        <v>153.13500000000002</v>
      </c>
      <c r="J2004" s="75">
        <v>144.6275</v>
      </c>
      <c r="K2004" s="75">
        <v>119.10499999999999</v>
      </c>
      <c r="L2004" s="76">
        <v>209.73599999999999</v>
      </c>
      <c r="M2004" s="75">
        <v>153.13500000000002</v>
      </c>
      <c r="N2004" s="75">
        <v>153.13500000000002</v>
      </c>
      <c r="O2004" s="75">
        <v>153.13500000000002</v>
      </c>
      <c r="P2004" s="77">
        <v>119.10499999999999</v>
      </c>
      <c r="Q2004" s="77">
        <v>282.73572999999999</v>
      </c>
    </row>
    <row r="2005" spans="1:17" x14ac:dyDescent="0.2">
      <c r="A2005" s="19">
        <v>40612095</v>
      </c>
      <c r="B2005" s="19" t="s">
        <v>4977</v>
      </c>
      <c r="C2005" s="20">
        <v>73110</v>
      </c>
      <c r="D2005" s="73">
        <v>506</v>
      </c>
      <c r="E2005" s="74">
        <v>99.911999999999992</v>
      </c>
      <c r="G2005" s="75">
        <v>456.04990000000004</v>
      </c>
      <c r="H2005" s="75">
        <v>218.89410000000001</v>
      </c>
      <c r="I2005" s="75">
        <v>211.833</v>
      </c>
      <c r="J2005" s="75">
        <v>200.06450000000001</v>
      </c>
      <c r="K2005" s="75">
        <v>164.75899999999999</v>
      </c>
      <c r="L2005" s="76">
        <v>437.04900000000004</v>
      </c>
      <c r="M2005" s="75">
        <v>211.833</v>
      </c>
      <c r="N2005" s="75">
        <v>211.833</v>
      </c>
      <c r="O2005" s="75">
        <v>211.833</v>
      </c>
      <c r="P2005" s="77">
        <v>164.75899999999999</v>
      </c>
      <c r="Q2005" s="77">
        <v>456.04990000000004</v>
      </c>
    </row>
    <row r="2006" spans="1:17" x14ac:dyDescent="0.2">
      <c r="A2006" s="19">
        <v>40612103</v>
      </c>
      <c r="B2006" s="19" t="s">
        <v>4974</v>
      </c>
      <c r="C2006" s="20">
        <v>73100</v>
      </c>
      <c r="D2006" s="73">
        <v>483.75</v>
      </c>
      <c r="E2006" s="74">
        <v>99.911999999999992</v>
      </c>
      <c r="G2006" s="75">
        <v>109.55463</v>
      </c>
      <c r="H2006" s="75">
        <v>437.60220000000004</v>
      </c>
      <c r="I2006" s="75">
        <v>423.48600000000005</v>
      </c>
      <c r="J2006" s="75">
        <v>399.959</v>
      </c>
      <c r="K2006" s="75">
        <v>329.37799999999999</v>
      </c>
      <c r="L2006" s="76">
        <v>0</v>
      </c>
      <c r="M2006" s="75">
        <v>423.48600000000005</v>
      </c>
      <c r="N2006" s="75">
        <v>423.48600000000005</v>
      </c>
      <c r="O2006" s="75">
        <v>423.48600000000005</v>
      </c>
      <c r="P2006" s="77">
        <v>0</v>
      </c>
      <c r="Q2006" s="77">
        <v>437.60220000000004</v>
      </c>
    </row>
    <row r="2007" spans="1:17" x14ac:dyDescent="0.2">
      <c r="A2007" s="19">
        <v>40612111</v>
      </c>
      <c r="B2007" s="19" t="s">
        <v>2258</v>
      </c>
      <c r="C2007" s="20">
        <v>70030</v>
      </c>
      <c r="D2007" s="73">
        <v>359.25</v>
      </c>
      <c r="E2007" s="74">
        <v>99.911999999999992</v>
      </c>
      <c r="G2007" s="75">
        <v>0</v>
      </c>
      <c r="H2007" s="75">
        <v>180.61530000000002</v>
      </c>
      <c r="I2007" s="75">
        <v>174.78900000000002</v>
      </c>
      <c r="J2007" s="75">
        <v>165.07849999999999</v>
      </c>
      <c r="K2007" s="75">
        <v>135.947</v>
      </c>
      <c r="L2007" s="76">
        <v>0</v>
      </c>
      <c r="M2007" s="75">
        <v>174.78900000000002</v>
      </c>
      <c r="N2007" s="75">
        <v>174.78900000000002</v>
      </c>
      <c r="O2007" s="75">
        <v>174.78900000000002</v>
      </c>
      <c r="P2007" s="77">
        <v>0</v>
      </c>
      <c r="Q2007" s="77">
        <v>180.61530000000002</v>
      </c>
    </row>
    <row r="2008" spans="1:17" x14ac:dyDescent="0.2">
      <c r="A2008" s="19">
        <v>40612129</v>
      </c>
      <c r="B2008" s="19" t="s">
        <v>3062</v>
      </c>
      <c r="C2008" s="20">
        <v>70110</v>
      </c>
      <c r="D2008" s="73">
        <v>544</v>
      </c>
      <c r="E2008" s="74">
        <v>122.91199999999999</v>
      </c>
      <c r="G2008" s="75">
        <v>220.38293000000002</v>
      </c>
      <c r="H2008" s="75">
        <v>140.43</v>
      </c>
      <c r="I2008" s="75">
        <v>135.9</v>
      </c>
      <c r="J2008" s="75">
        <v>128.35</v>
      </c>
      <c r="K2008" s="75">
        <v>105.69999999999999</v>
      </c>
      <c r="L2008" s="76">
        <v>104.337</v>
      </c>
      <c r="M2008" s="75">
        <v>135.9</v>
      </c>
      <c r="N2008" s="75">
        <v>135.9</v>
      </c>
      <c r="O2008" s="75">
        <v>135.9</v>
      </c>
      <c r="P2008" s="77">
        <v>104.337</v>
      </c>
      <c r="Q2008" s="77">
        <v>220.38293000000002</v>
      </c>
    </row>
    <row r="2009" spans="1:17" x14ac:dyDescent="0.2">
      <c r="A2009" s="19">
        <v>40612137</v>
      </c>
      <c r="B2009" s="19" t="s">
        <v>762</v>
      </c>
      <c r="C2009" s="20">
        <v>76700</v>
      </c>
      <c r="D2009" s="73">
        <v>1471</v>
      </c>
      <c r="E2009" s="74">
        <v>122.91199999999999</v>
      </c>
      <c r="G2009" s="75">
        <v>220.38293000000002</v>
      </c>
      <c r="H2009" s="75">
        <v>71.228700000000003</v>
      </c>
      <c r="I2009" s="75">
        <v>68.931000000000012</v>
      </c>
      <c r="J2009" s="75">
        <v>65.101500000000001</v>
      </c>
      <c r="K2009" s="75">
        <v>53.613</v>
      </c>
      <c r="L2009" s="76">
        <v>104.337</v>
      </c>
      <c r="M2009" s="75">
        <v>68.931000000000012</v>
      </c>
      <c r="N2009" s="75">
        <v>68.931000000000012</v>
      </c>
      <c r="O2009" s="75">
        <v>68.931000000000012</v>
      </c>
      <c r="P2009" s="77">
        <v>53.613</v>
      </c>
      <c r="Q2009" s="77">
        <v>220.38293000000002</v>
      </c>
    </row>
    <row r="2010" spans="1:17" x14ac:dyDescent="0.2">
      <c r="A2010" s="19">
        <v>40612145</v>
      </c>
      <c r="B2010" s="19" t="s">
        <v>1272</v>
      </c>
      <c r="C2010" s="20">
        <v>76642</v>
      </c>
      <c r="D2010" s="73">
        <v>1046.5</v>
      </c>
      <c r="E2010" s="74">
        <v>99.911999999999992</v>
      </c>
      <c r="G2010" s="75">
        <v>220.38293000000002</v>
      </c>
      <c r="H2010" s="75">
        <v>71.228700000000003</v>
      </c>
      <c r="I2010" s="75">
        <v>68.931000000000012</v>
      </c>
      <c r="J2010" s="75">
        <v>65.101500000000001</v>
      </c>
      <c r="K2010" s="75">
        <v>53.613</v>
      </c>
      <c r="L2010" s="76">
        <v>104.337</v>
      </c>
      <c r="M2010" s="75">
        <v>68.931000000000012</v>
      </c>
      <c r="N2010" s="75">
        <v>68.931000000000012</v>
      </c>
      <c r="O2010" s="75">
        <v>68.931000000000012</v>
      </c>
      <c r="P2010" s="77">
        <v>53.613</v>
      </c>
      <c r="Q2010" s="77">
        <v>220.38293000000002</v>
      </c>
    </row>
    <row r="2011" spans="1:17" x14ac:dyDescent="0.2">
      <c r="A2011" s="19">
        <v>40612152</v>
      </c>
      <c r="B2011" s="19" t="s">
        <v>2022</v>
      </c>
      <c r="C2011" s="20">
        <v>93971</v>
      </c>
      <c r="D2011" s="73">
        <v>983.5</v>
      </c>
      <c r="E2011" s="74">
        <v>122.91199999999999</v>
      </c>
      <c r="G2011" s="75">
        <v>220.38293000000002</v>
      </c>
      <c r="H2011" s="75">
        <v>71.228700000000003</v>
      </c>
      <c r="I2011" s="75">
        <v>68.931000000000012</v>
      </c>
      <c r="J2011" s="75">
        <v>65.101500000000001</v>
      </c>
      <c r="K2011" s="75">
        <v>53.613</v>
      </c>
      <c r="L2011" s="76">
        <v>104.337</v>
      </c>
      <c r="M2011" s="75">
        <v>68.931000000000012</v>
      </c>
      <c r="N2011" s="75">
        <v>68.931000000000012</v>
      </c>
      <c r="O2011" s="75">
        <v>68.931000000000012</v>
      </c>
      <c r="P2011" s="77">
        <v>53.613</v>
      </c>
      <c r="Q2011" s="77">
        <v>220.38293000000002</v>
      </c>
    </row>
    <row r="2012" spans="1:17" x14ac:dyDescent="0.2">
      <c r="A2012" s="19">
        <v>40612160</v>
      </c>
      <c r="B2012" s="19" t="s">
        <v>2020</v>
      </c>
      <c r="C2012" s="20">
        <v>93970</v>
      </c>
      <c r="D2012" s="73">
        <v>1682</v>
      </c>
      <c r="E2012" s="74">
        <v>268.548</v>
      </c>
      <c r="G2012" s="75">
        <v>220.38293000000002</v>
      </c>
      <c r="H2012" s="75">
        <v>71.228700000000003</v>
      </c>
      <c r="I2012" s="75">
        <v>68.931000000000012</v>
      </c>
      <c r="J2012" s="75">
        <v>65.101500000000001</v>
      </c>
      <c r="K2012" s="75">
        <v>53.613</v>
      </c>
      <c r="L2012" s="76">
        <v>104.337</v>
      </c>
      <c r="M2012" s="75">
        <v>68.931000000000012</v>
      </c>
      <c r="N2012" s="75">
        <v>68.931000000000012</v>
      </c>
      <c r="O2012" s="75">
        <v>68.931000000000012</v>
      </c>
      <c r="P2012" s="77">
        <v>53.613</v>
      </c>
      <c r="Q2012" s="77">
        <v>220.38293000000002</v>
      </c>
    </row>
    <row r="2013" spans="1:17" x14ac:dyDescent="0.2">
      <c r="A2013" s="19">
        <v>40612178</v>
      </c>
      <c r="B2013" s="19" t="s">
        <v>2018</v>
      </c>
      <c r="C2013" s="20">
        <v>93880</v>
      </c>
      <c r="D2013" s="73">
        <v>1510</v>
      </c>
      <c r="E2013" s="74">
        <v>268.548</v>
      </c>
      <c r="G2013" s="75">
        <v>220.38293000000002</v>
      </c>
      <c r="H2013" s="75">
        <v>71.228700000000003</v>
      </c>
      <c r="I2013" s="75">
        <v>68.931000000000012</v>
      </c>
      <c r="J2013" s="75">
        <v>65.101500000000001</v>
      </c>
      <c r="K2013" s="75">
        <v>53.613</v>
      </c>
      <c r="L2013" s="76">
        <v>104.337</v>
      </c>
      <c r="M2013" s="75">
        <v>68.931000000000012</v>
      </c>
      <c r="N2013" s="75">
        <v>68.931000000000012</v>
      </c>
      <c r="O2013" s="75">
        <v>68.931000000000012</v>
      </c>
      <c r="P2013" s="77">
        <v>53.613</v>
      </c>
      <c r="Q2013" s="77">
        <v>220.38293000000002</v>
      </c>
    </row>
    <row r="2014" spans="1:17" x14ac:dyDescent="0.2">
      <c r="A2014" s="19">
        <v>40612186</v>
      </c>
      <c r="B2014" s="19" t="s">
        <v>2057</v>
      </c>
      <c r="C2014" s="20">
        <v>76882</v>
      </c>
      <c r="D2014" s="73">
        <v>1262.25</v>
      </c>
      <c r="E2014" s="74">
        <v>122.91199999999999</v>
      </c>
      <c r="G2014" s="75">
        <v>220.38293000000002</v>
      </c>
      <c r="H2014" s="75">
        <v>73.702500000000001</v>
      </c>
      <c r="I2014" s="75">
        <v>71.325000000000003</v>
      </c>
      <c r="J2014" s="75">
        <v>67.362499999999997</v>
      </c>
      <c r="K2014" s="75">
        <v>55.474999999999994</v>
      </c>
      <c r="L2014" s="76">
        <v>104.337</v>
      </c>
      <c r="M2014" s="75">
        <v>71.325000000000003</v>
      </c>
      <c r="N2014" s="75">
        <v>71.325000000000003</v>
      </c>
      <c r="O2014" s="75">
        <v>71.325000000000003</v>
      </c>
      <c r="P2014" s="77">
        <v>55.474999999999994</v>
      </c>
      <c r="Q2014" s="77">
        <v>220.38293000000002</v>
      </c>
    </row>
    <row r="2015" spans="1:17" x14ac:dyDescent="0.2">
      <c r="A2015" s="19">
        <v>40612194</v>
      </c>
      <c r="B2015" s="19" t="s">
        <v>3570</v>
      </c>
      <c r="C2015" s="20">
        <v>76856</v>
      </c>
      <c r="D2015" s="73">
        <v>953.75</v>
      </c>
      <c r="E2015" s="74">
        <v>122.91199999999999</v>
      </c>
      <c r="G2015" s="75">
        <v>220.38293000000002</v>
      </c>
      <c r="H2015" s="75">
        <v>71.228700000000003</v>
      </c>
      <c r="I2015" s="75">
        <v>68.931000000000012</v>
      </c>
      <c r="J2015" s="75">
        <v>65.101500000000001</v>
      </c>
      <c r="K2015" s="75">
        <v>53.613</v>
      </c>
      <c r="L2015" s="76">
        <v>104.337</v>
      </c>
      <c r="M2015" s="75">
        <v>68.931000000000012</v>
      </c>
      <c r="N2015" s="75">
        <v>68.931000000000012</v>
      </c>
      <c r="O2015" s="75">
        <v>68.931000000000012</v>
      </c>
      <c r="P2015" s="77">
        <v>53.613</v>
      </c>
      <c r="Q2015" s="77">
        <v>220.38293000000002</v>
      </c>
    </row>
    <row r="2016" spans="1:17" x14ac:dyDescent="0.2">
      <c r="A2016" s="19">
        <v>40612202</v>
      </c>
      <c r="B2016" s="19" t="s">
        <v>3922</v>
      </c>
      <c r="C2016" s="20">
        <v>76770</v>
      </c>
      <c r="D2016" s="73">
        <v>1471</v>
      </c>
      <c r="E2016" s="74">
        <v>122.91199999999999</v>
      </c>
      <c r="G2016" s="75">
        <v>220.38293000000002</v>
      </c>
      <c r="H2016" s="75">
        <v>77.422499999999999</v>
      </c>
      <c r="I2016" s="75">
        <v>74.924999999999997</v>
      </c>
      <c r="J2016" s="75">
        <v>70.762500000000003</v>
      </c>
      <c r="K2016" s="75">
        <v>58.274999999999999</v>
      </c>
      <c r="L2016" s="76">
        <v>104.337</v>
      </c>
      <c r="M2016" s="75">
        <v>74.924999999999997</v>
      </c>
      <c r="N2016" s="75">
        <v>74.924999999999997</v>
      </c>
      <c r="O2016" s="75">
        <v>74.924999999999997</v>
      </c>
      <c r="P2016" s="77">
        <v>58.274999999999999</v>
      </c>
      <c r="Q2016" s="77">
        <v>220.38293000000002</v>
      </c>
    </row>
    <row r="2017" spans="1:17" x14ac:dyDescent="0.2">
      <c r="A2017" s="19">
        <v>40612210</v>
      </c>
      <c r="B2017" s="19" t="s">
        <v>3924</v>
      </c>
      <c r="C2017" s="20">
        <v>76775</v>
      </c>
      <c r="D2017" s="73">
        <v>1262.25</v>
      </c>
      <c r="E2017" s="74">
        <v>122.91199999999999</v>
      </c>
      <c r="G2017" s="75">
        <v>220.38293000000002</v>
      </c>
      <c r="H2017" s="75">
        <v>60.319800000000001</v>
      </c>
      <c r="I2017" s="75">
        <v>58.374000000000002</v>
      </c>
      <c r="J2017" s="75">
        <v>55.131</v>
      </c>
      <c r="K2017" s="75">
        <v>45.401999999999994</v>
      </c>
      <c r="L2017" s="76">
        <v>104.337</v>
      </c>
      <c r="M2017" s="75">
        <v>58.374000000000002</v>
      </c>
      <c r="N2017" s="75">
        <v>58.374000000000002</v>
      </c>
      <c r="O2017" s="75">
        <v>58.374000000000002</v>
      </c>
      <c r="P2017" s="77">
        <v>45.401999999999994</v>
      </c>
      <c r="Q2017" s="77">
        <v>220.38293000000002</v>
      </c>
    </row>
    <row r="2018" spans="1:17" x14ac:dyDescent="0.2">
      <c r="A2018" s="19">
        <v>40612228</v>
      </c>
      <c r="B2018" s="19" t="s">
        <v>4075</v>
      </c>
      <c r="C2018" s="20">
        <v>76870</v>
      </c>
      <c r="D2018" s="73">
        <v>857</v>
      </c>
      <c r="E2018" s="74">
        <v>122.91199999999999</v>
      </c>
      <c r="G2018" s="75">
        <v>220.38293000000002</v>
      </c>
      <c r="H2018" s="75">
        <v>95.3994</v>
      </c>
      <c r="I2018" s="75">
        <v>92.322000000000003</v>
      </c>
      <c r="J2018" s="75">
        <v>87.192999999999998</v>
      </c>
      <c r="K2018" s="75">
        <v>71.805999999999997</v>
      </c>
      <c r="L2018" s="76">
        <v>104.337</v>
      </c>
      <c r="M2018" s="75">
        <v>92.322000000000003</v>
      </c>
      <c r="N2018" s="75">
        <v>92.322000000000003</v>
      </c>
      <c r="O2018" s="75">
        <v>92.322000000000003</v>
      </c>
      <c r="P2018" s="77">
        <v>71.805999999999997</v>
      </c>
      <c r="Q2018" s="77">
        <v>220.38293000000002</v>
      </c>
    </row>
    <row r="2019" spans="1:17" x14ac:dyDescent="0.2">
      <c r="A2019" s="19">
        <v>40612236</v>
      </c>
      <c r="B2019" s="19" t="s">
        <v>4171</v>
      </c>
      <c r="C2019" s="20">
        <v>76705</v>
      </c>
      <c r="D2019" s="73">
        <v>1262.25</v>
      </c>
      <c r="E2019" s="74">
        <v>122.91199999999999</v>
      </c>
      <c r="G2019" s="75">
        <v>220.38293000000002</v>
      </c>
      <c r="H2019" s="75">
        <v>95.3994</v>
      </c>
      <c r="I2019" s="75">
        <v>92.322000000000003</v>
      </c>
      <c r="J2019" s="75">
        <v>87.192999999999998</v>
      </c>
      <c r="K2019" s="75">
        <v>71.805999999999997</v>
      </c>
      <c r="L2019" s="76">
        <v>104.337</v>
      </c>
      <c r="M2019" s="75">
        <v>92.322000000000003</v>
      </c>
      <c r="N2019" s="75">
        <v>92.322000000000003</v>
      </c>
      <c r="O2019" s="75">
        <v>92.322000000000003</v>
      </c>
      <c r="P2019" s="77">
        <v>71.805999999999997</v>
      </c>
      <c r="Q2019" s="77">
        <v>220.38293000000002</v>
      </c>
    </row>
    <row r="2020" spans="1:17" x14ac:dyDescent="0.2">
      <c r="A2020" s="19">
        <v>40612244</v>
      </c>
      <c r="B2020" s="19" t="s">
        <v>4574</v>
      </c>
      <c r="C2020" s="20">
        <v>76536</v>
      </c>
      <c r="D2020" s="73">
        <v>1116.75</v>
      </c>
      <c r="E2020" s="74">
        <v>122.91199999999999</v>
      </c>
      <c r="G2020" s="75">
        <v>220.38293000000002</v>
      </c>
      <c r="H2020" s="75">
        <v>95.3994</v>
      </c>
      <c r="I2020" s="75">
        <v>92.322000000000003</v>
      </c>
      <c r="J2020" s="75">
        <v>87.192999999999998</v>
      </c>
      <c r="K2020" s="75">
        <v>71.805999999999997</v>
      </c>
      <c r="L2020" s="76">
        <v>104.337</v>
      </c>
      <c r="M2020" s="75">
        <v>92.322000000000003</v>
      </c>
      <c r="N2020" s="75">
        <v>92.322000000000003</v>
      </c>
      <c r="O2020" s="75">
        <v>92.322000000000003</v>
      </c>
      <c r="P2020" s="77">
        <v>71.805999999999997</v>
      </c>
      <c r="Q2020" s="77">
        <v>220.38293000000002</v>
      </c>
    </row>
    <row r="2021" spans="1:17" x14ac:dyDescent="0.2">
      <c r="A2021" s="19">
        <v>40612251</v>
      </c>
      <c r="B2021" s="19" t="s">
        <v>1878</v>
      </c>
      <c r="C2021" s="20">
        <v>77080</v>
      </c>
      <c r="D2021" s="73">
        <v>480.75</v>
      </c>
      <c r="E2021" s="74">
        <v>122.91199999999999</v>
      </c>
      <c r="G2021" s="75">
        <v>220.38293000000002</v>
      </c>
      <c r="H2021" s="75">
        <v>57.1113</v>
      </c>
      <c r="I2021" s="75">
        <v>55.268999999999998</v>
      </c>
      <c r="J2021" s="75">
        <v>52.198499999999996</v>
      </c>
      <c r="K2021" s="75">
        <v>42.986999999999995</v>
      </c>
      <c r="L2021" s="76">
        <v>104.337</v>
      </c>
      <c r="M2021" s="75">
        <v>55.268999999999998</v>
      </c>
      <c r="N2021" s="75">
        <v>55.268999999999998</v>
      </c>
      <c r="O2021" s="75">
        <v>55.268999999999998</v>
      </c>
      <c r="P2021" s="77">
        <v>42.986999999999995</v>
      </c>
      <c r="Q2021" s="77">
        <v>220.38293000000002</v>
      </c>
    </row>
    <row r="2022" spans="1:17" x14ac:dyDescent="0.2">
      <c r="A2022" s="19">
        <v>40612269</v>
      </c>
      <c r="B2022" s="19" t="s">
        <v>3610</v>
      </c>
      <c r="C2022" s="20">
        <v>77081</v>
      </c>
      <c r="D2022" s="73">
        <v>211</v>
      </c>
      <c r="E2022" s="74">
        <v>99.911999999999992</v>
      </c>
      <c r="G2022" s="75">
        <v>220.38293000000002</v>
      </c>
      <c r="H2022" s="75">
        <v>57.1113</v>
      </c>
      <c r="I2022" s="75">
        <v>55.268999999999998</v>
      </c>
      <c r="J2022" s="75">
        <v>52.198499999999996</v>
      </c>
      <c r="K2022" s="75">
        <v>42.986999999999995</v>
      </c>
      <c r="L2022" s="76">
        <v>104.337</v>
      </c>
      <c r="M2022" s="75">
        <v>55.268999999999998</v>
      </c>
      <c r="N2022" s="75">
        <v>55.268999999999998</v>
      </c>
      <c r="O2022" s="75">
        <v>55.268999999999998</v>
      </c>
      <c r="P2022" s="77">
        <v>42.986999999999995</v>
      </c>
      <c r="Q2022" s="77">
        <v>220.38293000000002</v>
      </c>
    </row>
    <row r="2023" spans="1:17" x14ac:dyDescent="0.2">
      <c r="A2023" s="19">
        <v>40612319</v>
      </c>
      <c r="B2023" s="19" t="s">
        <v>4631</v>
      </c>
      <c r="C2023" s="20">
        <v>76830</v>
      </c>
      <c r="D2023" s="73">
        <v>953.75</v>
      </c>
      <c r="E2023" s="74">
        <v>122.91199999999999</v>
      </c>
      <c r="G2023" s="75">
        <v>220.38293000000002</v>
      </c>
      <c r="H2023" s="75">
        <v>57.1113</v>
      </c>
      <c r="I2023" s="75">
        <v>55.268999999999998</v>
      </c>
      <c r="J2023" s="75">
        <v>52.198499999999996</v>
      </c>
      <c r="K2023" s="75">
        <v>42.986999999999995</v>
      </c>
      <c r="L2023" s="76">
        <v>104.337</v>
      </c>
      <c r="M2023" s="75">
        <v>55.268999999999998</v>
      </c>
      <c r="N2023" s="75">
        <v>55.268999999999998</v>
      </c>
      <c r="O2023" s="75">
        <v>55.268999999999998</v>
      </c>
      <c r="P2023" s="77">
        <v>42.986999999999995</v>
      </c>
      <c r="Q2023" s="77">
        <v>220.38293000000002</v>
      </c>
    </row>
    <row r="2024" spans="1:17" x14ac:dyDescent="0.2">
      <c r="A2024" s="19">
        <v>40612335</v>
      </c>
      <c r="B2024" s="19" t="s">
        <v>1455</v>
      </c>
      <c r="C2024" s="20">
        <v>93005</v>
      </c>
      <c r="D2024" s="73">
        <v>92.75</v>
      </c>
      <c r="E2024" s="74">
        <v>66.10199999999999</v>
      </c>
      <c r="G2024" s="75">
        <v>220.38293000000002</v>
      </c>
      <c r="H2024" s="75">
        <v>57.1113</v>
      </c>
      <c r="I2024" s="75">
        <v>55.268999999999998</v>
      </c>
      <c r="J2024" s="75">
        <v>52.198499999999996</v>
      </c>
      <c r="K2024" s="75">
        <v>42.986999999999995</v>
      </c>
      <c r="L2024" s="76">
        <v>104.337</v>
      </c>
      <c r="M2024" s="75">
        <v>55.268999999999998</v>
      </c>
      <c r="N2024" s="75">
        <v>55.268999999999998</v>
      </c>
      <c r="O2024" s="75">
        <v>55.268999999999998</v>
      </c>
      <c r="P2024" s="77">
        <v>42.986999999999995</v>
      </c>
      <c r="Q2024" s="77">
        <v>220.38293000000002</v>
      </c>
    </row>
    <row r="2025" spans="1:17" x14ac:dyDescent="0.2">
      <c r="A2025" s="19">
        <v>40612343</v>
      </c>
      <c r="B2025" s="19" t="s">
        <v>1456</v>
      </c>
      <c r="C2025" s="20">
        <v>93005</v>
      </c>
      <c r="D2025" s="73">
        <v>92.75</v>
      </c>
      <c r="E2025" s="74">
        <v>66.10199999999999</v>
      </c>
      <c r="G2025" s="75">
        <v>220.38293000000002</v>
      </c>
      <c r="H2025" s="75">
        <v>71.228700000000003</v>
      </c>
      <c r="I2025" s="75">
        <v>68.931000000000012</v>
      </c>
      <c r="J2025" s="75">
        <v>65.101500000000001</v>
      </c>
      <c r="K2025" s="75">
        <v>53.613</v>
      </c>
      <c r="L2025" s="76">
        <v>104.337</v>
      </c>
      <c r="M2025" s="75">
        <v>68.931000000000012</v>
      </c>
      <c r="N2025" s="75">
        <v>68.931000000000012</v>
      </c>
      <c r="O2025" s="75">
        <v>68.931000000000012</v>
      </c>
      <c r="P2025" s="77">
        <v>53.613</v>
      </c>
      <c r="Q2025" s="77">
        <v>220.38293000000002</v>
      </c>
    </row>
    <row r="2026" spans="1:17" x14ac:dyDescent="0.2">
      <c r="A2026" s="19">
        <v>40612350</v>
      </c>
      <c r="B2026" s="19" t="s">
        <v>1454</v>
      </c>
      <c r="C2026" s="20">
        <v>93005</v>
      </c>
      <c r="D2026" s="73">
        <v>92.75</v>
      </c>
      <c r="E2026" s="74">
        <v>66.10199999999999</v>
      </c>
      <c r="G2026" s="75">
        <v>220.38293000000002</v>
      </c>
      <c r="H2026" s="75">
        <v>71.228700000000003</v>
      </c>
      <c r="I2026" s="75">
        <v>68.931000000000012</v>
      </c>
      <c r="J2026" s="75">
        <v>65.101500000000001</v>
      </c>
      <c r="K2026" s="75">
        <v>53.613</v>
      </c>
      <c r="L2026" s="76">
        <v>104.337</v>
      </c>
      <c r="M2026" s="75">
        <v>68.931000000000012</v>
      </c>
      <c r="N2026" s="75">
        <v>68.931000000000012</v>
      </c>
      <c r="O2026" s="75">
        <v>68.931000000000012</v>
      </c>
      <c r="P2026" s="77">
        <v>53.613</v>
      </c>
      <c r="Q2026" s="77">
        <v>220.38293000000002</v>
      </c>
    </row>
    <row r="2027" spans="1:17" x14ac:dyDescent="0.2">
      <c r="A2027" s="19">
        <v>40612368</v>
      </c>
      <c r="B2027" s="19" t="s">
        <v>4059</v>
      </c>
      <c r="C2027" s="20">
        <v>72082</v>
      </c>
      <c r="D2027" s="73">
        <v>1222</v>
      </c>
      <c r="E2027" s="74">
        <v>122.91199999999999</v>
      </c>
      <c r="G2027" s="75">
        <v>220.38293000000002</v>
      </c>
      <c r="H2027" s="75">
        <v>71.228700000000003</v>
      </c>
      <c r="I2027" s="75">
        <v>68.931000000000012</v>
      </c>
      <c r="J2027" s="75">
        <v>65.101500000000001</v>
      </c>
      <c r="K2027" s="75">
        <v>53.613</v>
      </c>
      <c r="L2027" s="76">
        <v>104.337</v>
      </c>
      <c r="M2027" s="75">
        <v>68.931000000000012</v>
      </c>
      <c r="N2027" s="75">
        <v>68.931000000000012</v>
      </c>
      <c r="O2027" s="75">
        <v>68.931000000000012</v>
      </c>
      <c r="P2027" s="77">
        <v>53.613</v>
      </c>
      <c r="Q2027" s="77">
        <v>220.38293000000002</v>
      </c>
    </row>
    <row r="2028" spans="1:17" x14ac:dyDescent="0.2">
      <c r="A2028" s="19">
        <v>40612376</v>
      </c>
      <c r="B2028" s="19" t="s">
        <v>3079</v>
      </c>
      <c r="C2028" s="20">
        <v>76706</v>
      </c>
      <c r="D2028" s="73">
        <v>368.25</v>
      </c>
      <c r="E2028" s="74">
        <v>122.91199999999999</v>
      </c>
      <c r="G2028" s="75">
        <v>0</v>
      </c>
      <c r="H2028" s="75">
        <v>71.228700000000003</v>
      </c>
      <c r="I2028" s="75">
        <v>68.931000000000012</v>
      </c>
      <c r="J2028" s="75">
        <v>65.101500000000001</v>
      </c>
      <c r="K2028" s="75">
        <v>53.613</v>
      </c>
      <c r="L2028" s="76">
        <v>0</v>
      </c>
      <c r="M2028" s="75">
        <v>68.931000000000012</v>
      </c>
      <c r="N2028" s="75">
        <v>68.931000000000012</v>
      </c>
      <c r="O2028" s="75">
        <v>68.931000000000012</v>
      </c>
      <c r="P2028" s="77">
        <v>0</v>
      </c>
      <c r="Q2028" s="77">
        <v>71.228700000000003</v>
      </c>
    </row>
    <row r="2029" spans="1:17" x14ac:dyDescent="0.2">
      <c r="A2029" s="19">
        <v>40612384</v>
      </c>
      <c r="B2029" s="19" t="s">
        <v>1001</v>
      </c>
      <c r="C2029" s="20">
        <v>76706</v>
      </c>
      <c r="D2029" s="73">
        <v>368.25</v>
      </c>
      <c r="E2029" s="74">
        <v>122.91199999999999</v>
      </c>
      <c r="G2029" s="75">
        <v>220.38293000000002</v>
      </c>
      <c r="H2029" s="75">
        <v>71.228700000000003</v>
      </c>
      <c r="I2029" s="75">
        <v>68.931000000000012</v>
      </c>
      <c r="J2029" s="75">
        <v>65.101500000000001</v>
      </c>
      <c r="K2029" s="75">
        <v>53.613</v>
      </c>
      <c r="L2029" s="76">
        <v>104.337</v>
      </c>
      <c r="M2029" s="75">
        <v>68.931000000000012</v>
      </c>
      <c r="N2029" s="75">
        <v>68.931000000000012</v>
      </c>
      <c r="O2029" s="75">
        <v>68.931000000000012</v>
      </c>
      <c r="P2029" s="77">
        <v>53.613</v>
      </c>
      <c r="Q2029" s="77">
        <v>220.38293000000002</v>
      </c>
    </row>
    <row r="2030" spans="1:17" x14ac:dyDescent="0.2">
      <c r="A2030" s="19">
        <v>40612392</v>
      </c>
      <c r="B2030" s="19" t="s">
        <v>3087</v>
      </c>
      <c r="C2030" s="20">
        <v>70330</v>
      </c>
      <c r="D2030" s="73">
        <v>792.5</v>
      </c>
      <c r="E2030" s="74">
        <v>99.911999999999992</v>
      </c>
      <c r="G2030" s="75">
        <v>0</v>
      </c>
      <c r="H2030" s="75">
        <v>69.517499999999998</v>
      </c>
      <c r="I2030" s="75">
        <v>67.275000000000006</v>
      </c>
      <c r="J2030" s="75">
        <v>63.537500000000001</v>
      </c>
      <c r="K2030" s="75">
        <v>52.324999999999996</v>
      </c>
      <c r="L2030" s="76">
        <v>0</v>
      </c>
      <c r="M2030" s="75">
        <v>67.275000000000006</v>
      </c>
      <c r="N2030" s="75">
        <v>67.275000000000006</v>
      </c>
      <c r="O2030" s="75">
        <v>67.275000000000006</v>
      </c>
      <c r="P2030" s="77">
        <v>0</v>
      </c>
      <c r="Q2030" s="77">
        <v>69.517499999999998</v>
      </c>
    </row>
    <row r="2031" spans="1:17" x14ac:dyDescent="0.2">
      <c r="A2031" s="19">
        <v>40612400</v>
      </c>
      <c r="B2031" s="19" t="s">
        <v>2126</v>
      </c>
      <c r="C2031" s="20">
        <v>93010</v>
      </c>
      <c r="D2031" s="73">
        <v>24.5</v>
      </c>
      <c r="E2031" s="74">
        <v>0</v>
      </c>
      <c r="G2031" s="75">
        <v>220.38293000000002</v>
      </c>
      <c r="H2031" s="75">
        <v>71.228700000000003</v>
      </c>
      <c r="I2031" s="75">
        <v>68.931000000000012</v>
      </c>
      <c r="J2031" s="75">
        <v>65.101500000000001</v>
      </c>
      <c r="K2031" s="75">
        <v>53.613</v>
      </c>
      <c r="L2031" s="76">
        <v>104.337</v>
      </c>
      <c r="M2031" s="75">
        <v>68.931000000000012</v>
      </c>
      <c r="N2031" s="75">
        <v>68.931000000000012</v>
      </c>
      <c r="O2031" s="75">
        <v>68.931000000000012</v>
      </c>
      <c r="P2031" s="77">
        <v>53.613</v>
      </c>
      <c r="Q2031" s="77">
        <v>220.38293000000002</v>
      </c>
    </row>
    <row r="2032" spans="1:17" x14ac:dyDescent="0.2">
      <c r="A2032" s="19">
        <v>40621849</v>
      </c>
      <c r="B2032" s="19" t="s">
        <v>2024</v>
      </c>
      <c r="C2032" s="20">
        <v>93926</v>
      </c>
      <c r="D2032" s="73">
        <v>791.75</v>
      </c>
      <c r="E2032" s="74">
        <v>122.91199999999999</v>
      </c>
      <c r="G2032" s="75">
        <v>220.38293000000002</v>
      </c>
      <c r="H2032" s="75">
        <v>71.228700000000003</v>
      </c>
      <c r="I2032" s="75">
        <v>68.931000000000012</v>
      </c>
      <c r="J2032" s="75">
        <v>65.101500000000001</v>
      </c>
      <c r="K2032" s="75">
        <v>53.613</v>
      </c>
      <c r="L2032" s="76">
        <v>104.337</v>
      </c>
      <c r="M2032" s="75">
        <v>68.931000000000012</v>
      </c>
      <c r="N2032" s="75">
        <v>68.931000000000012</v>
      </c>
      <c r="O2032" s="75">
        <v>68.931000000000012</v>
      </c>
      <c r="P2032" s="77">
        <v>53.613</v>
      </c>
      <c r="Q2032" s="77">
        <v>220.38293000000002</v>
      </c>
    </row>
    <row r="2033" spans="1:17" x14ac:dyDescent="0.2">
      <c r="A2033" s="19">
        <v>40621856</v>
      </c>
      <c r="B2033" s="19" t="s">
        <v>2023</v>
      </c>
      <c r="C2033" s="20">
        <v>93925</v>
      </c>
      <c r="D2033" s="73">
        <v>1088</v>
      </c>
      <c r="E2033" s="74">
        <v>268.548</v>
      </c>
      <c r="G2033" s="75">
        <v>220.38293000000002</v>
      </c>
      <c r="H2033" s="75">
        <v>71.228700000000003</v>
      </c>
      <c r="I2033" s="75">
        <v>68.931000000000012</v>
      </c>
      <c r="J2033" s="75">
        <v>65.101500000000001</v>
      </c>
      <c r="K2033" s="75">
        <v>53.613</v>
      </c>
      <c r="L2033" s="76">
        <v>104.337</v>
      </c>
      <c r="M2033" s="75">
        <v>68.931000000000012</v>
      </c>
      <c r="N2033" s="75">
        <v>68.931000000000012</v>
      </c>
      <c r="O2033" s="75">
        <v>68.931000000000012</v>
      </c>
      <c r="P2033" s="77">
        <v>53.613</v>
      </c>
      <c r="Q2033" s="77">
        <v>220.38293000000002</v>
      </c>
    </row>
    <row r="2034" spans="1:17" x14ac:dyDescent="0.2">
      <c r="A2034" s="19">
        <v>40621864</v>
      </c>
      <c r="B2034" s="19" t="s">
        <v>3084</v>
      </c>
      <c r="C2034" s="20">
        <v>93926</v>
      </c>
      <c r="D2034" s="73">
        <v>785.75</v>
      </c>
      <c r="E2034" s="74">
        <v>122.91199999999999</v>
      </c>
      <c r="G2034" s="75">
        <v>0</v>
      </c>
      <c r="H2034" s="75">
        <v>71.228700000000003</v>
      </c>
      <c r="I2034" s="75">
        <v>68.931000000000012</v>
      </c>
      <c r="J2034" s="75">
        <v>65.101500000000001</v>
      </c>
      <c r="K2034" s="75">
        <v>53.613</v>
      </c>
      <c r="L2034" s="76">
        <v>0</v>
      </c>
      <c r="M2034" s="75">
        <v>68.931000000000012</v>
      </c>
      <c r="N2034" s="75">
        <v>68.931000000000012</v>
      </c>
      <c r="O2034" s="75">
        <v>68.931000000000012</v>
      </c>
      <c r="P2034" s="77">
        <v>0</v>
      </c>
      <c r="Q2034" s="77">
        <v>71.228700000000003</v>
      </c>
    </row>
    <row r="2035" spans="1:17" x14ac:dyDescent="0.2">
      <c r="A2035" s="19">
        <v>40621872</v>
      </c>
      <c r="B2035" s="19" t="s">
        <v>3083</v>
      </c>
      <c r="C2035" s="20">
        <v>93925</v>
      </c>
      <c r="D2035" s="73">
        <v>1080</v>
      </c>
      <c r="E2035" s="74">
        <v>268.548</v>
      </c>
      <c r="G2035" s="75">
        <v>0</v>
      </c>
      <c r="H2035" s="75">
        <v>71.228700000000003</v>
      </c>
      <c r="I2035" s="75">
        <v>68.931000000000012</v>
      </c>
      <c r="J2035" s="75">
        <v>65.101500000000001</v>
      </c>
      <c r="K2035" s="75">
        <v>53.613</v>
      </c>
      <c r="L2035" s="76">
        <v>0</v>
      </c>
      <c r="M2035" s="75">
        <v>68.931000000000012</v>
      </c>
      <c r="N2035" s="75">
        <v>68.931000000000012</v>
      </c>
      <c r="O2035" s="75">
        <v>68.931000000000012</v>
      </c>
      <c r="P2035" s="77">
        <v>0</v>
      </c>
      <c r="Q2035" s="77">
        <v>71.228700000000003</v>
      </c>
    </row>
    <row r="2036" spans="1:17" x14ac:dyDescent="0.2">
      <c r="A2036" s="19">
        <v>40610933</v>
      </c>
      <c r="B2036" s="19" t="s">
        <v>2053</v>
      </c>
      <c r="C2036" s="20">
        <v>76800</v>
      </c>
      <c r="D2036" s="73">
        <v>1271.75</v>
      </c>
      <c r="E2036" s="74">
        <v>122.91199999999999</v>
      </c>
      <c r="G2036" s="75">
        <v>0</v>
      </c>
      <c r="H2036" s="75">
        <v>71.228700000000003</v>
      </c>
      <c r="I2036" s="75">
        <v>68.931000000000012</v>
      </c>
      <c r="J2036" s="75">
        <v>65.101500000000001</v>
      </c>
      <c r="K2036" s="75">
        <v>53.613</v>
      </c>
      <c r="L2036" s="76">
        <v>0</v>
      </c>
      <c r="M2036" s="75">
        <v>68.931000000000012</v>
      </c>
      <c r="N2036" s="75">
        <v>68.931000000000012</v>
      </c>
      <c r="O2036" s="75">
        <v>68.931000000000012</v>
      </c>
      <c r="P2036" s="77">
        <v>0</v>
      </c>
      <c r="Q2036" s="77">
        <v>71.228700000000003</v>
      </c>
    </row>
    <row r="2037" spans="1:17" x14ac:dyDescent="0.2">
      <c r="A2037" s="19">
        <v>40470817</v>
      </c>
      <c r="B2037" s="19" t="s">
        <v>4</v>
      </c>
      <c r="C2037" s="20">
        <v>55700</v>
      </c>
      <c r="D2037" s="73">
        <v>4435</v>
      </c>
      <c r="E2037" s="74">
        <v>2133.1120000000001</v>
      </c>
      <c r="G2037" s="75">
        <v>0</v>
      </c>
      <c r="H2037" s="75">
        <v>71.228700000000003</v>
      </c>
      <c r="I2037" s="75">
        <v>68.931000000000012</v>
      </c>
      <c r="J2037" s="75">
        <v>65.101500000000001</v>
      </c>
      <c r="K2037" s="75">
        <v>53.613</v>
      </c>
      <c r="L2037" s="76">
        <v>0</v>
      </c>
      <c r="M2037" s="75">
        <v>68.931000000000012</v>
      </c>
      <c r="N2037" s="75">
        <v>68.931000000000012</v>
      </c>
      <c r="O2037" s="75">
        <v>68.931000000000012</v>
      </c>
      <c r="P2037" s="77">
        <v>0</v>
      </c>
      <c r="Q2037" s="77">
        <v>71.228700000000003</v>
      </c>
    </row>
    <row r="2038" spans="1:17" x14ac:dyDescent="0.2">
      <c r="A2038" s="19">
        <v>40471286</v>
      </c>
      <c r="B2038" s="19" t="s">
        <v>1306</v>
      </c>
      <c r="C2038" s="20">
        <v>47000</v>
      </c>
      <c r="D2038" s="73">
        <v>3526</v>
      </c>
      <c r="E2038" s="74">
        <v>1724.4824999999998</v>
      </c>
      <c r="G2038" s="75">
        <v>0</v>
      </c>
      <c r="H2038" s="75">
        <v>71.228700000000003</v>
      </c>
      <c r="I2038" s="75">
        <v>68.931000000000012</v>
      </c>
      <c r="J2038" s="75">
        <v>65.101500000000001</v>
      </c>
      <c r="K2038" s="75">
        <v>53.613</v>
      </c>
      <c r="L2038" s="76">
        <v>0</v>
      </c>
      <c r="M2038" s="75">
        <v>68.931000000000012</v>
      </c>
      <c r="N2038" s="75">
        <v>68.931000000000012</v>
      </c>
      <c r="O2038" s="75">
        <v>68.931000000000012</v>
      </c>
      <c r="P2038" s="77">
        <v>0</v>
      </c>
      <c r="Q2038" s="77">
        <v>71.228700000000003</v>
      </c>
    </row>
    <row r="2039" spans="1:17" x14ac:dyDescent="0.2">
      <c r="A2039" s="19">
        <v>40471286</v>
      </c>
      <c r="B2039" s="19" t="s">
        <v>1306</v>
      </c>
      <c r="C2039" s="20">
        <v>47000</v>
      </c>
      <c r="D2039" s="73">
        <v>3526</v>
      </c>
      <c r="E2039" s="74">
        <v>1724.4824999999998</v>
      </c>
      <c r="G2039" s="75">
        <v>0</v>
      </c>
      <c r="H2039" s="75">
        <v>71.228700000000003</v>
      </c>
      <c r="I2039" s="75">
        <v>68.931000000000012</v>
      </c>
      <c r="J2039" s="75">
        <v>65.101500000000001</v>
      </c>
      <c r="K2039" s="75">
        <v>53.613</v>
      </c>
      <c r="L2039" s="76">
        <v>0</v>
      </c>
      <c r="M2039" s="75">
        <v>68.931000000000012</v>
      </c>
      <c r="N2039" s="75">
        <v>68.931000000000012</v>
      </c>
      <c r="O2039" s="75">
        <v>68.931000000000012</v>
      </c>
      <c r="P2039" s="77">
        <v>0</v>
      </c>
      <c r="Q2039" s="77">
        <v>71.228700000000003</v>
      </c>
    </row>
    <row r="2040" spans="1:17" x14ac:dyDescent="0.2">
      <c r="A2040" s="19">
        <v>40471294</v>
      </c>
      <c r="B2040" s="19" t="s">
        <v>1308</v>
      </c>
      <c r="C2040" s="20">
        <v>48102</v>
      </c>
      <c r="D2040" s="73">
        <v>3526</v>
      </c>
      <c r="E2040" s="74">
        <v>1724.4824999999998</v>
      </c>
      <c r="G2040" s="75">
        <v>0</v>
      </c>
      <c r="H2040" s="75">
        <v>71.228700000000003</v>
      </c>
      <c r="I2040" s="75">
        <v>68.931000000000012</v>
      </c>
      <c r="J2040" s="75">
        <v>65.101500000000001</v>
      </c>
      <c r="K2040" s="75">
        <v>53.613</v>
      </c>
      <c r="L2040" s="76">
        <v>0</v>
      </c>
      <c r="M2040" s="75">
        <v>68.931000000000012</v>
      </c>
      <c r="N2040" s="75">
        <v>68.931000000000012</v>
      </c>
      <c r="O2040" s="75">
        <v>68.931000000000012</v>
      </c>
      <c r="P2040" s="77">
        <v>0</v>
      </c>
      <c r="Q2040" s="77">
        <v>71.228700000000003</v>
      </c>
    </row>
    <row r="2041" spans="1:17" x14ac:dyDescent="0.2">
      <c r="A2041" s="19">
        <v>40471294</v>
      </c>
      <c r="B2041" s="19" t="s">
        <v>1308</v>
      </c>
      <c r="C2041" s="20">
        <v>48102</v>
      </c>
      <c r="D2041" s="73">
        <v>3526</v>
      </c>
      <c r="E2041" s="74">
        <v>1724.4824999999998</v>
      </c>
      <c r="G2041" s="75">
        <v>0</v>
      </c>
      <c r="H2041" s="75">
        <v>71.228700000000003</v>
      </c>
      <c r="I2041" s="75">
        <v>68.931000000000012</v>
      </c>
      <c r="J2041" s="75">
        <v>65.101500000000001</v>
      </c>
      <c r="K2041" s="75">
        <v>53.613</v>
      </c>
      <c r="L2041" s="76">
        <v>0</v>
      </c>
      <c r="M2041" s="75">
        <v>68.931000000000012</v>
      </c>
      <c r="N2041" s="75">
        <v>68.931000000000012</v>
      </c>
      <c r="O2041" s="75">
        <v>68.931000000000012</v>
      </c>
      <c r="P2041" s="77">
        <v>0</v>
      </c>
      <c r="Q2041" s="77">
        <v>71.228700000000003</v>
      </c>
    </row>
    <row r="2042" spans="1:17" x14ac:dyDescent="0.2">
      <c r="A2042" s="19">
        <v>40471302</v>
      </c>
      <c r="B2042" s="19" t="s">
        <v>1292</v>
      </c>
      <c r="C2042" s="20">
        <v>49180</v>
      </c>
      <c r="D2042" s="73">
        <v>1426</v>
      </c>
      <c r="E2042" s="74">
        <v>1724.4824999999998</v>
      </c>
      <c r="G2042" s="75">
        <v>220.38293000000002</v>
      </c>
      <c r="H2042" s="75">
        <v>57.1113</v>
      </c>
      <c r="I2042" s="75">
        <v>55.268999999999998</v>
      </c>
      <c r="J2042" s="75">
        <v>52.198499999999996</v>
      </c>
      <c r="K2042" s="75">
        <v>42.986999999999995</v>
      </c>
      <c r="L2042" s="76">
        <v>104.337</v>
      </c>
      <c r="M2042" s="75">
        <v>55.268999999999998</v>
      </c>
      <c r="N2042" s="75">
        <v>55.268999999999998</v>
      </c>
      <c r="O2042" s="75">
        <v>55.268999999999998</v>
      </c>
      <c r="P2042" s="77">
        <v>42.986999999999995</v>
      </c>
      <c r="Q2042" s="77">
        <v>220.38293000000002</v>
      </c>
    </row>
    <row r="2043" spans="1:17" x14ac:dyDescent="0.2">
      <c r="A2043" s="19">
        <v>40471302</v>
      </c>
      <c r="B2043" s="19" t="s">
        <v>1292</v>
      </c>
      <c r="C2043" s="20">
        <v>49180</v>
      </c>
      <c r="D2043" s="73">
        <v>1426</v>
      </c>
      <c r="E2043" s="74">
        <v>1724.4824999999998</v>
      </c>
      <c r="G2043" s="75">
        <v>220.38293000000002</v>
      </c>
      <c r="H2043" s="75">
        <v>61.761299999999999</v>
      </c>
      <c r="I2043" s="75">
        <v>59.768999999999998</v>
      </c>
      <c r="J2043" s="75">
        <v>56.448499999999996</v>
      </c>
      <c r="K2043" s="75">
        <v>46.486999999999995</v>
      </c>
      <c r="L2043" s="76">
        <v>104.337</v>
      </c>
      <c r="M2043" s="75">
        <v>59.768999999999998</v>
      </c>
      <c r="N2043" s="75">
        <v>59.768999999999998</v>
      </c>
      <c r="O2043" s="75">
        <v>59.768999999999998</v>
      </c>
      <c r="P2043" s="77">
        <v>46.486999999999995</v>
      </c>
      <c r="Q2043" s="77">
        <v>220.38293000000002</v>
      </c>
    </row>
    <row r="2044" spans="1:17" x14ac:dyDescent="0.2">
      <c r="A2044" s="19">
        <v>40471328</v>
      </c>
      <c r="B2044" s="19" t="s">
        <v>1305</v>
      </c>
      <c r="C2044" s="20">
        <v>50200</v>
      </c>
      <c r="D2044" s="73">
        <v>1540.25</v>
      </c>
      <c r="E2044" s="74">
        <v>1724.4824999999998</v>
      </c>
      <c r="G2044" s="75">
        <v>220.38293000000002</v>
      </c>
      <c r="H2044" s="75">
        <v>57.1113</v>
      </c>
      <c r="I2044" s="75">
        <v>55.268999999999998</v>
      </c>
      <c r="J2044" s="75">
        <v>52.198499999999996</v>
      </c>
      <c r="K2044" s="75">
        <v>42.986999999999995</v>
      </c>
      <c r="L2044" s="76">
        <v>104.337</v>
      </c>
      <c r="M2044" s="75">
        <v>55.268999999999998</v>
      </c>
      <c r="N2044" s="75">
        <v>55.268999999999998</v>
      </c>
      <c r="O2044" s="75">
        <v>55.268999999999998</v>
      </c>
      <c r="P2044" s="77">
        <v>42.986999999999995</v>
      </c>
      <c r="Q2044" s="77">
        <v>220.38293000000002</v>
      </c>
    </row>
    <row r="2045" spans="1:17" x14ac:dyDescent="0.2">
      <c r="A2045" s="19">
        <v>40478125</v>
      </c>
      <c r="B2045" s="19" t="s">
        <v>2349</v>
      </c>
      <c r="C2045" s="20">
        <v>10006</v>
      </c>
      <c r="D2045" s="73">
        <v>768.75</v>
      </c>
      <c r="E2045" s="74">
        <v>0</v>
      </c>
      <c r="G2045" s="75">
        <v>0</v>
      </c>
      <c r="H2045" s="75">
        <v>57.1113</v>
      </c>
      <c r="I2045" s="75">
        <v>55.268999999999998</v>
      </c>
      <c r="J2045" s="75">
        <v>52.198499999999996</v>
      </c>
      <c r="K2045" s="75">
        <v>42.986999999999995</v>
      </c>
      <c r="L2045" s="76">
        <v>0</v>
      </c>
      <c r="M2045" s="75">
        <v>55.268999999999998</v>
      </c>
      <c r="N2045" s="75">
        <v>55.268999999999998</v>
      </c>
      <c r="O2045" s="75">
        <v>55.268999999999998</v>
      </c>
      <c r="P2045" s="77">
        <v>0</v>
      </c>
      <c r="Q2045" s="77">
        <v>57.1113</v>
      </c>
    </row>
    <row r="2046" spans="1:17" x14ac:dyDescent="0.2">
      <c r="A2046" s="19">
        <v>40478422</v>
      </c>
      <c r="B2046" s="19" t="s">
        <v>5092</v>
      </c>
      <c r="C2046" s="20">
        <v>93971</v>
      </c>
      <c r="D2046" s="73">
        <v>581.5</v>
      </c>
      <c r="E2046" s="74">
        <v>122.91199999999999</v>
      </c>
      <c r="G2046" s="75">
        <v>220.38293000000002</v>
      </c>
      <c r="H2046" s="75">
        <v>57.1113</v>
      </c>
      <c r="I2046" s="75">
        <v>55.268999999999998</v>
      </c>
      <c r="J2046" s="75">
        <v>52.198499999999996</v>
      </c>
      <c r="K2046" s="75">
        <v>42.986999999999995</v>
      </c>
      <c r="L2046" s="76">
        <v>104.337</v>
      </c>
      <c r="M2046" s="75">
        <v>55.268999999999998</v>
      </c>
      <c r="N2046" s="75">
        <v>55.268999999999998</v>
      </c>
      <c r="O2046" s="75">
        <v>55.268999999999998</v>
      </c>
      <c r="P2046" s="77">
        <v>42.986999999999995</v>
      </c>
      <c r="Q2046" s="77">
        <v>220.38293000000002</v>
      </c>
    </row>
    <row r="2047" spans="1:17" x14ac:dyDescent="0.2">
      <c r="A2047" s="19">
        <v>40478455</v>
      </c>
      <c r="B2047" s="19" t="s">
        <v>5093</v>
      </c>
      <c r="C2047" s="72"/>
      <c r="D2047" s="73">
        <v>466</v>
      </c>
      <c r="E2047" s="74">
        <v>0</v>
      </c>
      <c r="G2047" s="75">
        <v>220.38293000000002</v>
      </c>
      <c r="H2047" s="75">
        <v>94.785600000000002</v>
      </c>
      <c r="I2047" s="75">
        <v>91.728000000000009</v>
      </c>
      <c r="J2047" s="75">
        <v>86.632000000000005</v>
      </c>
      <c r="K2047" s="75">
        <v>71.343999999999994</v>
      </c>
      <c r="L2047" s="76">
        <v>104.337</v>
      </c>
      <c r="M2047" s="75">
        <v>91.728000000000009</v>
      </c>
      <c r="N2047" s="75">
        <v>91.728000000000009</v>
      </c>
      <c r="O2047" s="75">
        <v>91.728000000000009</v>
      </c>
      <c r="P2047" s="77">
        <v>71.343999999999994</v>
      </c>
      <c r="Q2047" s="77">
        <v>220.38293000000002</v>
      </c>
    </row>
    <row r="2048" spans="1:17" x14ac:dyDescent="0.2">
      <c r="A2048" s="19">
        <v>40478463</v>
      </c>
      <c r="B2048" s="19" t="s">
        <v>5094</v>
      </c>
      <c r="C2048" s="72"/>
      <c r="D2048" s="73">
        <v>372.75</v>
      </c>
      <c r="E2048" s="74">
        <v>0</v>
      </c>
      <c r="G2048" s="75">
        <v>220.38293000000002</v>
      </c>
      <c r="H2048" s="75">
        <v>91.763100000000009</v>
      </c>
      <c r="I2048" s="75">
        <v>88.802999999999997</v>
      </c>
      <c r="J2048" s="75">
        <v>83.869500000000002</v>
      </c>
      <c r="K2048" s="75">
        <v>69.069000000000003</v>
      </c>
      <c r="L2048" s="76">
        <v>104.337</v>
      </c>
      <c r="M2048" s="75">
        <v>88.802999999999997</v>
      </c>
      <c r="N2048" s="75">
        <v>88.802999999999997</v>
      </c>
      <c r="O2048" s="75">
        <v>88.802999999999997</v>
      </c>
      <c r="P2048" s="77">
        <v>69.069000000000003</v>
      </c>
      <c r="Q2048" s="77">
        <v>220.38293000000002</v>
      </c>
    </row>
    <row r="2049" spans="1:17" x14ac:dyDescent="0.2">
      <c r="A2049" s="19">
        <v>40478471</v>
      </c>
      <c r="B2049" s="19" t="s">
        <v>5095</v>
      </c>
      <c r="C2049" s="72"/>
      <c r="D2049" s="73">
        <v>245.25</v>
      </c>
      <c r="E2049" s="74">
        <v>0</v>
      </c>
      <c r="G2049" s="75">
        <v>220.38293000000002</v>
      </c>
      <c r="H2049" s="75">
        <v>91.763100000000009</v>
      </c>
      <c r="I2049" s="75">
        <v>88.802999999999997</v>
      </c>
      <c r="J2049" s="75">
        <v>83.869500000000002</v>
      </c>
      <c r="K2049" s="75">
        <v>69.069000000000003</v>
      </c>
      <c r="L2049" s="76">
        <v>104.337</v>
      </c>
      <c r="M2049" s="75">
        <v>88.802999999999997</v>
      </c>
      <c r="N2049" s="75">
        <v>88.802999999999997</v>
      </c>
      <c r="O2049" s="75">
        <v>88.802999999999997</v>
      </c>
      <c r="P2049" s="77">
        <v>69.069000000000003</v>
      </c>
      <c r="Q2049" s="77">
        <v>220.38293000000002</v>
      </c>
    </row>
    <row r="2050" spans="1:17" x14ac:dyDescent="0.2">
      <c r="A2050" s="19">
        <v>40478489</v>
      </c>
      <c r="B2050" s="19" t="s">
        <v>5096</v>
      </c>
      <c r="C2050" s="72"/>
      <c r="D2050" s="73">
        <v>361.5</v>
      </c>
      <c r="E2050" s="74">
        <v>0</v>
      </c>
      <c r="G2050" s="75">
        <v>220.38293000000002</v>
      </c>
      <c r="H2050" s="75">
        <v>91.763100000000009</v>
      </c>
      <c r="I2050" s="75">
        <v>88.802999999999997</v>
      </c>
      <c r="J2050" s="75">
        <v>83.869500000000002</v>
      </c>
      <c r="K2050" s="75">
        <v>69.069000000000003</v>
      </c>
      <c r="L2050" s="76">
        <v>104.337</v>
      </c>
      <c r="M2050" s="75">
        <v>88.802999999999997</v>
      </c>
      <c r="N2050" s="75">
        <v>88.802999999999997</v>
      </c>
      <c r="O2050" s="75">
        <v>88.802999999999997</v>
      </c>
      <c r="P2050" s="77">
        <v>69.069000000000003</v>
      </c>
      <c r="Q2050" s="77">
        <v>220.38293000000002</v>
      </c>
    </row>
    <row r="2051" spans="1:17" x14ac:dyDescent="0.2">
      <c r="A2051" s="19">
        <v>40478497</v>
      </c>
      <c r="B2051" s="19" t="s">
        <v>5097</v>
      </c>
      <c r="C2051" s="72"/>
      <c r="D2051" s="73">
        <v>514.75</v>
      </c>
      <c r="E2051" s="74">
        <v>0</v>
      </c>
      <c r="G2051" s="75">
        <v>220.38293000000002</v>
      </c>
      <c r="H2051" s="75">
        <v>91.763100000000009</v>
      </c>
      <c r="I2051" s="75">
        <v>88.802999999999997</v>
      </c>
      <c r="J2051" s="75">
        <v>83.869500000000002</v>
      </c>
      <c r="K2051" s="75">
        <v>69.069000000000003</v>
      </c>
      <c r="L2051" s="76">
        <v>104.337</v>
      </c>
      <c r="M2051" s="75">
        <v>88.802999999999997</v>
      </c>
      <c r="N2051" s="75">
        <v>88.802999999999997</v>
      </c>
      <c r="O2051" s="75">
        <v>88.802999999999997</v>
      </c>
      <c r="P2051" s="77">
        <v>69.069000000000003</v>
      </c>
      <c r="Q2051" s="77">
        <v>220.38293000000002</v>
      </c>
    </row>
    <row r="2052" spans="1:17" x14ac:dyDescent="0.2">
      <c r="A2052" s="19">
        <v>40478505</v>
      </c>
      <c r="B2052" s="19" t="s">
        <v>5098</v>
      </c>
      <c r="C2052" s="72"/>
      <c r="D2052" s="73">
        <v>343.25</v>
      </c>
      <c r="E2052" s="74">
        <v>0</v>
      </c>
      <c r="G2052" s="75">
        <v>220.38293000000002</v>
      </c>
      <c r="H2052" s="75">
        <v>91.763100000000009</v>
      </c>
      <c r="I2052" s="75">
        <v>88.802999999999997</v>
      </c>
      <c r="J2052" s="75">
        <v>83.869500000000002</v>
      </c>
      <c r="K2052" s="75">
        <v>69.069000000000003</v>
      </c>
      <c r="L2052" s="76">
        <v>104.337</v>
      </c>
      <c r="M2052" s="75">
        <v>88.802999999999997</v>
      </c>
      <c r="N2052" s="75">
        <v>88.802999999999997</v>
      </c>
      <c r="O2052" s="75">
        <v>88.802999999999997</v>
      </c>
      <c r="P2052" s="77">
        <v>69.069000000000003</v>
      </c>
      <c r="Q2052" s="77">
        <v>220.38293000000002</v>
      </c>
    </row>
    <row r="2053" spans="1:17" x14ac:dyDescent="0.2">
      <c r="A2053" s="19">
        <v>40478513</v>
      </c>
      <c r="B2053" s="19" t="s">
        <v>5099</v>
      </c>
      <c r="C2053" s="72"/>
      <c r="D2053" s="73">
        <v>255.25</v>
      </c>
      <c r="E2053" s="74">
        <v>0</v>
      </c>
      <c r="G2053" s="75">
        <v>220.38293000000002</v>
      </c>
      <c r="H2053" s="75">
        <v>86.415600000000012</v>
      </c>
      <c r="I2053" s="75">
        <v>83.628</v>
      </c>
      <c r="J2053" s="75">
        <v>78.981999999999999</v>
      </c>
      <c r="K2053" s="75">
        <v>65.043999999999997</v>
      </c>
      <c r="L2053" s="76">
        <v>104.337</v>
      </c>
      <c r="M2053" s="75">
        <v>83.628</v>
      </c>
      <c r="N2053" s="75">
        <v>83.628</v>
      </c>
      <c r="O2053" s="75">
        <v>83.628</v>
      </c>
      <c r="P2053" s="77">
        <v>65.043999999999997</v>
      </c>
      <c r="Q2053" s="77">
        <v>220.38293000000002</v>
      </c>
    </row>
    <row r="2054" spans="1:17" x14ac:dyDescent="0.2">
      <c r="A2054" s="19">
        <v>40478521</v>
      </c>
      <c r="B2054" s="19" t="s">
        <v>5100</v>
      </c>
      <c r="C2054" s="72"/>
      <c r="D2054" s="73">
        <v>397.5</v>
      </c>
      <c r="E2054" s="74">
        <v>0</v>
      </c>
      <c r="G2054" s="75">
        <v>220.38293000000002</v>
      </c>
      <c r="H2054" s="75">
        <v>91.763100000000009</v>
      </c>
      <c r="I2054" s="75">
        <v>88.802999999999997</v>
      </c>
      <c r="J2054" s="75">
        <v>83.869500000000002</v>
      </c>
      <c r="K2054" s="75">
        <v>69.069000000000003</v>
      </c>
      <c r="L2054" s="76">
        <v>104.337</v>
      </c>
      <c r="M2054" s="75">
        <v>88.802999999999997</v>
      </c>
      <c r="N2054" s="75">
        <v>88.802999999999997</v>
      </c>
      <c r="O2054" s="75">
        <v>88.802999999999997</v>
      </c>
      <c r="P2054" s="77">
        <v>69.069000000000003</v>
      </c>
      <c r="Q2054" s="77">
        <v>220.38293000000002</v>
      </c>
    </row>
    <row r="2055" spans="1:17" x14ac:dyDescent="0.2">
      <c r="A2055" s="19">
        <v>40478539</v>
      </c>
      <c r="B2055" s="19" t="s">
        <v>5101</v>
      </c>
      <c r="C2055" s="72"/>
      <c r="D2055" s="73">
        <v>405.25</v>
      </c>
      <c r="E2055" s="74">
        <v>0</v>
      </c>
      <c r="G2055" s="75">
        <v>220.38293000000002</v>
      </c>
      <c r="H2055" s="75">
        <v>85.987799999999993</v>
      </c>
      <c r="I2055" s="75">
        <v>83.213999999999999</v>
      </c>
      <c r="J2055" s="75">
        <v>78.590999999999994</v>
      </c>
      <c r="K2055" s="75">
        <v>64.721999999999994</v>
      </c>
      <c r="L2055" s="76">
        <v>104.337</v>
      </c>
      <c r="M2055" s="75">
        <v>83.213999999999999</v>
      </c>
      <c r="N2055" s="75">
        <v>83.213999999999999</v>
      </c>
      <c r="O2055" s="75">
        <v>83.213999999999999</v>
      </c>
      <c r="P2055" s="77">
        <v>64.721999999999994</v>
      </c>
      <c r="Q2055" s="77">
        <v>220.38293000000002</v>
      </c>
    </row>
    <row r="2056" spans="1:17" x14ac:dyDescent="0.2">
      <c r="A2056" s="19">
        <v>40478547</v>
      </c>
      <c r="B2056" s="19" t="s">
        <v>5102</v>
      </c>
      <c r="C2056" s="72"/>
      <c r="D2056" s="73">
        <v>103.25</v>
      </c>
      <c r="E2056" s="74">
        <v>0</v>
      </c>
      <c r="G2056" s="75">
        <v>220.38293000000002</v>
      </c>
      <c r="H2056" s="75">
        <v>156.78870000000001</v>
      </c>
      <c r="I2056" s="75">
        <v>151.73099999999999</v>
      </c>
      <c r="J2056" s="75">
        <v>143.3015</v>
      </c>
      <c r="K2056" s="75">
        <v>118.01299999999999</v>
      </c>
      <c r="L2056" s="76">
        <v>104.337</v>
      </c>
      <c r="M2056" s="75">
        <v>151.73099999999999</v>
      </c>
      <c r="N2056" s="75">
        <v>151.73099999999999</v>
      </c>
      <c r="O2056" s="75">
        <v>151.73099999999999</v>
      </c>
      <c r="P2056" s="77">
        <v>104.337</v>
      </c>
      <c r="Q2056" s="77">
        <v>220.38293000000002</v>
      </c>
    </row>
    <row r="2057" spans="1:17" x14ac:dyDescent="0.2">
      <c r="A2057" s="19">
        <v>40478554</v>
      </c>
      <c r="B2057" s="19" t="s">
        <v>5103</v>
      </c>
      <c r="C2057" s="72"/>
      <c r="D2057" s="73">
        <v>171.5</v>
      </c>
      <c r="E2057" s="74">
        <v>0</v>
      </c>
      <c r="G2057" s="75">
        <v>220.38293000000002</v>
      </c>
      <c r="H2057" s="75">
        <v>156.78870000000001</v>
      </c>
      <c r="I2057" s="75">
        <v>151.73099999999999</v>
      </c>
      <c r="J2057" s="75">
        <v>143.3015</v>
      </c>
      <c r="K2057" s="75">
        <v>118.01299999999999</v>
      </c>
      <c r="L2057" s="76">
        <v>104.337</v>
      </c>
      <c r="M2057" s="75">
        <v>151.73099999999999</v>
      </c>
      <c r="N2057" s="75">
        <v>151.73099999999999</v>
      </c>
      <c r="O2057" s="75">
        <v>151.73099999999999</v>
      </c>
      <c r="P2057" s="77">
        <v>104.337</v>
      </c>
      <c r="Q2057" s="77">
        <v>220.38293000000002</v>
      </c>
    </row>
    <row r="2058" spans="1:17" x14ac:dyDescent="0.2">
      <c r="A2058" s="19">
        <v>40478562</v>
      </c>
      <c r="B2058" s="19" t="s">
        <v>5104</v>
      </c>
      <c r="C2058" s="72"/>
      <c r="D2058" s="73">
        <v>977.5</v>
      </c>
      <c r="E2058" s="74">
        <v>0</v>
      </c>
      <c r="G2058" s="75">
        <v>220.38293000000002</v>
      </c>
      <c r="H2058" s="75">
        <v>156.78870000000001</v>
      </c>
      <c r="I2058" s="75">
        <v>151.73099999999999</v>
      </c>
      <c r="J2058" s="75">
        <v>143.3015</v>
      </c>
      <c r="K2058" s="75">
        <v>118.01299999999999</v>
      </c>
      <c r="L2058" s="76">
        <v>104.337</v>
      </c>
      <c r="M2058" s="75">
        <v>151.73099999999999</v>
      </c>
      <c r="N2058" s="75">
        <v>151.73099999999999</v>
      </c>
      <c r="O2058" s="75">
        <v>151.73099999999999</v>
      </c>
      <c r="P2058" s="77">
        <v>104.337</v>
      </c>
      <c r="Q2058" s="77">
        <v>220.38293000000002</v>
      </c>
    </row>
    <row r="2059" spans="1:17" x14ac:dyDescent="0.2">
      <c r="A2059" s="19">
        <v>40478570</v>
      </c>
      <c r="B2059" s="19" t="s">
        <v>5105</v>
      </c>
      <c r="C2059" s="72"/>
      <c r="D2059" s="73">
        <v>225.75</v>
      </c>
      <c r="E2059" s="74">
        <v>0</v>
      </c>
      <c r="G2059" s="75">
        <v>220.38293000000002</v>
      </c>
      <c r="H2059" s="75">
        <v>93.474300000000014</v>
      </c>
      <c r="I2059" s="75">
        <v>90.459000000000003</v>
      </c>
      <c r="J2059" s="75">
        <v>85.433499999999995</v>
      </c>
      <c r="K2059" s="75">
        <v>70.356999999999999</v>
      </c>
      <c r="L2059" s="76">
        <v>104.337</v>
      </c>
      <c r="M2059" s="75">
        <v>90.459000000000003</v>
      </c>
      <c r="N2059" s="75">
        <v>90.459000000000003</v>
      </c>
      <c r="O2059" s="75">
        <v>90.459000000000003</v>
      </c>
      <c r="P2059" s="77">
        <v>70.356999999999999</v>
      </c>
      <c r="Q2059" s="77">
        <v>220.38293000000002</v>
      </c>
    </row>
    <row r="2060" spans="1:17" x14ac:dyDescent="0.2">
      <c r="A2060" s="19">
        <v>40478588</v>
      </c>
      <c r="B2060" s="19" t="s">
        <v>5106</v>
      </c>
      <c r="C2060" s="72"/>
      <c r="D2060" s="73">
        <v>58.5</v>
      </c>
      <c r="E2060" s="74">
        <v>0</v>
      </c>
      <c r="G2060" s="75">
        <v>220.38293000000002</v>
      </c>
      <c r="H2060" s="75">
        <v>93.474300000000014</v>
      </c>
      <c r="I2060" s="75">
        <v>90.459000000000003</v>
      </c>
      <c r="J2060" s="75">
        <v>85.433499999999995</v>
      </c>
      <c r="K2060" s="75">
        <v>70.356999999999999</v>
      </c>
      <c r="L2060" s="76">
        <v>104.337</v>
      </c>
      <c r="M2060" s="75">
        <v>90.459000000000003</v>
      </c>
      <c r="N2060" s="75">
        <v>90.459000000000003</v>
      </c>
      <c r="O2060" s="75">
        <v>90.459000000000003</v>
      </c>
      <c r="P2060" s="77">
        <v>70.356999999999999</v>
      </c>
      <c r="Q2060" s="77">
        <v>220.38293000000002</v>
      </c>
    </row>
    <row r="2061" spans="1:17" x14ac:dyDescent="0.2">
      <c r="A2061" s="19">
        <v>40478604</v>
      </c>
      <c r="B2061" s="19" t="s">
        <v>5107</v>
      </c>
      <c r="C2061" s="72"/>
      <c r="D2061" s="73">
        <v>114.75</v>
      </c>
      <c r="E2061" s="74">
        <v>0</v>
      </c>
      <c r="G2061" s="75">
        <v>220.38293000000002</v>
      </c>
      <c r="H2061" s="75">
        <v>93.474300000000014</v>
      </c>
      <c r="I2061" s="75">
        <v>90.459000000000003</v>
      </c>
      <c r="J2061" s="75">
        <v>85.433499999999995</v>
      </c>
      <c r="K2061" s="75">
        <v>70.356999999999999</v>
      </c>
      <c r="L2061" s="76">
        <v>104.337</v>
      </c>
      <c r="M2061" s="75">
        <v>90.459000000000003</v>
      </c>
      <c r="N2061" s="75">
        <v>90.459000000000003</v>
      </c>
      <c r="O2061" s="75">
        <v>90.459000000000003</v>
      </c>
      <c r="P2061" s="77">
        <v>70.356999999999999</v>
      </c>
      <c r="Q2061" s="77">
        <v>220.38293000000002</v>
      </c>
    </row>
    <row r="2062" spans="1:17" x14ac:dyDescent="0.2">
      <c r="A2062" s="19">
        <v>40478612</v>
      </c>
      <c r="B2062" s="19" t="s">
        <v>5108</v>
      </c>
      <c r="C2062" s="72"/>
      <c r="D2062" s="73">
        <v>343.25</v>
      </c>
      <c r="E2062" s="74">
        <v>0</v>
      </c>
      <c r="G2062" s="75">
        <v>220.38293000000002</v>
      </c>
      <c r="H2062" s="75">
        <v>96.822299999999998</v>
      </c>
      <c r="I2062" s="75">
        <v>93.698999999999998</v>
      </c>
      <c r="J2062" s="75">
        <v>88.493499999999997</v>
      </c>
      <c r="K2062" s="75">
        <v>72.876999999999995</v>
      </c>
      <c r="L2062" s="76">
        <v>104.337</v>
      </c>
      <c r="M2062" s="75">
        <v>93.698999999999998</v>
      </c>
      <c r="N2062" s="75">
        <v>93.698999999999998</v>
      </c>
      <c r="O2062" s="75">
        <v>93.698999999999998</v>
      </c>
      <c r="P2062" s="77">
        <v>72.876999999999995</v>
      </c>
      <c r="Q2062" s="77">
        <v>220.38293000000002</v>
      </c>
    </row>
    <row r="2063" spans="1:17" x14ac:dyDescent="0.2">
      <c r="A2063" s="19">
        <v>40478620</v>
      </c>
      <c r="B2063" s="19" t="s">
        <v>5109</v>
      </c>
      <c r="C2063" s="72"/>
      <c r="D2063" s="73">
        <v>343.25</v>
      </c>
      <c r="E2063" s="74">
        <v>0</v>
      </c>
      <c r="G2063" s="75">
        <v>220.38293000000002</v>
      </c>
      <c r="H2063" s="75">
        <v>98.049900000000008</v>
      </c>
      <c r="I2063" s="75">
        <v>94.887000000000015</v>
      </c>
      <c r="J2063" s="75">
        <v>89.615499999999997</v>
      </c>
      <c r="K2063" s="75">
        <v>73.801000000000002</v>
      </c>
      <c r="L2063" s="76">
        <v>104.337</v>
      </c>
      <c r="M2063" s="75">
        <v>94.887000000000015</v>
      </c>
      <c r="N2063" s="75">
        <v>94.887000000000015</v>
      </c>
      <c r="O2063" s="75">
        <v>94.887000000000015</v>
      </c>
      <c r="P2063" s="77">
        <v>73.801000000000002</v>
      </c>
      <c r="Q2063" s="77">
        <v>220.38293000000002</v>
      </c>
    </row>
    <row r="2064" spans="1:17" x14ac:dyDescent="0.2">
      <c r="A2064" s="19">
        <v>40478638</v>
      </c>
      <c r="B2064" s="19" t="s">
        <v>5110</v>
      </c>
      <c r="C2064" s="72"/>
      <c r="D2064" s="73">
        <v>4.25</v>
      </c>
      <c r="E2064" s="74">
        <v>0</v>
      </c>
      <c r="G2064" s="75">
        <v>220.38293000000002</v>
      </c>
      <c r="H2064" s="75">
        <v>91.763100000000009</v>
      </c>
      <c r="I2064" s="75">
        <v>88.802999999999997</v>
      </c>
      <c r="J2064" s="75">
        <v>83.869500000000002</v>
      </c>
      <c r="K2064" s="75">
        <v>69.069000000000003</v>
      </c>
      <c r="L2064" s="76">
        <v>104.337</v>
      </c>
      <c r="M2064" s="75">
        <v>88.802999999999997</v>
      </c>
      <c r="N2064" s="75">
        <v>88.802999999999997</v>
      </c>
      <c r="O2064" s="75">
        <v>88.802999999999997</v>
      </c>
      <c r="P2064" s="77">
        <v>69.069000000000003</v>
      </c>
      <c r="Q2064" s="77">
        <v>220.38293000000002</v>
      </c>
    </row>
    <row r="2065" spans="1:17" x14ac:dyDescent="0.2">
      <c r="A2065" s="19">
        <v>40478646</v>
      </c>
      <c r="B2065" s="19" t="s">
        <v>5111</v>
      </c>
      <c r="C2065" s="72"/>
      <c r="D2065" s="73">
        <v>4.5</v>
      </c>
      <c r="E2065" s="74">
        <v>0</v>
      </c>
      <c r="G2065" s="75">
        <v>0</v>
      </c>
      <c r="H2065" s="75">
        <v>91.763100000000009</v>
      </c>
      <c r="I2065" s="75">
        <v>88.802999999999997</v>
      </c>
      <c r="J2065" s="75">
        <v>83.869500000000002</v>
      </c>
      <c r="K2065" s="75">
        <v>69.069000000000003</v>
      </c>
      <c r="L2065" s="76">
        <v>0</v>
      </c>
      <c r="M2065" s="75">
        <v>88.802999999999997</v>
      </c>
      <c r="N2065" s="75">
        <v>88.802999999999997</v>
      </c>
      <c r="O2065" s="75">
        <v>88.802999999999997</v>
      </c>
      <c r="P2065" s="77">
        <v>0</v>
      </c>
      <c r="Q2065" s="77">
        <v>91.763100000000009</v>
      </c>
    </row>
    <row r="2066" spans="1:17" x14ac:dyDescent="0.2">
      <c r="A2066" s="19">
        <v>40478653</v>
      </c>
      <c r="B2066" s="19" t="s">
        <v>5112</v>
      </c>
      <c r="C2066" s="72"/>
      <c r="D2066" s="73">
        <v>10.5</v>
      </c>
      <c r="E2066" s="74">
        <v>0</v>
      </c>
      <c r="G2066" s="75">
        <v>220.38293000000002</v>
      </c>
      <c r="H2066" s="75">
        <v>91.763100000000009</v>
      </c>
      <c r="I2066" s="75">
        <v>88.802999999999997</v>
      </c>
      <c r="J2066" s="75">
        <v>83.869500000000002</v>
      </c>
      <c r="K2066" s="75">
        <v>69.069000000000003</v>
      </c>
      <c r="L2066" s="76">
        <v>104.337</v>
      </c>
      <c r="M2066" s="75">
        <v>88.802999999999997</v>
      </c>
      <c r="N2066" s="75">
        <v>88.802999999999997</v>
      </c>
      <c r="O2066" s="75">
        <v>88.802999999999997</v>
      </c>
      <c r="P2066" s="77">
        <v>69.069000000000003</v>
      </c>
      <c r="Q2066" s="77">
        <v>220.38293000000002</v>
      </c>
    </row>
    <row r="2067" spans="1:17" x14ac:dyDescent="0.2">
      <c r="A2067" s="19">
        <v>40478661</v>
      </c>
      <c r="B2067" s="19" t="s">
        <v>5113</v>
      </c>
      <c r="C2067" s="72"/>
      <c r="D2067" s="73">
        <v>1.75</v>
      </c>
      <c r="E2067" s="74">
        <v>0</v>
      </c>
      <c r="G2067" s="75">
        <v>0</v>
      </c>
      <c r="H2067" s="75">
        <v>83.634900000000016</v>
      </c>
      <c r="I2067" s="75">
        <v>80.937000000000012</v>
      </c>
      <c r="J2067" s="75">
        <v>76.4405</v>
      </c>
      <c r="K2067" s="75">
        <v>62.951000000000001</v>
      </c>
      <c r="L2067" s="76">
        <v>0</v>
      </c>
      <c r="M2067" s="75">
        <v>80.937000000000012</v>
      </c>
      <c r="N2067" s="75">
        <v>80.937000000000012</v>
      </c>
      <c r="O2067" s="75">
        <v>80.937000000000012</v>
      </c>
      <c r="P2067" s="77">
        <v>0</v>
      </c>
      <c r="Q2067" s="77">
        <v>83.634900000000016</v>
      </c>
    </row>
    <row r="2068" spans="1:17" x14ac:dyDescent="0.2">
      <c r="A2068" s="19">
        <v>40478679</v>
      </c>
      <c r="B2068" s="19" t="s">
        <v>5114</v>
      </c>
      <c r="C2068" s="72"/>
      <c r="D2068" s="73">
        <v>1</v>
      </c>
      <c r="E2068" s="74">
        <v>0</v>
      </c>
      <c r="G2068" s="75">
        <v>220.38293000000002</v>
      </c>
      <c r="H2068" s="75">
        <v>91.763100000000009</v>
      </c>
      <c r="I2068" s="75">
        <v>88.802999999999997</v>
      </c>
      <c r="J2068" s="75">
        <v>83.869500000000002</v>
      </c>
      <c r="K2068" s="75">
        <v>69.069000000000003</v>
      </c>
      <c r="L2068" s="76">
        <v>104.337</v>
      </c>
      <c r="M2068" s="75">
        <v>88.802999999999997</v>
      </c>
      <c r="N2068" s="75">
        <v>88.802999999999997</v>
      </c>
      <c r="O2068" s="75">
        <v>88.802999999999997</v>
      </c>
      <c r="P2068" s="77">
        <v>69.069000000000003</v>
      </c>
      <c r="Q2068" s="77">
        <v>220.38293000000002</v>
      </c>
    </row>
    <row r="2069" spans="1:17" x14ac:dyDescent="0.2">
      <c r="A2069" s="19">
        <v>40478687</v>
      </c>
      <c r="B2069" s="19" t="s">
        <v>5115</v>
      </c>
      <c r="C2069" s="72"/>
      <c r="D2069" s="73">
        <v>14.75</v>
      </c>
      <c r="E2069" s="74">
        <v>0</v>
      </c>
      <c r="G2069" s="75">
        <v>220.38293000000002</v>
      </c>
      <c r="H2069" s="75">
        <v>91.763100000000009</v>
      </c>
      <c r="I2069" s="75">
        <v>88.802999999999997</v>
      </c>
      <c r="J2069" s="75">
        <v>83.869500000000002</v>
      </c>
      <c r="K2069" s="75">
        <v>69.069000000000003</v>
      </c>
      <c r="L2069" s="76">
        <v>104.337</v>
      </c>
      <c r="M2069" s="75">
        <v>88.802999999999997</v>
      </c>
      <c r="N2069" s="75">
        <v>88.802999999999997</v>
      </c>
      <c r="O2069" s="75">
        <v>88.802999999999997</v>
      </c>
      <c r="P2069" s="77">
        <v>69.069000000000003</v>
      </c>
      <c r="Q2069" s="77">
        <v>220.38293000000002</v>
      </c>
    </row>
    <row r="2070" spans="1:17" x14ac:dyDescent="0.2">
      <c r="A2070" s="19">
        <v>40478695</v>
      </c>
      <c r="B2070" s="19" t="s">
        <v>5116</v>
      </c>
      <c r="C2070" s="72"/>
      <c r="D2070" s="73">
        <v>9.5</v>
      </c>
      <c r="E2070" s="74">
        <v>0</v>
      </c>
      <c r="G2070" s="75">
        <v>220.38293000000002</v>
      </c>
      <c r="H2070" s="75">
        <v>99.017099999999999</v>
      </c>
      <c r="I2070" s="75">
        <v>95.823000000000008</v>
      </c>
      <c r="J2070" s="75">
        <v>90.499499999999998</v>
      </c>
      <c r="K2070" s="75">
        <v>74.528999999999996</v>
      </c>
      <c r="L2070" s="76">
        <v>104.337</v>
      </c>
      <c r="M2070" s="75">
        <v>95.823000000000008</v>
      </c>
      <c r="N2070" s="75">
        <v>95.823000000000008</v>
      </c>
      <c r="O2070" s="75">
        <v>95.823000000000008</v>
      </c>
      <c r="P2070" s="77">
        <v>74.528999999999996</v>
      </c>
      <c r="Q2070" s="77">
        <v>220.38293000000002</v>
      </c>
    </row>
    <row r="2071" spans="1:17" x14ac:dyDescent="0.2">
      <c r="A2071" s="19">
        <v>40478703</v>
      </c>
      <c r="B2071" s="19" t="s">
        <v>5117</v>
      </c>
      <c r="C2071" s="72"/>
      <c r="D2071" s="73">
        <v>18.5</v>
      </c>
      <c r="E2071" s="74">
        <v>0</v>
      </c>
      <c r="G2071" s="75">
        <v>0</v>
      </c>
      <c r="H2071" s="75">
        <v>91.763100000000009</v>
      </c>
      <c r="I2071" s="75">
        <v>88.802999999999997</v>
      </c>
      <c r="J2071" s="75">
        <v>83.869500000000002</v>
      </c>
      <c r="K2071" s="75">
        <v>69.069000000000003</v>
      </c>
      <c r="L2071" s="76">
        <v>0</v>
      </c>
      <c r="M2071" s="75">
        <v>88.802999999999997</v>
      </c>
      <c r="N2071" s="75">
        <v>88.802999999999997</v>
      </c>
      <c r="O2071" s="75">
        <v>88.802999999999997</v>
      </c>
      <c r="P2071" s="77">
        <v>0</v>
      </c>
      <c r="Q2071" s="77">
        <v>91.763100000000009</v>
      </c>
    </row>
    <row r="2072" spans="1:17" x14ac:dyDescent="0.2">
      <c r="A2072" s="19">
        <v>40478711</v>
      </c>
      <c r="B2072" s="19" t="s">
        <v>5118</v>
      </c>
      <c r="C2072" s="72"/>
      <c r="D2072" s="73">
        <v>32.5</v>
      </c>
      <c r="E2072" s="74">
        <v>0</v>
      </c>
      <c r="G2072" s="75">
        <v>0</v>
      </c>
      <c r="H2072" s="75">
        <v>91.763100000000009</v>
      </c>
      <c r="I2072" s="75">
        <v>88.802999999999997</v>
      </c>
      <c r="J2072" s="75">
        <v>83.869500000000002</v>
      </c>
      <c r="K2072" s="75">
        <v>69.069000000000003</v>
      </c>
      <c r="L2072" s="76">
        <v>0</v>
      </c>
      <c r="M2072" s="75">
        <v>88.802999999999997</v>
      </c>
      <c r="N2072" s="75">
        <v>88.802999999999997</v>
      </c>
      <c r="O2072" s="75">
        <v>88.802999999999997</v>
      </c>
      <c r="P2072" s="77">
        <v>0</v>
      </c>
      <c r="Q2072" s="77">
        <v>91.763100000000009</v>
      </c>
    </row>
    <row r="2073" spans="1:17" x14ac:dyDescent="0.2">
      <c r="A2073" s="19">
        <v>40478729</v>
      </c>
      <c r="B2073" s="19" t="s">
        <v>5119</v>
      </c>
      <c r="C2073" s="72"/>
      <c r="D2073" s="73">
        <v>6.25</v>
      </c>
      <c r="E2073" s="74">
        <v>0</v>
      </c>
      <c r="G2073" s="75">
        <v>0</v>
      </c>
      <c r="H2073" s="75">
        <v>91.763100000000009</v>
      </c>
      <c r="I2073" s="75">
        <v>88.802999999999997</v>
      </c>
      <c r="J2073" s="75">
        <v>83.869500000000002</v>
      </c>
      <c r="K2073" s="75">
        <v>69.069000000000003</v>
      </c>
      <c r="L2073" s="76">
        <v>0</v>
      </c>
      <c r="M2073" s="75">
        <v>88.802999999999997</v>
      </c>
      <c r="N2073" s="75">
        <v>88.802999999999997</v>
      </c>
      <c r="O2073" s="75">
        <v>88.802999999999997</v>
      </c>
      <c r="P2073" s="77">
        <v>0</v>
      </c>
      <c r="Q2073" s="77">
        <v>91.763100000000009</v>
      </c>
    </row>
    <row r="2074" spans="1:17" x14ac:dyDescent="0.2">
      <c r="A2074" s="19">
        <v>40478737</v>
      </c>
      <c r="B2074" s="19" t="s">
        <v>5120</v>
      </c>
      <c r="C2074" s="72"/>
      <c r="D2074" s="73">
        <v>36.75</v>
      </c>
      <c r="E2074" s="74">
        <v>0</v>
      </c>
      <c r="G2074" s="75">
        <v>0</v>
      </c>
      <c r="H2074" s="75">
        <v>91.763100000000009</v>
      </c>
      <c r="I2074" s="75">
        <v>88.802999999999997</v>
      </c>
      <c r="J2074" s="75">
        <v>83.869500000000002</v>
      </c>
      <c r="K2074" s="75">
        <v>69.069000000000003</v>
      </c>
      <c r="L2074" s="76">
        <v>0</v>
      </c>
      <c r="M2074" s="75">
        <v>88.802999999999997</v>
      </c>
      <c r="N2074" s="75">
        <v>88.802999999999997</v>
      </c>
      <c r="O2074" s="75">
        <v>88.802999999999997</v>
      </c>
      <c r="P2074" s="77">
        <v>0</v>
      </c>
      <c r="Q2074" s="77">
        <v>91.763100000000009</v>
      </c>
    </row>
    <row r="2075" spans="1:17" x14ac:dyDescent="0.2">
      <c r="A2075" s="19">
        <v>40478745</v>
      </c>
      <c r="B2075" s="19" t="s">
        <v>5121</v>
      </c>
      <c r="C2075" s="72"/>
      <c r="D2075" s="73">
        <v>6.25</v>
      </c>
      <c r="E2075" s="74">
        <v>0</v>
      </c>
      <c r="G2075" s="75">
        <v>0</v>
      </c>
      <c r="H2075" s="75">
        <v>91.763100000000009</v>
      </c>
      <c r="I2075" s="75">
        <v>88.802999999999997</v>
      </c>
      <c r="J2075" s="75">
        <v>83.869500000000002</v>
      </c>
      <c r="K2075" s="75">
        <v>69.069000000000003</v>
      </c>
      <c r="L2075" s="76">
        <v>0</v>
      </c>
      <c r="M2075" s="75">
        <v>88.802999999999997</v>
      </c>
      <c r="N2075" s="75">
        <v>88.802999999999997</v>
      </c>
      <c r="O2075" s="75">
        <v>88.802999999999997</v>
      </c>
      <c r="P2075" s="77">
        <v>0</v>
      </c>
      <c r="Q2075" s="77">
        <v>91.763100000000009</v>
      </c>
    </row>
    <row r="2076" spans="1:17" x14ac:dyDescent="0.2">
      <c r="A2076" s="19">
        <v>40478752</v>
      </c>
      <c r="B2076" s="19" t="s">
        <v>5122</v>
      </c>
      <c r="C2076" s="72"/>
      <c r="D2076" s="73">
        <v>22.75</v>
      </c>
      <c r="E2076" s="74">
        <v>0</v>
      </c>
      <c r="G2076" s="75">
        <v>0</v>
      </c>
      <c r="H2076" s="75">
        <v>91.763100000000009</v>
      </c>
      <c r="I2076" s="75">
        <v>88.802999999999997</v>
      </c>
      <c r="J2076" s="75">
        <v>83.869500000000002</v>
      </c>
      <c r="K2076" s="75">
        <v>69.069000000000003</v>
      </c>
      <c r="L2076" s="76">
        <v>0</v>
      </c>
      <c r="M2076" s="75">
        <v>88.802999999999997</v>
      </c>
      <c r="N2076" s="75">
        <v>88.802999999999997</v>
      </c>
      <c r="O2076" s="75">
        <v>88.802999999999997</v>
      </c>
      <c r="P2076" s="77">
        <v>0</v>
      </c>
      <c r="Q2076" s="77">
        <v>91.763100000000009</v>
      </c>
    </row>
    <row r="2077" spans="1:17" x14ac:dyDescent="0.2">
      <c r="A2077" s="19">
        <v>40478760</v>
      </c>
      <c r="B2077" s="19" t="s">
        <v>5123</v>
      </c>
      <c r="C2077" s="72"/>
      <c r="D2077" s="73">
        <v>0.75</v>
      </c>
      <c r="E2077" s="74">
        <v>0</v>
      </c>
      <c r="G2077" s="75">
        <v>0</v>
      </c>
      <c r="H2077" s="75">
        <v>91.763100000000009</v>
      </c>
      <c r="I2077" s="75">
        <v>88.802999999999997</v>
      </c>
      <c r="J2077" s="75">
        <v>83.869500000000002</v>
      </c>
      <c r="K2077" s="75">
        <v>69.069000000000003</v>
      </c>
      <c r="L2077" s="76">
        <v>0</v>
      </c>
      <c r="M2077" s="75">
        <v>88.802999999999997</v>
      </c>
      <c r="N2077" s="75">
        <v>88.802999999999997</v>
      </c>
      <c r="O2077" s="75">
        <v>88.802999999999997</v>
      </c>
      <c r="P2077" s="77">
        <v>0</v>
      </c>
      <c r="Q2077" s="77">
        <v>91.763100000000009</v>
      </c>
    </row>
    <row r="2078" spans="1:17" x14ac:dyDescent="0.2">
      <c r="A2078" s="19">
        <v>40478778</v>
      </c>
      <c r="B2078" s="19" t="s">
        <v>5124</v>
      </c>
      <c r="C2078" s="72"/>
      <c r="D2078" s="73">
        <v>10.75</v>
      </c>
      <c r="E2078" s="74">
        <v>0</v>
      </c>
      <c r="G2078" s="75">
        <v>0</v>
      </c>
      <c r="H2078" s="75">
        <v>91.763100000000009</v>
      </c>
      <c r="I2078" s="75">
        <v>88.802999999999997</v>
      </c>
      <c r="J2078" s="75">
        <v>83.869500000000002</v>
      </c>
      <c r="K2078" s="75">
        <v>69.069000000000003</v>
      </c>
      <c r="L2078" s="76">
        <v>0</v>
      </c>
      <c r="M2078" s="75">
        <v>88.802999999999997</v>
      </c>
      <c r="N2078" s="75">
        <v>88.802999999999997</v>
      </c>
      <c r="O2078" s="75">
        <v>88.802999999999997</v>
      </c>
      <c r="P2078" s="77">
        <v>0</v>
      </c>
      <c r="Q2078" s="77">
        <v>91.763100000000009</v>
      </c>
    </row>
    <row r="2079" spans="1:17" x14ac:dyDescent="0.2">
      <c r="A2079" s="19">
        <v>40478786</v>
      </c>
      <c r="B2079" s="19" t="s">
        <v>5125</v>
      </c>
      <c r="C2079" s="72"/>
      <c r="D2079" s="73">
        <v>16</v>
      </c>
      <c r="E2079" s="74">
        <v>0</v>
      </c>
      <c r="G2079" s="75">
        <v>220.38293000000002</v>
      </c>
      <c r="H2079" s="75">
        <v>93.474300000000014</v>
      </c>
      <c r="I2079" s="75">
        <v>90.459000000000003</v>
      </c>
      <c r="J2079" s="75">
        <v>85.433499999999995</v>
      </c>
      <c r="K2079" s="75">
        <v>70.356999999999999</v>
      </c>
      <c r="L2079" s="76">
        <v>104.337</v>
      </c>
      <c r="M2079" s="75">
        <v>90.459000000000003</v>
      </c>
      <c r="N2079" s="75">
        <v>90.459000000000003</v>
      </c>
      <c r="O2079" s="75">
        <v>90.459000000000003</v>
      </c>
      <c r="P2079" s="77">
        <v>70.356999999999999</v>
      </c>
      <c r="Q2079" s="77">
        <v>220.38293000000002</v>
      </c>
    </row>
    <row r="2080" spans="1:17" x14ac:dyDescent="0.2">
      <c r="A2080" s="19">
        <v>40478794</v>
      </c>
      <c r="B2080" s="19" t="s">
        <v>5126</v>
      </c>
      <c r="C2080" s="72"/>
      <c r="D2080" s="73">
        <v>4.25</v>
      </c>
      <c r="E2080" s="74">
        <v>0</v>
      </c>
      <c r="G2080" s="75">
        <v>220.38293000000002</v>
      </c>
      <c r="H2080" s="75">
        <v>93.474300000000014</v>
      </c>
      <c r="I2080" s="75">
        <v>90.459000000000003</v>
      </c>
      <c r="J2080" s="75">
        <v>85.433499999999995</v>
      </c>
      <c r="K2080" s="75">
        <v>70.356999999999999</v>
      </c>
      <c r="L2080" s="76">
        <v>104.337</v>
      </c>
      <c r="M2080" s="75">
        <v>90.459000000000003</v>
      </c>
      <c r="N2080" s="75">
        <v>90.459000000000003</v>
      </c>
      <c r="O2080" s="75">
        <v>90.459000000000003</v>
      </c>
      <c r="P2080" s="77">
        <v>70.356999999999999</v>
      </c>
      <c r="Q2080" s="77">
        <v>220.38293000000002</v>
      </c>
    </row>
    <row r="2081" spans="1:17" x14ac:dyDescent="0.2">
      <c r="A2081" s="19">
        <v>40478802</v>
      </c>
      <c r="B2081" s="19" t="s">
        <v>5127</v>
      </c>
      <c r="C2081" s="72"/>
      <c r="D2081" s="73">
        <v>4.5</v>
      </c>
      <c r="E2081" s="74">
        <v>0</v>
      </c>
      <c r="G2081" s="75">
        <v>220.38293000000002</v>
      </c>
      <c r="H2081" s="75">
        <v>93.474300000000014</v>
      </c>
      <c r="I2081" s="75">
        <v>90.459000000000003</v>
      </c>
      <c r="J2081" s="75">
        <v>85.433499999999995</v>
      </c>
      <c r="K2081" s="75">
        <v>70.356999999999999</v>
      </c>
      <c r="L2081" s="76">
        <v>104.337</v>
      </c>
      <c r="M2081" s="75">
        <v>90.459000000000003</v>
      </c>
      <c r="N2081" s="75">
        <v>90.459000000000003</v>
      </c>
      <c r="O2081" s="75">
        <v>90.459000000000003</v>
      </c>
      <c r="P2081" s="77">
        <v>70.356999999999999</v>
      </c>
      <c r="Q2081" s="77">
        <v>220.38293000000002</v>
      </c>
    </row>
    <row r="2082" spans="1:17" x14ac:dyDescent="0.2">
      <c r="A2082" s="19">
        <v>40478810</v>
      </c>
      <c r="B2082" s="19" t="s">
        <v>5128</v>
      </c>
      <c r="C2082" s="72"/>
      <c r="D2082" s="73">
        <v>7.5</v>
      </c>
      <c r="E2082" s="74">
        <v>0</v>
      </c>
      <c r="G2082" s="75">
        <v>0</v>
      </c>
      <c r="H2082" s="75">
        <v>93.474300000000014</v>
      </c>
      <c r="I2082" s="75">
        <v>90.459000000000003</v>
      </c>
      <c r="J2082" s="75">
        <v>85.433499999999995</v>
      </c>
      <c r="K2082" s="75">
        <v>70.356999999999999</v>
      </c>
      <c r="L2082" s="76">
        <v>0</v>
      </c>
      <c r="M2082" s="75">
        <v>90.459000000000003</v>
      </c>
      <c r="N2082" s="75">
        <v>90.459000000000003</v>
      </c>
      <c r="O2082" s="75">
        <v>90.459000000000003</v>
      </c>
      <c r="P2082" s="77">
        <v>0</v>
      </c>
      <c r="Q2082" s="77">
        <v>93.474300000000014</v>
      </c>
    </row>
    <row r="2083" spans="1:17" x14ac:dyDescent="0.2">
      <c r="A2083" s="19">
        <v>40478828</v>
      </c>
      <c r="B2083" s="19" t="s">
        <v>5129</v>
      </c>
      <c r="C2083" s="72"/>
      <c r="D2083" s="73">
        <v>7.5</v>
      </c>
      <c r="E2083" s="74">
        <v>0</v>
      </c>
      <c r="G2083" s="75">
        <v>220.38293000000002</v>
      </c>
      <c r="H2083" s="75">
        <v>93.474300000000014</v>
      </c>
      <c r="I2083" s="75">
        <v>90.459000000000003</v>
      </c>
      <c r="J2083" s="75">
        <v>85.433499999999995</v>
      </c>
      <c r="K2083" s="75">
        <v>70.356999999999999</v>
      </c>
      <c r="L2083" s="76">
        <v>104.337</v>
      </c>
      <c r="M2083" s="75">
        <v>90.459000000000003</v>
      </c>
      <c r="N2083" s="75">
        <v>90.459000000000003</v>
      </c>
      <c r="O2083" s="75">
        <v>90.459000000000003</v>
      </c>
      <c r="P2083" s="77">
        <v>70.356999999999999</v>
      </c>
      <c r="Q2083" s="77">
        <v>220.38293000000002</v>
      </c>
    </row>
    <row r="2084" spans="1:17" x14ac:dyDescent="0.2">
      <c r="A2084" s="19">
        <v>40478836</v>
      </c>
      <c r="B2084" s="19" t="s">
        <v>5130</v>
      </c>
      <c r="C2084" s="72"/>
      <c r="D2084" s="73">
        <v>3.25</v>
      </c>
      <c r="E2084" s="74">
        <v>0</v>
      </c>
      <c r="G2084" s="75">
        <v>220.38293000000002</v>
      </c>
      <c r="H2084" s="75">
        <v>127.2705</v>
      </c>
      <c r="I2084" s="75">
        <v>123.16499999999999</v>
      </c>
      <c r="J2084" s="75">
        <v>116.32249999999999</v>
      </c>
      <c r="K2084" s="75">
        <v>95.794999999999987</v>
      </c>
      <c r="L2084" s="76">
        <v>104.337</v>
      </c>
      <c r="M2084" s="75">
        <v>123.16499999999999</v>
      </c>
      <c r="N2084" s="75">
        <v>123.16499999999999</v>
      </c>
      <c r="O2084" s="75">
        <v>123.16499999999999</v>
      </c>
      <c r="P2084" s="77">
        <v>95.794999999999987</v>
      </c>
      <c r="Q2084" s="77">
        <v>220.38293000000002</v>
      </c>
    </row>
    <row r="2085" spans="1:17" x14ac:dyDescent="0.2">
      <c r="A2085" s="19">
        <v>40517294</v>
      </c>
      <c r="B2085" s="19" t="s">
        <v>5131</v>
      </c>
      <c r="C2085" s="20">
        <v>91200</v>
      </c>
      <c r="D2085" s="73">
        <v>362</v>
      </c>
      <c r="E2085" s="74">
        <v>167.24449999999999</v>
      </c>
      <c r="G2085" s="75">
        <v>220.38293000000002</v>
      </c>
      <c r="H2085" s="75">
        <v>127.2705</v>
      </c>
      <c r="I2085" s="75">
        <v>123.16499999999999</v>
      </c>
      <c r="J2085" s="75">
        <v>116.32249999999999</v>
      </c>
      <c r="K2085" s="75">
        <v>95.794999999999987</v>
      </c>
      <c r="L2085" s="76">
        <v>104.337</v>
      </c>
      <c r="M2085" s="75">
        <v>123.16499999999999</v>
      </c>
      <c r="N2085" s="75">
        <v>123.16499999999999</v>
      </c>
      <c r="O2085" s="75">
        <v>123.16499999999999</v>
      </c>
      <c r="P2085" s="77">
        <v>95.794999999999987</v>
      </c>
      <c r="Q2085" s="77">
        <v>220.38293000000002</v>
      </c>
    </row>
    <row r="2086" spans="1:17" x14ac:dyDescent="0.2">
      <c r="A2086" s="19">
        <v>40570012</v>
      </c>
      <c r="B2086" s="19" t="s">
        <v>1044</v>
      </c>
      <c r="C2086" s="20">
        <v>93923</v>
      </c>
      <c r="D2086" s="73">
        <v>1130</v>
      </c>
      <c r="E2086" s="74">
        <v>167.24449999999999</v>
      </c>
      <c r="G2086" s="75">
        <v>220.38293000000002</v>
      </c>
      <c r="H2086" s="75">
        <v>127.2705</v>
      </c>
      <c r="I2086" s="75">
        <v>123.16499999999999</v>
      </c>
      <c r="J2086" s="75">
        <v>116.32249999999999</v>
      </c>
      <c r="K2086" s="75">
        <v>95.794999999999987</v>
      </c>
      <c r="L2086" s="76">
        <v>104.337</v>
      </c>
      <c r="M2086" s="75">
        <v>123.16499999999999</v>
      </c>
      <c r="N2086" s="75">
        <v>123.16499999999999</v>
      </c>
      <c r="O2086" s="75">
        <v>123.16499999999999</v>
      </c>
      <c r="P2086" s="77">
        <v>95.794999999999987</v>
      </c>
      <c r="Q2086" s="77">
        <v>220.38293000000002</v>
      </c>
    </row>
    <row r="2087" spans="1:17" x14ac:dyDescent="0.2">
      <c r="A2087" s="19">
        <v>40570020</v>
      </c>
      <c r="B2087" s="19" t="s">
        <v>1045</v>
      </c>
      <c r="C2087" s="20">
        <v>93924</v>
      </c>
      <c r="D2087" s="73">
        <v>1380.5</v>
      </c>
      <c r="E2087" s="74">
        <v>322.06899999999996</v>
      </c>
      <c r="G2087" s="75">
        <v>220.38293000000002</v>
      </c>
      <c r="H2087" s="75">
        <v>127.2705</v>
      </c>
      <c r="I2087" s="75">
        <v>123.16499999999999</v>
      </c>
      <c r="J2087" s="75">
        <v>116.32249999999999</v>
      </c>
      <c r="K2087" s="75">
        <v>95.794999999999987</v>
      </c>
      <c r="L2087" s="76">
        <v>104.337</v>
      </c>
      <c r="M2087" s="75">
        <v>123.16499999999999</v>
      </c>
      <c r="N2087" s="75">
        <v>123.16499999999999</v>
      </c>
      <c r="O2087" s="75">
        <v>123.16499999999999</v>
      </c>
      <c r="P2087" s="77">
        <v>95.794999999999987</v>
      </c>
      <c r="Q2087" s="77">
        <v>220.38293000000002</v>
      </c>
    </row>
    <row r="2088" spans="1:17" x14ac:dyDescent="0.2">
      <c r="A2088" s="19">
        <v>40570061</v>
      </c>
      <c r="B2088" s="19" t="s">
        <v>105</v>
      </c>
      <c r="C2088" s="20">
        <v>76942</v>
      </c>
      <c r="D2088" s="73">
        <v>1505</v>
      </c>
      <c r="E2088" s="74">
        <v>0</v>
      </c>
      <c r="G2088" s="75">
        <v>220.38293000000002</v>
      </c>
      <c r="H2088" s="75">
        <v>127.2705</v>
      </c>
      <c r="I2088" s="75">
        <v>123.16499999999999</v>
      </c>
      <c r="J2088" s="75">
        <v>116.32249999999999</v>
      </c>
      <c r="K2088" s="75">
        <v>95.794999999999987</v>
      </c>
      <c r="L2088" s="76">
        <v>104.337</v>
      </c>
      <c r="M2088" s="75">
        <v>123.16499999999999</v>
      </c>
      <c r="N2088" s="75">
        <v>123.16499999999999</v>
      </c>
      <c r="O2088" s="75">
        <v>123.16499999999999</v>
      </c>
      <c r="P2088" s="77">
        <v>95.794999999999987</v>
      </c>
      <c r="Q2088" s="77">
        <v>220.38293000000002</v>
      </c>
    </row>
    <row r="2089" spans="1:17" x14ac:dyDescent="0.2">
      <c r="A2089" s="19">
        <v>40570079</v>
      </c>
      <c r="B2089" s="19" t="s">
        <v>2801</v>
      </c>
      <c r="C2089" s="20">
        <v>76998</v>
      </c>
      <c r="D2089" s="73">
        <v>983</v>
      </c>
      <c r="E2089" s="74">
        <v>0</v>
      </c>
      <c r="G2089" s="75">
        <v>220.38293000000002</v>
      </c>
      <c r="H2089" s="75">
        <v>120.2118</v>
      </c>
      <c r="I2089" s="75">
        <v>116.33399999999999</v>
      </c>
      <c r="J2089" s="75">
        <v>109.871</v>
      </c>
      <c r="K2089" s="75">
        <v>90.481999999999985</v>
      </c>
      <c r="L2089" s="76">
        <v>104.337</v>
      </c>
      <c r="M2089" s="75">
        <v>116.33399999999999</v>
      </c>
      <c r="N2089" s="75">
        <v>116.33399999999999</v>
      </c>
      <c r="O2089" s="75">
        <v>116.33399999999999</v>
      </c>
      <c r="P2089" s="77">
        <v>90.481999999999985</v>
      </c>
      <c r="Q2089" s="77">
        <v>220.38293000000002</v>
      </c>
    </row>
    <row r="2090" spans="1:17" x14ac:dyDescent="0.2">
      <c r="A2090" s="19">
        <v>40570129</v>
      </c>
      <c r="B2090" s="19" t="s">
        <v>2698</v>
      </c>
      <c r="C2090" s="20">
        <v>76885</v>
      </c>
      <c r="D2090" s="73">
        <v>1271.75</v>
      </c>
      <c r="E2090" s="74">
        <v>99.911999999999992</v>
      </c>
      <c r="G2090" s="75">
        <v>220.38293000000002</v>
      </c>
      <c r="H2090" s="75">
        <v>97.724400000000003</v>
      </c>
      <c r="I2090" s="75">
        <v>94.572000000000003</v>
      </c>
      <c r="J2090" s="75">
        <v>89.317999999999998</v>
      </c>
      <c r="K2090" s="75">
        <v>73.555999999999997</v>
      </c>
      <c r="L2090" s="76">
        <v>104.337</v>
      </c>
      <c r="M2090" s="75">
        <v>94.572000000000003</v>
      </c>
      <c r="N2090" s="75">
        <v>94.572000000000003</v>
      </c>
      <c r="O2090" s="75">
        <v>94.572000000000003</v>
      </c>
      <c r="P2090" s="77">
        <v>73.555999999999997</v>
      </c>
      <c r="Q2090" s="77">
        <v>220.38293000000002</v>
      </c>
    </row>
    <row r="2091" spans="1:17" x14ac:dyDescent="0.2">
      <c r="A2091" s="19">
        <v>40570137</v>
      </c>
      <c r="B2091" s="19" t="s">
        <v>2699</v>
      </c>
      <c r="C2091" s="20">
        <v>76886</v>
      </c>
      <c r="D2091" s="73">
        <v>766.75</v>
      </c>
      <c r="E2091" s="74">
        <v>99.911999999999992</v>
      </c>
      <c r="G2091" s="75">
        <v>220.38293000000002</v>
      </c>
      <c r="H2091" s="75">
        <v>119.78400000000002</v>
      </c>
      <c r="I2091" s="75">
        <v>115.92000000000002</v>
      </c>
      <c r="J2091" s="75">
        <v>109.48</v>
      </c>
      <c r="K2091" s="75">
        <v>90.16</v>
      </c>
      <c r="L2091" s="76">
        <v>104.337</v>
      </c>
      <c r="M2091" s="75">
        <v>115.92000000000002</v>
      </c>
      <c r="N2091" s="75">
        <v>115.92000000000002</v>
      </c>
      <c r="O2091" s="75">
        <v>115.92000000000002</v>
      </c>
      <c r="P2091" s="77">
        <v>90.16</v>
      </c>
      <c r="Q2091" s="77">
        <v>220.38293000000002</v>
      </c>
    </row>
    <row r="2092" spans="1:17" x14ac:dyDescent="0.2">
      <c r="A2092" s="19">
        <v>40570145</v>
      </c>
      <c r="B2092" s="19" t="s">
        <v>2254</v>
      </c>
      <c r="C2092" s="20">
        <v>76882</v>
      </c>
      <c r="D2092" s="73">
        <v>1271.75</v>
      </c>
      <c r="E2092" s="74">
        <v>122.91199999999999</v>
      </c>
      <c r="G2092" s="75">
        <v>220.38293000000002</v>
      </c>
      <c r="H2092" s="75">
        <v>222.45599999999999</v>
      </c>
      <c r="I2092" s="75">
        <v>215.28</v>
      </c>
      <c r="J2092" s="75">
        <v>203.32</v>
      </c>
      <c r="K2092" s="75">
        <v>167.43999999999997</v>
      </c>
      <c r="L2092" s="76">
        <v>104.337</v>
      </c>
      <c r="M2092" s="75">
        <v>215.28</v>
      </c>
      <c r="N2092" s="75">
        <v>215.28</v>
      </c>
      <c r="O2092" s="75">
        <v>215.28</v>
      </c>
      <c r="P2092" s="77">
        <v>104.337</v>
      </c>
      <c r="Q2092" s="77">
        <v>222.45599999999999</v>
      </c>
    </row>
    <row r="2093" spans="1:17" x14ac:dyDescent="0.2">
      <c r="A2093" s="19">
        <v>40570145</v>
      </c>
      <c r="B2093" s="19" t="s">
        <v>2254</v>
      </c>
      <c r="C2093" s="20">
        <v>76882</v>
      </c>
      <c r="D2093" s="73">
        <v>1271.75</v>
      </c>
      <c r="E2093" s="74">
        <v>122.91199999999999</v>
      </c>
      <c r="G2093" s="75">
        <v>220.38293000000002</v>
      </c>
      <c r="H2093" s="75">
        <v>222.45599999999999</v>
      </c>
      <c r="I2093" s="75">
        <v>215.28</v>
      </c>
      <c r="J2093" s="75">
        <v>203.32</v>
      </c>
      <c r="K2093" s="75">
        <v>167.43999999999997</v>
      </c>
      <c r="L2093" s="76">
        <v>104.337</v>
      </c>
      <c r="M2093" s="75">
        <v>215.28</v>
      </c>
      <c r="N2093" s="75">
        <v>215.28</v>
      </c>
      <c r="O2093" s="75">
        <v>215.28</v>
      </c>
      <c r="P2093" s="77">
        <v>104.337</v>
      </c>
      <c r="Q2093" s="77">
        <v>222.45599999999999</v>
      </c>
    </row>
    <row r="2094" spans="1:17" x14ac:dyDescent="0.2">
      <c r="A2094" s="19">
        <v>40570145</v>
      </c>
      <c r="B2094" s="19" t="s">
        <v>2254</v>
      </c>
      <c r="C2094" s="20">
        <v>76882</v>
      </c>
      <c r="D2094" s="73">
        <v>1271.75</v>
      </c>
      <c r="E2094" s="74">
        <v>122.91199999999999</v>
      </c>
      <c r="G2094" s="75">
        <v>220.38293000000002</v>
      </c>
      <c r="H2094" s="75">
        <v>222.45599999999999</v>
      </c>
      <c r="I2094" s="75">
        <v>215.28</v>
      </c>
      <c r="J2094" s="75">
        <v>203.32</v>
      </c>
      <c r="K2094" s="75">
        <v>167.43999999999997</v>
      </c>
      <c r="L2094" s="76">
        <v>104.337</v>
      </c>
      <c r="M2094" s="75">
        <v>215.28</v>
      </c>
      <c r="N2094" s="75">
        <v>215.28</v>
      </c>
      <c r="O2094" s="75">
        <v>215.28</v>
      </c>
      <c r="P2094" s="77">
        <v>104.337</v>
      </c>
      <c r="Q2094" s="77">
        <v>222.45599999999999</v>
      </c>
    </row>
    <row r="2095" spans="1:17" x14ac:dyDescent="0.2">
      <c r="A2095" s="19">
        <v>40570152</v>
      </c>
      <c r="B2095" s="19" t="s">
        <v>4267</v>
      </c>
      <c r="C2095" s="20">
        <v>76800</v>
      </c>
      <c r="D2095" s="73">
        <v>1271.75</v>
      </c>
      <c r="E2095" s="74">
        <v>122.91199999999999</v>
      </c>
      <c r="G2095" s="75">
        <v>220.38293000000002</v>
      </c>
      <c r="H2095" s="75">
        <v>139.5</v>
      </c>
      <c r="I2095" s="75">
        <v>135</v>
      </c>
      <c r="J2095" s="75">
        <v>127.5</v>
      </c>
      <c r="K2095" s="75">
        <v>105</v>
      </c>
      <c r="L2095" s="76">
        <v>104.337</v>
      </c>
      <c r="M2095" s="75">
        <v>135</v>
      </c>
      <c r="N2095" s="75">
        <v>135</v>
      </c>
      <c r="O2095" s="75">
        <v>135</v>
      </c>
      <c r="P2095" s="77">
        <v>104.337</v>
      </c>
      <c r="Q2095" s="77">
        <v>220.38293000000002</v>
      </c>
    </row>
    <row r="2096" spans="1:17" x14ac:dyDescent="0.2">
      <c r="A2096" s="19">
        <v>40570160</v>
      </c>
      <c r="B2096" s="19" t="s">
        <v>2622</v>
      </c>
      <c r="C2096" s="20">
        <v>58340</v>
      </c>
      <c r="D2096" s="73">
        <v>2015.75</v>
      </c>
      <c r="E2096" s="74">
        <v>0</v>
      </c>
      <c r="G2096" s="75">
        <v>220.38293000000002</v>
      </c>
      <c r="H2096" s="75">
        <v>137.268</v>
      </c>
      <c r="I2096" s="75">
        <v>132.84</v>
      </c>
      <c r="J2096" s="75">
        <v>125.46</v>
      </c>
      <c r="K2096" s="75">
        <v>103.32</v>
      </c>
      <c r="L2096" s="76">
        <v>104.337</v>
      </c>
      <c r="M2096" s="75">
        <v>132.84</v>
      </c>
      <c r="N2096" s="75">
        <v>132.84</v>
      </c>
      <c r="O2096" s="75">
        <v>132.84</v>
      </c>
      <c r="P2096" s="77">
        <v>103.32</v>
      </c>
      <c r="Q2096" s="77">
        <v>220.38293000000002</v>
      </c>
    </row>
    <row r="2097" spans="1:17" x14ac:dyDescent="0.2">
      <c r="A2097" s="19">
        <v>40570178</v>
      </c>
      <c r="B2097" s="19" t="s">
        <v>926</v>
      </c>
      <c r="C2097" s="20">
        <v>59000</v>
      </c>
      <c r="D2097" s="73">
        <v>1697.25</v>
      </c>
      <c r="E2097" s="74">
        <v>808.9905</v>
      </c>
      <c r="G2097" s="75">
        <v>220.38293000000002</v>
      </c>
      <c r="H2097" s="75">
        <v>128.34</v>
      </c>
      <c r="I2097" s="75">
        <v>124.2</v>
      </c>
      <c r="J2097" s="75">
        <v>117.3</v>
      </c>
      <c r="K2097" s="75">
        <v>96.6</v>
      </c>
      <c r="L2097" s="76">
        <v>104.337</v>
      </c>
      <c r="M2097" s="75">
        <v>124.2</v>
      </c>
      <c r="N2097" s="75">
        <v>124.2</v>
      </c>
      <c r="O2097" s="75">
        <v>124.2</v>
      </c>
      <c r="P2097" s="77">
        <v>96.6</v>
      </c>
      <c r="Q2097" s="77">
        <v>220.38293000000002</v>
      </c>
    </row>
    <row r="2098" spans="1:17" x14ac:dyDescent="0.2">
      <c r="A2098" s="19">
        <v>40570186</v>
      </c>
      <c r="B2098" s="19" t="s">
        <v>3834</v>
      </c>
      <c r="C2098" s="20">
        <v>10160</v>
      </c>
      <c r="D2098" s="73">
        <v>847.75</v>
      </c>
      <c r="E2098" s="74">
        <v>429.03049999999996</v>
      </c>
      <c r="G2098" s="75">
        <v>220.38293000000002</v>
      </c>
      <c r="H2098" s="75">
        <v>139.5</v>
      </c>
      <c r="I2098" s="75">
        <v>135</v>
      </c>
      <c r="J2098" s="75">
        <v>127.5</v>
      </c>
      <c r="K2098" s="75">
        <v>105</v>
      </c>
      <c r="L2098" s="76">
        <v>104.337</v>
      </c>
      <c r="M2098" s="75">
        <v>135</v>
      </c>
      <c r="N2098" s="75">
        <v>135</v>
      </c>
      <c r="O2098" s="75">
        <v>135</v>
      </c>
      <c r="P2098" s="77">
        <v>104.337</v>
      </c>
      <c r="Q2098" s="77">
        <v>220.38293000000002</v>
      </c>
    </row>
    <row r="2099" spans="1:17" x14ac:dyDescent="0.2">
      <c r="A2099" s="19">
        <v>40570186</v>
      </c>
      <c r="B2099" s="19" t="s">
        <v>3834</v>
      </c>
      <c r="C2099" s="20">
        <v>10160</v>
      </c>
      <c r="D2099" s="73">
        <v>847.75</v>
      </c>
      <c r="E2099" s="74">
        <v>429.03049999999996</v>
      </c>
      <c r="G2099" s="75">
        <v>220.38293000000002</v>
      </c>
      <c r="H2099" s="75">
        <v>135.22200000000001</v>
      </c>
      <c r="I2099" s="75">
        <v>130.86000000000001</v>
      </c>
      <c r="J2099" s="75">
        <v>123.59</v>
      </c>
      <c r="K2099" s="75">
        <v>101.78</v>
      </c>
      <c r="L2099" s="76">
        <v>104.337</v>
      </c>
      <c r="M2099" s="75">
        <v>130.86000000000001</v>
      </c>
      <c r="N2099" s="75">
        <v>130.86000000000001</v>
      </c>
      <c r="O2099" s="75">
        <v>130.86000000000001</v>
      </c>
      <c r="P2099" s="77">
        <v>101.78</v>
      </c>
      <c r="Q2099" s="77">
        <v>220.38293000000002</v>
      </c>
    </row>
    <row r="2100" spans="1:17" x14ac:dyDescent="0.2">
      <c r="A2100" s="19">
        <v>40570186</v>
      </c>
      <c r="B2100" s="19" t="s">
        <v>3834</v>
      </c>
      <c r="C2100" s="20">
        <v>10160</v>
      </c>
      <c r="D2100" s="73">
        <v>847.75</v>
      </c>
      <c r="E2100" s="74">
        <v>429.03049999999996</v>
      </c>
      <c r="G2100" s="75">
        <v>220.38293000000002</v>
      </c>
      <c r="H2100" s="75">
        <v>138.33750000000001</v>
      </c>
      <c r="I2100" s="75">
        <v>133.875</v>
      </c>
      <c r="J2100" s="75">
        <v>126.4375</v>
      </c>
      <c r="K2100" s="75">
        <v>104.125</v>
      </c>
      <c r="L2100" s="76">
        <v>104.337</v>
      </c>
      <c r="M2100" s="75">
        <v>133.875</v>
      </c>
      <c r="N2100" s="75">
        <v>133.875</v>
      </c>
      <c r="O2100" s="75">
        <v>133.875</v>
      </c>
      <c r="P2100" s="77">
        <v>104.125</v>
      </c>
      <c r="Q2100" s="77">
        <v>220.38293000000002</v>
      </c>
    </row>
    <row r="2101" spans="1:17" x14ac:dyDescent="0.2">
      <c r="A2101" s="19">
        <v>40570202</v>
      </c>
      <c r="B2101" s="19" t="s">
        <v>4562</v>
      </c>
      <c r="C2101" s="20">
        <v>32555</v>
      </c>
      <c r="D2101" s="73">
        <v>1695</v>
      </c>
      <c r="E2101" s="74">
        <v>665.27499999999998</v>
      </c>
      <c r="G2101" s="75">
        <v>220.38293000000002</v>
      </c>
      <c r="H2101" s="75">
        <v>127.2705</v>
      </c>
      <c r="I2101" s="75">
        <v>123.16499999999999</v>
      </c>
      <c r="J2101" s="75">
        <v>116.32249999999999</v>
      </c>
      <c r="K2101" s="75">
        <v>95.794999999999987</v>
      </c>
      <c r="L2101" s="76">
        <v>104.337</v>
      </c>
      <c r="M2101" s="75">
        <v>123.16499999999999</v>
      </c>
      <c r="N2101" s="75">
        <v>123.16499999999999</v>
      </c>
      <c r="O2101" s="75">
        <v>123.16499999999999</v>
      </c>
      <c r="P2101" s="77">
        <v>95.794999999999987</v>
      </c>
      <c r="Q2101" s="77">
        <v>220.38293000000002</v>
      </c>
    </row>
    <row r="2102" spans="1:17" x14ac:dyDescent="0.2">
      <c r="A2102" s="19">
        <v>40570210</v>
      </c>
      <c r="B2102" s="19" t="s">
        <v>1309</v>
      </c>
      <c r="C2102" s="20">
        <v>32400</v>
      </c>
      <c r="D2102" s="73">
        <v>2259.75</v>
      </c>
      <c r="E2102" s="74">
        <v>1724.4824999999998</v>
      </c>
      <c r="G2102" s="75">
        <v>0</v>
      </c>
      <c r="H2102" s="75">
        <v>127.2705</v>
      </c>
      <c r="I2102" s="75">
        <v>123.16499999999999</v>
      </c>
      <c r="J2102" s="75">
        <v>116.32249999999999</v>
      </c>
      <c r="K2102" s="75">
        <v>95.794999999999987</v>
      </c>
      <c r="L2102" s="76">
        <v>0</v>
      </c>
      <c r="M2102" s="75">
        <v>123.16499999999999</v>
      </c>
      <c r="N2102" s="75">
        <v>123.16499999999999</v>
      </c>
      <c r="O2102" s="75">
        <v>123.16499999999999</v>
      </c>
      <c r="P2102" s="77">
        <v>0</v>
      </c>
      <c r="Q2102" s="77">
        <v>127.2705</v>
      </c>
    </row>
    <row r="2103" spans="1:17" x14ac:dyDescent="0.2">
      <c r="A2103" s="19">
        <v>40570210</v>
      </c>
      <c r="B2103" s="19" t="s">
        <v>1309</v>
      </c>
      <c r="C2103" s="20">
        <v>32400</v>
      </c>
      <c r="D2103" s="73">
        <v>2259.75</v>
      </c>
      <c r="E2103" s="74">
        <v>1724.4824999999998</v>
      </c>
      <c r="G2103" s="75">
        <v>220.38293000000002</v>
      </c>
      <c r="H2103" s="75">
        <v>127.2705</v>
      </c>
      <c r="I2103" s="75">
        <v>123.16499999999999</v>
      </c>
      <c r="J2103" s="75">
        <v>116.32249999999999</v>
      </c>
      <c r="K2103" s="75">
        <v>95.794999999999987</v>
      </c>
      <c r="L2103" s="76">
        <v>104.337</v>
      </c>
      <c r="M2103" s="75">
        <v>123.16499999999999</v>
      </c>
      <c r="N2103" s="75">
        <v>123.16499999999999</v>
      </c>
      <c r="O2103" s="75">
        <v>123.16499999999999</v>
      </c>
      <c r="P2103" s="77">
        <v>95.794999999999987</v>
      </c>
      <c r="Q2103" s="77">
        <v>220.38293000000002</v>
      </c>
    </row>
    <row r="2104" spans="1:17" x14ac:dyDescent="0.2">
      <c r="A2104" s="19">
        <v>40570228</v>
      </c>
      <c r="B2104" s="19" t="s">
        <v>1089</v>
      </c>
      <c r="C2104" s="20">
        <v>50390</v>
      </c>
      <c r="D2104" s="73">
        <v>1505</v>
      </c>
      <c r="E2104" s="74">
        <v>746.31549999999993</v>
      </c>
      <c r="G2104" s="75">
        <v>0</v>
      </c>
      <c r="H2104" s="75">
        <v>116.8359</v>
      </c>
      <c r="I2104" s="75">
        <v>113.06699999999999</v>
      </c>
      <c r="J2104" s="75">
        <v>106.7855</v>
      </c>
      <c r="K2104" s="75">
        <v>87.940999999999988</v>
      </c>
      <c r="L2104" s="76">
        <v>0</v>
      </c>
      <c r="M2104" s="75">
        <v>113.06699999999999</v>
      </c>
      <c r="N2104" s="75">
        <v>113.06699999999999</v>
      </c>
      <c r="O2104" s="75">
        <v>113.06699999999999</v>
      </c>
      <c r="P2104" s="77">
        <v>0</v>
      </c>
      <c r="Q2104" s="77">
        <v>116.8359</v>
      </c>
    </row>
    <row r="2105" spans="1:17" x14ac:dyDescent="0.2">
      <c r="A2105" s="19">
        <v>40570244</v>
      </c>
      <c r="B2105" s="19" t="s">
        <v>2350</v>
      </c>
      <c r="C2105" s="20">
        <v>10005</v>
      </c>
      <c r="D2105" s="73">
        <v>863.75</v>
      </c>
      <c r="E2105" s="74">
        <v>746.31549999999993</v>
      </c>
      <c r="G2105" s="75">
        <v>220.38293000000002</v>
      </c>
      <c r="H2105" s="75">
        <v>127.2705</v>
      </c>
      <c r="I2105" s="75">
        <v>123.16499999999999</v>
      </c>
      <c r="J2105" s="75">
        <v>116.32249999999999</v>
      </c>
      <c r="K2105" s="75">
        <v>95.794999999999987</v>
      </c>
      <c r="L2105" s="76">
        <v>104.337</v>
      </c>
      <c r="M2105" s="75">
        <v>123.16499999999999</v>
      </c>
      <c r="N2105" s="75">
        <v>123.16499999999999</v>
      </c>
      <c r="O2105" s="75">
        <v>123.16499999999999</v>
      </c>
      <c r="P2105" s="77">
        <v>95.794999999999987</v>
      </c>
      <c r="Q2105" s="77">
        <v>220.38293000000002</v>
      </c>
    </row>
    <row r="2106" spans="1:17" x14ac:dyDescent="0.2">
      <c r="A2106" s="19">
        <v>40570251</v>
      </c>
      <c r="B2106" s="19" t="s">
        <v>1086</v>
      </c>
      <c r="C2106" s="20">
        <v>19000</v>
      </c>
      <c r="D2106" s="73">
        <v>1544</v>
      </c>
      <c r="E2106" s="74">
        <v>746.31549999999993</v>
      </c>
      <c r="G2106" s="75">
        <v>220.38293000000002</v>
      </c>
      <c r="H2106" s="75">
        <v>127.2705</v>
      </c>
      <c r="I2106" s="75">
        <v>123.16499999999999</v>
      </c>
      <c r="J2106" s="75">
        <v>116.32249999999999</v>
      </c>
      <c r="K2106" s="75">
        <v>95.794999999999987</v>
      </c>
      <c r="L2106" s="76">
        <v>104.337</v>
      </c>
      <c r="M2106" s="75">
        <v>123.16499999999999</v>
      </c>
      <c r="N2106" s="75">
        <v>123.16499999999999</v>
      </c>
      <c r="O2106" s="75">
        <v>123.16499999999999</v>
      </c>
      <c r="P2106" s="77">
        <v>95.794999999999987</v>
      </c>
      <c r="Q2106" s="77">
        <v>220.38293000000002</v>
      </c>
    </row>
    <row r="2107" spans="1:17" x14ac:dyDescent="0.2">
      <c r="A2107" s="19">
        <v>40570269</v>
      </c>
      <c r="B2107" s="19" t="s">
        <v>1087</v>
      </c>
      <c r="C2107" s="20">
        <v>19001</v>
      </c>
      <c r="D2107" s="73">
        <v>315.5</v>
      </c>
      <c r="E2107" s="74">
        <v>0</v>
      </c>
      <c r="G2107" s="75">
        <v>220.38293000000002</v>
      </c>
      <c r="H2107" s="75">
        <v>134.84070000000003</v>
      </c>
      <c r="I2107" s="75">
        <v>130.49100000000001</v>
      </c>
      <c r="J2107" s="75">
        <v>123.2415</v>
      </c>
      <c r="K2107" s="75">
        <v>101.49299999999999</v>
      </c>
      <c r="L2107" s="76">
        <v>104.337</v>
      </c>
      <c r="M2107" s="75">
        <v>130.49100000000001</v>
      </c>
      <c r="N2107" s="75">
        <v>130.49100000000001</v>
      </c>
      <c r="O2107" s="75">
        <v>130.49100000000001</v>
      </c>
      <c r="P2107" s="77">
        <v>101.49299999999999</v>
      </c>
      <c r="Q2107" s="77">
        <v>220.38293000000002</v>
      </c>
    </row>
    <row r="2108" spans="1:17" x14ac:dyDescent="0.2">
      <c r="A2108" s="19">
        <v>40570293</v>
      </c>
      <c r="B2108" s="19" t="s">
        <v>1048</v>
      </c>
      <c r="C2108" s="20">
        <v>93922</v>
      </c>
      <c r="D2108" s="73">
        <v>993.75</v>
      </c>
      <c r="E2108" s="74">
        <v>133.5265</v>
      </c>
      <c r="G2108" s="75">
        <v>0</v>
      </c>
      <c r="H2108" s="75">
        <v>135.5754</v>
      </c>
      <c r="I2108" s="75">
        <v>131.202</v>
      </c>
      <c r="J2108" s="75">
        <v>123.913</v>
      </c>
      <c r="K2108" s="75">
        <v>102.04599999999999</v>
      </c>
      <c r="L2108" s="76">
        <v>0</v>
      </c>
      <c r="M2108" s="75">
        <v>131.202</v>
      </c>
      <c r="N2108" s="75">
        <v>131.202</v>
      </c>
      <c r="O2108" s="75">
        <v>131.202</v>
      </c>
      <c r="P2108" s="77">
        <v>0</v>
      </c>
      <c r="Q2108" s="77">
        <v>135.5754</v>
      </c>
    </row>
    <row r="2109" spans="1:17" x14ac:dyDescent="0.2">
      <c r="A2109" s="19">
        <v>40570301</v>
      </c>
      <c r="B2109" s="19" t="s">
        <v>2026</v>
      </c>
      <c r="C2109" s="20">
        <v>93930</v>
      </c>
      <c r="D2109" s="73">
        <v>1088</v>
      </c>
      <c r="E2109" s="74">
        <v>268.548</v>
      </c>
      <c r="G2109" s="75">
        <v>0</v>
      </c>
      <c r="H2109" s="75">
        <v>127.2705</v>
      </c>
      <c r="I2109" s="75">
        <v>123.16499999999999</v>
      </c>
      <c r="J2109" s="75">
        <v>116.32249999999999</v>
      </c>
      <c r="K2109" s="75">
        <v>95.794999999999987</v>
      </c>
      <c r="L2109" s="76">
        <v>0</v>
      </c>
      <c r="M2109" s="75">
        <v>123.16499999999999</v>
      </c>
      <c r="N2109" s="75">
        <v>123.16499999999999</v>
      </c>
      <c r="O2109" s="75">
        <v>123.16499999999999</v>
      </c>
      <c r="P2109" s="77">
        <v>0</v>
      </c>
      <c r="Q2109" s="77">
        <v>127.2705</v>
      </c>
    </row>
    <row r="2110" spans="1:17" x14ac:dyDescent="0.2">
      <c r="A2110" s="19">
        <v>40570327</v>
      </c>
      <c r="B2110" s="19" t="s">
        <v>1314</v>
      </c>
      <c r="C2110" s="20">
        <v>60100</v>
      </c>
      <c r="D2110" s="73">
        <v>1507</v>
      </c>
      <c r="E2110" s="74">
        <v>746.31549999999993</v>
      </c>
      <c r="G2110" s="75">
        <v>0</v>
      </c>
      <c r="H2110" s="75">
        <v>133.98509999999999</v>
      </c>
      <c r="I2110" s="75">
        <v>129.66300000000001</v>
      </c>
      <c r="J2110" s="75">
        <v>122.45949999999999</v>
      </c>
      <c r="K2110" s="75">
        <v>100.84899999999999</v>
      </c>
      <c r="L2110" s="76">
        <v>0</v>
      </c>
      <c r="M2110" s="75">
        <v>129.66300000000001</v>
      </c>
      <c r="N2110" s="75">
        <v>129.66300000000001</v>
      </c>
      <c r="O2110" s="75">
        <v>129.66300000000001</v>
      </c>
      <c r="P2110" s="77">
        <v>0</v>
      </c>
      <c r="Q2110" s="77">
        <v>133.98509999999999</v>
      </c>
    </row>
    <row r="2111" spans="1:17" x14ac:dyDescent="0.2">
      <c r="A2111" s="19">
        <v>40570335</v>
      </c>
      <c r="B2111" s="19" t="s">
        <v>2629</v>
      </c>
      <c r="C2111" s="20">
        <v>76831</v>
      </c>
      <c r="D2111" s="73">
        <v>515</v>
      </c>
      <c r="E2111" s="74">
        <v>268.548</v>
      </c>
      <c r="G2111" s="75">
        <v>0</v>
      </c>
      <c r="H2111" s="75">
        <v>127.2705</v>
      </c>
      <c r="I2111" s="75">
        <v>123.16499999999999</v>
      </c>
      <c r="J2111" s="75">
        <v>116.32249999999999</v>
      </c>
      <c r="K2111" s="75">
        <v>95.794999999999987</v>
      </c>
      <c r="L2111" s="76">
        <v>0</v>
      </c>
      <c r="M2111" s="75">
        <v>123.16499999999999</v>
      </c>
      <c r="N2111" s="75">
        <v>123.16499999999999</v>
      </c>
      <c r="O2111" s="75">
        <v>123.16499999999999</v>
      </c>
      <c r="P2111" s="77">
        <v>0</v>
      </c>
      <c r="Q2111" s="77">
        <v>127.2705</v>
      </c>
    </row>
    <row r="2112" spans="1:17" x14ac:dyDescent="0.2">
      <c r="A2112" s="19">
        <v>40570343</v>
      </c>
      <c r="B2112" s="19" t="s">
        <v>2027</v>
      </c>
      <c r="C2112" s="20">
        <v>93931</v>
      </c>
      <c r="D2112" s="73">
        <v>746.75</v>
      </c>
      <c r="E2112" s="74">
        <v>122.91199999999999</v>
      </c>
      <c r="G2112" s="75">
        <v>0</v>
      </c>
      <c r="H2112" s="75">
        <v>127.2705</v>
      </c>
      <c r="I2112" s="75">
        <v>123.16499999999999</v>
      </c>
      <c r="J2112" s="75">
        <v>116.32249999999999</v>
      </c>
      <c r="K2112" s="75">
        <v>95.794999999999987</v>
      </c>
      <c r="L2112" s="76">
        <v>0</v>
      </c>
      <c r="M2112" s="75">
        <v>123.16499999999999</v>
      </c>
      <c r="N2112" s="75">
        <v>123.16499999999999</v>
      </c>
      <c r="O2112" s="75">
        <v>123.16499999999999</v>
      </c>
      <c r="P2112" s="77">
        <v>0</v>
      </c>
      <c r="Q2112" s="77">
        <v>127.2705</v>
      </c>
    </row>
    <row r="2113" spans="1:17" x14ac:dyDescent="0.2">
      <c r="A2113" s="19">
        <v>40570343</v>
      </c>
      <c r="B2113" s="19" t="s">
        <v>2027</v>
      </c>
      <c r="C2113" s="20">
        <v>93931</v>
      </c>
      <c r="D2113" s="73">
        <v>746.75</v>
      </c>
      <c r="E2113" s="74">
        <v>122.91199999999999</v>
      </c>
      <c r="G2113" s="75">
        <v>0</v>
      </c>
      <c r="H2113" s="75">
        <v>127.2705</v>
      </c>
      <c r="I2113" s="75">
        <v>123.16499999999999</v>
      </c>
      <c r="J2113" s="75">
        <v>116.32249999999999</v>
      </c>
      <c r="K2113" s="75">
        <v>95.794999999999987</v>
      </c>
      <c r="L2113" s="76">
        <v>0</v>
      </c>
      <c r="M2113" s="75">
        <v>123.16499999999999</v>
      </c>
      <c r="N2113" s="75">
        <v>123.16499999999999</v>
      </c>
      <c r="O2113" s="75">
        <v>123.16499999999999</v>
      </c>
      <c r="P2113" s="77">
        <v>0</v>
      </c>
      <c r="Q2113" s="77">
        <v>127.2705</v>
      </c>
    </row>
    <row r="2114" spans="1:17" x14ac:dyDescent="0.2">
      <c r="A2114" s="19">
        <v>40570343</v>
      </c>
      <c r="B2114" s="19" t="s">
        <v>2027</v>
      </c>
      <c r="C2114" s="20">
        <v>93931</v>
      </c>
      <c r="D2114" s="73">
        <v>746.75</v>
      </c>
      <c r="E2114" s="74">
        <v>122.91199999999999</v>
      </c>
      <c r="G2114" s="75">
        <v>0</v>
      </c>
      <c r="H2114" s="75">
        <v>127.2705</v>
      </c>
      <c r="I2114" s="75">
        <v>123.16499999999999</v>
      </c>
      <c r="J2114" s="75">
        <v>116.32249999999999</v>
      </c>
      <c r="K2114" s="75">
        <v>95.794999999999987</v>
      </c>
      <c r="L2114" s="76">
        <v>0</v>
      </c>
      <c r="M2114" s="75">
        <v>123.16499999999999</v>
      </c>
      <c r="N2114" s="75">
        <v>123.16499999999999</v>
      </c>
      <c r="O2114" s="75">
        <v>123.16499999999999</v>
      </c>
      <c r="P2114" s="77">
        <v>0</v>
      </c>
      <c r="Q2114" s="77">
        <v>127.2705</v>
      </c>
    </row>
    <row r="2115" spans="1:17" x14ac:dyDescent="0.2">
      <c r="A2115" s="19">
        <v>40570350</v>
      </c>
      <c r="B2115" s="19" t="s">
        <v>2012</v>
      </c>
      <c r="C2115" s="20">
        <v>93978</v>
      </c>
      <c r="D2115" s="73">
        <v>1274.75</v>
      </c>
      <c r="E2115" s="74">
        <v>268.548</v>
      </c>
      <c r="G2115" s="75">
        <v>0</v>
      </c>
      <c r="H2115" s="75">
        <v>138.33750000000001</v>
      </c>
      <c r="I2115" s="75">
        <v>133.875</v>
      </c>
      <c r="J2115" s="75">
        <v>126.4375</v>
      </c>
      <c r="K2115" s="75">
        <v>104.125</v>
      </c>
      <c r="L2115" s="76">
        <v>0</v>
      </c>
      <c r="M2115" s="75">
        <v>133.875</v>
      </c>
      <c r="N2115" s="75">
        <v>133.875</v>
      </c>
      <c r="O2115" s="75">
        <v>133.875</v>
      </c>
      <c r="P2115" s="77">
        <v>0</v>
      </c>
      <c r="Q2115" s="77">
        <v>138.33750000000001</v>
      </c>
    </row>
    <row r="2116" spans="1:17" x14ac:dyDescent="0.2">
      <c r="A2116" s="19">
        <v>40570368</v>
      </c>
      <c r="B2116" s="19" t="s">
        <v>2025</v>
      </c>
      <c r="C2116" s="20">
        <v>93990</v>
      </c>
      <c r="D2116" s="73">
        <v>859.75</v>
      </c>
      <c r="E2116" s="74">
        <v>122.91199999999999</v>
      </c>
      <c r="G2116" s="75">
        <v>220.38293000000002</v>
      </c>
      <c r="H2116" s="75">
        <v>128.34</v>
      </c>
      <c r="I2116" s="75">
        <v>124.2</v>
      </c>
      <c r="J2116" s="75">
        <v>117.3</v>
      </c>
      <c r="K2116" s="75">
        <v>96.6</v>
      </c>
      <c r="L2116" s="76">
        <v>104.337</v>
      </c>
      <c r="M2116" s="75">
        <v>124.2</v>
      </c>
      <c r="N2116" s="75">
        <v>124.2</v>
      </c>
      <c r="O2116" s="75">
        <v>124.2</v>
      </c>
      <c r="P2116" s="77">
        <v>96.6</v>
      </c>
      <c r="Q2116" s="77">
        <v>220.38293000000002</v>
      </c>
    </row>
    <row r="2117" spans="1:17" x14ac:dyDescent="0.2">
      <c r="A2117" s="19">
        <v>40570376</v>
      </c>
      <c r="B2117" s="19" t="s">
        <v>4652</v>
      </c>
      <c r="C2117" s="20">
        <v>76776</v>
      </c>
      <c r="D2117" s="73">
        <v>1272.5</v>
      </c>
      <c r="E2117" s="74">
        <v>122.91199999999999</v>
      </c>
      <c r="G2117" s="75">
        <v>220.38293000000002</v>
      </c>
      <c r="H2117" s="75">
        <v>128.34</v>
      </c>
      <c r="I2117" s="75">
        <v>124.2</v>
      </c>
      <c r="J2117" s="75">
        <v>117.3</v>
      </c>
      <c r="K2117" s="75">
        <v>96.6</v>
      </c>
      <c r="L2117" s="76">
        <v>104.337</v>
      </c>
      <c r="M2117" s="75">
        <v>124.2</v>
      </c>
      <c r="N2117" s="75">
        <v>124.2</v>
      </c>
      <c r="O2117" s="75">
        <v>124.2</v>
      </c>
      <c r="P2117" s="77">
        <v>96.6</v>
      </c>
      <c r="Q2117" s="77">
        <v>220.38293000000002</v>
      </c>
    </row>
    <row r="2118" spans="1:17" x14ac:dyDescent="0.2">
      <c r="A2118" s="19">
        <v>40570418</v>
      </c>
      <c r="B2118" s="19" t="s">
        <v>1307</v>
      </c>
      <c r="C2118" s="20">
        <v>38505</v>
      </c>
      <c r="D2118" s="73">
        <v>3632</v>
      </c>
      <c r="E2118" s="74">
        <v>1724.4824999999998</v>
      </c>
      <c r="G2118" s="75">
        <v>220.38293000000002</v>
      </c>
      <c r="H2118" s="75">
        <v>128.34</v>
      </c>
      <c r="I2118" s="75">
        <v>124.2</v>
      </c>
      <c r="J2118" s="75">
        <v>117.3</v>
      </c>
      <c r="K2118" s="75">
        <v>96.6</v>
      </c>
      <c r="L2118" s="76">
        <v>104.337</v>
      </c>
      <c r="M2118" s="75">
        <v>124.2</v>
      </c>
      <c r="N2118" s="75">
        <v>124.2</v>
      </c>
      <c r="O2118" s="75">
        <v>124.2</v>
      </c>
      <c r="P2118" s="77">
        <v>96.6</v>
      </c>
      <c r="Q2118" s="77">
        <v>220.38293000000002</v>
      </c>
    </row>
    <row r="2119" spans="1:17" x14ac:dyDescent="0.2">
      <c r="A2119" s="19">
        <v>40570418</v>
      </c>
      <c r="B2119" s="19" t="s">
        <v>1307</v>
      </c>
      <c r="C2119" s="20">
        <v>38505</v>
      </c>
      <c r="D2119" s="73">
        <v>3632</v>
      </c>
      <c r="E2119" s="74">
        <v>1724.4824999999998</v>
      </c>
      <c r="G2119" s="75">
        <v>0</v>
      </c>
      <c r="H2119" s="75">
        <v>128.34</v>
      </c>
      <c r="I2119" s="75">
        <v>124.2</v>
      </c>
      <c r="J2119" s="75">
        <v>117.3</v>
      </c>
      <c r="K2119" s="75">
        <v>96.6</v>
      </c>
      <c r="L2119" s="76">
        <v>0</v>
      </c>
      <c r="M2119" s="75">
        <v>124.2</v>
      </c>
      <c r="N2119" s="75">
        <v>124.2</v>
      </c>
      <c r="O2119" s="75">
        <v>124.2</v>
      </c>
      <c r="P2119" s="77">
        <v>0</v>
      </c>
      <c r="Q2119" s="77">
        <v>128.34</v>
      </c>
    </row>
    <row r="2120" spans="1:17" x14ac:dyDescent="0.2">
      <c r="A2120" s="19">
        <v>40570426</v>
      </c>
      <c r="B2120" s="19" t="s">
        <v>2686</v>
      </c>
      <c r="C2120" s="20">
        <v>10140</v>
      </c>
      <c r="D2120" s="73">
        <v>3632</v>
      </c>
      <c r="E2120" s="74">
        <v>1724.4824999999998</v>
      </c>
      <c r="G2120" s="75">
        <v>220.38293000000002</v>
      </c>
      <c r="H2120" s="75">
        <v>128.34</v>
      </c>
      <c r="I2120" s="75">
        <v>124.2</v>
      </c>
      <c r="J2120" s="75">
        <v>117.3</v>
      </c>
      <c r="K2120" s="75">
        <v>96.6</v>
      </c>
      <c r="L2120" s="76">
        <v>104.337</v>
      </c>
      <c r="M2120" s="75">
        <v>124.2</v>
      </c>
      <c r="N2120" s="75">
        <v>124.2</v>
      </c>
      <c r="O2120" s="75">
        <v>124.2</v>
      </c>
      <c r="P2120" s="77">
        <v>96.6</v>
      </c>
      <c r="Q2120" s="77">
        <v>220.38293000000002</v>
      </c>
    </row>
    <row r="2121" spans="1:17" x14ac:dyDescent="0.2">
      <c r="A2121" s="19">
        <v>40570442</v>
      </c>
      <c r="B2121" s="19" t="s">
        <v>1945</v>
      </c>
      <c r="C2121" s="20">
        <v>32551</v>
      </c>
      <c r="D2121" s="73">
        <v>1405</v>
      </c>
      <c r="E2121" s="74">
        <v>1711.0274999999997</v>
      </c>
      <c r="G2121" s="75">
        <v>220.38293000000002</v>
      </c>
      <c r="H2121" s="75">
        <v>167.4837</v>
      </c>
      <c r="I2121" s="75">
        <v>162.08100000000002</v>
      </c>
      <c r="J2121" s="75">
        <v>153.07650000000001</v>
      </c>
      <c r="K2121" s="75">
        <v>126.06299999999999</v>
      </c>
      <c r="L2121" s="76">
        <v>104.337</v>
      </c>
      <c r="M2121" s="75">
        <v>162.08100000000002</v>
      </c>
      <c r="N2121" s="75">
        <v>162.08100000000002</v>
      </c>
      <c r="O2121" s="75">
        <v>162.08100000000002</v>
      </c>
      <c r="P2121" s="77">
        <v>104.337</v>
      </c>
      <c r="Q2121" s="77">
        <v>220.38293000000002</v>
      </c>
    </row>
    <row r="2122" spans="1:17" x14ac:dyDescent="0.2">
      <c r="A2122" s="19">
        <v>40570467</v>
      </c>
      <c r="B2122" s="19" t="s">
        <v>469</v>
      </c>
      <c r="C2122" s="20">
        <v>49083</v>
      </c>
      <c r="D2122" s="73">
        <v>2003.25</v>
      </c>
      <c r="E2122" s="74">
        <v>949.33649999999989</v>
      </c>
      <c r="G2122" s="75">
        <v>220.38293000000002</v>
      </c>
      <c r="H2122" s="75">
        <v>167.4837</v>
      </c>
      <c r="I2122" s="75">
        <v>162.08100000000002</v>
      </c>
      <c r="J2122" s="75">
        <v>153.07650000000001</v>
      </c>
      <c r="K2122" s="75">
        <v>126.06299999999999</v>
      </c>
      <c r="L2122" s="76">
        <v>104.337</v>
      </c>
      <c r="M2122" s="75">
        <v>162.08100000000002</v>
      </c>
      <c r="N2122" s="75">
        <v>162.08100000000002</v>
      </c>
      <c r="O2122" s="75">
        <v>162.08100000000002</v>
      </c>
      <c r="P2122" s="77">
        <v>104.337</v>
      </c>
      <c r="Q2122" s="77">
        <v>220.38293000000002</v>
      </c>
    </row>
    <row r="2123" spans="1:17" x14ac:dyDescent="0.2">
      <c r="A2123" s="19">
        <v>40570475</v>
      </c>
      <c r="B2123" s="19" t="s">
        <v>3388</v>
      </c>
      <c r="C2123" s="20">
        <v>76801</v>
      </c>
      <c r="D2123" s="73">
        <v>1373.5</v>
      </c>
      <c r="E2123" s="74">
        <v>122.91199999999999</v>
      </c>
      <c r="G2123" s="75">
        <v>220.38293000000002</v>
      </c>
      <c r="H2123" s="75">
        <v>167.4837</v>
      </c>
      <c r="I2123" s="75">
        <v>162.08100000000002</v>
      </c>
      <c r="J2123" s="75">
        <v>153.07650000000001</v>
      </c>
      <c r="K2123" s="75">
        <v>126.06299999999999</v>
      </c>
      <c r="L2123" s="76">
        <v>104.337</v>
      </c>
      <c r="M2123" s="75">
        <v>162.08100000000002</v>
      </c>
      <c r="N2123" s="75">
        <v>162.08100000000002</v>
      </c>
      <c r="O2123" s="75">
        <v>162.08100000000002</v>
      </c>
      <c r="P2123" s="77">
        <v>104.337</v>
      </c>
      <c r="Q2123" s="77">
        <v>220.38293000000002</v>
      </c>
    </row>
    <row r="2124" spans="1:17" x14ac:dyDescent="0.2">
      <c r="A2124" s="19">
        <v>40570483</v>
      </c>
      <c r="B2124" s="19" t="s">
        <v>2038</v>
      </c>
      <c r="C2124" s="20">
        <v>76802</v>
      </c>
      <c r="D2124" s="73">
        <v>1373.5</v>
      </c>
      <c r="E2124" s="74">
        <v>0</v>
      </c>
      <c r="G2124" s="75">
        <v>220.38293000000002</v>
      </c>
      <c r="H2124" s="75">
        <v>167.4837</v>
      </c>
      <c r="I2124" s="75">
        <v>162.08100000000002</v>
      </c>
      <c r="J2124" s="75">
        <v>153.07650000000001</v>
      </c>
      <c r="K2124" s="75">
        <v>126.06299999999999</v>
      </c>
      <c r="L2124" s="76">
        <v>104.337</v>
      </c>
      <c r="M2124" s="75">
        <v>162.08100000000002</v>
      </c>
      <c r="N2124" s="75">
        <v>162.08100000000002</v>
      </c>
      <c r="O2124" s="75">
        <v>162.08100000000002</v>
      </c>
      <c r="P2124" s="77">
        <v>104.337</v>
      </c>
      <c r="Q2124" s="77">
        <v>220.38293000000002</v>
      </c>
    </row>
    <row r="2125" spans="1:17" x14ac:dyDescent="0.2">
      <c r="A2125" s="19">
        <v>40570491</v>
      </c>
      <c r="B2125" s="19" t="s">
        <v>3390</v>
      </c>
      <c r="C2125" s="20">
        <v>76805</v>
      </c>
      <c r="D2125" s="73">
        <v>1373.5</v>
      </c>
      <c r="E2125" s="74">
        <v>122.91199999999999</v>
      </c>
      <c r="G2125" s="75">
        <v>220.38293000000002</v>
      </c>
      <c r="H2125" s="75">
        <v>167.4837</v>
      </c>
      <c r="I2125" s="75">
        <v>162.08100000000002</v>
      </c>
      <c r="J2125" s="75">
        <v>153.07650000000001</v>
      </c>
      <c r="K2125" s="75">
        <v>126.06299999999999</v>
      </c>
      <c r="L2125" s="76">
        <v>104.337</v>
      </c>
      <c r="M2125" s="75">
        <v>162.08100000000002</v>
      </c>
      <c r="N2125" s="75">
        <v>162.08100000000002</v>
      </c>
      <c r="O2125" s="75">
        <v>162.08100000000002</v>
      </c>
      <c r="P2125" s="77">
        <v>104.337</v>
      </c>
      <c r="Q2125" s="77">
        <v>220.38293000000002</v>
      </c>
    </row>
    <row r="2126" spans="1:17" x14ac:dyDescent="0.2">
      <c r="A2126" s="19">
        <v>40570509</v>
      </c>
      <c r="B2126" s="19" t="s">
        <v>2040</v>
      </c>
      <c r="C2126" s="20">
        <v>76810</v>
      </c>
      <c r="D2126" s="73">
        <v>1373.5</v>
      </c>
      <c r="E2126" s="74">
        <v>0</v>
      </c>
      <c r="G2126" s="75">
        <v>220.38293000000002</v>
      </c>
      <c r="H2126" s="75">
        <v>157.64429999999999</v>
      </c>
      <c r="I2126" s="75">
        <v>152.559</v>
      </c>
      <c r="J2126" s="75">
        <v>144.08349999999999</v>
      </c>
      <c r="K2126" s="75">
        <v>118.65699999999998</v>
      </c>
      <c r="L2126" s="76">
        <v>104.337</v>
      </c>
      <c r="M2126" s="75">
        <v>152.559</v>
      </c>
      <c r="N2126" s="75">
        <v>152.559</v>
      </c>
      <c r="O2126" s="75">
        <v>152.559</v>
      </c>
      <c r="P2126" s="77">
        <v>104.337</v>
      </c>
      <c r="Q2126" s="77">
        <v>220.38293000000002</v>
      </c>
    </row>
    <row r="2127" spans="1:17" x14ac:dyDescent="0.2">
      <c r="A2127" s="19">
        <v>40570517</v>
      </c>
      <c r="B2127" s="19" t="s">
        <v>3391</v>
      </c>
      <c r="C2127" s="20">
        <v>76811</v>
      </c>
      <c r="D2127" s="73">
        <v>1373.5</v>
      </c>
      <c r="E2127" s="74">
        <v>268.548</v>
      </c>
      <c r="G2127" s="75">
        <v>220.38293000000002</v>
      </c>
      <c r="H2127" s="75">
        <v>167.4837</v>
      </c>
      <c r="I2127" s="75">
        <v>162.08100000000002</v>
      </c>
      <c r="J2127" s="75">
        <v>153.07650000000001</v>
      </c>
      <c r="K2127" s="75">
        <v>126.06299999999999</v>
      </c>
      <c r="L2127" s="76">
        <v>104.337</v>
      </c>
      <c r="M2127" s="75">
        <v>162.08100000000002</v>
      </c>
      <c r="N2127" s="75">
        <v>162.08100000000002</v>
      </c>
      <c r="O2127" s="75">
        <v>162.08100000000002</v>
      </c>
      <c r="P2127" s="77">
        <v>104.337</v>
      </c>
      <c r="Q2127" s="77">
        <v>220.38293000000002</v>
      </c>
    </row>
    <row r="2128" spans="1:17" x14ac:dyDescent="0.2">
      <c r="A2128" s="19">
        <v>40570525</v>
      </c>
      <c r="B2128" s="19" t="s">
        <v>2042</v>
      </c>
      <c r="C2128" s="20">
        <v>76812</v>
      </c>
      <c r="D2128" s="73">
        <v>1373.5</v>
      </c>
      <c r="E2128" s="74">
        <v>0</v>
      </c>
      <c r="G2128" s="75">
        <v>220.38293000000002</v>
      </c>
      <c r="H2128" s="75">
        <v>152.15730000000002</v>
      </c>
      <c r="I2128" s="75">
        <v>147.24900000000002</v>
      </c>
      <c r="J2128" s="75">
        <v>139.0685</v>
      </c>
      <c r="K2128" s="75">
        <v>114.527</v>
      </c>
      <c r="L2128" s="76">
        <v>104.337</v>
      </c>
      <c r="M2128" s="75">
        <v>147.24900000000002</v>
      </c>
      <c r="N2128" s="75">
        <v>147.24900000000002</v>
      </c>
      <c r="O2128" s="75">
        <v>147.24900000000002</v>
      </c>
      <c r="P2128" s="77">
        <v>104.337</v>
      </c>
      <c r="Q2128" s="77">
        <v>220.38293000000002</v>
      </c>
    </row>
    <row r="2129" spans="1:17" x14ac:dyDescent="0.2">
      <c r="A2129" s="19">
        <v>40570533</v>
      </c>
      <c r="B2129" s="19" t="s">
        <v>3394</v>
      </c>
      <c r="C2129" s="20">
        <v>76819</v>
      </c>
      <c r="D2129" s="73">
        <v>1850</v>
      </c>
      <c r="E2129" s="74">
        <v>122.91199999999999</v>
      </c>
      <c r="G2129" s="75">
        <v>220.38293000000002</v>
      </c>
      <c r="H2129" s="75">
        <v>154.6497</v>
      </c>
      <c r="I2129" s="75">
        <v>149.661</v>
      </c>
      <c r="J2129" s="75">
        <v>141.34649999999999</v>
      </c>
      <c r="K2129" s="75">
        <v>116.40299999999999</v>
      </c>
      <c r="L2129" s="76">
        <v>104.337</v>
      </c>
      <c r="M2129" s="75">
        <v>149.661</v>
      </c>
      <c r="N2129" s="75">
        <v>149.661</v>
      </c>
      <c r="O2129" s="75">
        <v>149.661</v>
      </c>
      <c r="P2129" s="77">
        <v>104.337</v>
      </c>
      <c r="Q2129" s="77">
        <v>220.38293000000002</v>
      </c>
    </row>
    <row r="2130" spans="1:17" x14ac:dyDescent="0.2">
      <c r="A2130" s="19">
        <v>40570541</v>
      </c>
      <c r="B2130" s="19" t="s">
        <v>3396</v>
      </c>
      <c r="C2130" s="20">
        <v>76816</v>
      </c>
      <c r="D2130" s="73">
        <v>969.75</v>
      </c>
      <c r="E2130" s="74">
        <v>122.91199999999999</v>
      </c>
      <c r="G2130" s="75">
        <v>220.38293000000002</v>
      </c>
      <c r="H2130" s="75">
        <v>326.62529999999998</v>
      </c>
      <c r="I2130" s="75">
        <v>316.089</v>
      </c>
      <c r="J2130" s="75">
        <v>298.52849999999995</v>
      </c>
      <c r="K2130" s="75">
        <v>245.84699999999998</v>
      </c>
      <c r="L2130" s="76">
        <v>104.337</v>
      </c>
      <c r="M2130" s="75">
        <v>316.089</v>
      </c>
      <c r="N2130" s="75">
        <v>316.089</v>
      </c>
      <c r="O2130" s="75">
        <v>316.089</v>
      </c>
      <c r="P2130" s="77">
        <v>104.337</v>
      </c>
      <c r="Q2130" s="77">
        <v>326.62529999999998</v>
      </c>
    </row>
    <row r="2131" spans="1:17" x14ac:dyDescent="0.2">
      <c r="A2131" s="19">
        <v>40570582</v>
      </c>
      <c r="B2131" s="19" t="s">
        <v>2011</v>
      </c>
      <c r="C2131" s="20">
        <v>93975</v>
      </c>
      <c r="D2131" s="73">
        <v>1274.75</v>
      </c>
      <c r="E2131" s="74">
        <v>268.548</v>
      </c>
      <c r="G2131" s="75">
        <v>220.38293000000002</v>
      </c>
      <c r="H2131" s="75">
        <v>326.62529999999998</v>
      </c>
      <c r="I2131" s="75">
        <v>316.089</v>
      </c>
      <c r="J2131" s="75">
        <v>298.52849999999995</v>
      </c>
      <c r="K2131" s="75">
        <v>245.84699999999998</v>
      </c>
      <c r="L2131" s="76">
        <v>104.337</v>
      </c>
      <c r="M2131" s="75">
        <v>316.089</v>
      </c>
      <c r="N2131" s="75">
        <v>316.089</v>
      </c>
      <c r="O2131" s="75">
        <v>316.089</v>
      </c>
      <c r="P2131" s="77">
        <v>104.337</v>
      </c>
      <c r="Q2131" s="77">
        <v>326.62529999999998</v>
      </c>
    </row>
    <row r="2132" spans="1:17" x14ac:dyDescent="0.2">
      <c r="A2132" s="19">
        <v>40570590</v>
      </c>
      <c r="B2132" s="19" t="s">
        <v>353</v>
      </c>
      <c r="C2132" s="20">
        <v>93976</v>
      </c>
      <c r="D2132" s="73">
        <v>824.75</v>
      </c>
      <c r="E2132" s="74">
        <v>122.91199999999999</v>
      </c>
      <c r="G2132" s="75">
        <v>220.38293000000002</v>
      </c>
      <c r="H2132" s="75">
        <v>326.62529999999998</v>
      </c>
      <c r="I2132" s="75">
        <v>316.089</v>
      </c>
      <c r="J2132" s="75">
        <v>298.52849999999995</v>
      </c>
      <c r="K2132" s="75">
        <v>245.84699999999998</v>
      </c>
      <c r="L2132" s="76">
        <v>104.337</v>
      </c>
      <c r="M2132" s="75">
        <v>316.089</v>
      </c>
      <c r="N2132" s="75">
        <v>316.089</v>
      </c>
      <c r="O2132" s="75">
        <v>316.089</v>
      </c>
      <c r="P2132" s="77">
        <v>104.337</v>
      </c>
      <c r="Q2132" s="77">
        <v>326.62529999999998</v>
      </c>
    </row>
    <row r="2133" spans="1:17" x14ac:dyDescent="0.2">
      <c r="A2133" s="19">
        <v>40570608</v>
      </c>
      <c r="B2133" s="19" t="s">
        <v>4629</v>
      </c>
      <c r="C2133" s="20">
        <v>75894</v>
      </c>
      <c r="D2133" s="73">
        <v>3655.75</v>
      </c>
      <c r="E2133" s="74">
        <v>0</v>
      </c>
      <c r="G2133" s="75">
        <v>220.38293000000002</v>
      </c>
      <c r="H2133" s="75">
        <v>181.60110000000003</v>
      </c>
      <c r="I2133" s="75">
        <v>175.74300000000002</v>
      </c>
      <c r="J2133" s="75">
        <v>165.9795</v>
      </c>
      <c r="K2133" s="75">
        <v>136.68899999999999</v>
      </c>
      <c r="L2133" s="76">
        <v>104.337</v>
      </c>
      <c r="M2133" s="75">
        <v>175.74300000000002</v>
      </c>
      <c r="N2133" s="75">
        <v>175.74300000000002</v>
      </c>
      <c r="O2133" s="75">
        <v>175.74300000000002</v>
      </c>
      <c r="P2133" s="77">
        <v>104.337</v>
      </c>
      <c r="Q2133" s="77">
        <v>220.38293000000002</v>
      </c>
    </row>
    <row r="2134" spans="1:17" x14ac:dyDescent="0.2">
      <c r="A2134" s="19">
        <v>40570616</v>
      </c>
      <c r="B2134" s="19" t="s">
        <v>434</v>
      </c>
      <c r="C2134" s="20">
        <v>76817</v>
      </c>
      <c r="D2134" s="73">
        <v>613.75</v>
      </c>
      <c r="E2134" s="74">
        <v>122.91199999999999</v>
      </c>
      <c r="G2134" s="75">
        <v>220.38293000000002</v>
      </c>
      <c r="H2134" s="75">
        <v>194.68620000000001</v>
      </c>
      <c r="I2134" s="75">
        <v>188.40600000000001</v>
      </c>
      <c r="J2134" s="75">
        <v>177.93899999999999</v>
      </c>
      <c r="K2134" s="75">
        <v>146.53799999999998</v>
      </c>
      <c r="L2134" s="76">
        <v>104.337</v>
      </c>
      <c r="M2134" s="75">
        <v>188.40600000000001</v>
      </c>
      <c r="N2134" s="75">
        <v>188.40600000000001</v>
      </c>
      <c r="O2134" s="75">
        <v>188.40600000000001</v>
      </c>
      <c r="P2134" s="77">
        <v>104.337</v>
      </c>
      <c r="Q2134" s="77">
        <v>220.38293000000002</v>
      </c>
    </row>
    <row r="2135" spans="1:17" x14ac:dyDescent="0.2">
      <c r="A2135" s="19">
        <v>40570624</v>
      </c>
      <c r="B2135" s="19" t="s">
        <v>758</v>
      </c>
      <c r="C2135" s="20">
        <v>49083</v>
      </c>
      <c r="D2135" s="73">
        <v>2003.25</v>
      </c>
      <c r="E2135" s="74">
        <v>949.33649999999989</v>
      </c>
      <c r="G2135" s="75">
        <v>220.38293000000002</v>
      </c>
      <c r="H2135" s="75">
        <v>181.60110000000003</v>
      </c>
      <c r="I2135" s="75">
        <v>175.74300000000002</v>
      </c>
      <c r="J2135" s="75">
        <v>165.9795</v>
      </c>
      <c r="K2135" s="75">
        <v>136.68899999999999</v>
      </c>
      <c r="L2135" s="76">
        <v>104.337</v>
      </c>
      <c r="M2135" s="75">
        <v>175.74300000000002</v>
      </c>
      <c r="N2135" s="75">
        <v>175.74300000000002</v>
      </c>
      <c r="O2135" s="75">
        <v>175.74300000000002</v>
      </c>
      <c r="P2135" s="77">
        <v>104.337</v>
      </c>
      <c r="Q2135" s="77">
        <v>220.38293000000002</v>
      </c>
    </row>
    <row r="2136" spans="1:17" x14ac:dyDescent="0.2">
      <c r="A2136" s="19">
        <v>40570632</v>
      </c>
      <c r="B2136" s="19" t="s">
        <v>4306</v>
      </c>
      <c r="C2136" s="20">
        <v>96372</v>
      </c>
      <c r="D2136" s="73">
        <v>121</v>
      </c>
      <c r="E2136" s="74">
        <v>77.590499999999992</v>
      </c>
      <c r="G2136" s="75">
        <v>220.38293000000002</v>
      </c>
      <c r="H2136" s="75">
        <v>181.60110000000003</v>
      </c>
      <c r="I2136" s="75">
        <v>175.74300000000002</v>
      </c>
      <c r="J2136" s="75">
        <v>165.9795</v>
      </c>
      <c r="K2136" s="75">
        <v>136.68899999999999</v>
      </c>
      <c r="L2136" s="76">
        <v>104.337</v>
      </c>
      <c r="M2136" s="75">
        <v>175.74300000000002</v>
      </c>
      <c r="N2136" s="75">
        <v>175.74300000000002</v>
      </c>
      <c r="O2136" s="75">
        <v>175.74300000000002</v>
      </c>
      <c r="P2136" s="77">
        <v>104.337</v>
      </c>
      <c r="Q2136" s="77">
        <v>220.38293000000002</v>
      </c>
    </row>
    <row r="2137" spans="1:17" x14ac:dyDescent="0.2">
      <c r="A2137" s="19">
        <v>40570640</v>
      </c>
      <c r="B2137" s="19" t="s">
        <v>4151</v>
      </c>
      <c r="C2137" s="72"/>
      <c r="D2137" s="73">
        <v>265.25</v>
      </c>
      <c r="E2137" s="74">
        <v>0</v>
      </c>
      <c r="G2137" s="75">
        <v>220.38293000000002</v>
      </c>
      <c r="H2137" s="75">
        <v>182.04750000000001</v>
      </c>
      <c r="I2137" s="75">
        <v>176.17500000000001</v>
      </c>
      <c r="J2137" s="75">
        <v>166.38749999999999</v>
      </c>
      <c r="K2137" s="75">
        <v>137.02499999999998</v>
      </c>
      <c r="L2137" s="76">
        <v>104.337</v>
      </c>
      <c r="M2137" s="75">
        <v>176.17500000000001</v>
      </c>
      <c r="N2137" s="75">
        <v>176.17500000000001</v>
      </c>
      <c r="O2137" s="75">
        <v>176.17500000000001</v>
      </c>
      <c r="P2137" s="77">
        <v>104.337</v>
      </c>
      <c r="Q2137" s="77">
        <v>220.38293000000002</v>
      </c>
    </row>
    <row r="2138" spans="1:17" x14ac:dyDescent="0.2">
      <c r="A2138" s="19">
        <v>40570657</v>
      </c>
      <c r="B2138" s="19" t="s">
        <v>697</v>
      </c>
      <c r="C2138" s="72"/>
      <c r="D2138" s="73">
        <v>666.25</v>
      </c>
      <c r="E2138" s="74">
        <v>0</v>
      </c>
      <c r="G2138" s="75">
        <v>220.38293000000002</v>
      </c>
      <c r="H2138" s="75">
        <v>167.4837</v>
      </c>
      <c r="I2138" s="75">
        <v>162.08100000000002</v>
      </c>
      <c r="J2138" s="75">
        <v>153.07650000000001</v>
      </c>
      <c r="K2138" s="75">
        <v>126.06299999999999</v>
      </c>
      <c r="L2138" s="76">
        <v>104.337</v>
      </c>
      <c r="M2138" s="75">
        <v>162.08100000000002</v>
      </c>
      <c r="N2138" s="75">
        <v>162.08100000000002</v>
      </c>
      <c r="O2138" s="75">
        <v>162.08100000000002</v>
      </c>
      <c r="P2138" s="77">
        <v>104.337</v>
      </c>
      <c r="Q2138" s="77">
        <v>220.38293000000002</v>
      </c>
    </row>
    <row r="2139" spans="1:17" x14ac:dyDescent="0.2">
      <c r="A2139" s="19">
        <v>40570665</v>
      </c>
      <c r="B2139" s="19" t="s">
        <v>812</v>
      </c>
      <c r="C2139" s="72"/>
      <c r="D2139" s="73">
        <v>242.75</v>
      </c>
      <c r="E2139" s="74">
        <v>0</v>
      </c>
      <c r="G2139" s="75">
        <v>220.38293000000002</v>
      </c>
      <c r="H2139" s="75">
        <v>167.4837</v>
      </c>
      <c r="I2139" s="75">
        <v>162.08100000000002</v>
      </c>
      <c r="J2139" s="75">
        <v>153.07650000000001</v>
      </c>
      <c r="K2139" s="75">
        <v>126.06299999999999</v>
      </c>
      <c r="L2139" s="76">
        <v>104.337</v>
      </c>
      <c r="M2139" s="75">
        <v>162.08100000000002</v>
      </c>
      <c r="N2139" s="75">
        <v>162.08100000000002</v>
      </c>
      <c r="O2139" s="75">
        <v>162.08100000000002</v>
      </c>
      <c r="P2139" s="77">
        <v>104.337</v>
      </c>
      <c r="Q2139" s="77">
        <v>220.38293000000002</v>
      </c>
    </row>
    <row r="2140" spans="1:17" x14ac:dyDescent="0.2">
      <c r="A2140" s="19">
        <v>40570673</v>
      </c>
      <c r="B2140" s="19" t="s">
        <v>3925</v>
      </c>
      <c r="C2140" s="20">
        <v>76770</v>
      </c>
      <c r="D2140" s="73">
        <v>1481.5</v>
      </c>
      <c r="E2140" s="74">
        <v>122.91199999999999</v>
      </c>
      <c r="G2140" s="75">
        <v>0</v>
      </c>
      <c r="H2140" s="75">
        <v>167.4837</v>
      </c>
      <c r="I2140" s="75">
        <v>162.08100000000002</v>
      </c>
      <c r="J2140" s="75">
        <v>153.07650000000001</v>
      </c>
      <c r="K2140" s="75">
        <v>126.06299999999999</v>
      </c>
      <c r="L2140" s="76">
        <v>0</v>
      </c>
      <c r="M2140" s="75">
        <v>162.08100000000002</v>
      </c>
      <c r="N2140" s="75">
        <v>162.08100000000002</v>
      </c>
      <c r="O2140" s="75">
        <v>162.08100000000002</v>
      </c>
      <c r="P2140" s="77">
        <v>0</v>
      </c>
      <c r="Q2140" s="77">
        <v>167.4837</v>
      </c>
    </row>
    <row r="2141" spans="1:17" x14ac:dyDescent="0.2">
      <c r="A2141" s="19">
        <v>40570681</v>
      </c>
      <c r="B2141" s="19" t="s">
        <v>436</v>
      </c>
      <c r="C2141" s="20">
        <v>76775</v>
      </c>
      <c r="D2141" s="73">
        <v>1271.75</v>
      </c>
      <c r="E2141" s="74">
        <v>122.91199999999999</v>
      </c>
      <c r="G2141" s="75">
        <v>220.38293000000002</v>
      </c>
      <c r="H2141" s="75">
        <v>167.4837</v>
      </c>
      <c r="I2141" s="75">
        <v>162.08100000000002</v>
      </c>
      <c r="J2141" s="75">
        <v>153.07650000000001</v>
      </c>
      <c r="K2141" s="75">
        <v>126.06299999999999</v>
      </c>
      <c r="L2141" s="76">
        <v>104.337</v>
      </c>
      <c r="M2141" s="75">
        <v>162.08100000000002</v>
      </c>
      <c r="N2141" s="75">
        <v>162.08100000000002</v>
      </c>
      <c r="O2141" s="75">
        <v>162.08100000000002</v>
      </c>
      <c r="P2141" s="77">
        <v>104.337</v>
      </c>
      <c r="Q2141" s="77">
        <v>220.38293000000002</v>
      </c>
    </row>
    <row r="2142" spans="1:17" x14ac:dyDescent="0.2">
      <c r="A2142" s="19">
        <v>40570681</v>
      </c>
      <c r="B2142" s="19" t="s">
        <v>436</v>
      </c>
      <c r="C2142" s="20">
        <v>76775</v>
      </c>
      <c r="D2142" s="73">
        <v>1271.75</v>
      </c>
      <c r="E2142" s="74">
        <v>122.91199999999999</v>
      </c>
      <c r="G2142" s="75">
        <v>0</v>
      </c>
      <c r="H2142" s="75">
        <v>161.14110000000002</v>
      </c>
      <c r="I2142" s="75">
        <v>155.94300000000001</v>
      </c>
      <c r="J2142" s="75">
        <v>147.27950000000001</v>
      </c>
      <c r="K2142" s="75">
        <v>121.289</v>
      </c>
      <c r="L2142" s="76">
        <v>0</v>
      </c>
      <c r="M2142" s="75">
        <v>155.94300000000001</v>
      </c>
      <c r="N2142" s="75">
        <v>155.94300000000001</v>
      </c>
      <c r="O2142" s="75">
        <v>155.94300000000001</v>
      </c>
      <c r="P2142" s="77">
        <v>0</v>
      </c>
      <c r="Q2142" s="77">
        <v>161.14110000000002</v>
      </c>
    </row>
    <row r="2143" spans="1:17" x14ac:dyDescent="0.2">
      <c r="A2143" s="19">
        <v>40570681</v>
      </c>
      <c r="B2143" s="19" t="s">
        <v>436</v>
      </c>
      <c r="C2143" s="20">
        <v>76775</v>
      </c>
      <c r="D2143" s="73">
        <v>1271.75</v>
      </c>
      <c r="E2143" s="74">
        <v>122.91199999999999</v>
      </c>
      <c r="G2143" s="75">
        <v>220.38293000000002</v>
      </c>
      <c r="H2143" s="75">
        <v>167.4837</v>
      </c>
      <c r="I2143" s="75">
        <v>162.08100000000002</v>
      </c>
      <c r="J2143" s="75">
        <v>153.07650000000001</v>
      </c>
      <c r="K2143" s="75">
        <v>126.06299999999999</v>
      </c>
      <c r="L2143" s="76">
        <v>104.337</v>
      </c>
      <c r="M2143" s="75">
        <v>162.08100000000002</v>
      </c>
      <c r="N2143" s="75">
        <v>162.08100000000002</v>
      </c>
      <c r="O2143" s="75">
        <v>162.08100000000002</v>
      </c>
      <c r="P2143" s="77">
        <v>104.337</v>
      </c>
      <c r="Q2143" s="77">
        <v>220.38293000000002</v>
      </c>
    </row>
    <row r="2144" spans="1:17" x14ac:dyDescent="0.2">
      <c r="A2144" s="19">
        <v>40570699</v>
      </c>
      <c r="B2144" s="19" t="s">
        <v>4766</v>
      </c>
      <c r="C2144" s="20">
        <v>76937</v>
      </c>
      <c r="D2144" s="73">
        <v>915.25</v>
      </c>
      <c r="E2144" s="74">
        <v>0</v>
      </c>
      <c r="G2144" s="75">
        <v>220.38293000000002</v>
      </c>
      <c r="H2144" s="75">
        <v>167.4837</v>
      </c>
      <c r="I2144" s="75">
        <v>162.08100000000002</v>
      </c>
      <c r="J2144" s="75">
        <v>153.07650000000001</v>
      </c>
      <c r="K2144" s="75">
        <v>126.06299999999999</v>
      </c>
      <c r="L2144" s="76">
        <v>104.337</v>
      </c>
      <c r="M2144" s="75">
        <v>162.08100000000002</v>
      </c>
      <c r="N2144" s="75">
        <v>162.08100000000002</v>
      </c>
      <c r="O2144" s="75">
        <v>162.08100000000002</v>
      </c>
      <c r="P2144" s="77">
        <v>104.337</v>
      </c>
      <c r="Q2144" s="77">
        <v>220.38293000000002</v>
      </c>
    </row>
    <row r="2145" spans="1:17" x14ac:dyDescent="0.2">
      <c r="A2145" s="19">
        <v>40570699</v>
      </c>
      <c r="B2145" s="19" t="s">
        <v>4766</v>
      </c>
      <c r="C2145" s="20">
        <v>76937</v>
      </c>
      <c r="D2145" s="73">
        <v>915.25</v>
      </c>
      <c r="E2145" s="74">
        <v>0</v>
      </c>
      <c r="G2145" s="75">
        <v>220.38293000000002</v>
      </c>
      <c r="H2145" s="75">
        <v>176.58840000000001</v>
      </c>
      <c r="I2145" s="75">
        <v>170.892</v>
      </c>
      <c r="J2145" s="75">
        <v>161.398</v>
      </c>
      <c r="K2145" s="75">
        <v>132.916</v>
      </c>
      <c r="L2145" s="76">
        <v>104.337</v>
      </c>
      <c r="M2145" s="75">
        <v>170.892</v>
      </c>
      <c r="N2145" s="75">
        <v>170.892</v>
      </c>
      <c r="O2145" s="75">
        <v>170.892</v>
      </c>
      <c r="P2145" s="77">
        <v>104.337</v>
      </c>
      <c r="Q2145" s="77">
        <v>220.38293000000002</v>
      </c>
    </row>
    <row r="2146" spans="1:17" x14ac:dyDescent="0.2">
      <c r="A2146" s="19">
        <v>40570707</v>
      </c>
      <c r="B2146" s="19" t="s">
        <v>4546</v>
      </c>
      <c r="C2146" s="72"/>
      <c r="D2146" s="73">
        <v>307.25</v>
      </c>
      <c r="E2146" s="74">
        <v>0</v>
      </c>
      <c r="G2146" s="75">
        <v>0</v>
      </c>
      <c r="H2146" s="75">
        <v>178.41120000000001</v>
      </c>
      <c r="I2146" s="75">
        <v>172.65600000000001</v>
      </c>
      <c r="J2146" s="75">
        <v>163.06399999999999</v>
      </c>
      <c r="K2146" s="75">
        <v>134.28799999999998</v>
      </c>
      <c r="L2146" s="76">
        <v>0</v>
      </c>
      <c r="M2146" s="75">
        <v>172.65600000000001</v>
      </c>
      <c r="N2146" s="75">
        <v>172.65600000000001</v>
      </c>
      <c r="O2146" s="75">
        <v>172.65600000000001</v>
      </c>
      <c r="P2146" s="77">
        <v>0</v>
      </c>
      <c r="Q2146" s="77">
        <v>178.41120000000001</v>
      </c>
    </row>
    <row r="2147" spans="1:17" x14ac:dyDescent="0.2">
      <c r="A2147" s="19">
        <v>40570715</v>
      </c>
      <c r="B2147" s="19" t="s">
        <v>1088</v>
      </c>
      <c r="C2147" s="20">
        <v>60300</v>
      </c>
      <c r="D2147" s="73">
        <v>621.75</v>
      </c>
      <c r="E2147" s="74">
        <v>746.31549999999993</v>
      </c>
      <c r="G2147" s="75">
        <v>0</v>
      </c>
      <c r="H2147" s="75">
        <v>167.4837</v>
      </c>
      <c r="I2147" s="75">
        <v>162.08100000000002</v>
      </c>
      <c r="J2147" s="75">
        <v>153.07650000000001</v>
      </c>
      <c r="K2147" s="75">
        <v>126.06299999999999</v>
      </c>
      <c r="L2147" s="76">
        <v>0</v>
      </c>
      <c r="M2147" s="75">
        <v>162.08100000000002</v>
      </c>
      <c r="N2147" s="75">
        <v>162.08100000000002</v>
      </c>
      <c r="O2147" s="75">
        <v>162.08100000000002</v>
      </c>
      <c r="P2147" s="77">
        <v>0</v>
      </c>
      <c r="Q2147" s="77">
        <v>167.4837</v>
      </c>
    </row>
    <row r="2148" spans="1:17" x14ac:dyDescent="0.2">
      <c r="A2148" s="19">
        <v>40570723</v>
      </c>
      <c r="B2148" s="19" t="s">
        <v>1928</v>
      </c>
      <c r="C2148" s="20">
        <v>76820</v>
      </c>
      <c r="D2148" s="73">
        <v>560.5</v>
      </c>
      <c r="E2148" s="74">
        <v>122.91199999999999</v>
      </c>
      <c r="G2148" s="75">
        <v>0</v>
      </c>
      <c r="H2148" s="75">
        <v>179.7039</v>
      </c>
      <c r="I2148" s="75">
        <v>173.90699999999998</v>
      </c>
      <c r="J2148" s="75">
        <v>164.24549999999999</v>
      </c>
      <c r="K2148" s="75">
        <v>135.261</v>
      </c>
      <c r="L2148" s="76">
        <v>0</v>
      </c>
      <c r="M2148" s="75">
        <v>173.90699999999998</v>
      </c>
      <c r="N2148" s="75">
        <v>173.90699999999998</v>
      </c>
      <c r="O2148" s="75">
        <v>173.90699999999998</v>
      </c>
      <c r="P2148" s="77">
        <v>0</v>
      </c>
      <c r="Q2148" s="77">
        <v>179.7039</v>
      </c>
    </row>
    <row r="2149" spans="1:17" x14ac:dyDescent="0.2">
      <c r="A2149" s="19">
        <v>40570731</v>
      </c>
      <c r="B2149" s="19" t="s">
        <v>1929</v>
      </c>
      <c r="C2149" s="20">
        <v>76821</v>
      </c>
      <c r="D2149" s="73">
        <v>560.5</v>
      </c>
      <c r="E2149" s="74">
        <v>122.91199999999999</v>
      </c>
      <c r="G2149" s="75">
        <v>0</v>
      </c>
      <c r="H2149" s="75">
        <v>167.4837</v>
      </c>
      <c r="I2149" s="75">
        <v>162.08100000000002</v>
      </c>
      <c r="J2149" s="75">
        <v>153.07650000000001</v>
      </c>
      <c r="K2149" s="75">
        <v>126.06299999999999</v>
      </c>
      <c r="L2149" s="76">
        <v>0</v>
      </c>
      <c r="M2149" s="75">
        <v>162.08100000000002</v>
      </c>
      <c r="N2149" s="75">
        <v>162.08100000000002</v>
      </c>
      <c r="O2149" s="75">
        <v>162.08100000000002</v>
      </c>
      <c r="P2149" s="77">
        <v>0</v>
      </c>
      <c r="Q2149" s="77">
        <v>167.4837</v>
      </c>
    </row>
    <row r="2150" spans="1:17" x14ac:dyDescent="0.2">
      <c r="A2150" s="19">
        <v>40570764</v>
      </c>
      <c r="B2150" s="19" t="s">
        <v>3393</v>
      </c>
      <c r="C2150" s="20">
        <v>76813</v>
      </c>
      <c r="D2150" s="73">
        <v>444.25</v>
      </c>
      <c r="E2150" s="74">
        <v>122.91199999999999</v>
      </c>
      <c r="G2150" s="75">
        <v>0</v>
      </c>
      <c r="H2150" s="75">
        <v>167.4837</v>
      </c>
      <c r="I2150" s="75">
        <v>162.08100000000002</v>
      </c>
      <c r="J2150" s="75">
        <v>153.07650000000001</v>
      </c>
      <c r="K2150" s="75">
        <v>126.06299999999999</v>
      </c>
      <c r="L2150" s="76">
        <v>0</v>
      </c>
      <c r="M2150" s="75">
        <v>162.08100000000002</v>
      </c>
      <c r="N2150" s="75">
        <v>162.08100000000002</v>
      </c>
      <c r="O2150" s="75">
        <v>162.08100000000002</v>
      </c>
      <c r="P2150" s="77">
        <v>0</v>
      </c>
      <c r="Q2150" s="77">
        <v>167.4837</v>
      </c>
    </row>
    <row r="2151" spans="1:17" x14ac:dyDescent="0.2">
      <c r="A2151" s="19">
        <v>40570772</v>
      </c>
      <c r="B2151" s="19" t="s">
        <v>3403</v>
      </c>
      <c r="C2151" s="20">
        <v>76814</v>
      </c>
      <c r="D2151" s="73">
        <v>282.5</v>
      </c>
      <c r="E2151" s="74">
        <v>0</v>
      </c>
      <c r="G2151" s="75">
        <v>0</v>
      </c>
      <c r="H2151" s="75">
        <v>167.4837</v>
      </c>
      <c r="I2151" s="75">
        <v>162.08100000000002</v>
      </c>
      <c r="J2151" s="75">
        <v>153.07650000000001</v>
      </c>
      <c r="K2151" s="75">
        <v>126.06299999999999</v>
      </c>
      <c r="L2151" s="76">
        <v>0</v>
      </c>
      <c r="M2151" s="75">
        <v>162.08100000000002</v>
      </c>
      <c r="N2151" s="75">
        <v>162.08100000000002</v>
      </c>
      <c r="O2151" s="75">
        <v>162.08100000000002</v>
      </c>
      <c r="P2151" s="77">
        <v>0</v>
      </c>
      <c r="Q2151" s="77">
        <v>167.4837</v>
      </c>
    </row>
    <row r="2152" spans="1:17" x14ac:dyDescent="0.2">
      <c r="A2152" s="19">
        <v>40570780</v>
      </c>
      <c r="B2152" s="19" t="s">
        <v>4764</v>
      </c>
      <c r="C2152" s="20">
        <v>75989</v>
      </c>
      <c r="D2152" s="73">
        <v>681.75</v>
      </c>
      <c r="E2152" s="74">
        <v>0</v>
      </c>
      <c r="G2152" s="75">
        <v>0</v>
      </c>
      <c r="H2152" s="75">
        <v>182.04750000000001</v>
      </c>
      <c r="I2152" s="75">
        <v>176.17500000000001</v>
      </c>
      <c r="J2152" s="75">
        <v>166.38749999999999</v>
      </c>
      <c r="K2152" s="75">
        <v>137.02499999999998</v>
      </c>
      <c r="L2152" s="76">
        <v>0</v>
      </c>
      <c r="M2152" s="75">
        <v>176.17500000000001</v>
      </c>
      <c r="N2152" s="75">
        <v>176.17500000000001</v>
      </c>
      <c r="O2152" s="75">
        <v>176.17500000000001</v>
      </c>
      <c r="P2152" s="77">
        <v>0</v>
      </c>
      <c r="Q2152" s="77">
        <v>182.04750000000001</v>
      </c>
    </row>
    <row r="2153" spans="1:17" x14ac:dyDescent="0.2">
      <c r="A2153" s="19">
        <v>40570798</v>
      </c>
      <c r="B2153" s="19" t="s">
        <v>4769</v>
      </c>
      <c r="C2153" s="20">
        <v>42400</v>
      </c>
      <c r="D2153" s="73">
        <v>1806.5</v>
      </c>
      <c r="E2153" s="74">
        <v>746.31549999999993</v>
      </c>
      <c r="G2153" s="75">
        <v>220.38293000000002</v>
      </c>
      <c r="H2153" s="75">
        <v>181.60110000000003</v>
      </c>
      <c r="I2153" s="75">
        <v>175.74300000000002</v>
      </c>
      <c r="J2153" s="75">
        <v>165.9795</v>
      </c>
      <c r="K2153" s="75">
        <v>136.68899999999999</v>
      </c>
      <c r="L2153" s="76">
        <v>104.337</v>
      </c>
      <c r="M2153" s="75">
        <v>175.74300000000002</v>
      </c>
      <c r="N2153" s="75">
        <v>175.74300000000002</v>
      </c>
      <c r="O2153" s="75">
        <v>175.74300000000002</v>
      </c>
      <c r="P2153" s="77">
        <v>104.337</v>
      </c>
      <c r="Q2153" s="77">
        <v>220.38293000000002</v>
      </c>
    </row>
    <row r="2154" spans="1:17" x14ac:dyDescent="0.2">
      <c r="A2154" s="19">
        <v>40570806</v>
      </c>
      <c r="B2154" s="19" t="s">
        <v>1485</v>
      </c>
      <c r="C2154" s="20">
        <v>76604</v>
      </c>
      <c r="D2154" s="73">
        <v>264.25</v>
      </c>
      <c r="E2154" s="74">
        <v>122.91199999999999</v>
      </c>
      <c r="G2154" s="75">
        <v>220.38293000000002</v>
      </c>
      <c r="H2154" s="75">
        <v>181.60110000000003</v>
      </c>
      <c r="I2154" s="75">
        <v>175.74300000000002</v>
      </c>
      <c r="J2154" s="75">
        <v>165.9795</v>
      </c>
      <c r="K2154" s="75">
        <v>136.68899999999999</v>
      </c>
      <c r="L2154" s="76">
        <v>104.337</v>
      </c>
      <c r="M2154" s="75">
        <v>175.74300000000002</v>
      </c>
      <c r="N2154" s="75">
        <v>175.74300000000002</v>
      </c>
      <c r="O2154" s="75">
        <v>175.74300000000002</v>
      </c>
      <c r="P2154" s="77">
        <v>104.337</v>
      </c>
      <c r="Q2154" s="77">
        <v>220.38293000000002</v>
      </c>
    </row>
    <row r="2155" spans="1:17" x14ac:dyDescent="0.2">
      <c r="A2155" s="19">
        <v>40570814</v>
      </c>
      <c r="B2155" s="19" t="s">
        <v>1191</v>
      </c>
      <c r="C2155" s="72"/>
      <c r="D2155" s="73">
        <v>269.25</v>
      </c>
      <c r="E2155" s="74">
        <v>0</v>
      </c>
      <c r="G2155" s="75">
        <v>220.38293000000002</v>
      </c>
      <c r="H2155" s="75">
        <v>181.60110000000003</v>
      </c>
      <c r="I2155" s="75">
        <v>175.74300000000002</v>
      </c>
      <c r="J2155" s="75">
        <v>165.9795</v>
      </c>
      <c r="K2155" s="75">
        <v>136.68899999999999</v>
      </c>
      <c r="L2155" s="76">
        <v>104.337</v>
      </c>
      <c r="M2155" s="75">
        <v>175.74300000000002</v>
      </c>
      <c r="N2155" s="75">
        <v>175.74300000000002</v>
      </c>
      <c r="O2155" s="75">
        <v>175.74300000000002</v>
      </c>
      <c r="P2155" s="77">
        <v>104.337</v>
      </c>
      <c r="Q2155" s="77">
        <v>220.38293000000002</v>
      </c>
    </row>
    <row r="2156" spans="1:17" x14ac:dyDescent="0.2">
      <c r="A2156" s="19">
        <v>40570822</v>
      </c>
      <c r="B2156" s="19" t="s">
        <v>3398</v>
      </c>
      <c r="C2156" s="20">
        <v>76815</v>
      </c>
      <c r="D2156" s="73">
        <v>264.25</v>
      </c>
      <c r="E2156" s="74">
        <v>122.91199999999999</v>
      </c>
      <c r="G2156" s="75">
        <v>0</v>
      </c>
      <c r="H2156" s="75">
        <v>181.60110000000003</v>
      </c>
      <c r="I2156" s="75">
        <v>175.74300000000002</v>
      </c>
      <c r="J2156" s="75">
        <v>165.9795</v>
      </c>
      <c r="K2156" s="75">
        <v>136.68899999999999</v>
      </c>
      <c r="L2156" s="76">
        <v>0</v>
      </c>
      <c r="M2156" s="75">
        <v>175.74300000000002</v>
      </c>
      <c r="N2156" s="75">
        <v>175.74300000000002</v>
      </c>
      <c r="O2156" s="75">
        <v>175.74300000000002</v>
      </c>
      <c r="P2156" s="77">
        <v>0</v>
      </c>
      <c r="Q2156" s="77">
        <v>181.60110000000003</v>
      </c>
    </row>
    <row r="2157" spans="1:17" x14ac:dyDescent="0.2">
      <c r="A2157" s="19">
        <v>40570848</v>
      </c>
      <c r="B2157" s="19" t="s">
        <v>4771</v>
      </c>
      <c r="C2157" s="72"/>
      <c r="D2157" s="73">
        <v>191.5</v>
      </c>
      <c r="E2157" s="74">
        <v>0</v>
      </c>
      <c r="G2157" s="75">
        <v>220.38293000000002</v>
      </c>
      <c r="H2157" s="75">
        <v>181.60110000000003</v>
      </c>
      <c r="I2157" s="75">
        <v>175.74300000000002</v>
      </c>
      <c r="J2157" s="75">
        <v>165.9795</v>
      </c>
      <c r="K2157" s="75">
        <v>136.68899999999999</v>
      </c>
      <c r="L2157" s="76">
        <v>104.337</v>
      </c>
      <c r="M2157" s="75">
        <v>175.74300000000002</v>
      </c>
      <c r="N2157" s="75">
        <v>175.74300000000002</v>
      </c>
      <c r="O2157" s="75">
        <v>175.74300000000002</v>
      </c>
      <c r="P2157" s="77">
        <v>104.337</v>
      </c>
      <c r="Q2157" s="77">
        <v>220.38293000000002</v>
      </c>
    </row>
    <row r="2158" spans="1:17" x14ac:dyDescent="0.2">
      <c r="A2158" s="19">
        <v>40570855</v>
      </c>
      <c r="B2158" s="19" t="s">
        <v>1313</v>
      </c>
      <c r="C2158" s="20">
        <v>21550</v>
      </c>
      <c r="D2158" s="73">
        <v>3892</v>
      </c>
      <c r="E2158" s="74">
        <v>1724.4824999999998</v>
      </c>
      <c r="G2158" s="75">
        <v>220.38293000000002</v>
      </c>
      <c r="H2158" s="75">
        <v>197.64360000000002</v>
      </c>
      <c r="I2158" s="75">
        <v>191.268</v>
      </c>
      <c r="J2158" s="75">
        <v>180.642</v>
      </c>
      <c r="K2158" s="75">
        <v>148.76400000000001</v>
      </c>
      <c r="L2158" s="76">
        <v>104.337</v>
      </c>
      <c r="M2158" s="75">
        <v>191.268</v>
      </c>
      <c r="N2158" s="75">
        <v>191.268</v>
      </c>
      <c r="O2158" s="75">
        <v>191.268</v>
      </c>
      <c r="P2158" s="77">
        <v>104.337</v>
      </c>
      <c r="Q2158" s="77">
        <v>220.38293000000002</v>
      </c>
    </row>
    <row r="2159" spans="1:17" x14ac:dyDescent="0.2">
      <c r="A2159" s="19">
        <v>40570863</v>
      </c>
      <c r="B2159" s="19" t="s">
        <v>1312</v>
      </c>
      <c r="C2159" s="20">
        <v>21920</v>
      </c>
      <c r="D2159" s="73">
        <v>1894.25</v>
      </c>
      <c r="E2159" s="74">
        <v>1724.4824999999998</v>
      </c>
      <c r="G2159" s="75">
        <v>220.38293000000002</v>
      </c>
      <c r="H2159" s="75">
        <v>197.64360000000002</v>
      </c>
      <c r="I2159" s="75">
        <v>191.268</v>
      </c>
      <c r="J2159" s="75">
        <v>180.642</v>
      </c>
      <c r="K2159" s="75">
        <v>148.76400000000001</v>
      </c>
      <c r="L2159" s="76">
        <v>104.337</v>
      </c>
      <c r="M2159" s="75">
        <v>191.268</v>
      </c>
      <c r="N2159" s="75">
        <v>191.268</v>
      </c>
      <c r="O2159" s="75">
        <v>191.268</v>
      </c>
      <c r="P2159" s="77">
        <v>104.337</v>
      </c>
      <c r="Q2159" s="77">
        <v>220.38293000000002</v>
      </c>
    </row>
    <row r="2160" spans="1:17" x14ac:dyDescent="0.2">
      <c r="A2160" s="19">
        <v>40570921</v>
      </c>
      <c r="B2160" s="19" t="s">
        <v>1818</v>
      </c>
      <c r="C2160" s="20">
        <v>93923</v>
      </c>
      <c r="D2160" s="73">
        <v>161.25</v>
      </c>
      <c r="E2160" s="74">
        <v>167.24449999999999</v>
      </c>
      <c r="G2160" s="75">
        <v>220.38293000000002</v>
      </c>
      <c r="H2160" s="75">
        <v>197.64360000000002</v>
      </c>
      <c r="I2160" s="75">
        <v>191.268</v>
      </c>
      <c r="J2160" s="75">
        <v>180.642</v>
      </c>
      <c r="K2160" s="75">
        <v>148.76400000000001</v>
      </c>
      <c r="L2160" s="76">
        <v>104.337</v>
      </c>
      <c r="M2160" s="75">
        <v>191.268</v>
      </c>
      <c r="N2160" s="75">
        <v>191.268</v>
      </c>
      <c r="O2160" s="75">
        <v>191.268</v>
      </c>
      <c r="P2160" s="77">
        <v>104.337</v>
      </c>
      <c r="Q2160" s="77">
        <v>220.38293000000002</v>
      </c>
    </row>
    <row r="2161" spans="1:17" x14ac:dyDescent="0.2">
      <c r="A2161" s="19">
        <v>40570939</v>
      </c>
      <c r="B2161" s="19" t="s">
        <v>1819</v>
      </c>
      <c r="C2161" s="20">
        <v>93924</v>
      </c>
      <c r="D2161" s="73">
        <v>190</v>
      </c>
      <c r="E2161" s="74">
        <v>322.06899999999996</v>
      </c>
      <c r="G2161" s="75">
        <v>220.38293000000002</v>
      </c>
      <c r="H2161" s="75">
        <v>197.64360000000002</v>
      </c>
      <c r="I2161" s="75">
        <v>191.268</v>
      </c>
      <c r="J2161" s="75">
        <v>180.642</v>
      </c>
      <c r="K2161" s="75">
        <v>148.76400000000001</v>
      </c>
      <c r="L2161" s="76">
        <v>104.337</v>
      </c>
      <c r="M2161" s="75">
        <v>191.268</v>
      </c>
      <c r="N2161" s="75">
        <v>191.268</v>
      </c>
      <c r="O2161" s="75">
        <v>191.268</v>
      </c>
      <c r="P2161" s="77">
        <v>104.337</v>
      </c>
      <c r="Q2161" s="77">
        <v>220.38293000000002</v>
      </c>
    </row>
    <row r="2162" spans="1:17" x14ac:dyDescent="0.2">
      <c r="A2162" s="19">
        <v>40570954</v>
      </c>
      <c r="B2162" s="19" t="s">
        <v>1297</v>
      </c>
      <c r="C2162" s="20">
        <v>19083</v>
      </c>
      <c r="D2162" s="73">
        <v>3632</v>
      </c>
      <c r="E2162" s="74">
        <v>1724.4824999999998</v>
      </c>
      <c r="G2162" s="75">
        <v>220.38293000000002</v>
      </c>
      <c r="H2162" s="75">
        <v>197.64360000000002</v>
      </c>
      <c r="I2162" s="75">
        <v>191.268</v>
      </c>
      <c r="J2162" s="75">
        <v>180.642</v>
      </c>
      <c r="K2162" s="75">
        <v>148.76400000000001</v>
      </c>
      <c r="L2162" s="76">
        <v>104.337</v>
      </c>
      <c r="M2162" s="75">
        <v>191.268</v>
      </c>
      <c r="N2162" s="75">
        <v>191.268</v>
      </c>
      <c r="O2162" s="75">
        <v>191.268</v>
      </c>
      <c r="P2162" s="77">
        <v>104.337</v>
      </c>
      <c r="Q2162" s="77">
        <v>220.38293000000002</v>
      </c>
    </row>
    <row r="2163" spans="1:17" x14ac:dyDescent="0.2">
      <c r="A2163" s="19">
        <v>40570962</v>
      </c>
      <c r="B2163" s="19" t="s">
        <v>1300</v>
      </c>
      <c r="C2163" s="20">
        <v>19084</v>
      </c>
      <c r="D2163" s="73">
        <v>3560</v>
      </c>
      <c r="E2163" s="74">
        <v>0</v>
      </c>
      <c r="G2163" s="75">
        <v>220.38293000000002</v>
      </c>
      <c r="H2163" s="75">
        <v>186.09300000000002</v>
      </c>
      <c r="I2163" s="75">
        <v>180.09</v>
      </c>
      <c r="J2163" s="75">
        <v>170.08499999999998</v>
      </c>
      <c r="K2163" s="75">
        <v>140.07</v>
      </c>
      <c r="L2163" s="76">
        <v>104.337</v>
      </c>
      <c r="M2163" s="75">
        <v>180.09</v>
      </c>
      <c r="N2163" s="75">
        <v>180.09</v>
      </c>
      <c r="O2163" s="75">
        <v>180.09</v>
      </c>
      <c r="P2163" s="77">
        <v>104.337</v>
      </c>
      <c r="Q2163" s="77">
        <v>220.38293000000002</v>
      </c>
    </row>
    <row r="2164" spans="1:17" x14ac:dyDescent="0.2">
      <c r="A2164" s="19">
        <v>40570970</v>
      </c>
      <c r="B2164" s="19" t="s">
        <v>3724</v>
      </c>
      <c r="C2164" s="20">
        <v>19285</v>
      </c>
      <c r="D2164" s="73">
        <v>1590</v>
      </c>
      <c r="E2164" s="74">
        <v>746.31549999999993</v>
      </c>
      <c r="G2164" s="75">
        <v>220.38293000000002</v>
      </c>
      <c r="H2164" s="75">
        <v>197.64360000000002</v>
      </c>
      <c r="I2164" s="75">
        <v>191.268</v>
      </c>
      <c r="J2164" s="75">
        <v>180.642</v>
      </c>
      <c r="K2164" s="75">
        <v>148.76400000000001</v>
      </c>
      <c r="L2164" s="76">
        <v>104.337</v>
      </c>
      <c r="M2164" s="75">
        <v>191.268</v>
      </c>
      <c r="N2164" s="75">
        <v>191.268</v>
      </c>
      <c r="O2164" s="75">
        <v>191.268</v>
      </c>
      <c r="P2164" s="77">
        <v>104.337</v>
      </c>
      <c r="Q2164" s="77">
        <v>220.38293000000002</v>
      </c>
    </row>
    <row r="2165" spans="1:17" x14ac:dyDescent="0.2">
      <c r="A2165" s="19">
        <v>40570988</v>
      </c>
      <c r="B2165" s="19" t="s">
        <v>3726</v>
      </c>
      <c r="C2165" s="20">
        <v>19286</v>
      </c>
      <c r="D2165" s="73">
        <v>5885.75</v>
      </c>
      <c r="E2165" s="74">
        <v>0</v>
      </c>
      <c r="G2165" s="75">
        <v>220.38293000000002</v>
      </c>
      <c r="H2165" s="75">
        <v>214.83</v>
      </c>
      <c r="I2165" s="75">
        <v>207.9</v>
      </c>
      <c r="J2165" s="75">
        <v>196.35</v>
      </c>
      <c r="K2165" s="75">
        <v>161.69999999999999</v>
      </c>
      <c r="L2165" s="76">
        <v>104.337</v>
      </c>
      <c r="M2165" s="75">
        <v>207.9</v>
      </c>
      <c r="N2165" s="75">
        <v>207.9</v>
      </c>
      <c r="O2165" s="75">
        <v>207.9</v>
      </c>
      <c r="P2165" s="77">
        <v>104.337</v>
      </c>
      <c r="Q2165" s="77">
        <v>220.38293000000002</v>
      </c>
    </row>
    <row r="2166" spans="1:17" x14ac:dyDescent="0.2">
      <c r="A2166" s="19">
        <v>40570996</v>
      </c>
      <c r="B2166" s="19" t="s">
        <v>2659</v>
      </c>
      <c r="C2166" s="20">
        <v>49407</v>
      </c>
      <c r="D2166" s="73">
        <v>2509.75</v>
      </c>
      <c r="E2166" s="74">
        <v>1724.4824999999998</v>
      </c>
      <c r="G2166" s="75">
        <v>220.38293000000002</v>
      </c>
      <c r="H2166" s="75">
        <v>219.03360000000001</v>
      </c>
      <c r="I2166" s="75">
        <v>211.96800000000002</v>
      </c>
      <c r="J2166" s="75">
        <v>200.19200000000001</v>
      </c>
      <c r="K2166" s="75">
        <v>164.864</v>
      </c>
      <c r="L2166" s="76">
        <v>104.337</v>
      </c>
      <c r="M2166" s="75">
        <v>211.96800000000002</v>
      </c>
      <c r="N2166" s="75">
        <v>211.96800000000002</v>
      </c>
      <c r="O2166" s="75">
        <v>211.96800000000002</v>
      </c>
      <c r="P2166" s="77">
        <v>104.337</v>
      </c>
      <c r="Q2166" s="77">
        <v>220.38293000000002</v>
      </c>
    </row>
    <row r="2167" spans="1:17" x14ac:dyDescent="0.2">
      <c r="A2167" s="19">
        <v>40571002</v>
      </c>
      <c r="B2167" s="19" t="s">
        <v>4770</v>
      </c>
      <c r="C2167" s="20">
        <v>49405</v>
      </c>
      <c r="D2167" s="73">
        <v>3632</v>
      </c>
      <c r="E2167" s="74">
        <v>1724.4824999999998</v>
      </c>
      <c r="G2167" s="75">
        <v>220.38293000000002</v>
      </c>
      <c r="H2167" s="75">
        <v>396.9984</v>
      </c>
      <c r="I2167" s="75">
        <v>384.19200000000001</v>
      </c>
      <c r="J2167" s="75">
        <v>362.84800000000001</v>
      </c>
      <c r="K2167" s="75">
        <v>298.81599999999997</v>
      </c>
      <c r="L2167" s="76">
        <v>104.337</v>
      </c>
      <c r="M2167" s="75">
        <v>384.19200000000001</v>
      </c>
      <c r="N2167" s="75">
        <v>384.19200000000001</v>
      </c>
      <c r="O2167" s="75">
        <v>384.19200000000001</v>
      </c>
      <c r="P2167" s="77">
        <v>104.337</v>
      </c>
      <c r="Q2167" s="77">
        <v>396.9984</v>
      </c>
    </row>
    <row r="2168" spans="1:17" x14ac:dyDescent="0.2">
      <c r="A2168" s="19">
        <v>40571010</v>
      </c>
      <c r="B2168" s="19" t="s">
        <v>4762</v>
      </c>
      <c r="C2168" s="20">
        <v>49406</v>
      </c>
      <c r="D2168" s="73">
        <v>3632</v>
      </c>
      <c r="E2168" s="74">
        <v>1724.4824999999998</v>
      </c>
      <c r="G2168" s="75">
        <v>220.38293000000002</v>
      </c>
      <c r="H2168" s="75">
        <v>396.9984</v>
      </c>
      <c r="I2168" s="75">
        <v>384.19200000000001</v>
      </c>
      <c r="J2168" s="75">
        <v>362.84800000000001</v>
      </c>
      <c r="K2168" s="75">
        <v>298.81599999999997</v>
      </c>
      <c r="L2168" s="76">
        <v>104.337</v>
      </c>
      <c r="M2168" s="75">
        <v>384.19200000000001</v>
      </c>
      <c r="N2168" s="75">
        <v>384.19200000000001</v>
      </c>
      <c r="O2168" s="75">
        <v>384.19200000000001</v>
      </c>
      <c r="P2168" s="77">
        <v>104.337</v>
      </c>
      <c r="Q2168" s="77">
        <v>396.9984</v>
      </c>
    </row>
    <row r="2169" spans="1:17" x14ac:dyDescent="0.2">
      <c r="A2169" s="19">
        <v>40571010</v>
      </c>
      <c r="B2169" s="19" t="s">
        <v>4762</v>
      </c>
      <c r="C2169" s="20">
        <v>49406</v>
      </c>
      <c r="D2169" s="73">
        <v>3632</v>
      </c>
      <c r="E2169" s="74">
        <v>1724.4824999999998</v>
      </c>
      <c r="G2169" s="75">
        <v>220.38293000000002</v>
      </c>
      <c r="H2169" s="75">
        <v>396.9984</v>
      </c>
      <c r="I2169" s="75">
        <v>384.19200000000001</v>
      </c>
      <c r="J2169" s="75">
        <v>362.84800000000001</v>
      </c>
      <c r="K2169" s="75">
        <v>298.81599999999997</v>
      </c>
      <c r="L2169" s="76">
        <v>104.337</v>
      </c>
      <c r="M2169" s="75">
        <v>384.19200000000001</v>
      </c>
      <c r="N2169" s="75">
        <v>384.19200000000001</v>
      </c>
      <c r="O2169" s="75">
        <v>384.19200000000001</v>
      </c>
      <c r="P2169" s="77">
        <v>104.337</v>
      </c>
      <c r="Q2169" s="77">
        <v>396.9984</v>
      </c>
    </row>
    <row r="2170" spans="1:17" x14ac:dyDescent="0.2">
      <c r="A2170" s="19">
        <v>40571028</v>
      </c>
      <c r="B2170" s="19" t="s">
        <v>4765</v>
      </c>
      <c r="C2170" s="20">
        <v>76937</v>
      </c>
      <c r="D2170" s="73">
        <v>915.25</v>
      </c>
      <c r="E2170" s="74">
        <v>0</v>
      </c>
      <c r="G2170" s="75">
        <v>220.38293000000002</v>
      </c>
      <c r="H2170" s="75">
        <v>220.74480000000003</v>
      </c>
      <c r="I2170" s="75">
        <v>213.62400000000002</v>
      </c>
      <c r="J2170" s="75">
        <v>201.756</v>
      </c>
      <c r="K2170" s="75">
        <v>166.15199999999999</v>
      </c>
      <c r="L2170" s="76">
        <v>104.337</v>
      </c>
      <c r="M2170" s="75">
        <v>213.62400000000002</v>
      </c>
      <c r="N2170" s="75">
        <v>213.62400000000002</v>
      </c>
      <c r="O2170" s="75">
        <v>213.62400000000002</v>
      </c>
      <c r="P2170" s="77">
        <v>104.337</v>
      </c>
      <c r="Q2170" s="77">
        <v>220.74480000000003</v>
      </c>
    </row>
    <row r="2171" spans="1:17" x14ac:dyDescent="0.2">
      <c r="A2171" s="19">
        <v>40571036</v>
      </c>
      <c r="B2171" s="19" t="s">
        <v>3676</v>
      </c>
      <c r="C2171" s="20">
        <v>32557</v>
      </c>
      <c r="D2171" s="73">
        <v>2648.75</v>
      </c>
      <c r="E2171" s="74">
        <v>1711.0274999999997</v>
      </c>
      <c r="G2171" s="75">
        <v>220.38293000000002</v>
      </c>
      <c r="H2171" s="75">
        <v>235.04820000000001</v>
      </c>
      <c r="I2171" s="75">
        <v>227.46600000000001</v>
      </c>
      <c r="J2171" s="75">
        <v>214.82900000000001</v>
      </c>
      <c r="K2171" s="75">
        <v>176.91800000000001</v>
      </c>
      <c r="L2171" s="76">
        <v>104.337</v>
      </c>
      <c r="M2171" s="75">
        <v>227.46600000000001</v>
      </c>
      <c r="N2171" s="75">
        <v>227.46600000000001</v>
      </c>
      <c r="O2171" s="75">
        <v>227.46600000000001</v>
      </c>
      <c r="P2171" s="77">
        <v>104.337</v>
      </c>
      <c r="Q2171" s="77">
        <v>235.04820000000001</v>
      </c>
    </row>
    <row r="2172" spans="1:17" x14ac:dyDescent="0.2">
      <c r="A2172" s="19">
        <v>40571044</v>
      </c>
      <c r="B2172" s="19" t="s">
        <v>4533</v>
      </c>
      <c r="C2172" s="20">
        <v>20552</v>
      </c>
      <c r="D2172" s="73">
        <v>563.25</v>
      </c>
      <c r="E2172" s="74">
        <v>312.67349999999993</v>
      </c>
      <c r="G2172" s="75">
        <v>220.38293000000002</v>
      </c>
      <c r="H2172" s="75">
        <v>220.74480000000003</v>
      </c>
      <c r="I2172" s="75">
        <v>213.62400000000002</v>
      </c>
      <c r="J2172" s="75">
        <v>201.756</v>
      </c>
      <c r="K2172" s="75">
        <v>166.15199999999999</v>
      </c>
      <c r="L2172" s="76">
        <v>104.337</v>
      </c>
      <c r="M2172" s="75">
        <v>213.62400000000002</v>
      </c>
      <c r="N2172" s="75">
        <v>213.62400000000002</v>
      </c>
      <c r="O2172" s="75">
        <v>213.62400000000002</v>
      </c>
      <c r="P2172" s="77">
        <v>104.337</v>
      </c>
      <c r="Q2172" s="77">
        <v>220.74480000000003</v>
      </c>
    </row>
    <row r="2173" spans="1:17" x14ac:dyDescent="0.2">
      <c r="A2173" s="19">
        <v>40571051</v>
      </c>
      <c r="B2173" s="19" t="s">
        <v>1310</v>
      </c>
      <c r="C2173" s="20">
        <v>55706</v>
      </c>
      <c r="D2173" s="73">
        <v>2955.75</v>
      </c>
      <c r="E2173" s="74">
        <v>3685.8879999999995</v>
      </c>
      <c r="G2173" s="75">
        <v>220.38293000000002</v>
      </c>
      <c r="H2173" s="75">
        <v>220.74480000000003</v>
      </c>
      <c r="I2173" s="75">
        <v>213.62400000000002</v>
      </c>
      <c r="J2173" s="75">
        <v>201.756</v>
      </c>
      <c r="K2173" s="75">
        <v>166.15199999999999</v>
      </c>
      <c r="L2173" s="76">
        <v>104.337</v>
      </c>
      <c r="M2173" s="75">
        <v>213.62400000000002</v>
      </c>
      <c r="N2173" s="75">
        <v>213.62400000000002</v>
      </c>
      <c r="O2173" s="75">
        <v>213.62400000000002</v>
      </c>
      <c r="P2173" s="77">
        <v>104.337</v>
      </c>
      <c r="Q2173" s="77">
        <v>220.74480000000003</v>
      </c>
    </row>
    <row r="2174" spans="1:17" x14ac:dyDescent="0.2">
      <c r="A2174" s="19">
        <v>40571069</v>
      </c>
      <c r="B2174" s="19" t="s">
        <v>1273</v>
      </c>
      <c r="C2174" s="20">
        <v>76641</v>
      </c>
      <c r="D2174" s="73">
        <v>1054.5</v>
      </c>
      <c r="E2174" s="74">
        <v>122.91199999999999</v>
      </c>
      <c r="G2174" s="75">
        <v>220.38293000000002</v>
      </c>
      <c r="H2174" s="75">
        <v>197.64360000000002</v>
      </c>
      <c r="I2174" s="75">
        <v>191.268</v>
      </c>
      <c r="J2174" s="75">
        <v>180.642</v>
      </c>
      <c r="K2174" s="75">
        <v>148.76400000000001</v>
      </c>
      <c r="L2174" s="76">
        <v>104.337</v>
      </c>
      <c r="M2174" s="75">
        <v>191.268</v>
      </c>
      <c r="N2174" s="75">
        <v>191.268</v>
      </c>
      <c r="O2174" s="75">
        <v>191.268</v>
      </c>
      <c r="P2174" s="77">
        <v>104.337</v>
      </c>
      <c r="Q2174" s="77">
        <v>220.38293000000002</v>
      </c>
    </row>
    <row r="2175" spans="1:17" x14ac:dyDescent="0.2">
      <c r="A2175" s="19">
        <v>40571069</v>
      </c>
      <c r="B2175" s="19" t="s">
        <v>1273</v>
      </c>
      <c r="C2175" s="20">
        <v>76641</v>
      </c>
      <c r="D2175" s="73">
        <v>1054.5</v>
      </c>
      <c r="E2175" s="74">
        <v>122.91199999999999</v>
      </c>
      <c r="G2175" s="75">
        <v>220.38293000000002</v>
      </c>
      <c r="H2175" s="75">
        <v>197.64360000000002</v>
      </c>
      <c r="I2175" s="75">
        <v>191.268</v>
      </c>
      <c r="J2175" s="75">
        <v>180.642</v>
      </c>
      <c r="K2175" s="75">
        <v>148.76400000000001</v>
      </c>
      <c r="L2175" s="76">
        <v>104.337</v>
      </c>
      <c r="M2175" s="75">
        <v>191.268</v>
      </c>
      <c r="N2175" s="75">
        <v>191.268</v>
      </c>
      <c r="O2175" s="75">
        <v>191.268</v>
      </c>
      <c r="P2175" s="77">
        <v>104.337</v>
      </c>
      <c r="Q2175" s="77">
        <v>220.38293000000002</v>
      </c>
    </row>
    <row r="2176" spans="1:17" x14ac:dyDescent="0.2">
      <c r="A2176" s="19">
        <v>40571085</v>
      </c>
      <c r="B2176" s="19" t="s">
        <v>2311</v>
      </c>
      <c r="C2176" s="72"/>
      <c r="D2176" s="73">
        <v>470.5</v>
      </c>
      <c r="E2176" s="74">
        <v>0</v>
      </c>
      <c r="G2176" s="75">
        <v>220.38293000000002</v>
      </c>
      <c r="H2176" s="75">
        <v>197.64360000000002</v>
      </c>
      <c r="I2176" s="75">
        <v>191.268</v>
      </c>
      <c r="J2176" s="75">
        <v>180.642</v>
      </c>
      <c r="K2176" s="75">
        <v>148.76400000000001</v>
      </c>
      <c r="L2176" s="76">
        <v>104.337</v>
      </c>
      <c r="M2176" s="75">
        <v>191.268</v>
      </c>
      <c r="N2176" s="75">
        <v>191.268</v>
      </c>
      <c r="O2176" s="75">
        <v>191.268</v>
      </c>
      <c r="P2176" s="77">
        <v>104.337</v>
      </c>
      <c r="Q2176" s="77">
        <v>220.38293000000002</v>
      </c>
    </row>
    <row r="2177" spans="1:17" x14ac:dyDescent="0.2">
      <c r="A2177" s="19">
        <v>40571093</v>
      </c>
      <c r="B2177" s="19" t="s">
        <v>2310</v>
      </c>
      <c r="C2177" s="72"/>
      <c r="D2177" s="73">
        <v>977.5</v>
      </c>
      <c r="E2177" s="74">
        <v>0</v>
      </c>
      <c r="G2177" s="75">
        <v>0</v>
      </c>
      <c r="H2177" s="75">
        <v>197.64360000000002</v>
      </c>
      <c r="I2177" s="75">
        <v>191.268</v>
      </c>
      <c r="J2177" s="75">
        <v>180.642</v>
      </c>
      <c r="K2177" s="75">
        <v>148.76400000000001</v>
      </c>
      <c r="L2177" s="76">
        <v>0</v>
      </c>
      <c r="M2177" s="75">
        <v>191.268</v>
      </c>
      <c r="N2177" s="75">
        <v>191.268</v>
      </c>
      <c r="O2177" s="75">
        <v>191.268</v>
      </c>
      <c r="P2177" s="77">
        <v>0</v>
      </c>
      <c r="Q2177" s="77">
        <v>197.64360000000002</v>
      </c>
    </row>
    <row r="2178" spans="1:17" x14ac:dyDescent="0.2">
      <c r="A2178" s="19">
        <v>40571101</v>
      </c>
      <c r="B2178" s="19" t="s">
        <v>3656</v>
      </c>
      <c r="C2178" s="20">
        <v>55876</v>
      </c>
      <c r="D2178" s="73">
        <v>3059.75</v>
      </c>
      <c r="E2178" s="74">
        <v>1541.7704999999999</v>
      </c>
      <c r="G2178" s="75">
        <v>220.38293000000002</v>
      </c>
      <c r="H2178" s="75">
        <v>197.64360000000002</v>
      </c>
      <c r="I2178" s="75">
        <v>191.268</v>
      </c>
      <c r="J2178" s="75">
        <v>180.642</v>
      </c>
      <c r="K2178" s="75">
        <v>148.76400000000001</v>
      </c>
      <c r="L2178" s="76">
        <v>104.337</v>
      </c>
      <c r="M2178" s="75">
        <v>191.268</v>
      </c>
      <c r="N2178" s="75">
        <v>191.268</v>
      </c>
      <c r="O2178" s="75">
        <v>191.268</v>
      </c>
      <c r="P2178" s="77">
        <v>104.337</v>
      </c>
      <c r="Q2178" s="77">
        <v>220.38293000000002</v>
      </c>
    </row>
    <row r="2179" spans="1:17" x14ac:dyDescent="0.2">
      <c r="A2179" s="19">
        <v>40571135</v>
      </c>
      <c r="B2179" s="19" t="s">
        <v>1194</v>
      </c>
      <c r="C2179" s="20">
        <v>11102</v>
      </c>
      <c r="D2179" s="73">
        <v>672.75</v>
      </c>
      <c r="E2179" s="74">
        <v>207.667</v>
      </c>
      <c r="G2179" s="75">
        <v>0</v>
      </c>
      <c r="H2179" s="75">
        <v>191.44050000000001</v>
      </c>
      <c r="I2179" s="75">
        <v>185.26499999999999</v>
      </c>
      <c r="J2179" s="75">
        <v>174.9725</v>
      </c>
      <c r="K2179" s="75">
        <v>144.095</v>
      </c>
      <c r="L2179" s="76">
        <v>0</v>
      </c>
      <c r="M2179" s="75">
        <v>185.26499999999999</v>
      </c>
      <c r="N2179" s="75">
        <v>185.26499999999999</v>
      </c>
      <c r="O2179" s="75">
        <v>185.26499999999999</v>
      </c>
      <c r="P2179" s="77">
        <v>0</v>
      </c>
      <c r="Q2179" s="77">
        <v>191.44050000000001</v>
      </c>
    </row>
    <row r="2180" spans="1:17" x14ac:dyDescent="0.2">
      <c r="A2180" s="19">
        <v>40571150</v>
      </c>
      <c r="B2180" s="19" t="s">
        <v>1001</v>
      </c>
      <c r="C2180" s="20">
        <v>76706</v>
      </c>
      <c r="D2180" s="73">
        <v>368.25</v>
      </c>
      <c r="E2180" s="74">
        <v>122.91199999999999</v>
      </c>
      <c r="G2180" s="75">
        <v>220.38293000000002</v>
      </c>
      <c r="H2180" s="75">
        <v>197.64360000000002</v>
      </c>
      <c r="I2180" s="75">
        <v>191.268</v>
      </c>
      <c r="J2180" s="75">
        <v>180.642</v>
      </c>
      <c r="K2180" s="75">
        <v>148.76400000000001</v>
      </c>
      <c r="L2180" s="76">
        <v>104.337</v>
      </c>
      <c r="M2180" s="75">
        <v>191.268</v>
      </c>
      <c r="N2180" s="75">
        <v>191.268</v>
      </c>
      <c r="O2180" s="75">
        <v>191.268</v>
      </c>
      <c r="P2180" s="77">
        <v>104.337</v>
      </c>
      <c r="Q2180" s="77">
        <v>220.38293000000002</v>
      </c>
    </row>
    <row r="2181" spans="1:17" x14ac:dyDescent="0.2">
      <c r="A2181" s="19">
        <v>40571168</v>
      </c>
      <c r="B2181" s="19" t="s">
        <v>3994</v>
      </c>
      <c r="C2181" s="20">
        <v>99152</v>
      </c>
      <c r="D2181" s="73">
        <v>314</v>
      </c>
      <c r="E2181" s="74">
        <v>0</v>
      </c>
      <c r="G2181" s="75">
        <v>220.38293000000002</v>
      </c>
      <c r="H2181" s="75">
        <v>197.64360000000002</v>
      </c>
      <c r="I2181" s="75">
        <v>191.268</v>
      </c>
      <c r="J2181" s="75">
        <v>180.642</v>
      </c>
      <c r="K2181" s="75">
        <v>148.76400000000001</v>
      </c>
      <c r="L2181" s="76">
        <v>104.337</v>
      </c>
      <c r="M2181" s="75">
        <v>191.268</v>
      </c>
      <c r="N2181" s="75">
        <v>191.268</v>
      </c>
      <c r="O2181" s="75">
        <v>191.268</v>
      </c>
      <c r="P2181" s="77">
        <v>104.337</v>
      </c>
      <c r="Q2181" s="77">
        <v>220.38293000000002</v>
      </c>
    </row>
    <row r="2182" spans="1:17" x14ac:dyDescent="0.2">
      <c r="A2182" s="19">
        <v>40571176</v>
      </c>
      <c r="B2182" s="19" t="s">
        <v>118</v>
      </c>
      <c r="C2182" s="20">
        <v>99153</v>
      </c>
      <c r="D2182" s="73">
        <v>59.5</v>
      </c>
      <c r="E2182" s="74">
        <v>0</v>
      </c>
      <c r="G2182" s="75">
        <v>220.38293000000002</v>
      </c>
      <c r="H2182" s="75">
        <v>197.64360000000002</v>
      </c>
      <c r="I2182" s="75">
        <v>191.268</v>
      </c>
      <c r="J2182" s="75">
        <v>180.642</v>
      </c>
      <c r="K2182" s="75">
        <v>148.76400000000001</v>
      </c>
      <c r="L2182" s="76">
        <v>104.337</v>
      </c>
      <c r="M2182" s="75">
        <v>191.268</v>
      </c>
      <c r="N2182" s="75">
        <v>191.268</v>
      </c>
      <c r="O2182" s="75">
        <v>191.268</v>
      </c>
      <c r="P2182" s="77">
        <v>104.337</v>
      </c>
      <c r="Q2182" s="77">
        <v>220.38293000000002</v>
      </c>
    </row>
    <row r="2183" spans="1:17" x14ac:dyDescent="0.2">
      <c r="A2183" s="19">
        <v>40571192</v>
      </c>
      <c r="B2183" s="19" t="s">
        <v>1295</v>
      </c>
      <c r="C2183" s="20">
        <v>20220</v>
      </c>
      <c r="D2183" s="73">
        <v>1638</v>
      </c>
      <c r="E2183" s="74">
        <v>1724.4824999999998</v>
      </c>
      <c r="G2183" s="75">
        <v>0</v>
      </c>
      <c r="H2183" s="75">
        <v>214.83</v>
      </c>
      <c r="I2183" s="75">
        <v>207.9</v>
      </c>
      <c r="J2183" s="75">
        <v>196.35</v>
      </c>
      <c r="K2183" s="75">
        <v>161.69999999999999</v>
      </c>
      <c r="L2183" s="76">
        <v>0</v>
      </c>
      <c r="M2183" s="75">
        <v>207.9</v>
      </c>
      <c r="N2183" s="75">
        <v>207.9</v>
      </c>
      <c r="O2183" s="75">
        <v>207.9</v>
      </c>
      <c r="P2183" s="77">
        <v>0</v>
      </c>
      <c r="Q2183" s="77">
        <v>214.83</v>
      </c>
    </row>
    <row r="2184" spans="1:17" x14ac:dyDescent="0.2">
      <c r="A2184" s="19">
        <v>40571200</v>
      </c>
      <c r="B2184" s="19" t="s">
        <v>4928</v>
      </c>
      <c r="C2184" s="20">
        <v>76830</v>
      </c>
      <c r="D2184" s="73">
        <v>215.75</v>
      </c>
      <c r="E2184" s="74">
        <v>122.91199999999999</v>
      </c>
      <c r="G2184" s="75">
        <v>0</v>
      </c>
      <c r="H2184" s="75">
        <v>197.64360000000002</v>
      </c>
      <c r="I2184" s="75">
        <v>191.268</v>
      </c>
      <c r="J2184" s="75">
        <v>180.642</v>
      </c>
      <c r="K2184" s="75">
        <v>148.76400000000001</v>
      </c>
      <c r="L2184" s="76">
        <v>0</v>
      </c>
      <c r="M2184" s="75">
        <v>191.268</v>
      </c>
      <c r="N2184" s="75">
        <v>191.268</v>
      </c>
      <c r="O2184" s="75">
        <v>191.268</v>
      </c>
      <c r="P2184" s="77">
        <v>0</v>
      </c>
      <c r="Q2184" s="77">
        <v>197.64360000000002</v>
      </c>
    </row>
    <row r="2185" spans="1:17" x14ac:dyDescent="0.2">
      <c r="A2185" s="19">
        <v>40571218</v>
      </c>
      <c r="B2185" s="19" t="s">
        <v>4901</v>
      </c>
      <c r="C2185" s="20">
        <v>76856</v>
      </c>
      <c r="D2185" s="73">
        <v>215.75</v>
      </c>
      <c r="E2185" s="74">
        <v>122.91199999999999</v>
      </c>
      <c r="G2185" s="75">
        <v>0</v>
      </c>
      <c r="H2185" s="75">
        <v>197.64360000000002</v>
      </c>
      <c r="I2185" s="75">
        <v>191.268</v>
      </c>
      <c r="J2185" s="75">
        <v>180.642</v>
      </c>
      <c r="K2185" s="75">
        <v>148.76400000000001</v>
      </c>
      <c r="L2185" s="76">
        <v>0</v>
      </c>
      <c r="M2185" s="75">
        <v>191.268</v>
      </c>
      <c r="N2185" s="75">
        <v>191.268</v>
      </c>
      <c r="O2185" s="75">
        <v>191.268</v>
      </c>
      <c r="P2185" s="77">
        <v>0</v>
      </c>
      <c r="Q2185" s="77">
        <v>197.64360000000002</v>
      </c>
    </row>
    <row r="2186" spans="1:17" x14ac:dyDescent="0.2">
      <c r="A2186" s="19">
        <v>40571226</v>
      </c>
      <c r="B2186" s="19" t="s">
        <v>4865</v>
      </c>
      <c r="C2186" s="20">
        <v>93880</v>
      </c>
      <c r="D2186" s="73">
        <v>339.25</v>
      </c>
      <c r="E2186" s="74">
        <v>268.548</v>
      </c>
      <c r="G2186" s="75">
        <v>0</v>
      </c>
      <c r="H2186" s="75">
        <v>197.64360000000002</v>
      </c>
      <c r="I2186" s="75">
        <v>191.268</v>
      </c>
      <c r="J2186" s="75">
        <v>180.642</v>
      </c>
      <c r="K2186" s="75">
        <v>148.76400000000001</v>
      </c>
      <c r="L2186" s="76">
        <v>0</v>
      </c>
      <c r="M2186" s="75">
        <v>191.268</v>
      </c>
      <c r="N2186" s="75">
        <v>191.268</v>
      </c>
      <c r="O2186" s="75">
        <v>191.268</v>
      </c>
      <c r="P2186" s="77">
        <v>0</v>
      </c>
      <c r="Q2186" s="77">
        <v>197.64360000000002</v>
      </c>
    </row>
    <row r="2187" spans="1:17" x14ac:dyDescent="0.2">
      <c r="A2187" s="19">
        <v>40571234</v>
      </c>
      <c r="B2187" s="19" t="s">
        <v>4887</v>
      </c>
      <c r="C2187" s="20">
        <v>93922</v>
      </c>
      <c r="D2187" s="73">
        <v>170</v>
      </c>
      <c r="E2187" s="74">
        <v>133.5265</v>
      </c>
      <c r="G2187" s="75">
        <v>0</v>
      </c>
      <c r="H2187" s="75">
        <v>197.64360000000002</v>
      </c>
      <c r="I2187" s="75">
        <v>191.268</v>
      </c>
      <c r="J2187" s="75">
        <v>180.642</v>
      </c>
      <c r="K2187" s="75">
        <v>148.76400000000001</v>
      </c>
      <c r="L2187" s="76">
        <v>0</v>
      </c>
      <c r="M2187" s="75">
        <v>191.268</v>
      </c>
      <c r="N2187" s="75">
        <v>191.268</v>
      </c>
      <c r="O2187" s="75">
        <v>191.268</v>
      </c>
      <c r="P2187" s="77">
        <v>0</v>
      </c>
      <c r="Q2187" s="77">
        <v>197.64360000000002</v>
      </c>
    </row>
    <row r="2188" spans="1:17" x14ac:dyDescent="0.2">
      <c r="A2188" s="19">
        <v>40571242</v>
      </c>
      <c r="B2188" s="19" t="s">
        <v>4854</v>
      </c>
      <c r="C2188" s="20">
        <v>93923</v>
      </c>
      <c r="D2188" s="73">
        <v>201.5</v>
      </c>
      <c r="E2188" s="74">
        <v>167.24449999999999</v>
      </c>
      <c r="G2188" s="75">
        <v>0</v>
      </c>
      <c r="H2188" s="75">
        <v>197.64360000000002</v>
      </c>
      <c r="I2188" s="75">
        <v>191.268</v>
      </c>
      <c r="J2188" s="75">
        <v>180.642</v>
      </c>
      <c r="K2188" s="75">
        <v>148.76400000000001</v>
      </c>
      <c r="L2188" s="76">
        <v>0</v>
      </c>
      <c r="M2188" s="75">
        <v>191.268</v>
      </c>
      <c r="N2188" s="75">
        <v>191.268</v>
      </c>
      <c r="O2188" s="75">
        <v>191.268</v>
      </c>
      <c r="P2188" s="77">
        <v>0</v>
      </c>
      <c r="Q2188" s="77">
        <v>197.64360000000002</v>
      </c>
    </row>
    <row r="2189" spans="1:17" x14ac:dyDescent="0.2">
      <c r="A2189" s="19">
        <v>40571259</v>
      </c>
      <c r="B2189" s="19" t="s">
        <v>4855</v>
      </c>
      <c r="C2189" s="20">
        <v>93924</v>
      </c>
      <c r="D2189" s="73">
        <v>200.75</v>
      </c>
      <c r="E2189" s="74">
        <v>322.06899999999996</v>
      </c>
      <c r="G2189" s="75">
        <v>0</v>
      </c>
      <c r="H2189" s="75">
        <v>197.64360000000002</v>
      </c>
      <c r="I2189" s="75">
        <v>191.268</v>
      </c>
      <c r="J2189" s="75">
        <v>180.642</v>
      </c>
      <c r="K2189" s="75">
        <v>148.76400000000001</v>
      </c>
      <c r="L2189" s="76">
        <v>0</v>
      </c>
      <c r="M2189" s="75">
        <v>191.268</v>
      </c>
      <c r="N2189" s="75">
        <v>191.268</v>
      </c>
      <c r="O2189" s="75">
        <v>191.268</v>
      </c>
      <c r="P2189" s="77">
        <v>0</v>
      </c>
      <c r="Q2189" s="77">
        <v>197.64360000000002</v>
      </c>
    </row>
    <row r="2190" spans="1:17" x14ac:dyDescent="0.2">
      <c r="A2190" s="19">
        <v>40571267</v>
      </c>
      <c r="B2190" s="19" t="s">
        <v>4863</v>
      </c>
      <c r="C2190" s="20">
        <v>93925</v>
      </c>
      <c r="D2190" s="73">
        <v>381.5</v>
      </c>
      <c r="E2190" s="74">
        <v>268.548</v>
      </c>
      <c r="G2190" s="75">
        <v>0</v>
      </c>
      <c r="H2190" s="75">
        <v>197.64360000000002</v>
      </c>
      <c r="I2190" s="75">
        <v>191.268</v>
      </c>
      <c r="J2190" s="75">
        <v>180.642</v>
      </c>
      <c r="K2190" s="75">
        <v>148.76400000000001</v>
      </c>
      <c r="L2190" s="76">
        <v>0</v>
      </c>
      <c r="M2190" s="75">
        <v>191.268</v>
      </c>
      <c r="N2190" s="75">
        <v>191.268</v>
      </c>
      <c r="O2190" s="75">
        <v>191.268</v>
      </c>
      <c r="P2190" s="77">
        <v>0</v>
      </c>
      <c r="Q2190" s="77">
        <v>197.64360000000002</v>
      </c>
    </row>
    <row r="2191" spans="1:17" x14ac:dyDescent="0.2">
      <c r="A2191" s="19">
        <v>40571275</v>
      </c>
      <c r="B2191" s="19" t="s">
        <v>4864</v>
      </c>
      <c r="C2191" s="20">
        <v>93971</v>
      </c>
      <c r="D2191" s="73">
        <v>217</v>
      </c>
      <c r="E2191" s="74">
        <v>122.91199999999999</v>
      </c>
      <c r="G2191" s="75">
        <v>220.38293000000002</v>
      </c>
      <c r="H2191" s="75">
        <v>220.74480000000003</v>
      </c>
      <c r="I2191" s="75">
        <v>213.62400000000002</v>
      </c>
      <c r="J2191" s="75">
        <v>201.756</v>
      </c>
      <c r="K2191" s="75">
        <v>166.15199999999999</v>
      </c>
      <c r="L2191" s="76">
        <v>104.337</v>
      </c>
      <c r="M2191" s="75">
        <v>213.62400000000002</v>
      </c>
      <c r="N2191" s="75">
        <v>213.62400000000002</v>
      </c>
      <c r="O2191" s="75">
        <v>213.62400000000002</v>
      </c>
      <c r="P2191" s="77">
        <v>104.337</v>
      </c>
      <c r="Q2191" s="77">
        <v>220.74480000000003</v>
      </c>
    </row>
    <row r="2192" spans="1:17" x14ac:dyDescent="0.2">
      <c r="A2192" s="19">
        <v>40571317</v>
      </c>
      <c r="B2192" s="19" t="s">
        <v>2732</v>
      </c>
      <c r="C2192" s="20">
        <v>20611</v>
      </c>
      <c r="D2192" s="73">
        <v>654</v>
      </c>
      <c r="E2192" s="74">
        <v>312.67349999999993</v>
      </c>
      <c r="G2192" s="75">
        <v>220.38293000000002</v>
      </c>
      <c r="H2192" s="75">
        <v>220.74480000000003</v>
      </c>
      <c r="I2192" s="75">
        <v>213.62400000000002</v>
      </c>
      <c r="J2192" s="75">
        <v>201.756</v>
      </c>
      <c r="K2192" s="75">
        <v>166.15199999999999</v>
      </c>
      <c r="L2192" s="76">
        <v>104.337</v>
      </c>
      <c r="M2192" s="75">
        <v>213.62400000000002</v>
      </c>
      <c r="N2192" s="75">
        <v>213.62400000000002</v>
      </c>
      <c r="O2192" s="75">
        <v>213.62400000000002</v>
      </c>
      <c r="P2192" s="77">
        <v>104.337</v>
      </c>
      <c r="Q2192" s="77">
        <v>220.74480000000003</v>
      </c>
    </row>
    <row r="2193" spans="1:17" x14ac:dyDescent="0.2">
      <c r="A2193" s="19">
        <v>40571325</v>
      </c>
      <c r="B2193" s="19" t="s">
        <v>4830</v>
      </c>
      <c r="C2193" s="20">
        <v>93986</v>
      </c>
      <c r="D2193" s="73">
        <v>378.25</v>
      </c>
      <c r="E2193" s="74">
        <v>122.91199999999999</v>
      </c>
      <c r="G2193" s="75">
        <v>220.38293000000002</v>
      </c>
      <c r="H2193" s="75">
        <v>220.74480000000003</v>
      </c>
      <c r="I2193" s="75">
        <v>213.62400000000002</v>
      </c>
      <c r="J2193" s="75">
        <v>201.756</v>
      </c>
      <c r="K2193" s="75">
        <v>166.15199999999999</v>
      </c>
      <c r="L2193" s="76">
        <v>104.337</v>
      </c>
      <c r="M2193" s="75">
        <v>213.62400000000002</v>
      </c>
      <c r="N2193" s="75">
        <v>213.62400000000002</v>
      </c>
      <c r="O2193" s="75">
        <v>213.62400000000002</v>
      </c>
      <c r="P2193" s="77">
        <v>104.337</v>
      </c>
      <c r="Q2193" s="77">
        <v>220.74480000000003</v>
      </c>
    </row>
    <row r="2194" spans="1:17" x14ac:dyDescent="0.2">
      <c r="A2194" s="19">
        <v>40571325</v>
      </c>
      <c r="B2194" s="19" t="s">
        <v>4830</v>
      </c>
      <c r="C2194" s="20">
        <v>93986</v>
      </c>
      <c r="D2194" s="73">
        <v>378.25</v>
      </c>
      <c r="E2194" s="74">
        <v>122.91199999999999</v>
      </c>
      <c r="G2194" s="75">
        <v>0</v>
      </c>
      <c r="H2194" s="75">
        <v>220.74480000000003</v>
      </c>
      <c r="I2194" s="75">
        <v>213.62400000000002</v>
      </c>
      <c r="J2194" s="75">
        <v>201.756</v>
      </c>
      <c r="K2194" s="75">
        <v>166.15199999999999</v>
      </c>
      <c r="L2194" s="76">
        <v>0</v>
      </c>
      <c r="M2194" s="75">
        <v>213.62400000000002</v>
      </c>
      <c r="N2194" s="75">
        <v>213.62400000000002</v>
      </c>
      <c r="O2194" s="75">
        <v>213.62400000000002</v>
      </c>
      <c r="P2194" s="77">
        <v>0</v>
      </c>
      <c r="Q2194" s="77">
        <v>220.74480000000003</v>
      </c>
    </row>
    <row r="2195" spans="1:17" x14ac:dyDescent="0.2">
      <c r="A2195" s="19">
        <v>40571333</v>
      </c>
      <c r="B2195" s="19" t="s">
        <v>4829</v>
      </c>
      <c r="C2195" s="20">
        <v>93985</v>
      </c>
      <c r="D2195" s="73">
        <v>627.25</v>
      </c>
      <c r="E2195" s="74">
        <v>268.548</v>
      </c>
      <c r="G2195" s="75">
        <v>220.38293000000002</v>
      </c>
      <c r="H2195" s="75">
        <v>220.74480000000003</v>
      </c>
      <c r="I2195" s="75">
        <v>213.62400000000002</v>
      </c>
      <c r="J2195" s="75">
        <v>201.756</v>
      </c>
      <c r="K2195" s="75">
        <v>166.15199999999999</v>
      </c>
      <c r="L2195" s="76">
        <v>104.337</v>
      </c>
      <c r="M2195" s="75">
        <v>213.62400000000002</v>
      </c>
      <c r="N2195" s="75">
        <v>213.62400000000002</v>
      </c>
      <c r="O2195" s="75">
        <v>213.62400000000002</v>
      </c>
      <c r="P2195" s="77">
        <v>104.337</v>
      </c>
      <c r="Q2195" s="77">
        <v>220.74480000000003</v>
      </c>
    </row>
    <row r="2196" spans="1:17" x14ac:dyDescent="0.2">
      <c r="A2196" s="19">
        <v>40571333</v>
      </c>
      <c r="B2196" s="19" t="s">
        <v>4829</v>
      </c>
      <c r="C2196" s="20">
        <v>93985</v>
      </c>
      <c r="D2196" s="73">
        <v>627.25</v>
      </c>
      <c r="E2196" s="74">
        <v>268.548</v>
      </c>
      <c r="G2196" s="75">
        <v>220.38293000000002</v>
      </c>
      <c r="H2196" s="75">
        <v>52.619399999999999</v>
      </c>
      <c r="I2196" s="75">
        <v>50.921999999999997</v>
      </c>
      <c r="J2196" s="75">
        <v>48.092999999999996</v>
      </c>
      <c r="K2196" s="75">
        <v>39.605999999999995</v>
      </c>
      <c r="L2196" s="76">
        <v>104.337</v>
      </c>
      <c r="M2196" s="75">
        <v>50.921999999999997</v>
      </c>
      <c r="N2196" s="75">
        <v>50.921999999999997</v>
      </c>
      <c r="O2196" s="75">
        <v>50.921999999999997</v>
      </c>
      <c r="P2196" s="77">
        <v>39.605999999999995</v>
      </c>
      <c r="Q2196" s="77">
        <v>220.38293000000002</v>
      </c>
    </row>
    <row r="2197" spans="1:17" x14ac:dyDescent="0.2">
      <c r="A2197" s="19">
        <v>40571374</v>
      </c>
      <c r="B2197" s="19" t="s">
        <v>5132</v>
      </c>
      <c r="C2197" s="72"/>
      <c r="D2197" s="73">
        <v>12.75</v>
      </c>
      <c r="E2197" s="74">
        <v>0</v>
      </c>
      <c r="G2197" s="75">
        <v>220.38293000000002</v>
      </c>
      <c r="H2197" s="75">
        <v>52.619399999999999</v>
      </c>
      <c r="I2197" s="75">
        <v>50.921999999999997</v>
      </c>
      <c r="J2197" s="75">
        <v>48.092999999999996</v>
      </c>
      <c r="K2197" s="75">
        <v>39.605999999999995</v>
      </c>
      <c r="L2197" s="76">
        <v>104.337</v>
      </c>
      <c r="M2197" s="75">
        <v>50.921999999999997</v>
      </c>
      <c r="N2197" s="75">
        <v>50.921999999999997</v>
      </c>
      <c r="O2197" s="75">
        <v>50.921999999999997</v>
      </c>
      <c r="P2197" s="77">
        <v>39.605999999999995</v>
      </c>
      <c r="Q2197" s="77">
        <v>220.38293000000002</v>
      </c>
    </row>
    <row r="2198" spans="1:17" x14ac:dyDescent="0.2">
      <c r="A2198" s="19">
        <v>40571382</v>
      </c>
      <c r="B2198" s="19" t="s">
        <v>5133</v>
      </c>
      <c r="C2198" s="72"/>
      <c r="D2198" s="73">
        <v>17.25</v>
      </c>
      <c r="E2198" s="74">
        <v>0</v>
      </c>
      <c r="G2198" s="75">
        <v>220.38293000000002</v>
      </c>
      <c r="H2198" s="75">
        <v>52.619399999999999</v>
      </c>
      <c r="I2198" s="75">
        <v>50.921999999999997</v>
      </c>
      <c r="J2198" s="75">
        <v>48.092999999999996</v>
      </c>
      <c r="K2198" s="75">
        <v>39.605999999999995</v>
      </c>
      <c r="L2198" s="76">
        <v>104.337</v>
      </c>
      <c r="M2198" s="75">
        <v>50.921999999999997</v>
      </c>
      <c r="N2198" s="75">
        <v>50.921999999999997</v>
      </c>
      <c r="O2198" s="75">
        <v>50.921999999999997</v>
      </c>
      <c r="P2198" s="77">
        <v>39.605999999999995</v>
      </c>
      <c r="Q2198" s="77">
        <v>220.38293000000002</v>
      </c>
    </row>
    <row r="2199" spans="1:17" x14ac:dyDescent="0.2">
      <c r="A2199" s="19">
        <v>40574014</v>
      </c>
      <c r="B2199" s="19" t="s">
        <v>2055</v>
      </c>
      <c r="C2199" s="20">
        <v>76506</v>
      </c>
      <c r="D2199" s="73">
        <v>1034.25</v>
      </c>
      <c r="E2199" s="74">
        <v>122.91199999999999</v>
      </c>
      <c r="G2199" s="75">
        <v>220.38293000000002</v>
      </c>
      <c r="H2199" s="75">
        <v>52.619399999999999</v>
      </c>
      <c r="I2199" s="75">
        <v>50.921999999999997</v>
      </c>
      <c r="J2199" s="75">
        <v>48.092999999999996</v>
      </c>
      <c r="K2199" s="75">
        <v>39.605999999999995</v>
      </c>
      <c r="L2199" s="76">
        <v>104.337</v>
      </c>
      <c r="M2199" s="75">
        <v>50.921999999999997</v>
      </c>
      <c r="N2199" s="75">
        <v>50.921999999999997</v>
      </c>
      <c r="O2199" s="75">
        <v>50.921999999999997</v>
      </c>
      <c r="P2199" s="77">
        <v>39.605999999999995</v>
      </c>
      <c r="Q2199" s="77">
        <v>220.38293000000002</v>
      </c>
    </row>
    <row r="2200" spans="1:17" x14ac:dyDescent="0.2">
      <c r="A2200" s="19">
        <v>40574030</v>
      </c>
      <c r="B2200" s="19" t="s">
        <v>433</v>
      </c>
      <c r="C2200" s="20">
        <v>76536</v>
      </c>
      <c r="D2200" s="73">
        <v>1125.25</v>
      </c>
      <c r="E2200" s="74">
        <v>122.91199999999999</v>
      </c>
      <c r="G2200" s="75">
        <v>220.38293000000002</v>
      </c>
      <c r="H2200" s="75">
        <v>52.619399999999999</v>
      </c>
      <c r="I2200" s="75">
        <v>50.921999999999997</v>
      </c>
      <c r="J2200" s="75">
        <v>48.092999999999996</v>
      </c>
      <c r="K2200" s="75">
        <v>39.605999999999995</v>
      </c>
      <c r="L2200" s="76">
        <v>104.337</v>
      </c>
      <c r="M2200" s="75">
        <v>50.921999999999997</v>
      </c>
      <c r="N2200" s="75">
        <v>50.921999999999997</v>
      </c>
      <c r="O2200" s="75">
        <v>50.921999999999997</v>
      </c>
      <c r="P2200" s="77">
        <v>39.605999999999995</v>
      </c>
      <c r="Q2200" s="77">
        <v>220.38293000000002</v>
      </c>
    </row>
    <row r="2201" spans="1:17" x14ac:dyDescent="0.2">
      <c r="A2201" s="19">
        <v>40574048</v>
      </c>
      <c r="B2201" s="19" t="s">
        <v>432</v>
      </c>
      <c r="C2201" s="20">
        <v>76856</v>
      </c>
      <c r="D2201" s="73">
        <v>961</v>
      </c>
      <c r="E2201" s="74">
        <v>122.91199999999999</v>
      </c>
      <c r="G2201" s="75">
        <v>220.38293000000002</v>
      </c>
      <c r="H2201" s="75">
        <v>49.838700000000003</v>
      </c>
      <c r="I2201" s="75">
        <v>48.231000000000002</v>
      </c>
      <c r="J2201" s="75">
        <v>45.551500000000004</v>
      </c>
      <c r="K2201" s="75">
        <v>37.512999999999998</v>
      </c>
      <c r="L2201" s="76">
        <v>104.337</v>
      </c>
      <c r="M2201" s="75">
        <v>48.231000000000002</v>
      </c>
      <c r="N2201" s="75">
        <v>48.231000000000002</v>
      </c>
      <c r="O2201" s="75">
        <v>48.231000000000002</v>
      </c>
      <c r="P2201" s="77">
        <v>37.512999999999998</v>
      </c>
      <c r="Q2201" s="77">
        <v>220.38293000000002</v>
      </c>
    </row>
    <row r="2202" spans="1:17" x14ac:dyDescent="0.2">
      <c r="A2202" s="19">
        <v>40574063</v>
      </c>
      <c r="B2202" s="19" t="s">
        <v>355</v>
      </c>
      <c r="C2202" s="20">
        <v>93971</v>
      </c>
      <c r="D2202" s="73">
        <v>991</v>
      </c>
      <c r="E2202" s="74">
        <v>122.91199999999999</v>
      </c>
      <c r="G2202" s="75">
        <v>220.38293000000002</v>
      </c>
      <c r="H2202" s="75">
        <v>52.619399999999999</v>
      </c>
      <c r="I2202" s="75">
        <v>50.921999999999997</v>
      </c>
      <c r="J2202" s="75">
        <v>48.092999999999996</v>
      </c>
      <c r="K2202" s="75">
        <v>39.605999999999995</v>
      </c>
      <c r="L2202" s="76">
        <v>104.337</v>
      </c>
      <c r="M2202" s="75">
        <v>50.921999999999997</v>
      </c>
      <c r="N2202" s="75">
        <v>50.921999999999997</v>
      </c>
      <c r="O2202" s="75">
        <v>50.921999999999997</v>
      </c>
      <c r="P2202" s="77">
        <v>39.605999999999995</v>
      </c>
      <c r="Q2202" s="77">
        <v>220.38293000000002</v>
      </c>
    </row>
    <row r="2203" spans="1:17" x14ac:dyDescent="0.2">
      <c r="A2203" s="19">
        <v>40574063</v>
      </c>
      <c r="B2203" s="19" t="s">
        <v>355</v>
      </c>
      <c r="C2203" s="20">
        <v>93971</v>
      </c>
      <c r="D2203" s="73">
        <v>991</v>
      </c>
      <c r="E2203" s="74">
        <v>122.91199999999999</v>
      </c>
      <c r="G2203" s="75">
        <v>220.38293000000002</v>
      </c>
      <c r="H2203" s="75">
        <v>57.195</v>
      </c>
      <c r="I2203" s="75">
        <v>55.35</v>
      </c>
      <c r="J2203" s="75">
        <v>52.274999999999999</v>
      </c>
      <c r="K2203" s="75">
        <v>43.05</v>
      </c>
      <c r="L2203" s="76">
        <v>104.337</v>
      </c>
      <c r="M2203" s="75">
        <v>55.35</v>
      </c>
      <c r="N2203" s="75">
        <v>55.35</v>
      </c>
      <c r="O2203" s="75">
        <v>55.35</v>
      </c>
      <c r="P2203" s="77">
        <v>43.05</v>
      </c>
      <c r="Q2203" s="77">
        <v>220.38293000000002</v>
      </c>
    </row>
    <row r="2204" spans="1:17" x14ac:dyDescent="0.2">
      <c r="A2204" s="19">
        <v>40574063</v>
      </c>
      <c r="B2204" s="19" t="s">
        <v>355</v>
      </c>
      <c r="C2204" s="20">
        <v>93971</v>
      </c>
      <c r="D2204" s="73">
        <v>991</v>
      </c>
      <c r="E2204" s="74">
        <v>122.91199999999999</v>
      </c>
      <c r="G2204" s="75">
        <v>220.38293000000002</v>
      </c>
      <c r="H2204" s="75">
        <v>51.763799999999996</v>
      </c>
      <c r="I2204" s="75">
        <v>50.094000000000001</v>
      </c>
      <c r="J2204" s="75">
        <v>47.310999999999993</v>
      </c>
      <c r="K2204" s="75">
        <v>38.961999999999996</v>
      </c>
      <c r="L2204" s="76">
        <v>104.337</v>
      </c>
      <c r="M2204" s="75">
        <v>50.094000000000001</v>
      </c>
      <c r="N2204" s="75">
        <v>50.094000000000001</v>
      </c>
      <c r="O2204" s="75">
        <v>50.094000000000001</v>
      </c>
      <c r="P2204" s="77">
        <v>38.961999999999996</v>
      </c>
      <c r="Q2204" s="77">
        <v>220.38293000000002</v>
      </c>
    </row>
    <row r="2205" spans="1:17" x14ac:dyDescent="0.2">
      <c r="A2205" s="19">
        <v>40574063</v>
      </c>
      <c r="B2205" s="19" t="s">
        <v>355</v>
      </c>
      <c r="C2205" s="20">
        <v>93971</v>
      </c>
      <c r="D2205" s="73">
        <v>991</v>
      </c>
      <c r="E2205" s="74">
        <v>122.91199999999999</v>
      </c>
      <c r="G2205" s="75">
        <v>220.38293000000002</v>
      </c>
      <c r="H2205" s="75">
        <v>51.763799999999996</v>
      </c>
      <c r="I2205" s="75">
        <v>50.094000000000001</v>
      </c>
      <c r="J2205" s="75">
        <v>47.310999999999993</v>
      </c>
      <c r="K2205" s="75">
        <v>38.961999999999996</v>
      </c>
      <c r="L2205" s="76">
        <v>104.337</v>
      </c>
      <c r="M2205" s="75">
        <v>50.094000000000001</v>
      </c>
      <c r="N2205" s="75">
        <v>50.094000000000001</v>
      </c>
      <c r="O2205" s="75">
        <v>50.094000000000001</v>
      </c>
      <c r="P2205" s="77">
        <v>38.961999999999996</v>
      </c>
      <c r="Q2205" s="77">
        <v>220.38293000000002</v>
      </c>
    </row>
    <row r="2206" spans="1:17" x14ac:dyDescent="0.2">
      <c r="A2206" s="19">
        <v>40574063</v>
      </c>
      <c r="B2206" s="19" t="s">
        <v>355</v>
      </c>
      <c r="C2206" s="20">
        <v>93971</v>
      </c>
      <c r="D2206" s="73">
        <v>991</v>
      </c>
      <c r="E2206" s="74">
        <v>122.91199999999999</v>
      </c>
      <c r="G2206" s="75">
        <v>220.38293000000002</v>
      </c>
      <c r="H2206" s="75">
        <v>51.763799999999996</v>
      </c>
      <c r="I2206" s="75">
        <v>50.094000000000001</v>
      </c>
      <c r="J2206" s="75">
        <v>47.310999999999993</v>
      </c>
      <c r="K2206" s="75">
        <v>38.961999999999996</v>
      </c>
      <c r="L2206" s="76">
        <v>104.337</v>
      </c>
      <c r="M2206" s="75">
        <v>50.094000000000001</v>
      </c>
      <c r="N2206" s="75">
        <v>50.094000000000001</v>
      </c>
      <c r="O2206" s="75">
        <v>50.094000000000001</v>
      </c>
      <c r="P2206" s="77">
        <v>38.961999999999996</v>
      </c>
      <c r="Q2206" s="77">
        <v>220.38293000000002</v>
      </c>
    </row>
    <row r="2207" spans="1:17" x14ac:dyDescent="0.2">
      <c r="A2207" s="19">
        <v>40574097</v>
      </c>
      <c r="B2207" s="19" t="s">
        <v>2013</v>
      </c>
      <c r="C2207" s="20">
        <v>93979</v>
      </c>
      <c r="D2207" s="73">
        <v>824.75</v>
      </c>
      <c r="E2207" s="74">
        <v>122.91199999999999</v>
      </c>
      <c r="G2207" s="75">
        <v>220.38293000000002</v>
      </c>
      <c r="H2207" s="75">
        <v>51.763799999999996</v>
      </c>
      <c r="I2207" s="75">
        <v>50.094000000000001</v>
      </c>
      <c r="J2207" s="75">
        <v>47.310999999999993</v>
      </c>
      <c r="K2207" s="75">
        <v>38.961999999999996</v>
      </c>
      <c r="L2207" s="76">
        <v>104.337</v>
      </c>
      <c r="M2207" s="75">
        <v>50.094000000000001</v>
      </c>
      <c r="N2207" s="75">
        <v>50.094000000000001</v>
      </c>
      <c r="O2207" s="75">
        <v>50.094000000000001</v>
      </c>
      <c r="P2207" s="77">
        <v>38.961999999999996</v>
      </c>
      <c r="Q2207" s="77">
        <v>220.38293000000002</v>
      </c>
    </row>
    <row r="2208" spans="1:17" x14ac:dyDescent="0.2">
      <c r="A2208" s="19">
        <v>40574253</v>
      </c>
      <c r="B2208" s="19" t="s">
        <v>437</v>
      </c>
      <c r="C2208" s="20">
        <v>76705</v>
      </c>
      <c r="D2208" s="73">
        <v>1271.75</v>
      </c>
      <c r="E2208" s="74">
        <v>122.91199999999999</v>
      </c>
      <c r="G2208" s="75">
        <v>220.38293000000002</v>
      </c>
      <c r="H2208" s="75">
        <v>29.5182</v>
      </c>
      <c r="I2208" s="75">
        <v>28.565999999999999</v>
      </c>
      <c r="J2208" s="75">
        <v>26.978999999999999</v>
      </c>
      <c r="K2208" s="75">
        <v>22.217999999999996</v>
      </c>
      <c r="L2208" s="76">
        <v>104.337</v>
      </c>
      <c r="M2208" s="75">
        <v>28.565999999999999</v>
      </c>
      <c r="N2208" s="75">
        <v>28.565999999999999</v>
      </c>
      <c r="O2208" s="75">
        <v>28.565999999999999</v>
      </c>
      <c r="P2208" s="77">
        <v>22.217999999999996</v>
      </c>
      <c r="Q2208" s="77">
        <v>220.38293000000002</v>
      </c>
    </row>
    <row r="2209" spans="1:17" x14ac:dyDescent="0.2">
      <c r="A2209" s="19">
        <v>40574253</v>
      </c>
      <c r="B2209" s="19" t="s">
        <v>437</v>
      </c>
      <c r="C2209" s="20">
        <v>76705</v>
      </c>
      <c r="D2209" s="73">
        <v>1271.75</v>
      </c>
      <c r="E2209" s="74">
        <v>122.91199999999999</v>
      </c>
      <c r="G2209" s="75">
        <v>220.38293000000002</v>
      </c>
      <c r="H2209" s="75">
        <v>29.5182</v>
      </c>
      <c r="I2209" s="75">
        <v>28.565999999999999</v>
      </c>
      <c r="J2209" s="75">
        <v>26.978999999999999</v>
      </c>
      <c r="K2209" s="75">
        <v>22.217999999999996</v>
      </c>
      <c r="L2209" s="76">
        <v>104.337</v>
      </c>
      <c r="M2209" s="75">
        <v>28.565999999999999</v>
      </c>
      <c r="N2209" s="75">
        <v>28.565999999999999</v>
      </c>
      <c r="O2209" s="75">
        <v>28.565999999999999</v>
      </c>
      <c r="P2209" s="77">
        <v>22.217999999999996</v>
      </c>
      <c r="Q2209" s="77">
        <v>220.38293000000002</v>
      </c>
    </row>
    <row r="2210" spans="1:17" x14ac:dyDescent="0.2">
      <c r="A2210" s="19">
        <v>40574303</v>
      </c>
      <c r="B2210" s="19" t="s">
        <v>761</v>
      </c>
      <c r="C2210" s="20">
        <v>76700</v>
      </c>
      <c r="D2210" s="73">
        <v>1481.5</v>
      </c>
      <c r="E2210" s="74">
        <v>122.91199999999999</v>
      </c>
      <c r="G2210" s="75">
        <v>220.38293000000002</v>
      </c>
      <c r="H2210" s="75">
        <v>29.5182</v>
      </c>
      <c r="I2210" s="75">
        <v>28.565999999999999</v>
      </c>
      <c r="J2210" s="75">
        <v>26.978999999999999</v>
      </c>
      <c r="K2210" s="75">
        <v>22.217999999999996</v>
      </c>
      <c r="L2210" s="76">
        <v>104.337</v>
      </c>
      <c r="M2210" s="75">
        <v>28.565999999999999</v>
      </c>
      <c r="N2210" s="75">
        <v>28.565999999999999</v>
      </c>
      <c r="O2210" s="75">
        <v>28.565999999999999</v>
      </c>
      <c r="P2210" s="77">
        <v>22.217999999999996</v>
      </c>
      <c r="Q2210" s="77">
        <v>220.38293000000002</v>
      </c>
    </row>
    <row r="2211" spans="1:17" x14ac:dyDescent="0.2">
      <c r="A2211" s="19">
        <v>40576647</v>
      </c>
      <c r="B2211" s="19" t="s">
        <v>435</v>
      </c>
      <c r="C2211" s="20">
        <v>76642</v>
      </c>
      <c r="D2211" s="73">
        <v>1054.5</v>
      </c>
      <c r="E2211" s="74">
        <v>99.911999999999992</v>
      </c>
      <c r="G2211" s="75">
        <v>220.38293000000002</v>
      </c>
      <c r="H2211" s="75">
        <v>29.5182</v>
      </c>
      <c r="I2211" s="75">
        <v>28.565999999999999</v>
      </c>
      <c r="J2211" s="75">
        <v>26.978999999999999</v>
      </c>
      <c r="K2211" s="75">
        <v>22.217999999999996</v>
      </c>
      <c r="L2211" s="76">
        <v>104.337</v>
      </c>
      <c r="M2211" s="75">
        <v>28.565999999999999</v>
      </c>
      <c r="N2211" s="75">
        <v>28.565999999999999</v>
      </c>
      <c r="O2211" s="75">
        <v>28.565999999999999</v>
      </c>
      <c r="P2211" s="77">
        <v>22.217999999999996</v>
      </c>
      <c r="Q2211" s="77">
        <v>220.38293000000002</v>
      </c>
    </row>
    <row r="2212" spans="1:17" x14ac:dyDescent="0.2">
      <c r="A2212" s="19">
        <v>40576647</v>
      </c>
      <c r="B2212" s="19" t="s">
        <v>435</v>
      </c>
      <c r="C2212" s="20">
        <v>76642</v>
      </c>
      <c r="D2212" s="73">
        <v>1054.5</v>
      </c>
      <c r="E2212" s="74">
        <v>99.911999999999992</v>
      </c>
      <c r="G2212" s="75">
        <v>220.38293000000002</v>
      </c>
      <c r="H2212" s="75">
        <v>52.619399999999999</v>
      </c>
      <c r="I2212" s="75">
        <v>50.921999999999997</v>
      </c>
      <c r="J2212" s="75">
        <v>48.092999999999996</v>
      </c>
      <c r="K2212" s="75">
        <v>39.605999999999995</v>
      </c>
      <c r="L2212" s="76">
        <v>104.337</v>
      </c>
      <c r="M2212" s="75">
        <v>50.921999999999997</v>
      </c>
      <c r="N2212" s="75">
        <v>50.921999999999997</v>
      </c>
      <c r="O2212" s="75">
        <v>50.921999999999997</v>
      </c>
      <c r="P2212" s="77">
        <v>39.605999999999995</v>
      </c>
      <c r="Q2212" s="77">
        <v>220.38293000000002</v>
      </c>
    </row>
    <row r="2213" spans="1:17" x14ac:dyDescent="0.2">
      <c r="A2213" s="19">
        <v>40576647</v>
      </c>
      <c r="B2213" s="19" t="s">
        <v>435</v>
      </c>
      <c r="C2213" s="20">
        <v>76642</v>
      </c>
      <c r="D2213" s="73">
        <v>1054.5</v>
      </c>
      <c r="E2213" s="74">
        <v>99.911999999999992</v>
      </c>
      <c r="G2213" s="75">
        <v>220.38293000000002</v>
      </c>
      <c r="H2213" s="75">
        <v>52.619399999999999</v>
      </c>
      <c r="I2213" s="75">
        <v>50.921999999999997</v>
      </c>
      <c r="J2213" s="75">
        <v>48.092999999999996</v>
      </c>
      <c r="K2213" s="75">
        <v>39.605999999999995</v>
      </c>
      <c r="L2213" s="76">
        <v>104.337</v>
      </c>
      <c r="M2213" s="75">
        <v>50.921999999999997</v>
      </c>
      <c r="N2213" s="75">
        <v>50.921999999999997</v>
      </c>
      <c r="O2213" s="75">
        <v>50.921999999999997</v>
      </c>
      <c r="P2213" s="77">
        <v>39.605999999999995</v>
      </c>
      <c r="Q2213" s="77">
        <v>220.38293000000002</v>
      </c>
    </row>
    <row r="2214" spans="1:17" x14ac:dyDescent="0.2">
      <c r="A2214" s="19">
        <v>40576894</v>
      </c>
      <c r="B2214" s="19" t="s">
        <v>4073</v>
      </c>
      <c r="C2214" s="20">
        <v>76870</v>
      </c>
      <c r="D2214" s="73">
        <v>863.25</v>
      </c>
      <c r="E2214" s="74">
        <v>122.91199999999999</v>
      </c>
      <c r="G2214" s="75">
        <v>220.38293000000002</v>
      </c>
      <c r="H2214" s="75">
        <v>52.619399999999999</v>
      </c>
      <c r="I2214" s="75">
        <v>50.921999999999997</v>
      </c>
      <c r="J2214" s="75">
        <v>48.092999999999996</v>
      </c>
      <c r="K2214" s="75">
        <v>39.605999999999995</v>
      </c>
      <c r="L2214" s="76">
        <v>104.337</v>
      </c>
      <c r="M2214" s="75">
        <v>50.921999999999997</v>
      </c>
      <c r="N2214" s="75">
        <v>50.921999999999997</v>
      </c>
      <c r="O2214" s="75">
        <v>50.921999999999997</v>
      </c>
      <c r="P2214" s="77">
        <v>39.605999999999995</v>
      </c>
      <c r="Q2214" s="77">
        <v>220.38293000000002</v>
      </c>
    </row>
    <row r="2215" spans="1:17" x14ac:dyDescent="0.2">
      <c r="A2215" s="19">
        <v>40576928</v>
      </c>
      <c r="B2215" s="19" t="s">
        <v>354</v>
      </c>
      <c r="C2215" s="20">
        <v>93880</v>
      </c>
      <c r="D2215" s="73">
        <v>1389.25</v>
      </c>
      <c r="E2215" s="74">
        <v>268.548</v>
      </c>
      <c r="G2215" s="75">
        <v>0</v>
      </c>
      <c r="H2215" s="75">
        <v>52.619399999999999</v>
      </c>
      <c r="I2215" s="75">
        <v>50.921999999999997</v>
      </c>
      <c r="J2215" s="75">
        <v>48.092999999999996</v>
      </c>
      <c r="K2215" s="75">
        <v>39.605999999999995</v>
      </c>
      <c r="L2215" s="76">
        <v>0</v>
      </c>
      <c r="M2215" s="75">
        <v>50.921999999999997</v>
      </c>
      <c r="N2215" s="75">
        <v>50.921999999999997</v>
      </c>
      <c r="O2215" s="75">
        <v>50.921999999999997</v>
      </c>
      <c r="P2215" s="77">
        <v>0</v>
      </c>
      <c r="Q2215" s="77">
        <v>52.619399999999999</v>
      </c>
    </row>
    <row r="2216" spans="1:17" x14ac:dyDescent="0.2">
      <c r="A2216" s="19">
        <v>40576944</v>
      </c>
      <c r="B2216" s="19" t="s">
        <v>4712</v>
      </c>
      <c r="C2216" s="20">
        <v>76946</v>
      </c>
      <c r="D2216" s="73">
        <v>1578.75</v>
      </c>
      <c r="E2216" s="74">
        <v>0</v>
      </c>
      <c r="G2216" s="75">
        <v>220.38293000000002</v>
      </c>
      <c r="H2216" s="75">
        <v>52.619399999999999</v>
      </c>
      <c r="I2216" s="75">
        <v>50.921999999999997</v>
      </c>
      <c r="J2216" s="75">
        <v>48.092999999999996</v>
      </c>
      <c r="K2216" s="75">
        <v>39.605999999999995</v>
      </c>
      <c r="L2216" s="76">
        <v>104.337</v>
      </c>
      <c r="M2216" s="75">
        <v>50.921999999999997</v>
      </c>
      <c r="N2216" s="75">
        <v>50.921999999999997</v>
      </c>
      <c r="O2216" s="75">
        <v>50.921999999999997</v>
      </c>
      <c r="P2216" s="77">
        <v>39.605999999999995</v>
      </c>
      <c r="Q2216" s="77">
        <v>220.38293000000002</v>
      </c>
    </row>
    <row r="2217" spans="1:17" x14ac:dyDescent="0.2">
      <c r="A2217" s="19">
        <v>40576993</v>
      </c>
      <c r="B2217" s="19" t="s">
        <v>106</v>
      </c>
      <c r="C2217" s="20">
        <v>76872</v>
      </c>
      <c r="D2217" s="73">
        <v>856.75</v>
      </c>
      <c r="E2217" s="74">
        <v>122.91199999999999</v>
      </c>
      <c r="G2217" s="75">
        <v>0</v>
      </c>
      <c r="H2217" s="75">
        <v>53.475000000000001</v>
      </c>
      <c r="I2217" s="75">
        <v>51.75</v>
      </c>
      <c r="J2217" s="75">
        <v>48.875</v>
      </c>
      <c r="K2217" s="75">
        <v>40.25</v>
      </c>
      <c r="L2217" s="76">
        <v>0</v>
      </c>
      <c r="M2217" s="75">
        <v>51.75</v>
      </c>
      <c r="N2217" s="75">
        <v>51.75</v>
      </c>
      <c r="O2217" s="75">
        <v>51.75</v>
      </c>
      <c r="P2217" s="77">
        <v>0</v>
      </c>
      <c r="Q2217" s="77">
        <v>53.475000000000001</v>
      </c>
    </row>
    <row r="2218" spans="1:17" x14ac:dyDescent="0.2">
      <c r="A2218" s="19">
        <v>40577017</v>
      </c>
      <c r="B2218" s="19" t="s">
        <v>2016</v>
      </c>
      <c r="C2218" s="20">
        <v>93970</v>
      </c>
      <c r="D2218" s="73">
        <v>1694.5</v>
      </c>
      <c r="E2218" s="74">
        <v>268.548</v>
      </c>
      <c r="G2218" s="75">
        <v>220.38293000000002</v>
      </c>
      <c r="H2218" s="75">
        <v>52.619399999999999</v>
      </c>
      <c r="I2218" s="75">
        <v>50.921999999999997</v>
      </c>
      <c r="J2218" s="75">
        <v>48.092999999999996</v>
      </c>
      <c r="K2218" s="75">
        <v>39.605999999999995</v>
      </c>
      <c r="L2218" s="76">
        <v>104.337</v>
      </c>
      <c r="M2218" s="75">
        <v>50.921999999999997</v>
      </c>
      <c r="N2218" s="75">
        <v>50.921999999999997</v>
      </c>
      <c r="O2218" s="75">
        <v>50.921999999999997</v>
      </c>
      <c r="P2218" s="77">
        <v>39.605999999999995</v>
      </c>
      <c r="Q2218" s="77">
        <v>220.38293000000002</v>
      </c>
    </row>
    <row r="2219" spans="1:17" x14ac:dyDescent="0.2">
      <c r="A2219" s="19">
        <v>40577017</v>
      </c>
      <c r="B2219" s="19" t="s">
        <v>2016</v>
      </c>
      <c r="C2219" s="20">
        <v>93970</v>
      </c>
      <c r="D2219" s="73">
        <v>1694.5</v>
      </c>
      <c r="E2219" s="74">
        <v>268.548</v>
      </c>
      <c r="G2219" s="75">
        <v>220.38293000000002</v>
      </c>
      <c r="H2219" s="75">
        <v>52.619399999999999</v>
      </c>
      <c r="I2219" s="75">
        <v>50.921999999999997</v>
      </c>
      <c r="J2219" s="75">
        <v>48.092999999999996</v>
      </c>
      <c r="K2219" s="75">
        <v>39.605999999999995</v>
      </c>
      <c r="L2219" s="76">
        <v>104.337</v>
      </c>
      <c r="M2219" s="75">
        <v>50.921999999999997</v>
      </c>
      <c r="N2219" s="75">
        <v>50.921999999999997</v>
      </c>
      <c r="O2219" s="75">
        <v>50.921999999999997</v>
      </c>
      <c r="P2219" s="77">
        <v>39.605999999999995</v>
      </c>
      <c r="Q2219" s="77">
        <v>220.38293000000002</v>
      </c>
    </row>
    <row r="2220" spans="1:17" x14ac:dyDescent="0.2">
      <c r="A2220" s="19">
        <v>40577017</v>
      </c>
      <c r="B2220" s="19" t="s">
        <v>2016</v>
      </c>
      <c r="C2220" s="20">
        <v>93970</v>
      </c>
      <c r="D2220" s="73">
        <v>1694.5</v>
      </c>
      <c r="E2220" s="74">
        <v>268.548</v>
      </c>
      <c r="G2220" s="75">
        <v>220.38293000000002</v>
      </c>
      <c r="H2220" s="75">
        <v>52.619399999999999</v>
      </c>
      <c r="I2220" s="75">
        <v>50.921999999999997</v>
      </c>
      <c r="J2220" s="75">
        <v>48.092999999999996</v>
      </c>
      <c r="K2220" s="75">
        <v>39.605999999999995</v>
      </c>
      <c r="L2220" s="76">
        <v>104.337</v>
      </c>
      <c r="M2220" s="75">
        <v>50.921999999999997</v>
      </c>
      <c r="N2220" s="75">
        <v>50.921999999999997</v>
      </c>
      <c r="O2220" s="75">
        <v>50.921999999999997</v>
      </c>
      <c r="P2220" s="77">
        <v>39.605999999999995</v>
      </c>
      <c r="Q2220" s="77">
        <v>220.38293000000002</v>
      </c>
    </row>
    <row r="2221" spans="1:17" x14ac:dyDescent="0.2">
      <c r="A2221" s="19">
        <v>40577025</v>
      </c>
      <c r="B2221" s="19" t="s">
        <v>2014</v>
      </c>
      <c r="C2221" s="20">
        <v>93925</v>
      </c>
      <c r="D2221" s="73">
        <v>1088</v>
      </c>
      <c r="E2221" s="74">
        <v>268.548</v>
      </c>
      <c r="G2221" s="75">
        <v>0</v>
      </c>
      <c r="H2221" s="75">
        <v>52.619399999999999</v>
      </c>
      <c r="I2221" s="75">
        <v>50.921999999999997</v>
      </c>
      <c r="J2221" s="75">
        <v>48.092999999999996</v>
      </c>
      <c r="K2221" s="75">
        <v>39.605999999999995</v>
      </c>
      <c r="L2221" s="76">
        <v>0</v>
      </c>
      <c r="M2221" s="75">
        <v>50.921999999999997</v>
      </c>
      <c r="N2221" s="75">
        <v>50.921999999999997</v>
      </c>
      <c r="O2221" s="75">
        <v>50.921999999999997</v>
      </c>
      <c r="P2221" s="77">
        <v>0</v>
      </c>
      <c r="Q2221" s="77">
        <v>52.619399999999999</v>
      </c>
    </row>
    <row r="2222" spans="1:17" x14ac:dyDescent="0.2">
      <c r="A2222" s="19">
        <v>40577041</v>
      </c>
      <c r="B2222" s="19" t="s">
        <v>2015</v>
      </c>
      <c r="C2222" s="20">
        <v>93926</v>
      </c>
      <c r="D2222" s="73">
        <v>791.75</v>
      </c>
      <c r="E2222" s="74">
        <v>122.91199999999999</v>
      </c>
      <c r="G2222" s="75">
        <v>0</v>
      </c>
      <c r="H2222" s="75">
        <v>52.619399999999999</v>
      </c>
      <c r="I2222" s="75">
        <v>50.921999999999997</v>
      </c>
      <c r="J2222" s="75">
        <v>48.092999999999996</v>
      </c>
      <c r="K2222" s="75">
        <v>39.605999999999995</v>
      </c>
      <c r="L2222" s="76">
        <v>0</v>
      </c>
      <c r="M2222" s="75">
        <v>50.921999999999997</v>
      </c>
      <c r="N2222" s="75">
        <v>50.921999999999997</v>
      </c>
      <c r="O2222" s="75">
        <v>50.921999999999997</v>
      </c>
      <c r="P2222" s="77">
        <v>0</v>
      </c>
      <c r="Q2222" s="77">
        <v>52.619399999999999</v>
      </c>
    </row>
    <row r="2223" spans="1:17" x14ac:dyDescent="0.2">
      <c r="A2223" s="19">
        <v>40577041</v>
      </c>
      <c r="B2223" s="19" t="s">
        <v>2015</v>
      </c>
      <c r="C2223" s="20">
        <v>93926</v>
      </c>
      <c r="D2223" s="73">
        <v>791.75</v>
      </c>
      <c r="E2223" s="74">
        <v>122.91199999999999</v>
      </c>
      <c r="G2223" s="75">
        <v>0</v>
      </c>
      <c r="H2223" s="75">
        <v>52.619399999999999</v>
      </c>
      <c r="I2223" s="75">
        <v>50.921999999999997</v>
      </c>
      <c r="J2223" s="75">
        <v>48.092999999999996</v>
      </c>
      <c r="K2223" s="75">
        <v>39.605999999999995</v>
      </c>
      <c r="L2223" s="76">
        <v>0</v>
      </c>
      <c r="M2223" s="75">
        <v>50.921999999999997</v>
      </c>
      <c r="N2223" s="75">
        <v>50.921999999999997</v>
      </c>
      <c r="O2223" s="75">
        <v>50.921999999999997</v>
      </c>
      <c r="P2223" s="77">
        <v>0</v>
      </c>
      <c r="Q2223" s="77">
        <v>52.619399999999999</v>
      </c>
    </row>
    <row r="2224" spans="1:17" x14ac:dyDescent="0.2">
      <c r="A2224" s="19">
        <v>40577041</v>
      </c>
      <c r="B2224" s="19" t="s">
        <v>2015</v>
      </c>
      <c r="C2224" s="20">
        <v>93926</v>
      </c>
      <c r="D2224" s="73">
        <v>791.75</v>
      </c>
      <c r="E2224" s="74">
        <v>122.91199999999999</v>
      </c>
      <c r="G2224" s="75">
        <v>0</v>
      </c>
      <c r="H2224" s="75">
        <v>52.619399999999999</v>
      </c>
      <c r="I2224" s="75">
        <v>50.921999999999997</v>
      </c>
      <c r="J2224" s="75">
        <v>48.092999999999996</v>
      </c>
      <c r="K2224" s="75">
        <v>39.605999999999995</v>
      </c>
      <c r="L2224" s="76">
        <v>0</v>
      </c>
      <c r="M2224" s="75">
        <v>50.921999999999997</v>
      </c>
      <c r="N2224" s="75">
        <v>50.921999999999997</v>
      </c>
      <c r="O2224" s="75">
        <v>50.921999999999997</v>
      </c>
      <c r="P2224" s="77">
        <v>0</v>
      </c>
      <c r="Q2224" s="77">
        <v>52.619399999999999</v>
      </c>
    </row>
    <row r="2225" spans="1:17" x14ac:dyDescent="0.2">
      <c r="A2225" s="19">
        <v>40577074</v>
      </c>
      <c r="B2225" s="19" t="s">
        <v>11</v>
      </c>
      <c r="C2225" s="20">
        <v>76830</v>
      </c>
      <c r="D2225" s="73">
        <v>961</v>
      </c>
      <c r="E2225" s="74">
        <v>122.91199999999999</v>
      </c>
      <c r="G2225" s="75">
        <v>0</v>
      </c>
      <c r="H2225" s="75">
        <v>52.619399999999999</v>
      </c>
      <c r="I2225" s="75">
        <v>50.921999999999997</v>
      </c>
      <c r="J2225" s="75">
        <v>48.092999999999996</v>
      </c>
      <c r="K2225" s="75">
        <v>39.605999999999995</v>
      </c>
      <c r="L2225" s="76">
        <v>0</v>
      </c>
      <c r="M2225" s="75">
        <v>50.921999999999997</v>
      </c>
      <c r="N2225" s="75">
        <v>50.921999999999997</v>
      </c>
      <c r="O2225" s="75">
        <v>50.921999999999997</v>
      </c>
      <c r="P2225" s="77">
        <v>0</v>
      </c>
      <c r="Q2225" s="77">
        <v>52.619399999999999</v>
      </c>
    </row>
    <row r="2226" spans="1:17" x14ac:dyDescent="0.2">
      <c r="A2226" s="19">
        <v>40594368</v>
      </c>
      <c r="B2226" s="19" t="s">
        <v>3569</v>
      </c>
      <c r="C2226" s="20">
        <v>76857</v>
      </c>
      <c r="D2226" s="73">
        <v>597.5</v>
      </c>
      <c r="E2226" s="74">
        <v>122.91199999999999</v>
      </c>
      <c r="G2226" s="75">
        <v>0</v>
      </c>
      <c r="H2226" s="75">
        <v>52.619399999999999</v>
      </c>
      <c r="I2226" s="75">
        <v>50.921999999999997</v>
      </c>
      <c r="J2226" s="75">
        <v>48.092999999999996</v>
      </c>
      <c r="K2226" s="75">
        <v>39.605999999999995</v>
      </c>
      <c r="L2226" s="76">
        <v>0</v>
      </c>
      <c r="M2226" s="75">
        <v>50.921999999999997</v>
      </c>
      <c r="N2226" s="75">
        <v>50.921999999999997</v>
      </c>
      <c r="O2226" s="75">
        <v>50.921999999999997</v>
      </c>
      <c r="P2226" s="77">
        <v>0</v>
      </c>
      <c r="Q2226" s="77">
        <v>52.619399999999999</v>
      </c>
    </row>
    <row r="2227" spans="1:17" x14ac:dyDescent="0.2">
      <c r="A2227" s="19">
        <v>40301186</v>
      </c>
      <c r="B2227" s="19" t="s">
        <v>2523</v>
      </c>
      <c r="C2227" s="72" t="s">
        <v>2524</v>
      </c>
      <c r="D2227" s="73">
        <v>162</v>
      </c>
      <c r="E2227" s="74">
        <v>0</v>
      </c>
      <c r="G2227" s="75">
        <v>0</v>
      </c>
      <c r="H2227" s="75">
        <v>52.619399999999999</v>
      </c>
      <c r="I2227" s="75">
        <v>50.921999999999997</v>
      </c>
      <c r="J2227" s="75">
        <v>48.092999999999996</v>
      </c>
      <c r="K2227" s="75">
        <v>39.605999999999995</v>
      </c>
      <c r="L2227" s="76">
        <v>0</v>
      </c>
      <c r="M2227" s="75">
        <v>50.921999999999997</v>
      </c>
      <c r="N2227" s="75">
        <v>50.921999999999997</v>
      </c>
      <c r="O2227" s="75">
        <v>50.921999999999997</v>
      </c>
      <c r="P2227" s="77">
        <v>0</v>
      </c>
      <c r="Q2227" s="77">
        <v>52.619399999999999</v>
      </c>
    </row>
    <row r="2228" spans="1:17" x14ac:dyDescent="0.2">
      <c r="A2228" s="19">
        <v>40301194</v>
      </c>
      <c r="B2228" s="19" t="s">
        <v>2526</v>
      </c>
      <c r="C2228" s="72" t="s">
        <v>2527</v>
      </c>
      <c r="D2228" s="73">
        <v>1713</v>
      </c>
      <c r="E2228" s="74">
        <v>1074.5369999999998</v>
      </c>
      <c r="G2228" s="75">
        <v>0</v>
      </c>
      <c r="H2228" s="75">
        <v>52.619399999999999</v>
      </c>
      <c r="I2228" s="75">
        <v>50.921999999999997</v>
      </c>
      <c r="J2228" s="75">
        <v>48.092999999999996</v>
      </c>
      <c r="K2228" s="75">
        <v>39.605999999999995</v>
      </c>
      <c r="L2228" s="76">
        <v>0</v>
      </c>
      <c r="M2228" s="75">
        <v>50.921999999999997</v>
      </c>
      <c r="N2228" s="75">
        <v>50.921999999999997</v>
      </c>
      <c r="O2228" s="75">
        <v>50.921999999999997</v>
      </c>
      <c r="P2228" s="77">
        <v>0</v>
      </c>
      <c r="Q2228" s="77">
        <v>52.619399999999999</v>
      </c>
    </row>
    <row r="2229" spans="1:17" x14ac:dyDescent="0.2">
      <c r="A2229" s="19">
        <v>40470452</v>
      </c>
      <c r="B2229" s="19" t="s">
        <v>2994</v>
      </c>
      <c r="C2229" s="20">
        <v>76380</v>
      </c>
      <c r="D2229" s="73">
        <v>1217.5</v>
      </c>
      <c r="E2229" s="74">
        <v>99.911999999999992</v>
      </c>
      <c r="G2229" s="75">
        <v>220.38293000000002</v>
      </c>
      <c r="H2229" s="75">
        <v>29.5182</v>
      </c>
      <c r="I2229" s="75">
        <v>28.565999999999999</v>
      </c>
      <c r="J2229" s="75">
        <v>26.978999999999999</v>
      </c>
      <c r="K2229" s="75">
        <v>22.217999999999996</v>
      </c>
      <c r="L2229" s="76">
        <v>104.337</v>
      </c>
      <c r="M2229" s="75">
        <v>28.565999999999999</v>
      </c>
      <c r="N2229" s="75">
        <v>28.565999999999999</v>
      </c>
      <c r="O2229" s="75">
        <v>28.565999999999999</v>
      </c>
      <c r="P2229" s="77">
        <v>22.217999999999996</v>
      </c>
      <c r="Q2229" s="77">
        <v>220.38293000000002</v>
      </c>
    </row>
    <row r="2230" spans="1:17" x14ac:dyDescent="0.2">
      <c r="A2230" s="19">
        <v>40471740</v>
      </c>
      <c r="B2230" s="19" t="s">
        <v>1236</v>
      </c>
      <c r="C2230" s="20">
        <v>38220</v>
      </c>
      <c r="D2230" s="73">
        <v>3502</v>
      </c>
      <c r="E2230" s="74">
        <v>1724.4824999999998</v>
      </c>
      <c r="G2230" s="75">
        <v>220.38293000000002</v>
      </c>
      <c r="H2230" s="75">
        <v>29.5182</v>
      </c>
      <c r="I2230" s="75">
        <v>28.565999999999999</v>
      </c>
      <c r="J2230" s="75">
        <v>26.978999999999999</v>
      </c>
      <c r="K2230" s="75">
        <v>22.217999999999996</v>
      </c>
      <c r="L2230" s="76">
        <v>104.337</v>
      </c>
      <c r="M2230" s="75">
        <v>28.565999999999999</v>
      </c>
      <c r="N2230" s="75">
        <v>28.565999999999999</v>
      </c>
      <c r="O2230" s="75">
        <v>28.565999999999999</v>
      </c>
      <c r="P2230" s="77">
        <v>22.217999999999996</v>
      </c>
      <c r="Q2230" s="77">
        <v>220.38293000000002</v>
      </c>
    </row>
    <row r="2231" spans="1:17" x14ac:dyDescent="0.2">
      <c r="A2231" s="19">
        <v>40471765</v>
      </c>
      <c r="B2231" s="19" t="s">
        <v>1237</v>
      </c>
      <c r="C2231" s="20">
        <v>38221</v>
      </c>
      <c r="D2231" s="73">
        <v>1695</v>
      </c>
      <c r="E2231" s="74">
        <v>1724.4824999999998</v>
      </c>
      <c r="G2231" s="75">
        <v>220.38293000000002</v>
      </c>
      <c r="H2231" s="75">
        <v>29.5182</v>
      </c>
      <c r="I2231" s="75">
        <v>28.565999999999999</v>
      </c>
      <c r="J2231" s="75">
        <v>26.978999999999999</v>
      </c>
      <c r="K2231" s="75">
        <v>22.217999999999996</v>
      </c>
      <c r="L2231" s="76">
        <v>104.337</v>
      </c>
      <c r="M2231" s="75">
        <v>28.565999999999999</v>
      </c>
      <c r="N2231" s="75">
        <v>28.565999999999999</v>
      </c>
      <c r="O2231" s="75">
        <v>28.565999999999999</v>
      </c>
      <c r="P2231" s="77">
        <v>22.217999999999996</v>
      </c>
      <c r="Q2231" s="77">
        <v>220.38293000000002</v>
      </c>
    </row>
    <row r="2232" spans="1:17" x14ac:dyDescent="0.2">
      <c r="A2232" s="19">
        <v>40471872</v>
      </c>
      <c r="B2232" s="19" t="s">
        <v>4306</v>
      </c>
      <c r="C2232" s="20">
        <v>96372</v>
      </c>
      <c r="D2232" s="73">
        <v>121</v>
      </c>
      <c r="E2232" s="74">
        <v>77.590499999999992</v>
      </c>
      <c r="G2232" s="75">
        <v>0</v>
      </c>
      <c r="H2232" s="75">
        <v>29.5182</v>
      </c>
      <c r="I2232" s="75">
        <v>28.565999999999999</v>
      </c>
      <c r="J2232" s="75">
        <v>26.978999999999999</v>
      </c>
      <c r="K2232" s="75">
        <v>22.217999999999996</v>
      </c>
      <c r="L2232" s="76">
        <v>0</v>
      </c>
      <c r="M2232" s="75">
        <v>28.565999999999999</v>
      </c>
      <c r="N2232" s="75">
        <v>28.565999999999999</v>
      </c>
      <c r="O2232" s="75">
        <v>28.565999999999999</v>
      </c>
      <c r="P2232" s="77">
        <v>0</v>
      </c>
      <c r="Q2232" s="77">
        <v>29.5182</v>
      </c>
    </row>
    <row r="2233" spans="1:17" x14ac:dyDescent="0.2">
      <c r="A2233" s="19">
        <v>40471880</v>
      </c>
      <c r="B2233" s="19" t="s">
        <v>4151</v>
      </c>
      <c r="C2233" s="72"/>
      <c r="D2233" s="73">
        <v>265.25</v>
      </c>
      <c r="E2233" s="74">
        <v>0</v>
      </c>
      <c r="G2233" s="75">
        <v>220.38293000000002</v>
      </c>
      <c r="H2233" s="75">
        <v>29.5182</v>
      </c>
      <c r="I2233" s="75">
        <v>28.565999999999999</v>
      </c>
      <c r="J2233" s="75">
        <v>26.978999999999999</v>
      </c>
      <c r="K2233" s="75">
        <v>22.217999999999996</v>
      </c>
      <c r="L2233" s="76">
        <v>104.337</v>
      </c>
      <c r="M2233" s="75">
        <v>28.565999999999999</v>
      </c>
      <c r="N2233" s="75">
        <v>28.565999999999999</v>
      </c>
      <c r="O2233" s="75">
        <v>28.565999999999999</v>
      </c>
      <c r="P2233" s="77">
        <v>22.217999999999996</v>
      </c>
      <c r="Q2233" s="77">
        <v>220.38293000000002</v>
      </c>
    </row>
    <row r="2234" spans="1:17" x14ac:dyDescent="0.2">
      <c r="A2234" s="19">
        <v>40471898</v>
      </c>
      <c r="B2234" s="19" t="s">
        <v>697</v>
      </c>
      <c r="C2234" s="72"/>
      <c r="D2234" s="73">
        <v>666.25</v>
      </c>
      <c r="E2234" s="74">
        <v>0</v>
      </c>
      <c r="G2234" s="75">
        <v>220.38293000000002</v>
      </c>
      <c r="H2234" s="75">
        <v>91.195800000000006</v>
      </c>
      <c r="I2234" s="75">
        <v>88.254000000000005</v>
      </c>
      <c r="J2234" s="75">
        <v>83.350999999999999</v>
      </c>
      <c r="K2234" s="75">
        <v>68.641999999999996</v>
      </c>
      <c r="L2234" s="76">
        <v>104.337</v>
      </c>
      <c r="M2234" s="75">
        <v>88.254000000000005</v>
      </c>
      <c r="N2234" s="75">
        <v>88.254000000000005</v>
      </c>
      <c r="O2234" s="75">
        <v>88.254000000000005</v>
      </c>
      <c r="P2234" s="77">
        <v>68.641999999999996</v>
      </c>
      <c r="Q2234" s="77">
        <v>220.38293000000002</v>
      </c>
    </row>
    <row r="2235" spans="1:17" x14ac:dyDescent="0.2">
      <c r="A2235" s="19">
        <v>40471906</v>
      </c>
      <c r="B2235" s="19" t="s">
        <v>812</v>
      </c>
      <c r="C2235" s="72"/>
      <c r="D2235" s="73">
        <v>242.75</v>
      </c>
      <c r="E2235" s="74">
        <v>0</v>
      </c>
      <c r="G2235" s="75">
        <v>220.38293000000002</v>
      </c>
      <c r="H2235" s="75">
        <v>88.126800000000003</v>
      </c>
      <c r="I2235" s="75">
        <v>85.284000000000006</v>
      </c>
      <c r="J2235" s="75">
        <v>80.546000000000006</v>
      </c>
      <c r="K2235" s="75">
        <v>66.331999999999994</v>
      </c>
      <c r="L2235" s="76">
        <v>104.337</v>
      </c>
      <c r="M2235" s="75">
        <v>85.284000000000006</v>
      </c>
      <c r="N2235" s="75">
        <v>85.284000000000006</v>
      </c>
      <c r="O2235" s="75">
        <v>85.284000000000006</v>
      </c>
      <c r="P2235" s="77">
        <v>66.331999999999994</v>
      </c>
      <c r="Q2235" s="77">
        <v>220.38293000000002</v>
      </c>
    </row>
    <row r="2236" spans="1:17" x14ac:dyDescent="0.2">
      <c r="A2236" s="19">
        <v>40472359</v>
      </c>
      <c r="B2236" s="19" t="s">
        <v>1680</v>
      </c>
      <c r="C2236" s="20">
        <v>75635</v>
      </c>
      <c r="D2236" s="73">
        <v>2045.5</v>
      </c>
      <c r="E2236" s="74">
        <v>207.39099999999999</v>
      </c>
      <c r="G2236" s="75">
        <v>220.38293000000002</v>
      </c>
      <c r="H2236" s="75">
        <v>88.126800000000003</v>
      </c>
      <c r="I2236" s="75">
        <v>85.284000000000006</v>
      </c>
      <c r="J2236" s="75">
        <v>80.546000000000006</v>
      </c>
      <c r="K2236" s="75">
        <v>66.331999999999994</v>
      </c>
      <c r="L2236" s="76">
        <v>104.337</v>
      </c>
      <c r="M2236" s="75">
        <v>85.284000000000006</v>
      </c>
      <c r="N2236" s="75">
        <v>85.284000000000006</v>
      </c>
      <c r="O2236" s="75">
        <v>85.284000000000006</v>
      </c>
      <c r="P2236" s="77">
        <v>66.331999999999994</v>
      </c>
      <c r="Q2236" s="77">
        <v>220.38293000000002</v>
      </c>
    </row>
    <row r="2237" spans="1:17" x14ac:dyDescent="0.2">
      <c r="A2237" s="19">
        <v>40472482</v>
      </c>
      <c r="B2237" s="19" t="s">
        <v>488</v>
      </c>
      <c r="C2237" s="20">
        <v>71275</v>
      </c>
      <c r="D2237" s="73">
        <v>2638.5</v>
      </c>
      <c r="E2237" s="74">
        <v>207.39099999999999</v>
      </c>
      <c r="G2237" s="75">
        <v>220.38293000000002</v>
      </c>
      <c r="H2237" s="75">
        <v>88.126800000000003</v>
      </c>
      <c r="I2237" s="75">
        <v>85.284000000000006</v>
      </c>
      <c r="J2237" s="75">
        <v>80.546000000000006</v>
      </c>
      <c r="K2237" s="75">
        <v>66.331999999999994</v>
      </c>
      <c r="L2237" s="76">
        <v>104.337</v>
      </c>
      <c r="M2237" s="75">
        <v>85.284000000000006</v>
      </c>
      <c r="N2237" s="75">
        <v>85.284000000000006</v>
      </c>
      <c r="O2237" s="75">
        <v>85.284000000000006</v>
      </c>
      <c r="P2237" s="77">
        <v>66.331999999999994</v>
      </c>
      <c r="Q2237" s="77">
        <v>220.38293000000002</v>
      </c>
    </row>
    <row r="2238" spans="1:17" x14ac:dyDescent="0.2">
      <c r="A2238" s="19">
        <v>40472482</v>
      </c>
      <c r="B2238" s="19" t="s">
        <v>488</v>
      </c>
      <c r="C2238" s="20">
        <v>71275</v>
      </c>
      <c r="D2238" s="73">
        <v>2638.5</v>
      </c>
      <c r="E2238" s="74">
        <v>207.39099999999999</v>
      </c>
      <c r="G2238" s="75">
        <v>220.38293000000002</v>
      </c>
      <c r="H2238" s="75">
        <v>88.126800000000003</v>
      </c>
      <c r="I2238" s="75">
        <v>85.284000000000006</v>
      </c>
      <c r="J2238" s="75">
        <v>80.546000000000006</v>
      </c>
      <c r="K2238" s="75">
        <v>66.331999999999994</v>
      </c>
      <c r="L2238" s="76">
        <v>104.337</v>
      </c>
      <c r="M2238" s="75">
        <v>85.284000000000006</v>
      </c>
      <c r="N2238" s="75">
        <v>85.284000000000006</v>
      </c>
      <c r="O2238" s="75">
        <v>85.284000000000006</v>
      </c>
      <c r="P2238" s="77">
        <v>66.331999999999994</v>
      </c>
      <c r="Q2238" s="77">
        <v>220.38293000000002</v>
      </c>
    </row>
    <row r="2239" spans="1:17" x14ac:dyDescent="0.2">
      <c r="A2239" s="19">
        <v>40472490</v>
      </c>
      <c r="B2239" s="19" t="s">
        <v>445</v>
      </c>
      <c r="C2239" s="20">
        <v>74175</v>
      </c>
      <c r="D2239" s="73">
        <v>1833.5</v>
      </c>
      <c r="E2239" s="74">
        <v>207.39099999999999</v>
      </c>
      <c r="G2239" s="75">
        <v>220.38293000000002</v>
      </c>
      <c r="H2239" s="75">
        <v>88.126800000000003</v>
      </c>
      <c r="I2239" s="75">
        <v>85.284000000000006</v>
      </c>
      <c r="J2239" s="75">
        <v>80.546000000000006</v>
      </c>
      <c r="K2239" s="75">
        <v>66.331999999999994</v>
      </c>
      <c r="L2239" s="76">
        <v>104.337</v>
      </c>
      <c r="M2239" s="75">
        <v>85.284000000000006</v>
      </c>
      <c r="N2239" s="75">
        <v>85.284000000000006</v>
      </c>
      <c r="O2239" s="75">
        <v>85.284000000000006</v>
      </c>
      <c r="P2239" s="77">
        <v>66.331999999999994</v>
      </c>
      <c r="Q2239" s="77">
        <v>220.38293000000002</v>
      </c>
    </row>
    <row r="2240" spans="1:17" x14ac:dyDescent="0.2">
      <c r="A2240" s="19">
        <v>40472516</v>
      </c>
      <c r="B2240" s="19" t="s">
        <v>1681</v>
      </c>
      <c r="C2240" s="20">
        <v>72191</v>
      </c>
      <c r="D2240" s="73">
        <v>1833.5</v>
      </c>
      <c r="E2240" s="74">
        <v>207.39099999999999</v>
      </c>
      <c r="G2240" s="75">
        <v>220.38293000000002</v>
      </c>
      <c r="H2240" s="75">
        <v>83.848799999999997</v>
      </c>
      <c r="I2240" s="75">
        <v>81.144000000000005</v>
      </c>
      <c r="J2240" s="75">
        <v>76.635999999999996</v>
      </c>
      <c r="K2240" s="75">
        <v>63.111999999999995</v>
      </c>
      <c r="L2240" s="76">
        <v>104.337</v>
      </c>
      <c r="M2240" s="75">
        <v>81.144000000000005</v>
      </c>
      <c r="N2240" s="75">
        <v>81.144000000000005</v>
      </c>
      <c r="O2240" s="75">
        <v>81.144000000000005</v>
      </c>
      <c r="P2240" s="77">
        <v>63.111999999999995</v>
      </c>
      <c r="Q2240" s="77">
        <v>220.38293000000002</v>
      </c>
    </row>
    <row r="2241" spans="1:17" x14ac:dyDescent="0.2">
      <c r="A2241" s="19">
        <v>40472524</v>
      </c>
      <c r="B2241" s="19" t="s">
        <v>441</v>
      </c>
      <c r="C2241" s="20">
        <v>75635</v>
      </c>
      <c r="D2241" s="73">
        <v>2045.5</v>
      </c>
      <c r="E2241" s="74">
        <v>207.39099999999999</v>
      </c>
      <c r="G2241" s="75">
        <v>220.38293000000002</v>
      </c>
      <c r="H2241" s="75">
        <v>88.126800000000003</v>
      </c>
      <c r="I2241" s="75">
        <v>85.284000000000006</v>
      </c>
      <c r="J2241" s="75">
        <v>80.546000000000006</v>
      </c>
      <c r="K2241" s="75">
        <v>66.331999999999994</v>
      </c>
      <c r="L2241" s="76">
        <v>104.337</v>
      </c>
      <c r="M2241" s="75">
        <v>85.284000000000006</v>
      </c>
      <c r="N2241" s="75">
        <v>85.284000000000006</v>
      </c>
      <c r="O2241" s="75">
        <v>85.284000000000006</v>
      </c>
      <c r="P2241" s="77">
        <v>66.331999999999994</v>
      </c>
      <c r="Q2241" s="77">
        <v>220.38293000000002</v>
      </c>
    </row>
    <row r="2242" spans="1:17" x14ac:dyDescent="0.2">
      <c r="A2242" s="19">
        <v>40472532</v>
      </c>
      <c r="B2242" s="19" t="s">
        <v>1682</v>
      </c>
      <c r="C2242" s="20">
        <v>73206</v>
      </c>
      <c r="D2242" s="73">
        <v>1833.5</v>
      </c>
      <c r="E2242" s="74">
        <v>207.39099999999999</v>
      </c>
      <c r="G2242" s="75">
        <v>220.38293000000002</v>
      </c>
      <c r="H2242" s="75">
        <v>65.881200000000007</v>
      </c>
      <c r="I2242" s="75">
        <v>63.756000000000007</v>
      </c>
      <c r="J2242" s="75">
        <v>60.213999999999999</v>
      </c>
      <c r="K2242" s="75">
        <v>49.588000000000001</v>
      </c>
      <c r="L2242" s="76">
        <v>104.337</v>
      </c>
      <c r="M2242" s="75">
        <v>63.756000000000007</v>
      </c>
      <c r="N2242" s="75">
        <v>63.756000000000007</v>
      </c>
      <c r="O2242" s="75">
        <v>63.756000000000007</v>
      </c>
      <c r="P2242" s="77">
        <v>49.588000000000001</v>
      </c>
      <c r="Q2242" s="77">
        <v>220.38293000000002</v>
      </c>
    </row>
    <row r="2243" spans="1:17" x14ac:dyDescent="0.2">
      <c r="A2243" s="19">
        <v>40472540</v>
      </c>
      <c r="B2243" s="19" t="s">
        <v>1720</v>
      </c>
      <c r="C2243" s="20">
        <v>73706</v>
      </c>
      <c r="D2243" s="73">
        <v>1833.5</v>
      </c>
      <c r="E2243" s="74">
        <v>207.39099999999999</v>
      </c>
      <c r="G2243" s="75">
        <v>220.38293000000002</v>
      </c>
      <c r="H2243" s="75">
        <v>97.110600000000005</v>
      </c>
      <c r="I2243" s="75">
        <v>93.978000000000009</v>
      </c>
      <c r="J2243" s="75">
        <v>88.757000000000005</v>
      </c>
      <c r="K2243" s="75">
        <v>73.093999999999994</v>
      </c>
      <c r="L2243" s="76">
        <v>104.337</v>
      </c>
      <c r="M2243" s="75">
        <v>93.978000000000009</v>
      </c>
      <c r="N2243" s="75">
        <v>93.978000000000009</v>
      </c>
      <c r="O2243" s="75">
        <v>93.978000000000009</v>
      </c>
      <c r="P2243" s="77">
        <v>73.093999999999994</v>
      </c>
      <c r="Q2243" s="77">
        <v>220.38293000000002</v>
      </c>
    </row>
    <row r="2244" spans="1:17" x14ac:dyDescent="0.2">
      <c r="A2244" s="19">
        <v>40472565</v>
      </c>
      <c r="B2244" s="19" t="s">
        <v>493</v>
      </c>
      <c r="C2244" s="20">
        <v>70496</v>
      </c>
      <c r="D2244" s="73">
        <v>2032.75</v>
      </c>
      <c r="E2244" s="74">
        <v>207.39099999999999</v>
      </c>
      <c r="G2244" s="75">
        <v>220.38293000000002</v>
      </c>
      <c r="H2244" s="75">
        <v>97.110600000000005</v>
      </c>
      <c r="I2244" s="75">
        <v>93.978000000000009</v>
      </c>
      <c r="J2244" s="75">
        <v>88.757000000000005</v>
      </c>
      <c r="K2244" s="75">
        <v>73.093999999999994</v>
      </c>
      <c r="L2244" s="76">
        <v>104.337</v>
      </c>
      <c r="M2244" s="75">
        <v>93.978000000000009</v>
      </c>
      <c r="N2244" s="75">
        <v>93.978000000000009</v>
      </c>
      <c r="O2244" s="75">
        <v>93.978000000000009</v>
      </c>
      <c r="P2244" s="77">
        <v>73.093999999999994</v>
      </c>
      <c r="Q2244" s="77">
        <v>220.38293000000002</v>
      </c>
    </row>
    <row r="2245" spans="1:17" x14ac:dyDescent="0.2">
      <c r="A2245" s="19">
        <v>40472573</v>
      </c>
      <c r="B2245" s="19" t="s">
        <v>481</v>
      </c>
      <c r="C2245" s="20">
        <v>70498</v>
      </c>
      <c r="D2245" s="73">
        <v>2595.75</v>
      </c>
      <c r="E2245" s="74">
        <v>207.39099999999999</v>
      </c>
      <c r="G2245" s="75">
        <v>220.38293000000002</v>
      </c>
      <c r="H2245" s="75">
        <v>97.110600000000005</v>
      </c>
      <c r="I2245" s="75">
        <v>93.978000000000009</v>
      </c>
      <c r="J2245" s="75">
        <v>88.757000000000005</v>
      </c>
      <c r="K2245" s="75">
        <v>73.093999999999994</v>
      </c>
      <c r="L2245" s="76">
        <v>104.337</v>
      </c>
      <c r="M2245" s="75">
        <v>93.978000000000009</v>
      </c>
      <c r="N2245" s="75">
        <v>93.978000000000009</v>
      </c>
      <c r="O2245" s="75">
        <v>93.978000000000009</v>
      </c>
      <c r="P2245" s="77">
        <v>73.093999999999994</v>
      </c>
      <c r="Q2245" s="77">
        <v>220.38293000000002</v>
      </c>
    </row>
    <row r="2246" spans="1:17" x14ac:dyDescent="0.2">
      <c r="A2246" s="19">
        <v>40472581</v>
      </c>
      <c r="B2246" s="19" t="s">
        <v>1685</v>
      </c>
      <c r="C2246" s="20">
        <v>74263</v>
      </c>
      <c r="D2246" s="73">
        <v>1833.5</v>
      </c>
      <c r="E2246" s="74">
        <v>0</v>
      </c>
      <c r="G2246" s="75">
        <v>220.38293000000002</v>
      </c>
      <c r="H2246" s="75">
        <v>73.702500000000001</v>
      </c>
      <c r="I2246" s="75">
        <v>71.325000000000003</v>
      </c>
      <c r="J2246" s="75">
        <v>67.362499999999997</v>
      </c>
      <c r="K2246" s="75">
        <v>55.474999999999994</v>
      </c>
      <c r="L2246" s="76">
        <v>104.337</v>
      </c>
      <c r="M2246" s="75">
        <v>71.325000000000003</v>
      </c>
      <c r="N2246" s="75">
        <v>71.325000000000003</v>
      </c>
      <c r="O2246" s="75">
        <v>71.325000000000003</v>
      </c>
      <c r="P2246" s="77">
        <v>55.474999999999994</v>
      </c>
      <c r="Q2246" s="77">
        <v>220.38293000000002</v>
      </c>
    </row>
    <row r="2247" spans="1:17" x14ac:dyDescent="0.2">
      <c r="A2247" s="19">
        <v>40472599</v>
      </c>
      <c r="B2247" s="19" t="s">
        <v>487</v>
      </c>
      <c r="C2247" s="20">
        <v>75571</v>
      </c>
      <c r="D2247" s="73">
        <v>104</v>
      </c>
      <c r="E2247" s="74">
        <v>99.911999999999992</v>
      </c>
      <c r="G2247" s="75">
        <v>220.38293000000002</v>
      </c>
      <c r="H2247" s="75">
        <v>69.768600000000006</v>
      </c>
      <c r="I2247" s="75">
        <v>67.518000000000001</v>
      </c>
      <c r="J2247" s="75">
        <v>63.766999999999996</v>
      </c>
      <c r="K2247" s="75">
        <v>52.513999999999996</v>
      </c>
      <c r="L2247" s="76">
        <v>104.337</v>
      </c>
      <c r="M2247" s="75">
        <v>67.518000000000001</v>
      </c>
      <c r="N2247" s="75">
        <v>67.518000000000001</v>
      </c>
      <c r="O2247" s="75">
        <v>67.518000000000001</v>
      </c>
      <c r="P2247" s="77">
        <v>52.513999999999996</v>
      </c>
      <c r="Q2247" s="77">
        <v>220.38293000000002</v>
      </c>
    </row>
    <row r="2248" spans="1:17" x14ac:dyDescent="0.2">
      <c r="A2248" s="19">
        <v>40571366</v>
      </c>
      <c r="B2248" s="19" t="s">
        <v>4511</v>
      </c>
      <c r="C2248" s="20">
        <v>77073</v>
      </c>
      <c r="D2248" s="73">
        <v>616.75</v>
      </c>
      <c r="E2248" s="74">
        <v>122.91199999999999</v>
      </c>
      <c r="G2248" s="75">
        <v>220.38293000000002</v>
      </c>
      <c r="H2248" s="75">
        <v>67.806300000000007</v>
      </c>
      <c r="I2248" s="75">
        <v>65.619</v>
      </c>
      <c r="J2248" s="75">
        <v>61.973499999999994</v>
      </c>
      <c r="K2248" s="75">
        <v>51.036999999999992</v>
      </c>
      <c r="L2248" s="76">
        <v>104.337</v>
      </c>
      <c r="M2248" s="75">
        <v>65.619</v>
      </c>
      <c r="N2248" s="75">
        <v>65.619</v>
      </c>
      <c r="O2248" s="75">
        <v>65.619</v>
      </c>
      <c r="P2248" s="77">
        <v>51.036999999999992</v>
      </c>
      <c r="Q2248" s="77">
        <v>220.38293000000002</v>
      </c>
    </row>
    <row r="2249" spans="1:17" x14ac:dyDescent="0.2">
      <c r="A2249" s="19">
        <v>45704509</v>
      </c>
      <c r="B2249" s="19" t="s">
        <v>10</v>
      </c>
      <c r="C2249" s="20">
        <v>70450</v>
      </c>
      <c r="D2249" s="73">
        <v>2696.5</v>
      </c>
      <c r="E2249" s="74">
        <v>122.91199999999999</v>
      </c>
      <c r="G2249" s="75">
        <v>220.38293000000002</v>
      </c>
      <c r="H2249" s="75">
        <v>72.233100000000007</v>
      </c>
      <c r="I2249" s="75">
        <v>69.903000000000006</v>
      </c>
      <c r="J2249" s="75">
        <v>66.019499999999994</v>
      </c>
      <c r="K2249" s="75">
        <v>54.369</v>
      </c>
      <c r="L2249" s="76">
        <v>104.337</v>
      </c>
      <c r="M2249" s="75">
        <v>69.903000000000006</v>
      </c>
      <c r="N2249" s="75">
        <v>69.903000000000006</v>
      </c>
      <c r="O2249" s="75">
        <v>69.903000000000006</v>
      </c>
      <c r="P2249" s="77">
        <v>54.369</v>
      </c>
      <c r="Q2249" s="77">
        <v>220.38293000000002</v>
      </c>
    </row>
    <row r="2250" spans="1:17" x14ac:dyDescent="0.2">
      <c r="A2250" s="19">
        <v>45704608</v>
      </c>
      <c r="B2250" s="19" t="s">
        <v>1696</v>
      </c>
      <c r="C2250" s="20">
        <v>70460</v>
      </c>
      <c r="D2250" s="73">
        <v>3051.5</v>
      </c>
      <c r="E2250" s="74">
        <v>207.39099999999999</v>
      </c>
      <c r="G2250" s="75">
        <v>220.38293000000002</v>
      </c>
      <c r="H2250" s="75">
        <v>94.413600000000002</v>
      </c>
      <c r="I2250" s="75">
        <v>91.367999999999995</v>
      </c>
      <c r="J2250" s="75">
        <v>86.291999999999987</v>
      </c>
      <c r="K2250" s="75">
        <v>71.063999999999993</v>
      </c>
      <c r="L2250" s="76">
        <v>104.337</v>
      </c>
      <c r="M2250" s="75">
        <v>91.367999999999995</v>
      </c>
      <c r="N2250" s="75">
        <v>91.367999999999995</v>
      </c>
      <c r="O2250" s="75">
        <v>91.367999999999995</v>
      </c>
      <c r="P2250" s="77">
        <v>71.063999999999993</v>
      </c>
      <c r="Q2250" s="77">
        <v>220.38293000000002</v>
      </c>
    </row>
    <row r="2251" spans="1:17" x14ac:dyDescent="0.2">
      <c r="A2251" s="19">
        <v>45704707</v>
      </c>
      <c r="B2251" s="19" t="s">
        <v>460</v>
      </c>
      <c r="C2251" s="20">
        <v>70470</v>
      </c>
      <c r="D2251" s="73">
        <v>3195.25</v>
      </c>
      <c r="E2251" s="74">
        <v>207.39099999999999</v>
      </c>
      <c r="G2251" s="75">
        <v>220.38293000000002</v>
      </c>
      <c r="H2251" s="75">
        <v>95.157600000000002</v>
      </c>
      <c r="I2251" s="75">
        <v>92.087999999999994</v>
      </c>
      <c r="J2251" s="75">
        <v>86.971999999999994</v>
      </c>
      <c r="K2251" s="75">
        <v>71.623999999999995</v>
      </c>
      <c r="L2251" s="76">
        <v>104.337</v>
      </c>
      <c r="M2251" s="75">
        <v>92.087999999999994</v>
      </c>
      <c r="N2251" s="75">
        <v>92.087999999999994</v>
      </c>
      <c r="O2251" s="75">
        <v>92.087999999999994</v>
      </c>
      <c r="P2251" s="77">
        <v>71.623999999999995</v>
      </c>
      <c r="Q2251" s="77">
        <v>220.38293000000002</v>
      </c>
    </row>
    <row r="2252" spans="1:17" x14ac:dyDescent="0.2">
      <c r="A2252" s="19">
        <v>45704806</v>
      </c>
      <c r="B2252" s="19" t="s">
        <v>1708</v>
      </c>
      <c r="C2252" s="20">
        <v>70480</v>
      </c>
      <c r="D2252" s="73">
        <v>2721.5</v>
      </c>
      <c r="E2252" s="74">
        <v>122.91199999999999</v>
      </c>
      <c r="G2252" s="75">
        <v>220.38293000000002</v>
      </c>
      <c r="H2252" s="75">
        <v>88.126800000000003</v>
      </c>
      <c r="I2252" s="75">
        <v>85.284000000000006</v>
      </c>
      <c r="J2252" s="75">
        <v>80.546000000000006</v>
      </c>
      <c r="K2252" s="75">
        <v>66.331999999999994</v>
      </c>
      <c r="L2252" s="76">
        <v>104.337</v>
      </c>
      <c r="M2252" s="75">
        <v>85.284000000000006</v>
      </c>
      <c r="N2252" s="75">
        <v>85.284000000000006</v>
      </c>
      <c r="O2252" s="75">
        <v>85.284000000000006</v>
      </c>
      <c r="P2252" s="77">
        <v>66.331999999999994</v>
      </c>
      <c r="Q2252" s="77">
        <v>220.38293000000002</v>
      </c>
    </row>
    <row r="2253" spans="1:17" x14ac:dyDescent="0.2">
      <c r="A2253" s="19">
        <v>45704806</v>
      </c>
      <c r="B2253" s="19" t="s">
        <v>1708</v>
      </c>
      <c r="C2253" s="20">
        <v>70480</v>
      </c>
      <c r="D2253" s="73">
        <v>2721.5</v>
      </c>
      <c r="E2253" s="74">
        <v>122.91199999999999</v>
      </c>
      <c r="G2253" s="75">
        <v>0</v>
      </c>
      <c r="H2253" s="75">
        <v>88.126800000000003</v>
      </c>
      <c r="I2253" s="75">
        <v>85.284000000000006</v>
      </c>
      <c r="J2253" s="75">
        <v>80.546000000000006</v>
      </c>
      <c r="K2253" s="75">
        <v>66.331999999999994</v>
      </c>
      <c r="L2253" s="76">
        <v>0</v>
      </c>
      <c r="M2253" s="75">
        <v>85.284000000000006</v>
      </c>
      <c r="N2253" s="75">
        <v>85.284000000000006</v>
      </c>
      <c r="O2253" s="75">
        <v>85.284000000000006</v>
      </c>
      <c r="P2253" s="77">
        <v>0</v>
      </c>
      <c r="Q2253" s="77">
        <v>88.126800000000003</v>
      </c>
    </row>
    <row r="2254" spans="1:17" x14ac:dyDescent="0.2">
      <c r="A2254" s="19">
        <v>45704814</v>
      </c>
      <c r="B2254" s="19" t="s">
        <v>1707</v>
      </c>
      <c r="C2254" s="20">
        <v>70481</v>
      </c>
      <c r="D2254" s="73">
        <v>2775</v>
      </c>
      <c r="E2254" s="74">
        <v>207.39099999999999</v>
      </c>
      <c r="G2254" s="75">
        <v>220.38293000000002</v>
      </c>
      <c r="H2254" s="75">
        <v>88.126800000000003</v>
      </c>
      <c r="I2254" s="75">
        <v>85.284000000000006</v>
      </c>
      <c r="J2254" s="75">
        <v>80.546000000000006</v>
      </c>
      <c r="K2254" s="75">
        <v>66.331999999999994</v>
      </c>
      <c r="L2254" s="76">
        <v>104.337</v>
      </c>
      <c r="M2254" s="75">
        <v>85.284000000000006</v>
      </c>
      <c r="N2254" s="75">
        <v>85.284000000000006</v>
      </c>
      <c r="O2254" s="75">
        <v>85.284000000000006</v>
      </c>
      <c r="P2254" s="77">
        <v>66.331999999999994</v>
      </c>
      <c r="Q2254" s="77">
        <v>220.38293000000002</v>
      </c>
    </row>
    <row r="2255" spans="1:17" x14ac:dyDescent="0.2">
      <c r="A2255" s="19">
        <v>45704814</v>
      </c>
      <c r="B2255" s="19" t="s">
        <v>1707</v>
      </c>
      <c r="C2255" s="20">
        <v>70481</v>
      </c>
      <c r="D2255" s="73">
        <v>2775</v>
      </c>
      <c r="E2255" s="74">
        <v>207.39099999999999</v>
      </c>
      <c r="G2255" s="75">
        <v>0</v>
      </c>
      <c r="H2255" s="75">
        <v>73.144500000000008</v>
      </c>
      <c r="I2255" s="75">
        <v>70.785000000000011</v>
      </c>
      <c r="J2255" s="75">
        <v>66.852500000000006</v>
      </c>
      <c r="K2255" s="75">
        <v>55.055</v>
      </c>
      <c r="L2255" s="76">
        <v>0</v>
      </c>
      <c r="M2255" s="75">
        <v>70.785000000000011</v>
      </c>
      <c r="N2255" s="75">
        <v>70.785000000000011</v>
      </c>
      <c r="O2255" s="75">
        <v>70.785000000000011</v>
      </c>
      <c r="P2255" s="77">
        <v>0</v>
      </c>
      <c r="Q2255" s="77">
        <v>73.144500000000008</v>
      </c>
    </row>
    <row r="2256" spans="1:17" x14ac:dyDescent="0.2">
      <c r="A2256" s="19">
        <v>45704822</v>
      </c>
      <c r="B2256" s="19" t="s">
        <v>1709</v>
      </c>
      <c r="C2256" s="20">
        <v>70482</v>
      </c>
      <c r="D2256" s="73">
        <v>3151.5</v>
      </c>
      <c r="E2256" s="74">
        <v>207.39099999999999</v>
      </c>
      <c r="G2256" s="75">
        <v>220.38293000000002</v>
      </c>
      <c r="H2256" s="75">
        <v>453.89580000000001</v>
      </c>
      <c r="I2256" s="75">
        <v>439.25400000000002</v>
      </c>
      <c r="J2256" s="75">
        <v>414.851</v>
      </c>
      <c r="K2256" s="75">
        <v>341.642</v>
      </c>
      <c r="L2256" s="76">
        <v>104.337</v>
      </c>
      <c r="M2256" s="75">
        <v>439.25400000000002</v>
      </c>
      <c r="N2256" s="75">
        <v>439.25400000000002</v>
      </c>
      <c r="O2256" s="75">
        <v>439.25400000000002</v>
      </c>
      <c r="P2256" s="77">
        <v>104.337</v>
      </c>
      <c r="Q2256" s="77">
        <v>453.89580000000001</v>
      </c>
    </row>
    <row r="2257" spans="1:17" x14ac:dyDescent="0.2">
      <c r="A2257" s="19">
        <v>45704822</v>
      </c>
      <c r="B2257" s="19" t="s">
        <v>1709</v>
      </c>
      <c r="C2257" s="20">
        <v>70482</v>
      </c>
      <c r="D2257" s="73">
        <v>3151.5</v>
      </c>
      <c r="E2257" s="74">
        <v>207.39099999999999</v>
      </c>
      <c r="G2257" s="75">
        <v>220.38293000000002</v>
      </c>
      <c r="H2257" s="75">
        <v>88.126800000000003</v>
      </c>
      <c r="I2257" s="75">
        <v>85.284000000000006</v>
      </c>
      <c r="J2257" s="75">
        <v>80.546000000000006</v>
      </c>
      <c r="K2257" s="75">
        <v>66.331999999999994</v>
      </c>
      <c r="L2257" s="76">
        <v>104.337</v>
      </c>
      <c r="M2257" s="75">
        <v>85.284000000000006</v>
      </c>
      <c r="N2257" s="75">
        <v>85.284000000000006</v>
      </c>
      <c r="O2257" s="75">
        <v>85.284000000000006</v>
      </c>
      <c r="P2257" s="77">
        <v>66.331999999999994</v>
      </c>
      <c r="Q2257" s="77">
        <v>220.38293000000002</v>
      </c>
    </row>
    <row r="2258" spans="1:17" x14ac:dyDescent="0.2">
      <c r="A2258" s="19">
        <v>45704863</v>
      </c>
      <c r="B2258" s="19" t="s">
        <v>492</v>
      </c>
      <c r="C2258" s="20">
        <v>70486</v>
      </c>
      <c r="D2258" s="73">
        <v>1993.75</v>
      </c>
      <c r="E2258" s="74">
        <v>122.91199999999999</v>
      </c>
      <c r="G2258" s="75">
        <v>220.38293000000002</v>
      </c>
      <c r="H2258" s="75">
        <v>94.488</v>
      </c>
      <c r="I2258" s="75">
        <v>91.44</v>
      </c>
      <c r="J2258" s="75">
        <v>86.36</v>
      </c>
      <c r="K2258" s="75">
        <v>71.11999999999999</v>
      </c>
      <c r="L2258" s="76">
        <v>104.337</v>
      </c>
      <c r="M2258" s="75">
        <v>91.44</v>
      </c>
      <c r="N2258" s="75">
        <v>91.44</v>
      </c>
      <c r="O2258" s="75">
        <v>91.44</v>
      </c>
      <c r="P2258" s="77">
        <v>71.11999999999999</v>
      </c>
      <c r="Q2258" s="77">
        <v>220.38293000000002</v>
      </c>
    </row>
    <row r="2259" spans="1:17" x14ac:dyDescent="0.2">
      <c r="A2259" s="19">
        <v>45704863</v>
      </c>
      <c r="B2259" s="19" t="s">
        <v>492</v>
      </c>
      <c r="C2259" s="20">
        <v>70486</v>
      </c>
      <c r="D2259" s="73">
        <v>1993.75</v>
      </c>
      <c r="E2259" s="74">
        <v>122.91199999999999</v>
      </c>
      <c r="G2259" s="75">
        <v>0</v>
      </c>
      <c r="H2259" s="75">
        <v>88.126800000000003</v>
      </c>
      <c r="I2259" s="75">
        <v>85.284000000000006</v>
      </c>
      <c r="J2259" s="75">
        <v>80.546000000000006</v>
      </c>
      <c r="K2259" s="75">
        <v>66.331999999999994</v>
      </c>
      <c r="L2259" s="76">
        <v>0</v>
      </c>
      <c r="M2259" s="75">
        <v>85.284000000000006</v>
      </c>
      <c r="N2259" s="75">
        <v>85.284000000000006</v>
      </c>
      <c r="O2259" s="75">
        <v>85.284000000000006</v>
      </c>
      <c r="P2259" s="77">
        <v>0</v>
      </c>
      <c r="Q2259" s="77">
        <v>88.126800000000003</v>
      </c>
    </row>
    <row r="2260" spans="1:17" x14ac:dyDescent="0.2">
      <c r="A2260" s="19">
        <v>45704871</v>
      </c>
      <c r="B2260" s="19" t="s">
        <v>566</v>
      </c>
      <c r="C2260" s="20">
        <v>70487</v>
      </c>
      <c r="D2260" s="73">
        <v>2292.5</v>
      </c>
      <c r="E2260" s="74">
        <v>207.39099999999999</v>
      </c>
      <c r="G2260" s="75">
        <v>0</v>
      </c>
      <c r="H2260" s="75">
        <v>88.126800000000003</v>
      </c>
      <c r="I2260" s="75">
        <v>85.284000000000006</v>
      </c>
      <c r="J2260" s="75">
        <v>80.546000000000006</v>
      </c>
      <c r="K2260" s="75">
        <v>66.331999999999994</v>
      </c>
      <c r="L2260" s="76">
        <v>0</v>
      </c>
      <c r="M2260" s="75">
        <v>85.284000000000006</v>
      </c>
      <c r="N2260" s="75">
        <v>85.284000000000006</v>
      </c>
      <c r="O2260" s="75">
        <v>85.284000000000006</v>
      </c>
      <c r="P2260" s="77">
        <v>0</v>
      </c>
      <c r="Q2260" s="77">
        <v>88.126800000000003</v>
      </c>
    </row>
    <row r="2261" spans="1:17" x14ac:dyDescent="0.2">
      <c r="A2261" s="19">
        <v>45704871</v>
      </c>
      <c r="B2261" s="19" t="s">
        <v>566</v>
      </c>
      <c r="C2261" s="20">
        <v>70487</v>
      </c>
      <c r="D2261" s="73">
        <v>2292.5</v>
      </c>
      <c r="E2261" s="74">
        <v>207.39099999999999</v>
      </c>
      <c r="G2261" s="75">
        <v>0</v>
      </c>
      <c r="H2261" s="75">
        <v>88.126800000000003</v>
      </c>
      <c r="I2261" s="75">
        <v>85.284000000000006</v>
      </c>
      <c r="J2261" s="75">
        <v>80.546000000000006</v>
      </c>
      <c r="K2261" s="75">
        <v>66.331999999999994</v>
      </c>
      <c r="L2261" s="76">
        <v>0</v>
      </c>
      <c r="M2261" s="75">
        <v>85.284000000000006</v>
      </c>
      <c r="N2261" s="75">
        <v>85.284000000000006</v>
      </c>
      <c r="O2261" s="75">
        <v>85.284000000000006</v>
      </c>
      <c r="P2261" s="77">
        <v>0</v>
      </c>
      <c r="Q2261" s="77">
        <v>88.126800000000003</v>
      </c>
    </row>
    <row r="2262" spans="1:17" x14ac:dyDescent="0.2">
      <c r="A2262" s="19">
        <v>45704905</v>
      </c>
      <c r="B2262" s="19" t="s">
        <v>1713</v>
      </c>
      <c r="C2262" s="20">
        <v>70490</v>
      </c>
      <c r="D2262" s="73">
        <v>1600.75</v>
      </c>
      <c r="E2262" s="74">
        <v>122.91199999999999</v>
      </c>
      <c r="G2262" s="75">
        <v>0</v>
      </c>
      <c r="H2262" s="75">
        <v>88.126800000000003</v>
      </c>
      <c r="I2262" s="75">
        <v>85.284000000000006</v>
      </c>
      <c r="J2262" s="75">
        <v>80.546000000000006</v>
      </c>
      <c r="K2262" s="75">
        <v>66.331999999999994</v>
      </c>
      <c r="L2262" s="76">
        <v>0</v>
      </c>
      <c r="M2262" s="75">
        <v>85.284000000000006</v>
      </c>
      <c r="N2262" s="75">
        <v>85.284000000000006</v>
      </c>
      <c r="O2262" s="75">
        <v>85.284000000000006</v>
      </c>
      <c r="P2262" s="77">
        <v>0</v>
      </c>
      <c r="Q2262" s="77">
        <v>88.126800000000003</v>
      </c>
    </row>
    <row r="2263" spans="1:17" x14ac:dyDescent="0.2">
      <c r="A2263" s="19">
        <v>45704905</v>
      </c>
      <c r="B2263" s="19" t="s">
        <v>1713</v>
      </c>
      <c r="C2263" s="20">
        <v>70490</v>
      </c>
      <c r="D2263" s="73">
        <v>1600.75</v>
      </c>
      <c r="E2263" s="74">
        <v>122.91199999999999</v>
      </c>
      <c r="G2263" s="75">
        <v>0</v>
      </c>
      <c r="H2263" s="75">
        <v>88.126800000000003</v>
      </c>
      <c r="I2263" s="75">
        <v>85.284000000000006</v>
      </c>
      <c r="J2263" s="75">
        <v>80.546000000000006</v>
      </c>
      <c r="K2263" s="75">
        <v>66.331999999999994</v>
      </c>
      <c r="L2263" s="76">
        <v>0</v>
      </c>
      <c r="M2263" s="75">
        <v>85.284000000000006</v>
      </c>
      <c r="N2263" s="75">
        <v>85.284000000000006</v>
      </c>
      <c r="O2263" s="75">
        <v>85.284000000000006</v>
      </c>
      <c r="P2263" s="77">
        <v>0</v>
      </c>
      <c r="Q2263" s="77">
        <v>88.126800000000003</v>
      </c>
    </row>
    <row r="2264" spans="1:17" x14ac:dyDescent="0.2">
      <c r="A2264" s="19">
        <v>45704913</v>
      </c>
      <c r="B2264" s="19" t="s">
        <v>480</v>
      </c>
      <c r="C2264" s="20">
        <v>70491</v>
      </c>
      <c r="D2264" s="73">
        <v>2500.5</v>
      </c>
      <c r="E2264" s="74">
        <v>207.39099999999999</v>
      </c>
      <c r="G2264" s="75">
        <v>0</v>
      </c>
      <c r="H2264" s="75">
        <v>88.126800000000003</v>
      </c>
      <c r="I2264" s="75">
        <v>85.284000000000006</v>
      </c>
      <c r="J2264" s="75">
        <v>80.546000000000006</v>
      </c>
      <c r="K2264" s="75">
        <v>66.331999999999994</v>
      </c>
      <c r="L2264" s="76">
        <v>0</v>
      </c>
      <c r="M2264" s="75">
        <v>85.284000000000006</v>
      </c>
      <c r="N2264" s="75">
        <v>85.284000000000006</v>
      </c>
      <c r="O2264" s="75">
        <v>85.284000000000006</v>
      </c>
      <c r="P2264" s="77">
        <v>0</v>
      </c>
      <c r="Q2264" s="77">
        <v>88.126800000000003</v>
      </c>
    </row>
    <row r="2265" spans="1:17" x14ac:dyDescent="0.2">
      <c r="A2265" s="19">
        <v>45704913</v>
      </c>
      <c r="B2265" s="19" t="s">
        <v>480</v>
      </c>
      <c r="C2265" s="20">
        <v>70491</v>
      </c>
      <c r="D2265" s="73">
        <v>2500.5</v>
      </c>
      <c r="E2265" s="74">
        <v>207.39099999999999</v>
      </c>
      <c r="G2265" s="75">
        <v>0</v>
      </c>
      <c r="H2265" s="75">
        <v>88.126800000000003</v>
      </c>
      <c r="I2265" s="75">
        <v>85.284000000000006</v>
      </c>
      <c r="J2265" s="75">
        <v>80.546000000000006</v>
      </c>
      <c r="K2265" s="75">
        <v>66.331999999999994</v>
      </c>
      <c r="L2265" s="76">
        <v>0</v>
      </c>
      <c r="M2265" s="75">
        <v>85.284000000000006</v>
      </c>
      <c r="N2265" s="75">
        <v>85.284000000000006</v>
      </c>
      <c r="O2265" s="75">
        <v>85.284000000000006</v>
      </c>
      <c r="P2265" s="77">
        <v>0</v>
      </c>
      <c r="Q2265" s="77">
        <v>88.126800000000003</v>
      </c>
    </row>
    <row r="2266" spans="1:17" x14ac:dyDescent="0.2">
      <c r="A2266" s="19">
        <v>45704921</v>
      </c>
      <c r="B2266" s="19" t="s">
        <v>1714</v>
      </c>
      <c r="C2266" s="20">
        <v>70492</v>
      </c>
      <c r="D2266" s="73">
        <v>3175</v>
      </c>
      <c r="E2266" s="74">
        <v>207.39099999999999</v>
      </c>
      <c r="G2266" s="75">
        <v>0</v>
      </c>
      <c r="H2266" s="75">
        <v>88.126800000000003</v>
      </c>
      <c r="I2266" s="75">
        <v>85.284000000000006</v>
      </c>
      <c r="J2266" s="75">
        <v>80.546000000000006</v>
      </c>
      <c r="K2266" s="75">
        <v>66.331999999999994</v>
      </c>
      <c r="L2266" s="76">
        <v>0</v>
      </c>
      <c r="M2266" s="75">
        <v>85.284000000000006</v>
      </c>
      <c r="N2266" s="75">
        <v>85.284000000000006</v>
      </c>
      <c r="O2266" s="75">
        <v>85.284000000000006</v>
      </c>
      <c r="P2266" s="77">
        <v>0</v>
      </c>
      <c r="Q2266" s="77">
        <v>88.126800000000003</v>
      </c>
    </row>
    <row r="2267" spans="1:17" x14ac:dyDescent="0.2">
      <c r="A2267" s="19">
        <v>45704939</v>
      </c>
      <c r="B2267" s="19" t="s">
        <v>1695</v>
      </c>
      <c r="C2267" s="20">
        <v>77012</v>
      </c>
      <c r="D2267" s="73">
        <v>4151.25</v>
      </c>
      <c r="E2267" s="74">
        <v>0</v>
      </c>
      <c r="G2267" s="75">
        <v>220.38293000000002</v>
      </c>
      <c r="H2267" s="75">
        <v>67.806300000000007</v>
      </c>
      <c r="I2267" s="75">
        <v>65.619</v>
      </c>
      <c r="J2267" s="75">
        <v>61.973499999999994</v>
      </c>
      <c r="K2267" s="75">
        <v>51.036999999999992</v>
      </c>
      <c r="L2267" s="76">
        <v>104.337</v>
      </c>
      <c r="M2267" s="75">
        <v>65.619</v>
      </c>
      <c r="N2267" s="75">
        <v>65.619</v>
      </c>
      <c r="O2267" s="75">
        <v>65.619</v>
      </c>
      <c r="P2267" s="77">
        <v>51.036999999999992</v>
      </c>
      <c r="Q2267" s="77">
        <v>220.38293000000002</v>
      </c>
    </row>
    <row r="2268" spans="1:17" x14ac:dyDescent="0.2">
      <c r="A2268" s="19">
        <v>45704947</v>
      </c>
      <c r="B2268" s="19" t="s">
        <v>1692</v>
      </c>
      <c r="C2268" s="20">
        <v>75989</v>
      </c>
      <c r="D2268" s="73">
        <v>702.75</v>
      </c>
      <c r="E2268" s="74">
        <v>0</v>
      </c>
      <c r="G2268" s="75">
        <v>220.38293000000002</v>
      </c>
      <c r="H2268" s="75">
        <v>72.353999999999999</v>
      </c>
      <c r="I2268" s="75">
        <v>70.02</v>
      </c>
      <c r="J2268" s="75">
        <v>66.13</v>
      </c>
      <c r="K2268" s="75">
        <v>54.459999999999994</v>
      </c>
      <c r="L2268" s="76">
        <v>104.337</v>
      </c>
      <c r="M2268" s="75">
        <v>70.02</v>
      </c>
      <c r="N2268" s="75">
        <v>70.02</v>
      </c>
      <c r="O2268" s="75">
        <v>70.02</v>
      </c>
      <c r="P2268" s="77">
        <v>54.459999999999994</v>
      </c>
      <c r="Q2268" s="77">
        <v>220.38293000000002</v>
      </c>
    </row>
    <row r="2269" spans="1:17" x14ac:dyDescent="0.2">
      <c r="A2269" s="19">
        <v>45704962</v>
      </c>
      <c r="B2269" s="19" t="s">
        <v>486</v>
      </c>
      <c r="C2269" s="20">
        <v>74176</v>
      </c>
      <c r="D2269" s="73">
        <v>2440.75</v>
      </c>
      <c r="E2269" s="74">
        <v>268.548</v>
      </c>
      <c r="G2269" s="75">
        <v>0</v>
      </c>
      <c r="H2269" s="75">
        <v>67.806300000000007</v>
      </c>
      <c r="I2269" s="75">
        <v>65.619</v>
      </c>
      <c r="J2269" s="75">
        <v>61.973499999999994</v>
      </c>
      <c r="K2269" s="75">
        <v>51.036999999999992</v>
      </c>
      <c r="L2269" s="76">
        <v>0</v>
      </c>
      <c r="M2269" s="75">
        <v>65.619</v>
      </c>
      <c r="N2269" s="75">
        <v>65.619</v>
      </c>
      <c r="O2269" s="75">
        <v>65.619</v>
      </c>
      <c r="P2269" s="77">
        <v>0</v>
      </c>
      <c r="Q2269" s="77">
        <v>67.806300000000007</v>
      </c>
    </row>
    <row r="2270" spans="1:17" x14ac:dyDescent="0.2">
      <c r="A2270" s="19">
        <v>45704962</v>
      </c>
      <c r="B2270" s="19" t="s">
        <v>486</v>
      </c>
      <c r="C2270" s="20">
        <v>74176</v>
      </c>
      <c r="D2270" s="73">
        <v>2440.75</v>
      </c>
      <c r="E2270" s="74">
        <v>268.548</v>
      </c>
      <c r="G2270" s="75">
        <v>220.38293000000002</v>
      </c>
      <c r="H2270" s="75">
        <v>67.806300000000007</v>
      </c>
      <c r="I2270" s="75">
        <v>65.619</v>
      </c>
      <c r="J2270" s="75">
        <v>61.973499999999994</v>
      </c>
      <c r="K2270" s="75">
        <v>51.036999999999992</v>
      </c>
      <c r="L2270" s="76">
        <v>104.337</v>
      </c>
      <c r="M2270" s="75">
        <v>65.619</v>
      </c>
      <c r="N2270" s="75">
        <v>65.619</v>
      </c>
      <c r="O2270" s="75">
        <v>65.619</v>
      </c>
      <c r="P2270" s="77">
        <v>51.036999999999992</v>
      </c>
      <c r="Q2270" s="77">
        <v>220.38293000000002</v>
      </c>
    </row>
    <row r="2271" spans="1:17" x14ac:dyDescent="0.2">
      <c r="A2271" s="19">
        <v>45705001</v>
      </c>
      <c r="B2271" s="19" t="s">
        <v>1689</v>
      </c>
      <c r="C2271" s="20">
        <v>77014</v>
      </c>
      <c r="D2271" s="73">
        <v>953.5</v>
      </c>
      <c r="E2271" s="74">
        <v>0</v>
      </c>
      <c r="G2271" s="75">
        <v>220.38293000000002</v>
      </c>
      <c r="H2271" s="75">
        <v>80.352000000000004</v>
      </c>
      <c r="I2271" s="75">
        <v>77.760000000000005</v>
      </c>
      <c r="J2271" s="75">
        <v>73.44</v>
      </c>
      <c r="K2271" s="75">
        <v>60.48</v>
      </c>
      <c r="L2271" s="76">
        <v>104.337</v>
      </c>
      <c r="M2271" s="75">
        <v>77.760000000000005</v>
      </c>
      <c r="N2271" s="75">
        <v>77.760000000000005</v>
      </c>
      <c r="O2271" s="75">
        <v>77.760000000000005</v>
      </c>
      <c r="P2271" s="77">
        <v>60.48</v>
      </c>
      <c r="Q2271" s="77">
        <v>220.38293000000002</v>
      </c>
    </row>
    <row r="2272" spans="1:17" x14ac:dyDescent="0.2">
      <c r="A2272" s="19">
        <v>45705019</v>
      </c>
      <c r="B2272" s="19" t="s">
        <v>1683</v>
      </c>
      <c r="C2272" s="20">
        <v>72126</v>
      </c>
      <c r="D2272" s="73">
        <v>3403.5</v>
      </c>
      <c r="E2272" s="74">
        <v>423.69449999999995</v>
      </c>
      <c r="G2272" s="75">
        <v>220.38293000000002</v>
      </c>
      <c r="H2272" s="75">
        <v>77.43180000000001</v>
      </c>
      <c r="I2272" s="75">
        <v>74.934000000000012</v>
      </c>
      <c r="J2272" s="75">
        <v>70.771000000000001</v>
      </c>
      <c r="K2272" s="75">
        <v>58.281999999999996</v>
      </c>
      <c r="L2272" s="76">
        <v>104.337</v>
      </c>
      <c r="M2272" s="75">
        <v>74.934000000000012</v>
      </c>
      <c r="N2272" s="75">
        <v>74.934000000000012</v>
      </c>
      <c r="O2272" s="75">
        <v>74.934000000000012</v>
      </c>
      <c r="P2272" s="77">
        <v>58.281999999999996</v>
      </c>
      <c r="Q2272" s="77">
        <v>220.38293000000002</v>
      </c>
    </row>
    <row r="2273" spans="1:17" x14ac:dyDescent="0.2">
      <c r="A2273" s="19">
        <v>45705092</v>
      </c>
      <c r="B2273" s="19" t="s">
        <v>189</v>
      </c>
      <c r="C2273" s="20">
        <v>76377</v>
      </c>
      <c r="D2273" s="73">
        <v>232.75</v>
      </c>
      <c r="E2273" s="74">
        <v>0</v>
      </c>
      <c r="G2273" s="75">
        <v>220.38293000000002</v>
      </c>
      <c r="H2273" s="75">
        <v>77.43180000000001</v>
      </c>
      <c r="I2273" s="75">
        <v>74.934000000000012</v>
      </c>
      <c r="J2273" s="75">
        <v>70.771000000000001</v>
      </c>
      <c r="K2273" s="75">
        <v>58.281999999999996</v>
      </c>
      <c r="L2273" s="76">
        <v>104.337</v>
      </c>
      <c r="M2273" s="75">
        <v>74.934000000000012</v>
      </c>
      <c r="N2273" s="75">
        <v>74.934000000000012</v>
      </c>
      <c r="O2273" s="75">
        <v>74.934000000000012</v>
      </c>
      <c r="P2273" s="77">
        <v>58.281999999999996</v>
      </c>
      <c r="Q2273" s="77">
        <v>220.38293000000002</v>
      </c>
    </row>
    <row r="2274" spans="1:17" x14ac:dyDescent="0.2">
      <c r="A2274" s="19">
        <v>45705092</v>
      </c>
      <c r="B2274" s="19" t="s">
        <v>189</v>
      </c>
      <c r="C2274" s="20">
        <v>76377</v>
      </c>
      <c r="D2274" s="73">
        <v>232.75</v>
      </c>
      <c r="E2274" s="74">
        <v>0</v>
      </c>
      <c r="G2274" s="75">
        <v>220.38293000000002</v>
      </c>
      <c r="H2274" s="75">
        <v>77.43180000000001</v>
      </c>
      <c r="I2274" s="75">
        <v>74.934000000000012</v>
      </c>
      <c r="J2274" s="75">
        <v>70.771000000000001</v>
      </c>
      <c r="K2274" s="75">
        <v>58.281999999999996</v>
      </c>
      <c r="L2274" s="76">
        <v>104.337</v>
      </c>
      <c r="M2274" s="75">
        <v>74.934000000000012</v>
      </c>
      <c r="N2274" s="75">
        <v>74.934000000000012</v>
      </c>
      <c r="O2274" s="75">
        <v>74.934000000000012</v>
      </c>
      <c r="P2274" s="77">
        <v>58.281999999999996</v>
      </c>
      <c r="Q2274" s="77">
        <v>220.38293000000002</v>
      </c>
    </row>
    <row r="2275" spans="1:17" x14ac:dyDescent="0.2">
      <c r="A2275" s="19">
        <v>45705118</v>
      </c>
      <c r="B2275" s="19" t="s">
        <v>1698</v>
      </c>
      <c r="C2275" s="20">
        <v>75572</v>
      </c>
      <c r="D2275" s="73">
        <v>1557</v>
      </c>
      <c r="E2275" s="74">
        <v>207.39099999999999</v>
      </c>
      <c r="G2275" s="75">
        <v>220.38293000000002</v>
      </c>
      <c r="H2275" s="75">
        <v>77.43180000000001</v>
      </c>
      <c r="I2275" s="75">
        <v>74.934000000000012</v>
      </c>
      <c r="J2275" s="75">
        <v>70.771000000000001</v>
      </c>
      <c r="K2275" s="75">
        <v>58.281999999999996</v>
      </c>
      <c r="L2275" s="76">
        <v>104.337</v>
      </c>
      <c r="M2275" s="75">
        <v>74.934000000000012</v>
      </c>
      <c r="N2275" s="75">
        <v>74.934000000000012</v>
      </c>
      <c r="O2275" s="75">
        <v>74.934000000000012</v>
      </c>
      <c r="P2275" s="77">
        <v>58.281999999999996</v>
      </c>
      <c r="Q2275" s="77">
        <v>220.38293000000002</v>
      </c>
    </row>
    <row r="2276" spans="1:17" x14ac:dyDescent="0.2">
      <c r="A2276" s="19">
        <v>45705126</v>
      </c>
      <c r="B2276" s="19" t="s">
        <v>462</v>
      </c>
      <c r="C2276" s="20">
        <v>75574</v>
      </c>
      <c r="D2276" s="73">
        <v>1557</v>
      </c>
      <c r="E2276" s="74">
        <v>207.39099999999999</v>
      </c>
      <c r="G2276" s="75">
        <v>220.38293000000002</v>
      </c>
      <c r="H2276" s="75">
        <v>73.153800000000004</v>
      </c>
      <c r="I2276" s="75">
        <v>70.793999999999997</v>
      </c>
      <c r="J2276" s="75">
        <v>66.86099999999999</v>
      </c>
      <c r="K2276" s="75">
        <v>55.061999999999998</v>
      </c>
      <c r="L2276" s="76">
        <v>104.337</v>
      </c>
      <c r="M2276" s="75">
        <v>70.793999999999997</v>
      </c>
      <c r="N2276" s="75">
        <v>70.793999999999997</v>
      </c>
      <c r="O2276" s="75">
        <v>70.793999999999997</v>
      </c>
      <c r="P2276" s="77">
        <v>55.061999999999998</v>
      </c>
      <c r="Q2276" s="77">
        <v>220.38293000000002</v>
      </c>
    </row>
    <row r="2277" spans="1:17" x14ac:dyDescent="0.2">
      <c r="A2277" s="19">
        <v>45705134</v>
      </c>
      <c r="B2277" s="19" t="s">
        <v>1416</v>
      </c>
      <c r="C2277" s="20">
        <v>75574</v>
      </c>
      <c r="D2277" s="73">
        <v>1557</v>
      </c>
      <c r="E2277" s="74">
        <v>207.39099999999999</v>
      </c>
      <c r="G2277" s="75">
        <v>220.38293000000002</v>
      </c>
      <c r="H2277" s="75">
        <v>77.43180000000001</v>
      </c>
      <c r="I2277" s="75">
        <v>74.934000000000012</v>
      </c>
      <c r="J2277" s="75">
        <v>70.771000000000001</v>
      </c>
      <c r="K2277" s="75">
        <v>58.281999999999996</v>
      </c>
      <c r="L2277" s="76">
        <v>104.337</v>
      </c>
      <c r="M2277" s="75">
        <v>74.934000000000012</v>
      </c>
      <c r="N2277" s="75">
        <v>74.934000000000012</v>
      </c>
      <c r="O2277" s="75">
        <v>74.934000000000012</v>
      </c>
      <c r="P2277" s="77">
        <v>58.281999999999996</v>
      </c>
      <c r="Q2277" s="77">
        <v>220.38293000000002</v>
      </c>
    </row>
    <row r="2278" spans="1:17" x14ac:dyDescent="0.2">
      <c r="A2278" s="19">
        <v>45705142</v>
      </c>
      <c r="B2278" s="19" t="s">
        <v>1418</v>
      </c>
      <c r="C2278" s="20">
        <v>75574</v>
      </c>
      <c r="D2278" s="73">
        <v>2063.75</v>
      </c>
      <c r="E2278" s="74">
        <v>207.39099999999999</v>
      </c>
      <c r="G2278" s="75">
        <v>220.38293000000002</v>
      </c>
      <c r="H2278" s="75">
        <v>80.212500000000006</v>
      </c>
      <c r="I2278" s="75">
        <v>77.625</v>
      </c>
      <c r="J2278" s="75">
        <v>73.3125</v>
      </c>
      <c r="K2278" s="75">
        <v>60.374999999999993</v>
      </c>
      <c r="L2278" s="76">
        <v>104.337</v>
      </c>
      <c r="M2278" s="75">
        <v>77.625</v>
      </c>
      <c r="N2278" s="75">
        <v>77.625</v>
      </c>
      <c r="O2278" s="75">
        <v>77.625</v>
      </c>
      <c r="P2278" s="77">
        <v>60.374999999999993</v>
      </c>
      <c r="Q2278" s="77">
        <v>220.38293000000002</v>
      </c>
    </row>
    <row r="2279" spans="1:17" x14ac:dyDescent="0.2">
      <c r="A2279" s="19">
        <v>45705159</v>
      </c>
      <c r="B2279" s="19" t="s">
        <v>1417</v>
      </c>
      <c r="C2279" s="20">
        <v>75574</v>
      </c>
      <c r="D2279" s="73">
        <v>2063.75</v>
      </c>
      <c r="E2279" s="74">
        <v>207.39099999999999</v>
      </c>
      <c r="G2279" s="75">
        <v>220.38293000000002</v>
      </c>
      <c r="H2279" s="75">
        <v>150.5856</v>
      </c>
      <c r="I2279" s="75">
        <v>145.72799999999998</v>
      </c>
      <c r="J2279" s="75">
        <v>137.63199999999998</v>
      </c>
      <c r="K2279" s="75">
        <v>113.34399999999998</v>
      </c>
      <c r="L2279" s="76">
        <v>104.337</v>
      </c>
      <c r="M2279" s="75">
        <v>145.72799999999998</v>
      </c>
      <c r="N2279" s="75">
        <v>145.72799999999998</v>
      </c>
      <c r="O2279" s="75">
        <v>145.72799999999998</v>
      </c>
      <c r="P2279" s="77">
        <v>104.337</v>
      </c>
      <c r="Q2279" s="77">
        <v>220.38293000000002</v>
      </c>
    </row>
    <row r="2280" spans="1:17" x14ac:dyDescent="0.2">
      <c r="A2280" s="19">
        <v>45705167</v>
      </c>
      <c r="B2280" s="19" t="s">
        <v>1419</v>
      </c>
      <c r="C2280" s="20">
        <v>75573</v>
      </c>
      <c r="D2280" s="73">
        <v>1331.25</v>
      </c>
      <c r="E2280" s="74">
        <v>207.39099999999999</v>
      </c>
      <c r="G2280" s="75">
        <v>220.38293000000002</v>
      </c>
      <c r="H2280" s="75">
        <v>150.5856</v>
      </c>
      <c r="I2280" s="75">
        <v>145.72799999999998</v>
      </c>
      <c r="J2280" s="75">
        <v>137.63199999999998</v>
      </c>
      <c r="K2280" s="75">
        <v>113.34399999999998</v>
      </c>
      <c r="L2280" s="76">
        <v>104.337</v>
      </c>
      <c r="M2280" s="75">
        <v>145.72799999999998</v>
      </c>
      <c r="N2280" s="75">
        <v>145.72799999999998</v>
      </c>
      <c r="O2280" s="75">
        <v>145.72799999999998</v>
      </c>
      <c r="P2280" s="77">
        <v>104.337</v>
      </c>
      <c r="Q2280" s="77">
        <v>220.38293000000002</v>
      </c>
    </row>
    <row r="2281" spans="1:17" x14ac:dyDescent="0.2">
      <c r="A2281" s="19">
        <v>45705175</v>
      </c>
      <c r="B2281" s="19" t="s">
        <v>1697</v>
      </c>
      <c r="C2281" s="72"/>
      <c r="D2281" s="73">
        <v>506</v>
      </c>
      <c r="E2281" s="74">
        <v>0</v>
      </c>
      <c r="G2281" s="75">
        <v>220.38293000000002</v>
      </c>
      <c r="H2281" s="75">
        <v>150.5856</v>
      </c>
      <c r="I2281" s="75">
        <v>145.72799999999998</v>
      </c>
      <c r="J2281" s="75">
        <v>137.63199999999998</v>
      </c>
      <c r="K2281" s="75">
        <v>113.34399999999998</v>
      </c>
      <c r="L2281" s="76">
        <v>104.337</v>
      </c>
      <c r="M2281" s="75">
        <v>145.72799999999998</v>
      </c>
      <c r="N2281" s="75">
        <v>145.72799999999998</v>
      </c>
      <c r="O2281" s="75">
        <v>145.72799999999998</v>
      </c>
      <c r="P2281" s="77">
        <v>104.337</v>
      </c>
      <c r="Q2281" s="77">
        <v>220.38293000000002</v>
      </c>
    </row>
    <row r="2282" spans="1:17" x14ac:dyDescent="0.2">
      <c r="A2282" s="19">
        <v>45705183</v>
      </c>
      <c r="B2282" s="19" t="s">
        <v>1586</v>
      </c>
      <c r="C2282" s="72" t="s">
        <v>1587</v>
      </c>
      <c r="D2282" s="73">
        <v>568.5</v>
      </c>
      <c r="E2282" s="74">
        <v>0</v>
      </c>
      <c r="G2282" s="75">
        <v>220.38293000000002</v>
      </c>
      <c r="H2282" s="75">
        <v>93.074399999999997</v>
      </c>
      <c r="I2282" s="75">
        <v>90.072000000000003</v>
      </c>
      <c r="J2282" s="75">
        <v>85.067999999999998</v>
      </c>
      <c r="K2282" s="75">
        <v>70.055999999999997</v>
      </c>
      <c r="L2282" s="76">
        <v>104.337</v>
      </c>
      <c r="M2282" s="75">
        <v>90.072000000000003</v>
      </c>
      <c r="N2282" s="75">
        <v>90.072000000000003</v>
      </c>
      <c r="O2282" s="75">
        <v>90.072000000000003</v>
      </c>
      <c r="P2282" s="77">
        <v>70.055999999999997</v>
      </c>
      <c r="Q2282" s="77">
        <v>220.38293000000002</v>
      </c>
    </row>
    <row r="2283" spans="1:17" x14ac:dyDescent="0.2">
      <c r="A2283" s="19">
        <v>45705266</v>
      </c>
      <c r="B2283" s="19" t="s">
        <v>1688</v>
      </c>
      <c r="C2283" s="20">
        <v>70486</v>
      </c>
      <c r="D2283" s="73">
        <v>574</v>
      </c>
      <c r="E2283" s="74">
        <v>122.91199999999999</v>
      </c>
      <c r="G2283" s="75">
        <v>220.38293000000002</v>
      </c>
      <c r="H2283" s="75">
        <v>93.11160000000001</v>
      </c>
      <c r="I2283" s="75">
        <v>90.108000000000004</v>
      </c>
      <c r="J2283" s="75">
        <v>85.102000000000004</v>
      </c>
      <c r="K2283" s="75">
        <v>70.084000000000003</v>
      </c>
      <c r="L2283" s="76">
        <v>104.337</v>
      </c>
      <c r="M2283" s="75">
        <v>90.108000000000004</v>
      </c>
      <c r="N2283" s="75">
        <v>90.108000000000004</v>
      </c>
      <c r="O2283" s="75">
        <v>90.108000000000004</v>
      </c>
      <c r="P2283" s="77">
        <v>70.084000000000003</v>
      </c>
      <c r="Q2283" s="77">
        <v>220.38293000000002</v>
      </c>
    </row>
    <row r="2284" spans="1:17" x14ac:dyDescent="0.2">
      <c r="A2284" s="19">
        <v>45705282</v>
      </c>
      <c r="B2284" s="19" t="s">
        <v>1706</v>
      </c>
      <c r="C2284" s="20">
        <v>70488</v>
      </c>
      <c r="D2284" s="73">
        <v>2751.25</v>
      </c>
      <c r="E2284" s="74">
        <v>207.39099999999999</v>
      </c>
      <c r="G2284" s="75">
        <v>220.38293000000002</v>
      </c>
      <c r="H2284" s="75">
        <v>87.271200000000007</v>
      </c>
      <c r="I2284" s="75">
        <v>84.456000000000003</v>
      </c>
      <c r="J2284" s="75">
        <v>79.763999999999996</v>
      </c>
      <c r="K2284" s="75">
        <v>65.688000000000002</v>
      </c>
      <c r="L2284" s="76">
        <v>104.337</v>
      </c>
      <c r="M2284" s="75">
        <v>84.456000000000003</v>
      </c>
      <c r="N2284" s="75">
        <v>84.456000000000003</v>
      </c>
      <c r="O2284" s="75">
        <v>84.456000000000003</v>
      </c>
      <c r="P2284" s="77">
        <v>65.688000000000002</v>
      </c>
      <c r="Q2284" s="77">
        <v>220.38293000000002</v>
      </c>
    </row>
    <row r="2285" spans="1:17" x14ac:dyDescent="0.2">
      <c r="A2285" s="19">
        <v>45705373</v>
      </c>
      <c r="B2285" s="19" t="s">
        <v>1687</v>
      </c>
      <c r="C2285" s="20">
        <v>74261</v>
      </c>
      <c r="D2285" s="73">
        <v>5261.75</v>
      </c>
      <c r="E2285" s="74">
        <v>122.91199999999999</v>
      </c>
      <c r="G2285" s="75">
        <v>220.38293000000002</v>
      </c>
      <c r="H2285" s="75">
        <v>93.21390000000001</v>
      </c>
      <c r="I2285" s="75">
        <v>90.207000000000008</v>
      </c>
      <c r="J2285" s="75">
        <v>85.195499999999996</v>
      </c>
      <c r="K2285" s="75">
        <v>70.161000000000001</v>
      </c>
      <c r="L2285" s="76">
        <v>104.337</v>
      </c>
      <c r="M2285" s="75">
        <v>90.207000000000008</v>
      </c>
      <c r="N2285" s="75">
        <v>90.207000000000008</v>
      </c>
      <c r="O2285" s="75">
        <v>90.207000000000008</v>
      </c>
      <c r="P2285" s="77">
        <v>70.161000000000001</v>
      </c>
      <c r="Q2285" s="77">
        <v>220.38293000000002</v>
      </c>
    </row>
    <row r="2286" spans="1:17" x14ac:dyDescent="0.2">
      <c r="A2286" s="19">
        <v>45705381</v>
      </c>
      <c r="B2286" s="19" t="s">
        <v>1686</v>
      </c>
      <c r="C2286" s="20">
        <v>74262</v>
      </c>
      <c r="D2286" s="73">
        <v>7869</v>
      </c>
      <c r="E2286" s="74">
        <v>207.39099999999999</v>
      </c>
      <c r="G2286" s="75">
        <v>220.38293000000002</v>
      </c>
      <c r="H2286" s="75">
        <v>82.844400000000007</v>
      </c>
      <c r="I2286" s="75">
        <v>80.171999999999997</v>
      </c>
      <c r="J2286" s="75">
        <v>75.718000000000004</v>
      </c>
      <c r="K2286" s="75">
        <v>62.355999999999995</v>
      </c>
      <c r="L2286" s="76">
        <v>104.337</v>
      </c>
      <c r="M2286" s="75">
        <v>80.171999999999997</v>
      </c>
      <c r="N2286" s="75">
        <v>80.171999999999997</v>
      </c>
      <c r="O2286" s="75">
        <v>80.171999999999997</v>
      </c>
      <c r="P2286" s="77">
        <v>62.355999999999995</v>
      </c>
      <c r="Q2286" s="77">
        <v>220.38293000000002</v>
      </c>
    </row>
    <row r="2287" spans="1:17" x14ac:dyDescent="0.2">
      <c r="A2287" s="19">
        <v>45705399</v>
      </c>
      <c r="B2287" s="19" t="s">
        <v>1702</v>
      </c>
      <c r="C2287" s="20">
        <v>72133</v>
      </c>
      <c r="D2287" s="73">
        <v>3694.75</v>
      </c>
      <c r="E2287" s="74">
        <v>207.39099999999999</v>
      </c>
      <c r="G2287" s="75">
        <v>220.38293000000002</v>
      </c>
      <c r="H2287" s="75">
        <v>83.737200000000016</v>
      </c>
      <c r="I2287" s="75">
        <v>81.036000000000001</v>
      </c>
      <c r="J2287" s="75">
        <v>76.534000000000006</v>
      </c>
      <c r="K2287" s="75">
        <v>63.027999999999999</v>
      </c>
      <c r="L2287" s="76">
        <v>104.337</v>
      </c>
      <c r="M2287" s="75">
        <v>81.036000000000001</v>
      </c>
      <c r="N2287" s="75">
        <v>81.036000000000001</v>
      </c>
      <c r="O2287" s="75">
        <v>81.036000000000001</v>
      </c>
      <c r="P2287" s="77">
        <v>63.027999999999999</v>
      </c>
      <c r="Q2287" s="77">
        <v>220.38293000000002</v>
      </c>
    </row>
    <row r="2288" spans="1:17" x14ac:dyDescent="0.2">
      <c r="A2288" s="19">
        <v>45705415</v>
      </c>
      <c r="B2288" s="19" t="s">
        <v>484</v>
      </c>
      <c r="C2288" s="20">
        <v>74176</v>
      </c>
      <c r="D2288" s="73">
        <v>4722</v>
      </c>
      <c r="E2288" s="74">
        <v>268.548</v>
      </c>
      <c r="G2288" s="75">
        <v>220.38293000000002</v>
      </c>
      <c r="H2288" s="75">
        <v>77.43180000000001</v>
      </c>
      <c r="I2288" s="75">
        <v>74.934000000000012</v>
      </c>
      <c r="J2288" s="75">
        <v>70.771000000000001</v>
      </c>
      <c r="K2288" s="75">
        <v>58.281999999999996</v>
      </c>
      <c r="L2288" s="76">
        <v>104.337</v>
      </c>
      <c r="M2288" s="75">
        <v>74.934000000000012</v>
      </c>
      <c r="N2288" s="75">
        <v>74.934000000000012</v>
      </c>
      <c r="O2288" s="75">
        <v>74.934000000000012</v>
      </c>
      <c r="P2288" s="77">
        <v>58.281999999999996</v>
      </c>
      <c r="Q2288" s="77">
        <v>220.38293000000002</v>
      </c>
    </row>
    <row r="2289" spans="1:17" x14ac:dyDescent="0.2">
      <c r="A2289" s="19">
        <v>45705415</v>
      </c>
      <c r="B2289" s="19" t="s">
        <v>484</v>
      </c>
      <c r="C2289" s="20">
        <v>74176</v>
      </c>
      <c r="D2289" s="73">
        <v>4722</v>
      </c>
      <c r="E2289" s="74">
        <v>268.548</v>
      </c>
      <c r="G2289" s="75">
        <v>0</v>
      </c>
      <c r="H2289" s="75">
        <v>77.43180000000001</v>
      </c>
      <c r="I2289" s="75">
        <v>74.934000000000012</v>
      </c>
      <c r="J2289" s="75">
        <v>70.771000000000001</v>
      </c>
      <c r="K2289" s="75">
        <v>58.281999999999996</v>
      </c>
      <c r="L2289" s="76">
        <v>0</v>
      </c>
      <c r="M2289" s="75">
        <v>74.934000000000012</v>
      </c>
      <c r="N2289" s="75">
        <v>74.934000000000012</v>
      </c>
      <c r="O2289" s="75">
        <v>74.934000000000012</v>
      </c>
      <c r="P2289" s="77">
        <v>0</v>
      </c>
      <c r="Q2289" s="77">
        <v>77.43180000000001</v>
      </c>
    </row>
    <row r="2290" spans="1:17" x14ac:dyDescent="0.2">
      <c r="A2290" s="19">
        <v>45705423</v>
      </c>
      <c r="B2290" s="19" t="s">
        <v>9</v>
      </c>
      <c r="C2290" s="20">
        <v>74177</v>
      </c>
      <c r="D2290" s="73">
        <v>5225.25</v>
      </c>
      <c r="E2290" s="74">
        <v>423.69449999999995</v>
      </c>
      <c r="G2290" s="75">
        <v>220.38293000000002</v>
      </c>
      <c r="H2290" s="75">
        <v>77.43180000000001</v>
      </c>
      <c r="I2290" s="75">
        <v>74.934000000000012</v>
      </c>
      <c r="J2290" s="75">
        <v>70.771000000000001</v>
      </c>
      <c r="K2290" s="75">
        <v>58.281999999999996</v>
      </c>
      <c r="L2290" s="76">
        <v>104.337</v>
      </c>
      <c r="M2290" s="75">
        <v>74.934000000000012</v>
      </c>
      <c r="N2290" s="75">
        <v>74.934000000000012</v>
      </c>
      <c r="O2290" s="75">
        <v>74.934000000000012</v>
      </c>
      <c r="P2290" s="77">
        <v>58.281999999999996</v>
      </c>
      <c r="Q2290" s="77">
        <v>220.38293000000002</v>
      </c>
    </row>
    <row r="2291" spans="1:17" x14ac:dyDescent="0.2">
      <c r="A2291" s="19">
        <v>45705423</v>
      </c>
      <c r="B2291" s="19" t="s">
        <v>9</v>
      </c>
      <c r="C2291" s="20">
        <v>74177</v>
      </c>
      <c r="D2291" s="73">
        <v>5225.25</v>
      </c>
      <c r="E2291" s="74">
        <v>423.69449999999995</v>
      </c>
      <c r="G2291" s="75">
        <v>0</v>
      </c>
      <c r="H2291" s="75">
        <v>75.822900000000004</v>
      </c>
      <c r="I2291" s="75">
        <v>73.37700000000001</v>
      </c>
      <c r="J2291" s="75">
        <v>69.3005</v>
      </c>
      <c r="K2291" s="75">
        <v>57.070999999999998</v>
      </c>
      <c r="L2291" s="76">
        <v>0</v>
      </c>
      <c r="M2291" s="75">
        <v>73.37700000000001</v>
      </c>
      <c r="N2291" s="75">
        <v>73.37700000000001</v>
      </c>
      <c r="O2291" s="75">
        <v>73.37700000000001</v>
      </c>
      <c r="P2291" s="77">
        <v>0</v>
      </c>
      <c r="Q2291" s="77">
        <v>75.822900000000004</v>
      </c>
    </row>
    <row r="2292" spans="1:17" x14ac:dyDescent="0.2">
      <c r="A2292" s="19">
        <v>45705431</v>
      </c>
      <c r="B2292" s="19" t="s">
        <v>483</v>
      </c>
      <c r="C2292" s="20">
        <v>74178</v>
      </c>
      <c r="D2292" s="73">
        <v>7329.5</v>
      </c>
      <c r="E2292" s="74">
        <v>423.69449999999995</v>
      </c>
      <c r="G2292" s="75">
        <v>220.38293000000002</v>
      </c>
      <c r="H2292" s="75">
        <v>77.43180000000001</v>
      </c>
      <c r="I2292" s="75">
        <v>74.934000000000012</v>
      </c>
      <c r="J2292" s="75">
        <v>70.771000000000001</v>
      </c>
      <c r="K2292" s="75">
        <v>58.281999999999996</v>
      </c>
      <c r="L2292" s="76">
        <v>104.337</v>
      </c>
      <c r="M2292" s="75">
        <v>74.934000000000012</v>
      </c>
      <c r="N2292" s="75">
        <v>74.934000000000012</v>
      </c>
      <c r="O2292" s="75">
        <v>74.934000000000012</v>
      </c>
      <c r="P2292" s="77">
        <v>58.281999999999996</v>
      </c>
      <c r="Q2292" s="77">
        <v>220.38293000000002</v>
      </c>
    </row>
    <row r="2293" spans="1:17" x14ac:dyDescent="0.2">
      <c r="A2293" s="19">
        <v>45705431</v>
      </c>
      <c r="B2293" s="19" t="s">
        <v>483</v>
      </c>
      <c r="C2293" s="20">
        <v>74178</v>
      </c>
      <c r="D2293" s="73">
        <v>7329.5</v>
      </c>
      <c r="E2293" s="74">
        <v>423.69449999999995</v>
      </c>
      <c r="G2293" s="75">
        <v>220.38293000000002</v>
      </c>
      <c r="H2293" s="75">
        <v>77.43180000000001</v>
      </c>
      <c r="I2293" s="75">
        <v>74.934000000000012</v>
      </c>
      <c r="J2293" s="75">
        <v>70.771000000000001</v>
      </c>
      <c r="K2293" s="75">
        <v>58.281999999999996</v>
      </c>
      <c r="L2293" s="76">
        <v>104.337</v>
      </c>
      <c r="M2293" s="75">
        <v>74.934000000000012</v>
      </c>
      <c r="N2293" s="75">
        <v>74.934000000000012</v>
      </c>
      <c r="O2293" s="75">
        <v>74.934000000000012</v>
      </c>
      <c r="P2293" s="77">
        <v>58.281999999999996</v>
      </c>
      <c r="Q2293" s="77">
        <v>220.38293000000002</v>
      </c>
    </row>
    <row r="2294" spans="1:17" x14ac:dyDescent="0.2">
      <c r="A2294" s="19">
        <v>45705431</v>
      </c>
      <c r="B2294" s="19" t="s">
        <v>483</v>
      </c>
      <c r="C2294" s="20">
        <v>74178</v>
      </c>
      <c r="D2294" s="73">
        <v>7329.5</v>
      </c>
      <c r="E2294" s="74">
        <v>423.69449999999995</v>
      </c>
      <c r="G2294" s="75">
        <v>220.38293000000002</v>
      </c>
      <c r="H2294" s="75">
        <v>82.853700000000003</v>
      </c>
      <c r="I2294" s="75">
        <v>80.181000000000012</v>
      </c>
      <c r="J2294" s="75">
        <v>75.726500000000001</v>
      </c>
      <c r="K2294" s="75">
        <v>62.363</v>
      </c>
      <c r="L2294" s="76">
        <v>104.337</v>
      </c>
      <c r="M2294" s="75">
        <v>80.181000000000012</v>
      </c>
      <c r="N2294" s="75">
        <v>80.181000000000012</v>
      </c>
      <c r="O2294" s="75">
        <v>80.181000000000012</v>
      </c>
      <c r="P2294" s="77">
        <v>62.363</v>
      </c>
      <c r="Q2294" s="77">
        <v>220.38293000000002</v>
      </c>
    </row>
    <row r="2295" spans="1:17" x14ac:dyDescent="0.2">
      <c r="A2295" s="19">
        <v>45705431</v>
      </c>
      <c r="B2295" s="19" t="s">
        <v>483</v>
      </c>
      <c r="C2295" s="20">
        <v>74178</v>
      </c>
      <c r="D2295" s="73">
        <v>7329.5</v>
      </c>
      <c r="E2295" s="74">
        <v>423.69449999999995</v>
      </c>
      <c r="G2295" s="75">
        <v>0</v>
      </c>
      <c r="H2295" s="75">
        <v>83.197800000000001</v>
      </c>
      <c r="I2295" s="75">
        <v>80.513999999999996</v>
      </c>
      <c r="J2295" s="75">
        <v>76.040999999999997</v>
      </c>
      <c r="K2295" s="75">
        <v>62.621999999999993</v>
      </c>
      <c r="L2295" s="76">
        <v>0</v>
      </c>
      <c r="M2295" s="75">
        <v>80.513999999999996</v>
      </c>
      <c r="N2295" s="75">
        <v>80.513999999999996</v>
      </c>
      <c r="O2295" s="75">
        <v>80.513999999999996</v>
      </c>
      <c r="P2295" s="77">
        <v>0</v>
      </c>
      <c r="Q2295" s="77">
        <v>83.197800000000001</v>
      </c>
    </row>
    <row r="2296" spans="1:17" x14ac:dyDescent="0.2">
      <c r="A2296" s="19">
        <v>45705449</v>
      </c>
      <c r="B2296" s="19" t="s">
        <v>1712</v>
      </c>
      <c r="C2296" s="72"/>
      <c r="D2296" s="73">
        <v>197.5</v>
      </c>
      <c r="E2296" s="74">
        <v>0</v>
      </c>
      <c r="G2296" s="75">
        <v>0</v>
      </c>
      <c r="H2296" s="75">
        <v>77.43180000000001</v>
      </c>
      <c r="I2296" s="75">
        <v>74.934000000000012</v>
      </c>
      <c r="J2296" s="75">
        <v>70.771000000000001</v>
      </c>
      <c r="K2296" s="75">
        <v>58.281999999999996</v>
      </c>
      <c r="L2296" s="76">
        <v>0</v>
      </c>
      <c r="M2296" s="75">
        <v>74.934000000000012</v>
      </c>
      <c r="N2296" s="75">
        <v>74.934000000000012</v>
      </c>
      <c r="O2296" s="75">
        <v>74.934000000000012</v>
      </c>
      <c r="P2296" s="77">
        <v>0</v>
      </c>
      <c r="Q2296" s="77">
        <v>77.43180000000001</v>
      </c>
    </row>
    <row r="2297" spans="1:17" x14ac:dyDescent="0.2">
      <c r="A2297" s="19">
        <v>45705456</v>
      </c>
      <c r="B2297" s="19" t="s">
        <v>1679</v>
      </c>
      <c r="C2297" s="20">
        <v>74174</v>
      </c>
      <c r="D2297" s="73">
        <v>3776.5</v>
      </c>
      <c r="E2297" s="74">
        <v>423.69449999999995</v>
      </c>
      <c r="G2297" s="75">
        <v>0</v>
      </c>
      <c r="H2297" s="75">
        <v>82.212000000000003</v>
      </c>
      <c r="I2297" s="75">
        <v>79.56</v>
      </c>
      <c r="J2297" s="75">
        <v>75.14</v>
      </c>
      <c r="K2297" s="75">
        <v>61.88</v>
      </c>
      <c r="L2297" s="76">
        <v>0</v>
      </c>
      <c r="M2297" s="75">
        <v>79.56</v>
      </c>
      <c r="N2297" s="75">
        <v>79.56</v>
      </c>
      <c r="O2297" s="75">
        <v>79.56</v>
      </c>
      <c r="P2297" s="77">
        <v>0</v>
      </c>
      <c r="Q2297" s="77">
        <v>82.212000000000003</v>
      </c>
    </row>
    <row r="2298" spans="1:17" x14ac:dyDescent="0.2">
      <c r="A2298" s="19">
        <v>45705456</v>
      </c>
      <c r="B2298" s="19" t="s">
        <v>1679</v>
      </c>
      <c r="C2298" s="20">
        <v>74174</v>
      </c>
      <c r="D2298" s="73">
        <v>3776.5</v>
      </c>
      <c r="E2298" s="74">
        <v>423.69449999999995</v>
      </c>
      <c r="G2298" s="75">
        <v>0</v>
      </c>
      <c r="H2298" s="75">
        <v>77.43180000000001</v>
      </c>
      <c r="I2298" s="75">
        <v>74.934000000000012</v>
      </c>
      <c r="J2298" s="75">
        <v>70.771000000000001</v>
      </c>
      <c r="K2298" s="75">
        <v>58.281999999999996</v>
      </c>
      <c r="L2298" s="76">
        <v>0</v>
      </c>
      <c r="M2298" s="75">
        <v>74.934000000000012</v>
      </c>
      <c r="N2298" s="75">
        <v>74.934000000000012</v>
      </c>
      <c r="O2298" s="75">
        <v>74.934000000000012</v>
      </c>
      <c r="P2298" s="77">
        <v>0</v>
      </c>
      <c r="Q2298" s="77">
        <v>77.43180000000001</v>
      </c>
    </row>
    <row r="2299" spans="1:17" x14ac:dyDescent="0.2">
      <c r="A2299" s="19">
        <v>45705555</v>
      </c>
      <c r="B2299" s="19" t="s">
        <v>1684</v>
      </c>
      <c r="C2299" s="20">
        <v>72127</v>
      </c>
      <c r="D2299" s="73">
        <v>3012.5</v>
      </c>
      <c r="E2299" s="74">
        <v>207.39099999999999</v>
      </c>
      <c r="G2299" s="75">
        <v>0</v>
      </c>
      <c r="H2299" s="75">
        <v>77.43180000000001</v>
      </c>
      <c r="I2299" s="75">
        <v>74.934000000000012</v>
      </c>
      <c r="J2299" s="75">
        <v>70.771000000000001</v>
      </c>
      <c r="K2299" s="75">
        <v>58.281999999999996</v>
      </c>
      <c r="L2299" s="76">
        <v>0</v>
      </c>
      <c r="M2299" s="75">
        <v>74.934000000000012</v>
      </c>
      <c r="N2299" s="75">
        <v>74.934000000000012</v>
      </c>
      <c r="O2299" s="75">
        <v>74.934000000000012</v>
      </c>
      <c r="P2299" s="77">
        <v>0</v>
      </c>
      <c r="Q2299" s="77">
        <v>77.43180000000001</v>
      </c>
    </row>
    <row r="2300" spans="1:17" x14ac:dyDescent="0.2">
      <c r="A2300" s="19">
        <v>45705606</v>
      </c>
      <c r="B2300" s="19" t="s">
        <v>1699</v>
      </c>
      <c r="C2300" s="20">
        <v>49405</v>
      </c>
      <c r="D2300" s="73">
        <v>3741.25</v>
      </c>
      <c r="E2300" s="74">
        <v>1724.4824999999998</v>
      </c>
      <c r="G2300" s="75">
        <v>0</v>
      </c>
      <c r="H2300" s="75">
        <v>77.43180000000001</v>
      </c>
      <c r="I2300" s="75">
        <v>74.934000000000012</v>
      </c>
      <c r="J2300" s="75">
        <v>70.771000000000001</v>
      </c>
      <c r="K2300" s="75">
        <v>58.281999999999996</v>
      </c>
      <c r="L2300" s="76">
        <v>0</v>
      </c>
      <c r="M2300" s="75">
        <v>74.934000000000012</v>
      </c>
      <c r="N2300" s="75">
        <v>74.934000000000012</v>
      </c>
      <c r="O2300" s="75">
        <v>74.934000000000012</v>
      </c>
      <c r="P2300" s="77">
        <v>0</v>
      </c>
      <c r="Q2300" s="77">
        <v>77.43180000000001</v>
      </c>
    </row>
    <row r="2301" spans="1:17" x14ac:dyDescent="0.2">
      <c r="A2301" s="19">
        <v>45705613</v>
      </c>
      <c r="B2301" s="19" t="s">
        <v>1690</v>
      </c>
      <c r="C2301" s="20">
        <v>49406</v>
      </c>
      <c r="D2301" s="73">
        <v>3741.25</v>
      </c>
      <c r="E2301" s="74">
        <v>1724.4824999999998</v>
      </c>
      <c r="G2301" s="75">
        <v>0</v>
      </c>
      <c r="H2301" s="75">
        <v>81.998100000000008</v>
      </c>
      <c r="I2301" s="75">
        <v>79.353000000000009</v>
      </c>
      <c r="J2301" s="75">
        <v>74.944500000000005</v>
      </c>
      <c r="K2301" s="75">
        <v>61.718999999999994</v>
      </c>
      <c r="L2301" s="76">
        <v>0</v>
      </c>
      <c r="M2301" s="75">
        <v>79.353000000000009</v>
      </c>
      <c r="N2301" s="75">
        <v>79.353000000000009</v>
      </c>
      <c r="O2301" s="75">
        <v>79.353000000000009</v>
      </c>
      <c r="P2301" s="77">
        <v>0</v>
      </c>
      <c r="Q2301" s="77">
        <v>81.998100000000008</v>
      </c>
    </row>
    <row r="2302" spans="1:17" x14ac:dyDescent="0.2">
      <c r="A2302" s="19">
        <v>45705621</v>
      </c>
      <c r="B2302" s="19" t="s">
        <v>1691</v>
      </c>
      <c r="C2302" s="20">
        <v>77003</v>
      </c>
      <c r="D2302" s="73">
        <v>884.75</v>
      </c>
      <c r="E2302" s="74">
        <v>0</v>
      </c>
      <c r="G2302" s="75">
        <v>220.38293000000002</v>
      </c>
      <c r="H2302" s="75">
        <v>87.271200000000007</v>
      </c>
      <c r="I2302" s="75">
        <v>84.456000000000003</v>
      </c>
      <c r="J2302" s="75">
        <v>79.763999999999996</v>
      </c>
      <c r="K2302" s="75">
        <v>65.688000000000002</v>
      </c>
      <c r="L2302" s="76">
        <v>104.337</v>
      </c>
      <c r="M2302" s="75">
        <v>84.456000000000003</v>
      </c>
      <c r="N2302" s="75">
        <v>84.456000000000003</v>
      </c>
      <c r="O2302" s="75">
        <v>84.456000000000003</v>
      </c>
      <c r="P2302" s="77">
        <v>65.688000000000002</v>
      </c>
      <c r="Q2302" s="77">
        <v>220.38293000000002</v>
      </c>
    </row>
    <row r="2303" spans="1:17" x14ac:dyDescent="0.2">
      <c r="A2303" s="19">
        <v>45705662</v>
      </c>
      <c r="B2303" s="19" t="s">
        <v>490</v>
      </c>
      <c r="C2303" s="20">
        <v>71271</v>
      </c>
      <c r="D2303" s="73">
        <v>278.25</v>
      </c>
      <c r="E2303" s="74">
        <v>122.91199999999999</v>
      </c>
      <c r="G2303" s="75">
        <v>220.38293000000002</v>
      </c>
      <c r="H2303" s="75">
        <v>94.004400000000004</v>
      </c>
      <c r="I2303" s="75">
        <v>90.971999999999994</v>
      </c>
      <c r="J2303" s="75">
        <v>85.917999999999992</v>
      </c>
      <c r="K2303" s="75">
        <v>70.756</v>
      </c>
      <c r="L2303" s="76">
        <v>104.337</v>
      </c>
      <c r="M2303" s="75">
        <v>90.971999999999994</v>
      </c>
      <c r="N2303" s="75">
        <v>90.971999999999994</v>
      </c>
      <c r="O2303" s="75">
        <v>90.971999999999994</v>
      </c>
      <c r="P2303" s="77">
        <v>70.756</v>
      </c>
      <c r="Q2303" s="77">
        <v>220.38293000000002</v>
      </c>
    </row>
    <row r="2304" spans="1:17" x14ac:dyDescent="0.2">
      <c r="A2304" s="19">
        <v>45705696</v>
      </c>
      <c r="B2304" s="19" t="s">
        <v>1311</v>
      </c>
      <c r="C2304" s="20">
        <v>50200</v>
      </c>
      <c r="D2304" s="73">
        <v>1634.5</v>
      </c>
      <c r="E2304" s="74">
        <v>1724.4824999999998</v>
      </c>
      <c r="G2304" s="75">
        <v>220.38293000000002</v>
      </c>
      <c r="H2304" s="75">
        <v>93.976500000000001</v>
      </c>
      <c r="I2304" s="75">
        <v>90.944999999999993</v>
      </c>
      <c r="J2304" s="75">
        <v>85.892499999999998</v>
      </c>
      <c r="K2304" s="75">
        <v>70.734999999999999</v>
      </c>
      <c r="L2304" s="76">
        <v>104.337</v>
      </c>
      <c r="M2304" s="75">
        <v>90.944999999999993</v>
      </c>
      <c r="N2304" s="75">
        <v>90.944999999999993</v>
      </c>
      <c r="O2304" s="75">
        <v>90.944999999999993</v>
      </c>
      <c r="P2304" s="77">
        <v>70.734999999999999</v>
      </c>
      <c r="Q2304" s="77">
        <v>220.38293000000002</v>
      </c>
    </row>
    <row r="2305" spans="1:17" x14ac:dyDescent="0.2">
      <c r="A2305" s="19">
        <v>45705704</v>
      </c>
      <c r="B2305" s="19" t="s">
        <v>118</v>
      </c>
      <c r="C2305" s="20">
        <v>99153</v>
      </c>
      <c r="D2305" s="73">
        <v>61.25</v>
      </c>
      <c r="E2305" s="74">
        <v>0</v>
      </c>
      <c r="G2305" s="75">
        <v>0</v>
      </c>
      <c r="H2305" s="75">
        <v>87.271200000000007</v>
      </c>
      <c r="I2305" s="75">
        <v>84.456000000000003</v>
      </c>
      <c r="J2305" s="75">
        <v>79.763999999999996</v>
      </c>
      <c r="K2305" s="75">
        <v>65.688000000000002</v>
      </c>
      <c r="L2305" s="76">
        <v>0</v>
      </c>
      <c r="M2305" s="75">
        <v>84.456000000000003</v>
      </c>
      <c r="N2305" s="75">
        <v>84.456000000000003</v>
      </c>
      <c r="O2305" s="75">
        <v>84.456000000000003</v>
      </c>
      <c r="P2305" s="77">
        <v>0</v>
      </c>
      <c r="Q2305" s="77">
        <v>87.271200000000007</v>
      </c>
    </row>
    <row r="2306" spans="1:17" x14ac:dyDescent="0.2">
      <c r="A2306" s="19">
        <v>45705712</v>
      </c>
      <c r="B2306" s="19" t="s">
        <v>3995</v>
      </c>
      <c r="C2306" s="20">
        <v>99152</v>
      </c>
      <c r="D2306" s="73">
        <v>323.5</v>
      </c>
      <c r="E2306" s="74">
        <v>0</v>
      </c>
      <c r="G2306" s="75">
        <v>220.38293000000002</v>
      </c>
      <c r="H2306" s="75">
        <v>87.271200000000007</v>
      </c>
      <c r="I2306" s="75">
        <v>84.456000000000003</v>
      </c>
      <c r="J2306" s="75">
        <v>79.763999999999996</v>
      </c>
      <c r="K2306" s="75">
        <v>65.688000000000002</v>
      </c>
      <c r="L2306" s="76">
        <v>104.337</v>
      </c>
      <c r="M2306" s="75">
        <v>84.456000000000003</v>
      </c>
      <c r="N2306" s="75">
        <v>84.456000000000003</v>
      </c>
      <c r="O2306" s="75">
        <v>84.456000000000003</v>
      </c>
      <c r="P2306" s="77">
        <v>65.688000000000002</v>
      </c>
      <c r="Q2306" s="77">
        <v>220.38293000000002</v>
      </c>
    </row>
    <row r="2307" spans="1:17" x14ac:dyDescent="0.2">
      <c r="A2307" s="19">
        <v>45705746</v>
      </c>
      <c r="B2307" s="19" t="s">
        <v>1114</v>
      </c>
      <c r="C2307" s="72"/>
      <c r="D2307" s="73">
        <v>734</v>
      </c>
      <c r="E2307" s="74">
        <v>0</v>
      </c>
      <c r="G2307" s="75">
        <v>220.38293000000002</v>
      </c>
      <c r="H2307" s="75">
        <v>136.2543</v>
      </c>
      <c r="I2307" s="75">
        <v>131.85900000000001</v>
      </c>
      <c r="J2307" s="75">
        <v>124.53349999999999</v>
      </c>
      <c r="K2307" s="75">
        <v>102.55699999999999</v>
      </c>
      <c r="L2307" s="76">
        <v>104.337</v>
      </c>
      <c r="M2307" s="75">
        <v>131.85900000000001</v>
      </c>
      <c r="N2307" s="75">
        <v>131.85900000000001</v>
      </c>
      <c r="O2307" s="75">
        <v>131.85900000000001</v>
      </c>
      <c r="P2307" s="77">
        <v>102.55699999999999</v>
      </c>
      <c r="Q2307" s="77">
        <v>220.38293000000002</v>
      </c>
    </row>
    <row r="2308" spans="1:17" x14ac:dyDescent="0.2">
      <c r="A2308" s="19">
        <v>45705753</v>
      </c>
      <c r="B2308" s="19" t="s">
        <v>2347</v>
      </c>
      <c r="C2308" s="20">
        <v>10009</v>
      </c>
      <c r="D2308" s="73">
        <v>950.5</v>
      </c>
      <c r="E2308" s="74">
        <v>746.31549999999993</v>
      </c>
      <c r="G2308" s="75">
        <v>220.38293000000002</v>
      </c>
      <c r="H2308" s="75">
        <v>136.2543</v>
      </c>
      <c r="I2308" s="75">
        <v>131.85900000000001</v>
      </c>
      <c r="J2308" s="75">
        <v>124.53349999999999</v>
      </c>
      <c r="K2308" s="75">
        <v>102.55699999999999</v>
      </c>
      <c r="L2308" s="76">
        <v>104.337</v>
      </c>
      <c r="M2308" s="75">
        <v>131.85900000000001</v>
      </c>
      <c r="N2308" s="75">
        <v>131.85900000000001</v>
      </c>
      <c r="O2308" s="75">
        <v>131.85900000000001</v>
      </c>
      <c r="P2308" s="77">
        <v>102.55699999999999</v>
      </c>
      <c r="Q2308" s="77">
        <v>220.38293000000002</v>
      </c>
    </row>
    <row r="2309" spans="1:17" x14ac:dyDescent="0.2">
      <c r="A2309" s="19">
        <v>45705761</v>
      </c>
      <c r="B2309" s="19" t="s">
        <v>2348</v>
      </c>
      <c r="C2309" s="20">
        <v>10010</v>
      </c>
      <c r="D2309" s="73">
        <v>1513</v>
      </c>
      <c r="E2309" s="74">
        <v>0</v>
      </c>
      <c r="G2309" s="75">
        <v>220.38293000000002</v>
      </c>
      <c r="H2309" s="75">
        <v>136.2543</v>
      </c>
      <c r="I2309" s="75">
        <v>131.85900000000001</v>
      </c>
      <c r="J2309" s="75">
        <v>124.53349999999999</v>
      </c>
      <c r="K2309" s="75">
        <v>102.55699999999999</v>
      </c>
      <c r="L2309" s="76">
        <v>104.337</v>
      </c>
      <c r="M2309" s="75">
        <v>131.85900000000001</v>
      </c>
      <c r="N2309" s="75">
        <v>131.85900000000001</v>
      </c>
      <c r="O2309" s="75">
        <v>131.85900000000001</v>
      </c>
      <c r="P2309" s="77">
        <v>102.55699999999999</v>
      </c>
      <c r="Q2309" s="77">
        <v>220.38293000000002</v>
      </c>
    </row>
    <row r="2310" spans="1:17" x14ac:dyDescent="0.2">
      <c r="A2310" s="19">
        <v>45705779</v>
      </c>
      <c r="B2310" s="19" t="s">
        <v>1693</v>
      </c>
      <c r="C2310" s="72" t="s">
        <v>5134</v>
      </c>
      <c r="D2310" s="73">
        <v>2222</v>
      </c>
      <c r="E2310" s="74">
        <v>0</v>
      </c>
      <c r="G2310" s="75">
        <v>220.38293000000002</v>
      </c>
      <c r="H2310" s="75">
        <v>136.2543</v>
      </c>
      <c r="I2310" s="75">
        <v>131.85900000000001</v>
      </c>
      <c r="J2310" s="75">
        <v>124.53349999999999</v>
      </c>
      <c r="K2310" s="75">
        <v>102.55699999999999</v>
      </c>
      <c r="L2310" s="76">
        <v>104.337</v>
      </c>
      <c r="M2310" s="75">
        <v>131.85900000000001</v>
      </c>
      <c r="N2310" s="75">
        <v>131.85900000000001</v>
      </c>
      <c r="O2310" s="75">
        <v>131.85900000000001</v>
      </c>
      <c r="P2310" s="77">
        <v>102.55699999999999</v>
      </c>
      <c r="Q2310" s="77">
        <v>220.38293000000002</v>
      </c>
    </row>
    <row r="2311" spans="1:17" x14ac:dyDescent="0.2">
      <c r="A2311" s="19">
        <v>45705787</v>
      </c>
      <c r="B2311" s="19" t="s">
        <v>1694</v>
      </c>
      <c r="C2311" s="72" t="s">
        <v>5134</v>
      </c>
      <c r="D2311" s="73">
        <v>2222</v>
      </c>
      <c r="E2311" s="74">
        <v>0</v>
      </c>
      <c r="G2311" s="75">
        <v>220.38293000000002</v>
      </c>
      <c r="H2311" s="75">
        <v>136.2543</v>
      </c>
      <c r="I2311" s="75">
        <v>131.85900000000001</v>
      </c>
      <c r="J2311" s="75">
        <v>124.53349999999999</v>
      </c>
      <c r="K2311" s="75">
        <v>102.55699999999999</v>
      </c>
      <c r="L2311" s="76">
        <v>104.337</v>
      </c>
      <c r="M2311" s="75">
        <v>131.85900000000001</v>
      </c>
      <c r="N2311" s="75">
        <v>131.85900000000001</v>
      </c>
      <c r="O2311" s="75">
        <v>131.85900000000001</v>
      </c>
      <c r="P2311" s="77">
        <v>102.55699999999999</v>
      </c>
      <c r="Q2311" s="77">
        <v>220.38293000000002</v>
      </c>
    </row>
    <row r="2312" spans="1:17" x14ac:dyDescent="0.2">
      <c r="A2312" s="19">
        <v>45705845</v>
      </c>
      <c r="B2312" s="19" t="s">
        <v>5135</v>
      </c>
      <c r="C2312" s="20">
        <v>2709650</v>
      </c>
      <c r="D2312" s="73">
        <v>4444</v>
      </c>
      <c r="E2312" s="74">
        <v>0</v>
      </c>
      <c r="G2312" s="75">
        <v>220.38293000000002</v>
      </c>
      <c r="H2312" s="75">
        <v>128.34</v>
      </c>
      <c r="I2312" s="75">
        <v>124.2</v>
      </c>
      <c r="J2312" s="75">
        <v>117.3</v>
      </c>
      <c r="K2312" s="75">
        <v>96.6</v>
      </c>
      <c r="L2312" s="76">
        <v>104.337</v>
      </c>
      <c r="M2312" s="75">
        <v>124.2</v>
      </c>
      <c r="N2312" s="75">
        <v>124.2</v>
      </c>
      <c r="O2312" s="75">
        <v>124.2</v>
      </c>
      <c r="P2312" s="77">
        <v>96.6</v>
      </c>
      <c r="Q2312" s="77">
        <v>220.38293000000002</v>
      </c>
    </row>
    <row r="2313" spans="1:17" x14ac:dyDescent="0.2">
      <c r="A2313" s="19">
        <v>45705852</v>
      </c>
      <c r="B2313" s="19" t="s">
        <v>5136</v>
      </c>
      <c r="C2313" s="20">
        <v>382222</v>
      </c>
      <c r="D2313" s="73">
        <v>2068</v>
      </c>
      <c r="E2313" s="74">
        <v>0</v>
      </c>
      <c r="G2313" s="75">
        <v>220.38293000000002</v>
      </c>
      <c r="H2313" s="75">
        <v>136.2543</v>
      </c>
      <c r="I2313" s="75">
        <v>131.85900000000001</v>
      </c>
      <c r="J2313" s="75">
        <v>124.53349999999999</v>
      </c>
      <c r="K2313" s="75">
        <v>102.55699999999999</v>
      </c>
      <c r="L2313" s="76">
        <v>104.337</v>
      </c>
      <c r="M2313" s="75">
        <v>131.85900000000001</v>
      </c>
      <c r="N2313" s="75">
        <v>131.85900000000001</v>
      </c>
      <c r="O2313" s="75">
        <v>131.85900000000001</v>
      </c>
      <c r="P2313" s="77">
        <v>102.55699999999999</v>
      </c>
      <c r="Q2313" s="77">
        <v>220.38293000000002</v>
      </c>
    </row>
    <row r="2314" spans="1:17" x14ac:dyDescent="0.2">
      <c r="A2314" s="19">
        <v>45705860</v>
      </c>
      <c r="B2314" s="19" t="s">
        <v>5137</v>
      </c>
      <c r="C2314" s="20">
        <v>33019</v>
      </c>
      <c r="D2314" s="73">
        <v>1404</v>
      </c>
      <c r="E2314" s="74">
        <v>0</v>
      </c>
      <c r="G2314" s="75">
        <v>220.38293000000002</v>
      </c>
      <c r="H2314" s="75">
        <v>120.33269999999999</v>
      </c>
      <c r="I2314" s="75">
        <v>116.45099999999999</v>
      </c>
      <c r="J2314" s="75">
        <v>109.98149999999998</v>
      </c>
      <c r="K2314" s="75">
        <v>90.572999999999979</v>
      </c>
      <c r="L2314" s="76">
        <v>104.337</v>
      </c>
      <c r="M2314" s="75">
        <v>116.45099999999999</v>
      </c>
      <c r="N2314" s="75">
        <v>116.45099999999999</v>
      </c>
      <c r="O2314" s="75">
        <v>116.45099999999999</v>
      </c>
      <c r="P2314" s="77">
        <v>90.572999999999979</v>
      </c>
      <c r="Q2314" s="77">
        <v>220.38293000000002</v>
      </c>
    </row>
    <row r="2315" spans="1:17" x14ac:dyDescent="0.2">
      <c r="A2315" s="19">
        <v>45712502</v>
      </c>
      <c r="B2315" s="19" t="s">
        <v>485</v>
      </c>
      <c r="C2315" s="20">
        <v>71250</v>
      </c>
      <c r="D2315" s="73">
        <v>2201</v>
      </c>
      <c r="E2315" s="74">
        <v>122.91199999999999</v>
      </c>
      <c r="G2315" s="75">
        <v>220.38293000000002</v>
      </c>
      <c r="H2315" s="75">
        <v>126.015</v>
      </c>
      <c r="I2315" s="75">
        <v>121.95</v>
      </c>
      <c r="J2315" s="75">
        <v>115.175</v>
      </c>
      <c r="K2315" s="75">
        <v>94.85</v>
      </c>
      <c r="L2315" s="76">
        <v>104.337</v>
      </c>
      <c r="M2315" s="75">
        <v>121.95</v>
      </c>
      <c r="N2315" s="75">
        <v>121.95</v>
      </c>
      <c r="O2315" s="75">
        <v>121.95</v>
      </c>
      <c r="P2315" s="77">
        <v>94.85</v>
      </c>
      <c r="Q2315" s="77">
        <v>220.38293000000002</v>
      </c>
    </row>
    <row r="2316" spans="1:17" x14ac:dyDescent="0.2">
      <c r="A2316" s="19">
        <v>45712502</v>
      </c>
      <c r="B2316" s="19" t="s">
        <v>485</v>
      </c>
      <c r="C2316" s="20">
        <v>71250</v>
      </c>
      <c r="D2316" s="73">
        <v>2201</v>
      </c>
      <c r="E2316" s="74">
        <v>122.91199999999999</v>
      </c>
      <c r="G2316" s="75">
        <v>220.38293000000002</v>
      </c>
      <c r="H2316" s="75">
        <v>217.32240000000002</v>
      </c>
      <c r="I2316" s="75">
        <v>210.31200000000001</v>
      </c>
      <c r="J2316" s="75">
        <v>198.62800000000001</v>
      </c>
      <c r="K2316" s="75">
        <v>163.57599999999999</v>
      </c>
      <c r="L2316" s="76">
        <v>104.337</v>
      </c>
      <c r="M2316" s="75">
        <v>210.31200000000001</v>
      </c>
      <c r="N2316" s="75">
        <v>210.31200000000001</v>
      </c>
      <c r="O2316" s="75">
        <v>210.31200000000001</v>
      </c>
      <c r="P2316" s="77">
        <v>104.337</v>
      </c>
      <c r="Q2316" s="77">
        <v>220.38293000000002</v>
      </c>
    </row>
    <row r="2317" spans="1:17" x14ac:dyDescent="0.2">
      <c r="A2317" s="19">
        <v>45712601</v>
      </c>
      <c r="B2317" s="19" t="s">
        <v>491</v>
      </c>
      <c r="C2317" s="20">
        <v>71260</v>
      </c>
      <c r="D2317" s="73">
        <v>2718</v>
      </c>
      <c r="E2317" s="74">
        <v>207.39099999999999</v>
      </c>
      <c r="G2317" s="75">
        <v>220.38293000000002</v>
      </c>
      <c r="H2317" s="75">
        <v>217.32240000000002</v>
      </c>
      <c r="I2317" s="75">
        <v>210.31200000000001</v>
      </c>
      <c r="J2317" s="75">
        <v>198.62800000000001</v>
      </c>
      <c r="K2317" s="75">
        <v>163.57599999999999</v>
      </c>
      <c r="L2317" s="76">
        <v>104.337</v>
      </c>
      <c r="M2317" s="75">
        <v>210.31200000000001</v>
      </c>
      <c r="N2317" s="75">
        <v>210.31200000000001</v>
      </c>
      <c r="O2317" s="75">
        <v>210.31200000000001</v>
      </c>
      <c r="P2317" s="77">
        <v>104.337</v>
      </c>
      <c r="Q2317" s="77">
        <v>220.38293000000002</v>
      </c>
    </row>
    <row r="2318" spans="1:17" x14ac:dyDescent="0.2">
      <c r="A2318" s="19">
        <v>45712601</v>
      </c>
      <c r="B2318" s="19" t="s">
        <v>491</v>
      </c>
      <c r="C2318" s="20">
        <v>71260</v>
      </c>
      <c r="D2318" s="73">
        <v>2718</v>
      </c>
      <c r="E2318" s="74">
        <v>207.39099999999999</v>
      </c>
      <c r="G2318" s="75">
        <v>220.38293000000002</v>
      </c>
      <c r="H2318" s="75">
        <v>217.32240000000002</v>
      </c>
      <c r="I2318" s="75">
        <v>210.31200000000001</v>
      </c>
      <c r="J2318" s="75">
        <v>198.62800000000001</v>
      </c>
      <c r="K2318" s="75">
        <v>163.57599999999999</v>
      </c>
      <c r="L2318" s="76">
        <v>104.337</v>
      </c>
      <c r="M2318" s="75">
        <v>210.31200000000001</v>
      </c>
      <c r="N2318" s="75">
        <v>210.31200000000001</v>
      </c>
      <c r="O2318" s="75">
        <v>210.31200000000001</v>
      </c>
      <c r="P2318" s="77">
        <v>104.337</v>
      </c>
      <c r="Q2318" s="77">
        <v>220.38293000000002</v>
      </c>
    </row>
    <row r="2319" spans="1:17" x14ac:dyDescent="0.2">
      <c r="A2319" s="19">
        <v>45712601</v>
      </c>
      <c r="B2319" s="19" t="s">
        <v>491</v>
      </c>
      <c r="C2319" s="20">
        <v>71260</v>
      </c>
      <c r="D2319" s="73">
        <v>2718</v>
      </c>
      <c r="E2319" s="74">
        <v>207.39099999999999</v>
      </c>
      <c r="G2319" s="75">
        <v>220.38293000000002</v>
      </c>
      <c r="H2319" s="75">
        <v>132.59010000000001</v>
      </c>
      <c r="I2319" s="75">
        <v>128.31299999999999</v>
      </c>
      <c r="J2319" s="75">
        <v>121.18449999999999</v>
      </c>
      <c r="K2319" s="75">
        <v>99.798999999999992</v>
      </c>
      <c r="L2319" s="76">
        <v>104.337</v>
      </c>
      <c r="M2319" s="75">
        <v>128.31299999999999</v>
      </c>
      <c r="N2319" s="75">
        <v>128.31299999999999</v>
      </c>
      <c r="O2319" s="75">
        <v>128.31299999999999</v>
      </c>
      <c r="P2319" s="77">
        <v>99.798999999999992</v>
      </c>
      <c r="Q2319" s="77">
        <v>220.38293000000002</v>
      </c>
    </row>
    <row r="2320" spans="1:17" x14ac:dyDescent="0.2">
      <c r="A2320" s="19">
        <v>45712700</v>
      </c>
      <c r="B2320" s="19" t="s">
        <v>439</v>
      </c>
      <c r="C2320" s="20">
        <v>71270</v>
      </c>
      <c r="D2320" s="73">
        <v>3264.75</v>
      </c>
      <c r="E2320" s="74">
        <v>207.39099999999999</v>
      </c>
      <c r="G2320" s="75">
        <v>220.38293000000002</v>
      </c>
      <c r="H2320" s="75">
        <v>133.1388</v>
      </c>
      <c r="I2320" s="75">
        <v>128.84399999999999</v>
      </c>
      <c r="J2320" s="75">
        <v>121.68599999999999</v>
      </c>
      <c r="K2320" s="75">
        <v>100.21199999999999</v>
      </c>
      <c r="L2320" s="76">
        <v>104.337</v>
      </c>
      <c r="M2320" s="75">
        <v>128.84399999999999</v>
      </c>
      <c r="N2320" s="75">
        <v>128.84399999999999</v>
      </c>
      <c r="O2320" s="75">
        <v>128.84399999999999</v>
      </c>
      <c r="P2320" s="77">
        <v>100.21199999999999</v>
      </c>
      <c r="Q2320" s="77">
        <v>220.38293000000002</v>
      </c>
    </row>
    <row r="2321" spans="1:17" x14ac:dyDescent="0.2">
      <c r="A2321" s="19">
        <v>45712700</v>
      </c>
      <c r="B2321" s="19" t="s">
        <v>439</v>
      </c>
      <c r="C2321" s="20">
        <v>71270</v>
      </c>
      <c r="D2321" s="73">
        <v>3264.75</v>
      </c>
      <c r="E2321" s="74">
        <v>207.39099999999999</v>
      </c>
      <c r="G2321" s="75">
        <v>220.38293000000002</v>
      </c>
      <c r="H2321" s="75">
        <v>124.70370000000001</v>
      </c>
      <c r="I2321" s="75">
        <v>120.68100000000001</v>
      </c>
      <c r="J2321" s="75">
        <v>113.9765</v>
      </c>
      <c r="K2321" s="75">
        <v>93.863</v>
      </c>
      <c r="L2321" s="76">
        <v>104.337</v>
      </c>
      <c r="M2321" s="75">
        <v>120.68100000000001</v>
      </c>
      <c r="N2321" s="75">
        <v>120.68100000000001</v>
      </c>
      <c r="O2321" s="75">
        <v>120.68100000000001</v>
      </c>
      <c r="P2321" s="77">
        <v>93.863</v>
      </c>
      <c r="Q2321" s="77">
        <v>220.38293000000002</v>
      </c>
    </row>
    <row r="2322" spans="1:17" x14ac:dyDescent="0.2">
      <c r="A2322" s="19">
        <v>45721255</v>
      </c>
      <c r="B2322" s="19" t="s">
        <v>489</v>
      </c>
      <c r="C2322" s="20">
        <v>72125</v>
      </c>
      <c r="D2322" s="73">
        <v>3403.5</v>
      </c>
      <c r="E2322" s="74">
        <v>122.91199999999999</v>
      </c>
      <c r="G2322" s="75">
        <v>220.38293000000002</v>
      </c>
      <c r="H2322" s="75">
        <v>132.96209999999999</v>
      </c>
      <c r="I2322" s="75">
        <v>128.673</v>
      </c>
      <c r="J2322" s="75">
        <v>121.52449999999999</v>
      </c>
      <c r="K2322" s="75">
        <v>100.07899999999999</v>
      </c>
      <c r="L2322" s="76">
        <v>104.337</v>
      </c>
      <c r="M2322" s="75">
        <v>128.673</v>
      </c>
      <c r="N2322" s="75">
        <v>128.673</v>
      </c>
      <c r="O2322" s="75">
        <v>128.673</v>
      </c>
      <c r="P2322" s="77">
        <v>100.07899999999999</v>
      </c>
      <c r="Q2322" s="77">
        <v>220.38293000000002</v>
      </c>
    </row>
    <row r="2323" spans="1:17" x14ac:dyDescent="0.2">
      <c r="A2323" s="19">
        <v>45721255</v>
      </c>
      <c r="B2323" s="19" t="s">
        <v>489</v>
      </c>
      <c r="C2323" s="20">
        <v>72125</v>
      </c>
      <c r="D2323" s="73">
        <v>3403.5</v>
      </c>
      <c r="E2323" s="74">
        <v>122.91199999999999</v>
      </c>
      <c r="G2323" s="75">
        <v>220.38293000000002</v>
      </c>
      <c r="H2323" s="75">
        <v>145.75890000000001</v>
      </c>
      <c r="I2323" s="75">
        <v>141.05699999999999</v>
      </c>
      <c r="J2323" s="75">
        <v>133.22049999999999</v>
      </c>
      <c r="K2323" s="75">
        <v>109.71099999999998</v>
      </c>
      <c r="L2323" s="76">
        <v>104.337</v>
      </c>
      <c r="M2323" s="75">
        <v>141.05699999999999</v>
      </c>
      <c r="N2323" s="75">
        <v>141.05699999999999</v>
      </c>
      <c r="O2323" s="75">
        <v>141.05699999999999</v>
      </c>
      <c r="P2323" s="77">
        <v>104.337</v>
      </c>
      <c r="Q2323" s="77">
        <v>220.38293000000002</v>
      </c>
    </row>
    <row r="2324" spans="1:17" x14ac:dyDescent="0.2">
      <c r="A2324" s="19">
        <v>45721289</v>
      </c>
      <c r="B2324" s="19" t="s">
        <v>1716</v>
      </c>
      <c r="C2324" s="20">
        <v>72128</v>
      </c>
      <c r="D2324" s="73">
        <v>2887.5</v>
      </c>
      <c r="E2324" s="74">
        <v>122.91199999999999</v>
      </c>
      <c r="G2324" s="75">
        <v>220.38293000000002</v>
      </c>
      <c r="H2324" s="75">
        <v>146.16810000000001</v>
      </c>
      <c r="I2324" s="75">
        <v>141.453</v>
      </c>
      <c r="J2324" s="75">
        <v>133.59449999999998</v>
      </c>
      <c r="K2324" s="75">
        <v>110.01899999999999</v>
      </c>
      <c r="L2324" s="76">
        <v>104.337</v>
      </c>
      <c r="M2324" s="75">
        <v>141.453</v>
      </c>
      <c r="N2324" s="75">
        <v>141.453</v>
      </c>
      <c r="O2324" s="75">
        <v>141.453</v>
      </c>
      <c r="P2324" s="77">
        <v>104.337</v>
      </c>
      <c r="Q2324" s="77">
        <v>220.38293000000002</v>
      </c>
    </row>
    <row r="2325" spans="1:17" x14ac:dyDescent="0.2">
      <c r="A2325" s="19">
        <v>45721289</v>
      </c>
      <c r="B2325" s="19" t="s">
        <v>1716</v>
      </c>
      <c r="C2325" s="20">
        <v>72128</v>
      </c>
      <c r="D2325" s="73">
        <v>2887.5</v>
      </c>
      <c r="E2325" s="74">
        <v>122.91199999999999</v>
      </c>
      <c r="G2325" s="75">
        <v>220.38293000000002</v>
      </c>
      <c r="H2325" s="75">
        <v>136.2543</v>
      </c>
      <c r="I2325" s="75">
        <v>131.85900000000001</v>
      </c>
      <c r="J2325" s="75">
        <v>124.53349999999999</v>
      </c>
      <c r="K2325" s="75">
        <v>102.55699999999999</v>
      </c>
      <c r="L2325" s="76">
        <v>104.337</v>
      </c>
      <c r="M2325" s="75">
        <v>131.85900000000001</v>
      </c>
      <c r="N2325" s="75">
        <v>131.85900000000001</v>
      </c>
      <c r="O2325" s="75">
        <v>131.85900000000001</v>
      </c>
      <c r="P2325" s="77">
        <v>102.55699999999999</v>
      </c>
      <c r="Q2325" s="77">
        <v>220.38293000000002</v>
      </c>
    </row>
    <row r="2326" spans="1:17" x14ac:dyDescent="0.2">
      <c r="A2326" s="19">
        <v>45721297</v>
      </c>
      <c r="B2326" s="19" t="s">
        <v>1715</v>
      </c>
      <c r="C2326" s="20">
        <v>72129</v>
      </c>
      <c r="D2326" s="73">
        <v>3368.5</v>
      </c>
      <c r="E2326" s="74">
        <v>207.39099999999999</v>
      </c>
      <c r="G2326" s="75">
        <v>0</v>
      </c>
      <c r="H2326" s="75">
        <v>136.2543</v>
      </c>
      <c r="I2326" s="75">
        <v>131.85900000000001</v>
      </c>
      <c r="J2326" s="75">
        <v>124.53349999999999</v>
      </c>
      <c r="K2326" s="75">
        <v>102.55699999999999</v>
      </c>
      <c r="L2326" s="76">
        <v>0</v>
      </c>
      <c r="M2326" s="75">
        <v>131.85900000000001</v>
      </c>
      <c r="N2326" s="75">
        <v>131.85900000000001</v>
      </c>
      <c r="O2326" s="75">
        <v>131.85900000000001</v>
      </c>
      <c r="P2326" s="77">
        <v>0</v>
      </c>
      <c r="Q2326" s="77">
        <v>136.2543</v>
      </c>
    </row>
    <row r="2327" spans="1:17" x14ac:dyDescent="0.2">
      <c r="A2327" s="19">
        <v>45721305</v>
      </c>
      <c r="B2327" s="19" t="s">
        <v>1705</v>
      </c>
      <c r="C2327" s="20">
        <v>73702</v>
      </c>
      <c r="D2327" s="73">
        <v>2870.25</v>
      </c>
      <c r="E2327" s="74">
        <v>207.39099999999999</v>
      </c>
      <c r="G2327" s="75">
        <v>220.38293000000002</v>
      </c>
      <c r="H2327" s="75">
        <v>136.2543</v>
      </c>
      <c r="I2327" s="75">
        <v>131.85900000000001</v>
      </c>
      <c r="J2327" s="75">
        <v>124.53349999999999</v>
      </c>
      <c r="K2327" s="75">
        <v>102.55699999999999</v>
      </c>
      <c r="L2327" s="76">
        <v>104.337</v>
      </c>
      <c r="M2327" s="75">
        <v>131.85900000000001</v>
      </c>
      <c r="N2327" s="75">
        <v>131.85900000000001</v>
      </c>
      <c r="O2327" s="75">
        <v>131.85900000000001</v>
      </c>
      <c r="P2327" s="77">
        <v>102.55699999999999</v>
      </c>
      <c r="Q2327" s="77">
        <v>220.38293000000002</v>
      </c>
    </row>
    <row r="2328" spans="1:17" x14ac:dyDescent="0.2">
      <c r="A2328" s="19">
        <v>45721305</v>
      </c>
      <c r="B2328" s="19" t="s">
        <v>1705</v>
      </c>
      <c r="C2328" s="20">
        <v>73702</v>
      </c>
      <c r="D2328" s="73">
        <v>2870.25</v>
      </c>
      <c r="E2328" s="74">
        <v>207.39099999999999</v>
      </c>
      <c r="G2328" s="75">
        <v>0</v>
      </c>
      <c r="H2328" s="75">
        <v>92.702400000000011</v>
      </c>
      <c r="I2328" s="75">
        <v>89.712000000000003</v>
      </c>
      <c r="J2328" s="75">
        <v>84.728000000000009</v>
      </c>
      <c r="K2328" s="75">
        <v>69.775999999999996</v>
      </c>
      <c r="L2328" s="76">
        <v>0</v>
      </c>
      <c r="M2328" s="75">
        <v>89.712000000000003</v>
      </c>
      <c r="N2328" s="75">
        <v>89.712000000000003</v>
      </c>
      <c r="O2328" s="75">
        <v>89.712000000000003</v>
      </c>
      <c r="P2328" s="77">
        <v>0</v>
      </c>
      <c r="Q2328" s="77">
        <v>92.702400000000011</v>
      </c>
    </row>
    <row r="2329" spans="1:17" x14ac:dyDescent="0.2">
      <c r="A2329" s="19">
        <v>45721313</v>
      </c>
      <c r="B2329" s="19" t="s">
        <v>1701</v>
      </c>
      <c r="C2329" s="20">
        <v>72131</v>
      </c>
      <c r="D2329" s="73">
        <v>3041.5</v>
      </c>
      <c r="E2329" s="74">
        <v>122.91199999999999</v>
      </c>
      <c r="G2329" s="75">
        <v>220.38293000000002</v>
      </c>
      <c r="H2329" s="75">
        <v>136.2543</v>
      </c>
      <c r="I2329" s="75">
        <v>131.85900000000001</v>
      </c>
      <c r="J2329" s="75">
        <v>124.53349999999999</v>
      </c>
      <c r="K2329" s="75">
        <v>102.55699999999999</v>
      </c>
      <c r="L2329" s="76">
        <v>104.337</v>
      </c>
      <c r="M2329" s="75">
        <v>131.85900000000001</v>
      </c>
      <c r="N2329" s="75">
        <v>131.85900000000001</v>
      </c>
      <c r="O2329" s="75">
        <v>131.85900000000001</v>
      </c>
      <c r="P2329" s="77">
        <v>102.55699999999999</v>
      </c>
      <c r="Q2329" s="77">
        <v>220.38293000000002</v>
      </c>
    </row>
    <row r="2330" spans="1:17" x14ac:dyDescent="0.2">
      <c r="A2330" s="19">
        <v>45721313</v>
      </c>
      <c r="B2330" s="19" t="s">
        <v>1701</v>
      </c>
      <c r="C2330" s="20">
        <v>72131</v>
      </c>
      <c r="D2330" s="73">
        <v>3041.5</v>
      </c>
      <c r="E2330" s="74">
        <v>122.91199999999999</v>
      </c>
      <c r="G2330" s="75">
        <v>220.38293000000002</v>
      </c>
      <c r="H2330" s="75">
        <v>136.2543</v>
      </c>
      <c r="I2330" s="75">
        <v>131.85900000000001</v>
      </c>
      <c r="J2330" s="75">
        <v>124.53349999999999</v>
      </c>
      <c r="K2330" s="75">
        <v>102.55699999999999</v>
      </c>
      <c r="L2330" s="76">
        <v>104.337</v>
      </c>
      <c r="M2330" s="75">
        <v>131.85900000000001</v>
      </c>
      <c r="N2330" s="75">
        <v>131.85900000000001</v>
      </c>
      <c r="O2330" s="75">
        <v>131.85900000000001</v>
      </c>
      <c r="P2330" s="77">
        <v>102.55699999999999</v>
      </c>
      <c r="Q2330" s="77">
        <v>220.38293000000002</v>
      </c>
    </row>
    <row r="2331" spans="1:17" x14ac:dyDescent="0.2">
      <c r="A2331" s="19">
        <v>45721321</v>
      </c>
      <c r="B2331" s="19" t="s">
        <v>1700</v>
      </c>
      <c r="C2331" s="20">
        <v>72132</v>
      </c>
      <c r="D2331" s="73">
        <v>3694.75</v>
      </c>
      <c r="E2331" s="74">
        <v>423.69449999999995</v>
      </c>
      <c r="G2331" s="75">
        <v>220.38293000000002</v>
      </c>
      <c r="H2331" s="75">
        <v>143.90820000000002</v>
      </c>
      <c r="I2331" s="75">
        <v>139.26600000000002</v>
      </c>
      <c r="J2331" s="75">
        <v>131.529</v>
      </c>
      <c r="K2331" s="75">
        <v>108.318</v>
      </c>
      <c r="L2331" s="76">
        <v>104.337</v>
      </c>
      <c r="M2331" s="75">
        <v>139.26600000000002</v>
      </c>
      <c r="N2331" s="75">
        <v>139.26600000000002</v>
      </c>
      <c r="O2331" s="75">
        <v>139.26600000000002</v>
      </c>
      <c r="P2331" s="77">
        <v>104.337</v>
      </c>
      <c r="Q2331" s="77">
        <v>220.38293000000002</v>
      </c>
    </row>
    <row r="2332" spans="1:17" x14ac:dyDescent="0.2">
      <c r="A2332" s="19">
        <v>45721321</v>
      </c>
      <c r="B2332" s="19" t="s">
        <v>1700</v>
      </c>
      <c r="C2332" s="20">
        <v>72132</v>
      </c>
      <c r="D2332" s="73">
        <v>3694.75</v>
      </c>
      <c r="E2332" s="74">
        <v>423.69449999999995</v>
      </c>
      <c r="G2332" s="75">
        <v>0</v>
      </c>
      <c r="H2332" s="75">
        <v>148.99530000000001</v>
      </c>
      <c r="I2332" s="75">
        <v>144.18900000000002</v>
      </c>
      <c r="J2332" s="75">
        <v>136.17850000000001</v>
      </c>
      <c r="K2332" s="75">
        <v>112.14699999999999</v>
      </c>
      <c r="L2332" s="76">
        <v>0</v>
      </c>
      <c r="M2332" s="75">
        <v>144.18900000000002</v>
      </c>
      <c r="N2332" s="75">
        <v>144.18900000000002</v>
      </c>
      <c r="O2332" s="75">
        <v>144.18900000000002</v>
      </c>
      <c r="P2332" s="77">
        <v>0</v>
      </c>
      <c r="Q2332" s="77">
        <v>148.99530000000001</v>
      </c>
    </row>
    <row r="2333" spans="1:17" x14ac:dyDescent="0.2">
      <c r="A2333" s="19">
        <v>45721925</v>
      </c>
      <c r="B2333" s="19" t="s">
        <v>1710</v>
      </c>
      <c r="C2333" s="20">
        <v>72192</v>
      </c>
      <c r="D2333" s="73">
        <v>2440.75</v>
      </c>
      <c r="E2333" s="74">
        <v>122.91199999999999</v>
      </c>
      <c r="G2333" s="75">
        <v>0</v>
      </c>
      <c r="H2333" s="75">
        <v>136.2543</v>
      </c>
      <c r="I2333" s="75">
        <v>131.85900000000001</v>
      </c>
      <c r="J2333" s="75">
        <v>124.53349999999999</v>
      </c>
      <c r="K2333" s="75">
        <v>102.55699999999999</v>
      </c>
      <c r="L2333" s="76">
        <v>0</v>
      </c>
      <c r="M2333" s="75">
        <v>131.85900000000001</v>
      </c>
      <c r="N2333" s="75">
        <v>131.85900000000001</v>
      </c>
      <c r="O2333" s="75">
        <v>131.85900000000001</v>
      </c>
      <c r="P2333" s="77">
        <v>0</v>
      </c>
      <c r="Q2333" s="77">
        <v>136.2543</v>
      </c>
    </row>
    <row r="2334" spans="1:17" x14ac:dyDescent="0.2">
      <c r="A2334" s="19">
        <v>45721925</v>
      </c>
      <c r="B2334" s="19" t="s">
        <v>1710</v>
      </c>
      <c r="C2334" s="20">
        <v>72192</v>
      </c>
      <c r="D2334" s="73">
        <v>2440.75</v>
      </c>
      <c r="E2334" s="74">
        <v>122.91199999999999</v>
      </c>
      <c r="G2334" s="75">
        <v>0</v>
      </c>
      <c r="H2334" s="75">
        <v>145.55430000000001</v>
      </c>
      <c r="I2334" s="75">
        <v>140.85900000000001</v>
      </c>
      <c r="J2334" s="75">
        <v>133.03349999999998</v>
      </c>
      <c r="K2334" s="75">
        <v>109.55699999999999</v>
      </c>
      <c r="L2334" s="76">
        <v>0</v>
      </c>
      <c r="M2334" s="75">
        <v>140.85900000000001</v>
      </c>
      <c r="N2334" s="75">
        <v>140.85900000000001</v>
      </c>
      <c r="O2334" s="75">
        <v>140.85900000000001</v>
      </c>
      <c r="P2334" s="77">
        <v>0</v>
      </c>
      <c r="Q2334" s="77">
        <v>145.55430000000001</v>
      </c>
    </row>
    <row r="2335" spans="1:17" x14ac:dyDescent="0.2">
      <c r="A2335" s="19">
        <v>45721933</v>
      </c>
      <c r="B2335" s="19" t="s">
        <v>8</v>
      </c>
      <c r="C2335" s="20">
        <v>72193</v>
      </c>
      <c r="D2335" s="73">
        <v>2693.25</v>
      </c>
      <c r="E2335" s="74">
        <v>207.39099999999999</v>
      </c>
      <c r="G2335" s="75">
        <v>0</v>
      </c>
      <c r="H2335" s="75">
        <v>136.2543</v>
      </c>
      <c r="I2335" s="75">
        <v>131.85900000000001</v>
      </c>
      <c r="J2335" s="75">
        <v>124.53349999999999</v>
      </c>
      <c r="K2335" s="75">
        <v>102.55699999999999</v>
      </c>
      <c r="L2335" s="76">
        <v>0</v>
      </c>
      <c r="M2335" s="75">
        <v>131.85900000000001</v>
      </c>
      <c r="N2335" s="75">
        <v>131.85900000000001</v>
      </c>
      <c r="O2335" s="75">
        <v>131.85900000000001</v>
      </c>
      <c r="P2335" s="77">
        <v>0</v>
      </c>
      <c r="Q2335" s="77">
        <v>136.2543</v>
      </c>
    </row>
    <row r="2336" spans="1:17" x14ac:dyDescent="0.2">
      <c r="A2336" s="19">
        <v>45721933</v>
      </c>
      <c r="B2336" s="19" t="s">
        <v>8</v>
      </c>
      <c r="C2336" s="20">
        <v>72193</v>
      </c>
      <c r="D2336" s="73">
        <v>2693.25</v>
      </c>
      <c r="E2336" s="74">
        <v>207.39099999999999</v>
      </c>
      <c r="G2336" s="75">
        <v>0</v>
      </c>
      <c r="H2336" s="75">
        <v>136.2543</v>
      </c>
      <c r="I2336" s="75">
        <v>131.85900000000001</v>
      </c>
      <c r="J2336" s="75">
        <v>124.53349999999999</v>
      </c>
      <c r="K2336" s="75">
        <v>102.55699999999999</v>
      </c>
      <c r="L2336" s="76">
        <v>0</v>
      </c>
      <c r="M2336" s="75">
        <v>131.85900000000001</v>
      </c>
      <c r="N2336" s="75">
        <v>131.85900000000001</v>
      </c>
      <c r="O2336" s="75">
        <v>131.85900000000001</v>
      </c>
      <c r="P2336" s="77">
        <v>0</v>
      </c>
      <c r="Q2336" s="77">
        <v>136.2543</v>
      </c>
    </row>
    <row r="2337" spans="1:17" x14ac:dyDescent="0.2">
      <c r="A2337" s="19">
        <v>45721941</v>
      </c>
      <c r="B2337" s="19" t="s">
        <v>1711</v>
      </c>
      <c r="C2337" s="20">
        <v>72194</v>
      </c>
      <c r="D2337" s="73">
        <v>3118.75</v>
      </c>
      <c r="E2337" s="74">
        <v>207.39099999999999</v>
      </c>
      <c r="G2337" s="75">
        <v>0</v>
      </c>
      <c r="H2337" s="75">
        <v>136.2543</v>
      </c>
      <c r="I2337" s="75">
        <v>131.85900000000001</v>
      </c>
      <c r="J2337" s="75">
        <v>124.53349999999999</v>
      </c>
      <c r="K2337" s="75">
        <v>102.55699999999999</v>
      </c>
      <c r="L2337" s="76">
        <v>0</v>
      </c>
      <c r="M2337" s="75">
        <v>131.85900000000001</v>
      </c>
      <c r="N2337" s="75">
        <v>131.85900000000001</v>
      </c>
      <c r="O2337" s="75">
        <v>131.85900000000001</v>
      </c>
      <c r="P2337" s="77">
        <v>0</v>
      </c>
      <c r="Q2337" s="77">
        <v>136.2543</v>
      </c>
    </row>
    <row r="2338" spans="1:17" x14ac:dyDescent="0.2">
      <c r="A2338" s="19">
        <v>45721941</v>
      </c>
      <c r="B2338" s="19" t="s">
        <v>1711</v>
      </c>
      <c r="C2338" s="20">
        <v>72194</v>
      </c>
      <c r="D2338" s="73">
        <v>3118.75</v>
      </c>
      <c r="E2338" s="74">
        <v>207.39099999999999</v>
      </c>
      <c r="G2338" s="75">
        <v>0</v>
      </c>
      <c r="H2338" s="75">
        <v>136.2543</v>
      </c>
      <c r="I2338" s="75">
        <v>131.85900000000001</v>
      </c>
      <c r="J2338" s="75">
        <v>124.53349999999999</v>
      </c>
      <c r="K2338" s="75">
        <v>102.55699999999999</v>
      </c>
      <c r="L2338" s="76">
        <v>0</v>
      </c>
      <c r="M2338" s="75">
        <v>131.85900000000001</v>
      </c>
      <c r="N2338" s="75">
        <v>131.85900000000001</v>
      </c>
      <c r="O2338" s="75">
        <v>131.85900000000001</v>
      </c>
      <c r="P2338" s="77">
        <v>0</v>
      </c>
      <c r="Q2338" s="77">
        <v>136.2543</v>
      </c>
    </row>
    <row r="2339" spans="1:17" x14ac:dyDescent="0.2">
      <c r="A2339" s="19">
        <v>45732005</v>
      </c>
      <c r="B2339" s="19" t="s">
        <v>1717</v>
      </c>
      <c r="C2339" s="20">
        <v>73200</v>
      </c>
      <c r="D2339" s="73">
        <v>1425.75</v>
      </c>
      <c r="E2339" s="74">
        <v>122.91199999999999</v>
      </c>
      <c r="G2339" s="75">
        <v>0</v>
      </c>
      <c r="H2339" s="75">
        <v>144.61500000000001</v>
      </c>
      <c r="I2339" s="75">
        <v>139.95000000000002</v>
      </c>
      <c r="J2339" s="75">
        <v>132.17499999999998</v>
      </c>
      <c r="K2339" s="75">
        <v>108.85</v>
      </c>
      <c r="L2339" s="76">
        <v>0</v>
      </c>
      <c r="M2339" s="75">
        <v>139.95000000000002</v>
      </c>
      <c r="N2339" s="75">
        <v>139.95000000000002</v>
      </c>
      <c r="O2339" s="75">
        <v>139.95000000000002</v>
      </c>
      <c r="P2339" s="77">
        <v>0</v>
      </c>
      <c r="Q2339" s="77">
        <v>144.61500000000001</v>
      </c>
    </row>
    <row r="2340" spans="1:17" x14ac:dyDescent="0.2">
      <c r="A2340" s="19">
        <v>45732005</v>
      </c>
      <c r="B2340" s="19" t="s">
        <v>1717</v>
      </c>
      <c r="C2340" s="20">
        <v>73200</v>
      </c>
      <c r="D2340" s="73">
        <v>1425.75</v>
      </c>
      <c r="E2340" s="74">
        <v>122.91199999999999</v>
      </c>
      <c r="G2340" s="75">
        <v>220.38293000000002</v>
      </c>
      <c r="H2340" s="75">
        <v>0</v>
      </c>
      <c r="I2340" s="75">
        <v>0</v>
      </c>
      <c r="J2340" s="75">
        <v>0</v>
      </c>
      <c r="K2340" s="75">
        <v>0</v>
      </c>
      <c r="L2340" s="76">
        <v>104.337</v>
      </c>
      <c r="M2340" s="75">
        <v>0</v>
      </c>
      <c r="N2340" s="75">
        <v>0</v>
      </c>
      <c r="O2340" s="75">
        <v>0</v>
      </c>
      <c r="P2340" s="77">
        <v>0</v>
      </c>
      <c r="Q2340" s="77">
        <v>220.38293000000002</v>
      </c>
    </row>
    <row r="2341" spans="1:17" x14ac:dyDescent="0.2">
      <c r="A2341" s="19">
        <v>45732013</v>
      </c>
      <c r="B2341" s="19" t="s">
        <v>1718</v>
      </c>
      <c r="C2341" s="20">
        <v>73201</v>
      </c>
      <c r="D2341" s="73">
        <v>1470.25</v>
      </c>
      <c r="E2341" s="74">
        <v>423.69449999999995</v>
      </c>
      <c r="G2341" s="75">
        <v>220.38293000000002</v>
      </c>
      <c r="H2341" s="75">
        <v>133.083</v>
      </c>
      <c r="I2341" s="75">
        <v>128.79</v>
      </c>
      <c r="J2341" s="75">
        <v>121.63499999999999</v>
      </c>
      <c r="K2341" s="75">
        <v>100.16999999999999</v>
      </c>
      <c r="L2341" s="76">
        <v>104.337</v>
      </c>
      <c r="M2341" s="75">
        <v>128.79</v>
      </c>
      <c r="N2341" s="75">
        <v>128.79</v>
      </c>
      <c r="O2341" s="75">
        <v>128.79</v>
      </c>
      <c r="P2341" s="77">
        <v>100.16999999999999</v>
      </c>
      <c r="Q2341" s="77">
        <v>220.38293000000002</v>
      </c>
    </row>
    <row r="2342" spans="1:17" x14ac:dyDescent="0.2">
      <c r="A2342" s="19">
        <v>45732021</v>
      </c>
      <c r="B2342" s="19" t="s">
        <v>1719</v>
      </c>
      <c r="C2342" s="20">
        <v>73202</v>
      </c>
      <c r="D2342" s="73">
        <v>3394.25</v>
      </c>
      <c r="E2342" s="74">
        <v>207.39099999999999</v>
      </c>
      <c r="G2342" s="75">
        <v>220.38293000000002</v>
      </c>
      <c r="H2342" s="75">
        <v>134.71980000000002</v>
      </c>
      <c r="I2342" s="75">
        <v>130.37400000000002</v>
      </c>
      <c r="J2342" s="75">
        <v>123.13100000000001</v>
      </c>
      <c r="K2342" s="75">
        <v>101.402</v>
      </c>
      <c r="L2342" s="76">
        <v>104.337</v>
      </c>
      <c r="M2342" s="75">
        <v>130.37400000000002</v>
      </c>
      <c r="N2342" s="75">
        <v>130.37400000000002</v>
      </c>
      <c r="O2342" s="75">
        <v>130.37400000000002</v>
      </c>
      <c r="P2342" s="77">
        <v>101.402</v>
      </c>
      <c r="Q2342" s="77">
        <v>220.38293000000002</v>
      </c>
    </row>
    <row r="2343" spans="1:17" x14ac:dyDescent="0.2">
      <c r="A2343" s="19">
        <v>45737004</v>
      </c>
      <c r="B2343" s="19" t="s">
        <v>1703</v>
      </c>
      <c r="C2343" s="20">
        <v>73700</v>
      </c>
      <c r="D2343" s="73">
        <v>1470.25</v>
      </c>
      <c r="E2343" s="74">
        <v>122.91199999999999</v>
      </c>
      <c r="G2343" s="75">
        <v>0</v>
      </c>
      <c r="H2343" s="75">
        <v>124.70370000000001</v>
      </c>
      <c r="I2343" s="75">
        <v>120.68100000000001</v>
      </c>
      <c r="J2343" s="75">
        <v>113.9765</v>
      </c>
      <c r="K2343" s="75">
        <v>93.863</v>
      </c>
      <c r="L2343" s="76">
        <v>0</v>
      </c>
      <c r="M2343" s="75">
        <v>120.68100000000001</v>
      </c>
      <c r="N2343" s="75">
        <v>120.68100000000001</v>
      </c>
      <c r="O2343" s="75">
        <v>120.68100000000001</v>
      </c>
      <c r="P2343" s="77">
        <v>0</v>
      </c>
      <c r="Q2343" s="77">
        <v>124.70370000000001</v>
      </c>
    </row>
    <row r="2344" spans="1:17" x14ac:dyDescent="0.2">
      <c r="A2344" s="19">
        <v>45737004</v>
      </c>
      <c r="B2344" s="19" t="s">
        <v>1703</v>
      </c>
      <c r="C2344" s="20">
        <v>73700</v>
      </c>
      <c r="D2344" s="73">
        <v>1470.25</v>
      </c>
      <c r="E2344" s="74">
        <v>122.91199999999999</v>
      </c>
      <c r="G2344" s="75">
        <v>220.38293000000002</v>
      </c>
      <c r="H2344" s="75">
        <v>124.70370000000001</v>
      </c>
      <c r="I2344" s="75">
        <v>120.68100000000001</v>
      </c>
      <c r="J2344" s="75">
        <v>113.9765</v>
      </c>
      <c r="K2344" s="75">
        <v>93.863</v>
      </c>
      <c r="L2344" s="76">
        <v>104.337</v>
      </c>
      <c r="M2344" s="75">
        <v>120.68100000000001</v>
      </c>
      <c r="N2344" s="75">
        <v>120.68100000000001</v>
      </c>
      <c r="O2344" s="75">
        <v>120.68100000000001</v>
      </c>
      <c r="P2344" s="77">
        <v>93.863</v>
      </c>
      <c r="Q2344" s="77">
        <v>220.38293000000002</v>
      </c>
    </row>
    <row r="2345" spans="1:17" x14ac:dyDescent="0.2">
      <c r="A2345" s="19">
        <v>45737004</v>
      </c>
      <c r="B2345" s="19" t="s">
        <v>1703</v>
      </c>
      <c r="C2345" s="20">
        <v>73700</v>
      </c>
      <c r="D2345" s="73">
        <v>1470.25</v>
      </c>
      <c r="E2345" s="74">
        <v>122.91199999999999</v>
      </c>
      <c r="G2345" s="75">
        <v>220.38293000000002</v>
      </c>
      <c r="H2345" s="75">
        <v>168.33930000000001</v>
      </c>
      <c r="I2345" s="75">
        <v>162.90899999999999</v>
      </c>
      <c r="J2345" s="75">
        <v>153.85849999999999</v>
      </c>
      <c r="K2345" s="75">
        <v>126.70699999999998</v>
      </c>
      <c r="L2345" s="76">
        <v>104.337</v>
      </c>
      <c r="M2345" s="75">
        <v>162.90899999999999</v>
      </c>
      <c r="N2345" s="75">
        <v>162.90899999999999</v>
      </c>
      <c r="O2345" s="75">
        <v>162.90899999999999</v>
      </c>
      <c r="P2345" s="77">
        <v>104.337</v>
      </c>
      <c r="Q2345" s="77">
        <v>220.38293000000002</v>
      </c>
    </row>
    <row r="2346" spans="1:17" x14ac:dyDescent="0.2">
      <c r="A2346" s="19">
        <v>45737012</v>
      </c>
      <c r="B2346" s="19" t="s">
        <v>1704</v>
      </c>
      <c r="C2346" s="20">
        <v>73701</v>
      </c>
      <c r="D2346" s="73">
        <v>1875.75</v>
      </c>
      <c r="E2346" s="74">
        <v>207.39099999999999</v>
      </c>
      <c r="G2346" s="75">
        <v>220.38293000000002</v>
      </c>
      <c r="H2346" s="75">
        <v>168.33930000000001</v>
      </c>
      <c r="I2346" s="75">
        <v>162.90899999999999</v>
      </c>
      <c r="J2346" s="75">
        <v>153.85849999999999</v>
      </c>
      <c r="K2346" s="75">
        <v>126.70699999999998</v>
      </c>
      <c r="L2346" s="76">
        <v>104.337</v>
      </c>
      <c r="M2346" s="75">
        <v>162.90899999999999</v>
      </c>
      <c r="N2346" s="75">
        <v>162.90899999999999</v>
      </c>
      <c r="O2346" s="75">
        <v>162.90899999999999</v>
      </c>
      <c r="P2346" s="77">
        <v>104.337</v>
      </c>
      <c r="Q2346" s="77">
        <v>220.38293000000002</v>
      </c>
    </row>
    <row r="2347" spans="1:17" x14ac:dyDescent="0.2">
      <c r="A2347" s="19">
        <v>45737012</v>
      </c>
      <c r="B2347" s="19" t="s">
        <v>1704</v>
      </c>
      <c r="C2347" s="20">
        <v>73701</v>
      </c>
      <c r="D2347" s="73">
        <v>1875.75</v>
      </c>
      <c r="E2347" s="74">
        <v>207.39099999999999</v>
      </c>
      <c r="G2347" s="75">
        <v>220.38293000000002</v>
      </c>
      <c r="H2347" s="75">
        <v>168.33930000000001</v>
      </c>
      <c r="I2347" s="75">
        <v>162.90899999999999</v>
      </c>
      <c r="J2347" s="75">
        <v>153.85849999999999</v>
      </c>
      <c r="K2347" s="75">
        <v>126.70699999999998</v>
      </c>
      <c r="L2347" s="76">
        <v>104.337</v>
      </c>
      <c r="M2347" s="75">
        <v>162.90899999999999</v>
      </c>
      <c r="N2347" s="75">
        <v>162.90899999999999</v>
      </c>
      <c r="O2347" s="75">
        <v>162.90899999999999</v>
      </c>
      <c r="P2347" s="77">
        <v>104.337</v>
      </c>
      <c r="Q2347" s="77">
        <v>220.38293000000002</v>
      </c>
    </row>
    <row r="2348" spans="1:17" x14ac:dyDescent="0.2">
      <c r="A2348" s="19">
        <v>45741501</v>
      </c>
      <c r="B2348" s="19" t="s">
        <v>1677</v>
      </c>
      <c r="C2348" s="20">
        <v>74150</v>
      </c>
      <c r="D2348" s="73">
        <v>2282.25</v>
      </c>
      <c r="E2348" s="74">
        <v>122.91199999999999</v>
      </c>
      <c r="G2348" s="75">
        <v>220.38293000000002</v>
      </c>
      <c r="H2348" s="75">
        <v>168.33930000000001</v>
      </c>
      <c r="I2348" s="75">
        <v>162.90899999999999</v>
      </c>
      <c r="J2348" s="75">
        <v>153.85849999999999</v>
      </c>
      <c r="K2348" s="75">
        <v>126.70699999999998</v>
      </c>
      <c r="L2348" s="76">
        <v>104.337</v>
      </c>
      <c r="M2348" s="75">
        <v>162.90899999999999</v>
      </c>
      <c r="N2348" s="75">
        <v>162.90899999999999</v>
      </c>
      <c r="O2348" s="75">
        <v>162.90899999999999</v>
      </c>
      <c r="P2348" s="77">
        <v>104.337</v>
      </c>
      <c r="Q2348" s="77">
        <v>220.38293000000002</v>
      </c>
    </row>
    <row r="2349" spans="1:17" x14ac:dyDescent="0.2">
      <c r="A2349" s="19">
        <v>45741501</v>
      </c>
      <c r="B2349" s="19" t="s">
        <v>1677</v>
      </c>
      <c r="C2349" s="20">
        <v>74150</v>
      </c>
      <c r="D2349" s="73">
        <v>2282.25</v>
      </c>
      <c r="E2349" s="74">
        <v>122.91199999999999</v>
      </c>
      <c r="G2349" s="75">
        <v>220.38293000000002</v>
      </c>
      <c r="H2349" s="75">
        <v>168.33930000000001</v>
      </c>
      <c r="I2349" s="75">
        <v>162.90899999999999</v>
      </c>
      <c r="J2349" s="75">
        <v>153.85849999999999</v>
      </c>
      <c r="K2349" s="75">
        <v>126.70699999999998</v>
      </c>
      <c r="L2349" s="76">
        <v>104.337</v>
      </c>
      <c r="M2349" s="75">
        <v>162.90899999999999</v>
      </c>
      <c r="N2349" s="75">
        <v>162.90899999999999</v>
      </c>
      <c r="O2349" s="75">
        <v>162.90899999999999</v>
      </c>
      <c r="P2349" s="77">
        <v>104.337</v>
      </c>
      <c r="Q2349" s="77">
        <v>220.38293000000002</v>
      </c>
    </row>
    <row r="2350" spans="1:17" x14ac:dyDescent="0.2">
      <c r="A2350" s="19">
        <v>45741501</v>
      </c>
      <c r="B2350" s="19" t="s">
        <v>1677</v>
      </c>
      <c r="C2350" s="20">
        <v>74150</v>
      </c>
      <c r="D2350" s="73">
        <v>2282.25</v>
      </c>
      <c r="E2350" s="74">
        <v>122.91199999999999</v>
      </c>
      <c r="G2350" s="75">
        <v>220.38293000000002</v>
      </c>
      <c r="H2350" s="75">
        <v>159.35550000000001</v>
      </c>
      <c r="I2350" s="75">
        <v>154.215</v>
      </c>
      <c r="J2350" s="75">
        <v>145.64749999999998</v>
      </c>
      <c r="K2350" s="75">
        <v>119.94499999999999</v>
      </c>
      <c r="L2350" s="76">
        <v>104.337</v>
      </c>
      <c r="M2350" s="75">
        <v>154.215</v>
      </c>
      <c r="N2350" s="75">
        <v>154.215</v>
      </c>
      <c r="O2350" s="75">
        <v>154.215</v>
      </c>
      <c r="P2350" s="77">
        <v>104.337</v>
      </c>
      <c r="Q2350" s="77">
        <v>220.38293000000002</v>
      </c>
    </row>
    <row r="2351" spans="1:17" x14ac:dyDescent="0.2">
      <c r="A2351" s="19">
        <v>45741600</v>
      </c>
      <c r="B2351" s="19" t="s">
        <v>1676</v>
      </c>
      <c r="C2351" s="20">
        <v>74160</v>
      </c>
      <c r="D2351" s="73">
        <v>2533.25</v>
      </c>
      <c r="E2351" s="74">
        <v>207.39099999999999</v>
      </c>
      <c r="G2351" s="75">
        <v>220.38293000000002</v>
      </c>
      <c r="H2351" s="75">
        <v>168.33930000000001</v>
      </c>
      <c r="I2351" s="75">
        <v>162.90899999999999</v>
      </c>
      <c r="J2351" s="75">
        <v>153.85849999999999</v>
      </c>
      <c r="K2351" s="75">
        <v>126.70699999999998</v>
      </c>
      <c r="L2351" s="76">
        <v>104.337</v>
      </c>
      <c r="M2351" s="75">
        <v>162.90899999999999</v>
      </c>
      <c r="N2351" s="75">
        <v>162.90899999999999</v>
      </c>
      <c r="O2351" s="75">
        <v>162.90899999999999</v>
      </c>
      <c r="P2351" s="77">
        <v>104.337</v>
      </c>
      <c r="Q2351" s="77">
        <v>220.38293000000002</v>
      </c>
    </row>
    <row r="2352" spans="1:17" x14ac:dyDescent="0.2">
      <c r="A2352" s="19">
        <v>45741600</v>
      </c>
      <c r="B2352" s="19" t="s">
        <v>1676</v>
      </c>
      <c r="C2352" s="20">
        <v>74160</v>
      </c>
      <c r="D2352" s="73">
        <v>2533.25</v>
      </c>
      <c r="E2352" s="74">
        <v>207.39099999999999</v>
      </c>
      <c r="G2352" s="75">
        <v>220.38293000000002</v>
      </c>
      <c r="H2352" s="75">
        <v>182.97750000000002</v>
      </c>
      <c r="I2352" s="75">
        <v>177.07500000000002</v>
      </c>
      <c r="J2352" s="75">
        <v>167.23749999999998</v>
      </c>
      <c r="K2352" s="75">
        <v>137.72499999999999</v>
      </c>
      <c r="L2352" s="76">
        <v>104.337</v>
      </c>
      <c r="M2352" s="75">
        <v>177.07500000000002</v>
      </c>
      <c r="N2352" s="75">
        <v>177.07500000000002</v>
      </c>
      <c r="O2352" s="75">
        <v>177.07500000000002</v>
      </c>
      <c r="P2352" s="77">
        <v>104.337</v>
      </c>
      <c r="Q2352" s="77">
        <v>220.38293000000002</v>
      </c>
    </row>
    <row r="2353" spans="1:17" x14ac:dyDescent="0.2">
      <c r="A2353" s="19">
        <v>45741600</v>
      </c>
      <c r="B2353" s="19" t="s">
        <v>1676</v>
      </c>
      <c r="C2353" s="20">
        <v>74160</v>
      </c>
      <c r="D2353" s="73">
        <v>2533.25</v>
      </c>
      <c r="E2353" s="74">
        <v>207.39099999999999</v>
      </c>
      <c r="G2353" s="75">
        <v>220.38293000000002</v>
      </c>
      <c r="H2353" s="75">
        <v>151.44120000000001</v>
      </c>
      <c r="I2353" s="75">
        <v>146.55600000000001</v>
      </c>
      <c r="J2353" s="75">
        <v>138.41399999999999</v>
      </c>
      <c r="K2353" s="75">
        <v>113.988</v>
      </c>
      <c r="L2353" s="76">
        <v>104.337</v>
      </c>
      <c r="M2353" s="75">
        <v>146.55600000000001</v>
      </c>
      <c r="N2353" s="75">
        <v>146.55600000000001</v>
      </c>
      <c r="O2353" s="75">
        <v>146.55600000000001</v>
      </c>
      <c r="P2353" s="77">
        <v>104.337</v>
      </c>
      <c r="Q2353" s="77">
        <v>220.38293000000002</v>
      </c>
    </row>
    <row r="2354" spans="1:17" x14ac:dyDescent="0.2">
      <c r="A2354" s="19">
        <v>45741709</v>
      </c>
      <c r="B2354" s="19" t="s">
        <v>1678</v>
      </c>
      <c r="C2354" s="20">
        <v>74170</v>
      </c>
      <c r="D2354" s="73">
        <v>4212</v>
      </c>
      <c r="E2354" s="74">
        <v>207.39099999999999</v>
      </c>
      <c r="G2354" s="75">
        <v>220.38293000000002</v>
      </c>
      <c r="H2354" s="75">
        <v>286.62599999999998</v>
      </c>
      <c r="I2354" s="75">
        <v>277.38</v>
      </c>
      <c r="J2354" s="75">
        <v>261.96999999999997</v>
      </c>
      <c r="K2354" s="75">
        <v>215.73999999999998</v>
      </c>
      <c r="L2354" s="76">
        <v>104.337</v>
      </c>
      <c r="M2354" s="75">
        <v>277.38</v>
      </c>
      <c r="N2354" s="75">
        <v>277.38</v>
      </c>
      <c r="O2354" s="75">
        <v>277.38</v>
      </c>
      <c r="P2354" s="77">
        <v>104.337</v>
      </c>
      <c r="Q2354" s="77">
        <v>286.62599999999998</v>
      </c>
    </row>
    <row r="2355" spans="1:17" x14ac:dyDescent="0.2">
      <c r="A2355" s="19">
        <v>45741709</v>
      </c>
      <c r="B2355" s="19" t="s">
        <v>1678</v>
      </c>
      <c r="C2355" s="20">
        <v>74170</v>
      </c>
      <c r="D2355" s="73">
        <v>4212</v>
      </c>
      <c r="E2355" s="74">
        <v>207.39099999999999</v>
      </c>
      <c r="G2355" s="75">
        <v>220.38293000000002</v>
      </c>
      <c r="H2355" s="75">
        <v>286.62599999999998</v>
      </c>
      <c r="I2355" s="75">
        <v>277.38</v>
      </c>
      <c r="J2355" s="75">
        <v>261.96999999999997</v>
      </c>
      <c r="K2355" s="75">
        <v>215.73999999999998</v>
      </c>
      <c r="L2355" s="76">
        <v>104.337</v>
      </c>
      <c r="M2355" s="75">
        <v>277.38</v>
      </c>
      <c r="N2355" s="75">
        <v>277.38</v>
      </c>
      <c r="O2355" s="75">
        <v>277.38</v>
      </c>
      <c r="P2355" s="77">
        <v>104.337</v>
      </c>
      <c r="Q2355" s="77">
        <v>286.62599999999998</v>
      </c>
    </row>
    <row r="2356" spans="1:17" x14ac:dyDescent="0.2">
      <c r="A2356" s="19">
        <v>45741709</v>
      </c>
      <c r="B2356" s="19" t="s">
        <v>1678</v>
      </c>
      <c r="C2356" s="20">
        <v>74170</v>
      </c>
      <c r="D2356" s="73">
        <v>4212</v>
      </c>
      <c r="E2356" s="74">
        <v>207.39099999999999</v>
      </c>
      <c r="G2356" s="75">
        <v>220.38293000000002</v>
      </c>
      <c r="H2356" s="75">
        <v>286.62599999999998</v>
      </c>
      <c r="I2356" s="75">
        <v>277.38</v>
      </c>
      <c r="J2356" s="75">
        <v>261.96999999999997</v>
      </c>
      <c r="K2356" s="75">
        <v>215.73999999999998</v>
      </c>
      <c r="L2356" s="76">
        <v>104.337</v>
      </c>
      <c r="M2356" s="75">
        <v>277.38</v>
      </c>
      <c r="N2356" s="75">
        <v>277.38</v>
      </c>
      <c r="O2356" s="75">
        <v>277.38</v>
      </c>
      <c r="P2356" s="77">
        <v>104.337</v>
      </c>
      <c r="Q2356" s="77">
        <v>286.62599999999998</v>
      </c>
    </row>
    <row r="2357" spans="1:17" x14ac:dyDescent="0.2">
      <c r="A2357" s="19">
        <v>45741709</v>
      </c>
      <c r="B2357" s="19" t="s">
        <v>1678</v>
      </c>
      <c r="C2357" s="20">
        <v>74170</v>
      </c>
      <c r="D2357" s="73">
        <v>4212</v>
      </c>
      <c r="E2357" s="74">
        <v>207.39099999999999</v>
      </c>
      <c r="G2357" s="75">
        <v>220.38293000000002</v>
      </c>
      <c r="H2357" s="75">
        <v>176.23500000000001</v>
      </c>
      <c r="I2357" s="75">
        <v>170.55</v>
      </c>
      <c r="J2357" s="75">
        <v>161.07499999999999</v>
      </c>
      <c r="K2357" s="75">
        <v>132.65</v>
      </c>
      <c r="L2357" s="76">
        <v>104.337</v>
      </c>
      <c r="M2357" s="75">
        <v>170.55</v>
      </c>
      <c r="N2357" s="75">
        <v>170.55</v>
      </c>
      <c r="O2357" s="75">
        <v>170.55</v>
      </c>
      <c r="P2357" s="77">
        <v>104.337</v>
      </c>
      <c r="Q2357" s="77">
        <v>220.38293000000002</v>
      </c>
    </row>
    <row r="2358" spans="1:17" x14ac:dyDescent="0.2">
      <c r="A2358" s="19">
        <v>45763752</v>
      </c>
      <c r="B2358" s="19" t="s">
        <v>714</v>
      </c>
      <c r="C2358" s="20">
        <v>76376</v>
      </c>
      <c r="D2358" s="73">
        <v>246.5</v>
      </c>
      <c r="E2358" s="74">
        <v>0</v>
      </c>
      <c r="G2358" s="75">
        <v>220.38293000000002</v>
      </c>
      <c r="H2358" s="75">
        <v>174.47730000000001</v>
      </c>
      <c r="I2358" s="75">
        <v>168.84900000000002</v>
      </c>
      <c r="J2358" s="75">
        <v>159.46850000000001</v>
      </c>
      <c r="K2358" s="75">
        <v>131.327</v>
      </c>
      <c r="L2358" s="76">
        <v>104.337</v>
      </c>
      <c r="M2358" s="75">
        <v>168.84900000000002</v>
      </c>
      <c r="N2358" s="75">
        <v>168.84900000000002</v>
      </c>
      <c r="O2358" s="75">
        <v>168.84900000000002</v>
      </c>
      <c r="P2358" s="77">
        <v>104.337</v>
      </c>
      <c r="Q2358" s="77">
        <v>220.38293000000002</v>
      </c>
    </row>
    <row r="2359" spans="1:17" x14ac:dyDescent="0.2">
      <c r="A2359" s="19">
        <v>45763752</v>
      </c>
      <c r="B2359" s="19" t="s">
        <v>714</v>
      </c>
      <c r="C2359" s="20">
        <v>76376</v>
      </c>
      <c r="D2359" s="73">
        <v>246.5</v>
      </c>
      <c r="E2359" s="74">
        <v>0</v>
      </c>
      <c r="G2359" s="75">
        <v>220.38293000000002</v>
      </c>
      <c r="H2359" s="75">
        <v>162.1362</v>
      </c>
      <c r="I2359" s="75">
        <v>156.90600000000001</v>
      </c>
      <c r="J2359" s="75">
        <v>148.18899999999999</v>
      </c>
      <c r="K2359" s="75">
        <v>122.038</v>
      </c>
      <c r="L2359" s="76">
        <v>104.337</v>
      </c>
      <c r="M2359" s="75">
        <v>156.90600000000001</v>
      </c>
      <c r="N2359" s="75">
        <v>156.90600000000001</v>
      </c>
      <c r="O2359" s="75">
        <v>156.90600000000001</v>
      </c>
      <c r="P2359" s="77">
        <v>104.337</v>
      </c>
      <c r="Q2359" s="77">
        <v>220.38293000000002</v>
      </c>
    </row>
    <row r="2360" spans="1:17" x14ac:dyDescent="0.2">
      <c r="A2360" s="19">
        <v>40126070</v>
      </c>
      <c r="B2360" s="19" t="s">
        <v>2032</v>
      </c>
      <c r="C2360" s="20">
        <v>7845226</v>
      </c>
      <c r="D2360" s="73">
        <v>234.75</v>
      </c>
      <c r="E2360" s="74">
        <v>0</v>
      </c>
      <c r="G2360" s="75">
        <v>220.38293000000002</v>
      </c>
      <c r="H2360" s="75">
        <v>172.7475</v>
      </c>
      <c r="I2360" s="75">
        <v>167.17500000000001</v>
      </c>
      <c r="J2360" s="75">
        <v>157.88749999999999</v>
      </c>
      <c r="K2360" s="75">
        <v>130.02500000000001</v>
      </c>
      <c r="L2360" s="76">
        <v>104.337</v>
      </c>
      <c r="M2360" s="75">
        <v>167.17500000000001</v>
      </c>
      <c r="N2360" s="75">
        <v>167.17500000000001</v>
      </c>
      <c r="O2360" s="75">
        <v>167.17500000000001</v>
      </c>
      <c r="P2360" s="77">
        <v>104.337</v>
      </c>
      <c r="Q2360" s="77">
        <v>220.38293000000002</v>
      </c>
    </row>
    <row r="2361" spans="1:17" x14ac:dyDescent="0.2">
      <c r="A2361" s="19">
        <v>40126088</v>
      </c>
      <c r="B2361" s="19" t="s">
        <v>2031</v>
      </c>
      <c r="C2361" s="20">
        <v>78452</v>
      </c>
      <c r="D2361" s="73">
        <v>234.75</v>
      </c>
      <c r="E2361" s="74">
        <v>1526.3604999999998</v>
      </c>
      <c r="G2361" s="75">
        <v>220.38293000000002</v>
      </c>
      <c r="H2361" s="75">
        <v>175.6584</v>
      </c>
      <c r="I2361" s="75">
        <v>169.99199999999999</v>
      </c>
      <c r="J2361" s="75">
        <v>160.548</v>
      </c>
      <c r="K2361" s="75">
        <v>132.21599999999998</v>
      </c>
      <c r="L2361" s="76">
        <v>104.337</v>
      </c>
      <c r="M2361" s="75">
        <v>169.99199999999999</v>
      </c>
      <c r="N2361" s="75">
        <v>169.99199999999999</v>
      </c>
      <c r="O2361" s="75">
        <v>169.99199999999999</v>
      </c>
      <c r="P2361" s="77">
        <v>104.337</v>
      </c>
      <c r="Q2361" s="77">
        <v>220.38293000000002</v>
      </c>
    </row>
    <row r="2362" spans="1:17" x14ac:dyDescent="0.2">
      <c r="A2362" s="19">
        <v>40470429</v>
      </c>
      <c r="B2362" s="19" t="s">
        <v>3930</v>
      </c>
      <c r="C2362" s="20">
        <v>78707</v>
      </c>
      <c r="D2362" s="73">
        <v>2724.5</v>
      </c>
      <c r="E2362" s="74">
        <v>580.17499999999995</v>
      </c>
      <c r="G2362" s="75">
        <v>220.38293000000002</v>
      </c>
      <c r="H2362" s="75">
        <v>168.33930000000001</v>
      </c>
      <c r="I2362" s="75">
        <v>162.90899999999999</v>
      </c>
      <c r="J2362" s="75">
        <v>153.85849999999999</v>
      </c>
      <c r="K2362" s="75">
        <v>126.70699999999998</v>
      </c>
      <c r="L2362" s="76">
        <v>104.337</v>
      </c>
      <c r="M2362" s="75">
        <v>162.90899999999999</v>
      </c>
      <c r="N2362" s="75">
        <v>162.90899999999999</v>
      </c>
      <c r="O2362" s="75">
        <v>162.90899999999999</v>
      </c>
      <c r="P2362" s="77">
        <v>104.337</v>
      </c>
      <c r="Q2362" s="77">
        <v>220.38293000000002</v>
      </c>
    </row>
    <row r="2363" spans="1:17" x14ac:dyDescent="0.2">
      <c r="A2363" s="19">
        <v>40600009</v>
      </c>
      <c r="B2363" s="19" t="s">
        <v>3270</v>
      </c>
      <c r="C2363" s="72"/>
      <c r="D2363" s="73">
        <v>1027.75</v>
      </c>
      <c r="E2363" s="74">
        <v>0</v>
      </c>
      <c r="G2363" s="75">
        <v>220.38293000000002</v>
      </c>
      <c r="H2363" s="75">
        <v>168.33930000000001</v>
      </c>
      <c r="I2363" s="75">
        <v>162.90899999999999</v>
      </c>
      <c r="J2363" s="75">
        <v>153.85849999999999</v>
      </c>
      <c r="K2363" s="75">
        <v>126.70699999999998</v>
      </c>
      <c r="L2363" s="76">
        <v>104.337</v>
      </c>
      <c r="M2363" s="75">
        <v>162.90899999999999</v>
      </c>
      <c r="N2363" s="75">
        <v>162.90899999999999</v>
      </c>
      <c r="O2363" s="75">
        <v>162.90899999999999</v>
      </c>
      <c r="P2363" s="77">
        <v>104.337</v>
      </c>
      <c r="Q2363" s="77">
        <v>220.38293000000002</v>
      </c>
    </row>
    <row r="2364" spans="1:17" x14ac:dyDescent="0.2">
      <c r="A2364" s="19">
        <v>40600017</v>
      </c>
      <c r="B2364" s="19" t="s">
        <v>3271</v>
      </c>
      <c r="C2364" s="72"/>
      <c r="D2364" s="73">
        <v>1027.75</v>
      </c>
      <c r="E2364" s="74">
        <v>0</v>
      </c>
      <c r="G2364" s="75">
        <v>0</v>
      </c>
      <c r="H2364" s="75">
        <v>168.33930000000001</v>
      </c>
      <c r="I2364" s="75">
        <v>162.90899999999999</v>
      </c>
      <c r="J2364" s="75">
        <v>153.85849999999999</v>
      </c>
      <c r="K2364" s="75">
        <v>126.70699999999998</v>
      </c>
      <c r="L2364" s="76">
        <v>0</v>
      </c>
      <c r="M2364" s="75">
        <v>162.90899999999999</v>
      </c>
      <c r="N2364" s="75">
        <v>162.90899999999999</v>
      </c>
      <c r="O2364" s="75">
        <v>162.90899999999999</v>
      </c>
      <c r="P2364" s="77">
        <v>0</v>
      </c>
      <c r="Q2364" s="77">
        <v>168.33930000000001</v>
      </c>
    </row>
    <row r="2365" spans="1:17" x14ac:dyDescent="0.2">
      <c r="A2365" s="19">
        <v>40600025</v>
      </c>
      <c r="B2365" s="19" t="s">
        <v>3042</v>
      </c>
      <c r="C2365" s="20">
        <v>78582</v>
      </c>
      <c r="D2365" s="73">
        <v>2808</v>
      </c>
      <c r="E2365" s="74">
        <v>580.17499999999995</v>
      </c>
      <c r="G2365" s="75">
        <v>220.38293000000002</v>
      </c>
      <c r="H2365" s="75">
        <v>168.33930000000001</v>
      </c>
      <c r="I2365" s="75">
        <v>162.90899999999999</v>
      </c>
      <c r="J2365" s="75">
        <v>153.85849999999999</v>
      </c>
      <c r="K2365" s="75">
        <v>126.70699999999998</v>
      </c>
      <c r="L2365" s="76">
        <v>104.337</v>
      </c>
      <c r="M2365" s="75">
        <v>162.90899999999999</v>
      </c>
      <c r="N2365" s="75">
        <v>162.90899999999999</v>
      </c>
      <c r="O2365" s="75">
        <v>162.90899999999999</v>
      </c>
      <c r="P2365" s="77">
        <v>104.337</v>
      </c>
      <c r="Q2365" s="77">
        <v>220.38293000000002</v>
      </c>
    </row>
    <row r="2366" spans="1:17" x14ac:dyDescent="0.2">
      <c r="A2366" s="19">
        <v>40600033</v>
      </c>
      <c r="B2366" s="19" t="s">
        <v>421</v>
      </c>
      <c r="C2366" s="20">
        <v>78708</v>
      </c>
      <c r="D2366" s="73">
        <v>2347</v>
      </c>
      <c r="E2366" s="74">
        <v>580.17499999999995</v>
      </c>
      <c r="G2366" s="75">
        <v>0</v>
      </c>
      <c r="H2366" s="75">
        <v>121.923</v>
      </c>
      <c r="I2366" s="75">
        <v>117.99</v>
      </c>
      <c r="J2366" s="75">
        <v>111.43499999999999</v>
      </c>
      <c r="K2366" s="75">
        <v>91.77</v>
      </c>
      <c r="L2366" s="76">
        <v>0</v>
      </c>
      <c r="M2366" s="75">
        <v>117.99</v>
      </c>
      <c r="N2366" s="75">
        <v>117.99</v>
      </c>
      <c r="O2366" s="75">
        <v>117.99</v>
      </c>
      <c r="P2366" s="77">
        <v>0</v>
      </c>
      <c r="Q2366" s="77">
        <v>121.923</v>
      </c>
    </row>
    <row r="2367" spans="1:17" x14ac:dyDescent="0.2">
      <c r="A2367" s="19">
        <v>40600082</v>
      </c>
      <c r="B2367" s="19" t="s">
        <v>2730</v>
      </c>
      <c r="C2367" s="20">
        <v>38792</v>
      </c>
      <c r="D2367" s="73">
        <v>924.75</v>
      </c>
      <c r="E2367" s="74">
        <v>446.98199999999997</v>
      </c>
      <c r="G2367" s="75">
        <v>220.38293000000002</v>
      </c>
      <c r="H2367" s="75">
        <v>168.33930000000001</v>
      </c>
      <c r="I2367" s="75">
        <v>162.90899999999999</v>
      </c>
      <c r="J2367" s="75">
        <v>153.85849999999999</v>
      </c>
      <c r="K2367" s="75">
        <v>126.70699999999998</v>
      </c>
      <c r="L2367" s="76">
        <v>104.337</v>
      </c>
      <c r="M2367" s="75">
        <v>162.90899999999999</v>
      </c>
      <c r="N2367" s="75">
        <v>162.90899999999999</v>
      </c>
      <c r="O2367" s="75">
        <v>162.90899999999999</v>
      </c>
      <c r="P2367" s="77">
        <v>104.337</v>
      </c>
      <c r="Q2367" s="77">
        <v>220.38293000000002</v>
      </c>
    </row>
    <row r="2368" spans="1:17" x14ac:dyDescent="0.2">
      <c r="A2368" s="19">
        <v>40671828</v>
      </c>
      <c r="B2368" s="19" t="s">
        <v>3536</v>
      </c>
      <c r="C2368" s="20">
        <v>78070</v>
      </c>
      <c r="D2368" s="73">
        <v>1246.25</v>
      </c>
      <c r="E2368" s="74">
        <v>446.98199999999997</v>
      </c>
      <c r="G2368" s="75">
        <v>220.38293000000002</v>
      </c>
      <c r="H2368" s="75">
        <v>168.33930000000001</v>
      </c>
      <c r="I2368" s="75">
        <v>162.90899999999999</v>
      </c>
      <c r="J2368" s="75">
        <v>153.85849999999999</v>
      </c>
      <c r="K2368" s="75">
        <v>126.70699999999998</v>
      </c>
      <c r="L2368" s="76">
        <v>104.337</v>
      </c>
      <c r="M2368" s="75">
        <v>162.90899999999999</v>
      </c>
      <c r="N2368" s="75">
        <v>162.90899999999999</v>
      </c>
      <c r="O2368" s="75">
        <v>162.90899999999999</v>
      </c>
      <c r="P2368" s="77">
        <v>104.337</v>
      </c>
      <c r="Q2368" s="77">
        <v>220.38293000000002</v>
      </c>
    </row>
    <row r="2369" spans="1:17" x14ac:dyDescent="0.2">
      <c r="A2369" s="19">
        <v>40671836</v>
      </c>
      <c r="B2369" s="19" t="s">
        <v>1253</v>
      </c>
      <c r="C2369" s="20">
        <v>78300</v>
      </c>
      <c r="D2369" s="73">
        <v>1032.5</v>
      </c>
      <c r="E2369" s="74">
        <v>446.98199999999997</v>
      </c>
      <c r="G2369" s="75">
        <v>0</v>
      </c>
      <c r="H2369" s="75">
        <v>179.62950000000001</v>
      </c>
      <c r="I2369" s="75">
        <v>173.83500000000001</v>
      </c>
      <c r="J2369" s="75">
        <v>164.17750000000001</v>
      </c>
      <c r="K2369" s="75">
        <v>135.20499999999998</v>
      </c>
      <c r="L2369" s="76">
        <v>0</v>
      </c>
      <c r="M2369" s="75">
        <v>173.83500000000001</v>
      </c>
      <c r="N2369" s="75">
        <v>173.83500000000001</v>
      </c>
      <c r="O2369" s="75">
        <v>173.83500000000001</v>
      </c>
      <c r="P2369" s="77">
        <v>0</v>
      </c>
      <c r="Q2369" s="77">
        <v>179.62950000000001</v>
      </c>
    </row>
    <row r="2370" spans="1:17" x14ac:dyDescent="0.2">
      <c r="A2370" s="19">
        <v>40671844</v>
      </c>
      <c r="B2370" s="19" t="s">
        <v>4700</v>
      </c>
      <c r="C2370" s="20">
        <v>78800</v>
      </c>
      <c r="D2370" s="73">
        <v>1878.25</v>
      </c>
      <c r="E2370" s="74">
        <v>446.98199999999997</v>
      </c>
      <c r="G2370" s="75">
        <v>0</v>
      </c>
      <c r="H2370" s="75">
        <v>168.33930000000001</v>
      </c>
      <c r="I2370" s="75">
        <v>162.90899999999999</v>
      </c>
      <c r="J2370" s="75">
        <v>153.85849999999999</v>
      </c>
      <c r="K2370" s="75">
        <v>126.70699999999998</v>
      </c>
      <c r="L2370" s="76">
        <v>0</v>
      </c>
      <c r="M2370" s="75">
        <v>162.90899999999999</v>
      </c>
      <c r="N2370" s="75">
        <v>162.90899999999999</v>
      </c>
      <c r="O2370" s="75">
        <v>162.90899999999999</v>
      </c>
      <c r="P2370" s="77">
        <v>0</v>
      </c>
      <c r="Q2370" s="77">
        <v>168.33930000000001</v>
      </c>
    </row>
    <row r="2371" spans="1:17" x14ac:dyDescent="0.2">
      <c r="A2371" s="19">
        <v>40671851</v>
      </c>
      <c r="B2371" s="19" t="s">
        <v>3802</v>
      </c>
      <c r="C2371" s="72" t="s">
        <v>3803</v>
      </c>
      <c r="D2371" s="73">
        <v>250</v>
      </c>
      <c r="E2371" s="74">
        <v>0</v>
      </c>
      <c r="G2371" s="75">
        <v>0</v>
      </c>
      <c r="H2371" s="75">
        <v>181.08030000000002</v>
      </c>
      <c r="I2371" s="75">
        <v>175.239</v>
      </c>
      <c r="J2371" s="75">
        <v>165.5035</v>
      </c>
      <c r="K2371" s="75">
        <v>136.297</v>
      </c>
      <c r="L2371" s="76">
        <v>0</v>
      </c>
      <c r="M2371" s="75">
        <v>175.239</v>
      </c>
      <c r="N2371" s="75">
        <v>175.239</v>
      </c>
      <c r="O2371" s="75">
        <v>175.239</v>
      </c>
      <c r="P2371" s="77">
        <v>0</v>
      </c>
      <c r="Q2371" s="77">
        <v>181.08030000000002</v>
      </c>
    </row>
    <row r="2372" spans="1:17" x14ac:dyDescent="0.2">
      <c r="A2372" s="19">
        <v>40671869</v>
      </c>
      <c r="B2372" s="19" t="s">
        <v>508</v>
      </c>
      <c r="C2372" s="72" t="s">
        <v>30</v>
      </c>
      <c r="D2372" s="73">
        <v>70</v>
      </c>
      <c r="E2372" s="74">
        <v>0</v>
      </c>
      <c r="G2372" s="75">
        <v>0</v>
      </c>
      <c r="H2372" s="75">
        <v>168.33930000000001</v>
      </c>
      <c r="I2372" s="75">
        <v>162.90899999999999</v>
      </c>
      <c r="J2372" s="75">
        <v>153.85849999999999</v>
      </c>
      <c r="K2372" s="75">
        <v>126.70699999999998</v>
      </c>
      <c r="L2372" s="76">
        <v>0</v>
      </c>
      <c r="M2372" s="75">
        <v>162.90899999999999</v>
      </c>
      <c r="N2372" s="75">
        <v>162.90899999999999</v>
      </c>
      <c r="O2372" s="75">
        <v>162.90899999999999</v>
      </c>
      <c r="P2372" s="77">
        <v>0</v>
      </c>
      <c r="Q2372" s="77">
        <v>168.33930000000001</v>
      </c>
    </row>
    <row r="2373" spans="1:17" x14ac:dyDescent="0.2">
      <c r="A2373" s="19">
        <v>40671877</v>
      </c>
      <c r="B2373" s="19" t="s">
        <v>3804</v>
      </c>
      <c r="C2373" s="72" t="s">
        <v>3805</v>
      </c>
      <c r="D2373" s="73">
        <v>6271.25</v>
      </c>
      <c r="E2373" s="74">
        <v>0</v>
      </c>
      <c r="G2373" s="75">
        <v>0</v>
      </c>
      <c r="H2373" s="75">
        <v>168.33930000000001</v>
      </c>
      <c r="I2373" s="75">
        <v>162.90899999999999</v>
      </c>
      <c r="J2373" s="75">
        <v>153.85849999999999</v>
      </c>
      <c r="K2373" s="75">
        <v>126.70699999999998</v>
      </c>
      <c r="L2373" s="76">
        <v>0</v>
      </c>
      <c r="M2373" s="75">
        <v>162.90899999999999</v>
      </c>
      <c r="N2373" s="75">
        <v>162.90899999999999</v>
      </c>
      <c r="O2373" s="75">
        <v>162.90899999999999</v>
      </c>
      <c r="P2373" s="77">
        <v>0</v>
      </c>
      <c r="Q2373" s="77">
        <v>168.33930000000001</v>
      </c>
    </row>
    <row r="2374" spans="1:17" x14ac:dyDescent="0.2">
      <c r="A2374" s="19">
        <v>40671885</v>
      </c>
      <c r="B2374" s="19" t="s">
        <v>3808</v>
      </c>
      <c r="C2374" s="72" t="s">
        <v>3809</v>
      </c>
      <c r="D2374" s="73">
        <v>245</v>
      </c>
      <c r="E2374" s="74">
        <v>0</v>
      </c>
      <c r="G2374" s="75">
        <v>0</v>
      </c>
      <c r="H2374" s="75">
        <v>168.33930000000001</v>
      </c>
      <c r="I2374" s="75">
        <v>162.90899999999999</v>
      </c>
      <c r="J2374" s="75">
        <v>153.85849999999999</v>
      </c>
      <c r="K2374" s="75">
        <v>126.70699999999998</v>
      </c>
      <c r="L2374" s="76">
        <v>0</v>
      </c>
      <c r="M2374" s="75">
        <v>162.90899999999999</v>
      </c>
      <c r="N2374" s="75">
        <v>162.90899999999999</v>
      </c>
      <c r="O2374" s="75">
        <v>162.90899999999999</v>
      </c>
      <c r="P2374" s="77">
        <v>0</v>
      </c>
      <c r="Q2374" s="77">
        <v>168.33930000000001</v>
      </c>
    </row>
    <row r="2375" spans="1:17" x14ac:dyDescent="0.2">
      <c r="A2375" s="19">
        <v>40671893</v>
      </c>
      <c r="B2375" s="19" t="s">
        <v>3806</v>
      </c>
      <c r="C2375" s="72" t="s">
        <v>3807</v>
      </c>
      <c r="D2375" s="73">
        <v>403.5</v>
      </c>
      <c r="E2375" s="74">
        <v>0</v>
      </c>
      <c r="G2375" s="75">
        <v>0</v>
      </c>
      <c r="H2375" s="75">
        <v>168.33930000000001</v>
      </c>
      <c r="I2375" s="75">
        <v>162.90899999999999</v>
      </c>
      <c r="J2375" s="75">
        <v>153.85849999999999</v>
      </c>
      <c r="K2375" s="75">
        <v>126.70699999999998</v>
      </c>
      <c r="L2375" s="76">
        <v>0</v>
      </c>
      <c r="M2375" s="75">
        <v>162.90899999999999</v>
      </c>
      <c r="N2375" s="75">
        <v>162.90899999999999</v>
      </c>
      <c r="O2375" s="75">
        <v>162.90899999999999</v>
      </c>
      <c r="P2375" s="77">
        <v>0</v>
      </c>
      <c r="Q2375" s="77">
        <v>168.33930000000001</v>
      </c>
    </row>
    <row r="2376" spans="1:17" x14ac:dyDescent="0.2">
      <c r="A2376" s="19">
        <v>40671901</v>
      </c>
      <c r="B2376" s="19" t="s">
        <v>3927</v>
      </c>
      <c r="C2376" s="20">
        <v>78709</v>
      </c>
      <c r="D2376" s="73">
        <v>2724.5</v>
      </c>
      <c r="E2376" s="74">
        <v>580.17499999999995</v>
      </c>
      <c r="G2376" s="75">
        <v>0</v>
      </c>
      <c r="H2376" s="75">
        <v>168.33930000000001</v>
      </c>
      <c r="I2376" s="75">
        <v>162.90899999999999</v>
      </c>
      <c r="J2376" s="75">
        <v>153.85849999999999</v>
      </c>
      <c r="K2376" s="75">
        <v>126.70699999999998</v>
      </c>
      <c r="L2376" s="76">
        <v>0</v>
      </c>
      <c r="M2376" s="75">
        <v>162.90899999999999</v>
      </c>
      <c r="N2376" s="75">
        <v>162.90899999999999</v>
      </c>
      <c r="O2376" s="75">
        <v>162.90899999999999</v>
      </c>
      <c r="P2376" s="77">
        <v>0</v>
      </c>
      <c r="Q2376" s="77">
        <v>168.33930000000001</v>
      </c>
    </row>
    <row r="2377" spans="1:17" x14ac:dyDescent="0.2">
      <c r="A2377" s="19">
        <v>40671919</v>
      </c>
      <c r="B2377" s="19" t="s">
        <v>1675</v>
      </c>
      <c r="C2377" s="20">
        <v>78650</v>
      </c>
      <c r="D2377" s="73">
        <v>1434.75</v>
      </c>
      <c r="E2377" s="74">
        <v>1526.3604999999998</v>
      </c>
      <c r="G2377" s="75">
        <v>220.38293000000002</v>
      </c>
      <c r="H2377" s="75">
        <v>162.1362</v>
      </c>
      <c r="I2377" s="75">
        <v>156.90600000000001</v>
      </c>
      <c r="J2377" s="75">
        <v>148.18899999999999</v>
      </c>
      <c r="K2377" s="75">
        <v>122.038</v>
      </c>
      <c r="L2377" s="76">
        <v>104.337</v>
      </c>
      <c r="M2377" s="75">
        <v>156.90600000000001</v>
      </c>
      <c r="N2377" s="75">
        <v>156.90600000000001</v>
      </c>
      <c r="O2377" s="75">
        <v>156.90600000000001</v>
      </c>
      <c r="P2377" s="77">
        <v>104.337</v>
      </c>
      <c r="Q2377" s="77">
        <v>220.38293000000002</v>
      </c>
    </row>
    <row r="2378" spans="1:17" x14ac:dyDescent="0.2">
      <c r="A2378" s="19">
        <v>40671927</v>
      </c>
      <c r="B2378" s="19" t="s">
        <v>3791</v>
      </c>
      <c r="C2378" s="72" t="s">
        <v>3792</v>
      </c>
      <c r="D2378" s="73">
        <v>3604.25</v>
      </c>
      <c r="E2378" s="74">
        <v>0</v>
      </c>
      <c r="G2378" s="75">
        <v>220.38293000000002</v>
      </c>
      <c r="H2378" s="75">
        <v>169.26000000000002</v>
      </c>
      <c r="I2378" s="75">
        <v>163.80000000000001</v>
      </c>
      <c r="J2378" s="75">
        <v>154.69999999999999</v>
      </c>
      <c r="K2378" s="75">
        <v>127.39999999999999</v>
      </c>
      <c r="L2378" s="76">
        <v>104.337</v>
      </c>
      <c r="M2378" s="75">
        <v>163.80000000000001</v>
      </c>
      <c r="N2378" s="75">
        <v>163.80000000000001</v>
      </c>
      <c r="O2378" s="75">
        <v>163.80000000000001</v>
      </c>
      <c r="P2378" s="77">
        <v>104.337</v>
      </c>
      <c r="Q2378" s="77">
        <v>220.38293000000002</v>
      </c>
    </row>
    <row r="2379" spans="1:17" x14ac:dyDescent="0.2">
      <c r="A2379" s="19">
        <v>40671935</v>
      </c>
      <c r="B2379" s="19" t="s">
        <v>2855</v>
      </c>
      <c r="C2379" s="72" t="s">
        <v>2856</v>
      </c>
      <c r="D2379" s="73">
        <v>190</v>
      </c>
      <c r="E2379" s="74">
        <v>0</v>
      </c>
      <c r="G2379" s="75">
        <v>220.38293000000002</v>
      </c>
      <c r="H2379" s="75">
        <v>175.23990000000001</v>
      </c>
      <c r="I2379" s="75">
        <v>169.58700000000002</v>
      </c>
      <c r="J2379" s="75">
        <v>160.16550000000001</v>
      </c>
      <c r="K2379" s="75">
        <v>131.90100000000001</v>
      </c>
      <c r="L2379" s="76">
        <v>104.337</v>
      </c>
      <c r="M2379" s="75">
        <v>169.58700000000002</v>
      </c>
      <c r="N2379" s="75">
        <v>169.58700000000002</v>
      </c>
      <c r="O2379" s="75">
        <v>169.58700000000002</v>
      </c>
      <c r="P2379" s="77">
        <v>104.337</v>
      </c>
      <c r="Q2379" s="77">
        <v>220.38293000000002</v>
      </c>
    </row>
    <row r="2380" spans="1:17" x14ac:dyDescent="0.2">
      <c r="A2380" s="19">
        <v>40671943</v>
      </c>
      <c r="B2380" s="19" t="s">
        <v>3779</v>
      </c>
      <c r="C2380" s="72" t="s">
        <v>3780</v>
      </c>
      <c r="D2380" s="73">
        <v>1081.5</v>
      </c>
      <c r="E2380" s="74">
        <v>0</v>
      </c>
      <c r="G2380" s="75">
        <v>0</v>
      </c>
      <c r="H2380" s="75">
        <v>162.1362</v>
      </c>
      <c r="I2380" s="75">
        <v>156.90600000000001</v>
      </c>
      <c r="J2380" s="75">
        <v>148.18899999999999</v>
      </c>
      <c r="K2380" s="75">
        <v>122.038</v>
      </c>
      <c r="L2380" s="76">
        <v>0</v>
      </c>
      <c r="M2380" s="75">
        <v>156.90600000000001</v>
      </c>
      <c r="N2380" s="75">
        <v>156.90600000000001</v>
      </c>
      <c r="O2380" s="75">
        <v>156.90600000000001</v>
      </c>
      <c r="P2380" s="77">
        <v>0</v>
      </c>
      <c r="Q2380" s="77">
        <v>162.1362</v>
      </c>
    </row>
    <row r="2381" spans="1:17" x14ac:dyDescent="0.2">
      <c r="A2381" s="19">
        <v>40671950</v>
      </c>
      <c r="B2381" s="19" t="s">
        <v>3777</v>
      </c>
      <c r="C2381" s="72" t="s">
        <v>3778</v>
      </c>
      <c r="D2381" s="73">
        <v>316.25</v>
      </c>
      <c r="E2381" s="74">
        <v>0</v>
      </c>
      <c r="G2381" s="75">
        <v>220.38293000000002</v>
      </c>
      <c r="H2381" s="75">
        <v>162.1362</v>
      </c>
      <c r="I2381" s="75">
        <v>156.90600000000001</v>
      </c>
      <c r="J2381" s="75">
        <v>148.18899999999999</v>
      </c>
      <c r="K2381" s="75">
        <v>122.038</v>
      </c>
      <c r="L2381" s="76">
        <v>104.337</v>
      </c>
      <c r="M2381" s="75">
        <v>156.90600000000001</v>
      </c>
      <c r="N2381" s="75">
        <v>156.90600000000001</v>
      </c>
      <c r="O2381" s="75">
        <v>156.90600000000001</v>
      </c>
      <c r="P2381" s="77">
        <v>104.337</v>
      </c>
      <c r="Q2381" s="77">
        <v>220.38293000000002</v>
      </c>
    </row>
    <row r="2382" spans="1:17" x14ac:dyDescent="0.2">
      <c r="A2382" s="19">
        <v>40671968</v>
      </c>
      <c r="B2382" s="19" t="s">
        <v>3789</v>
      </c>
      <c r="C2382" s="72" t="s">
        <v>3790</v>
      </c>
      <c r="D2382" s="73">
        <v>270</v>
      </c>
      <c r="E2382" s="74">
        <v>0</v>
      </c>
      <c r="G2382" s="75">
        <v>180.38588999999999</v>
      </c>
      <c r="H2382" s="75">
        <v>1073.4525000000001</v>
      </c>
      <c r="I2382" s="75">
        <v>1038.825</v>
      </c>
      <c r="J2382" s="75">
        <v>981.11249999999995</v>
      </c>
      <c r="K2382" s="75">
        <v>807.97499999999991</v>
      </c>
      <c r="L2382" s="76">
        <v>0</v>
      </c>
      <c r="M2382" s="75">
        <v>1038.825</v>
      </c>
      <c r="N2382" s="75">
        <v>1038.825</v>
      </c>
      <c r="O2382" s="75">
        <v>1038.825</v>
      </c>
      <c r="P2382" s="77">
        <v>0</v>
      </c>
      <c r="Q2382" s="77">
        <v>1073.4525000000001</v>
      </c>
    </row>
    <row r="2383" spans="1:17" x14ac:dyDescent="0.2">
      <c r="A2383" s="19">
        <v>40671976</v>
      </c>
      <c r="B2383" s="19" t="s">
        <v>3795</v>
      </c>
      <c r="C2383" s="72" t="s">
        <v>3796</v>
      </c>
      <c r="D2383" s="73">
        <v>28239.75</v>
      </c>
      <c r="E2383" s="74">
        <v>19848.830949999996</v>
      </c>
      <c r="G2383" s="75">
        <v>180.38588999999999</v>
      </c>
      <c r="H2383" s="75">
        <v>1081.4784000000002</v>
      </c>
      <c r="I2383" s="75">
        <v>1046.5920000000001</v>
      </c>
      <c r="J2383" s="75">
        <v>988.44800000000009</v>
      </c>
      <c r="K2383" s="75">
        <v>814.01600000000008</v>
      </c>
      <c r="L2383" s="76">
        <v>0</v>
      </c>
      <c r="M2383" s="75">
        <v>1046.5920000000001</v>
      </c>
      <c r="N2383" s="75">
        <v>1046.5920000000001</v>
      </c>
      <c r="O2383" s="75">
        <v>1046.5920000000001</v>
      </c>
      <c r="P2383" s="77">
        <v>0</v>
      </c>
      <c r="Q2383" s="77">
        <v>1081.4784000000002</v>
      </c>
    </row>
    <row r="2384" spans="1:17" x14ac:dyDescent="0.2">
      <c r="A2384" s="19">
        <v>40671984</v>
      </c>
      <c r="B2384" s="19" t="s">
        <v>4048</v>
      </c>
      <c r="C2384" s="20">
        <v>79101</v>
      </c>
      <c r="D2384" s="73">
        <v>784.5</v>
      </c>
      <c r="E2384" s="74">
        <v>287.18949999999995</v>
      </c>
      <c r="G2384" s="75">
        <v>262.47107</v>
      </c>
      <c r="H2384" s="75">
        <v>1081.4784000000002</v>
      </c>
      <c r="I2384" s="75">
        <v>1046.5920000000001</v>
      </c>
      <c r="J2384" s="75">
        <v>988.44800000000009</v>
      </c>
      <c r="K2384" s="75">
        <v>814.01600000000008</v>
      </c>
      <c r="L2384" s="76">
        <v>0</v>
      </c>
      <c r="M2384" s="75">
        <v>1046.5920000000001</v>
      </c>
      <c r="N2384" s="75">
        <v>1046.5920000000001</v>
      </c>
      <c r="O2384" s="75">
        <v>1046.5920000000001</v>
      </c>
      <c r="P2384" s="77">
        <v>0</v>
      </c>
      <c r="Q2384" s="77">
        <v>1081.4784000000002</v>
      </c>
    </row>
    <row r="2385" spans="1:17" x14ac:dyDescent="0.2">
      <c r="A2385" s="19">
        <v>40671992</v>
      </c>
      <c r="B2385" s="19" t="s">
        <v>4393</v>
      </c>
      <c r="C2385" s="72" t="s">
        <v>4394</v>
      </c>
      <c r="D2385" s="73">
        <v>7536.75</v>
      </c>
      <c r="E2385" s="74">
        <v>4768.2852499999999</v>
      </c>
      <c r="G2385" s="75">
        <v>262.47107</v>
      </c>
      <c r="H2385" s="75">
        <v>1081.4784000000002</v>
      </c>
      <c r="I2385" s="75">
        <v>1046.5920000000001</v>
      </c>
      <c r="J2385" s="75">
        <v>988.44800000000009</v>
      </c>
      <c r="K2385" s="75">
        <v>814.01600000000008</v>
      </c>
      <c r="L2385" s="76">
        <v>0</v>
      </c>
      <c r="M2385" s="75">
        <v>1046.5920000000001</v>
      </c>
      <c r="N2385" s="75">
        <v>1046.5920000000001</v>
      </c>
      <c r="O2385" s="75">
        <v>1046.5920000000001</v>
      </c>
      <c r="P2385" s="77">
        <v>0</v>
      </c>
      <c r="Q2385" s="77">
        <v>1081.4784000000002</v>
      </c>
    </row>
    <row r="2386" spans="1:17" x14ac:dyDescent="0.2">
      <c r="A2386" s="19">
        <v>40672008</v>
      </c>
      <c r="B2386" s="19" t="s">
        <v>1245</v>
      </c>
      <c r="C2386" s="20">
        <v>78305</v>
      </c>
      <c r="D2386" s="73">
        <v>1099.75</v>
      </c>
      <c r="E2386" s="74">
        <v>446.98199999999997</v>
      </c>
      <c r="G2386" s="75">
        <v>568.53206999999998</v>
      </c>
      <c r="H2386" s="75">
        <v>1081.4784000000002</v>
      </c>
      <c r="I2386" s="75">
        <v>1046.5920000000001</v>
      </c>
      <c r="J2386" s="75">
        <v>988.44800000000009</v>
      </c>
      <c r="K2386" s="75">
        <v>814.01600000000008</v>
      </c>
      <c r="L2386" s="76">
        <v>0</v>
      </c>
      <c r="M2386" s="75">
        <v>1046.5920000000001</v>
      </c>
      <c r="N2386" s="75">
        <v>1046.5920000000001</v>
      </c>
      <c r="O2386" s="75">
        <v>1046.5920000000001</v>
      </c>
      <c r="P2386" s="77">
        <v>0</v>
      </c>
      <c r="Q2386" s="77">
        <v>1081.4784000000002</v>
      </c>
    </row>
    <row r="2387" spans="1:17" x14ac:dyDescent="0.2">
      <c r="A2387" s="19">
        <v>40672016</v>
      </c>
      <c r="B2387" s="19" t="s">
        <v>4257</v>
      </c>
      <c r="C2387" s="20">
        <v>78300</v>
      </c>
      <c r="D2387" s="73">
        <v>1878.25</v>
      </c>
      <c r="E2387" s="74">
        <v>446.98199999999997</v>
      </c>
      <c r="G2387" s="75">
        <v>7.497204</v>
      </c>
      <c r="H2387" s="75">
        <v>15.9588</v>
      </c>
      <c r="I2387" s="75">
        <v>15.444000000000003</v>
      </c>
      <c r="J2387" s="75">
        <v>14.586</v>
      </c>
      <c r="K2387" s="75">
        <v>12.011999999999999</v>
      </c>
      <c r="L2387" s="74" t="s">
        <v>674</v>
      </c>
      <c r="M2387" s="75">
        <v>15.444000000000003</v>
      </c>
      <c r="N2387" s="75">
        <v>15.444000000000003</v>
      </c>
      <c r="O2387" s="75">
        <v>15.444000000000003</v>
      </c>
      <c r="P2387" s="75">
        <v>7.497204</v>
      </c>
      <c r="Q2387" s="75">
        <v>15.9588</v>
      </c>
    </row>
    <row r="2388" spans="1:17" x14ac:dyDescent="0.2">
      <c r="A2388" s="19">
        <v>40672024</v>
      </c>
      <c r="B2388" s="19" t="s">
        <v>4306</v>
      </c>
      <c r="C2388" s="20">
        <v>96372</v>
      </c>
      <c r="D2388" s="73">
        <v>121</v>
      </c>
      <c r="E2388" s="74">
        <v>77.590499999999992</v>
      </c>
      <c r="G2388" s="75">
        <v>77.522779999999997</v>
      </c>
      <c r="H2388" s="75">
        <v>70.215000000000003</v>
      </c>
      <c r="I2388" s="75">
        <v>67.95</v>
      </c>
      <c r="J2388" s="75">
        <v>64.174999999999997</v>
      </c>
      <c r="K2388" s="75">
        <v>52.849999999999994</v>
      </c>
      <c r="L2388" s="76">
        <v>49.509</v>
      </c>
      <c r="M2388" s="75">
        <v>67.95</v>
      </c>
      <c r="N2388" s="75">
        <v>67.95</v>
      </c>
      <c r="O2388" s="75">
        <v>67.95</v>
      </c>
      <c r="P2388" s="77">
        <v>49.509</v>
      </c>
      <c r="Q2388" s="77">
        <v>77.522779999999997</v>
      </c>
    </row>
    <row r="2389" spans="1:17" x14ac:dyDescent="0.2">
      <c r="A2389" s="19">
        <v>40672032</v>
      </c>
      <c r="B2389" s="19" t="s">
        <v>4151</v>
      </c>
      <c r="C2389" s="72"/>
      <c r="D2389" s="73">
        <v>265.25</v>
      </c>
      <c r="E2389" s="74">
        <v>0</v>
      </c>
      <c r="G2389" s="75">
        <v>228.32394000000002</v>
      </c>
      <c r="H2389" s="75">
        <v>486.01800000000003</v>
      </c>
      <c r="I2389" s="75">
        <v>470.34000000000009</v>
      </c>
      <c r="J2389" s="75">
        <v>444.21</v>
      </c>
      <c r="K2389" s="75">
        <v>365.82</v>
      </c>
      <c r="L2389" s="74" t="s">
        <v>674</v>
      </c>
      <c r="M2389" s="75">
        <v>470.34000000000009</v>
      </c>
      <c r="N2389" s="75">
        <v>470.34000000000009</v>
      </c>
      <c r="O2389" s="75">
        <v>470.34000000000009</v>
      </c>
      <c r="P2389" s="75">
        <v>228.32394000000002</v>
      </c>
      <c r="Q2389" s="75">
        <v>486.01800000000003</v>
      </c>
    </row>
    <row r="2390" spans="1:17" x14ac:dyDescent="0.2">
      <c r="A2390" s="19">
        <v>40672040</v>
      </c>
      <c r="B2390" s="19" t="s">
        <v>697</v>
      </c>
      <c r="C2390" s="72"/>
      <c r="D2390" s="73">
        <v>666.25</v>
      </c>
      <c r="E2390" s="74">
        <v>0</v>
      </c>
      <c r="G2390" s="75">
        <v>27.511593000000001</v>
      </c>
      <c r="H2390" s="75">
        <v>58.562100000000001</v>
      </c>
      <c r="I2390" s="75">
        <v>56.673000000000009</v>
      </c>
      <c r="J2390" s="75">
        <v>53.524499999999996</v>
      </c>
      <c r="K2390" s="75">
        <v>44.078999999999994</v>
      </c>
      <c r="L2390" s="74" t="s">
        <v>674</v>
      </c>
      <c r="M2390" s="75">
        <v>56.673000000000009</v>
      </c>
      <c r="N2390" s="75">
        <v>56.673000000000009</v>
      </c>
      <c r="O2390" s="75">
        <v>56.673000000000009</v>
      </c>
      <c r="P2390" s="75">
        <v>27.511593000000001</v>
      </c>
      <c r="Q2390" s="75">
        <v>58.562100000000001</v>
      </c>
    </row>
    <row r="2391" spans="1:17" x14ac:dyDescent="0.2">
      <c r="A2391" s="19">
        <v>40672057</v>
      </c>
      <c r="B2391" s="19" t="s">
        <v>812</v>
      </c>
      <c r="C2391" s="72"/>
      <c r="D2391" s="73">
        <v>242.75</v>
      </c>
      <c r="E2391" s="74">
        <v>0</v>
      </c>
      <c r="G2391" s="75">
        <v>4.5874500000000005</v>
      </c>
      <c r="H2391" s="75">
        <v>9.7650000000000006</v>
      </c>
      <c r="I2391" s="75">
        <v>9.4500000000000011</v>
      </c>
      <c r="J2391" s="75">
        <v>8.9249999999999989</v>
      </c>
      <c r="K2391" s="75">
        <v>7.35</v>
      </c>
      <c r="L2391" s="74" t="s">
        <v>674</v>
      </c>
      <c r="M2391" s="75">
        <v>9.4500000000000011</v>
      </c>
      <c r="N2391" s="75">
        <v>9.4500000000000011</v>
      </c>
      <c r="O2391" s="75">
        <v>9.4500000000000011</v>
      </c>
      <c r="P2391" s="75">
        <v>4.5874500000000005</v>
      </c>
      <c r="Q2391" s="75">
        <v>9.7650000000000006</v>
      </c>
    </row>
    <row r="2392" spans="1:17" x14ac:dyDescent="0.2">
      <c r="A2392" s="19">
        <v>40672065</v>
      </c>
      <c r="B2392" s="19" t="s">
        <v>3886</v>
      </c>
      <c r="C2392" s="20">
        <v>78804</v>
      </c>
      <c r="D2392" s="73">
        <v>3748.5</v>
      </c>
      <c r="E2392" s="74">
        <v>1526.3604999999998</v>
      </c>
      <c r="G2392" s="75">
        <v>6.5884520000000002</v>
      </c>
      <c r="H2392" s="75">
        <v>14.0244</v>
      </c>
      <c r="I2392" s="75">
        <v>13.572000000000003</v>
      </c>
      <c r="J2392" s="75">
        <v>12.818</v>
      </c>
      <c r="K2392" s="75">
        <v>10.555999999999999</v>
      </c>
      <c r="L2392" s="74" t="s">
        <v>674</v>
      </c>
      <c r="M2392" s="75">
        <v>13.572000000000003</v>
      </c>
      <c r="N2392" s="75">
        <v>13.572000000000003</v>
      </c>
      <c r="O2392" s="75">
        <v>13.572000000000003</v>
      </c>
      <c r="P2392" s="75">
        <v>6.5884520000000002</v>
      </c>
      <c r="Q2392" s="75">
        <v>14.0244</v>
      </c>
    </row>
    <row r="2393" spans="1:17" x14ac:dyDescent="0.2">
      <c r="A2393" s="19">
        <v>40672073</v>
      </c>
      <c r="B2393" s="19" t="s">
        <v>3883</v>
      </c>
      <c r="C2393" s="20">
        <v>79403</v>
      </c>
      <c r="D2393" s="73">
        <v>2556</v>
      </c>
      <c r="E2393" s="74">
        <v>287.18949999999995</v>
      </c>
      <c r="G2393" s="75">
        <v>38.010300000000001</v>
      </c>
      <c r="H2393" s="75">
        <v>80.910000000000011</v>
      </c>
      <c r="I2393" s="75">
        <v>78.300000000000011</v>
      </c>
      <c r="J2393" s="75">
        <v>73.95</v>
      </c>
      <c r="K2393" s="75">
        <v>60.9</v>
      </c>
      <c r="L2393" s="74" t="s">
        <v>674</v>
      </c>
      <c r="M2393" s="75">
        <v>78.300000000000011</v>
      </c>
      <c r="N2393" s="75">
        <v>78.300000000000011</v>
      </c>
      <c r="O2393" s="75">
        <v>78.300000000000011</v>
      </c>
      <c r="P2393" s="75">
        <v>38.010300000000001</v>
      </c>
      <c r="Q2393" s="75">
        <v>80.910000000000011</v>
      </c>
    </row>
    <row r="2394" spans="1:17" x14ac:dyDescent="0.2">
      <c r="A2394" s="19">
        <v>40672081</v>
      </c>
      <c r="B2394" s="19" t="s">
        <v>3048</v>
      </c>
      <c r="C2394" s="20">
        <v>78195</v>
      </c>
      <c r="D2394" s="73">
        <v>1008.25</v>
      </c>
      <c r="E2394" s="74">
        <v>580.17499999999995</v>
      </c>
      <c r="G2394" s="75">
        <v>91.639775</v>
      </c>
      <c r="H2394" s="75">
        <v>195.06750000000002</v>
      </c>
      <c r="I2394" s="75">
        <v>188.77500000000003</v>
      </c>
      <c r="J2394" s="75">
        <v>178.28749999999999</v>
      </c>
      <c r="K2394" s="75">
        <v>146.82499999999999</v>
      </c>
      <c r="L2394" s="74" t="s">
        <v>674</v>
      </c>
      <c r="M2394" s="75">
        <v>188.77500000000003</v>
      </c>
      <c r="N2394" s="75">
        <v>188.77500000000003</v>
      </c>
      <c r="O2394" s="75">
        <v>188.77500000000003</v>
      </c>
      <c r="P2394" s="75">
        <v>91.639775</v>
      </c>
      <c r="Q2394" s="75">
        <v>195.06750000000002</v>
      </c>
    </row>
    <row r="2395" spans="1:17" x14ac:dyDescent="0.2">
      <c r="A2395" s="19">
        <v>40672099</v>
      </c>
      <c r="B2395" s="19" t="s">
        <v>1674</v>
      </c>
      <c r="C2395" s="20">
        <v>78630</v>
      </c>
      <c r="D2395" s="73">
        <v>1444.5</v>
      </c>
      <c r="E2395" s="74">
        <v>580.17499999999995</v>
      </c>
      <c r="G2395" s="75">
        <v>1.817504</v>
      </c>
      <c r="H2395" s="75">
        <v>3.8688000000000002</v>
      </c>
      <c r="I2395" s="75">
        <v>3.7440000000000007</v>
      </c>
      <c r="J2395" s="75">
        <v>3.536</v>
      </c>
      <c r="K2395" s="75">
        <v>2.9119999999999999</v>
      </c>
      <c r="L2395" s="74" t="s">
        <v>674</v>
      </c>
      <c r="M2395" s="75">
        <v>3.7440000000000007</v>
      </c>
      <c r="N2395" s="75">
        <v>3.7440000000000007</v>
      </c>
      <c r="O2395" s="75">
        <v>3.7440000000000007</v>
      </c>
      <c r="P2395" s="75">
        <v>1.817504</v>
      </c>
      <c r="Q2395" s="75">
        <v>3.8688000000000002</v>
      </c>
    </row>
    <row r="2396" spans="1:17" x14ac:dyDescent="0.2">
      <c r="A2396" s="19">
        <v>40672107</v>
      </c>
      <c r="B2396" s="19" t="s">
        <v>3327</v>
      </c>
      <c r="C2396" s="72" t="s">
        <v>3328</v>
      </c>
      <c r="D2396" s="73">
        <v>2310.25</v>
      </c>
      <c r="E2396" s="74">
        <v>0</v>
      </c>
      <c r="G2396" s="75">
        <v>19.3902</v>
      </c>
      <c r="H2396" s="75">
        <v>73.702500000000001</v>
      </c>
      <c r="I2396" s="75">
        <v>71.325000000000003</v>
      </c>
      <c r="J2396" s="75">
        <v>67.362499999999997</v>
      </c>
      <c r="K2396" s="75">
        <v>55.474999999999994</v>
      </c>
      <c r="L2396" s="76">
        <v>0</v>
      </c>
      <c r="M2396" s="75">
        <v>71.325000000000003</v>
      </c>
      <c r="N2396" s="75">
        <v>71.325000000000003</v>
      </c>
      <c r="O2396" s="75">
        <v>71.325000000000003</v>
      </c>
      <c r="P2396" s="77">
        <v>0</v>
      </c>
      <c r="Q2396" s="77">
        <v>73.702500000000001</v>
      </c>
    </row>
    <row r="2397" spans="1:17" x14ac:dyDescent="0.2">
      <c r="A2397" s="19">
        <v>40672115</v>
      </c>
      <c r="B2397" s="19" t="s">
        <v>3010</v>
      </c>
      <c r="C2397" s="20">
        <v>78300</v>
      </c>
      <c r="D2397" s="73">
        <v>3748.5</v>
      </c>
      <c r="E2397" s="74">
        <v>446.98199999999997</v>
      </c>
      <c r="G2397" s="75">
        <v>666.83277999999996</v>
      </c>
      <c r="H2397" s="75">
        <v>951.42719999999997</v>
      </c>
      <c r="I2397" s="75">
        <v>920.73599999999999</v>
      </c>
      <c r="J2397" s="75">
        <v>869.58399999999995</v>
      </c>
      <c r="K2397" s="75">
        <v>716.12799999999993</v>
      </c>
      <c r="L2397" s="76">
        <v>433.42199999999997</v>
      </c>
      <c r="M2397" s="75">
        <v>920.73599999999999</v>
      </c>
      <c r="N2397" s="75">
        <v>920.73599999999999</v>
      </c>
      <c r="O2397" s="75">
        <v>920.73599999999999</v>
      </c>
      <c r="P2397" s="77">
        <v>433.42199999999997</v>
      </c>
      <c r="Q2397" s="77">
        <v>951.42719999999997</v>
      </c>
    </row>
    <row r="2398" spans="1:17" x14ac:dyDescent="0.2">
      <c r="A2398" s="19">
        <v>40672115</v>
      </c>
      <c r="B2398" s="19" t="s">
        <v>3010</v>
      </c>
      <c r="C2398" s="20">
        <v>78300</v>
      </c>
      <c r="D2398" s="73">
        <v>3748.5</v>
      </c>
      <c r="E2398" s="74">
        <v>446.98199999999997</v>
      </c>
      <c r="G2398" s="75">
        <v>458.06496000000004</v>
      </c>
      <c r="H2398" s="75">
        <v>365.76900000000001</v>
      </c>
      <c r="I2398" s="75">
        <v>353.97</v>
      </c>
      <c r="J2398" s="75">
        <v>334.30500000000001</v>
      </c>
      <c r="K2398" s="75">
        <v>275.31</v>
      </c>
      <c r="L2398" s="76">
        <v>433.42199999999997</v>
      </c>
      <c r="M2398" s="75">
        <v>353.97</v>
      </c>
      <c r="N2398" s="75">
        <v>353.97</v>
      </c>
      <c r="O2398" s="75">
        <v>353.97</v>
      </c>
      <c r="P2398" s="77">
        <v>275.31</v>
      </c>
      <c r="Q2398" s="77">
        <v>458.06496000000004</v>
      </c>
    </row>
    <row r="2399" spans="1:17" x14ac:dyDescent="0.2">
      <c r="A2399" s="19">
        <v>40672115</v>
      </c>
      <c r="B2399" s="19" t="s">
        <v>3010</v>
      </c>
      <c r="C2399" s="20">
        <v>78300</v>
      </c>
      <c r="D2399" s="73">
        <v>3748.5</v>
      </c>
      <c r="E2399" s="74">
        <v>446.98199999999997</v>
      </c>
      <c r="G2399" s="75">
        <v>593.87239999999997</v>
      </c>
      <c r="H2399" s="75">
        <v>2024.5263</v>
      </c>
      <c r="I2399" s="75">
        <v>1959.2189999999998</v>
      </c>
      <c r="J2399" s="75">
        <v>1850.3734999999999</v>
      </c>
      <c r="K2399" s="75">
        <v>1523.8369999999998</v>
      </c>
      <c r="L2399" s="76">
        <v>433.42199999999997</v>
      </c>
      <c r="M2399" s="75">
        <v>1959.2189999999998</v>
      </c>
      <c r="N2399" s="75">
        <v>1959.2189999999998</v>
      </c>
      <c r="O2399" s="75">
        <v>1959.2189999999998</v>
      </c>
      <c r="P2399" s="77">
        <v>433.42199999999997</v>
      </c>
      <c r="Q2399" s="77">
        <v>2024.5263</v>
      </c>
    </row>
    <row r="2400" spans="1:17" x14ac:dyDescent="0.2">
      <c r="A2400" s="19">
        <v>40672123</v>
      </c>
      <c r="B2400" s="19" t="s">
        <v>3011</v>
      </c>
      <c r="C2400" s="20">
        <v>78300</v>
      </c>
      <c r="D2400" s="73">
        <v>1141.25</v>
      </c>
      <c r="E2400" s="74">
        <v>446.98199999999997</v>
      </c>
      <c r="G2400" s="75">
        <v>260.45600999999999</v>
      </c>
      <c r="H2400" s="75">
        <v>0</v>
      </c>
      <c r="I2400" s="75">
        <v>0</v>
      </c>
      <c r="J2400" s="75">
        <v>0</v>
      </c>
      <c r="K2400" s="75">
        <v>0</v>
      </c>
      <c r="L2400" s="76">
        <v>100.872</v>
      </c>
      <c r="M2400" s="75">
        <v>0</v>
      </c>
      <c r="N2400" s="75">
        <v>0</v>
      </c>
      <c r="O2400" s="75">
        <v>0</v>
      </c>
      <c r="P2400" s="77">
        <v>0</v>
      </c>
      <c r="Q2400" s="77">
        <v>260.45600999999999</v>
      </c>
    </row>
    <row r="2401" spans="1:17" x14ac:dyDescent="0.2">
      <c r="A2401" s="19">
        <v>40672131</v>
      </c>
      <c r="B2401" s="19" t="s">
        <v>511</v>
      </c>
      <c r="C2401" s="72" t="s">
        <v>32</v>
      </c>
      <c r="D2401" s="73">
        <v>301.5</v>
      </c>
      <c r="E2401" s="74">
        <v>0</v>
      </c>
      <c r="G2401" s="75">
        <v>164.17035999999999</v>
      </c>
      <c r="H2401" s="75">
        <v>0</v>
      </c>
      <c r="I2401" s="75">
        <v>0</v>
      </c>
      <c r="J2401" s="75">
        <v>0</v>
      </c>
      <c r="K2401" s="75">
        <v>0</v>
      </c>
      <c r="L2401" s="76">
        <v>0</v>
      </c>
      <c r="M2401" s="75">
        <v>0</v>
      </c>
      <c r="N2401" s="75">
        <v>0</v>
      </c>
      <c r="O2401" s="75">
        <v>0</v>
      </c>
      <c r="P2401" s="77">
        <v>0</v>
      </c>
      <c r="Q2401" s="77">
        <v>164.17035999999999</v>
      </c>
    </row>
    <row r="2402" spans="1:17" x14ac:dyDescent="0.2">
      <c r="A2402" s="19">
        <v>40672149</v>
      </c>
      <c r="B2402" s="19" t="s">
        <v>3801</v>
      </c>
      <c r="C2402" s="72" t="s">
        <v>3800</v>
      </c>
      <c r="D2402" s="73">
        <v>556.5</v>
      </c>
      <c r="E2402" s="74">
        <v>0</v>
      </c>
      <c r="G2402" s="75">
        <v>409.41837000000004</v>
      </c>
      <c r="H2402" s="75">
        <v>1001.3682000000001</v>
      </c>
      <c r="I2402" s="75">
        <v>969.06600000000003</v>
      </c>
      <c r="J2402" s="75">
        <v>915.22899999999993</v>
      </c>
      <c r="K2402" s="75">
        <v>753.71799999999996</v>
      </c>
      <c r="L2402" s="76">
        <v>100.872</v>
      </c>
      <c r="M2402" s="75">
        <v>969.06600000000003</v>
      </c>
      <c r="N2402" s="75">
        <v>969.06600000000003</v>
      </c>
      <c r="O2402" s="75">
        <v>969.06600000000003</v>
      </c>
      <c r="P2402" s="77">
        <v>100.872</v>
      </c>
      <c r="Q2402" s="77">
        <v>1001.3682000000001</v>
      </c>
    </row>
    <row r="2403" spans="1:17" x14ac:dyDescent="0.2">
      <c r="A2403" s="19">
        <v>40672156</v>
      </c>
      <c r="B2403" s="19" t="s">
        <v>504</v>
      </c>
      <c r="C2403" s="72" t="s">
        <v>31</v>
      </c>
      <c r="D2403" s="73">
        <v>529.5</v>
      </c>
      <c r="E2403" s="74">
        <v>0</v>
      </c>
      <c r="G2403" s="75">
        <v>458.06496000000004</v>
      </c>
      <c r="H2403" s="75">
        <v>0</v>
      </c>
      <c r="I2403" s="75">
        <v>0</v>
      </c>
      <c r="J2403" s="75">
        <v>0</v>
      </c>
      <c r="K2403" s="75">
        <v>0</v>
      </c>
      <c r="L2403" s="76">
        <v>433.42199999999997</v>
      </c>
      <c r="M2403" s="75">
        <v>0</v>
      </c>
      <c r="N2403" s="75">
        <v>0</v>
      </c>
      <c r="O2403" s="75">
        <v>0</v>
      </c>
      <c r="P2403" s="77">
        <v>0</v>
      </c>
      <c r="Q2403" s="77">
        <v>458.06496000000004</v>
      </c>
    </row>
    <row r="2404" spans="1:17" x14ac:dyDescent="0.2">
      <c r="A2404" s="19">
        <v>40672164</v>
      </c>
      <c r="B2404" s="19" t="s">
        <v>3783</v>
      </c>
      <c r="C2404" s="72" t="s">
        <v>3784</v>
      </c>
      <c r="D2404" s="73">
        <v>924.25</v>
      </c>
      <c r="E2404" s="74">
        <v>0</v>
      </c>
      <c r="G2404" s="75">
        <v>0</v>
      </c>
      <c r="H2404" s="75">
        <v>1272.4911</v>
      </c>
      <c r="I2404" s="75">
        <v>1231.443</v>
      </c>
      <c r="J2404" s="75">
        <v>1163.0294999999999</v>
      </c>
      <c r="K2404" s="75">
        <v>957.78899999999987</v>
      </c>
      <c r="L2404" s="76">
        <v>612.73800000000006</v>
      </c>
      <c r="M2404" s="75">
        <v>1231.443</v>
      </c>
      <c r="N2404" s="75">
        <v>1231.443</v>
      </c>
      <c r="O2404" s="75">
        <v>1231.443</v>
      </c>
      <c r="P2404" s="77">
        <v>612.73800000000006</v>
      </c>
      <c r="Q2404" s="77">
        <v>1272.4911</v>
      </c>
    </row>
    <row r="2405" spans="1:17" x14ac:dyDescent="0.2">
      <c r="A2405" s="19">
        <v>40672172</v>
      </c>
      <c r="B2405" s="19" t="s">
        <v>3785</v>
      </c>
      <c r="C2405" s="72" t="s">
        <v>3786</v>
      </c>
      <c r="D2405" s="73">
        <v>678</v>
      </c>
      <c r="E2405" s="74">
        <v>0</v>
      </c>
      <c r="G2405" s="75">
        <v>329.36725999999999</v>
      </c>
      <c r="H2405" s="75">
        <v>814.21500000000003</v>
      </c>
      <c r="I2405" s="75">
        <v>787.95</v>
      </c>
      <c r="J2405" s="75">
        <v>744.17499999999995</v>
      </c>
      <c r="K2405" s="75">
        <v>612.84999999999991</v>
      </c>
      <c r="L2405" s="76">
        <v>100.872</v>
      </c>
      <c r="M2405" s="75">
        <v>787.95</v>
      </c>
      <c r="N2405" s="75">
        <v>787.95</v>
      </c>
      <c r="O2405" s="75">
        <v>787.95</v>
      </c>
      <c r="P2405" s="77">
        <v>100.872</v>
      </c>
      <c r="Q2405" s="77">
        <v>814.21500000000003</v>
      </c>
    </row>
    <row r="2406" spans="1:17" x14ac:dyDescent="0.2">
      <c r="A2406" s="19">
        <v>40672198</v>
      </c>
      <c r="B2406" s="19" t="s">
        <v>3781</v>
      </c>
      <c r="C2406" s="72" t="s">
        <v>3782</v>
      </c>
      <c r="D2406" s="73">
        <v>1001.5</v>
      </c>
      <c r="E2406" s="74">
        <v>0</v>
      </c>
      <c r="G2406" s="75">
        <v>163.16282999999999</v>
      </c>
      <c r="H2406" s="75">
        <v>1001.3682000000001</v>
      </c>
      <c r="I2406" s="75">
        <v>969.06600000000003</v>
      </c>
      <c r="J2406" s="75">
        <v>915.22899999999993</v>
      </c>
      <c r="K2406" s="75">
        <v>753.71799999999996</v>
      </c>
      <c r="L2406" s="76">
        <v>100.872</v>
      </c>
      <c r="M2406" s="75">
        <v>969.06600000000003</v>
      </c>
      <c r="N2406" s="75">
        <v>969.06600000000003</v>
      </c>
      <c r="O2406" s="75">
        <v>969.06600000000003</v>
      </c>
      <c r="P2406" s="77">
        <v>100.872</v>
      </c>
      <c r="Q2406" s="77">
        <v>1001.3682000000001</v>
      </c>
    </row>
    <row r="2407" spans="1:17" x14ac:dyDescent="0.2">
      <c r="A2407" s="19">
        <v>40672206</v>
      </c>
      <c r="B2407" s="19" t="s">
        <v>420</v>
      </c>
      <c r="C2407" s="72" t="s">
        <v>33</v>
      </c>
      <c r="D2407" s="73">
        <v>1243</v>
      </c>
      <c r="E2407" s="74">
        <v>0</v>
      </c>
      <c r="G2407" s="75">
        <v>163.16282999999999</v>
      </c>
      <c r="H2407" s="75">
        <v>993.9375</v>
      </c>
      <c r="I2407" s="75">
        <v>961.875</v>
      </c>
      <c r="J2407" s="75">
        <v>908.4375</v>
      </c>
      <c r="K2407" s="75">
        <v>748.125</v>
      </c>
      <c r="L2407" s="76">
        <v>100.872</v>
      </c>
      <c r="M2407" s="75">
        <v>961.875</v>
      </c>
      <c r="N2407" s="75">
        <v>961.875</v>
      </c>
      <c r="O2407" s="75">
        <v>961.875</v>
      </c>
      <c r="P2407" s="77">
        <v>100.872</v>
      </c>
      <c r="Q2407" s="77">
        <v>993.9375</v>
      </c>
    </row>
    <row r="2408" spans="1:17" x14ac:dyDescent="0.2">
      <c r="A2408" s="19">
        <v>40672222</v>
      </c>
      <c r="B2408" s="19" t="s">
        <v>3787</v>
      </c>
      <c r="C2408" s="72" t="s">
        <v>3788</v>
      </c>
      <c r="D2408" s="73">
        <v>422</v>
      </c>
      <c r="E2408" s="74">
        <v>0</v>
      </c>
      <c r="G2408" s="75">
        <v>410.44490999999999</v>
      </c>
      <c r="H2408" s="75">
        <v>1001.3682000000001</v>
      </c>
      <c r="I2408" s="75">
        <v>969.06600000000003</v>
      </c>
      <c r="J2408" s="75">
        <v>915.22899999999993</v>
      </c>
      <c r="K2408" s="75">
        <v>753.71799999999996</v>
      </c>
      <c r="L2408" s="76">
        <v>71.829000000000008</v>
      </c>
      <c r="M2408" s="75">
        <v>969.06600000000003</v>
      </c>
      <c r="N2408" s="75">
        <v>969.06600000000003</v>
      </c>
      <c r="O2408" s="75">
        <v>969.06600000000003</v>
      </c>
      <c r="P2408" s="77">
        <v>71.829000000000008</v>
      </c>
      <c r="Q2408" s="77">
        <v>1001.3682000000001</v>
      </c>
    </row>
    <row r="2409" spans="1:17" x14ac:dyDescent="0.2">
      <c r="A2409" s="19">
        <v>40672255</v>
      </c>
      <c r="B2409" s="19" t="s">
        <v>3793</v>
      </c>
      <c r="C2409" s="72" t="s">
        <v>3794</v>
      </c>
      <c r="D2409" s="73">
        <v>7360.75</v>
      </c>
      <c r="E2409" s="74">
        <v>0</v>
      </c>
      <c r="G2409" s="75">
        <v>10.109866</v>
      </c>
      <c r="H2409" s="75">
        <v>21.520200000000003</v>
      </c>
      <c r="I2409" s="75">
        <v>20.826000000000004</v>
      </c>
      <c r="J2409" s="75">
        <v>19.669</v>
      </c>
      <c r="K2409" s="75">
        <v>16.198</v>
      </c>
      <c r="L2409" s="74" t="s">
        <v>674</v>
      </c>
      <c r="M2409" s="75">
        <v>20.826000000000004</v>
      </c>
      <c r="N2409" s="75">
        <v>20.826000000000004</v>
      </c>
      <c r="O2409" s="75">
        <v>20.826000000000004</v>
      </c>
      <c r="P2409" s="75">
        <v>10.109866</v>
      </c>
      <c r="Q2409" s="75">
        <v>21.520200000000003</v>
      </c>
    </row>
    <row r="2410" spans="1:17" x14ac:dyDescent="0.2">
      <c r="A2410" s="19">
        <v>40672297</v>
      </c>
      <c r="B2410" s="19" t="s">
        <v>2572</v>
      </c>
      <c r="C2410" s="20">
        <v>78226</v>
      </c>
      <c r="D2410" s="73">
        <v>1573</v>
      </c>
      <c r="E2410" s="74">
        <v>446.98199999999997</v>
      </c>
      <c r="G2410" s="75">
        <v>1239.41398</v>
      </c>
      <c r="H2410" s="75">
        <v>1025.325</v>
      </c>
      <c r="I2410" s="75">
        <v>992.25</v>
      </c>
      <c r="J2410" s="75">
        <v>937.125</v>
      </c>
      <c r="K2410" s="75">
        <v>771.75</v>
      </c>
      <c r="L2410" s="76">
        <v>227.79</v>
      </c>
      <c r="M2410" s="75">
        <v>992.25</v>
      </c>
      <c r="N2410" s="75">
        <v>992.25</v>
      </c>
      <c r="O2410" s="75">
        <v>992.25</v>
      </c>
      <c r="P2410" s="77">
        <v>227.79</v>
      </c>
      <c r="Q2410" s="77">
        <v>1239.41398</v>
      </c>
    </row>
    <row r="2411" spans="1:17" x14ac:dyDescent="0.2">
      <c r="A2411" s="19">
        <v>40672347</v>
      </c>
      <c r="B2411" s="19" t="s">
        <v>513</v>
      </c>
      <c r="C2411" s="20">
        <v>78452</v>
      </c>
      <c r="D2411" s="73">
        <v>6382.5</v>
      </c>
      <c r="E2411" s="74">
        <v>1526.3604999999998</v>
      </c>
      <c r="G2411" s="75">
        <v>1239.41398</v>
      </c>
      <c r="H2411" s="75">
        <v>255.51750000000001</v>
      </c>
      <c r="I2411" s="75">
        <v>247.27500000000001</v>
      </c>
      <c r="J2411" s="75">
        <v>233.53749999999999</v>
      </c>
      <c r="K2411" s="75">
        <v>192.32499999999999</v>
      </c>
      <c r="L2411" s="76">
        <v>227.79</v>
      </c>
      <c r="M2411" s="75">
        <v>247.27500000000001</v>
      </c>
      <c r="N2411" s="75">
        <v>247.27500000000001</v>
      </c>
      <c r="O2411" s="75">
        <v>247.27500000000001</v>
      </c>
      <c r="P2411" s="77">
        <v>192.32499999999999</v>
      </c>
      <c r="Q2411" s="77">
        <v>1239.41398</v>
      </c>
    </row>
    <row r="2412" spans="1:17" x14ac:dyDescent="0.2">
      <c r="A2412" s="19">
        <v>40672362</v>
      </c>
      <c r="B2412" s="19" t="s">
        <v>514</v>
      </c>
      <c r="C2412" s="20">
        <v>78452</v>
      </c>
      <c r="D2412" s="73">
        <v>6382.5</v>
      </c>
      <c r="E2412" s="74">
        <v>1526.3604999999998</v>
      </c>
      <c r="G2412" s="75">
        <v>0</v>
      </c>
      <c r="H2412" s="75">
        <v>221.57250000000002</v>
      </c>
      <c r="I2412" s="75">
        <v>214.42500000000001</v>
      </c>
      <c r="J2412" s="75">
        <v>202.51249999999999</v>
      </c>
      <c r="K2412" s="75">
        <v>166.77499999999998</v>
      </c>
      <c r="L2412" s="76">
        <v>0</v>
      </c>
      <c r="M2412" s="75">
        <v>214.42500000000001</v>
      </c>
      <c r="N2412" s="75">
        <v>214.42500000000001</v>
      </c>
      <c r="O2412" s="75">
        <v>214.42500000000001</v>
      </c>
      <c r="P2412" s="77">
        <v>0</v>
      </c>
      <c r="Q2412" s="77">
        <v>221.57250000000002</v>
      </c>
    </row>
    <row r="2413" spans="1:17" x14ac:dyDescent="0.2">
      <c r="A2413" s="19">
        <v>40672388</v>
      </c>
      <c r="B2413" s="19" t="s">
        <v>1911</v>
      </c>
      <c r="C2413" s="20">
        <v>78452</v>
      </c>
      <c r="D2413" s="73">
        <v>6382.5</v>
      </c>
      <c r="E2413" s="74">
        <v>1526.3604999999998</v>
      </c>
      <c r="G2413" s="75">
        <v>1043.8200900000002</v>
      </c>
      <c r="H2413" s="75">
        <v>221.57250000000002</v>
      </c>
      <c r="I2413" s="75">
        <v>214.42500000000001</v>
      </c>
      <c r="J2413" s="75">
        <v>202.51249999999999</v>
      </c>
      <c r="K2413" s="75">
        <v>166.77499999999998</v>
      </c>
      <c r="L2413" s="76">
        <v>227.79</v>
      </c>
      <c r="M2413" s="75">
        <v>214.42500000000001</v>
      </c>
      <c r="N2413" s="75">
        <v>214.42500000000001</v>
      </c>
      <c r="O2413" s="75">
        <v>214.42500000000001</v>
      </c>
      <c r="P2413" s="77">
        <v>166.77499999999998</v>
      </c>
      <c r="Q2413" s="77">
        <v>1043.8200900000002</v>
      </c>
    </row>
    <row r="2414" spans="1:17" x14ac:dyDescent="0.2">
      <c r="A2414" s="19">
        <v>40672404</v>
      </c>
      <c r="B2414" s="19" t="s">
        <v>3537</v>
      </c>
      <c r="C2414" s="20">
        <v>78071</v>
      </c>
      <c r="D2414" s="73">
        <v>996.75</v>
      </c>
      <c r="E2414" s="74">
        <v>446.98199999999997</v>
      </c>
      <c r="G2414" s="75">
        <v>941.47024999999996</v>
      </c>
      <c r="H2414" s="75">
        <v>704.24250000000006</v>
      </c>
      <c r="I2414" s="75">
        <v>681.52499999999998</v>
      </c>
      <c r="J2414" s="75">
        <v>643.66250000000002</v>
      </c>
      <c r="K2414" s="75">
        <v>530.07499999999993</v>
      </c>
      <c r="L2414" s="76">
        <v>227.79</v>
      </c>
      <c r="M2414" s="75">
        <v>681.52499999999998</v>
      </c>
      <c r="N2414" s="75">
        <v>681.52499999999998</v>
      </c>
      <c r="O2414" s="75">
        <v>681.52499999999998</v>
      </c>
      <c r="P2414" s="77">
        <v>227.79</v>
      </c>
      <c r="Q2414" s="77">
        <v>941.47024999999996</v>
      </c>
    </row>
    <row r="2415" spans="1:17" x14ac:dyDescent="0.2">
      <c r="A2415" s="19">
        <v>40672412</v>
      </c>
      <c r="B2415" s="19" t="s">
        <v>1242</v>
      </c>
      <c r="C2415" s="20">
        <v>78104</v>
      </c>
      <c r="D2415" s="73">
        <v>866.25</v>
      </c>
      <c r="E2415" s="74">
        <v>446.98199999999997</v>
      </c>
      <c r="G2415" s="75">
        <v>0</v>
      </c>
      <c r="H2415" s="75">
        <v>317.36250000000001</v>
      </c>
      <c r="I2415" s="75">
        <v>307.125</v>
      </c>
      <c r="J2415" s="75">
        <v>290.0625</v>
      </c>
      <c r="K2415" s="75">
        <v>238.87499999999997</v>
      </c>
      <c r="L2415" s="76">
        <v>0</v>
      </c>
      <c r="M2415" s="75">
        <v>307.125</v>
      </c>
      <c r="N2415" s="75">
        <v>307.125</v>
      </c>
      <c r="O2415" s="75">
        <v>307.125</v>
      </c>
      <c r="P2415" s="77">
        <v>0</v>
      </c>
      <c r="Q2415" s="77">
        <v>317.36250000000001</v>
      </c>
    </row>
    <row r="2416" spans="1:17" x14ac:dyDescent="0.2">
      <c r="A2416" s="19">
        <v>40672420</v>
      </c>
      <c r="B2416" s="19" t="s">
        <v>3797</v>
      </c>
      <c r="C2416" s="72" t="s">
        <v>3798</v>
      </c>
      <c r="D2416" s="73">
        <v>3139.25</v>
      </c>
      <c r="E2416" s="74">
        <v>0</v>
      </c>
      <c r="G2416" s="75">
        <v>1170.5027300000002</v>
      </c>
      <c r="H2416" s="75">
        <v>317.36250000000001</v>
      </c>
      <c r="I2416" s="75">
        <v>307.125</v>
      </c>
      <c r="J2416" s="75">
        <v>290.0625</v>
      </c>
      <c r="K2416" s="75">
        <v>238.87499999999997</v>
      </c>
      <c r="L2416" s="76">
        <v>227.79</v>
      </c>
      <c r="M2416" s="75">
        <v>307.125</v>
      </c>
      <c r="N2416" s="75">
        <v>307.125</v>
      </c>
      <c r="O2416" s="75">
        <v>307.125</v>
      </c>
      <c r="P2416" s="77">
        <v>227.79</v>
      </c>
      <c r="Q2416" s="77">
        <v>1170.5027300000002</v>
      </c>
    </row>
    <row r="2417" spans="1:17" x14ac:dyDescent="0.2">
      <c r="A2417" s="19">
        <v>40672438</v>
      </c>
      <c r="B2417" s="19" t="s">
        <v>2641</v>
      </c>
      <c r="C2417" s="20">
        <v>78014</v>
      </c>
      <c r="D2417" s="73">
        <v>1455</v>
      </c>
      <c r="E2417" s="74">
        <v>446.98199999999997</v>
      </c>
      <c r="G2417" s="75">
        <v>0</v>
      </c>
      <c r="H2417" s="75">
        <v>153.75690000000003</v>
      </c>
      <c r="I2417" s="75">
        <v>148.79700000000003</v>
      </c>
      <c r="J2417" s="75">
        <v>140.53050000000002</v>
      </c>
      <c r="K2417" s="75">
        <v>115.73099999999999</v>
      </c>
      <c r="L2417" s="76">
        <v>0</v>
      </c>
      <c r="M2417" s="75">
        <v>148.79700000000003</v>
      </c>
      <c r="N2417" s="75">
        <v>148.79700000000003</v>
      </c>
      <c r="O2417" s="75">
        <v>148.79700000000003</v>
      </c>
      <c r="P2417" s="77">
        <v>0</v>
      </c>
      <c r="Q2417" s="77">
        <v>153.75690000000003</v>
      </c>
    </row>
    <row r="2418" spans="1:17" x14ac:dyDescent="0.2">
      <c r="A2418" s="19">
        <v>40672446</v>
      </c>
      <c r="B2418" s="19" t="s">
        <v>419</v>
      </c>
      <c r="C2418" s="72" t="s">
        <v>76</v>
      </c>
      <c r="D2418" s="73">
        <v>62.75</v>
      </c>
      <c r="E2418" s="74">
        <v>11.5</v>
      </c>
      <c r="G2418" s="75">
        <v>0</v>
      </c>
      <c r="H2418" s="75">
        <v>343.40250000000003</v>
      </c>
      <c r="I2418" s="75">
        <v>332.32499999999999</v>
      </c>
      <c r="J2418" s="75">
        <v>313.86250000000001</v>
      </c>
      <c r="K2418" s="75">
        <v>258.47499999999997</v>
      </c>
      <c r="L2418" s="76">
        <v>0</v>
      </c>
      <c r="M2418" s="75">
        <v>332.32499999999999</v>
      </c>
      <c r="N2418" s="75">
        <v>332.32499999999999</v>
      </c>
      <c r="O2418" s="75">
        <v>332.32499999999999</v>
      </c>
      <c r="P2418" s="77">
        <v>0</v>
      </c>
      <c r="Q2418" s="77">
        <v>343.40250000000003</v>
      </c>
    </row>
    <row r="2419" spans="1:17" x14ac:dyDescent="0.2">
      <c r="A2419" s="19">
        <v>40672453</v>
      </c>
      <c r="B2419" s="19" t="s">
        <v>2638</v>
      </c>
      <c r="C2419" s="72" t="s">
        <v>2639</v>
      </c>
      <c r="D2419" s="73">
        <v>903</v>
      </c>
      <c r="E2419" s="74">
        <v>0</v>
      </c>
      <c r="G2419" s="75">
        <v>941.47024999999996</v>
      </c>
      <c r="H2419" s="75">
        <v>343.40250000000003</v>
      </c>
      <c r="I2419" s="75">
        <v>332.32499999999999</v>
      </c>
      <c r="J2419" s="75">
        <v>313.86250000000001</v>
      </c>
      <c r="K2419" s="75">
        <v>258.47499999999997</v>
      </c>
      <c r="L2419" s="76">
        <v>227.79</v>
      </c>
      <c r="M2419" s="75">
        <v>332.32499999999999</v>
      </c>
      <c r="N2419" s="75">
        <v>332.32499999999999</v>
      </c>
      <c r="O2419" s="75">
        <v>332.32499999999999</v>
      </c>
      <c r="P2419" s="77">
        <v>227.79</v>
      </c>
      <c r="Q2419" s="77">
        <v>941.47024999999996</v>
      </c>
    </row>
    <row r="2420" spans="1:17" x14ac:dyDescent="0.2">
      <c r="A2420" s="19">
        <v>40672461</v>
      </c>
      <c r="B2420" s="19" t="s">
        <v>2642</v>
      </c>
      <c r="C2420" s="72" t="s">
        <v>679</v>
      </c>
      <c r="D2420" s="73">
        <v>68.25</v>
      </c>
      <c r="E2420" s="74">
        <v>27.289499999999997</v>
      </c>
      <c r="G2420" s="75">
        <v>0</v>
      </c>
      <c r="H2420" s="75">
        <v>234.12750000000003</v>
      </c>
      <c r="I2420" s="75">
        <v>226.57500000000002</v>
      </c>
      <c r="J2420" s="75">
        <v>213.98749999999998</v>
      </c>
      <c r="K2420" s="75">
        <v>176.22499999999999</v>
      </c>
      <c r="L2420" s="76">
        <v>0</v>
      </c>
      <c r="M2420" s="75">
        <v>226.57500000000002</v>
      </c>
      <c r="N2420" s="75">
        <v>226.57500000000002</v>
      </c>
      <c r="O2420" s="75">
        <v>226.57500000000002</v>
      </c>
      <c r="P2420" s="77">
        <v>0</v>
      </c>
      <c r="Q2420" s="77">
        <v>234.12750000000003</v>
      </c>
    </row>
    <row r="2421" spans="1:17" x14ac:dyDescent="0.2">
      <c r="A2421" s="19">
        <v>40672479</v>
      </c>
      <c r="B2421" s="19" t="s">
        <v>4986</v>
      </c>
      <c r="C2421" s="72" t="s">
        <v>4987</v>
      </c>
      <c r="D2421" s="73">
        <v>373.5</v>
      </c>
      <c r="E2421" s="74">
        <v>177.53584999999998</v>
      </c>
      <c r="G2421" s="75">
        <v>0</v>
      </c>
      <c r="H2421" s="75">
        <v>111.36750000000001</v>
      </c>
      <c r="I2421" s="75">
        <v>107.77500000000001</v>
      </c>
      <c r="J2421" s="75">
        <v>101.78749999999999</v>
      </c>
      <c r="K2421" s="75">
        <v>83.824999999999989</v>
      </c>
      <c r="L2421" s="76">
        <v>0</v>
      </c>
      <c r="M2421" s="75">
        <v>107.77500000000001</v>
      </c>
      <c r="N2421" s="75">
        <v>107.77500000000001</v>
      </c>
      <c r="O2421" s="75">
        <v>107.77500000000001</v>
      </c>
      <c r="P2421" s="77">
        <v>0</v>
      </c>
      <c r="Q2421" s="77">
        <v>111.36750000000001</v>
      </c>
    </row>
    <row r="2422" spans="1:17" x14ac:dyDescent="0.2">
      <c r="A2422" s="19">
        <v>40672487</v>
      </c>
      <c r="B2422" s="19" t="s">
        <v>5070</v>
      </c>
      <c r="C2422" s="72" t="s">
        <v>679</v>
      </c>
      <c r="D2422" s="73">
        <v>733.75</v>
      </c>
      <c r="E2422" s="74">
        <v>27.289499999999997</v>
      </c>
      <c r="G2422" s="75">
        <v>1123.89021</v>
      </c>
      <c r="H2422" s="75">
        <v>111.36750000000001</v>
      </c>
      <c r="I2422" s="75">
        <v>107.77500000000001</v>
      </c>
      <c r="J2422" s="75">
        <v>101.78749999999999</v>
      </c>
      <c r="K2422" s="75">
        <v>83.824999999999989</v>
      </c>
      <c r="L2422" s="76">
        <v>227.79</v>
      </c>
      <c r="M2422" s="75">
        <v>107.77500000000001</v>
      </c>
      <c r="N2422" s="75">
        <v>107.77500000000001</v>
      </c>
      <c r="O2422" s="75">
        <v>107.77500000000001</v>
      </c>
      <c r="P2422" s="77">
        <v>83.824999999999989</v>
      </c>
      <c r="Q2422" s="77">
        <v>1123.89021</v>
      </c>
    </row>
    <row r="2423" spans="1:17" x14ac:dyDescent="0.2">
      <c r="A2423" s="19">
        <v>40672495</v>
      </c>
      <c r="B2423" s="19" t="s">
        <v>1344</v>
      </c>
      <c r="C2423" s="20">
        <v>78803</v>
      </c>
      <c r="D2423" s="73">
        <v>1412.25</v>
      </c>
      <c r="E2423" s="74">
        <v>1526.3604999999998</v>
      </c>
      <c r="G2423" s="75">
        <v>0</v>
      </c>
      <c r="H2423" s="75">
        <v>155.77500000000001</v>
      </c>
      <c r="I2423" s="75">
        <v>150.75</v>
      </c>
      <c r="J2423" s="75">
        <v>142.375</v>
      </c>
      <c r="K2423" s="75">
        <v>117.24999999999999</v>
      </c>
      <c r="L2423" s="76">
        <v>0</v>
      </c>
      <c r="M2423" s="75">
        <v>150.75</v>
      </c>
      <c r="N2423" s="75">
        <v>150.75</v>
      </c>
      <c r="O2423" s="75">
        <v>150.75</v>
      </c>
      <c r="P2423" s="77">
        <v>0</v>
      </c>
      <c r="Q2423" s="77">
        <v>155.77500000000001</v>
      </c>
    </row>
    <row r="2424" spans="1:17" x14ac:dyDescent="0.2">
      <c r="A2424" s="19">
        <v>40672503</v>
      </c>
      <c r="B2424" s="19" t="s">
        <v>4983</v>
      </c>
      <c r="C2424" s="20">
        <v>79101</v>
      </c>
      <c r="D2424" s="73">
        <v>784.5</v>
      </c>
      <c r="E2424" s="74">
        <v>287.18949999999995</v>
      </c>
      <c r="G2424" s="75">
        <v>0</v>
      </c>
      <c r="H2424" s="75">
        <v>155.77500000000001</v>
      </c>
      <c r="I2424" s="75">
        <v>150.75</v>
      </c>
      <c r="J2424" s="75">
        <v>142.375</v>
      </c>
      <c r="K2424" s="75">
        <v>117.24999999999999</v>
      </c>
      <c r="L2424" s="76">
        <v>0</v>
      </c>
      <c r="M2424" s="75">
        <v>150.75</v>
      </c>
      <c r="N2424" s="75">
        <v>150.75</v>
      </c>
      <c r="O2424" s="75">
        <v>150.75</v>
      </c>
      <c r="P2424" s="77">
        <v>0</v>
      </c>
      <c r="Q2424" s="77">
        <v>155.77500000000001</v>
      </c>
    </row>
    <row r="2425" spans="1:17" x14ac:dyDescent="0.2">
      <c r="A2425" s="19">
        <v>40672529</v>
      </c>
      <c r="B2425" s="19" t="s">
        <v>5138</v>
      </c>
      <c r="C2425" s="20">
        <v>96372</v>
      </c>
      <c r="D2425" s="73">
        <v>128.25</v>
      </c>
      <c r="E2425" s="74">
        <v>77.590499999999992</v>
      </c>
      <c r="G2425" s="75">
        <v>44.017675000000004</v>
      </c>
      <c r="H2425" s="75">
        <v>93.697500000000005</v>
      </c>
      <c r="I2425" s="75">
        <v>90.675000000000011</v>
      </c>
      <c r="J2425" s="75">
        <v>85.637500000000003</v>
      </c>
      <c r="K2425" s="75">
        <v>70.524999999999991</v>
      </c>
      <c r="L2425" s="74" t="s">
        <v>674</v>
      </c>
      <c r="M2425" s="75">
        <v>90.675000000000011</v>
      </c>
      <c r="N2425" s="75">
        <v>90.675000000000011</v>
      </c>
      <c r="O2425" s="75">
        <v>90.675000000000011</v>
      </c>
      <c r="P2425" s="75">
        <v>44.017675000000004</v>
      </c>
      <c r="Q2425" s="75">
        <v>93.697500000000005</v>
      </c>
    </row>
    <row r="2426" spans="1:17" x14ac:dyDescent="0.2">
      <c r="A2426" s="19">
        <v>40672537</v>
      </c>
      <c r="B2426" s="19" t="s">
        <v>5139</v>
      </c>
      <c r="C2426" s="72" t="s">
        <v>5140</v>
      </c>
      <c r="D2426" s="73">
        <v>6120.5</v>
      </c>
      <c r="E2426" s="74">
        <v>0</v>
      </c>
      <c r="G2426" s="75">
        <v>1170.5027300000002</v>
      </c>
      <c r="H2426" s="75">
        <v>704.24250000000006</v>
      </c>
      <c r="I2426" s="75">
        <v>681.52499999999998</v>
      </c>
      <c r="J2426" s="75">
        <v>643.66250000000002</v>
      </c>
      <c r="K2426" s="75">
        <v>530.07499999999993</v>
      </c>
      <c r="L2426" s="76">
        <v>227.79</v>
      </c>
      <c r="M2426" s="75">
        <v>681.52499999999998</v>
      </c>
      <c r="N2426" s="75">
        <v>681.52499999999998</v>
      </c>
      <c r="O2426" s="75">
        <v>681.52499999999998</v>
      </c>
      <c r="P2426" s="77">
        <v>227.79</v>
      </c>
      <c r="Q2426" s="77">
        <v>1170.5027300000002</v>
      </c>
    </row>
    <row r="2427" spans="1:17" x14ac:dyDescent="0.2">
      <c r="A2427" s="19">
        <v>40672545</v>
      </c>
      <c r="B2427" s="19" t="s">
        <v>5141</v>
      </c>
      <c r="C2427" s="72" t="s">
        <v>5142</v>
      </c>
      <c r="D2427" s="73">
        <v>6537.75</v>
      </c>
      <c r="E2427" s="74">
        <v>0</v>
      </c>
      <c r="G2427" s="75">
        <v>1123.89021</v>
      </c>
      <c r="H2427" s="75">
        <v>856.76250000000005</v>
      </c>
      <c r="I2427" s="75">
        <v>829.125</v>
      </c>
      <c r="J2427" s="75">
        <v>783.0625</v>
      </c>
      <c r="K2427" s="75">
        <v>644.875</v>
      </c>
      <c r="L2427" s="76">
        <v>227.79</v>
      </c>
      <c r="M2427" s="75">
        <v>829.125</v>
      </c>
      <c r="N2427" s="75">
        <v>829.125</v>
      </c>
      <c r="O2427" s="75">
        <v>829.125</v>
      </c>
      <c r="P2427" s="77">
        <v>227.79</v>
      </c>
      <c r="Q2427" s="77">
        <v>1123.89021</v>
      </c>
    </row>
    <row r="2428" spans="1:17" x14ac:dyDescent="0.2">
      <c r="A2428" s="19">
        <v>40672552</v>
      </c>
      <c r="B2428" s="19" t="s">
        <v>5143</v>
      </c>
      <c r="C2428" s="20">
        <v>78814</v>
      </c>
      <c r="D2428" s="73">
        <v>4701.75</v>
      </c>
      <c r="E2428" s="74">
        <v>1712.7524999999998</v>
      </c>
      <c r="G2428" s="75">
        <v>453.12646600000005</v>
      </c>
      <c r="H2428" s="75">
        <v>964.54020000000014</v>
      </c>
      <c r="I2428" s="75">
        <v>933.42600000000027</v>
      </c>
      <c r="J2428" s="75">
        <v>881.56900000000007</v>
      </c>
      <c r="K2428" s="75">
        <v>725.99800000000005</v>
      </c>
      <c r="L2428" s="74" t="s">
        <v>674</v>
      </c>
      <c r="M2428" s="75">
        <v>933.42600000000027</v>
      </c>
      <c r="N2428" s="75">
        <v>933.42600000000027</v>
      </c>
      <c r="O2428" s="75">
        <v>933.42600000000027</v>
      </c>
      <c r="P2428" s="75">
        <v>453.12646600000005</v>
      </c>
      <c r="Q2428" s="75">
        <v>964.54020000000014</v>
      </c>
    </row>
    <row r="2429" spans="1:17" x14ac:dyDescent="0.2">
      <c r="A2429" s="19">
        <v>40672560</v>
      </c>
      <c r="B2429" s="19" t="s">
        <v>5144</v>
      </c>
      <c r="C2429" s="20">
        <v>78815</v>
      </c>
      <c r="D2429" s="73">
        <v>10710.75</v>
      </c>
      <c r="E2429" s="74">
        <v>1712.7524999999998</v>
      </c>
      <c r="G2429" s="75">
        <v>474.82292000000001</v>
      </c>
      <c r="H2429" s="75">
        <v>1010.724</v>
      </c>
      <c r="I2429" s="75">
        <v>978.12000000000012</v>
      </c>
      <c r="J2429" s="75">
        <v>923.78</v>
      </c>
      <c r="K2429" s="75">
        <v>760.75999999999988</v>
      </c>
      <c r="L2429" s="74" t="s">
        <v>674</v>
      </c>
      <c r="M2429" s="75">
        <v>978.12000000000012</v>
      </c>
      <c r="N2429" s="75">
        <v>978.12000000000012</v>
      </c>
      <c r="O2429" s="75">
        <v>978.12000000000012</v>
      </c>
      <c r="P2429" s="75">
        <v>474.82292000000001</v>
      </c>
      <c r="Q2429" s="75">
        <v>1010.724</v>
      </c>
    </row>
    <row r="2430" spans="1:17" x14ac:dyDescent="0.2">
      <c r="A2430" s="19">
        <v>40672578</v>
      </c>
      <c r="B2430" s="19" t="s">
        <v>5145</v>
      </c>
      <c r="C2430" s="20">
        <v>78816</v>
      </c>
      <c r="D2430" s="73">
        <v>8040</v>
      </c>
      <c r="E2430" s="74">
        <v>1712.7524999999998</v>
      </c>
      <c r="G2430" s="75">
        <v>125.29418199999999</v>
      </c>
      <c r="H2430" s="75">
        <v>266.7054</v>
      </c>
      <c r="I2430" s="75">
        <v>258.10200000000003</v>
      </c>
      <c r="J2430" s="75">
        <v>243.76299999999998</v>
      </c>
      <c r="K2430" s="75">
        <v>200.74599999999998</v>
      </c>
      <c r="L2430" s="74" t="s">
        <v>674</v>
      </c>
      <c r="M2430" s="75">
        <v>258.10200000000003</v>
      </c>
      <c r="N2430" s="75">
        <v>258.10200000000003</v>
      </c>
      <c r="O2430" s="75">
        <v>258.10200000000003</v>
      </c>
      <c r="P2430" s="75">
        <v>125.29418199999999</v>
      </c>
      <c r="Q2430" s="75">
        <v>266.7054</v>
      </c>
    </row>
    <row r="2431" spans="1:17" x14ac:dyDescent="0.2">
      <c r="A2431" s="19">
        <v>40672586</v>
      </c>
      <c r="B2431" s="19" t="s">
        <v>5146</v>
      </c>
      <c r="C2431" s="72" t="s">
        <v>5147</v>
      </c>
      <c r="D2431" s="73">
        <v>2448.25</v>
      </c>
      <c r="E2431" s="74">
        <v>0</v>
      </c>
      <c r="G2431" s="75">
        <v>74.063288</v>
      </c>
      <c r="H2431" s="75">
        <v>157.65360000000001</v>
      </c>
      <c r="I2431" s="75">
        <v>152.56800000000004</v>
      </c>
      <c r="J2431" s="75">
        <v>144.09200000000001</v>
      </c>
      <c r="K2431" s="75">
        <v>118.664</v>
      </c>
      <c r="L2431" s="74" t="s">
        <v>674</v>
      </c>
      <c r="M2431" s="75">
        <v>152.56800000000004</v>
      </c>
      <c r="N2431" s="75">
        <v>152.56800000000004</v>
      </c>
      <c r="O2431" s="75">
        <v>152.56800000000004</v>
      </c>
      <c r="P2431" s="75">
        <v>74.063288</v>
      </c>
      <c r="Q2431" s="75">
        <v>157.65360000000001</v>
      </c>
    </row>
    <row r="2432" spans="1:17" x14ac:dyDescent="0.2">
      <c r="A2432" s="19">
        <v>40672628</v>
      </c>
      <c r="B2432" s="19" t="s">
        <v>5148</v>
      </c>
      <c r="C2432" s="72" t="s">
        <v>5149</v>
      </c>
      <c r="D2432" s="73">
        <v>437</v>
      </c>
      <c r="E2432" s="74">
        <v>0</v>
      </c>
      <c r="G2432" s="75">
        <v>54.638714</v>
      </c>
      <c r="H2432" s="75">
        <v>116.3058</v>
      </c>
      <c r="I2432" s="75">
        <v>112.55400000000002</v>
      </c>
      <c r="J2432" s="75">
        <v>106.301</v>
      </c>
      <c r="K2432" s="75">
        <v>87.542000000000002</v>
      </c>
      <c r="L2432" s="74" t="s">
        <v>674</v>
      </c>
      <c r="M2432" s="75">
        <v>112.55400000000002</v>
      </c>
      <c r="N2432" s="75">
        <v>112.55400000000002</v>
      </c>
      <c r="O2432" s="75">
        <v>112.55400000000002</v>
      </c>
      <c r="P2432" s="75">
        <v>54.638714</v>
      </c>
      <c r="Q2432" s="75">
        <v>116.3058</v>
      </c>
    </row>
    <row r="2433" spans="1:17" x14ac:dyDescent="0.2">
      <c r="A2433" s="19">
        <v>40678005</v>
      </c>
      <c r="B2433" s="19" t="s">
        <v>4577</v>
      </c>
      <c r="C2433" s="20">
        <v>78012</v>
      </c>
      <c r="D2433" s="73">
        <v>787</v>
      </c>
      <c r="E2433" s="74">
        <v>446.98199999999997</v>
      </c>
      <c r="G2433" s="75">
        <v>319.04622499999999</v>
      </c>
      <c r="H2433" s="75">
        <v>679.13250000000005</v>
      </c>
      <c r="I2433" s="75">
        <v>657.22500000000014</v>
      </c>
      <c r="J2433" s="75">
        <v>620.71249999999998</v>
      </c>
      <c r="K2433" s="75">
        <v>511.17499999999995</v>
      </c>
      <c r="L2433" s="74" t="s">
        <v>674</v>
      </c>
      <c r="M2433" s="75">
        <v>657.22500000000014</v>
      </c>
      <c r="N2433" s="75">
        <v>657.22500000000014</v>
      </c>
      <c r="O2433" s="75">
        <v>657.22500000000014</v>
      </c>
      <c r="P2433" s="75">
        <v>319.04622499999999</v>
      </c>
      <c r="Q2433" s="75">
        <v>679.13250000000005</v>
      </c>
    </row>
    <row r="2434" spans="1:17" x14ac:dyDescent="0.2">
      <c r="A2434" s="19">
        <v>40678039</v>
      </c>
      <c r="B2434" s="19" t="s">
        <v>1222</v>
      </c>
      <c r="C2434" s="20">
        <v>78122</v>
      </c>
      <c r="D2434" s="73">
        <v>2915</v>
      </c>
      <c r="E2434" s="74">
        <v>580.17499999999995</v>
      </c>
      <c r="G2434" s="75">
        <v>432.22516999999999</v>
      </c>
      <c r="H2434" s="75">
        <v>920.04899999999998</v>
      </c>
      <c r="I2434" s="75">
        <v>890.37000000000012</v>
      </c>
      <c r="J2434" s="75">
        <v>840.90499999999997</v>
      </c>
      <c r="K2434" s="75">
        <v>692.50999999999988</v>
      </c>
      <c r="L2434" s="74" t="s">
        <v>674</v>
      </c>
      <c r="M2434" s="75">
        <v>890.37000000000012</v>
      </c>
      <c r="N2434" s="75">
        <v>890.37000000000012</v>
      </c>
      <c r="O2434" s="75">
        <v>890.37000000000012</v>
      </c>
      <c r="P2434" s="75">
        <v>432.22516999999999</v>
      </c>
      <c r="Q2434" s="75">
        <v>920.04899999999998</v>
      </c>
    </row>
    <row r="2435" spans="1:17" x14ac:dyDescent="0.2">
      <c r="A2435" s="19">
        <v>40678211</v>
      </c>
      <c r="B2435" s="19" t="s">
        <v>510</v>
      </c>
      <c r="C2435" s="20">
        <v>78227</v>
      </c>
      <c r="D2435" s="73">
        <v>1856</v>
      </c>
      <c r="E2435" s="74">
        <v>580.17499999999995</v>
      </c>
      <c r="G2435" s="75">
        <v>7.20885</v>
      </c>
      <c r="H2435" s="75">
        <v>15.345000000000001</v>
      </c>
      <c r="I2435" s="75">
        <v>14.850000000000001</v>
      </c>
      <c r="J2435" s="75">
        <v>14.025</v>
      </c>
      <c r="K2435" s="75">
        <v>11.549999999999999</v>
      </c>
      <c r="L2435" s="74" t="s">
        <v>674</v>
      </c>
      <c r="M2435" s="75">
        <v>14.850000000000001</v>
      </c>
      <c r="N2435" s="75">
        <v>14.850000000000001</v>
      </c>
      <c r="O2435" s="75">
        <v>14.850000000000001</v>
      </c>
      <c r="P2435" s="75">
        <v>7.20885</v>
      </c>
      <c r="Q2435" s="75">
        <v>15.345000000000001</v>
      </c>
    </row>
    <row r="2436" spans="1:17" x14ac:dyDescent="0.2">
      <c r="A2436" s="19">
        <v>40678229</v>
      </c>
      <c r="B2436" s="19" t="s">
        <v>2396</v>
      </c>
      <c r="C2436" s="20">
        <v>78264</v>
      </c>
      <c r="D2436" s="73">
        <v>1759.5</v>
      </c>
      <c r="E2436" s="74">
        <v>446.98199999999997</v>
      </c>
      <c r="G2436" s="75">
        <v>2.8398500000000002</v>
      </c>
      <c r="H2436" s="75">
        <v>6.0449999999999999</v>
      </c>
      <c r="I2436" s="75">
        <v>5.8500000000000005</v>
      </c>
      <c r="J2436" s="75">
        <v>5.5249999999999995</v>
      </c>
      <c r="K2436" s="75">
        <v>4.55</v>
      </c>
      <c r="L2436" s="74" t="s">
        <v>674</v>
      </c>
      <c r="M2436" s="75">
        <v>5.8500000000000005</v>
      </c>
      <c r="N2436" s="75">
        <v>5.8500000000000005</v>
      </c>
      <c r="O2436" s="75">
        <v>5.8500000000000005</v>
      </c>
      <c r="P2436" s="75">
        <v>2.8398500000000002</v>
      </c>
      <c r="Q2436" s="75">
        <v>6.0449999999999999</v>
      </c>
    </row>
    <row r="2437" spans="1:17" x14ac:dyDescent="0.2">
      <c r="A2437" s="19">
        <v>40678443</v>
      </c>
      <c r="B2437" s="19" t="s">
        <v>3840</v>
      </c>
      <c r="C2437" s="20">
        <v>78466</v>
      </c>
      <c r="D2437" s="73">
        <v>1650.5</v>
      </c>
      <c r="E2437" s="74">
        <v>446.98199999999997</v>
      </c>
      <c r="G2437" s="75">
        <v>3.9757899999999999</v>
      </c>
      <c r="H2437" s="75">
        <v>8.463000000000001</v>
      </c>
      <c r="I2437" s="75">
        <v>8.1900000000000013</v>
      </c>
      <c r="J2437" s="75">
        <v>7.7349999999999994</v>
      </c>
      <c r="K2437" s="75">
        <v>6.3699999999999992</v>
      </c>
      <c r="L2437" s="74" t="s">
        <v>674</v>
      </c>
      <c r="M2437" s="75">
        <v>8.1900000000000013</v>
      </c>
      <c r="N2437" s="75">
        <v>8.1900000000000013</v>
      </c>
      <c r="O2437" s="75">
        <v>8.1900000000000013</v>
      </c>
      <c r="P2437" s="75">
        <v>3.9757899999999999</v>
      </c>
      <c r="Q2437" s="75">
        <v>8.463000000000001</v>
      </c>
    </row>
    <row r="2438" spans="1:17" x14ac:dyDescent="0.2">
      <c r="A2438" s="19">
        <v>40678716</v>
      </c>
      <c r="B2438" s="19" t="s">
        <v>512</v>
      </c>
      <c r="C2438" s="20">
        <v>78306</v>
      </c>
      <c r="D2438" s="73">
        <v>1363.75</v>
      </c>
      <c r="E2438" s="74">
        <v>446.98199999999997</v>
      </c>
      <c r="G2438" s="75">
        <v>532.69032500000003</v>
      </c>
      <c r="H2438" s="75">
        <v>1133.9025000000001</v>
      </c>
      <c r="I2438" s="75">
        <v>1097.3250000000003</v>
      </c>
      <c r="J2438" s="75">
        <v>1036.3625</v>
      </c>
      <c r="K2438" s="75">
        <v>853.47499999999991</v>
      </c>
      <c r="L2438" s="74" t="s">
        <v>674</v>
      </c>
      <c r="M2438" s="75">
        <v>1097.3250000000003</v>
      </c>
      <c r="N2438" s="75">
        <v>1097.3250000000003</v>
      </c>
      <c r="O2438" s="75">
        <v>1097.3250000000003</v>
      </c>
      <c r="P2438" s="75">
        <v>532.69032500000003</v>
      </c>
      <c r="Q2438" s="75">
        <v>1133.9025000000001</v>
      </c>
    </row>
    <row r="2439" spans="1:17" x14ac:dyDescent="0.2">
      <c r="A2439" s="19">
        <v>40678724</v>
      </c>
      <c r="B2439" s="19" t="s">
        <v>507</v>
      </c>
      <c r="C2439" s="20">
        <v>78315</v>
      </c>
      <c r="D2439" s="73">
        <v>2041.75</v>
      </c>
      <c r="E2439" s="74">
        <v>446.98199999999997</v>
      </c>
      <c r="G2439" s="75">
        <v>820.93510000000003</v>
      </c>
      <c r="H2439" s="75">
        <v>1747.47</v>
      </c>
      <c r="I2439" s="75">
        <v>1691.1000000000004</v>
      </c>
      <c r="J2439" s="75">
        <v>1597.1499999999999</v>
      </c>
      <c r="K2439" s="75">
        <v>1315.3</v>
      </c>
      <c r="L2439" s="74" t="s">
        <v>674</v>
      </c>
      <c r="M2439" s="75">
        <v>1691.1000000000004</v>
      </c>
      <c r="N2439" s="75">
        <v>1691.1000000000004</v>
      </c>
      <c r="O2439" s="75">
        <v>1691.1000000000004</v>
      </c>
      <c r="P2439" s="75">
        <v>820.93510000000003</v>
      </c>
      <c r="Q2439" s="75">
        <v>1747.47</v>
      </c>
    </row>
    <row r="2440" spans="1:17" x14ac:dyDescent="0.2">
      <c r="A2440" s="19">
        <v>40678732</v>
      </c>
      <c r="B2440" s="19" t="s">
        <v>1262</v>
      </c>
      <c r="C2440" s="20">
        <v>78606</v>
      </c>
      <c r="D2440" s="73">
        <v>1479.25</v>
      </c>
      <c r="E2440" s="74">
        <v>580.17499999999995</v>
      </c>
      <c r="G2440" s="75">
        <v>329.53619400000002</v>
      </c>
      <c r="H2440" s="75">
        <v>701.46180000000004</v>
      </c>
      <c r="I2440" s="75">
        <v>678.83400000000006</v>
      </c>
      <c r="J2440" s="75">
        <v>641.12099999999998</v>
      </c>
      <c r="K2440" s="75">
        <v>527.98199999999997</v>
      </c>
      <c r="L2440" s="74" t="s">
        <v>674</v>
      </c>
      <c r="M2440" s="75">
        <v>678.83400000000006</v>
      </c>
      <c r="N2440" s="75">
        <v>678.83400000000006</v>
      </c>
      <c r="O2440" s="75">
        <v>678.83400000000006</v>
      </c>
      <c r="P2440" s="75">
        <v>329.53619400000002</v>
      </c>
      <c r="Q2440" s="75">
        <v>701.46180000000004</v>
      </c>
    </row>
    <row r="2441" spans="1:17" x14ac:dyDescent="0.2">
      <c r="A2441" s="19">
        <v>40678740</v>
      </c>
      <c r="B2441" s="19" t="s">
        <v>3898</v>
      </c>
      <c r="C2441" s="20">
        <v>78130</v>
      </c>
      <c r="D2441" s="73">
        <v>2674.5</v>
      </c>
      <c r="E2441" s="74">
        <v>446.98199999999997</v>
      </c>
      <c r="G2441" s="75">
        <v>710.75765799999999</v>
      </c>
      <c r="H2441" s="75">
        <v>1512.9426000000001</v>
      </c>
      <c r="I2441" s="75">
        <v>1464.1380000000001</v>
      </c>
      <c r="J2441" s="75">
        <v>1382.7969999999998</v>
      </c>
      <c r="K2441" s="75">
        <v>1138.7739999999999</v>
      </c>
      <c r="L2441" s="74" t="s">
        <v>674</v>
      </c>
      <c r="M2441" s="75">
        <v>1464.1380000000001</v>
      </c>
      <c r="N2441" s="75">
        <v>1464.1380000000001</v>
      </c>
      <c r="O2441" s="75">
        <v>1464.1380000000001</v>
      </c>
      <c r="P2441" s="75">
        <v>710.75765799999999</v>
      </c>
      <c r="Q2441" s="75">
        <v>1512.9426000000001</v>
      </c>
    </row>
    <row r="2442" spans="1:17" x14ac:dyDescent="0.2">
      <c r="A2442" s="19">
        <v>40678807</v>
      </c>
      <c r="B2442" s="19" t="s">
        <v>3005</v>
      </c>
      <c r="C2442" s="20">
        <v>78215</v>
      </c>
      <c r="D2442" s="73">
        <v>1287.5</v>
      </c>
      <c r="E2442" s="74">
        <v>446.98199999999997</v>
      </c>
      <c r="G2442" s="75">
        <v>769.27167500000007</v>
      </c>
      <c r="H2442" s="75">
        <v>1637.4975000000002</v>
      </c>
      <c r="I2442" s="75">
        <v>1584.6750000000002</v>
      </c>
      <c r="J2442" s="75">
        <v>1496.6375</v>
      </c>
      <c r="K2442" s="75">
        <v>1232.5249999999999</v>
      </c>
      <c r="L2442" s="74" t="s">
        <v>674</v>
      </c>
      <c r="M2442" s="75">
        <v>1584.6750000000002</v>
      </c>
      <c r="N2442" s="75">
        <v>1584.6750000000002</v>
      </c>
      <c r="O2442" s="75">
        <v>1584.6750000000002</v>
      </c>
      <c r="P2442" s="75">
        <v>769.27167500000007</v>
      </c>
      <c r="Q2442" s="75">
        <v>1637.4975000000002</v>
      </c>
    </row>
    <row r="2443" spans="1:17" x14ac:dyDescent="0.2">
      <c r="A2443" s="19">
        <v>40678914</v>
      </c>
      <c r="B2443" s="19" t="s">
        <v>3929</v>
      </c>
      <c r="C2443" s="20">
        <v>78707</v>
      </c>
      <c r="D2443" s="73">
        <v>1318</v>
      </c>
      <c r="E2443" s="74">
        <v>580.17499999999995</v>
      </c>
      <c r="G2443" s="75">
        <v>800.04254200000003</v>
      </c>
      <c r="H2443" s="75">
        <v>1702.9974000000002</v>
      </c>
      <c r="I2443" s="75">
        <v>1648.0620000000004</v>
      </c>
      <c r="J2443" s="75">
        <v>1556.5029999999999</v>
      </c>
      <c r="K2443" s="75">
        <v>1281.826</v>
      </c>
      <c r="L2443" s="74" t="s">
        <v>674</v>
      </c>
      <c r="M2443" s="75">
        <v>1648.0620000000004</v>
      </c>
      <c r="N2443" s="75">
        <v>1648.0620000000004</v>
      </c>
      <c r="O2443" s="75">
        <v>1648.0620000000004</v>
      </c>
      <c r="P2443" s="75">
        <v>800.04254200000003</v>
      </c>
      <c r="Q2443" s="75">
        <v>1702.9974000000002</v>
      </c>
    </row>
    <row r="2444" spans="1:17" x14ac:dyDescent="0.2">
      <c r="A2444" s="19">
        <v>40678955</v>
      </c>
      <c r="B2444" s="19" t="s">
        <v>4573</v>
      </c>
      <c r="C2444" s="20">
        <v>78013</v>
      </c>
      <c r="D2444" s="73">
        <v>1127.25</v>
      </c>
      <c r="E2444" s="74">
        <v>446.98199999999997</v>
      </c>
      <c r="G2444" s="75">
        <v>660.66270400000008</v>
      </c>
      <c r="H2444" s="75">
        <v>1406.3088000000002</v>
      </c>
      <c r="I2444" s="75">
        <v>1360.9440000000002</v>
      </c>
      <c r="J2444" s="75">
        <v>1285.336</v>
      </c>
      <c r="K2444" s="75">
        <v>1058.5119999999999</v>
      </c>
      <c r="L2444" s="74" t="s">
        <v>674</v>
      </c>
      <c r="M2444" s="75">
        <v>1360.9440000000002</v>
      </c>
      <c r="N2444" s="75">
        <v>1360.9440000000002</v>
      </c>
      <c r="O2444" s="75">
        <v>1360.9440000000002</v>
      </c>
      <c r="P2444" s="75">
        <v>660.66270400000008</v>
      </c>
      <c r="Q2444" s="75">
        <v>1406.3088000000002</v>
      </c>
    </row>
    <row r="2445" spans="1:17" x14ac:dyDescent="0.2">
      <c r="A2445" s="19">
        <v>40678971</v>
      </c>
      <c r="B2445" s="19" t="s">
        <v>4611</v>
      </c>
      <c r="C2445" s="20">
        <v>78018</v>
      </c>
      <c r="D2445" s="73">
        <v>1073.75</v>
      </c>
      <c r="E2445" s="74">
        <v>580.17499999999995</v>
      </c>
      <c r="G2445" s="75">
        <v>136.199206</v>
      </c>
      <c r="H2445" s="75">
        <v>289.91820000000001</v>
      </c>
      <c r="I2445" s="75">
        <v>280.56600000000003</v>
      </c>
      <c r="J2445" s="75">
        <v>264.97899999999998</v>
      </c>
      <c r="K2445" s="75">
        <v>218.21799999999999</v>
      </c>
      <c r="L2445" s="74" t="s">
        <v>674</v>
      </c>
      <c r="M2445" s="75">
        <v>280.56600000000003</v>
      </c>
      <c r="N2445" s="75">
        <v>280.56600000000003</v>
      </c>
      <c r="O2445" s="75">
        <v>280.56600000000003</v>
      </c>
      <c r="P2445" s="75">
        <v>136.199206</v>
      </c>
      <c r="Q2445" s="75">
        <v>289.91820000000001</v>
      </c>
    </row>
    <row r="2446" spans="1:17" x14ac:dyDescent="0.2">
      <c r="A2446" s="19">
        <v>40679102</v>
      </c>
      <c r="B2446" s="19" t="s">
        <v>3041</v>
      </c>
      <c r="C2446" s="20">
        <v>78580</v>
      </c>
      <c r="D2446" s="73">
        <v>1693.75</v>
      </c>
      <c r="E2446" s="74">
        <v>446.98199999999997</v>
      </c>
      <c r="G2446" s="75">
        <v>114.16197000000001</v>
      </c>
      <c r="H2446" s="75">
        <v>243.00900000000001</v>
      </c>
      <c r="I2446" s="75">
        <v>235.17000000000004</v>
      </c>
      <c r="J2446" s="75">
        <v>222.10499999999999</v>
      </c>
      <c r="K2446" s="75">
        <v>182.91</v>
      </c>
      <c r="L2446" s="74" t="s">
        <v>674</v>
      </c>
      <c r="M2446" s="75">
        <v>235.17000000000004</v>
      </c>
      <c r="N2446" s="75">
        <v>235.17000000000004</v>
      </c>
      <c r="O2446" s="75">
        <v>235.17000000000004</v>
      </c>
      <c r="P2446" s="75">
        <v>114.16197000000001</v>
      </c>
      <c r="Q2446" s="75">
        <v>243.00900000000001</v>
      </c>
    </row>
    <row r="2447" spans="1:17" x14ac:dyDescent="0.2">
      <c r="A2447" s="19">
        <v>40679110</v>
      </c>
      <c r="B2447" s="19" t="s">
        <v>3043</v>
      </c>
      <c r="C2447" s="20">
        <v>78579</v>
      </c>
      <c r="D2447" s="73">
        <v>1582.25</v>
      </c>
      <c r="E2447" s="74">
        <v>446.98199999999997</v>
      </c>
      <c r="G2447" s="75">
        <v>3.5214140000000005</v>
      </c>
      <c r="H2447" s="75">
        <v>7.4958000000000009</v>
      </c>
      <c r="I2447" s="75">
        <v>7.2540000000000013</v>
      </c>
      <c r="J2447" s="75">
        <v>6.851</v>
      </c>
      <c r="K2447" s="75">
        <v>5.6420000000000003</v>
      </c>
      <c r="L2447" s="74" t="s">
        <v>674</v>
      </c>
      <c r="M2447" s="75">
        <v>7.2540000000000013</v>
      </c>
      <c r="N2447" s="75">
        <v>7.2540000000000013</v>
      </c>
      <c r="O2447" s="75">
        <v>7.2540000000000013</v>
      </c>
      <c r="P2447" s="75">
        <v>3.5214140000000005</v>
      </c>
      <c r="Q2447" s="75">
        <v>7.4958000000000009</v>
      </c>
    </row>
    <row r="2448" spans="1:17" x14ac:dyDescent="0.2">
      <c r="A2448" s="19">
        <v>40679136</v>
      </c>
      <c r="B2448" s="19" t="s">
        <v>2547</v>
      </c>
      <c r="C2448" s="20">
        <v>78202</v>
      </c>
      <c r="D2448" s="73">
        <v>1416.75</v>
      </c>
      <c r="E2448" s="74">
        <v>580.17499999999995</v>
      </c>
      <c r="G2448" s="75">
        <v>261.92155000000002</v>
      </c>
      <c r="H2448" s="75">
        <v>557.53500000000008</v>
      </c>
      <c r="I2448" s="75">
        <v>539.55000000000007</v>
      </c>
      <c r="J2448" s="75">
        <v>509.57499999999999</v>
      </c>
      <c r="K2448" s="75">
        <v>419.65</v>
      </c>
      <c r="L2448" s="74" t="s">
        <v>674</v>
      </c>
      <c r="M2448" s="75">
        <v>539.55000000000007</v>
      </c>
      <c r="N2448" s="75">
        <v>539.55000000000007</v>
      </c>
      <c r="O2448" s="75">
        <v>539.55000000000007</v>
      </c>
      <c r="P2448" s="75">
        <v>261.92155000000002</v>
      </c>
      <c r="Q2448" s="75">
        <v>557.53500000000008</v>
      </c>
    </row>
    <row r="2449" spans="1:17" x14ac:dyDescent="0.2">
      <c r="A2449" s="19">
        <v>40679144</v>
      </c>
      <c r="B2449" s="19" t="s">
        <v>2393</v>
      </c>
      <c r="C2449" s="20">
        <v>78832</v>
      </c>
      <c r="D2449" s="73">
        <v>1478.5</v>
      </c>
      <c r="E2449" s="74">
        <v>1712.7524999999998</v>
      </c>
      <c r="G2449" s="75">
        <v>932.15236400000003</v>
      </c>
      <c r="H2449" s="75">
        <v>1984.2108000000001</v>
      </c>
      <c r="I2449" s="75">
        <v>1920.2040000000002</v>
      </c>
      <c r="J2449" s="75">
        <v>1813.5259999999998</v>
      </c>
      <c r="K2449" s="75">
        <v>1493.492</v>
      </c>
      <c r="L2449" s="74" t="s">
        <v>674</v>
      </c>
      <c r="M2449" s="75">
        <v>1920.2040000000002</v>
      </c>
      <c r="N2449" s="75">
        <v>1920.2040000000002</v>
      </c>
      <c r="O2449" s="75">
        <v>1920.2040000000002</v>
      </c>
      <c r="P2449" s="75">
        <v>932.15236400000003</v>
      </c>
      <c r="Q2449" s="75">
        <v>1984.2108000000001</v>
      </c>
    </row>
    <row r="2450" spans="1:17" x14ac:dyDescent="0.2">
      <c r="A2450" s="19">
        <v>40679144</v>
      </c>
      <c r="B2450" s="19" t="s">
        <v>2393</v>
      </c>
      <c r="C2450" s="20">
        <v>78832</v>
      </c>
      <c r="D2450" s="73">
        <v>1478.5</v>
      </c>
      <c r="E2450" s="74">
        <v>1712.7524999999998</v>
      </c>
      <c r="G2450" s="75">
        <v>487.77263600000003</v>
      </c>
      <c r="H2450" s="75">
        <v>1038.2892000000002</v>
      </c>
      <c r="I2450" s="75">
        <v>1004.7960000000002</v>
      </c>
      <c r="J2450" s="75">
        <v>948.97400000000005</v>
      </c>
      <c r="K2450" s="75">
        <v>781.50800000000004</v>
      </c>
      <c r="L2450" s="74" t="s">
        <v>674</v>
      </c>
      <c r="M2450" s="75">
        <v>1004.7960000000002</v>
      </c>
      <c r="N2450" s="75">
        <v>1004.7960000000002</v>
      </c>
      <c r="O2450" s="75">
        <v>1004.7960000000002</v>
      </c>
      <c r="P2450" s="75">
        <v>487.77263600000003</v>
      </c>
      <c r="Q2450" s="75">
        <v>1038.2892000000002</v>
      </c>
    </row>
    <row r="2451" spans="1:17" x14ac:dyDescent="0.2">
      <c r="A2451" s="19">
        <v>40679144</v>
      </c>
      <c r="B2451" s="19" t="s">
        <v>2393</v>
      </c>
      <c r="C2451" s="20">
        <v>78832</v>
      </c>
      <c r="D2451" s="73">
        <v>1478.5</v>
      </c>
      <c r="E2451" s="74">
        <v>1712.7524999999998</v>
      </c>
      <c r="G2451" s="75">
        <v>452.33130799999998</v>
      </c>
      <c r="H2451" s="75">
        <v>962.84759999999994</v>
      </c>
      <c r="I2451" s="75">
        <v>931.78800000000012</v>
      </c>
      <c r="J2451" s="75">
        <v>880.02199999999993</v>
      </c>
      <c r="K2451" s="75">
        <v>724.72399999999993</v>
      </c>
      <c r="L2451" s="74" t="s">
        <v>674</v>
      </c>
      <c r="M2451" s="75">
        <v>931.78800000000012</v>
      </c>
      <c r="N2451" s="75">
        <v>931.78800000000012</v>
      </c>
      <c r="O2451" s="75">
        <v>931.78800000000012</v>
      </c>
      <c r="P2451" s="75">
        <v>452.33130799999998</v>
      </c>
      <c r="Q2451" s="75">
        <v>962.84759999999994</v>
      </c>
    </row>
    <row r="2452" spans="1:17" x14ac:dyDescent="0.2">
      <c r="A2452" s="19">
        <v>40679151</v>
      </c>
      <c r="B2452" s="19" t="s">
        <v>3006</v>
      </c>
      <c r="C2452" s="20">
        <v>78803</v>
      </c>
      <c r="D2452" s="73">
        <v>2460.75</v>
      </c>
      <c r="E2452" s="74">
        <v>1526.3604999999998</v>
      </c>
      <c r="G2452" s="75">
        <v>433.81548600000002</v>
      </c>
      <c r="H2452" s="75">
        <v>923.43420000000015</v>
      </c>
      <c r="I2452" s="75">
        <v>893.64600000000019</v>
      </c>
      <c r="J2452" s="75">
        <v>843.99900000000002</v>
      </c>
      <c r="K2452" s="75">
        <v>695.05799999999999</v>
      </c>
      <c r="L2452" s="74" t="s">
        <v>674</v>
      </c>
      <c r="M2452" s="75">
        <v>893.64600000000019</v>
      </c>
      <c r="N2452" s="75">
        <v>893.64600000000019</v>
      </c>
      <c r="O2452" s="75">
        <v>893.64600000000019</v>
      </c>
      <c r="P2452" s="75">
        <v>433.81548600000002</v>
      </c>
      <c r="Q2452" s="75">
        <v>923.43420000000015</v>
      </c>
    </row>
    <row r="2453" spans="1:17" x14ac:dyDescent="0.2">
      <c r="A2453" s="19">
        <v>40679169</v>
      </c>
      <c r="B2453" s="19" t="s">
        <v>4604</v>
      </c>
      <c r="C2453" s="20">
        <v>78830</v>
      </c>
      <c r="D2453" s="73">
        <v>3161.5</v>
      </c>
      <c r="E2453" s="74">
        <v>1526.3604999999998</v>
      </c>
      <c r="G2453" s="75">
        <v>487.77263600000003</v>
      </c>
      <c r="H2453" s="75">
        <v>1038.2892000000002</v>
      </c>
      <c r="I2453" s="75">
        <v>1004.7960000000002</v>
      </c>
      <c r="J2453" s="75">
        <v>948.97400000000005</v>
      </c>
      <c r="K2453" s="75">
        <v>781.50800000000004</v>
      </c>
      <c r="L2453" s="74" t="s">
        <v>674</v>
      </c>
      <c r="M2453" s="75">
        <v>1004.7960000000002</v>
      </c>
      <c r="N2453" s="75">
        <v>1004.7960000000002</v>
      </c>
      <c r="O2453" s="75">
        <v>1004.7960000000002</v>
      </c>
      <c r="P2453" s="75">
        <v>487.77263600000003</v>
      </c>
      <c r="Q2453" s="75">
        <v>1038.2892000000002</v>
      </c>
    </row>
    <row r="2454" spans="1:17" x14ac:dyDescent="0.2">
      <c r="A2454" s="19">
        <v>40679177</v>
      </c>
      <c r="B2454" s="19" t="s">
        <v>3355</v>
      </c>
      <c r="C2454" s="20">
        <v>78451</v>
      </c>
      <c r="D2454" s="73">
        <v>3216.75</v>
      </c>
      <c r="E2454" s="74">
        <v>1526.3604999999998</v>
      </c>
      <c r="G2454" s="75">
        <v>396.81442500000003</v>
      </c>
      <c r="H2454" s="75">
        <v>844.67250000000001</v>
      </c>
      <c r="I2454" s="75">
        <v>817.42500000000007</v>
      </c>
      <c r="J2454" s="75">
        <v>772.01249999999993</v>
      </c>
      <c r="K2454" s="75">
        <v>635.77499999999998</v>
      </c>
      <c r="L2454" s="74" t="s">
        <v>674</v>
      </c>
      <c r="M2454" s="75">
        <v>817.42500000000007</v>
      </c>
      <c r="N2454" s="75">
        <v>817.42500000000007</v>
      </c>
      <c r="O2454" s="75">
        <v>817.42500000000007</v>
      </c>
      <c r="P2454" s="75">
        <v>396.81442500000003</v>
      </c>
      <c r="Q2454" s="75">
        <v>844.67250000000001</v>
      </c>
    </row>
    <row r="2455" spans="1:17" x14ac:dyDescent="0.2">
      <c r="A2455" s="19">
        <v>40679177</v>
      </c>
      <c r="B2455" s="19" t="s">
        <v>3355</v>
      </c>
      <c r="C2455" s="20">
        <v>78451</v>
      </c>
      <c r="D2455" s="73">
        <v>3216.75</v>
      </c>
      <c r="E2455" s="74">
        <v>1526.3604999999998</v>
      </c>
      <c r="G2455" s="75">
        <v>0</v>
      </c>
      <c r="H2455" s="75">
        <v>0</v>
      </c>
      <c r="I2455" s="75">
        <v>0</v>
      </c>
      <c r="J2455" s="75">
        <v>0</v>
      </c>
      <c r="K2455" s="75">
        <v>0</v>
      </c>
      <c r="L2455" s="74" t="s">
        <v>674</v>
      </c>
      <c r="M2455" s="75">
        <v>0</v>
      </c>
      <c r="N2455" s="75">
        <v>0</v>
      </c>
      <c r="O2455" s="75">
        <v>0</v>
      </c>
      <c r="P2455" s="75">
        <v>0</v>
      </c>
      <c r="Q2455" s="75">
        <v>0</v>
      </c>
    </row>
    <row r="2456" spans="1:17" x14ac:dyDescent="0.2">
      <c r="A2456" s="19">
        <v>40679177</v>
      </c>
      <c r="B2456" s="19" t="s">
        <v>3355</v>
      </c>
      <c r="C2456" s="20">
        <v>78451</v>
      </c>
      <c r="D2456" s="73">
        <v>3216.75</v>
      </c>
      <c r="E2456" s="74">
        <v>1526.3604999999998</v>
      </c>
      <c r="G2456" s="75">
        <v>89.892175000000009</v>
      </c>
      <c r="H2456" s="75">
        <v>191.3475</v>
      </c>
      <c r="I2456" s="75">
        <v>185.17500000000004</v>
      </c>
      <c r="J2456" s="75">
        <v>174.88749999999999</v>
      </c>
      <c r="K2456" s="75">
        <v>144.02499999999998</v>
      </c>
      <c r="L2456" s="74" t="s">
        <v>674</v>
      </c>
      <c r="M2456" s="75">
        <v>185.17500000000004</v>
      </c>
      <c r="N2456" s="75">
        <v>185.17500000000004</v>
      </c>
      <c r="O2456" s="75">
        <v>185.17500000000004</v>
      </c>
      <c r="P2456" s="75">
        <v>89.892175000000009</v>
      </c>
      <c r="Q2456" s="75">
        <v>191.3475</v>
      </c>
    </row>
    <row r="2457" spans="1:17" x14ac:dyDescent="0.2">
      <c r="A2457" s="19">
        <v>40679185</v>
      </c>
      <c r="B2457" s="19" t="s">
        <v>1349</v>
      </c>
      <c r="C2457" s="20">
        <v>78452</v>
      </c>
      <c r="D2457" s="73">
        <v>6382.5</v>
      </c>
      <c r="E2457" s="74">
        <v>1526.3604999999998</v>
      </c>
      <c r="G2457" s="75">
        <v>455.68670000000003</v>
      </c>
      <c r="H2457" s="75">
        <v>969.99</v>
      </c>
      <c r="I2457" s="75">
        <v>938.70000000000016</v>
      </c>
      <c r="J2457" s="75">
        <v>886.55</v>
      </c>
      <c r="K2457" s="75">
        <v>730.09999999999991</v>
      </c>
      <c r="L2457" s="74" t="s">
        <v>674</v>
      </c>
      <c r="M2457" s="75">
        <v>938.70000000000016</v>
      </c>
      <c r="N2457" s="75">
        <v>938.70000000000016</v>
      </c>
      <c r="O2457" s="75">
        <v>938.70000000000016</v>
      </c>
      <c r="P2457" s="75">
        <v>455.68670000000003</v>
      </c>
      <c r="Q2457" s="75">
        <v>969.99</v>
      </c>
    </row>
    <row r="2458" spans="1:17" x14ac:dyDescent="0.2">
      <c r="A2458" s="19">
        <v>40679193</v>
      </c>
      <c r="B2458" s="19" t="s">
        <v>4605</v>
      </c>
      <c r="C2458" s="20">
        <v>78803</v>
      </c>
      <c r="D2458" s="73">
        <v>2943.5</v>
      </c>
      <c r="E2458" s="74">
        <v>1526.3604999999998</v>
      </c>
      <c r="G2458" s="75">
        <v>260.92541800000004</v>
      </c>
      <c r="H2458" s="75">
        <v>555.41460000000006</v>
      </c>
      <c r="I2458" s="75">
        <v>537.49800000000005</v>
      </c>
      <c r="J2458" s="75">
        <v>507.637</v>
      </c>
      <c r="K2458" s="75">
        <v>418.05399999999997</v>
      </c>
      <c r="L2458" s="74" t="s">
        <v>674</v>
      </c>
      <c r="M2458" s="75">
        <v>537.49800000000005</v>
      </c>
      <c r="N2458" s="75">
        <v>537.49800000000005</v>
      </c>
      <c r="O2458" s="75">
        <v>537.49800000000005</v>
      </c>
      <c r="P2458" s="75">
        <v>260.92541800000004</v>
      </c>
      <c r="Q2458" s="75">
        <v>555.41460000000006</v>
      </c>
    </row>
    <row r="2459" spans="1:17" x14ac:dyDescent="0.2">
      <c r="A2459" s="19">
        <v>40679201</v>
      </c>
      <c r="B2459" s="19" t="s">
        <v>3928</v>
      </c>
      <c r="C2459" s="20">
        <v>78803</v>
      </c>
      <c r="D2459" s="73">
        <v>3055</v>
      </c>
      <c r="E2459" s="74">
        <v>1526.3604999999998</v>
      </c>
      <c r="G2459" s="75">
        <v>436.65533600000003</v>
      </c>
      <c r="H2459" s="75">
        <v>929.47920000000011</v>
      </c>
      <c r="I2459" s="75">
        <v>899.49600000000021</v>
      </c>
      <c r="J2459" s="75">
        <v>849.524</v>
      </c>
      <c r="K2459" s="75">
        <v>699.60799999999995</v>
      </c>
      <c r="L2459" s="74" t="s">
        <v>674</v>
      </c>
      <c r="M2459" s="75">
        <v>899.49600000000021</v>
      </c>
      <c r="N2459" s="75">
        <v>899.49600000000021</v>
      </c>
      <c r="O2459" s="75">
        <v>899.49600000000021</v>
      </c>
      <c r="P2459" s="75">
        <v>436.65533600000003</v>
      </c>
      <c r="Q2459" s="75">
        <v>929.47920000000011</v>
      </c>
    </row>
    <row r="2460" spans="1:17" x14ac:dyDescent="0.2">
      <c r="A2460" s="19">
        <v>40679219</v>
      </c>
      <c r="B2460" s="19" t="s">
        <v>4701</v>
      </c>
      <c r="C2460" s="20">
        <v>78803</v>
      </c>
      <c r="D2460" s="73">
        <v>3017.5</v>
      </c>
      <c r="E2460" s="74">
        <v>1526.3604999999998</v>
      </c>
      <c r="G2460" s="75">
        <v>470.73353600000002</v>
      </c>
      <c r="H2460" s="75">
        <v>1002.0192000000001</v>
      </c>
      <c r="I2460" s="75">
        <v>969.69600000000014</v>
      </c>
      <c r="J2460" s="75">
        <v>915.82400000000007</v>
      </c>
      <c r="K2460" s="75">
        <v>754.20799999999997</v>
      </c>
      <c r="L2460" s="74" t="s">
        <v>674</v>
      </c>
      <c r="M2460" s="75">
        <v>969.69600000000014</v>
      </c>
      <c r="N2460" s="75">
        <v>969.69600000000014</v>
      </c>
      <c r="O2460" s="75">
        <v>969.69600000000014</v>
      </c>
      <c r="P2460" s="75">
        <v>470.73353600000002</v>
      </c>
      <c r="Q2460" s="75">
        <v>1002.0192000000001</v>
      </c>
    </row>
    <row r="2461" spans="1:17" x14ac:dyDescent="0.2">
      <c r="A2461" s="19">
        <v>40679250</v>
      </c>
      <c r="B2461" s="19" t="s">
        <v>3799</v>
      </c>
      <c r="C2461" s="72" t="s">
        <v>3800</v>
      </c>
      <c r="D2461" s="73">
        <v>556.5</v>
      </c>
      <c r="E2461" s="74">
        <v>0</v>
      </c>
      <c r="G2461" s="75">
        <v>489.13576399999999</v>
      </c>
      <c r="H2461" s="75">
        <v>1041.1908000000001</v>
      </c>
      <c r="I2461" s="75">
        <v>1007.6040000000002</v>
      </c>
      <c r="J2461" s="75">
        <v>951.62599999999998</v>
      </c>
      <c r="K2461" s="75">
        <v>783.69199999999989</v>
      </c>
      <c r="L2461" s="74" t="s">
        <v>674</v>
      </c>
      <c r="M2461" s="75">
        <v>1007.6040000000002</v>
      </c>
      <c r="N2461" s="75">
        <v>1007.6040000000002</v>
      </c>
      <c r="O2461" s="75">
        <v>1007.6040000000002</v>
      </c>
      <c r="P2461" s="75">
        <v>489.13576399999999</v>
      </c>
      <c r="Q2461" s="75">
        <v>1041.1908000000001</v>
      </c>
    </row>
    <row r="2462" spans="1:17" x14ac:dyDescent="0.2">
      <c r="A2462" s="19">
        <v>40679268</v>
      </c>
      <c r="B2462" s="19" t="s">
        <v>830</v>
      </c>
      <c r="C2462" s="72"/>
      <c r="D2462" s="73">
        <v>143</v>
      </c>
      <c r="E2462" s="74">
        <v>0</v>
      </c>
      <c r="G2462" s="75">
        <v>57.024188000000002</v>
      </c>
      <c r="H2462" s="75">
        <v>121.38360000000002</v>
      </c>
      <c r="I2462" s="75">
        <v>117.46800000000003</v>
      </c>
      <c r="J2462" s="75">
        <v>110.94200000000001</v>
      </c>
      <c r="K2462" s="75">
        <v>91.364000000000004</v>
      </c>
      <c r="L2462" s="74" t="s">
        <v>674</v>
      </c>
      <c r="M2462" s="75">
        <v>117.46800000000003</v>
      </c>
      <c r="N2462" s="75">
        <v>117.46800000000003</v>
      </c>
      <c r="O2462" s="75">
        <v>117.46800000000003</v>
      </c>
      <c r="P2462" s="75">
        <v>57.024188000000002</v>
      </c>
      <c r="Q2462" s="75">
        <v>121.38360000000002</v>
      </c>
    </row>
    <row r="2463" spans="1:17" x14ac:dyDescent="0.2">
      <c r="A2463" s="19">
        <v>40679276</v>
      </c>
      <c r="B2463" s="19" t="s">
        <v>3040</v>
      </c>
      <c r="C2463" s="20">
        <v>78598</v>
      </c>
      <c r="D2463" s="73">
        <v>1367</v>
      </c>
      <c r="E2463" s="74">
        <v>580.17499999999995</v>
      </c>
      <c r="G2463" s="75">
        <v>467.89368600000006</v>
      </c>
      <c r="H2463" s="75">
        <v>995.97420000000011</v>
      </c>
      <c r="I2463" s="75">
        <v>963.84600000000023</v>
      </c>
      <c r="J2463" s="75">
        <v>910.29899999999998</v>
      </c>
      <c r="K2463" s="75">
        <v>749.65800000000002</v>
      </c>
      <c r="L2463" s="74" t="s">
        <v>674</v>
      </c>
      <c r="M2463" s="75">
        <v>963.84600000000023</v>
      </c>
      <c r="N2463" s="75">
        <v>963.84600000000023</v>
      </c>
      <c r="O2463" s="75">
        <v>963.84600000000023</v>
      </c>
      <c r="P2463" s="75">
        <v>467.89368600000006</v>
      </c>
      <c r="Q2463" s="75">
        <v>995.97420000000011</v>
      </c>
    </row>
    <row r="2464" spans="1:17" x14ac:dyDescent="0.2">
      <c r="A2464" s="19">
        <v>40679342</v>
      </c>
      <c r="B2464" s="19" t="s">
        <v>2636</v>
      </c>
      <c r="C2464" s="72" t="s">
        <v>2637</v>
      </c>
      <c r="D2464" s="73">
        <v>68.75</v>
      </c>
      <c r="E2464" s="74">
        <v>0</v>
      </c>
      <c r="G2464" s="75">
        <v>282.16749600000003</v>
      </c>
      <c r="H2464" s="75">
        <v>600.63120000000004</v>
      </c>
      <c r="I2464" s="75">
        <v>581.25600000000009</v>
      </c>
      <c r="J2464" s="75">
        <v>548.96400000000006</v>
      </c>
      <c r="K2464" s="75">
        <v>452.08799999999997</v>
      </c>
      <c r="L2464" s="74" t="s">
        <v>674</v>
      </c>
      <c r="M2464" s="75">
        <v>581.25600000000009</v>
      </c>
      <c r="N2464" s="75">
        <v>581.25600000000009</v>
      </c>
      <c r="O2464" s="75">
        <v>581.25600000000009</v>
      </c>
      <c r="P2464" s="75">
        <v>282.16749600000003</v>
      </c>
      <c r="Q2464" s="75">
        <v>600.63120000000004</v>
      </c>
    </row>
    <row r="2465" spans="1:17" x14ac:dyDescent="0.2">
      <c r="A2465" s="19">
        <v>40679359</v>
      </c>
      <c r="B2465" s="19" t="s">
        <v>2643</v>
      </c>
      <c r="C2465" s="20">
        <v>78018</v>
      </c>
      <c r="D2465" s="73">
        <v>1256</v>
      </c>
      <c r="E2465" s="74">
        <v>580.17499999999995</v>
      </c>
      <c r="G2465" s="75">
        <v>496.17859200000004</v>
      </c>
      <c r="H2465" s="75">
        <v>1056.1824000000001</v>
      </c>
      <c r="I2465" s="75">
        <v>1022.1120000000002</v>
      </c>
      <c r="J2465" s="75">
        <v>965.32799999999997</v>
      </c>
      <c r="K2465" s="75">
        <v>794.976</v>
      </c>
      <c r="L2465" s="74" t="s">
        <v>674</v>
      </c>
      <c r="M2465" s="75">
        <v>1022.1120000000002</v>
      </c>
      <c r="N2465" s="75">
        <v>1022.1120000000002</v>
      </c>
      <c r="O2465" s="75">
        <v>1022.1120000000002</v>
      </c>
      <c r="P2465" s="75">
        <v>496.17859200000004</v>
      </c>
      <c r="Q2465" s="75">
        <v>1056.1824000000001</v>
      </c>
    </row>
    <row r="2466" spans="1:17" x14ac:dyDescent="0.2">
      <c r="A2466" s="19">
        <v>40679367</v>
      </c>
      <c r="B2466" s="19" t="s">
        <v>2635</v>
      </c>
      <c r="C2466" s="20">
        <v>79005</v>
      </c>
      <c r="D2466" s="73">
        <v>636.5</v>
      </c>
      <c r="E2466" s="74">
        <v>287.18949999999995</v>
      </c>
      <c r="G2466" s="75">
        <v>346.00732400000004</v>
      </c>
      <c r="H2466" s="75">
        <v>736.52280000000007</v>
      </c>
      <c r="I2466" s="75">
        <v>712.76400000000012</v>
      </c>
      <c r="J2466" s="75">
        <v>673.16600000000005</v>
      </c>
      <c r="K2466" s="75">
        <v>554.37199999999996</v>
      </c>
      <c r="L2466" s="74" t="s">
        <v>674</v>
      </c>
      <c r="M2466" s="75">
        <v>712.76400000000012</v>
      </c>
      <c r="N2466" s="75">
        <v>712.76400000000012</v>
      </c>
      <c r="O2466" s="75">
        <v>712.76400000000012</v>
      </c>
      <c r="P2466" s="75">
        <v>346.00732400000004</v>
      </c>
      <c r="Q2466" s="75">
        <v>736.52280000000007</v>
      </c>
    </row>
    <row r="2467" spans="1:17" x14ac:dyDescent="0.2">
      <c r="A2467" s="19">
        <v>40679375</v>
      </c>
      <c r="B2467" s="19" t="s">
        <v>2640</v>
      </c>
      <c r="C2467" s="20">
        <v>79005</v>
      </c>
      <c r="D2467" s="73">
        <v>636.5</v>
      </c>
      <c r="E2467" s="74">
        <v>287.18949999999995</v>
      </c>
      <c r="G2467" s="75">
        <v>342.20192500000002</v>
      </c>
      <c r="H2467" s="75">
        <v>728.42250000000001</v>
      </c>
      <c r="I2467" s="75">
        <v>704.92500000000007</v>
      </c>
      <c r="J2467" s="75">
        <v>665.76249999999993</v>
      </c>
      <c r="K2467" s="75">
        <v>548.27499999999998</v>
      </c>
      <c r="L2467" s="74" t="s">
        <v>674</v>
      </c>
      <c r="M2467" s="75">
        <v>704.92500000000007</v>
      </c>
      <c r="N2467" s="75">
        <v>704.92500000000007</v>
      </c>
      <c r="O2467" s="75">
        <v>704.92500000000007</v>
      </c>
      <c r="P2467" s="75">
        <v>342.20192500000002</v>
      </c>
      <c r="Q2467" s="75">
        <v>728.42250000000001</v>
      </c>
    </row>
    <row r="2468" spans="1:17" x14ac:dyDescent="0.2">
      <c r="A2468" s="19">
        <v>40679383</v>
      </c>
      <c r="B2468" s="19" t="s">
        <v>5069</v>
      </c>
      <c r="C2468" s="20">
        <v>78072</v>
      </c>
      <c r="D2468" s="73">
        <v>1547.75</v>
      </c>
      <c r="E2468" s="74">
        <v>580.17499999999995</v>
      </c>
      <c r="G2468" s="75">
        <v>71.90500200000001</v>
      </c>
      <c r="H2468" s="75">
        <v>153.05940000000001</v>
      </c>
      <c r="I2468" s="75">
        <v>148.12200000000004</v>
      </c>
      <c r="J2468" s="75">
        <v>139.893</v>
      </c>
      <c r="K2468" s="75">
        <v>115.206</v>
      </c>
      <c r="L2468" s="74" t="s">
        <v>674</v>
      </c>
      <c r="M2468" s="75">
        <v>148.12200000000004</v>
      </c>
      <c r="N2468" s="75">
        <v>148.12200000000004</v>
      </c>
      <c r="O2468" s="75">
        <v>148.12200000000004</v>
      </c>
      <c r="P2468" s="75">
        <v>71.90500200000001</v>
      </c>
      <c r="Q2468" s="75">
        <v>153.05940000000001</v>
      </c>
    </row>
    <row r="2469" spans="1:17" x14ac:dyDescent="0.2">
      <c r="A2469" s="19">
        <v>40679391</v>
      </c>
      <c r="B2469" s="19" t="s">
        <v>5150</v>
      </c>
      <c r="C2469" s="20">
        <v>78830</v>
      </c>
      <c r="D2469" s="73">
        <v>1090.75</v>
      </c>
      <c r="E2469" s="74">
        <v>1526.3604999999998</v>
      </c>
      <c r="G2469" s="75">
        <v>300.56972400000001</v>
      </c>
      <c r="H2469" s="75">
        <v>639.80280000000005</v>
      </c>
      <c r="I2469" s="75">
        <v>619.1640000000001</v>
      </c>
      <c r="J2469" s="75">
        <v>584.76599999999996</v>
      </c>
      <c r="K2469" s="75">
        <v>481.572</v>
      </c>
      <c r="L2469" s="74" t="s">
        <v>674</v>
      </c>
      <c r="M2469" s="75">
        <v>619.1640000000001</v>
      </c>
      <c r="N2469" s="75">
        <v>619.1640000000001</v>
      </c>
      <c r="O2469" s="75">
        <v>619.1640000000001</v>
      </c>
      <c r="P2469" s="75">
        <v>300.56972400000001</v>
      </c>
      <c r="Q2469" s="75">
        <v>639.80280000000005</v>
      </c>
    </row>
    <row r="2470" spans="1:17" x14ac:dyDescent="0.2">
      <c r="A2470" s="19">
        <v>46780078</v>
      </c>
      <c r="B2470" s="19" t="s">
        <v>503</v>
      </c>
      <c r="C2470" s="20">
        <v>78014</v>
      </c>
      <c r="D2470" s="73">
        <v>1455</v>
      </c>
      <c r="E2470" s="74">
        <v>446.98199999999997</v>
      </c>
      <c r="G2470" s="75">
        <v>321.811802</v>
      </c>
      <c r="H2470" s="75">
        <v>685.01940000000002</v>
      </c>
      <c r="I2470" s="75">
        <v>662.92200000000014</v>
      </c>
      <c r="J2470" s="75">
        <v>626.09300000000007</v>
      </c>
      <c r="K2470" s="75">
        <v>515.60599999999999</v>
      </c>
      <c r="L2470" s="74" t="s">
        <v>674</v>
      </c>
      <c r="M2470" s="75">
        <v>662.92200000000014</v>
      </c>
      <c r="N2470" s="75">
        <v>662.92200000000014</v>
      </c>
      <c r="O2470" s="75">
        <v>662.92200000000014</v>
      </c>
      <c r="P2470" s="75">
        <v>321.811802</v>
      </c>
      <c r="Q2470" s="75">
        <v>685.01940000000002</v>
      </c>
    </row>
    <row r="2471" spans="1:17" x14ac:dyDescent="0.2">
      <c r="A2471" s="19">
        <v>46782801</v>
      </c>
      <c r="B2471" s="19" t="s">
        <v>2404</v>
      </c>
      <c r="C2471" s="20">
        <v>78278</v>
      </c>
      <c r="D2471" s="73">
        <v>1685.5</v>
      </c>
      <c r="E2471" s="74">
        <v>446.98199999999997</v>
      </c>
      <c r="G2471" s="75">
        <v>428.13578600000005</v>
      </c>
      <c r="H2471" s="75">
        <v>911.34420000000011</v>
      </c>
      <c r="I2471" s="75">
        <v>881.94600000000014</v>
      </c>
      <c r="J2471" s="75">
        <v>832.94900000000007</v>
      </c>
      <c r="K2471" s="75">
        <v>685.95799999999997</v>
      </c>
      <c r="L2471" s="74" t="s">
        <v>674</v>
      </c>
      <c r="M2471" s="75">
        <v>881.94600000000014</v>
      </c>
      <c r="N2471" s="75">
        <v>881.94600000000014</v>
      </c>
      <c r="O2471" s="75">
        <v>881.94600000000014</v>
      </c>
      <c r="P2471" s="75">
        <v>428.13578600000005</v>
      </c>
      <c r="Q2471" s="75">
        <v>911.34420000000011</v>
      </c>
    </row>
    <row r="2472" spans="1:17" x14ac:dyDescent="0.2">
      <c r="A2472" s="19">
        <v>46782900</v>
      </c>
      <c r="B2472" s="19" t="s">
        <v>3093</v>
      </c>
      <c r="C2472" s="20">
        <v>78290</v>
      </c>
      <c r="D2472" s="73">
        <v>1618.5</v>
      </c>
      <c r="E2472" s="74">
        <v>446.98199999999997</v>
      </c>
      <c r="G2472" s="75">
        <v>522.64599399999997</v>
      </c>
      <c r="H2472" s="75">
        <v>1112.5218</v>
      </c>
      <c r="I2472" s="75">
        <v>1076.6340000000002</v>
      </c>
      <c r="J2472" s="75">
        <v>1016.8209999999999</v>
      </c>
      <c r="K2472" s="75">
        <v>837.38199999999995</v>
      </c>
      <c r="L2472" s="74" t="s">
        <v>674</v>
      </c>
      <c r="M2472" s="75">
        <v>1076.6340000000002</v>
      </c>
      <c r="N2472" s="75">
        <v>1076.6340000000002</v>
      </c>
      <c r="O2472" s="75">
        <v>1076.6340000000002</v>
      </c>
      <c r="P2472" s="75">
        <v>522.64599399999997</v>
      </c>
      <c r="Q2472" s="75">
        <v>1112.5218</v>
      </c>
    </row>
    <row r="2473" spans="1:17" x14ac:dyDescent="0.2">
      <c r="A2473" s="19">
        <v>46784039</v>
      </c>
      <c r="B2473" s="19" t="s">
        <v>3250</v>
      </c>
      <c r="C2473" s="20">
        <v>78472</v>
      </c>
      <c r="D2473" s="73">
        <v>2163.5</v>
      </c>
      <c r="E2473" s="74">
        <v>446.98199999999997</v>
      </c>
      <c r="G2473" s="75">
        <v>283.53062400000005</v>
      </c>
      <c r="H2473" s="75">
        <v>603.53280000000007</v>
      </c>
      <c r="I2473" s="75">
        <v>584.06400000000008</v>
      </c>
      <c r="J2473" s="75">
        <v>551.61599999999999</v>
      </c>
      <c r="K2473" s="75">
        <v>454.27199999999999</v>
      </c>
      <c r="L2473" s="74" t="s">
        <v>674</v>
      </c>
      <c r="M2473" s="75">
        <v>584.06400000000008</v>
      </c>
      <c r="N2473" s="75">
        <v>584.06400000000008</v>
      </c>
      <c r="O2473" s="75">
        <v>584.06400000000008</v>
      </c>
      <c r="P2473" s="75">
        <v>283.53062400000005</v>
      </c>
      <c r="Q2473" s="75">
        <v>603.53280000000007</v>
      </c>
    </row>
    <row r="2474" spans="1:17" x14ac:dyDescent="0.2">
      <c r="A2474" s="19">
        <v>46787610</v>
      </c>
      <c r="B2474" s="19" t="s">
        <v>4521</v>
      </c>
      <c r="C2474" s="20">
        <v>78761</v>
      </c>
      <c r="D2474" s="73">
        <v>893.25</v>
      </c>
      <c r="E2474" s="74">
        <v>446.98199999999997</v>
      </c>
      <c r="G2474" s="75">
        <v>653.16550000000007</v>
      </c>
      <c r="H2474" s="75">
        <v>1390.3500000000001</v>
      </c>
      <c r="I2474" s="75">
        <v>1345.5000000000002</v>
      </c>
      <c r="J2474" s="75">
        <v>1270.75</v>
      </c>
      <c r="K2474" s="75">
        <v>1046.5</v>
      </c>
      <c r="L2474" s="74" t="s">
        <v>674</v>
      </c>
      <c r="M2474" s="75">
        <v>1345.5000000000002</v>
      </c>
      <c r="N2474" s="75">
        <v>1345.5000000000002</v>
      </c>
      <c r="O2474" s="75">
        <v>1345.5000000000002</v>
      </c>
      <c r="P2474" s="75">
        <v>653.16550000000007</v>
      </c>
      <c r="Q2474" s="75">
        <v>1390.3500000000001</v>
      </c>
    </row>
    <row r="2475" spans="1:17" x14ac:dyDescent="0.2">
      <c r="A2475" s="19">
        <v>46788923</v>
      </c>
      <c r="B2475" s="19" t="s">
        <v>2403</v>
      </c>
      <c r="C2475" s="20">
        <v>78262</v>
      </c>
      <c r="D2475" s="73">
        <v>1308.5</v>
      </c>
      <c r="E2475" s="74">
        <v>446.98199999999997</v>
      </c>
      <c r="G2475" s="75">
        <v>531.16554399999995</v>
      </c>
      <c r="H2475" s="75">
        <v>1130.6568</v>
      </c>
      <c r="I2475" s="75">
        <v>1094.1840000000002</v>
      </c>
      <c r="J2475" s="75">
        <v>1033.396</v>
      </c>
      <c r="K2475" s="75">
        <v>851.03199999999993</v>
      </c>
      <c r="L2475" s="74" t="s">
        <v>674</v>
      </c>
      <c r="M2475" s="75">
        <v>1094.1840000000002</v>
      </c>
      <c r="N2475" s="75">
        <v>1094.1840000000002</v>
      </c>
      <c r="O2475" s="75">
        <v>1094.1840000000002</v>
      </c>
      <c r="P2475" s="75">
        <v>531.16554399999995</v>
      </c>
      <c r="Q2475" s="75">
        <v>1130.6568</v>
      </c>
    </row>
    <row r="2476" spans="1:17" x14ac:dyDescent="0.2">
      <c r="A2476" s="19">
        <v>40470411</v>
      </c>
      <c r="B2476" s="19" t="s">
        <v>3200</v>
      </c>
      <c r="C2476" s="72" t="s">
        <v>3201</v>
      </c>
      <c r="D2476" s="73">
        <v>2387.5</v>
      </c>
      <c r="E2476" s="74">
        <v>423.69449999999995</v>
      </c>
      <c r="G2476" s="75">
        <v>522.64599399999997</v>
      </c>
      <c r="H2476" s="75">
        <v>1112.5218</v>
      </c>
      <c r="I2476" s="75">
        <v>1076.6340000000002</v>
      </c>
      <c r="J2476" s="75">
        <v>1016.8209999999999</v>
      </c>
      <c r="K2476" s="75">
        <v>837.38199999999995</v>
      </c>
      <c r="L2476" s="74" t="s">
        <v>674</v>
      </c>
      <c r="M2476" s="75">
        <v>1076.6340000000002</v>
      </c>
      <c r="N2476" s="75">
        <v>1076.6340000000002</v>
      </c>
      <c r="O2476" s="75">
        <v>1076.6340000000002</v>
      </c>
      <c r="P2476" s="75">
        <v>522.64599399999997</v>
      </c>
      <c r="Q2476" s="75">
        <v>1112.5218</v>
      </c>
    </row>
    <row r="2477" spans="1:17" x14ac:dyDescent="0.2">
      <c r="A2477" s="19">
        <v>41250002</v>
      </c>
      <c r="B2477" s="19" t="s">
        <v>366</v>
      </c>
      <c r="C2477" s="20">
        <v>72141</v>
      </c>
      <c r="D2477" s="73">
        <v>4249</v>
      </c>
      <c r="E2477" s="74">
        <v>268.548</v>
      </c>
      <c r="G2477" s="75">
        <v>0</v>
      </c>
      <c r="H2477" s="75">
        <v>1180.9512</v>
      </c>
      <c r="I2477" s="75">
        <v>1142.856</v>
      </c>
      <c r="J2477" s="75">
        <v>1079.3639999999998</v>
      </c>
      <c r="K2477" s="75">
        <v>888.88799999999992</v>
      </c>
      <c r="L2477" s="76">
        <v>0</v>
      </c>
      <c r="M2477" s="75">
        <v>1142.856</v>
      </c>
      <c r="N2477" s="75">
        <v>1142.856</v>
      </c>
      <c r="O2477" s="75">
        <v>1142.856</v>
      </c>
      <c r="P2477" s="77">
        <v>0</v>
      </c>
      <c r="Q2477" s="77">
        <v>1180.9512</v>
      </c>
    </row>
    <row r="2478" spans="1:17" x14ac:dyDescent="0.2">
      <c r="A2478" s="19">
        <v>41250010</v>
      </c>
      <c r="B2478" s="19" t="s">
        <v>3222</v>
      </c>
      <c r="C2478" s="20">
        <v>72142</v>
      </c>
      <c r="D2478" s="73">
        <v>4249</v>
      </c>
      <c r="E2478" s="74">
        <v>423.69449999999995</v>
      </c>
      <c r="G2478" s="75">
        <v>595.45974799999999</v>
      </c>
      <c r="H2478" s="75">
        <v>1267.5156000000002</v>
      </c>
      <c r="I2478" s="75">
        <v>1226.6280000000002</v>
      </c>
      <c r="J2478" s="75">
        <v>1158.482</v>
      </c>
      <c r="K2478" s="75">
        <v>954.04399999999998</v>
      </c>
      <c r="L2478" s="74" t="s">
        <v>674</v>
      </c>
      <c r="M2478" s="75">
        <v>1226.6280000000002</v>
      </c>
      <c r="N2478" s="75">
        <v>1226.6280000000002</v>
      </c>
      <c r="O2478" s="75">
        <v>1226.6280000000002</v>
      </c>
      <c r="P2478" s="75">
        <v>595.45974799999999</v>
      </c>
      <c r="Q2478" s="75">
        <v>1267.5156000000002</v>
      </c>
    </row>
    <row r="2479" spans="1:17" x14ac:dyDescent="0.2">
      <c r="A2479" s="19">
        <v>41250028</v>
      </c>
      <c r="B2479" s="19" t="s">
        <v>363</v>
      </c>
      <c r="C2479" s="20">
        <v>72146</v>
      </c>
      <c r="D2479" s="73">
        <v>4249</v>
      </c>
      <c r="E2479" s="74">
        <v>268.548</v>
      </c>
      <c r="G2479" s="75">
        <v>127.45246800000001</v>
      </c>
      <c r="H2479" s="75">
        <v>271.29960000000005</v>
      </c>
      <c r="I2479" s="75">
        <v>262.54800000000006</v>
      </c>
      <c r="J2479" s="75">
        <v>247.96200000000002</v>
      </c>
      <c r="K2479" s="75">
        <v>204.20400000000001</v>
      </c>
      <c r="L2479" s="74" t="s">
        <v>674</v>
      </c>
      <c r="M2479" s="75">
        <v>262.54800000000006</v>
      </c>
      <c r="N2479" s="75">
        <v>262.54800000000006</v>
      </c>
      <c r="O2479" s="75">
        <v>262.54800000000006</v>
      </c>
      <c r="P2479" s="75">
        <v>127.45246800000001</v>
      </c>
      <c r="Q2479" s="75">
        <v>271.29960000000005</v>
      </c>
    </row>
    <row r="2480" spans="1:17" x14ac:dyDescent="0.2">
      <c r="A2480" s="19">
        <v>41250036</v>
      </c>
      <c r="B2480" s="19" t="s">
        <v>3237</v>
      </c>
      <c r="C2480" s="20">
        <v>72147</v>
      </c>
      <c r="D2480" s="73">
        <v>4036.5</v>
      </c>
      <c r="E2480" s="74">
        <v>423.69449999999995</v>
      </c>
      <c r="G2480" s="75">
        <v>275.12466800000004</v>
      </c>
      <c r="H2480" s="75">
        <v>585.63960000000009</v>
      </c>
      <c r="I2480" s="75">
        <v>566.74800000000016</v>
      </c>
      <c r="J2480" s="75">
        <v>535.26200000000006</v>
      </c>
      <c r="K2480" s="75">
        <v>440.80399999999997</v>
      </c>
      <c r="L2480" s="74" t="s">
        <v>674</v>
      </c>
      <c r="M2480" s="75">
        <v>566.74800000000016</v>
      </c>
      <c r="N2480" s="75">
        <v>566.74800000000016</v>
      </c>
      <c r="O2480" s="75">
        <v>566.74800000000016</v>
      </c>
      <c r="P2480" s="75">
        <v>275.12466800000004</v>
      </c>
      <c r="Q2480" s="75">
        <v>585.63960000000009</v>
      </c>
    </row>
    <row r="2481" spans="1:17" x14ac:dyDescent="0.2">
      <c r="A2481" s="19">
        <v>41250044</v>
      </c>
      <c r="B2481" s="19" t="s">
        <v>7</v>
      </c>
      <c r="C2481" s="20">
        <v>72148</v>
      </c>
      <c r="D2481" s="73">
        <v>4249</v>
      </c>
      <c r="E2481" s="74">
        <v>268.548</v>
      </c>
      <c r="G2481" s="75">
        <v>0</v>
      </c>
      <c r="H2481" s="75">
        <v>1901.0316</v>
      </c>
      <c r="I2481" s="75">
        <v>1839.7079999999999</v>
      </c>
      <c r="J2481" s="75">
        <v>1737.502</v>
      </c>
      <c r="K2481" s="75">
        <v>1430.8839999999998</v>
      </c>
      <c r="L2481" s="76">
        <v>0</v>
      </c>
      <c r="M2481" s="75">
        <v>1839.7079999999999</v>
      </c>
      <c r="N2481" s="75">
        <v>1839.7079999999999</v>
      </c>
      <c r="O2481" s="75">
        <v>1839.7079999999999</v>
      </c>
      <c r="P2481" s="77">
        <v>0</v>
      </c>
      <c r="Q2481" s="77">
        <v>1901.0316</v>
      </c>
    </row>
    <row r="2482" spans="1:17" x14ac:dyDescent="0.2">
      <c r="A2482" s="19">
        <v>41250051</v>
      </c>
      <c r="B2482" s="19" t="s">
        <v>3230</v>
      </c>
      <c r="C2482" s="20">
        <v>72149</v>
      </c>
      <c r="D2482" s="73">
        <v>4249</v>
      </c>
      <c r="E2482" s="74">
        <v>423.69449999999995</v>
      </c>
      <c r="G2482" s="75">
        <v>66.225302000000013</v>
      </c>
      <c r="H2482" s="75">
        <v>140.96940000000001</v>
      </c>
      <c r="I2482" s="75">
        <v>136.42200000000003</v>
      </c>
      <c r="J2482" s="75">
        <v>128.84300000000002</v>
      </c>
      <c r="K2482" s="75">
        <v>106.10600000000001</v>
      </c>
      <c r="L2482" s="74" t="s">
        <v>674</v>
      </c>
      <c r="M2482" s="75">
        <v>136.42200000000003</v>
      </c>
      <c r="N2482" s="75">
        <v>136.42200000000003</v>
      </c>
      <c r="O2482" s="75">
        <v>136.42200000000003</v>
      </c>
      <c r="P2482" s="75">
        <v>66.225302000000013</v>
      </c>
      <c r="Q2482" s="75">
        <v>140.96940000000001</v>
      </c>
    </row>
    <row r="2483" spans="1:17" x14ac:dyDescent="0.2">
      <c r="A2483" s="19">
        <v>41250069</v>
      </c>
      <c r="B2483" s="19" t="s">
        <v>3214</v>
      </c>
      <c r="C2483" s="20">
        <v>74181</v>
      </c>
      <c r="D2483" s="73">
        <v>4585</v>
      </c>
      <c r="E2483" s="74">
        <v>268.548</v>
      </c>
      <c r="G2483" s="75">
        <v>404.36171000000002</v>
      </c>
      <c r="H2483" s="75">
        <v>2651.4300000000003</v>
      </c>
      <c r="I2483" s="75">
        <v>2565.9</v>
      </c>
      <c r="J2483" s="75">
        <v>2423.35</v>
      </c>
      <c r="K2483" s="75">
        <v>1995.6999999999998</v>
      </c>
      <c r="L2483" s="76">
        <v>707.32799999999997</v>
      </c>
      <c r="M2483" s="75">
        <v>2565.9</v>
      </c>
      <c r="N2483" s="75">
        <v>2565.9</v>
      </c>
      <c r="O2483" s="75">
        <v>2565.9</v>
      </c>
      <c r="P2483" s="77">
        <v>404.36171000000002</v>
      </c>
      <c r="Q2483" s="77">
        <v>2651.4300000000003</v>
      </c>
    </row>
    <row r="2484" spans="1:17" x14ac:dyDescent="0.2">
      <c r="A2484" s="19">
        <v>41250077</v>
      </c>
      <c r="B2484" s="19" t="s">
        <v>1239</v>
      </c>
      <c r="C2484" s="20">
        <v>77084</v>
      </c>
      <c r="D2484" s="73">
        <v>3240</v>
      </c>
      <c r="E2484" s="74">
        <v>268.548</v>
      </c>
      <c r="G2484" s="75">
        <v>952.77404400000012</v>
      </c>
      <c r="H2484" s="75">
        <v>2028.1068000000002</v>
      </c>
      <c r="I2484" s="75">
        <v>1962.6840000000004</v>
      </c>
      <c r="J2484" s="75">
        <v>1853.6460000000002</v>
      </c>
      <c r="K2484" s="75">
        <v>1526.5320000000002</v>
      </c>
      <c r="L2484" s="74" t="s">
        <v>674</v>
      </c>
      <c r="M2484" s="75">
        <v>1962.6840000000004</v>
      </c>
      <c r="N2484" s="75">
        <v>1962.6840000000004</v>
      </c>
      <c r="O2484" s="75">
        <v>1962.6840000000004</v>
      </c>
      <c r="P2484" s="75">
        <v>952.77404400000012</v>
      </c>
      <c r="Q2484" s="75">
        <v>2028.1068000000002</v>
      </c>
    </row>
    <row r="2485" spans="1:17" x14ac:dyDescent="0.2">
      <c r="A2485" s="19">
        <v>41250085</v>
      </c>
      <c r="B2485" s="19" t="s">
        <v>367</v>
      </c>
      <c r="C2485" s="20">
        <v>70551</v>
      </c>
      <c r="D2485" s="73">
        <v>4249</v>
      </c>
      <c r="E2485" s="74">
        <v>268.548</v>
      </c>
      <c r="G2485" s="75">
        <v>984.58036400000003</v>
      </c>
      <c r="H2485" s="75">
        <v>2095.8108000000002</v>
      </c>
      <c r="I2485" s="75">
        <v>2028.2040000000002</v>
      </c>
      <c r="J2485" s="75">
        <v>1915.5259999999998</v>
      </c>
      <c r="K2485" s="75">
        <v>1577.492</v>
      </c>
      <c r="L2485" s="74" t="s">
        <v>674</v>
      </c>
      <c r="M2485" s="75">
        <v>2028.2040000000002</v>
      </c>
      <c r="N2485" s="75">
        <v>2028.2040000000002</v>
      </c>
      <c r="O2485" s="75">
        <v>2028.2040000000002</v>
      </c>
      <c r="P2485" s="75">
        <v>984.58036400000003</v>
      </c>
      <c r="Q2485" s="75">
        <v>2095.8108000000002</v>
      </c>
    </row>
    <row r="2486" spans="1:17" x14ac:dyDescent="0.2">
      <c r="A2486" s="19">
        <v>41250093</v>
      </c>
      <c r="B2486" s="19" t="s">
        <v>3216</v>
      </c>
      <c r="C2486" s="20">
        <v>70552</v>
      </c>
      <c r="D2486" s="73">
        <v>4249</v>
      </c>
      <c r="E2486" s="74">
        <v>423.69449999999995</v>
      </c>
      <c r="G2486" s="75">
        <v>1044.0905130000001</v>
      </c>
      <c r="H2486" s="75">
        <v>2222.4861000000001</v>
      </c>
      <c r="I2486" s="75">
        <v>2150.7930000000001</v>
      </c>
      <c r="J2486" s="75">
        <v>2031.3045</v>
      </c>
      <c r="K2486" s="75">
        <v>1672.8389999999999</v>
      </c>
      <c r="L2486" s="74" t="s">
        <v>674</v>
      </c>
      <c r="M2486" s="75">
        <v>2150.7930000000001</v>
      </c>
      <c r="N2486" s="75">
        <v>2150.7930000000001</v>
      </c>
      <c r="O2486" s="75">
        <v>2150.7930000000001</v>
      </c>
      <c r="P2486" s="75">
        <v>1044.0905130000001</v>
      </c>
      <c r="Q2486" s="75">
        <v>2222.4861000000001</v>
      </c>
    </row>
    <row r="2487" spans="1:17" x14ac:dyDescent="0.2">
      <c r="A2487" s="19">
        <v>41250101</v>
      </c>
      <c r="B2487" s="19" t="s">
        <v>3223</v>
      </c>
      <c r="C2487" s="20">
        <v>71550</v>
      </c>
      <c r="D2487" s="73">
        <v>4449.25</v>
      </c>
      <c r="E2487" s="74">
        <v>268.548</v>
      </c>
      <c r="G2487" s="75">
        <v>0</v>
      </c>
      <c r="H2487" s="75">
        <v>299.6925</v>
      </c>
      <c r="I2487" s="75">
        <v>290.02500000000003</v>
      </c>
      <c r="J2487" s="75">
        <v>273.91249999999997</v>
      </c>
      <c r="K2487" s="75">
        <v>225.57499999999999</v>
      </c>
      <c r="L2487" s="76">
        <v>0</v>
      </c>
      <c r="M2487" s="75">
        <v>290.02500000000003</v>
      </c>
      <c r="N2487" s="75">
        <v>290.02500000000003</v>
      </c>
      <c r="O2487" s="75">
        <v>290.02500000000003</v>
      </c>
      <c r="P2487" s="77">
        <v>0</v>
      </c>
      <c r="Q2487" s="77">
        <v>299.6925</v>
      </c>
    </row>
    <row r="2488" spans="1:17" x14ac:dyDescent="0.2">
      <c r="A2488" s="19">
        <v>41250119</v>
      </c>
      <c r="B2488" s="19" t="s">
        <v>563</v>
      </c>
      <c r="C2488" s="20">
        <v>73720</v>
      </c>
      <c r="D2488" s="73">
        <v>3238.25</v>
      </c>
      <c r="E2488" s="74">
        <v>423.69449999999995</v>
      </c>
      <c r="G2488" s="75">
        <v>362.80585000000002</v>
      </c>
      <c r="H2488" s="75">
        <v>560.16690000000006</v>
      </c>
      <c r="I2488" s="75">
        <v>542.09700000000009</v>
      </c>
      <c r="J2488" s="75">
        <v>511.98050000000001</v>
      </c>
      <c r="K2488" s="75">
        <v>421.63100000000003</v>
      </c>
      <c r="L2488" s="76">
        <v>255.06900000000002</v>
      </c>
      <c r="M2488" s="75">
        <v>542.09700000000009</v>
      </c>
      <c r="N2488" s="75">
        <v>542.09700000000009</v>
      </c>
      <c r="O2488" s="75">
        <v>542.09700000000009</v>
      </c>
      <c r="P2488" s="77">
        <v>255.06900000000002</v>
      </c>
      <c r="Q2488" s="77">
        <v>560.16690000000006</v>
      </c>
    </row>
    <row r="2489" spans="1:17" x14ac:dyDescent="0.2">
      <c r="A2489" s="19">
        <v>41250127</v>
      </c>
      <c r="B2489" s="19" t="s">
        <v>6</v>
      </c>
      <c r="C2489" s="20">
        <v>73721</v>
      </c>
      <c r="D2489" s="73">
        <v>3238.25</v>
      </c>
      <c r="E2489" s="74">
        <v>268.548</v>
      </c>
      <c r="G2489" s="75">
        <v>19.3902</v>
      </c>
      <c r="H2489" s="75">
        <v>191.36610000000002</v>
      </c>
      <c r="I2489" s="75">
        <v>185.19300000000001</v>
      </c>
      <c r="J2489" s="75">
        <v>174.90450000000001</v>
      </c>
      <c r="K2489" s="75">
        <v>144.03899999999999</v>
      </c>
      <c r="L2489" s="76">
        <v>49.509</v>
      </c>
      <c r="M2489" s="75">
        <v>185.19300000000001</v>
      </c>
      <c r="N2489" s="75">
        <v>185.19300000000001</v>
      </c>
      <c r="O2489" s="75">
        <v>185.19300000000001</v>
      </c>
      <c r="P2489" s="77">
        <v>19.3902</v>
      </c>
      <c r="Q2489" s="77">
        <v>191.36610000000002</v>
      </c>
    </row>
    <row r="2490" spans="1:17" x14ac:dyDescent="0.2">
      <c r="A2490" s="19">
        <v>41250135</v>
      </c>
      <c r="B2490" s="19" t="s">
        <v>639</v>
      </c>
      <c r="C2490" s="20">
        <v>73220</v>
      </c>
      <c r="D2490" s="73">
        <v>3238.25</v>
      </c>
      <c r="E2490" s="74">
        <v>423.69449999999995</v>
      </c>
      <c r="G2490" s="75">
        <v>19.3902</v>
      </c>
      <c r="H2490" s="75">
        <v>191.208</v>
      </c>
      <c r="I2490" s="75">
        <v>185.04</v>
      </c>
      <c r="J2490" s="75">
        <v>174.76</v>
      </c>
      <c r="K2490" s="75">
        <v>143.91999999999999</v>
      </c>
      <c r="L2490" s="76">
        <v>49.509</v>
      </c>
      <c r="M2490" s="75">
        <v>185.04</v>
      </c>
      <c r="N2490" s="75">
        <v>185.04</v>
      </c>
      <c r="O2490" s="75">
        <v>185.04</v>
      </c>
      <c r="P2490" s="77">
        <v>19.3902</v>
      </c>
      <c r="Q2490" s="77">
        <v>191.208</v>
      </c>
    </row>
    <row r="2491" spans="1:17" x14ac:dyDescent="0.2">
      <c r="A2491" s="19">
        <v>41250143</v>
      </c>
      <c r="B2491" s="19" t="s">
        <v>371</v>
      </c>
      <c r="C2491" s="20">
        <v>73221</v>
      </c>
      <c r="D2491" s="73">
        <v>3238.25</v>
      </c>
      <c r="E2491" s="74">
        <v>268.548</v>
      </c>
      <c r="G2491" s="75">
        <v>19.3902</v>
      </c>
      <c r="H2491" s="75">
        <v>19.716000000000001</v>
      </c>
      <c r="I2491" s="75">
        <v>19.079999999999998</v>
      </c>
      <c r="J2491" s="75">
        <v>18.02</v>
      </c>
      <c r="K2491" s="75">
        <v>14.839999999999998</v>
      </c>
      <c r="L2491" s="76">
        <v>0</v>
      </c>
      <c r="M2491" s="75">
        <v>19.079999999999998</v>
      </c>
      <c r="N2491" s="75">
        <v>19.079999999999998</v>
      </c>
      <c r="O2491" s="75">
        <v>19.079999999999998</v>
      </c>
      <c r="P2491" s="77">
        <v>0</v>
      </c>
      <c r="Q2491" s="77">
        <v>19.716000000000001</v>
      </c>
    </row>
    <row r="2492" spans="1:17" x14ac:dyDescent="0.2">
      <c r="A2492" s="19">
        <v>41250150</v>
      </c>
      <c r="B2492" s="19" t="s">
        <v>3232</v>
      </c>
      <c r="C2492" s="20">
        <v>70540</v>
      </c>
      <c r="D2492" s="73">
        <v>3641</v>
      </c>
      <c r="E2492" s="74">
        <v>268.548</v>
      </c>
      <c r="G2492" s="75">
        <v>19.3902</v>
      </c>
      <c r="H2492" s="75">
        <v>56.730000000000004</v>
      </c>
      <c r="I2492" s="75">
        <v>54.9</v>
      </c>
      <c r="J2492" s="75">
        <v>51.85</v>
      </c>
      <c r="K2492" s="75">
        <v>42.699999999999996</v>
      </c>
      <c r="L2492" s="76">
        <v>0</v>
      </c>
      <c r="M2492" s="75">
        <v>54.9</v>
      </c>
      <c r="N2492" s="75">
        <v>54.9</v>
      </c>
      <c r="O2492" s="75">
        <v>54.9</v>
      </c>
      <c r="P2492" s="77">
        <v>0</v>
      </c>
      <c r="Q2492" s="77">
        <v>56.730000000000004</v>
      </c>
    </row>
    <row r="2493" spans="1:17" x14ac:dyDescent="0.2">
      <c r="A2493" s="19">
        <v>41250168</v>
      </c>
      <c r="B2493" s="19" t="s">
        <v>3221</v>
      </c>
      <c r="C2493" s="20">
        <v>75557</v>
      </c>
      <c r="D2493" s="73">
        <v>3140</v>
      </c>
      <c r="E2493" s="74">
        <v>268.548</v>
      </c>
      <c r="G2493" s="75">
        <v>24.313789999999997</v>
      </c>
      <c r="H2493" s="75">
        <v>65.797499999999999</v>
      </c>
      <c r="I2493" s="75">
        <v>63.675000000000004</v>
      </c>
      <c r="J2493" s="75">
        <v>60.137499999999996</v>
      </c>
      <c r="K2493" s="75">
        <v>49.524999999999999</v>
      </c>
      <c r="L2493" s="76">
        <v>20.690999999999999</v>
      </c>
      <c r="M2493" s="75">
        <v>63.675000000000004</v>
      </c>
      <c r="N2493" s="75">
        <v>63.675000000000004</v>
      </c>
      <c r="O2493" s="75">
        <v>63.675000000000004</v>
      </c>
      <c r="P2493" s="77">
        <v>20.690999999999999</v>
      </c>
      <c r="Q2493" s="77">
        <v>65.797499999999999</v>
      </c>
    </row>
    <row r="2494" spans="1:17" x14ac:dyDescent="0.2">
      <c r="A2494" s="19">
        <v>41250176</v>
      </c>
      <c r="B2494" s="19" t="s">
        <v>3235</v>
      </c>
      <c r="C2494" s="20">
        <v>72196</v>
      </c>
      <c r="D2494" s="73">
        <v>4249</v>
      </c>
      <c r="E2494" s="74">
        <v>423.69449999999995</v>
      </c>
      <c r="G2494" s="75">
        <v>19.3902</v>
      </c>
      <c r="H2494" s="75">
        <v>71.61</v>
      </c>
      <c r="I2494" s="75">
        <v>69.3</v>
      </c>
      <c r="J2494" s="75">
        <v>65.45</v>
      </c>
      <c r="K2494" s="75">
        <v>53.9</v>
      </c>
      <c r="L2494" s="76">
        <v>49.509</v>
      </c>
      <c r="M2494" s="75">
        <v>69.3</v>
      </c>
      <c r="N2494" s="75">
        <v>69.3</v>
      </c>
      <c r="O2494" s="75">
        <v>69.3</v>
      </c>
      <c r="P2494" s="77">
        <v>19.3902</v>
      </c>
      <c r="Q2494" s="77">
        <v>71.61</v>
      </c>
    </row>
    <row r="2495" spans="1:17" x14ac:dyDescent="0.2">
      <c r="A2495" s="19">
        <v>41250184</v>
      </c>
      <c r="B2495" s="19" t="s">
        <v>3231</v>
      </c>
      <c r="C2495" s="20">
        <v>70336</v>
      </c>
      <c r="D2495" s="73">
        <v>3641</v>
      </c>
      <c r="E2495" s="74">
        <v>268.548</v>
      </c>
      <c r="G2495" s="75">
        <v>19.3902</v>
      </c>
      <c r="H2495" s="75">
        <v>72.540000000000006</v>
      </c>
      <c r="I2495" s="75">
        <v>70.2</v>
      </c>
      <c r="J2495" s="75">
        <v>66.3</v>
      </c>
      <c r="K2495" s="75">
        <v>54.599999999999994</v>
      </c>
      <c r="L2495" s="76">
        <v>49.509</v>
      </c>
      <c r="M2495" s="75">
        <v>70.2</v>
      </c>
      <c r="N2495" s="75">
        <v>70.2</v>
      </c>
      <c r="O2495" s="75">
        <v>70.2</v>
      </c>
      <c r="P2495" s="77">
        <v>19.3902</v>
      </c>
      <c r="Q2495" s="77">
        <v>72.540000000000006</v>
      </c>
    </row>
    <row r="2496" spans="1:17" x14ac:dyDescent="0.2">
      <c r="A2496" s="19">
        <v>41250192</v>
      </c>
      <c r="B2496" s="19" t="s">
        <v>5</v>
      </c>
      <c r="C2496" s="20">
        <v>70553</v>
      </c>
      <c r="D2496" s="73">
        <v>4610.75</v>
      </c>
      <c r="E2496" s="74">
        <v>423.69449999999995</v>
      </c>
      <c r="G2496" s="75">
        <v>19.3902</v>
      </c>
      <c r="H2496" s="75">
        <v>68.820000000000007</v>
      </c>
      <c r="I2496" s="75">
        <v>66.600000000000009</v>
      </c>
      <c r="J2496" s="75">
        <v>62.9</v>
      </c>
      <c r="K2496" s="75">
        <v>51.8</v>
      </c>
      <c r="L2496" s="76">
        <v>49.509</v>
      </c>
      <c r="M2496" s="75">
        <v>66.600000000000009</v>
      </c>
      <c r="N2496" s="75">
        <v>66.600000000000009</v>
      </c>
      <c r="O2496" s="75">
        <v>66.600000000000009</v>
      </c>
      <c r="P2496" s="77">
        <v>19.3902</v>
      </c>
      <c r="Q2496" s="77">
        <v>68.820000000000007</v>
      </c>
    </row>
    <row r="2497" spans="1:17" x14ac:dyDescent="0.2">
      <c r="A2497" s="19">
        <v>41250200</v>
      </c>
      <c r="B2497" s="19" t="s">
        <v>516</v>
      </c>
      <c r="C2497" s="20">
        <v>72156</v>
      </c>
      <c r="D2497" s="73">
        <v>4854.25</v>
      </c>
      <c r="E2497" s="74">
        <v>423.69449999999995</v>
      </c>
      <c r="G2497" s="75">
        <v>19.3902</v>
      </c>
      <c r="H2497" s="75">
        <v>68.820000000000007</v>
      </c>
      <c r="I2497" s="75">
        <v>66.600000000000009</v>
      </c>
      <c r="J2497" s="75">
        <v>62.9</v>
      </c>
      <c r="K2497" s="75">
        <v>51.8</v>
      </c>
      <c r="L2497" s="76">
        <v>49.509</v>
      </c>
      <c r="M2497" s="75">
        <v>66.600000000000009</v>
      </c>
      <c r="N2497" s="75">
        <v>66.600000000000009</v>
      </c>
      <c r="O2497" s="75">
        <v>66.600000000000009</v>
      </c>
      <c r="P2497" s="77">
        <v>19.3902</v>
      </c>
      <c r="Q2497" s="77">
        <v>68.820000000000007</v>
      </c>
    </row>
    <row r="2498" spans="1:17" x14ac:dyDescent="0.2">
      <c r="A2498" s="19">
        <v>41250218</v>
      </c>
      <c r="B2498" s="19" t="s">
        <v>3238</v>
      </c>
      <c r="C2498" s="20">
        <v>72157</v>
      </c>
      <c r="D2498" s="73">
        <v>4854.25</v>
      </c>
      <c r="E2498" s="74">
        <v>423.69449999999995</v>
      </c>
      <c r="G2498" s="75">
        <v>19.3902</v>
      </c>
      <c r="H2498" s="75">
        <v>68.820000000000007</v>
      </c>
      <c r="I2498" s="75">
        <v>66.600000000000009</v>
      </c>
      <c r="J2498" s="75">
        <v>62.9</v>
      </c>
      <c r="K2498" s="75">
        <v>51.8</v>
      </c>
      <c r="L2498" s="76">
        <v>49.509</v>
      </c>
      <c r="M2498" s="75">
        <v>66.600000000000009</v>
      </c>
      <c r="N2498" s="75">
        <v>66.600000000000009</v>
      </c>
      <c r="O2498" s="75">
        <v>66.600000000000009</v>
      </c>
      <c r="P2498" s="77">
        <v>19.3902</v>
      </c>
      <c r="Q2498" s="77">
        <v>68.820000000000007</v>
      </c>
    </row>
    <row r="2499" spans="1:17" x14ac:dyDescent="0.2">
      <c r="A2499" s="19">
        <v>41250226</v>
      </c>
      <c r="B2499" s="19" t="s">
        <v>365</v>
      </c>
      <c r="C2499" s="20">
        <v>72158</v>
      </c>
      <c r="D2499" s="73">
        <v>4854.25</v>
      </c>
      <c r="E2499" s="74">
        <v>423.69449999999995</v>
      </c>
      <c r="G2499" s="75">
        <v>19.3902</v>
      </c>
      <c r="H2499" s="75">
        <v>68.820000000000007</v>
      </c>
      <c r="I2499" s="75">
        <v>66.600000000000009</v>
      </c>
      <c r="J2499" s="75">
        <v>62.9</v>
      </c>
      <c r="K2499" s="75">
        <v>51.8</v>
      </c>
      <c r="L2499" s="76">
        <v>49.509</v>
      </c>
      <c r="M2499" s="75">
        <v>66.600000000000009</v>
      </c>
      <c r="N2499" s="75">
        <v>66.600000000000009</v>
      </c>
      <c r="O2499" s="75">
        <v>66.600000000000009</v>
      </c>
      <c r="P2499" s="77">
        <v>19.3902</v>
      </c>
      <c r="Q2499" s="77">
        <v>68.820000000000007</v>
      </c>
    </row>
    <row r="2500" spans="1:17" x14ac:dyDescent="0.2">
      <c r="A2500" s="19">
        <v>41250267</v>
      </c>
      <c r="B2500" s="19" t="s">
        <v>425</v>
      </c>
      <c r="C2500" s="72" t="s">
        <v>39</v>
      </c>
      <c r="D2500" s="73">
        <v>2387.5</v>
      </c>
      <c r="E2500" s="74">
        <v>423.69449999999995</v>
      </c>
      <c r="G2500" s="75">
        <v>19.3902</v>
      </c>
      <c r="H2500" s="75">
        <v>68.820000000000007</v>
      </c>
      <c r="I2500" s="75">
        <v>66.600000000000009</v>
      </c>
      <c r="J2500" s="75">
        <v>62.9</v>
      </c>
      <c r="K2500" s="75">
        <v>51.8</v>
      </c>
      <c r="L2500" s="76">
        <v>49.509</v>
      </c>
      <c r="M2500" s="75">
        <v>66.600000000000009</v>
      </c>
      <c r="N2500" s="75">
        <v>66.600000000000009</v>
      </c>
      <c r="O2500" s="75">
        <v>66.600000000000009</v>
      </c>
      <c r="P2500" s="77">
        <v>19.3902</v>
      </c>
      <c r="Q2500" s="77">
        <v>68.820000000000007</v>
      </c>
    </row>
    <row r="2501" spans="1:17" x14ac:dyDescent="0.2">
      <c r="A2501" s="19">
        <v>41250309</v>
      </c>
      <c r="B2501" s="19" t="s">
        <v>3193</v>
      </c>
      <c r="C2501" s="20">
        <v>70545</v>
      </c>
      <c r="D2501" s="73">
        <v>4611.5</v>
      </c>
      <c r="E2501" s="74">
        <v>423.69449999999995</v>
      </c>
      <c r="G2501" s="75">
        <v>19.3902</v>
      </c>
      <c r="H2501" s="75">
        <v>71.842500000000001</v>
      </c>
      <c r="I2501" s="75">
        <v>69.525000000000006</v>
      </c>
      <c r="J2501" s="75">
        <v>65.662499999999994</v>
      </c>
      <c r="K2501" s="75">
        <v>54.074999999999996</v>
      </c>
      <c r="L2501" s="76">
        <v>49.509</v>
      </c>
      <c r="M2501" s="75">
        <v>69.525000000000006</v>
      </c>
      <c r="N2501" s="75">
        <v>69.525000000000006</v>
      </c>
      <c r="O2501" s="75">
        <v>69.525000000000006</v>
      </c>
      <c r="P2501" s="77">
        <v>19.3902</v>
      </c>
      <c r="Q2501" s="77">
        <v>71.842500000000001</v>
      </c>
    </row>
    <row r="2502" spans="1:17" x14ac:dyDescent="0.2">
      <c r="A2502" s="19">
        <v>41250317</v>
      </c>
      <c r="B2502" s="19" t="s">
        <v>3195</v>
      </c>
      <c r="C2502" s="20">
        <v>70546</v>
      </c>
      <c r="D2502" s="73">
        <v>4611.5</v>
      </c>
      <c r="E2502" s="74">
        <v>423.69449999999995</v>
      </c>
      <c r="G2502" s="75">
        <v>19.3902</v>
      </c>
      <c r="H2502" s="75">
        <v>72.540000000000006</v>
      </c>
      <c r="I2502" s="75">
        <v>70.2</v>
      </c>
      <c r="J2502" s="75">
        <v>66.3</v>
      </c>
      <c r="K2502" s="75">
        <v>54.599999999999994</v>
      </c>
      <c r="L2502" s="76">
        <v>49.509</v>
      </c>
      <c r="M2502" s="75">
        <v>70.2</v>
      </c>
      <c r="N2502" s="75">
        <v>70.2</v>
      </c>
      <c r="O2502" s="75">
        <v>70.2</v>
      </c>
      <c r="P2502" s="77">
        <v>19.3902</v>
      </c>
      <c r="Q2502" s="77">
        <v>72.540000000000006</v>
      </c>
    </row>
    <row r="2503" spans="1:17" x14ac:dyDescent="0.2">
      <c r="A2503" s="19">
        <v>41250325</v>
      </c>
      <c r="B2503" s="19" t="s">
        <v>3233</v>
      </c>
      <c r="C2503" s="20">
        <v>70542</v>
      </c>
      <c r="D2503" s="73">
        <v>3641</v>
      </c>
      <c r="E2503" s="74">
        <v>423.69449999999995</v>
      </c>
      <c r="G2503" s="75">
        <v>19.3902</v>
      </c>
      <c r="H2503" s="75">
        <v>71.61</v>
      </c>
      <c r="I2503" s="75">
        <v>69.3</v>
      </c>
      <c r="J2503" s="75">
        <v>65.45</v>
      </c>
      <c r="K2503" s="75">
        <v>53.9</v>
      </c>
      <c r="L2503" s="76">
        <v>49.509</v>
      </c>
      <c r="M2503" s="75">
        <v>69.3</v>
      </c>
      <c r="N2503" s="75">
        <v>69.3</v>
      </c>
      <c r="O2503" s="75">
        <v>69.3</v>
      </c>
      <c r="P2503" s="77">
        <v>19.3902</v>
      </c>
      <c r="Q2503" s="77">
        <v>71.61</v>
      </c>
    </row>
    <row r="2504" spans="1:17" x14ac:dyDescent="0.2">
      <c r="A2504" s="19">
        <v>41250333</v>
      </c>
      <c r="B2504" s="19" t="s">
        <v>3234</v>
      </c>
      <c r="C2504" s="20">
        <v>70543</v>
      </c>
      <c r="D2504" s="73">
        <v>4002.5</v>
      </c>
      <c r="E2504" s="74">
        <v>423.69449999999995</v>
      </c>
      <c r="G2504" s="75">
        <v>24.313789999999997</v>
      </c>
      <c r="H2504" s="75">
        <v>65.797499999999999</v>
      </c>
      <c r="I2504" s="75">
        <v>63.675000000000004</v>
      </c>
      <c r="J2504" s="75">
        <v>60.137499999999996</v>
      </c>
      <c r="K2504" s="75">
        <v>49.524999999999999</v>
      </c>
      <c r="L2504" s="76">
        <v>20.690999999999999</v>
      </c>
      <c r="M2504" s="75">
        <v>63.675000000000004</v>
      </c>
      <c r="N2504" s="75">
        <v>63.675000000000004</v>
      </c>
      <c r="O2504" s="75">
        <v>63.675000000000004</v>
      </c>
      <c r="P2504" s="77">
        <v>20.690999999999999</v>
      </c>
      <c r="Q2504" s="77">
        <v>65.797499999999999</v>
      </c>
    </row>
    <row r="2505" spans="1:17" x14ac:dyDescent="0.2">
      <c r="A2505" s="19">
        <v>41250341</v>
      </c>
      <c r="B2505" s="19" t="s">
        <v>3194</v>
      </c>
      <c r="C2505" s="20">
        <v>70544</v>
      </c>
      <c r="D2505" s="73">
        <v>4611.5</v>
      </c>
      <c r="E2505" s="74">
        <v>268.548</v>
      </c>
      <c r="G2505" s="75">
        <v>19.3902</v>
      </c>
      <c r="H2505" s="75">
        <v>72.540000000000006</v>
      </c>
      <c r="I2505" s="75">
        <v>70.2</v>
      </c>
      <c r="J2505" s="75">
        <v>66.3</v>
      </c>
      <c r="K2505" s="75">
        <v>54.599999999999994</v>
      </c>
      <c r="L2505" s="76">
        <v>49.509</v>
      </c>
      <c r="M2505" s="75">
        <v>70.2</v>
      </c>
      <c r="N2505" s="75">
        <v>70.2</v>
      </c>
      <c r="O2505" s="75">
        <v>70.2</v>
      </c>
      <c r="P2505" s="77">
        <v>19.3902</v>
      </c>
      <c r="Q2505" s="77">
        <v>72.540000000000006</v>
      </c>
    </row>
    <row r="2506" spans="1:17" x14ac:dyDescent="0.2">
      <c r="A2506" s="19">
        <v>41250358</v>
      </c>
      <c r="B2506" s="19" t="s">
        <v>3203</v>
      </c>
      <c r="C2506" s="20">
        <v>70547</v>
      </c>
      <c r="D2506" s="73">
        <v>4611.5</v>
      </c>
      <c r="E2506" s="74">
        <v>268.548</v>
      </c>
      <c r="G2506" s="75">
        <v>81.077649999999991</v>
      </c>
      <c r="H2506" s="75">
        <v>386.90789999999998</v>
      </c>
      <c r="I2506" s="75">
        <v>374.42699999999996</v>
      </c>
      <c r="J2506" s="75">
        <v>353.62549999999999</v>
      </c>
      <c r="K2506" s="75">
        <v>291.22099999999995</v>
      </c>
      <c r="L2506" s="76">
        <v>71.829000000000008</v>
      </c>
      <c r="M2506" s="75">
        <v>374.42699999999996</v>
      </c>
      <c r="N2506" s="75">
        <v>374.42699999999996</v>
      </c>
      <c r="O2506" s="75">
        <v>374.42699999999996</v>
      </c>
      <c r="P2506" s="77">
        <v>71.829000000000008</v>
      </c>
      <c r="Q2506" s="77">
        <v>386.90789999999998</v>
      </c>
    </row>
    <row r="2507" spans="1:17" x14ac:dyDescent="0.2">
      <c r="A2507" s="19">
        <v>41250366</v>
      </c>
      <c r="B2507" s="19" t="s">
        <v>3204</v>
      </c>
      <c r="C2507" s="20">
        <v>70549</v>
      </c>
      <c r="D2507" s="73">
        <v>4611.5</v>
      </c>
      <c r="E2507" s="74">
        <v>423.69449999999995</v>
      </c>
      <c r="G2507" s="75">
        <v>88.168379999999999</v>
      </c>
      <c r="H2507" s="75">
        <v>427.87439999999998</v>
      </c>
      <c r="I2507" s="75">
        <v>414.072</v>
      </c>
      <c r="J2507" s="75">
        <v>391.06799999999998</v>
      </c>
      <c r="K2507" s="75">
        <v>322.05599999999998</v>
      </c>
      <c r="L2507" s="76">
        <v>71.829000000000008</v>
      </c>
      <c r="M2507" s="75">
        <v>414.072</v>
      </c>
      <c r="N2507" s="75">
        <v>414.072</v>
      </c>
      <c r="O2507" s="75">
        <v>414.072</v>
      </c>
      <c r="P2507" s="77">
        <v>71.829000000000008</v>
      </c>
      <c r="Q2507" s="77">
        <v>427.87439999999998</v>
      </c>
    </row>
    <row r="2508" spans="1:17" x14ac:dyDescent="0.2">
      <c r="A2508" s="19">
        <v>41250374</v>
      </c>
      <c r="B2508" s="19" t="s">
        <v>3202</v>
      </c>
      <c r="C2508" s="20">
        <v>70548</v>
      </c>
      <c r="D2508" s="73">
        <v>4611.5</v>
      </c>
      <c r="E2508" s="74">
        <v>423.69449999999995</v>
      </c>
      <c r="G2508" s="75">
        <v>88.168379999999999</v>
      </c>
      <c r="H2508" s="75">
        <v>418.26750000000004</v>
      </c>
      <c r="I2508" s="75">
        <v>404.77500000000003</v>
      </c>
      <c r="J2508" s="75">
        <v>382.28749999999997</v>
      </c>
      <c r="K2508" s="75">
        <v>314.82499999999999</v>
      </c>
      <c r="L2508" s="76">
        <v>71.829000000000008</v>
      </c>
      <c r="M2508" s="75">
        <v>404.77500000000003</v>
      </c>
      <c r="N2508" s="75">
        <v>404.77500000000003</v>
      </c>
      <c r="O2508" s="75">
        <v>404.77500000000003</v>
      </c>
      <c r="P2508" s="77">
        <v>71.829000000000008</v>
      </c>
      <c r="Q2508" s="77">
        <v>418.26750000000004</v>
      </c>
    </row>
    <row r="2509" spans="1:17" x14ac:dyDescent="0.2">
      <c r="A2509" s="19">
        <v>41250382</v>
      </c>
      <c r="B2509" s="19" t="s">
        <v>3224</v>
      </c>
      <c r="C2509" s="20">
        <v>71551</v>
      </c>
      <c r="D2509" s="73">
        <v>4610.75</v>
      </c>
      <c r="E2509" s="74">
        <v>851.86249999999995</v>
      </c>
      <c r="G2509" s="75">
        <v>0</v>
      </c>
      <c r="H2509" s="75">
        <v>475.98330000000004</v>
      </c>
      <c r="I2509" s="75">
        <v>460.62900000000002</v>
      </c>
      <c r="J2509" s="75">
        <v>435.0385</v>
      </c>
      <c r="K2509" s="75">
        <v>358.267</v>
      </c>
      <c r="L2509" s="76">
        <v>0</v>
      </c>
      <c r="M2509" s="75">
        <v>460.62900000000002</v>
      </c>
      <c r="N2509" s="75">
        <v>460.62900000000002</v>
      </c>
      <c r="O2509" s="75">
        <v>460.62900000000002</v>
      </c>
      <c r="P2509" s="77">
        <v>0</v>
      </c>
      <c r="Q2509" s="77">
        <v>475.98330000000004</v>
      </c>
    </row>
    <row r="2510" spans="1:17" x14ac:dyDescent="0.2">
      <c r="A2510" s="19">
        <v>41250390</v>
      </c>
      <c r="B2510" s="19" t="s">
        <v>3225</v>
      </c>
      <c r="C2510" s="20">
        <v>71552</v>
      </c>
      <c r="D2510" s="73">
        <v>4971</v>
      </c>
      <c r="E2510" s="74">
        <v>423.69449999999995</v>
      </c>
      <c r="G2510" s="75">
        <v>88.168379999999999</v>
      </c>
      <c r="H2510" s="75">
        <v>451.39410000000004</v>
      </c>
      <c r="I2510" s="75">
        <v>436.83300000000003</v>
      </c>
      <c r="J2510" s="75">
        <v>412.56450000000001</v>
      </c>
      <c r="K2510" s="75">
        <v>339.75899999999996</v>
      </c>
      <c r="L2510" s="76">
        <v>71.829000000000008</v>
      </c>
      <c r="M2510" s="75">
        <v>436.83300000000003</v>
      </c>
      <c r="N2510" s="75">
        <v>436.83300000000003</v>
      </c>
      <c r="O2510" s="75">
        <v>436.83300000000003</v>
      </c>
      <c r="P2510" s="77">
        <v>71.829000000000008</v>
      </c>
      <c r="Q2510" s="77">
        <v>451.39410000000004</v>
      </c>
    </row>
    <row r="2511" spans="1:17" x14ac:dyDescent="0.2">
      <c r="A2511" s="19">
        <v>41250408</v>
      </c>
      <c r="B2511" s="19" t="s">
        <v>3211</v>
      </c>
      <c r="C2511" s="20">
        <v>72159</v>
      </c>
      <c r="D2511" s="73">
        <v>4610.75</v>
      </c>
      <c r="E2511" s="74">
        <v>0</v>
      </c>
      <c r="G2511" s="75">
        <v>88.168379999999999</v>
      </c>
      <c r="H2511" s="75">
        <v>418.26750000000004</v>
      </c>
      <c r="I2511" s="75">
        <v>404.77500000000003</v>
      </c>
      <c r="J2511" s="75">
        <v>382.28749999999997</v>
      </c>
      <c r="K2511" s="75">
        <v>314.82499999999999</v>
      </c>
      <c r="L2511" s="76">
        <v>71.829000000000008</v>
      </c>
      <c r="M2511" s="75">
        <v>404.77500000000003</v>
      </c>
      <c r="N2511" s="75">
        <v>404.77500000000003</v>
      </c>
      <c r="O2511" s="75">
        <v>404.77500000000003</v>
      </c>
      <c r="P2511" s="77">
        <v>71.829000000000008</v>
      </c>
      <c r="Q2511" s="77">
        <v>418.26750000000004</v>
      </c>
    </row>
    <row r="2512" spans="1:17" x14ac:dyDescent="0.2">
      <c r="A2512" s="19">
        <v>41250416</v>
      </c>
      <c r="B2512" s="19" t="s">
        <v>3236</v>
      </c>
      <c r="C2512" s="20">
        <v>72195</v>
      </c>
      <c r="D2512" s="73">
        <v>4249</v>
      </c>
      <c r="E2512" s="74">
        <v>268.548</v>
      </c>
      <c r="G2512" s="75">
        <v>81.077649999999991</v>
      </c>
      <c r="H2512" s="75">
        <v>361.35150000000004</v>
      </c>
      <c r="I2512" s="75">
        <v>349.69499999999999</v>
      </c>
      <c r="J2512" s="75">
        <v>330.26749999999998</v>
      </c>
      <c r="K2512" s="75">
        <v>271.98500000000001</v>
      </c>
      <c r="L2512" s="76">
        <v>71.829000000000008</v>
      </c>
      <c r="M2512" s="75">
        <v>349.69499999999999</v>
      </c>
      <c r="N2512" s="75">
        <v>349.69499999999999</v>
      </c>
      <c r="O2512" s="75">
        <v>349.69499999999999</v>
      </c>
      <c r="P2512" s="77">
        <v>71.829000000000008</v>
      </c>
      <c r="Q2512" s="77">
        <v>361.35150000000004</v>
      </c>
    </row>
    <row r="2513" spans="1:17" x14ac:dyDescent="0.2">
      <c r="A2513" s="19">
        <v>41250424</v>
      </c>
      <c r="B2513" s="19" t="s">
        <v>443</v>
      </c>
      <c r="C2513" s="20">
        <v>72197</v>
      </c>
      <c r="D2513" s="73">
        <v>4610.75</v>
      </c>
      <c r="E2513" s="74">
        <v>423.69449999999995</v>
      </c>
      <c r="G2513" s="75">
        <v>81.077649999999991</v>
      </c>
      <c r="H2513" s="75">
        <v>358.51500000000004</v>
      </c>
      <c r="I2513" s="75">
        <v>346.95</v>
      </c>
      <c r="J2513" s="75">
        <v>327.67500000000001</v>
      </c>
      <c r="K2513" s="75">
        <v>269.84999999999997</v>
      </c>
      <c r="L2513" s="76">
        <v>71.829000000000008</v>
      </c>
      <c r="M2513" s="75">
        <v>346.95</v>
      </c>
      <c r="N2513" s="75">
        <v>346.95</v>
      </c>
      <c r="O2513" s="75">
        <v>346.95</v>
      </c>
      <c r="P2513" s="77">
        <v>71.829000000000008</v>
      </c>
      <c r="Q2513" s="77">
        <v>358.51500000000004</v>
      </c>
    </row>
    <row r="2514" spans="1:17" x14ac:dyDescent="0.2">
      <c r="A2514" s="19">
        <v>41250432</v>
      </c>
      <c r="B2514" s="19" t="s">
        <v>3205</v>
      </c>
      <c r="C2514" s="72" t="s">
        <v>3206</v>
      </c>
      <c r="D2514" s="73">
        <v>2430</v>
      </c>
      <c r="E2514" s="74">
        <v>423.69449999999995</v>
      </c>
      <c r="G2514" s="75">
        <v>0</v>
      </c>
      <c r="H2514" s="75">
        <v>386.90789999999998</v>
      </c>
      <c r="I2514" s="75">
        <v>374.42699999999996</v>
      </c>
      <c r="J2514" s="75">
        <v>353.62549999999999</v>
      </c>
      <c r="K2514" s="75">
        <v>291.22099999999995</v>
      </c>
      <c r="L2514" s="76">
        <v>0</v>
      </c>
      <c r="M2514" s="75">
        <v>374.42699999999996</v>
      </c>
      <c r="N2514" s="75">
        <v>374.42699999999996</v>
      </c>
      <c r="O2514" s="75">
        <v>374.42699999999996</v>
      </c>
      <c r="P2514" s="77">
        <v>0</v>
      </c>
      <c r="Q2514" s="77">
        <v>386.90789999999998</v>
      </c>
    </row>
    <row r="2515" spans="1:17" x14ac:dyDescent="0.2">
      <c r="A2515" s="19">
        <v>41250440</v>
      </c>
      <c r="B2515" s="19" t="s">
        <v>3243</v>
      </c>
      <c r="C2515" s="20">
        <v>73218</v>
      </c>
      <c r="D2515" s="73">
        <v>3238.25</v>
      </c>
      <c r="E2515" s="74">
        <v>268.548</v>
      </c>
      <c r="G2515" s="75">
        <v>0</v>
      </c>
      <c r="H2515" s="75">
        <v>408.2328</v>
      </c>
      <c r="I2515" s="75">
        <v>395.06399999999996</v>
      </c>
      <c r="J2515" s="75">
        <v>373.11599999999999</v>
      </c>
      <c r="K2515" s="75">
        <v>307.27199999999999</v>
      </c>
      <c r="L2515" s="76">
        <v>0</v>
      </c>
      <c r="M2515" s="75">
        <v>395.06399999999996</v>
      </c>
      <c r="N2515" s="75">
        <v>395.06399999999996</v>
      </c>
      <c r="O2515" s="75">
        <v>395.06399999999996</v>
      </c>
      <c r="P2515" s="77">
        <v>0</v>
      </c>
      <c r="Q2515" s="77">
        <v>408.2328</v>
      </c>
    </row>
    <row r="2516" spans="1:17" x14ac:dyDescent="0.2">
      <c r="A2516" s="19">
        <v>41250457</v>
      </c>
      <c r="B2516" s="19" t="s">
        <v>3242</v>
      </c>
      <c r="C2516" s="20">
        <v>73219</v>
      </c>
      <c r="D2516" s="73">
        <v>3238.25</v>
      </c>
      <c r="E2516" s="74">
        <v>423.69449999999995</v>
      </c>
      <c r="G2516" s="75">
        <v>81.077649999999991</v>
      </c>
      <c r="H2516" s="75">
        <v>119.50500000000001</v>
      </c>
      <c r="I2516" s="75">
        <v>115.65</v>
      </c>
      <c r="J2516" s="75">
        <v>109.22499999999999</v>
      </c>
      <c r="K2516" s="75">
        <v>89.949999999999989</v>
      </c>
      <c r="L2516" s="76">
        <v>71.829000000000008</v>
      </c>
      <c r="M2516" s="75">
        <v>115.65</v>
      </c>
      <c r="N2516" s="75">
        <v>115.65</v>
      </c>
      <c r="O2516" s="75">
        <v>115.65</v>
      </c>
      <c r="P2516" s="77">
        <v>71.829000000000008</v>
      </c>
      <c r="Q2516" s="77">
        <v>119.50500000000001</v>
      </c>
    </row>
    <row r="2517" spans="1:17" x14ac:dyDescent="0.2">
      <c r="A2517" s="19">
        <v>41250465</v>
      </c>
      <c r="B2517" s="19" t="s">
        <v>3240</v>
      </c>
      <c r="C2517" s="20">
        <v>73222</v>
      </c>
      <c r="D2517" s="73">
        <v>3238.25</v>
      </c>
      <c r="E2517" s="74">
        <v>851.86249999999995</v>
      </c>
      <c r="G2517" s="75">
        <v>81.077649999999991</v>
      </c>
      <c r="H2517" s="75">
        <v>386.90789999999998</v>
      </c>
      <c r="I2517" s="75">
        <v>374.42699999999996</v>
      </c>
      <c r="J2517" s="75">
        <v>353.62549999999999</v>
      </c>
      <c r="K2517" s="75">
        <v>291.22099999999995</v>
      </c>
      <c r="L2517" s="76">
        <v>71.829000000000008</v>
      </c>
      <c r="M2517" s="75">
        <v>374.42699999999996</v>
      </c>
      <c r="N2517" s="75">
        <v>374.42699999999996</v>
      </c>
      <c r="O2517" s="75">
        <v>374.42699999999996</v>
      </c>
      <c r="P2517" s="77">
        <v>71.829000000000008</v>
      </c>
      <c r="Q2517" s="77">
        <v>386.90789999999998</v>
      </c>
    </row>
    <row r="2518" spans="1:17" x14ac:dyDescent="0.2">
      <c r="A2518" s="19">
        <v>41250473</v>
      </c>
      <c r="B2518" s="19" t="s">
        <v>3241</v>
      </c>
      <c r="C2518" s="20">
        <v>73223</v>
      </c>
      <c r="D2518" s="73">
        <v>3599.25</v>
      </c>
      <c r="E2518" s="74">
        <v>423.69449999999995</v>
      </c>
      <c r="G2518" s="75">
        <v>81.077649999999991</v>
      </c>
      <c r="H2518" s="75">
        <v>358.51500000000004</v>
      </c>
      <c r="I2518" s="75">
        <v>346.95</v>
      </c>
      <c r="J2518" s="75">
        <v>327.67500000000001</v>
      </c>
      <c r="K2518" s="75">
        <v>269.84999999999997</v>
      </c>
      <c r="L2518" s="76">
        <v>71.829000000000008</v>
      </c>
      <c r="M2518" s="75">
        <v>346.95</v>
      </c>
      <c r="N2518" s="75">
        <v>346.95</v>
      </c>
      <c r="O2518" s="75">
        <v>346.95</v>
      </c>
      <c r="P2518" s="77">
        <v>71.829000000000008</v>
      </c>
      <c r="Q2518" s="77">
        <v>358.51500000000004</v>
      </c>
    </row>
    <row r="2519" spans="1:17" x14ac:dyDescent="0.2">
      <c r="A2519" s="19">
        <v>41250481</v>
      </c>
      <c r="B2519" s="19" t="s">
        <v>3212</v>
      </c>
      <c r="C2519" s="20">
        <v>73225</v>
      </c>
      <c r="D2519" s="73">
        <v>4610.75</v>
      </c>
      <c r="E2519" s="74">
        <v>0</v>
      </c>
      <c r="G2519" s="75">
        <v>81.077649999999991</v>
      </c>
      <c r="H2519" s="75">
        <v>386.90789999999998</v>
      </c>
      <c r="I2519" s="75">
        <v>374.42699999999996</v>
      </c>
      <c r="J2519" s="75">
        <v>353.62549999999999</v>
      </c>
      <c r="K2519" s="75">
        <v>291.22099999999995</v>
      </c>
      <c r="L2519" s="76">
        <v>71.829000000000008</v>
      </c>
      <c r="M2519" s="75">
        <v>374.42699999999996</v>
      </c>
      <c r="N2519" s="75">
        <v>374.42699999999996</v>
      </c>
      <c r="O2519" s="75">
        <v>374.42699999999996</v>
      </c>
      <c r="P2519" s="77">
        <v>71.829000000000008</v>
      </c>
      <c r="Q2519" s="77">
        <v>386.90789999999998</v>
      </c>
    </row>
    <row r="2520" spans="1:17" x14ac:dyDescent="0.2">
      <c r="A2520" s="19">
        <v>41250499</v>
      </c>
      <c r="B2520" s="19" t="s">
        <v>3227</v>
      </c>
      <c r="C2520" s="20">
        <v>73718</v>
      </c>
      <c r="D2520" s="73">
        <v>3238.25</v>
      </c>
      <c r="E2520" s="74">
        <v>268.548</v>
      </c>
      <c r="G2520" s="75">
        <v>31.579132000000001</v>
      </c>
      <c r="H2520" s="75">
        <v>67.220399999999998</v>
      </c>
      <c r="I2520" s="75">
        <v>65.052000000000007</v>
      </c>
      <c r="J2520" s="75">
        <v>61.438000000000002</v>
      </c>
      <c r="K2520" s="75">
        <v>50.595999999999997</v>
      </c>
      <c r="L2520" s="74" t="s">
        <v>674</v>
      </c>
      <c r="M2520" s="75">
        <v>65.052000000000007</v>
      </c>
      <c r="N2520" s="75">
        <v>65.052000000000007</v>
      </c>
      <c r="O2520" s="75">
        <v>65.052000000000007</v>
      </c>
      <c r="P2520" s="75">
        <v>31.579132000000001</v>
      </c>
      <c r="Q2520" s="75">
        <v>67.220399999999998</v>
      </c>
    </row>
    <row r="2521" spans="1:17" x14ac:dyDescent="0.2">
      <c r="A2521" s="19">
        <v>41250507</v>
      </c>
      <c r="B2521" s="19" t="s">
        <v>3226</v>
      </c>
      <c r="C2521" s="20">
        <v>73719</v>
      </c>
      <c r="D2521" s="73">
        <v>3238.25</v>
      </c>
      <c r="E2521" s="74">
        <v>423.69449999999995</v>
      </c>
      <c r="G2521" s="75">
        <v>333.26431000000002</v>
      </c>
      <c r="H2521" s="75">
        <v>1358.4789000000001</v>
      </c>
      <c r="I2521" s="75">
        <v>1314.6570000000002</v>
      </c>
      <c r="J2521" s="75">
        <v>1241.6205</v>
      </c>
      <c r="K2521" s="75">
        <v>1022.511</v>
      </c>
      <c r="L2521" s="76">
        <v>482.81400000000002</v>
      </c>
      <c r="M2521" s="75">
        <v>1314.6570000000002</v>
      </c>
      <c r="N2521" s="75">
        <v>1314.6570000000002</v>
      </c>
      <c r="O2521" s="75">
        <v>1314.6570000000002</v>
      </c>
      <c r="P2521" s="77">
        <v>333.26431000000002</v>
      </c>
      <c r="Q2521" s="77">
        <v>1358.4789000000001</v>
      </c>
    </row>
    <row r="2522" spans="1:17" x14ac:dyDescent="0.2">
      <c r="A2522" s="19">
        <v>41250515</v>
      </c>
      <c r="B2522" s="19" t="s">
        <v>3228</v>
      </c>
      <c r="C2522" s="20">
        <v>73722</v>
      </c>
      <c r="D2522" s="73">
        <v>4610.75</v>
      </c>
      <c r="E2522" s="74">
        <v>851.86249999999995</v>
      </c>
      <c r="G2522" s="75">
        <v>0</v>
      </c>
      <c r="H2522" s="75" t="e">
        <v>#N/A</v>
      </c>
      <c r="I2522" s="75" t="e">
        <v>#N/A</v>
      </c>
      <c r="J2522" s="75" t="e">
        <v>#N/A</v>
      </c>
      <c r="K2522" s="75" t="e">
        <v>#N/A</v>
      </c>
      <c r="L2522" s="76">
        <v>0</v>
      </c>
      <c r="M2522" s="75" t="e">
        <v>#N/A</v>
      </c>
      <c r="N2522" s="75" t="e">
        <v>#N/A</v>
      </c>
      <c r="O2522" s="75" t="e">
        <v>#N/A</v>
      </c>
      <c r="P2522" s="77"/>
      <c r="Q2522" s="77"/>
    </row>
    <row r="2523" spans="1:17" x14ac:dyDescent="0.2">
      <c r="A2523" s="19">
        <v>41250523</v>
      </c>
      <c r="B2523" s="19" t="s">
        <v>3229</v>
      </c>
      <c r="C2523" s="20">
        <v>73723</v>
      </c>
      <c r="D2523" s="73">
        <v>4971</v>
      </c>
      <c r="E2523" s="74">
        <v>423.69449999999995</v>
      </c>
      <c r="G2523" s="75">
        <v>19.3902</v>
      </c>
      <c r="H2523" s="75">
        <v>73.702500000000001</v>
      </c>
      <c r="I2523" s="75">
        <v>71.325000000000003</v>
      </c>
      <c r="J2523" s="75">
        <v>67.362499999999997</v>
      </c>
      <c r="K2523" s="75">
        <v>55.474999999999994</v>
      </c>
      <c r="L2523" s="76">
        <v>0</v>
      </c>
      <c r="M2523" s="75">
        <v>71.325000000000003</v>
      </c>
      <c r="N2523" s="75">
        <v>71.325000000000003</v>
      </c>
      <c r="O2523" s="75">
        <v>71.325000000000003</v>
      </c>
      <c r="P2523" s="77">
        <v>0</v>
      </c>
      <c r="Q2523" s="77">
        <v>73.702500000000001</v>
      </c>
    </row>
    <row r="2524" spans="1:17" x14ac:dyDescent="0.2">
      <c r="A2524" s="19">
        <v>41250531</v>
      </c>
      <c r="B2524" s="19" t="s">
        <v>3213</v>
      </c>
      <c r="C2524" s="20">
        <v>74182</v>
      </c>
      <c r="D2524" s="73">
        <v>4610.75</v>
      </c>
      <c r="E2524" s="74">
        <v>423.69449999999995</v>
      </c>
      <c r="G2524" s="75">
        <v>1036.6533200000001</v>
      </c>
      <c r="H2524" s="75">
        <v>1228.7625</v>
      </c>
      <c r="I2524" s="75">
        <v>1189.125</v>
      </c>
      <c r="J2524" s="75">
        <v>1123.0625</v>
      </c>
      <c r="K2524" s="75">
        <v>924.87499999999989</v>
      </c>
      <c r="L2524" s="76">
        <v>437.04900000000004</v>
      </c>
      <c r="M2524" s="75">
        <v>1189.125</v>
      </c>
      <c r="N2524" s="75">
        <v>1189.125</v>
      </c>
      <c r="O2524" s="75">
        <v>1189.125</v>
      </c>
      <c r="P2524" s="77">
        <v>437.04900000000004</v>
      </c>
      <c r="Q2524" s="77">
        <v>1228.7625</v>
      </c>
    </row>
    <row r="2525" spans="1:17" x14ac:dyDescent="0.2">
      <c r="A2525" s="19">
        <v>41250549</v>
      </c>
      <c r="B2525" s="19" t="s">
        <v>369</v>
      </c>
      <c r="C2525" s="20">
        <v>74183</v>
      </c>
      <c r="D2525" s="73">
        <v>5330</v>
      </c>
      <c r="E2525" s="74">
        <v>423.69449999999995</v>
      </c>
      <c r="G2525" s="75">
        <v>1.2495339999999999</v>
      </c>
      <c r="H2525" s="75">
        <v>2.6598000000000002</v>
      </c>
      <c r="I2525" s="75">
        <v>2.5740000000000003</v>
      </c>
      <c r="J2525" s="75">
        <v>2.431</v>
      </c>
      <c r="K2525" s="75">
        <v>2.0019999999999998</v>
      </c>
      <c r="L2525" s="74" t="s">
        <v>674</v>
      </c>
      <c r="M2525" s="75">
        <v>2.5740000000000003</v>
      </c>
      <c r="N2525" s="75">
        <v>2.5740000000000003</v>
      </c>
      <c r="O2525" s="75">
        <v>2.5740000000000003</v>
      </c>
      <c r="P2525" s="75">
        <v>1.2495339999999999</v>
      </c>
      <c r="Q2525" s="75">
        <v>2.6598000000000002</v>
      </c>
    </row>
    <row r="2526" spans="1:17" x14ac:dyDescent="0.2">
      <c r="A2526" s="19">
        <v>41250564</v>
      </c>
      <c r="B2526" s="19" t="s">
        <v>3220</v>
      </c>
      <c r="C2526" s="20">
        <v>75561</v>
      </c>
      <c r="D2526" s="73">
        <v>4971</v>
      </c>
      <c r="E2526" s="74">
        <v>423.69449999999995</v>
      </c>
      <c r="G2526" s="75">
        <v>6.5884520000000002</v>
      </c>
      <c r="H2526" s="75">
        <v>14.0244</v>
      </c>
      <c r="I2526" s="75">
        <v>13.572000000000003</v>
      </c>
      <c r="J2526" s="75">
        <v>12.818</v>
      </c>
      <c r="K2526" s="75">
        <v>10.555999999999999</v>
      </c>
      <c r="L2526" s="74" t="s">
        <v>674</v>
      </c>
      <c r="M2526" s="75">
        <v>13.572000000000003</v>
      </c>
      <c r="N2526" s="75">
        <v>13.572000000000003</v>
      </c>
      <c r="O2526" s="75">
        <v>13.572000000000003</v>
      </c>
      <c r="P2526" s="75">
        <v>6.5884520000000002</v>
      </c>
      <c r="Q2526" s="75">
        <v>14.0244</v>
      </c>
    </row>
    <row r="2527" spans="1:17" x14ac:dyDescent="0.2">
      <c r="A2527" s="19">
        <v>41250572</v>
      </c>
      <c r="B2527" s="19" t="s">
        <v>3218</v>
      </c>
      <c r="C2527" s="72" t="s">
        <v>3219</v>
      </c>
      <c r="D2527" s="73">
        <v>2869.25</v>
      </c>
      <c r="E2527" s="74">
        <v>423.69449999999995</v>
      </c>
      <c r="G2527" s="75">
        <v>9.279755999999999</v>
      </c>
      <c r="H2527" s="75">
        <v>19.7532</v>
      </c>
      <c r="I2527" s="75">
        <v>19.116</v>
      </c>
      <c r="J2527" s="75">
        <v>18.053999999999998</v>
      </c>
      <c r="K2527" s="75">
        <v>14.867999999999999</v>
      </c>
      <c r="L2527" s="74" t="s">
        <v>674</v>
      </c>
      <c r="M2527" s="75">
        <v>19.116</v>
      </c>
      <c r="N2527" s="75">
        <v>19.116</v>
      </c>
      <c r="O2527" s="75">
        <v>19.116</v>
      </c>
      <c r="P2527" s="75">
        <v>9.279755999999999</v>
      </c>
      <c r="Q2527" s="75">
        <v>19.7532</v>
      </c>
    </row>
    <row r="2528" spans="1:17" x14ac:dyDescent="0.2">
      <c r="A2528" s="19">
        <v>41250580</v>
      </c>
      <c r="B2528" s="19" t="s">
        <v>466</v>
      </c>
      <c r="C2528" s="72" t="s">
        <v>40</v>
      </c>
      <c r="D2528" s="73">
        <v>2869.25</v>
      </c>
      <c r="E2528" s="74">
        <v>423.69449999999995</v>
      </c>
      <c r="G2528" s="75">
        <v>8.2503399999999996</v>
      </c>
      <c r="H2528" s="75">
        <v>126.09870000000001</v>
      </c>
      <c r="I2528" s="75">
        <v>122.03100000000001</v>
      </c>
      <c r="J2528" s="75">
        <v>115.25149999999999</v>
      </c>
      <c r="K2528" s="75">
        <v>94.912999999999997</v>
      </c>
      <c r="L2528" s="76">
        <v>0</v>
      </c>
      <c r="M2528" s="75">
        <v>122.03100000000001</v>
      </c>
      <c r="N2528" s="75">
        <v>122.03100000000001</v>
      </c>
      <c r="O2528" s="75">
        <v>122.03100000000001</v>
      </c>
      <c r="P2528" s="77">
        <v>0</v>
      </c>
      <c r="Q2528" s="77">
        <v>126.09870000000001</v>
      </c>
    </row>
    <row r="2529" spans="1:17" x14ac:dyDescent="0.2">
      <c r="A2529" s="19">
        <v>41250598</v>
      </c>
      <c r="B2529" s="19" t="s">
        <v>713</v>
      </c>
      <c r="C2529" s="20">
        <v>76377</v>
      </c>
      <c r="D2529" s="73">
        <v>232.75</v>
      </c>
      <c r="E2529" s="74">
        <v>0</v>
      </c>
      <c r="G2529" s="75">
        <v>1106.66715</v>
      </c>
      <c r="H2529" s="75">
        <v>1663.0725</v>
      </c>
      <c r="I2529" s="75">
        <v>1609.425</v>
      </c>
      <c r="J2529" s="75">
        <v>1520.0125</v>
      </c>
      <c r="K2529" s="75">
        <v>1251.7749999999999</v>
      </c>
      <c r="L2529" s="76">
        <v>565.38000000000011</v>
      </c>
      <c r="M2529" s="75">
        <v>1609.425</v>
      </c>
      <c r="N2529" s="75">
        <v>1609.425</v>
      </c>
      <c r="O2529" s="75">
        <v>1609.425</v>
      </c>
      <c r="P2529" s="77">
        <v>565.38000000000011</v>
      </c>
      <c r="Q2529" s="77">
        <v>1663.0725</v>
      </c>
    </row>
    <row r="2530" spans="1:17" x14ac:dyDescent="0.2">
      <c r="A2530" s="19">
        <v>41250614</v>
      </c>
      <c r="B2530" s="19" t="s">
        <v>3198</v>
      </c>
      <c r="C2530" s="72" t="s">
        <v>3199</v>
      </c>
      <c r="D2530" s="73">
        <v>2387.5</v>
      </c>
      <c r="E2530" s="74">
        <v>268.548</v>
      </c>
      <c r="G2530" s="75">
        <v>242.26105000000001</v>
      </c>
      <c r="H2530" s="75">
        <v>515.68500000000006</v>
      </c>
      <c r="I2530" s="75">
        <v>499.05000000000007</v>
      </c>
      <c r="J2530" s="75">
        <v>471.32499999999999</v>
      </c>
      <c r="K2530" s="75">
        <v>388.15</v>
      </c>
      <c r="L2530" s="74" t="s">
        <v>674</v>
      </c>
      <c r="M2530" s="75">
        <v>499.05000000000007</v>
      </c>
      <c r="N2530" s="75">
        <v>499.05000000000007</v>
      </c>
      <c r="O2530" s="75">
        <v>499.05000000000007</v>
      </c>
      <c r="P2530" s="75">
        <v>242.26105000000001</v>
      </c>
      <c r="Q2530" s="75">
        <v>515.68500000000006</v>
      </c>
    </row>
    <row r="2531" spans="1:17" x14ac:dyDescent="0.2">
      <c r="A2531" s="19">
        <v>41250622</v>
      </c>
      <c r="B2531" s="19" t="s">
        <v>3191</v>
      </c>
      <c r="C2531" s="72" t="s">
        <v>3192</v>
      </c>
      <c r="D2531" s="73">
        <v>2387.5</v>
      </c>
      <c r="E2531" s="74">
        <v>268.548</v>
      </c>
      <c r="G2531" s="75">
        <v>342.54118999999997</v>
      </c>
      <c r="H2531" s="75">
        <v>476.85750000000002</v>
      </c>
      <c r="I2531" s="75">
        <v>461.47500000000002</v>
      </c>
      <c r="J2531" s="75">
        <v>435.83749999999998</v>
      </c>
      <c r="K2531" s="75">
        <v>358.92499999999995</v>
      </c>
      <c r="L2531" s="76">
        <v>316.61100000000005</v>
      </c>
      <c r="M2531" s="75">
        <v>461.47500000000002</v>
      </c>
      <c r="N2531" s="75">
        <v>461.47500000000002</v>
      </c>
      <c r="O2531" s="75">
        <v>461.47500000000002</v>
      </c>
      <c r="P2531" s="77">
        <v>316.61100000000005</v>
      </c>
      <c r="Q2531" s="77">
        <v>476.85750000000002</v>
      </c>
    </row>
    <row r="2532" spans="1:17" x14ac:dyDescent="0.2">
      <c r="A2532" s="19">
        <v>41250630</v>
      </c>
      <c r="B2532" s="19" t="s">
        <v>3207</v>
      </c>
      <c r="C2532" s="72" t="s">
        <v>3208</v>
      </c>
      <c r="D2532" s="73">
        <v>2387.5</v>
      </c>
      <c r="E2532" s="74">
        <v>268.548</v>
      </c>
      <c r="G2532" s="75">
        <v>497.58674999999999</v>
      </c>
      <c r="H2532" s="75">
        <v>687.73500000000001</v>
      </c>
      <c r="I2532" s="75">
        <v>665.55000000000007</v>
      </c>
      <c r="J2532" s="75">
        <v>628.57499999999993</v>
      </c>
      <c r="K2532" s="75">
        <v>517.65</v>
      </c>
      <c r="L2532" s="76">
        <v>454.05900000000003</v>
      </c>
      <c r="M2532" s="75">
        <v>665.55000000000007</v>
      </c>
      <c r="N2532" s="75">
        <v>665.55000000000007</v>
      </c>
      <c r="O2532" s="75">
        <v>665.55000000000007</v>
      </c>
      <c r="P2532" s="77">
        <v>454.05900000000003</v>
      </c>
      <c r="Q2532" s="77">
        <v>687.73500000000001</v>
      </c>
    </row>
    <row r="2533" spans="1:17" x14ac:dyDescent="0.2">
      <c r="A2533" s="19">
        <v>41250648</v>
      </c>
      <c r="B2533" s="19" t="s">
        <v>3209</v>
      </c>
      <c r="C2533" s="72" t="s">
        <v>3210</v>
      </c>
      <c r="D2533" s="73">
        <v>2850.25</v>
      </c>
      <c r="E2533" s="74">
        <v>423.69449999999995</v>
      </c>
      <c r="G2533" s="75">
        <v>64.86211999999999</v>
      </c>
      <c r="H2533" s="75">
        <v>156.70500000000001</v>
      </c>
      <c r="I2533" s="75">
        <v>151.65</v>
      </c>
      <c r="J2533" s="75">
        <v>143.22499999999999</v>
      </c>
      <c r="K2533" s="75">
        <v>117.94999999999999</v>
      </c>
      <c r="L2533" s="76">
        <v>62.658000000000008</v>
      </c>
      <c r="M2533" s="75">
        <v>151.65</v>
      </c>
      <c r="N2533" s="75">
        <v>151.65</v>
      </c>
      <c r="O2533" s="75">
        <v>151.65</v>
      </c>
      <c r="P2533" s="77">
        <v>62.658000000000008</v>
      </c>
      <c r="Q2533" s="77">
        <v>156.70500000000001</v>
      </c>
    </row>
    <row r="2534" spans="1:17" x14ac:dyDescent="0.2">
      <c r="A2534" s="19">
        <v>41250655</v>
      </c>
      <c r="B2534" s="19" t="s">
        <v>4306</v>
      </c>
      <c r="C2534" s="20">
        <v>96372</v>
      </c>
      <c r="D2534" s="73">
        <v>121</v>
      </c>
      <c r="E2534" s="74">
        <v>77.590499999999992</v>
      </c>
      <c r="G2534" s="75">
        <v>124.64856999999999</v>
      </c>
      <c r="H2534" s="75">
        <v>224.595</v>
      </c>
      <c r="I2534" s="75">
        <v>217.35</v>
      </c>
      <c r="J2534" s="75">
        <v>205.27500000000001</v>
      </c>
      <c r="K2534" s="75">
        <v>169.04999999999998</v>
      </c>
      <c r="L2534" s="76">
        <v>115.164</v>
      </c>
      <c r="M2534" s="75">
        <v>217.35</v>
      </c>
      <c r="N2534" s="75">
        <v>217.35</v>
      </c>
      <c r="O2534" s="75">
        <v>217.35</v>
      </c>
      <c r="P2534" s="77">
        <v>115.164</v>
      </c>
      <c r="Q2534" s="77">
        <v>224.595</v>
      </c>
    </row>
    <row r="2535" spans="1:17" x14ac:dyDescent="0.2">
      <c r="A2535" s="19">
        <v>41250663</v>
      </c>
      <c r="B2535" s="19" t="s">
        <v>4151</v>
      </c>
      <c r="C2535" s="72"/>
      <c r="D2535" s="73">
        <v>265.25</v>
      </c>
      <c r="E2535" s="74">
        <v>0</v>
      </c>
      <c r="G2535" s="75">
        <v>186.46909000000002</v>
      </c>
      <c r="H2535" s="75">
        <v>342.47250000000003</v>
      </c>
      <c r="I2535" s="75">
        <v>331.42500000000001</v>
      </c>
      <c r="J2535" s="75">
        <v>313.01249999999999</v>
      </c>
      <c r="K2535" s="75">
        <v>257.77499999999998</v>
      </c>
      <c r="L2535" s="76">
        <v>201.006</v>
      </c>
      <c r="M2535" s="75">
        <v>331.42500000000001</v>
      </c>
      <c r="N2535" s="75">
        <v>331.42500000000001</v>
      </c>
      <c r="O2535" s="75">
        <v>331.42500000000001</v>
      </c>
      <c r="P2535" s="77">
        <v>186.46909000000002</v>
      </c>
      <c r="Q2535" s="77">
        <v>342.47250000000003</v>
      </c>
    </row>
    <row r="2536" spans="1:17" x14ac:dyDescent="0.2">
      <c r="A2536" s="19">
        <v>41250671</v>
      </c>
      <c r="B2536" s="19" t="s">
        <v>697</v>
      </c>
      <c r="C2536" s="72"/>
      <c r="D2536" s="73">
        <v>666.25</v>
      </c>
      <c r="E2536" s="74">
        <v>0</v>
      </c>
      <c r="G2536" s="75">
        <v>0</v>
      </c>
      <c r="H2536" s="75">
        <v>121.06740000000001</v>
      </c>
      <c r="I2536" s="75">
        <v>117.16200000000001</v>
      </c>
      <c r="J2536" s="75">
        <v>110.65300000000001</v>
      </c>
      <c r="K2536" s="75">
        <v>91.126000000000005</v>
      </c>
      <c r="L2536" s="76">
        <v>0</v>
      </c>
      <c r="M2536" s="75">
        <v>117.16200000000001</v>
      </c>
      <c r="N2536" s="75">
        <v>117.16200000000001</v>
      </c>
      <c r="O2536" s="75">
        <v>117.16200000000001</v>
      </c>
      <c r="P2536" s="77">
        <v>0</v>
      </c>
      <c r="Q2536" s="77">
        <v>121.06740000000001</v>
      </c>
    </row>
    <row r="2537" spans="1:17" x14ac:dyDescent="0.2">
      <c r="A2537" s="19">
        <v>41250689</v>
      </c>
      <c r="B2537" s="19" t="s">
        <v>812</v>
      </c>
      <c r="C2537" s="72"/>
      <c r="D2537" s="73">
        <v>242.75</v>
      </c>
      <c r="E2537" s="74">
        <v>0</v>
      </c>
      <c r="G2537" s="75">
        <v>278.6866</v>
      </c>
      <c r="H2537" s="75">
        <v>0</v>
      </c>
      <c r="I2537" s="75">
        <v>0</v>
      </c>
      <c r="J2537" s="75">
        <v>0</v>
      </c>
      <c r="K2537" s="75">
        <v>0</v>
      </c>
      <c r="L2537" s="76">
        <v>0</v>
      </c>
      <c r="M2537" s="75">
        <v>0</v>
      </c>
      <c r="N2537" s="75">
        <v>0</v>
      </c>
      <c r="O2537" s="75">
        <v>0</v>
      </c>
      <c r="P2537" s="77">
        <v>0</v>
      </c>
      <c r="Q2537" s="77">
        <v>278.6866</v>
      </c>
    </row>
    <row r="2538" spans="1:17" x14ac:dyDescent="0.2">
      <c r="A2538" s="19">
        <v>41250697</v>
      </c>
      <c r="B2538" s="19" t="s">
        <v>4258</v>
      </c>
      <c r="C2538" s="20">
        <v>76390</v>
      </c>
      <c r="D2538" s="73">
        <v>2706.5</v>
      </c>
      <c r="E2538" s="74">
        <v>99.911999999999992</v>
      </c>
      <c r="G2538" s="75">
        <v>0</v>
      </c>
      <c r="H2538" s="75">
        <v>287.83500000000004</v>
      </c>
      <c r="I2538" s="75">
        <v>278.55</v>
      </c>
      <c r="J2538" s="75">
        <v>263.07499999999999</v>
      </c>
      <c r="K2538" s="75">
        <v>216.64999999999998</v>
      </c>
      <c r="L2538" s="76">
        <v>0</v>
      </c>
      <c r="M2538" s="75">
        <v>278.55</v>
      </c>
      <c r="N2538" s="75">
        <v>278.55</v>
      </c>
      <c r="O2538" s="75">
        <v>278.55</v>
      </c>
      <c r="P2538" s="77">
        <v>0</v>
      </c>
      <c r="Q2538" s="77">
        <v>287.83500000000004</v>
      </c>
    </row>
    <row r="2539" spans="1:17" x14ac:dyDescent="0.2">
      <c r="A2539" s="19">
        <v>41250739</v>
      </c>
      <c r="B2539" s="19" t="s">
        <v>1480</v>
      </c>
      <c r="C2539" s="20">
        <v>71550</v>
      </c>
      <c r="D2539" s="73">
        <v>2044.25</v>
      </c>
      <c r="E2539" s="74">
        <v>268.548</v>
      </c>
      <c r="G2539" s="75">
        <v>0</v>
      </c>
      <c r="H2539" s="75">
        <v>116.57550000000001</v>
      </c>
      <c r="I2539" s="75">
        <v>112.815</v>
      </c>
      <c r="J2539" s="75">
        <v>106.5475</v>
      </c>
      <c r="K2539" s="75">
        <v>87.74499999999999</v>
      </c>
      <c r="L2539" s="76">
        <v>0</v>
      </c>
      <c r="M2539" s="75">
        <v>112.815</v>
      </c>
      <c r="N2539" s="75">
        <v>112.815</v>
      </c>
      <c r="O2539" s="75">
        <v>112.815</v>
      </c>
      <c r="P2539" s="77">
        <v>0</v>
      </c>
      <c r="Q2539" s="77">
        <v>116.57550000000001</v>
      </c>
    </row>
    <row r="2540" spans="1:17" x14ac:dyDescent="0.2">
      <c r="A2540" s="19">
        <v>41250747</v>
      </c>
      <c r="B2540" s="19" t="s">
        <v>3189</v>
      </c>
      <c r="C2540" s="20">
        <v>77021</v>
      </c>
      <c r="D2540" s="73">
        <v>1571</v>
      </c>
      <c r="E2540" s="74">
        <v>0</v>
      </c>
      <c r="G2540" s="75">
        <v>179.37836000000001</v>
      </c>
      <c r="H2540" s="75">
        <v>116.57550000000001</v>
      </c>
      <c r="I2540" s="75">
        <v>112.815</v>
      </c>
      <c r="J2540" s="75">
        <v>106.5475</v>
      </c>
      <c r="K2540" s="75">
        <v>87.74499999999999</v>
      </c>
      <c r="L2540" s="76">
        <v>0</v>
      </c>
      <c r="M2540" s="75">
        <v>112.815</v>
      </c>
      <c r="N2540" s="75">
        <v>112.815</v>
      </c>
      <c r="O2540" s="75">
        <v>112.815</v>
      </c>
      <c r="P2540" s="77">
        <v>0</v>
      </c>
      <c r="Q2540" s="77">
        <v>179.37836000000001</v>
      </c>
    </row>
    <row r="2541" spans="1:17" x14ac:dyDescent="0.2">
      <c r="A2541" s="19">
        <v>41250861</v>
      </c>
      <c r="B2541" s="19" t="s">
        <v>3190</v>
      </c>
      <c r="C2541" s="20">
        <v>76499</v>
      </c>
      <c r="D2541" s="73">
        <v>950</v>
      </c>
      <c r="E2541" s="74">
        <v>99.911999999999992</v>
      </c>
      <c r="G2541" s="75">
        <v>0</v>
      </c>
      <c r="H2541" s="75">
        <v>124.70370000000001</v>
      </c>
      <c r="I2541" s="75">
        <v>120.68100000000001</v>
      </c>
      <c r="J2541" s="75">
        <v>113.9765</v>
      </c>
      <c r="K2541" s="75">
        <v>93.863</v>
      </c>
      <c r="L2541" s="76">
        <v>0</v>
      </c>
      <c r="M2541" s="75">
        <v>120.68100000000001</v>
      </c>
      <c r="N2541" s="75">
        <v>120.68100000000001</v>
      </c>
      <c r="O2541" s="75">
        <v>120.68100000000001</v>
      </c>
      <c r="P2541" s="77">
        <v>0</v>
      </c>
      <c r="Q2541" s="77">
        <v>124.70370000000001</v>
      </c>
    </row>
    <row r="2542" spans="1:17" x14ac:dyDescent="0.2">
      <c r="A2542" s="19">
        <v>41250887</v>
      </c>
      <c r="B2542" s="19" t="s">
        <v>1296</v>
      </c>
      <c r="C2542" s="20">
        <v>19085</v>
      </c>
      <c r="D2542" s="73">
        <v>3632</v>
      </c>
      <c r="E2542" s="74">
        <v>1724.4824999999998</v>
      </c>
      <c r="G2542" s="75">
        <v>243.21394000000001</v>
      </c>
      <c r="H2542" s="75">
        <v>124.70370000000001</v>
      </c>
      <c r="I2542" s="75">
        <v>120.68100000000001</v>
      </c>
      <c r="J2542" s="75">
        <v>113.9765</v>
      </c>
      <c r="K2542" s="75">
        <v>93.863</v>
      </c>
      <c r="L2542" s="76">
        <v>0</v>
      </c>
      <c r="M2542" s="75">
        <v>120.68100000000001</v>
      </c>
      <c r="N2542" s="75">
        <v>120.68100000000001</v>
      </c>
      <c r="O2542" s="75">
        <v>120.68100000000001</v>
      </c>
      <c r="P2542" s="77">
        <v>0</v>
      </c>
      <c r="Q2542" s="77">
        <v>243.21394000000001</v>
      </c>
    </row>
    <row r="2543" spans="1:17" x14ac:dyDescent="0.2">
      <c r="A2543" s="19">
        <v>41250895</v>
      </c>
      <c r="B2543" s="19" t="s">
        <v>1298</v>
      </c>
      <c r="C2543" s="20">
        <v>19086</v>
      </c>
      <c r="D2543" s="73">
        <v>3558.5</v>
      </c>
      <c r="E2543" s="74">
        <v>0</v>
      </c>
      <c r="G2543" s="75">
        <v>0</v>
      </c>
      <c r="H2543" s="75">
        <v>138.33750000000001</v>
      </c>
      <c r="I2543" s="75">
        <v>133.875</v>
      </c>
      <c r="J2543" s="75">
        <v>126.4375</v>
      </c>
      <c r="K2543" s="75">
        <v>104.125</v>
      </c>
      <c r="L2543" s="76">
        <v>0</v>
      </c>
      <c r="M2543" s="75">
        <v>133.875</v>
      </c>
      <c r="N2543" s="75">
        <v>133.875</v>
      </c>
      <c r="O2543" s="75">
        <v>133.875</v>
      </c>
      <c r="P2543" s="77">
        <v>0</v>
      </c>
      <c r="Q2543" s="77">
        <v>138.33750000000001</v>
      </c>
    </row>
    <row r="2544" spans="1:17" x14ac:dyDescent="0.2">
      <c r="A2544" s="19">
        <v>41250903</v>
      </c>
      <c r="B2544" s="19" t="s">
        <v>3196</v>
      </c>
      <c r="C2544" s="72" t="s">
        <v>3197</v>
      </c>
      <c r="D2544" s="73">
        <v>2387.5</v>
      </c>
      <c r="E2544" s="74">
        <v>423.69449999999995</v>
      </c>
      <c r="G2544" s="75">
        <v>344.55624999999998</v>
      </c>
      <c r="H2544" s="75">
        <v>226.09230000000002</v>
      </c>
      <c r="I2544" s="75">
        <v>218.79900000000001</v>
      </c>
      <c r="J2544" s="75">
        <v>206.64350000000002</v>
      </c>
      <c r="K2544" s="75">
        <v>170.17699999999999</v>
      </c>
      <c r="L2544" s="76">
        <v>98.12700000000001</v>
      </c>
      <c r="M2544" s="75">
        <v>218.79900000000001</v>
      </c>
      <c r="N2544" s="75">
        <v>218.79900000000001</v>
      </c>
      <c r="O2544" s="75">
        <v>218.79900000000001</v>
      </c>
      <c r="P2544" s="77">
        <v>98.12700000000001</v>
      </c>
      <c r="Q2544" s="77">
        <v>344.55624999999998</v>
      </c>
    </row>
    <row r="2545" spans="1:17" x14ac:dyDescent="0.2">
      <c r="A2545" s="19">
        <v>41250911</v>
      </c>
      <c r="B2545" s="19" t="s">
        <v>3889</v>
      </c>
      <c r="C2545" s="72" t="s">
        <v>40</v>
      </c>
      <c r="D2545" s="73">
        <v>368.75</v>
      </c>
      <c r="E2545" s="74">
        <v>423.69449999999995</v>
      </c>
      <c r="G2545" s="75">
        <v>0</v>
      </c>
      <c r="H2545" s="75">
        <v>162.99180000000001</v>
      </c>
      <c r="I2545" s="75">
        <v>157.73400000000001</v>
      </c>
      <c r="J2545" s="75">
        <v>148.97099999999998</v>
      </c>
      <c r="K2545" s="75">
        <v>122.68199999999999</v>
      </c>
      <c r="L2545" s="76">
        <v>0</v>
      </c>
      <c r="M2545" s="75">
        <v>157.73400000000001</v>
      </c>
      <c r="N2545" s="75">
        <v>157.73400000000001</v>
      </c>
      <c r="O2545" s="75">
        <v>157.73400000000001</v>
      </c>
      <c r="P2545" s="77">
        <v>0</v>
      </c>
      <c r="Q2545" s="77">
        <v>162.99180000000001</v>
      </c>
    </row>
    <row r="2546" spans="1:17" x14ac:dyDescent="0.2">
      <c r="A2546" s="19">
        <v>41250929</v>
      </c>
      <c r="B2546" s="19" t="s">
        <v>3217</v>
      </c>
      <c r="C2546" s="20">
        <v>70553</v>
      </c>
      <c r="D2546" s="73">
        <v>4610.75</v>
      </c>
      <c r="E2546" s="74">
        <v>423.69449999999995</v>
      </c>
      <c r="G2546" s="75">
        <v>309.1026</v>
      </c>
      <c r="H2546" s="75">
        <v>162.99180000000001</v>
      </c>
      <c r="I2546" s="75">
        <v>157.73400000000001</v>
      </c>
      <c r="J2546" s="75">
        <v>148.97099999999998</v>
      </c>
      <c r="K2546" s="75">
        <v>122.68199999999999</v>
      </c>
      <c r="L2546" s="76">
        <v>124.515</v>
      </c>
      <c r="M2546" s="75">
        <v>157.73400000000001</v>
      </c>
      <c r="N2546" s="75">
        <v>157.73400000000001</v>
      </c>
      <c r="O2546" s="75">
        <v>157.73400000000001</v>
      </c>
      <c r="P2546" s="77">
        <v>122.68199999999999</v>
      </c>
      <c r="Q2546" s="77">
        <v>309.1026</v>
      </c>
    </row>
    <row r="2547" spans="1:17" x14ac:dyDescent="0.2">
      <c r="A2547" s="19">
        <v>41250937</v>
      </c>
      <c r="B2547" s="19" t="s">
        <v>4894</v>
      </c>
      <c r="C2547" s="20">
        <v>70551</v>
      </c>
      <c r="D2547" s="73">
        <v>516.5</v>
      </c>
      <c r="E2547" s="74">
        <v>268.548</v>
      </c>
      <c r="G2547" s="75">
        <v>0</v>
      </c>
      <c r="H2547" s="75">
        <v>268.01670000000001</v>
      </c>
      <c r="I2547" s="75">
        <v>259.37099999999998</v>
      </c>
      <c r="J2547" s="75">
        <v>244.9615</v>
      </c>
      <c r="K2547" s="75">
        <v>201.73299999999998</v>
      </c>
      <c r="L2547" s="76">
        <v>0</v>
      </c>
      <c r="M2547" s="75">
        <v>259.37099999999998</v>
      </c>
      <c r="N2547" s="75">
        <v>259.37099999999998</v>
      </c>
      <c r="O2547" s="75">
        <v>259.37099999999998</v>
      </c>
      <c r="P2547" s="77">
        <v>0</v>
      </c>
      <c r="Q2547" s="77">
        <v>268.01670000000001</v>
      </c>
    </row>
    <row r="2548" spans="1:17" x14ac:dyDescent="0.2">
      <c r="A2548" s="19">
        <v>41250945</v>
      </c>
      <c r="B2548" s="19" t="s">
        <v>4895</v>
      </c>
      <c r="C2548" s="20">
        <v>70553</v>
      </c>
      <c r="D2548" s="73">
        <v>912.25</v>
      </c>
      <c r="E2548" s="74">
        <v>423.69449999999995</v>
      </c>
      <c r="G2548" s="75">
        <v>716.48689999999999</v>
      </c>
      <c r="H2548" s="75">
        <v>268.01670000000001</v>
      </c>
      <c r="I2548" s="75">
        <v>259.37099999999998</v>
      </c>
      <c r="J2548" s="75">
        <v>244.9615</v>
      </c>
      <c r="K2548" s="75">
        <v>201.73299999999998</v>
      </c>
      <c r="L2548" s="76">
        <v>124.515</v>
      </c>
      <c r="M2548" s="75">
        <v>259.37099999999998</v>
      </c>
      <c r="N2548" s="75">
        <v>259.37099999999998</v>
      </c>
      <c r="O2548" s="75">
        <v>259.37099999999998</v>
      </c>
      <c r="P2548" s="77">
        <v>124.515</v>
      </c>
      <c r="Q2548" s="77">
        <v>716.48689999999999</v>
      </c>
    </row>
    <row r="2549" spans="1:17" x14ac:dyDescent="0.2">
      <c r="A2549" s="19">
        <v>41250952</v>
      </c>
      <c r="B2549" s="19" t="s">
        <v>4896</v>
      </c>
      <c r="C2549" s="20">
        <v>72141</v>
      </c>
      <c r="D2549" s="73">
        <v>517</v>
      </c>
      <c r="E2549" s="74">
        <v>268.548</v>
      </c>
      <c r="G2549" s="75">
        <v>0</v>
      </c>
      <c r="H2549" s="75">
        <v>153.15240000000003</v>
      </c>
      <c r="I2549" s="75">
        <v>148.21200000000002</v>
      </c>
      <c r="J2549" s="75">
        <v>139.97800000000001</v>
      </c>
      <c r="K2549" s="75">
        <v>115.276</v>
      </c>
      <c r="L2549" s="76">
        <v>0</v>
      </c>
      <c r="M2549" s="75">
        <v>148.21200000000002</v>
      </c>
      <c r="N2549" s="75">
        <v>148.21200000000002</v>
      </c>
      <c r="O2549" s="75">
        <v>148.21200000000002</v>
      </c>
      <c r="P2549" s="77">
        <v>0</v>
      </c>
      <c r="Q2549" s="77">
        <v>153.15240000000003</v>
      </c>
    </row>
    <row r="2550" spans="1:17" x14ac:dyDescent="0.2">
      <c r="A2550" s="19">
        <v>41250960</v>
      </c>
      <c r="B2550" s="19" t="s">
        <v>4898</v>
      </c>
      <c r="C2550" s="20">
        <v>72146</v>
      </c>
      <c r="D2550" s="73">
        <v>517</v>
      </c>
      <c r="E2550" s="74">
        <v>268.548</v>
      </c>
      <c r="G2550" s="75">
        <v>259.42946999999998</v>
      </c>
      <c r="H2550" s="75">
        <v>153.15240000000003</v>
      </c>
      <c r="I2550" s="75">
        <v>148.21200000000002</v>
      </c>
      <c r="J2550" s="75">
        <v>139.97800000000001</v>
      </c>
      <c r="K2550" s="75">
        <v>115.276</v>
      </c>
      <c r="L2550" s="76">
        <v>49.509</v>
      </c>
      <c r="M2550" s="75">
        <v>148.21200000000002</v>
      </c>
      <c r="N2550" s="75">
        <v>148.21200000000002</v>
      </c>
      <c r="O2550" s="75">
        <v>148.21200000000002</v>
      </c>
      <c r="P2550" s="77">
        <v>49.509</v>
      </c>
      <c r="Q2550" s="77">
        <v>259.42946999999998</v>
      </c>
    </row>
    <row r="2551" spans="1:17" x14ac:dyDescent="0.2">
      <c r="A2551" s="19">
        <v>41250978</v>
      </c>
      <c r="B2551" s="19" t="s">
        <v>4897</v>
      </c>
      <c r="C2551" s="20">
        <v>72148</v>
      </c>
      <c r="D2551" s="73">
        <v>517</v>
      </c>
      <c r="E2551" s="74">
        <v>268.548</v>
      </c>
      <c r="G2551" s="75">
        <v>0</v>
      </c>
      <c r="H2551" s="75">
        <v>135.39870000000002</v>
      </c>
      <c r="I2551" s="75">
        <v>131.03100000000001</v>
      </c>
      <c r="J2551" s="75">
        <v>123.75149999999999</v>
      </c>
      <c r="K2551" s="75">
        <v>101.913</v>
      </c>
      <c r="L2551" s="76">
        <v>0</v>
      </c>
      <c r="M2551" s="75">
        <v>131.03100000000001</v>
      </c>
      <c r="N2551" s="75">
        <v>131.03100000000001</v>
      </c>
      <c r="O2551" s="75">
        <v>131.03100000000001</v>
      </c>
      <c r="P2551" s="77">
        <v>0</v>
      </c>
      <c r="Q2551" s="77">
        <v>135.39870000000002</v>
      </c>
    </row>
    <row r="2552" spans="1:17" x14ac:dyDescent="0.2">
      <c r="A2552" s="19">
        <v>41250986</v>
      </c>
      <c r="B2552" s="19" t="s">
        <v>3239</v>
      </c>
      <c r="C2552" s="20">
        <v>77046</v>
      </c>
      <c r="D2552" s="73">
        <v>771.25</v>
      </c>
      <c r="E2552" s="74">
        <v>268.548</v>
      </c>
      <c r="G2552" s="75">
        <v>344.55624999999998</v>
      </c>
      <c r="H2552" s="75">
        <v>135.39870000000002</v>
      </c>
      <c r="I2552" s="75">
        <v>131.03100000000001</v>
      </c>
      <c r="J2552" s="75">
        <v>123.75149999999999</v>
      </c>
      <c r="K2552" s="75">
        <v>101.913</v>
      </c>
      <c r="L2552" s="76">
        <v>98.12700000000001</v>
      </c>
      <c r="M2552" s="75">
        <v>131.03100000000001</v>
      </c>
      <c r="N2552" s="75">
        <v>131.03100000000001</v>
      </c>
      <c r="O2552" s="75">
        <v>131.03100000000001</v>
      </c>
      <c r="P2552" s="77">
        <v>98.12700000000001</v>
      </c>
      <c r="Q2552" s="77">
        <v>344.55624999999998</v>
      </c>
    </row>
    <row r="2553" spans="1:17" x14ac:dyDescent="0.2">
      <c r="A2553" s="19">
        <v>41250994</v>
      </c>
      <c r="B2553" s="19" t="s">
        <v>3215</v>
      </c>
      <c r="C2553" s="20">
        <v>77047</v>
      </c>
      <c r="D2553" s="73">
        <v>771.25</v>
      </c>
      <c r="E2553" s="74">
        <v>268.548</v>
      </c>
      <c r="G2553" s="75">
        <v>0</v>
      </c>
      <c r="H2553" s="75">
        <v>202.13550000000001</v>
      </c>
      <c r="I2553" s="75">
        <v>195.61500000000001</v>
      </c>
      <c r="J2553" s="75">
        <v>184.7475</v>
      </c>
      <c r="K2553" s="75">
        <v>152.14499999999998</v>
      </c>
      <c r="L2553" s="76">
        <v>0</v>
      </c>
      <c r="M2553" s="75">
        <v>195.61500000000001</v>
      </c>
      <c r="N2553" s="75">
        <v>195.61500000000001</v>
      </c>
      <c r="O2553" s="75">
        <v>195.61500000000001</v>
      </c>
      <c r="P2553" s="77">
        <v>0</v>
      </c>
      <c r="Q2553" s="77">
        <v>202.13550000000001</v>
      </c>
    </row>
    <row r="2554" spans="1:17" x14ac:dyDescent="0.2">
      <c r="A2554" s="19">
        <v>41251000</v>
      </c>
      <c r="B2554" s="19" t="s">
        <v>3239</v>
      </c>
      <c r="C2554" s="20">
        <v>77046</v>
      </c>
      <c r="D2554" s="73">
        <v>771.25</v>
      </c>
      <c r="E2554" s="74">
        <v>268.548</v>
      </c>
      <c r="G2554" s="75">
        <v>610.08793000000003</v>
      </c>
      <c r="H2554" s="75">
        <v>202.13550000000001</v>
      </c>
      <c r="I2554" s="75">
        <v>195.61500000000001</v>
      </c>
      <c r="J2554" s="75">
        <v>184.7475</v>
      </c>
      <c r="K2554" s="75">
        <v>152.14499999999998</v>
      </c>
      <c r="L2554" s="76">
        <v>124.515</v>
      </c>
      <c r="M2554" s="75">
        <v>195.61500000000001</v>
      </c>
      <c r="N2554" s="75">
        <v>195.61500000000001</v>
      </c>
      <c r="O2554" s="75">
        <v>195.61500000000001</v>
      </c>
      <c r="P2554" s="77">
        <v>124.515</v>
      </c>
      <c r="Q2554" s="77">
        <v>610.08793000000003</v>
      </c>
    </row>
    <row r="2555" spans="1:17" x14ac:dyDescent="0.2">
      <c r="A2555" s="19">
        <v>41251008</v>
      </c>
      <c r="B2555" s="19" t="s">
        <v>3215</v>
      </c>
      <c r="C2555" s="20">
        <v>77047</v>
      </c>
      <c r="D2555" s="73">
        <v>771.25</v>
      </c>
      <c r="E2555" s="74">
        <v>268.548</v>
      </c>
      <c r="G2555" s="75">
        <v>0</v>
      </c>
      <c r="H2555" s="75">
        <v>154.86360000000002</v>
      </c>
      <c r="I2555" s="75">
        <v>149.86800000000002</v>
      </c>
      <c r="J2555" s="75">
        <v>141.542</v>
      </c>
      <c r="K2555" s="75">
        <v>116.56399999999999</v>
      </c>
      <c r="L2555" s="76">
        <v>0</v>
      </c>
      <c r="M2555" s="75">
        <v>149.86800000000002</v>
      </c>
      <c r="N2555" s="75">
        <v>149.86800000000002</v>
      </c>
      <c r="O2555" s="75">
        <v>149.86800000000002</v>
      </c>
      <c r="P2555" s="77">
        <v>0</v>
      </c>
      <c r="Q2555" s="77">
        <v>154.86360000000002</v>
      </c>
    </row>
    <row r="2556" spans="1:17" x14ac:dyDescent="0.2">
      <c r="A2556" s="19">
        <v>41251059</v>
      </c>
      <c r="B2556" s="19" t="s">
        <v>5151</v>
      </c>
      <c r="C2556" s="20">
        <v>93286</v>
      </c>
      <c r="D2556" s="73">
        <v>194.75</v>
      </c>
      <c r="E2556" s="74">
        <v>0</v>
      </c>
      <c r="G2556" s="75">
        <v>493.53762</v>
      </c>
      <c r="H2556" s="75">
        <v>154.86360000000002</v>
      </c>
      <c r="I2556" s="75">
        <v>149.86800000000002</v>
      </c>
      <c r="J2556" s="75">
        <v>141.542</v>
      </c>
      <c r="K2556" s="75">
        <v>116.56399999999999</v>
      </c>
      <c r="L2556" s="76">
        <v>98.12700000000001</v>
      </c>
      <c r="M2556" s="75">
        <v>149.86800000000002</v>
      </c>
      <c r="N2556" s="75">
        <v>149.86800000000002</v>
      </c>
      <c r="O2556" s="75">
        <v>149.86800000000002</v>
      </c>
      <c r="P2556" s="77">
        <v>98.12700000000001</v>
      </c>
      <c r="Q2556" s="77">
        <v>493.53762</v>
      </c>
    </row>
    <row r="2557" spans="1:17" x14ac:dyDescent="0.2">
      <c r="A2557" s="19">
        <v>41251067</v>
      </c>
      <c r="B2557" s="19" t="s">
        <v>5152</v>
      </c>
      <c r="C2557" s="20">
        <v>93287</v>
      </c>
      <c r="D2557" s="73">
        <v>324</v>
      </c>
      <c r="E2557" s="74">
        <v>0</v>
      </c>
      <c r="G2557" s="75">
        <v>194.58636000000001</v>
      </c>
      <c r="H2557" s="75">
        <v>464.5908</v>
      </c>
      <c r="I2557" s="75">
        <v>449.60399999999998</v>
      </c>
      <c r="J2557" s="75">
        <v>424.62599999999998</v>
      </c>
      <c r="K2557" s="75">
        <v>349.69200000000001</v>
      </c>
      <c r="L2557" s="76">
        <v>124.515</v>
      </c>
      <c r="M2557" s="75">
        <v>449.60399999999998</v>
      </c>
      <c r="N2557" s="75">
        <v>449.60399999999998</v>
      </c>
      <c r="O2557" s="75">
        <v>449.60399999999998</v>
      </c>
      <c r="P2557" s="77">
        <v>124.515</v>
      </c>
      <c r="Q2557" s="77">
        <v>464.5908</v>
      </c>
    </row>
    <row r="2558" spans="1:17" x14ac:dyDescent="0.2">
      <c r="A2558" s="19">
        <v>43554005</v>
      </c>
      <c r="B2558" s="19" t="s">
        <v>4167</v>
      </c>
      <c r="C2558" s="20">
        <v>77280</v>
      </c>
      <c r="D2558" s="73">
        <v>1294.25</v>
      </c>
      <c r="E2558" s="74">
        <v>153.38699999999997</v>
      </c>
      <c r="G2558" s="75">
        <v>0</v>
      </c>
      <c r="H2558" s="75">
        <v>464.5908</v>
      </c>
      <c r="I2558" s="75">
        <v>449.60399999999998</v>
      </c>
      <c r="J2558" s="75">
        <v>424.62599999999998</v>
      </c>
      <c r="K2558" s="75">
        <v>349.69200000000001</v>
      </c>
      <c r="L2558" s="76">
        <v>0</v>
      </c>
      <c r="M2558" s="75">
        <v>449.60399999999998</v>
      </c>
      <c r="N2558" s="75">
        <v>449.60399999999998</v>
      </c>
      <c r="O2558" s="75">
        <v>449.60399999999998</v>
      </c>
      <c r="P2558" s="77">
        <v>0</v>
      </c>
      <c r="Q2558" s="77">
        <v>464.5908</v>
      </c>
    </row>
    <row r="2559" spans="1:17" x14ac:dyDescent="0.2">
      <c r="A2559" s="19">
        <v>43554013</v>
      </c>
      <c r="B2559" s="19" t="s">
        <v>4166</v>
      </c>
      <c r="C2559" s="20">
        <v>77285</v>
      </c>
      <c r="D2559" s="73">
        <v>1090.5</v>
      </c>
      <c r="E2559" s="74">
        <v>412.52800000000002</v>
      </c>
      <c r="G2559" s="75">
        <v>194.58636000000001</v>
      </c>
      <c r="H2559" s="75">
        <v>464.5908</v>
      </c>
      <c r="I2559" s="75">
        <v>449.60399999999998</v>
      </c>
      <c r="J2559" s="75">
        <v>424.62599999999998</v>
      </c>
      <c r="K2559" s="75">
        <v>349.69200000000001</v>
      </c>
      <c r="L2559" s="76">
        <v>124.515</v>
      </c>
      <c r="M2559" s="75">
        <v>449.60399999999998</v>
      </c>
      <c r="N2559" s="75">
        <v>449.60399999999998</v>
      </c>
      <c r="O2559" s="75">
        <v>449.60399999999998</v>
      </c>
      <c r="P2559" s="77">
        <v>124.515</v>
      </c>
      <c r="Q2559" s="77">
        <v>464.5908</v>
      </c>
    </row>
    <row r="2560" spans="1:17" x14ac:dyDescent="0.2">
      <c r="A2560" s="19">
        <v>43554021</v>
      </c>
      <c r="B2560" s="19" t="s">
        <v>4164</v>
      </c>
      <c r="C2560" s="20">
        <v>77290</v>
      </c>
      <c r="D2560" s="73">
        <v>2824.5</v>
      </c>
      <c r="E2560" s="74">
        <v>412.52800000000002</v>
      </c>
      <c r="G2560" s="75">
        <v>0</v>
      </c>
      <c r="H2560" s="75">
        <v>114.0087</v>
      </c>
      <c r="I2560" s="75">
        <v>110.331</v>
      </c>
      <c r="J2560" s="75">
        <v>104.2015</v>
      </c>
      <c r="K2560" s="75">
        <v>85.813000000000002</v>
      </c>
      <c r="L2560" s="76">
        <v>0</v>
      </c>
      <c r="M2560" s="75">
        <v>110.331</v>
      </c>
      <c r="N2560" s="75">
        <v>110.331</v>
      </c>
      <c r="O2560" s="75">
        <v>110.331</v>
      </c>
      <c r="P2560" s="77">
        <v>0</v>
      </c>
      <c r="Q2560" s="77">
        <v>114.0087</v>
      </c>
    </row>
    <row r="2561" spans="1:17" x14ac:dyDescent="0.2">
      <c r="A2561" s="19">
        <v>43554047</v>
      </c>
      <c r="B2561" s="19" t="s">
        <v>4165</v>
      </c>
      <c r="C2561" s="20">
        <v>77290</v>
      </c>
      <c r="D2561" s="73">
        <v>2518</v>
      </c>
      <c r="E2561" s="74">
        <v>412.52800000000002</v>
      </c>
      <c r="G2561" s="75">
        <v>274.63747000000001</v>
      </c>
      <c r="H2561" s="75">
        <v>114.0087</v>
      </c>
      <c r="I2561" s="75">
        <v>110.331</v>
      </c>
      <c r="J2561" s="75">
        <v>104.2015</v>
      </c>
      <c r="K2561" s="75">
        <v>85.813000000000002</v>
      </c>
      <c r="L2561" s="76">
        <v>124.515</v>
      </c>
      <c r="M2561" s="75">
        <v>110.331</v>
      </c>
      <c r="N2561" s="75">
        <v>110.331</v>
      </c>
      <c r="O2561" s="75">
        <v>110.331</v>
      </c>
      <c r="P2561" s="77">
        <v>85.813000000000002</v>
      </c>
      <c r="Q2561" s="77">
        <v>274.63747000000001</v>
      </c>
    </row>
    <row r="2562" spans="1:17" x14ac:dyDescent="0.2">
      <c r="A2562" s="19">
        <v>43554070</v>
      </c>
      <c r="B2562" s="19" t="s">
        <v>518</v>
      </c>
      <c r="C2562" s="20">
        <v>77300</v>
      </c>
      <c r="D2562" s="73">
        <v>285.25</v>
      </c>
      <c r="E2562" s="74">
        <v>153.38699999999997</v>
      </c>
      <c r="G2562" s="75">
        <v>610.08793000000003</v>
      </c>
      <c r="H2562" s="75">
        <v>321.91949999999997</v>
      </c>
      <c r="I2562" s="75">
        <v>311.53499999999997</v>
      </c>
      <c r="J2562" s="75">
        <v>294.22749999999996</v>
      </c>
      <c r="K2562" s="75">
        <v>242.30499999999998</v>
      </c>
      <c r="L2562" s="76">
        <v>124.515</v>
      </c>
      <c r="M2562" s="75">
        <v>311.53499999999997</v>
      </c>
      <c r="N2562" s="75">
        <v>311.53499999999997</v>
      </c>
      <c r="O2562" s="75">
        <v>311.53499999999997</v>
      </c>
      <c r="P2562" s="77">
        <v>124.515</v>
      </c>
      <c r="Q2562" s="77">
        <v>610.08793000000003</v>
      </c>
    </row>
    <row r="2563" spans="1:17" x14ac:dyDescent="0.2">
      <c r="A2563" s="19">
        <v>43554088</v>
      </c>
      <c r="B2563" s="19" t="s">
        <v>4516</v>
      </c>
      <c r="C2563" s="20">
        <v>77306</v>
      </c>
      <c r="D2563" s="73">
        <v>698.5</v>
      </c>
      <c r="E2563" s="74">
        <v>412.52800000000002</v>
      </c>
      <c r="G2563" s="75">
        <v>0</v>
      </c>
      <c r="H2563" s="75">
        <v>223.4325</v>
      </c>
      <c r="I2563" s="75">
        <v>216.22499999999999</v>
      </c>
      <c r="J2563" s="75">
        <v>204.21250000000001</v>
      </c>
      <c r="K2563" s="75">
        <v>168.17499999999998</v>
      </c>
      <c r="L2563" s="76">
        <v>0</v>
      </c>
      <c r="M2563" s="75">
        <v>216.22499999999999</v>
      </c>
      <c r="N2563" s="75">
        <v>216.22499999999999</v>
      </c>
      <c r="O2563" s="75">
        <v>216.22499999999999</v>
      </c>
      <c r="P2563" s="77">
        <v>0</v>
      </c>
      <c r="Q2563" s="77">
        <v>223.4325</v>
      </c>
    </row>
    <row r="2564" spans="1:17" x14ac:dyDescent="0.2">
      <c r="A2564" s="19">
        <v>43554146</v>
      </c>
      <c r="B2564" s="19" t="s">
        <v>4515</v>
      </c>
      <c r="C2564" s="20">
        <v>77307</v>
      </c>
      <c r="D2564" s="73">
        <v>1480.75</v>
      </c>
      <c r="E2564" s="74">
        <v>412.52800000000002</v>
      </c>
      <c r="G2564" s="75">
        <v>493.53762</v>
      </c>
      <c r="H2564" s="75">
        <v>273.36420000000004</v>
      </c>
      <c r="I2564" s="75">
        <v>264.54599999999999</v>
      </c>
      <c r="J2564" s="75">
        <v>249.84899999999999</v>
      </c>
      <c r="K2564" s="75">
        <v>205.75799999999998</v>
      </c>
      <c r="L2564" s="76">
        <v>98.12700000000001</v>
      </c>
      <c r="M2564" s="75">
        <v>264.54599999999999</v>
      </c>
      <c r="N2564" s="75">
        <v>264.54599999999999</v>
      </c>
      <c r="O2564" s="75">
        <v>264.54599999999999</v>
      </c>
      <c r="P2564" s="77">
        <v>98.12700000000001</v>
      </c>
      <c r="Q2564" s="77">
        <v>493.53762</v>
      </c>
    </row>
    <row r="2565" spans="1:17" x14ac:dyDescent="0.2">
      <c r="A2565" s="19">
        <v>43554161</v>
      </c>
      <c r="B2565" s="19" t="s">
        <v>4240</v>
      </c>
      <c r="C2565" s="20">
        <v>77321</v>
      </c>
      <c r="D2565" s="73">
        <v>1761.25</v>
      </c>
      <c r="E2565" s="74">
        <v>412.52800000000002</v>
      </c>
      <c r="G2565" s="75">
        <v>0</v>
      </c>
      <c r="H2565" s="75">
        <v>124.30380000000001</v>
      </c>
      <c r="I2565" s="75">
        <v>120.294</v>
      </c>
      <c r="J2565" s="75">
        <v>113.61099999999999</v>
      </c>
      <c r="K2565" s="75">
        <v>93.561999999999998</v>
      </c>
      <c r="L2565" s="76">
        <v>0</v>
      </c>
      <c r="M2565" s="75">
        <v>120.294</v>
      </c>
      <c r="N2565" s="75">
        <v>120.294</v>
      </c>
      <c r="O2565" s="75">
        <v>120.294</v>
      </c>
      <c r="P2565" s="77">
        <v>0</v>
      </c>
      <c r="Q2565" s="77">
        <v>124.30380000000001</v>
      </c>
    </row>
    <row r="2566" spans="1:17" x14ac:dyDescent="0.2">
      <c r="A2566" s="19">
        <v>43554351</v>
      </c>
      <c r="B2566" s="19" t="s">
        <v>1603</v>
      </c>
      <c r="C2566" s="20">
        <v>77336</v>
      </c>
      <c r="D2566" s="73">
        <v>575.75</v>
      </c>
      <c r="E2566" s="74">
        <v>153.38699999999997</v>
      </c>
      <c r="G2566" s="75">
        <v>278.6866</v>
      </c>
      <c r="H2566" s="75">
        <v>80.4636</v>
      </c>
      <c r="I2566" s="75">
        <v>77.867999999999995</v>
      </c>
      <c r="J2566" s="75">
        <v>73.542000000000002</v>
      </c>
      <c r="K2566" s="75">
        <v>60.563999999999993</v>
      </c>
      <c r="L2566" s="76">
        <v>0</v>
      </c>
      <c r="M2566" s="75">
        <v>77.867999999999995</v>
      </c>
      <c r="N2566" s="75">
        <v>77.867999999999995</v>
      </c>
      <c r="O2566" s="75">
        <v>77.867999999999995</v>
      </c>
      <c r="P2566" s="77">
        <v>0</v>
      </c>
      <c r="Q2566" s="77">
        <v>278.6866</v>
      </c>
    </row>
    <row r="2567" spans="1:17" x14ac:dyDescent="0.2">
      <c r="A2567" s="19">
        <v>43554369</v>
      </c>
      <c r="B2567" s="19" t="s">
        <v>4248</v>
      </c>
      <c r="C2567" s="20">
        <v>77370</v>
      </c>
      <c r="D2567" s="73">
        <v>973.5</v>
      </c>
      <c r="E2567" s="74">
        <v>153.38699999999997</v>
      </c>
      <c r="G2567" s="75">
        <v>0</v>
      </c>
      <c r="H2567" s="75">
        <v>51.150000000000006</v>
      </c>
      <c r="I2567" s="75">
        <v>49.5</v>
      </c>
      <c r="J2567" s="75">
        <v>46.75</v>
      </c>
      <c r="K2567" s="75">
        <v>38.5</v>
      </c>
      <c r="L2567" s="76">
        <v>0</v>
      </c>
      <c r="M2567" s="75">
        <v>49.5</v>
      </c>
      <c r="N2567" s="75">
        <v>49.5</v>
      </c>
      <c r="O2567" s="75">
        <v>49.5</v>
      </c>
      <c r="P2567" s="77">
        <v>0</v>
      </c>
      <c r="Q2567" s="77">
        <v>51.150000000000006</v>
      </c>
    </row>
    <row r="2568" spans="1:17" x14ac:dyDescent="0.2">
      <c r="A2568" s="19">
        <v>43554377</v>
      </c>
      <c r="B2568" s="19" t="s">
        <v>4535</v>
      </c>
      <c r="C2568" s="20">
        <v>77295</v>
      </c>
      <c r="D2568" s="73">
        <v>7278.25</v>
      </c>
      <c r="E2568" s="74">
        <v>1541.7704999999999</v>
      </c>
      <c r="G2568" s="75">
        <v>179.37836000000001</v>
      </c>
      <c r="H2568" s="75">
        <v>70.828800000000001</v>
      </c>
      <c r="I2568" s="75">
        <v>68.543999999999997</v>
      </c>
      <c r="J2568" s="75">
        <v>64.73599999999999</v>
      </c>
      <c r="K2568" s="75">
        <v>53.311999999999998</v>
      </c>
      <c r="L2568" s="76">
        <v>0</v>
      </c>
      <c r="M2568" s="75">
        <v>68.543999999999997</v>
      </c>
      <c r="N2568" s="75">
        <v>68.543999999999997</v>
      </c>
      <c r="O2568" s="75">
        <v>68.543999999999997</v>
      </c>
      <c r="P2568" s="77">
        <v>0</v>
      </c>
      <c r="Q2568" s="77">
        <v>179.37836000000001</v>
      </c>
    </row>
    <row r="2569" spans="1:17" x14ac:dyDescent="0.2">
      <c r="A2569" s="19">
        <v>43554385</v>
      </c>
      <c r="B2569" s="19" t="s">
        <v>4671</v>
      </c>
      <c r="C2569" s="20">
        <v>77332</v>
      </c>
      <c r="D2569" s="73">
        <v>756.75</v>
      </c>
      <c r="E2569" s="74">
        <v>153.38699999999997</v>
      </c>
      <c r="G2569" s="75">
        <v>0</v>
      </c>
      <c r="H2569" s="75">
        <v>102.06750000000001</v>
      </c>
      <c r="I2569" s="75">
        <v>98.775000000000006</v>
      </c>
      <c r="J2569" s="75">
        <v>93.287499999999994</v>
      </c>
      <c r="K2569" s="75">
        <v>76.824999999999989</v>
      </c>
      <c r="L2569" s="76">
        <v>0</v>
      </c>
      <c r="M2569" s="75">
        <v>98.775000000000006</v>
      </c>
      <c r="N2569" s="75">
        <v>98.775000000000006</v>
      </c>
      <c r="O2569" s="75">
        <v>98.775000000000006</v>
      </c>
      <c r="P2569" s="77">
        <v>0</v>
      </c>
      <c r="Q2569" s="77">
        <v>102.06750000000001</v>
      </c>
    </row>
    <row r="2570" spans="1:17" x14ac:dyDescent="0.2">
      <c r="A2570" s="19">
        <v>43554393</v>
      </c>
      <c r="B2570" s="19" t="s">
        <v>4670</v>
      </c>
      <c r="C2570" s="20">
        <v>77333</v>
      </c>
      <c r="D2570" s="73">
        <v>642</v>
      </c>
      <c r="E2570" s="74">
        <v>153.38699999999997</v>
      </c>
      <c r="G2570" s="75">
        <v>243.21394000000001</v>
      </c>
      <c r="H2570" s="75">
        <v>75.720600000000005</v>
      </c>
      <c r="I2570" s="75">
        <v>73.278000000000006</v>
      </c>
      <c r="J2570" s="75">
        <v>69.206999999999994</v>
      </c>
      <c r="K2570" s="75">
        <v>56.994</v>
      </c>
      <c r="L2570" s="76">
        <v>0</v>
      </c>
      <c r="M2570" s="75">
        <v>73.278000000000006</v>
      </c>
      <c r="N2570" s="75">
        <v>73.278000000000006</v>
      </c>
      <c r="O2570" s="75">
        <v>73.278000000000006</v>
      </c>
      <c r="P2570" s="77">
        <v>0</v>
      </c>
      <c r="Q2570" s="77">
        <v>243.21394000000001</v>
      </c>
    </row>
    <row r="2571" spans="1:17" x14ac:dyDescent="0.2">
      <c r="A2571" s="19">
        <v>43554401</v>
      </c>
      <c r="B2571" s="19" t="s">
        <v>517</v>
      </c>
      <c r="C2571" s="20">
        <v>77334</v>
      </c>
      <c r="D2571" s="73">
        <v>957.75</v>
      </c>
      <c r="E2571" s="74">
        <v>412.52800000000002</v>
      </c>
      <c r="G2571" s="75">
        <v>1061.3087419999999</v>
      </c>
      <c r="H2571" s="75">
        <v>2259.1374000000001</v>
      </c>
      <c r="I2571" s="75">
        <v>2186.2620000000002</v>
      </c>
      <c r="J2571" s="75">
        <v>2064.8029999999999</v>
      </c>
      <c r="K2571" s="75">
        <v>1700.4259999999997</v>
      </c>
      <c r="L2571" s="74" t="s">
        <v>674</v>
      </c>
      <c r="M2571" s="75">
        <v>2186.2620000000002</v>
      </c>
      <c r="N2571" s="75">
        <v>2186.2620000000002</v>
      </c>
      <c r="O2571" s="75">
        <v>2186.2620000000002</v>
      </c>
      <c r="P2571" s="75">
        <v>1061.3087419999999</v>
      </c>
      <c r="Q2571" s="75">
        <v>2259.1374000000001</v>
      </c>
    </row>
    <row r="2572" spans="1:17" x14ac:dyDescent="0.2">
      <c r="A2572" s="19">
        <v>43554419</v>
      </c>
      <c r="B2572" s="19" t="s">
        <v>4250</v>
      </c>
      <c r="C2572" s="20">
        <v>77331</v>
      </c>
      <c r="D2572" s="73">
        <v>460.25</v>
      </c>
      <c r="E2572" s="74">
        <v>153.38699999999997</v>
      </c>
      <c r="G2572" s="75">
        <v>0</v>
      </c>
      <c r="H2572" s="75">
        <v>0</v>
      </c>
      <c r="I2572" s="75">
        <v>0</v>
      </c>
      <c r="J2572" s="75">
        <v>0</v>
      </c>
      <c r="K2572" s="75">
        <v>0</v>
      </c>
      <c r="L2572" s="74" t="s">
        <v>674</v>
      </c>
      <c r="M2572" s="75">
        <v>0</v>
      </c>
      <c r="N2572" s="75">
        <v>0</v>
      </c>
      <c r="O2572" s="75">
        <v>0</v>
      </c>
      <c r="P2572" s="75">
        <v>0</v>
      </c>
      <c r="Q2572" s="75">
        <v>0</v>
      </c>
    </row>
    <row r="2573" spans="1:17" x14ac:dyDescent="0.2">
      <c r="A2573" s="19">
        <v>43554427</v>
      </c>
      <c r="B2573" s="19" t="s">
        <v>3699</v>
      </c>
      <c r="C2573" s="20">
        <v>77417</v>
      </c>
      <c r="D2573" s="73">
        <v>232</v>
      </c>
      <c r="E2573" s="74">
        <v>0</v>
      </c>
      <c r="G2573" s="75">
        <v>459.07249000000002</v>
      </c>
      <c r="H2573" s="75">
        <v>608.68500000000006</v>
      </c>
      <c r="I2573" s="75">
        <v>589.05000000000007</v>
      </c>
      <c r="J2573" s="75">
        <v>556.32499999999993</v>
      </c>
      <c r="K2573" s="75">
        <v>458.15</v>
      </c>
      <c r="L2573" s="76">
        <v>0</v>
      </c>
      <c r="M2573" s="75">
        <v>589.05000000000007</v>
      </c>
      <c r="N2573" s="75">
        <v>589.05000000000007</v>
      </c>
      <c r="O2573" s="75">
        <v>589.05000000000007</v>
      </c>
      <c r="P2573" s="77">
        <v>0</v>
      </c>
      <c r="Q2573" s="77">
        <v>608.68500000000006</v>
      </c>
    </row>
    <row r="2574" spans="1:17" x14ac:dyDescent="0.2">
      <c r="A2574" s="19">
        <v>43554435</v>
      </c>
      <c r="B2574" s="19" t="s">
        <v>1806</v>
      </c>
      <c r="C2574" s="20">
        <v>77401</v>
      </c>
      <c r="D2574" s="73">
        <v>385.75</v>
      </c>
      <c r="E2574" s="74">
        <v>140.74849999999998</v>
      </c>
      <c r="G2574" s="75">
        <v>488.46195</v>
      </c>
      <c r="H2574" s="75">
        <v>880.71</v>
      </c>
      <c r="I2574" s="75">
        <v>852.30000000000007</v>
      </c>
      <c r="J2574" s="75">
        <v>804.94999999999993</v>
      </c>
      <c r="K2574" s="75">
        <v>662.9</v>
      </c>
      <c r="L2574" s="76">
        <v>0</v>
      </c>
      <c r="M2574" s="75">
        <v>852.30000000000007</v>
      </c>
      <c r="N2574" s="75">
        <v>852.30000000000007</v>
      </c>
      <c r="O2574" s="75">
        <v>852.30000000000007</v>
      </c>
      <c r="P2574" s="77">
        <v>0</v>
      </c>
      <c r="Q2574" s="77">
        <v>880.71</v>
      </c>
    </row>
    <row r="2575" spans="1:17" x14ac:dyDescent="0.2">
      <c r="A2575" s="19">
        <v>43554443</v>
      </c>
      <c r="B2575" s="19" t="s">
        <v>4255</v>
      </c>
      <c r="C2575" s="20">
        <v>77470</v>
      </c>
      <c r="D2575" s="73">
        <v>1637.75</v>
      </c>
      <c r="E2575" s="74">
        <v>658.34050000000002</v>
      </c>
      <c r="G2575" s="75">
        <v>458.06496000000004</v>
      </c>
      <c r="H2575" s="75">
        <v>608.68500000000006</v>
      </c>
      <c r="I2575" s="75">
        <v>589.05000000000007</v>
      </c>
      <c r="J2575" s="75">
        <v>556.32499999999993</v>
      </c>
      <c r="K2575" s="75">
        <v>458.15</v>
      </c>
      <c r="L2575" s="76">
        <v>0</v>
      </c>
      <c r="M2575" s="75">
        <v>589.05000000000007</v>
      </c>
      <c r="N2575" s="75">
        <v>589.05000000000007</v>
      </c>
      <c r="O2575" s="75">
        <v>589.05000000000007</v>
      </c>
      <c r="P2575" s="77">
        <v>0</v>
      </c>
      <c r="Q2575" s="77">
        <v>608.68500000000006</v>
      </c>
    </row>
    <row r="2576" spans="1:17" x14ac:dyDescent="0.2">
      <c r="A2576" s="19">
        <v>43554450</v>
      </c>
      <c r="B2576" s="19" t="s">
        <v>3879</v>
      </c>
      <c r="C2576" s="20">
        <v>77402</v>
      </c>
      <c r="D2576" s="73">
        <v>508.75</v>
      </c>
      <c r="E2576" s="74">
        <v>140.74849999999998</v>
      </c>
      <c r="G2576" s="75">
        <v>77.877425000000002</v>
      </c>
      <c r="H2576" s="75">
        <v>165.77250000000001</v>
      </c>
      <c r="I2576" s="75">
        <v>160.42500000000001</v>
      </c>
      <c r="J2576" s="75">
        <v>151.51249999999999</v>
      </c>
      <c r="K2576" s="75">
        <v>124.77499999999999</v>
      </c>
      <c r="L2576" s="74" t="s">
        <v>674</v>
      </c>
      <c r="M2576" s="75">
        <v>160.42500000000001</v>
      </c>
      <c r="N2576" s="75">
        <v>160.42500000000001</v>
      </c>
      <c r="O2576" s="75">
        <v>160.42500000000001</v>
      </c>
      <c r="P2576" s="75">
        <v>77.877425000000002</v>
      </c>
      <c r="Q2576" s="75">
        <v>165.77250000000001</v>
      </c>
    </row>
    <row r="2577" spans="1:17" x14ac:dyDescent="0.2">
      <c r="A2577" s="19">
        <v>43554468</v>
      </c>
      <c r="B2577" s="19" t="s">
        <v>3880</v>
      </c>
      <c r="C2577" s="20">
        <v>77407</v>
      </c>
      <c r="D2577" s="73">
        <v>591.25</v>
      </c>
      <c r="E2577" s="74">
        <v>302.36949999999996</v>
      </c>
      <c r="G2577" s="75">
        <v>421.54733400000003</v>
      </c>
      <c r="H2577" s="75">
        <v>897.3198000000001</v>
      </c>
      <c r="I2577" s="75">
        <v>868.37400000000014</v>
      </c>
      <c r="J2577" s="75">
        <v>820.13099999999997</v>
      </c>
      <c r="K2577" s="75">
        <v>675.40199999999993</v>
      </c>
      <c r="L2577" s="74" t="s">
        <v>674</v>
      </c>
      <c r="M2577" s="75">
        <v>868.37400000000014</v>
      </c>
      <c r="N2577" s="75">
        <v>868.37400000000014</v>
      </c>
      <c r="O2577" s="75">
        <v>868.37400000000014</v>
      </c>
      <c r="P2577" s="75">
        <v>421.54733400000003</v>
      </c>
      <c r="Q2577" s="75">
        <v>897.3198000000001</v>
      </c>
    </row>
    <row r="2578" spans="1:17" x14ac:dyDescent="0.2">
      <c r="A2578" s="19">
        <v>43554476</v>
      </c>
      <c r="B2578" s="19" t="s">
        <v>521</v>
      </c>
      <c r="C2578" s="20">
        <v>77412</v>
      </c>
      <c r="D2578" s="73">
        <v>904.25</v>
      </c>
      <c r="E2578" s="74">
        <v>302.36949999999996</v>
      </c>
      <c r="G2578" s="75">
        <v>558.31887900000004</v>
      </c>
      <c r="H2578" s="75">
        <v>1188.4563000000001</v>
      </c>
      <c r="I2578" s="75">
        <v>1150.1190000000001</v>
      </c>
      <c r="J2578" s="75">
        <v>1086.2235000000001</v>
      </c>
      <c r="K2578" s="75">
        <v>894.53700000000003</v>
      </c>
      <c r="L2578" s="74" t="s">
        <v>674</v>
      </c>
      <c r="M2578" s="75">
        <v>1150.1190000000001</v>
      </c>
      <c r="N2578" s="75">
        <v>1150.1190000000001</v>
      </c>
      <c r="O2578" s="75">
        <v>1150.1190000000001</v>
      </c>
      <c r="P2578" s="75">
        <v>558.31887900000004</v>
      </c>
      <c r="Q2578" s="75">
        <v>1188.4563000000001</v>
      </c>
    </row>
    <row r="2579" spans="1:17" x14ac:dyDescent="0.2">
      <c r="A2579" s="19">
        <v>43554484</v>
      </c>
      <c r="B2579" s="19" t="s">
        <v>2716</v>
      </c>
      <c r="C2579" s="20">
        <v>77750</v>
      </c>
      <c r="D2579" s="73">
        <v>951.25</v>
      </c>
      <c r="E2579" s="74">
        <v>302.36949999999996</v>
      </c>
      <c r="G2579" s="75">
        <v>565.80297599999994</v>
      </c>
      <c r="H2579" s="75">
        <v>1204.3872000000001</v>
      </c>
      <c r="I2579" s="75">
        <v>1165.5360000000001</v>
      </c>
      <c r="J2579" s="75">
        <v>1100.7839999999999</v>
      </c>
      <c r="K2579" s="75">
        <v>906.52799999999991</v>
      </c>
      <c r="L2579" s="74" t="s">
        <v>674</v>
      </c>
      <c r="M2579" s="75">
        <v>1165.5360000000001</v>
      </c>
      <c r="N2579" s="75">
        <v>1165.5360000000001</v>
      </c>
      <c r="O2579" s="75">
        <v>1165.5360000000001</v>
      </c>
      <c r="P2579" s="75">
        <v>565.80297599999994</v>
      </c>
      <c r="Q2579" s="75">
        <v>1204.3872000000001</v>
      </c>
    </row>
    <row r="2580" spans="1:17" x14ac:dyDescent="0.2">
      <c r="A2580" s="19">
        <v>43554518</v>
      </c>
      <c r="B2580" s="19" t="s">
        <v>4412</v>
      </c>
      <c r="C2580" s="20">
        <v>77789</v>
      </c>
      <c r="D2580" s="73">
        <v>422.25</v>
      </c>
      <c r="E2580" s="74">
        <v>140.74849999999998</v>
      </c>
      <c r="G2580" s="75">
        <v>590.29995899999994</v>
      </c>
      <c r="H2580" s="75">
        <v>1256.5323000000001</v>
      </c>
      <c r="I2580" s="75">
        <v>1215.999</v>
      </c>
      <c r="J2580" s="75">
        <v>1148.4434999999999</v>
      </c>
      <c r="K2580" s="75">
        <v>945.77699999999982</v>
      </c>
      <c r="L2580" s="74" t="s">
        <v>674</v>
      </c>
      <c r="M2580" s="75">
        <v>1215.999</v>
      </c>
      <c r="N2580" s="75">
        <v>1215.999</v>
      </c>
      <c r="O2580" s="75">
        <v>1215.999</v>
      </c>
      <c r="P2580" s="75">
        <v>590.29995899999994</v>
      </c>
      <c r="Q2580" s="75">
        <v>1256.5323000000001</v>
      </c>
    </row>
    <row r="2581" spans="1:17" x14ac:dyDescent="0.2">
      <c r="A2581" s="19">
        <v>43554963</v>
      </c>
      <c r="B2581" s="19" t="s">
        <v>4408</v>
      </c>
      <c r="C2581" s="20">
        <v>77790</v>
      </c>
      <c r="D2581" s="73">
        <v>345</v>
      </c>
      <c r="E2581" s="74">
        <v>0</v>
      </c>
      <c r="G2581" s="75">
        <v>603.79579999999999</v>
      </c>
      <c r="H2581" s="75">
        <v>1285.26</v>
      </c>
      <c r="I2581" s="75">
        <v>1243.8000000000002</v>
      </c>
      <c r="J2581" s="75">
        <v>1174.7</v>
      </c>
      <c r="K2581" s="75">
        <v>967.4</v>
      </c>
      <c r="L2581" s="74" t="s">
        <v>674</v>
      </c>
      <c r="M2581" s="75">
        <v>1243.8000000000002</v>
      </c>
      <c r="N2581" s="75">
        <v>1243.8000000000002</v>
      </c>
      <c r="O2581" s="75">
        <v>1243.8000000000002</v>
      </c>
      <c r="P2581" s="75">
        <v>603.79579999999999</v>
      </c>
      <c r="Q2581" s="75">
        <v>1285.26</v>
      </c>
    </row>
    <row r="2582" spans="1:17" x14ac:dyDescent="0.2">
      <c r="A2582" s="19">
        <v>43554971</v>
      </c>
      <c r="B2582" s="19" t="s">
        <v>2965</v>
      </c>
      <c r="C2582" s="20">
        <v>31505</v>
      </c>
      <c r="D2582" s="73">
        <v>469</v>
      </c>
      <c r="E2582" s="74">
        <v>205.56249999999997</v>
      </c>
      <c r="G2582" s="75">
        <v>199.22640000000001</v>
      </c>
      <c r="H2582" s="75">
        <v>424.08000000000004</v>
      </c>
      <c r="I2582" s="75">
        <v>410.40000000000003</v>
      </c>
      <c r="J2582" s="75">
        <v>387.59999999999997</v>
      </c>
      <c r="K2582" s="75">
        <v>319.2</v>
      </c>
      <c r="L2582" s="74" t="s">
        <v>674</v>
      </c>
      <c r="M2582" s="75">
        <v>410.40000000000003</v>
      </c>
      <c r="N2582" s="75">
        <v>410.40000000000003</v>
      </c>
      <c r="O2582" s="75">
        <v>410.40000000000003</v>
      </c>
      <c r="P2582" s="75">
        <v>199.22640000000001</v>
      </c>
      <c r="Q2582" s="75">
        <v>424.08000000000004</v>
      </c>
    </row>
    <row r="2583" spans="1:17" x14ac:dyDescent="0.2">
      <c r="A2583" s="19">
        <v>43554989</v>
      </c>
      <c r="B2583" s="19" t="s">
        <v>2201</v>
      </c>
      <c r="C2583" s="72" t="s">
        <v>49</v>
      </c>
      <c r="D2583" s="73">
        <v>164.5</v>
      </c>
      <c r="E2583" s="74">
        <v>138.98899999999998</v>
      </c>
      <c r="G2583" s="75">
        <v>71.979275000000001</v>
      </c>
      <c r="H2583" s="75">
        <v>153.2175</v>
      </c>
      <c r="I2583" s="75">
        <v>148.27500000000003</v>
      </c>
      <c r="J2583" s="75">
        <v>140.03749999999999</v>
      </c>
      <c r="K2583" s="75">
        <v>115.32499999999999</v>
      </c>
      <c r="L2583" s="74" t="s">
        <v>674</v>
      </c>
      <c r="M2583" s="75">
        <v>148.27500000000003</v>
      </c>
      <c r="N2583" s="75">
        <v>148.27500000000003</v>
      </c>
      <c r="O2583" s="75">
        <v>148.27500000000003</v>
      </c>
      <c r="P2583" s="75">
        <v>71.979275000000001</v>
      </c>
      <c r="Q2583" s="75">
        <v>153.2175</v>
      </c>
    </row>
    <row r="2584" spans="1:17" x14ac:dyDescent="0.2">
      <c r="A2584" s="19">
        <v>43554997</v>
      </c>
      <c r="B2584" s="19" t="s">
        <v>2195</v>
      </c>
      <c r="C2584" s="72" t="s">
        <v>49</v>
      </c>
      <c r="D2584" s="73">
        <v>189.75</v>
      </c>
      <c r="E2584" s="74">
        <v>138.98899999999998</v>
      </c>
      <c r="G2584" s="75">
        <v>211.8965</v>
      </c>
      <c r="H2584" s="75">
        <v>451.05</v>
      </c>
      <c r="I2584" s="75">
        <v>436.50000000000006</v>
      </c>
      <c r="J2584" s="75">
        <v>412.25</v>
      </c>
      <c r="K2584" s="75">
        <v>339.5</v>
      </c>
      <c r="L2584" s="74" t="s">
        <v>674</v>
      </c>
      <c r="M2584" s="75">
        <v>436.50000000000006</v>
      </c>
      <c r="N2584" s="75">
        <v>436.50000000000006</v>
      </c>
      <c r="O2584" s="75">
        <v>436.50000000000006</v>
      </c>
      <c r="P2584" s="75">
        <v>211.8965</v>
      </c>
      <c r="Q2584" s="75">
        <v>451.05</v>
      </c>
    </row>
    <row r="2585" spans="1:17" x14ac:dyDescent="0.2">
      <c r="A2585" s="19">
        <v>43555028</v>
      </c>
      <c r="B2585" s="19" t="s">
        <v>373</v>
      </c>
      <c r="C2585" s="72" t="s">
        <v>49</v>
      </c>
      <c r="D2585" s="73">
        <v>342.5</v>
      </c>
      <c r="E2585" s="74">
        <v>138.98899999999998</v>
      </c>
      <c r="G2585" s="75">
        <v>0</v>
      </c>
      <c r="H2585" s="75">
        <v>653.5575</v>
      </c>
      <c r="I2585" s="75">
        <v>632.47500000000002</v>
      </c>
      <c r="J2585" s="75">
        <v>597.33749999999998</v>
      </c>
      <c r="K2585" s="75">
        <v>491.92499999999995</v>
      </c>
      <c r="L2585" s="76">
        <v>0</v>
      </c>
      <c r="M2585" s="75">
        <v>632.47500000000002</v>
      </c>
      <c r="N2585" s="75">
        <v>632.47500000000002</v>
      </c>
      <c r="O2585" s="75">
        <v>632.47500000000002</v>
      </c>
      <c r="P2585" s="77">
        <v>0</v>
      </c>
      <c r="Q2585" s="77">
        <v>653.5575</v>
      </c>
    </row>
    <row r="2586" spans="1:17" x14ac:dyDescent="0.2">
      <c r="A2586" s="19">
        <v>43555036</v>
      </c>
      <c r="B2586" s="19" t="s">
        <v>2202</v>
      </c>
      <c r="C2586" s="72" t="s">
        <v>49</v>
      </c>
      <c r="D2586" s="73">
        <v>164.5</v>
      </c>
      <c r="E2586" s="74">
        <v>138.98899999999998</v>
      </c>
      <c r="G2586" s="75">
        <v>250.99905000000001</v>
      </c>
      <c r="H2586" s="75">
        <v>534.28500000000008</v>
      </c>
      <c r="I2586" s="75">
        <v>517.05000000000007</v>
      </c>
      <c r="J2586" s="75">
        <v>488.32499999999999</v>
      </c>
      <c r="K2586" s="75">
        <v>402.15</v>
      </c>
      <c r="L2586" s="74" t="s">
        <v>674</v>
      </c>
      <c r="M2586" s="75">
        <v>517.05000000000007</v>
      </c>
      <c r="N2586" s="75">
        <v>517.05000000000007</v>
      </c>
      <c r="O2586" s="75">
        <v>517.05000000000007</v>
      </c>
      <c r="P2586" s="75">
        <v>250.99905000000001</v>
      </c>
      <c r="Q2586" s="75">
        <v>534.28500000000008</v>
      </c>
    </row>
    <row r="2587" spans="1:17" x14ac:dyDescent="0.2">
      <c r="A2587" s="19">
        <v>43555044</v>
      </c>
      <c r="B2587" s="19" t="s">
        <v>3348</v>
      </c>
      <c r="C2587" s="72" t="s">
        <v>49</v>
      </c>
      <c r="D2587" s="73">
        <v>342.5</v>
      </c>
      <c r="E2587" s="74">
        <v>138.98899999999998</v>
      </c>
      <c r="G2587" s="75">
        <v>340.32762400000001</v>
      </c>
      <c r="H2587" s="75">
        <v>724.43280000000004</v>
      </c>
      <c r="I2587" s="75">
        <v>701.06400000000019</v>
      </c>
      <c r="J2587" s="75">
        <v>662.11599999999999</v>
      </c>
      <c r="K2587" s="75">
        <v>545.27199999999993</v>
      </c>
      <c r="L2587" s="74" t="s">
        <v>674</v>
      </c>
      <c r="M2587" s="75">
        <v>701.06400000000019</v>
      </c>
      <c r="N2587" s="75">
        <v>701.06400000000019</v>
      </c>
      <c r="O2587" s="75">
        <v>701.06400000000019</v>
      </c>
      <c r="P2587" s="75">
        <v>340.32762400000001</v>
      </c>
      <c r="Q2587" s="75">
        <v>724.43280000000004</v>
      </c>
    </row>
    <row r="2588" spans="1:17" x14ac:dyDescent="0.2">
      <c r="A2588" s="19">
        <v>43555077</v>
      </c>
      <c r="B2588" s="19" t="s">
        <v>2197</v>
      </c>
      <c r="C2588" s="72" t="s">
        <v>49</v>
      </c>
      <c r="D2588" s="73">
        <v>189.75</v>
      </c>
      <c r="E2588" s="74">
        <v>138.98899999999998</v>
      </c>
      <c r="G2588" s="75">
        <v>269.78575000000001</v>
      </c>
      <c r="H2588" s="75">
        <v>574.27499999999998</v>
      </c>
      <c r="I2588" s="75">
        <v>555.75000000000011</v>
      </c>
      <c r="J2588" s="75">
        <v>524.875</v>
      </c>
      <c r="K2588" s="75">
        <v>432.25</v>
      </c>
      <c r="L2588" s="74" t="s">
        <v>674</v>
      </c>
      <c r="M2588" s="75">
        <v>555.75000000000011</v>
      </c>
      <c r="N2588" s="75">
        <v>555.75000000000011</v>
      </c>
      <c r="O2588" s="75">
        <v>555.75000000000011</v>
      </c>
      <c r="P2588" s="75">
        <v>269.78575000000001</v>
      </c>
      <c r="Q2588" s="75">
        <v>574.27499999999998</v>
      </c>
    </row>
    <row r="2589" spans="1:17" x14ac:dyDescent="0.2">
      <c r="A2589" s="19">
        <v>43555085</v>
      </c>
      <c r="B2589" s="19" t="s">
        <v>2194</v>
      </c>
      <c r="C2589" s="72" t="s">
        <v>49</v>
      </c>
      <c r="D2589" s="73">
        <v>189.75</v>
      </c>
      <c r="E2589" s="74">
        <v>138.98899999999998</v>
      </c>
      <c r="G2589" s="75">
        <v>241.22559699999999</v>
      </c>
      <c r="H2589" s="75">
        <v>513.48090000000002</v>
      </c>
      <c r="I2589" s="75">
        <v>496.91700000000009</v>
      </c>
      <c r="J2589" s="75">
        <v>469.31049999999999</v>
      </c>
      <c r="K2589" s="75">
        <v>386.49099999999999</v>
      </c>
      <c r="L2589" s="74" t="s">
        <v>674</v>
      </c>
      <c r="M2589" s="75">
        <v>496.91700000000009</v>
      </c>
      <c r="N2589" s="75">
        <v>496.91700000000009</v>
      </c>
      <c r="O2589" s="75">
        <v>496.91700000000009</v>
      </c>
      <c r="P2589" s="75">
        <v>241.22559699999999</v>
      </c>
      <c r="Q2589" s="75">
        <v>513.48090000000002</v>
      </c>
    </row>
    <row r="2590" spans="1:17" x14ac:dyDescent="0.2">
      <c r="A2590" s="19">
        <v>43555093</v>
      </c>
      <c r="B2590" s="19" t="s">
        <v>2196</v>
      </c>
      <c r="C2590" s="72" t="s">
        <v>49</v>
      </c>
      <c r="D2590" s="73">
        <v>189.75</v>
      </c>
      <c r="E2590" s="74">
        <v>138.98899999999998</v>
      </c>
      <c r="G2590" s="75">
        <v>273.60862500000002</v>
      </c>
      <c r="H2590" s="75">
        <v>582.41250000000002</v>
      </c>
      <c r="I2590" s="75">
        <v>563.62500000000011</v>
      </c>
      <c r="J2590" s="75">
        <v>532.3125</v>
      </c>
      <c r="K2590" s="75">
        <v>438.375</v>
      </c>
      <c r="L2590" s="74" t="s">
        <v>674</v>
      </c>
      <c r="M2590" s="75">
        <v>563.62500000000011</v>
      </c>
      <c r="N2590" s="75">
        <v>563.62500000000011</v>
      </c>
      <c r="O2590" s="75">
        <v>563.62500000000011</v>
      </c>
      <c r="P2590" s="75">
        <v>273.60862500000002</v>
      </c>
      <c r="Q2590" s="75">
        <v>582.41250000000002</v>
      </c>
    </row>
    <row r="2591" spans="1:17" x14ac:dyDescent="0.2">
      <c r="A2591" s="19">
        <v>43555101</v>
      </c>
      <c r="B2591" s="19" t="s">
        <v>4306</v>
      </c>
      <c r="C2591" s="20">
        <v>96372</v>
      </c>
      <c r="D2591" s="73">
        <v>121</v>
      </c>
      <c r="E2591" s="74">
        <v>77.590499999999992</v>
      </c>
      <c r="G2591" s="75">
        <v>70.888289999999998</v>
      </c>
      <c r="H2591" s="75">
        <v>237.61500000000001</v>
      </c>
      <c r="I2591" s="75">
        <v>229.95000000000002</v>
      </c>
      <c r="J2591" s="75">
        <v>217.17499999999998</v>
      </c>
      <c r="K2591" s="75">
        <v>178.85</v>
      </c>
      <c r="L2591" s="76">
        <v>0</v>
      </c>
      <c r="M2591" s="75">
        <v>229.95000000000002</v>
      </c>
      <c r="N2591" s="75">
        <v>229.95000000000002</v>
      </c>
      <c r="O2591" s="75">
        <v>229.95000000000002</v>
      </c>
      <c r="P2591" s="77">
        <v>0</v>
      </c>
      <c r="Q2591" s="77">
        <v>237.61500000000001</v>
      </c>
    </row>
    <row r="2592" spans="1:17" x14ac:dyDescent="0.2">
      <c r="A2592" s="19">
        <v>43555119</v>
      </c>
      <c r="B2592" s="19" t="s">
        <v>4151</v>
      </c>
      <c r="C2592" s="72"/>
      <c r="D2592" s="73">
        <v>265.25</v>
      </c>
      <c r="E2592" s="74">
        <v>0</v>
      </c>
      <c r="G2592" s="75">
        <v>391.33133000000004</v>
      </c>
      <c r="H2592" s="75">
        <v>833.00100000000009</v>
      </c>
      <c r="I2592" s="75">
        <v>806.13000000000011</v>
      </c>
      <c r="J2592" s="75">
        <v>761.34500000000003</v>
      </c>
      <c r="K2592" s="75">
        <v>626.99</v>
      </c>
      <c r="L2592" s="74" t="s">
        <v>674</v>
      </c>
      <c r="M2592" s="75">
        <v>806.13000000000011</v>
      </c>
      <c r="N2592" s="75">
        <v>806.13000000000011</v>
      </c>
      <c r="O2592" s="75">
        <v>806.13000000000011</v>
      </c>
      <c r="P2592" s="75">
        <v>391.33133000000004</v>
      </c>
      <c r="Q2592" s="75">
        <v>833.00100000000009</v>
      </c>
    </row>
    <row r="2593" spans="1:17" x14ac:dyDescent="0.2">
      <c r="A2593" s="19">
        <v>43555127</v>
      </c>
      <c r="B2593" s="19" t="s">
        <v>4151</v>
      </c>
      <c r="C2593" s="72"/>
      <c r="D2593" s="73">
        <v>265.25</v>
      </c>
      <c r="E2593" s="74">
        <v>0</v>
      </c>
      <c r="G2593" s="75">
        <v>586.7626600000001</v>
      </c>
      <c r="H2593" s="75">
        <v>877.41780000000006</v>
      </c>
      <c r="I2593" s="75">
        <v>849.11400000000003</v>
      </c>
      <c r="J2593" s="75">
        <v>801.94100000000003</v>
      </c>
      <c r="K2593" s="75">
        <v>660.42200000000003</v>
      </c>
      <c r="L2593" s="76">
        <v>2716.6860000000001</v>
      </c>
      <c r="M2593" s="75">
        <v>849.11400000000003</v>
      </c>
      <c r="N2593" s="75">
        <v>849.11400000000003</v>
      </c>
      <c r="O2593" s="75">
        <v>849.11400000000003</v>
      </c>
      <c r="P2593" s="77">
        <v>586.7626600000001</v>
      </c>
      <c r="Q2593" s="77">
        <v>2716.6860000000001</v>
      </c>
    </row>
    <row r="2594" spans="1:17" x14ac:dyDescent="0.2">
      <c r="A2594" s="19">
        <v>43555135</v>
      </c>
      <c r="B2594" s="19" t="s">
        <v>1384</v>
      </c>
      <c r="C2594" s="72"/>
      <c r="D2594" s="73">
        <v>113.5</v>
      </c>
      <c r="E2594" s="74">
        <v>0</v>
      </c>
      <c r="G2594" s="75">
        <v>586.7626600000001</v>
      </c>
      <c r="H2594" s="75">
        <v>877.41780000000006</v>
      </c>
      <c r="I2594" s="75">
        <v>849.11400000000003</v>
      </c>
      <c r="J2594" s="75">
        <v>801.94100000000003</v>
      </c>
      <c r="K2594" s="75">
        <v>660.42200000000003</v>
      </c>
      <c r="L2594" s="76">
        <v>2716.6860000000001</v>
      </c>
      <c r="M2594" s="75">
        <v>849.11400000000003</v>
      </c>
      <c r="N2594" s="75">
        <v>849.11400000000003</v>
      </c>
      <c r="O2594" s="75">
        <v>849.11400000000003</v>
      </c>
      <c r="P2594" s="77">
        <v>586.7626600000001</v>
      </c>
      <c r="Q2594" s="77">
        <v>2716.6860000000001</v>
      </c>
    </row>
    <row r="2595" spans="1:17" x14ac:dyDescent="0.2">
      <c r="A2595" s="19">
        <v>43555143</v>
      </c>
      <c r="B2595" s="19" t="s">
        <v>697</v>
      </c>
      <c r="C2595" s="72"/>
      <c r="D2595" s="73">
        <v>666.25</v>
      </c>
      <c r="E2595" s="74">
        <v>0</v>
      </c>
      <c r="G2595" s="75">
        <v>586.7626600000001</v>
      </c>
      <c r="H2595" s="75">
        <v>877.41780000000006</v>
      </c>
      <c r="I2595" s="75">
        <v>849.11400000000003</v>
      </c>
      <c r="J2595" s="75">
        <v>801.94100000000003</v>
      </c>
      <c r="K2595" s="75">
        <v>660.42200000000003</v>
      </c>
      <c r="L2595" s="76">
        <v>2716.6860000000001</v>
      </c>
      <c r="M2595" s="75">
        <v>849.11400000000003</v>
      </c>
      <c r="N2595" s="75">
        <v>849.11400000000003</v>
      </c>
      <c r="O2595" s="75">
        <v>849.11400000000003</v>
      </c>
      <c r="P2595" s="77">
        <v>586.7626600000001</v>
      </c>
      <c r="Q2595" s="77">
        <v>2716.6860000000001</v>
      </c>
    </row>
    <row r="2596" spans="1:17" x14ac:dyDescent="0.2">
      <c r="A2596" s="19">
        <v>43555150</v>
      </c>
      <c r="B2596" s="19" t="s">
        <v>697</v>
      </c>
      <c r="C2596" s="72"/>
      <c r="D2596" s="73">
        <v>666.25</v>
      </c>
      <c r="E2596" s="74">
        <v>0</v>
      </c>
      <c r="G2596" s="75">
        <v>0</v>
      </c>
      <c r="H2596" s="75">
        <v>877.41780000000006</v>
      </c>
      <c r="I2596" s="75">
        <v>849.11400000000003</v>
      </c>
      <c r="J2596" s="75">
        <v>801.94100000000003</v>
      </c>
      <c r="K2596" s="75">
        <v>660.42200000000003</v>
      </c>
      <c r="L2596" s="76">
        <v>0</v>
      </c>
      <c r="M2596" s="75">
        <v>849.11400000000003</v>
      </c>
      <c r="N2596" s="75">
        <v>849.11400000000003</v>
      </c>
      <c r="O2596" s="75">
        <v>849.11400000000003</v>
      </c>
      <c r="P2596" s="77">
        <v>0</v>
      </c>
      <c r="Q2596" s="77">
        <v>877.41780000000006</v>
      </c>
    </row>
    <row r="2597" spans="1:17" x14ac:dyDescent="0.2">
      <c r="A2597" s="19">
        <v>43555168</v>
      </c>
      <c r="B2597" s="19" t="s">
        <v>4808</v>
      </c>
      <c r="C2597" s="20">
        <v>36415</v>
      </c>
      <c r="D2597" s="73">
        <v>39.5</v>
      </c>
      <c r="E2597" s="74">
        <v>0</v>
      </c>
      <c r="G2597" s="75">
        <v>586.7626600000001</v>
      </c>
      <c r="H2597" s="75">
        <v>877.41780000000006</v>
      </c>
      <c r="I2597" s="75">
        <v>849.11400000000003</v>
      </c>
      <c r="J2597" s="75">
        <v>801.94100000000003</v>
      </c>
      <c r="K2597" s="75">
        <v>660.42200000000003</v>
      </c>
      <c r="L2597" s="76">
        <v>2716.6860000000001</v>
      </c>
      <c r="M2597" s="75">
        <v>849.11400000000003</v>
      </c>
      <c r="N2597" s="75">
        <v>849.11400000000003</v>
      </c>
      <c r="O2597" s="75">
        <v>849.11400000000003</v>
      </c>
      <c r="P2597" s="77">
        <v>586.7626600000001</v>
      </c>
      <c r="Q2597" s="77">
        <v>2716.6860000000001</v>
      </c>
    </row>
    <row r="2598" spans="1:17" x14ac:dyDescent="0.2">
      <c r="A2598" s="19">
        <v>43555176</v>
      </c>
      <c r="B2598" s="19" t="s">
        <v>812</v>
      </c>
      <c r="C2598" s="72"/>
      <c r="D2598" s="73">
        <v>242.75</v>
      </c>
      <c r="E2598" s="74">
        <v>0</v>
      </c>
      <c r="G2598" s="75">
        <v>66.190349999999995</v>
      </c>
      <c r="H2598" s="75">
        <v>140.89500000000001</v>
      </c>
      <c r="I2598" s="75">
        <v>136.35000000000002</v>
      </c>
      <c r="J2598" s="75">
        <v>128.77500000000001</v>
      </c>
      <c r="K2598" s="75">
        <v>106.05</v>
      </c>
      <c r="L2598" s="74" t="s">
        <v>674</v>
      </c>
      <c r="M2598" s="75">
        <v>136.35000000000002</v>
      </c>
      <c r="N2598" s="75">
        <v>136.35000000000002</v>
      </c>
      <c r="O2598" s="75">
        <v>136.35000000000002</v>
      </c>
      <c r="P2598" s="75">
        <v>66.190349999999995</v>
      </c>
      <c r="Q2598" s="75">
        <v>140.89500000000001</v>
      </c>
    </row>
    <row r="2599" spans="1:17" x14ac:dyDescent="0.2">
      <c r="A2599" s="19">
        <v>43555184</v>
      </c>
      <c r="B2599" s="19" t="s">
        <v>4761</v>
      </c>
      <c r="C2599" s="20">
        <v>76873</v>
      </c>
      <c r="D2599" s="73">
        <v>422.5</v>
      </c>
      <c r="E2599" s="74">
        <v>122.91199999999999</v>
      </c>
      <c r="G2599" s="75">
        <v>354.41328000000004</v>
      </c>
      <c r="H2599" s="75">
        <v>754.41600000000005</v>
      </c>
      <c r="I2599" s="75">
        <v>730.08000000000015</v>
      </c>
      <c r="J2599" s="75">
        <v>689.52</v>
      </c>
      <c r="K2599" s="75">
        <v>567.84</v>
      </c>
      <c r="L2599" s="74" t="s">
        <v>674</v>
      </c>
      <c r="M2599" s="75">
        <v>730.08000000000015</v>
      </c>
      <c r="N2599" s="75">
        <v>730.08000000000015</v>
      </c>
      <c r="O2599" s="75">
        <v>730.08000000000015</v>
      </c>
      <c r="P2599" s="75">
        <v>354.41328000000004</v>
      </c>
      <c r="Q2599" s="75">
        <v>754.41600000000005</v>
      </c>
    </row>
    <row r="2600" spans="1:17" x14ac:dyDescent="0.2">
      <c r="A2600" s="19">
        <v>43555192</v>
      </c>
      <c r="B2600" s="19" t="s">
        <v>1259</v>
      </c>
      <c r="C2600" s="20">
        <v>77778</v>
      </c>
      <c r="D2600" s="73">
        <v>2719</v>
      </c>
      <c r="E2600" s="74">
        <v>829.97799999999995</v>
      </c>
      <c r="G2600" s="75">
        <v>3.9321000000000002</v>
      </c>
      <c r="H2600" s="75">
        <v>8.370000000000001</v>
      </c>
      <c r="I2600" s="75">
        <v>8.1000000000000014</v>
      </c>
      <c r="J2600" s="75">
        <v>7.6499999999999995</v>
      </c>
      <c r="K2600" s="75">
        <v>6.3</v>
      </c>
      <c r="L2600" s="74" t="s">
        <v>674</v>
      </c>
      <c r="M2600" s="75">
        <v>8.1000000000000014</v>
      </c>
      <c r="N2600" s="75">
        <v>8.1000000000000014</v>
      </c>
      <c r="O2600" s="75">
        <v>8.1000000000000014</v>
      </c>
      <c r="P2600" s="75">
        <v>3.9321000000000002</v>
      </c>
      <c r="Q2600" s="75">
        <v>8.370000000000001</v>
      </c>
    </row>
    <row r="2601" spans="1:17" x14ac:dyDescent="0.2">
      <c r="A2601" s="19">
        <v>43555200</v>
      </c>
      <c r="B2601" s="19" t="s">
        <v>4767</v>
      </c>
      <c r="C2601" s="20">
        <v>76965</v>
      </c>
      <c r="D2601" s="73">
        <v>436.5</v>
      </c>
      <c r="E2601" s="74">
        <v>0</v>
      </c>
      <c r="G2601" s="75">
        <v>53.690640999999999</v>
      </c>
      <c r="H2601" s="75">
        <v>114.2877</v>
      </c>
      <c r="I2601" s="75">
        <v>110.60100000000001</v>
      </c>
      <c r="J2601" s="75">
        <v>104.45649999999999</v>
      </c>
      <c r="K2601" s="75">
        <v>86.022999999999996</v>
      </c>
      <c r="L2601" s="74" t="s">
        <v>674</v>
      </c>
      <c r="M2601" s="75">
        <v>110.60100000000001</v>
      </c>
      <c r="N2601" s="75">
        <v>110.60100000000001</v>
      </c>
      <c r="O2601" s="75">
        <v>110.60100000000001</v>
      </c>
      <c r="P2601" s="75">
        <v>53.690640999999999</v>
      </c>
      <c r="Q2601" s="75">
        <v>114.2877</v>
      </c>
    </row>
    <row r="2602" spans="1:17" x14ac:dyDescent="0.2">
      <c r="A2602" s="19">
        <v>43555218</v>
      </c>
      <c r="B2602" s="19" t="s">
        <v>3705</v>
      </c>
      <c r="C2602" s="20">
        <v>77318</v>
      </c>
      <c r="D2602" s="73">
        <v>955.25</v>
      </c>
      <c r="E2602" s="74">
        <v>412.52800000000002</v>
      </c>
      <c r="G2602" s="75">
        <v>0</v>
      </c>
      <c r="H2602" s="75">
        <v>0</v>
      </c>
      <c r="I2602" s="75">
        <v>0</v>
      </c>
      <c r="J2602" s="75">
        <v>0</v>
      </c>
      <c r="K2602" s="75">
        <v>0</v>
      </c>
      <c r="L2602" s="74" t="s">
        <v>674</v>
      </c>
      <c r="M2602" s="75">
        <v>0</v>
      </c>
      <c r="N2602" s="75">
        <v>0</v>
      </c>
      <c r="O2602" s="75">
        <v>0</v>
      </c>
      <c r="P2602" s="75">
        <v>0</v>
      </c>
      <c r="Q2602" s="75">
        <v>0</v>
      </c>
    </row>
    <row r="2603" spans="1:17" x14ac:dyDescent="0.2">
      <c r="A2603" s="19">
        <v>43555226</v>
      </c>
      <c r="B2603" s="19" t="s">
        <v>2828</v>
      </c>
      <c r="C2603" s="20">
        <v>77301</v>
      </c>
      <c r="D2603" s="73">
        <v>8814.75</v>
      </c>
      <c r="E2603" s="74">
        <v>1541.7704999999999</v>
      </c>
      <c r="G2603" s="75">
        <v>3.1806320000000001</v>
      </c>
      <c r="H2603" s="75">
        <v>6.7704000000000004</v>
      </c>
      <c r="I2603" s="75">
        <v>6.5520000000000014</v>
      </c>
      <c r="J2603" s="75">
        <v>6.1879999999999997</v>
      </c>
      <c r="K2603" s="75">
        <v>5.0960000000000001</v>
      </c>
      <c r="L2603" s="74" t="s">
        <v>674</v>
      </c>
      <c r="M2603" s="75">
        <v>6.5520000000000014</v>
      </c>
      <c r="N2603" s="75">
        <v>6.5520000000000014</v>
      </c>
      <c r="O2603" s="75">
        <v>6.5520000000000014</v>
      </c>
      <c r="P2603" s="75">
        <v>3.1806320000000001</v>
      </c>
      <c r="Q2603" s="75">
        <v>6.7704000000000004</v>
      </c>
    </row>
    <row r="2604" spans="1:17" x14ac:dyDescent="0.2">
      <c r="A2604" s="19">
        <v>43555234</v>
      </c>
      <c r="B2604" s="19" t="s">
        <v>4768</v>
      </c>
      <c r="C2604" s="20">
        <v>77387</v>
      </c>
      <c r="D2604" s="73">
        <v>254.5</v>
      </c>
      <c r="E2604" s="74">
        <v>0</v>
      </c>
      <c r="G2604" s="75">
        <v>1.70391</v>
      </c>
      <c r="H2604" s="75">
        <v>3.6270000000000002</v>
      </c>
      <c r="I2604" s="75">
        <v>3.5100000000000002</v>
      </c>
      <c r="J2604" s="75">
        <v>3.3149999999999999</v>
      </c>
      <c r="K2604" s="75">
        <v>2.73</v>
      </c>
      <c r="L2604" s="74" t="s">
        <v>674</v>
      </c>
      <c r="M2604" s="75">
        <v>3.5100000000000002</v>
      </c>
      <c r="N2604" s="75">
        <v>3.5100000000000002</v>
      </c>
      <c r="O2604" s="75">
        <v>3.5100000000000002</v>
      </c>
      <c r="P2604" s="75">
        <v>1.70391</v>
      </c>
      <c r="Q2604" s="75">
        <v>3.6270000000000002</v>
      </c>
    </row>
    <row r="2605" spans="1:17" x14ac:dyDescent="0.2">
      <c r="A2605" s="19">
        <v>43555242</v>
      </c>
      <c r="B2605" s="19" t="s">
        <v>519</v>
      </c>
      <c r="C2605" s="20">
        <v>77385</v>
      </c>
      <c r="D2605" s="73">
        <v>1823</v>
      </c>
      <c r="E2605" s="74">
        <v>658.34050000000002</v>
      </c>
      <c r="G2605" s="75">
        <v>0</v>
      </c>
      <c r="H2605" s="75">
        <v>0</v>
      </c>
      <c r="I2605" s="75">
        <v>0</v>
      </c>
      <c r="J2605" s="75">
        <v>0</v>
      </c>
      <c r="K2605" s="75">
        <v>0</v>
      </c>
      <c r="L2605" s="74" t="s">
        <v>674</v>
      </c>
      <c r="M2605" s="75">
        <v>0</v>
      </c>
      <c r="N2605" s="75">
        <v>0</v>
      </c>
      <c r="O2605" s="75">
        <v>0</v>
      </c>
      <c r="P2605" s="75">
        <v>0</v>
      </c>
      <c r="Q2605" s="75">
        <v>0</v>
      </c>
    </row>
    <row r="2606" spans="1:17" x14ac:dyDescent="0.2">
      <c r="A2606" s="19">
        <v>43555267</v>
      </c>
      <c r="B2606" s="19" t="s">
        <v>4669</v>
      </c>
      <c r="C2606" s="20">
        <v>77334</v>
      </c>
      <c r="D2606" s="73">
        <v>912.5</v>
      </c>
      <c r="E2606" s="74">
        <v>412.52800000000002</v>
      </c>
      <c r="G2606" s="75">
        <v>121.383927</v>
      </c>
      <c r="H2606" s="75">
        <v>258.38189999999997</v>
      </c>
      <c r="I2606" s="75">
        <v>250.04700000000003</v>
      </c>
      <c r="J2606" s="75">
        <v>236.15549999999999</v>
      </c>
      <c r="K2606" s="75">
        <v>194.48099999999997</v>
      </c>
      <c r="L2606" s="74" t="s">
        <v>674</v>
      </c>
      <c r="M2606" s="75">
        <v>250.04700000000003</v>
      </c>
      <c r="N2606" s="75">
        <v>250.04700000000003</v>
      </c>
      <c r="O2606" s="75">
        <v>250.04700000000003</v>
      </c>
      <c r="P2606" s="75">
        <v>121.383927</v>
      </c>
      <c r="Q2606" s="75">
        <v>258.38189999999997</v>
      </c>
    </row>
    <row r="2607" spans="1:17" x14ac:dyDescent="0.2">
      <c r="A2607" s="19">
        <v>43555275</v>
      </c>
      <c r="B2607" s="19" t="s">
        <v>3251</v>
      </c>
      <c r="C2607" s="20">
        <v>77338</v>
      </c>
      <c r="D2607" s="73">
        <v>1594.75</v>
      </c>
      <c r="E2607" s="74">
        <v>412.52800000000002</v>
      </c>
      <c r="G2607" s="75">
        <v>446.73898800000001</v>
      </c>
      <c r="H2607" s="75">
        <v>950.94360000000006</v>
      </c>
      <c r="I2607" s="75">
        <v>920.26800000000014</v>
      </c>
      <c r="J2607" s="75">
        <v>869.14199999999994</v>
      </c>
      <c r="K2607" s="75">
        <v>715.7639999999999</v>
      </c>
      <c r="L2607" s="74" t="s">
        <v>674</v>
      </c>
      <c r="M2607" s="75">
        <v>920.26800000000014</v>
      </c>
      <c r="N2607" s="75">
        <v>920.26800000000014</v>
      </c>
      <c r="O2607" s="75">
        <v>920.26800000000014</v>
      </c>
      <c r="P2607" s="75">
        <v>446.73898800000001</v>
      </c>
      <c r="Q2607" s="75">
        <v>950.94360000000006</v>
      </c>
    </row>
    <row r="2608" spans="1:17" x14ac:dyDescent="0.2">
      <c r="A2608" s="19">
        <v>43555283</v>
      </c>
      <c r="B2608" s="19" t="s">
        <v>3698</v>
      </c>
      <c r="C2608" s="20">
        <v>77417</v>
      </c>
      <c r="D2608" s="73">
        <v>232</v>
      </c>
      <c r="E2608" s="74">
        <v>0</v>
      </c>
      <c r="G2608" s="75">
        <v>319.23493000000002</v>
      </c>
      <c r="H2608" s="75">
        <v>593.34</v>
      </c>
      <c r="I2608" s="75">
        <v>574.20000000000005</v>
      </c>
      <c r="J2608" s="75">
        <v>542.29999999999995</v>
      </c>
      <c r="K2608" s="75">
        <v>446.59999999999997</v>
      </c>
      <c r="L2608" s="76">
        <v>565.38000000000011</v>
      </c>
      <c r="M2608" s="75">
        <v>574.20000000000005</v>
      </c>
      <c r="N2608" s="75">
        <v>574.20000000000005</v>
      </c>
      <c r="O2608" s="75">
        <v>574.20000000000005</v>
      </c>
      <c r="P2608" s="77">
        <v>319.23493000000002</v>
      </c>
      <c r="Q2608" s="77">
        <v>593.34</v>
      </c>
    </row>
    <row r="2609" spans="1:17" x14ac:dyDescent="0.2">
      <c r="A2609" s="19">
        <v>43555291</v>
      </c>
      <c r="B2609" s="19" t="s">
        <v>3111</v>
      </c>
      <c r="C2609" s="20">
        <v>77399</v>
      </c>
      <c r="D2609" s="73">
        <v>353</v>
      </c>
      <c r="E2609" s="74">
        <v>153.38699999999997</v>
      </c>
      <c r="G2609" s="75">
        <v>767.96097499999996</v>
      </c>
      <c r="H2609" s="75">
        <v>1634.7075</v>
      </c>
      <c r="I2609" s="75">
        <v>1581.9750000000001</v>
      </c>
      <c r="J2609" s="75">
        <v>1494.0874999999999</v>
      </c>
      <c r="K2609" s="75">
        <v>1230.425</v>
      </c>
      <c r="L2609" s="74" t="s">
        <v>674</v>
      </c>
      <c r="M2609" s="75">
        <v>1581.9750000000001</v>
      </c>
      <c r="N2609" s="75">
        <v>1581.9750000000001</v>
      </c>
      <c r="O2609" s="75">
        <v>1581.9750000000001</v>
      </c>
      <c r="P2609" s="75">
        <v>767.96097499999996</v>
      </c>
      <c r="Q2609" s="75">
        <v>1634.7075</v>
      </c>
    </row>
    <row r="2610" spans="1:17" x14ac:dyDescent="0.2">
      <c r="A2610" s="19">
        <v>43555309</v>
      </c>
      <c r="B2610" s="19" t="s">
        <v>3296</v>
      </c>
      <c r="C2610" s="20">
        <v>92511</v>
      </c>
      <c r="D2610" s="73">
        <v>247.5</v>
      </c>
      <c r="E2610" s="74">
        <v>205.56249999999997</v>
      </c>
      <c r="G2610" s="75">
        <v>1995.4226700000002</v>
      </c>
      <c r="H2610" s="75">
        <v>2961.6594</v>
      </c>
      <c r="I2610" s="75">
        <v>2866.1219999999998</v>
      </c>
      <c r="J2610" s="75">
        <v>2706.893</v>
      </c>
      <c r="K2610" s="75">
        <v>2229.2059999999997</v>
      </c>
      <c r="L2610" s="76">
        <v>1460.4660000000001</v>
      </c>
      <c r="M2610" s="75">
        <v>2866.1219999999998</v>
      </c>
      <c r="N2610" s="75">
        <v>2866.1219999999998</v>
      </c>
      <c r="O2610" s="75">
        <v>2866.1219999999998</v>
      </c>
      <c r="P2610" s="77">
        <v>1460.4660000000001</v>
      </c>
      <c r="Q2610" s="77">
        <v>2961.6594</v>
      </c>
    </row>
    <row r="2611" spans="1:17" x14ac:dyDescent="0.2">
      <c r="A2611" s="19">
        <v>43555317</v>
      </c>
      <c r="B2611" s="19" t="s">
        <v>3342</v>
      </c>
      <c r="C2611" s="72" t="s">
        <v>49</v>
      </c>
      <c r="D2611" s="73">
        <v>164.5</v>
      </c>
      <c r="E2611" s="74">
        <v>138.98899999999998</v>
      </c>
      <c r="G2611" s="75">
        <v>444.89103</v>
      </c>
      <c r="H2611" s="75">
        <v>1171.9581000000001</v>
      </c>
      <c r="I2611" s="75">
        <v>1134.153</v>
      </c>
      <c r="J2611" s="75">
        <v>1071.1445000000001</v>
      </c>
      <c r="K2611" s="75">
        <v>882.11900000000003</v>
      </c>
      <c r="L2611" s="76">
        <v>0</v>
      </c>
      <c r="M2611" s="75">
        <v>1134.153</v>
      </c>
      <c r="N2611" s="75">
        <v>1134.153</v>
      </c>
      <c r="O2611" s="75">
        <v>1134.153</v>
      </c>
      <c r="P2611" s="77">
        <v>0</v>
      </c>
      <c r="Q2611" s="77">
        <v>1171.9581000000001</v>
      </c>
    </row>
    <row r="2612" spans="1:17" x14ac:dyDescent="0.2">
      <c r="A2612" s="19">
        <v>43555325</v>
      </c>
      <c r="B2612" s="19" t="s">
        <v>3343</v>
      </c>
      <c r="C2612" s="72" t="s">
        <v>49</v>
      </c>
      <c r="D2612" s="73">
        <v>164.5</v>
      </c>
      <c r="E2612" s="74">
        <v>138.98899999999998</v>
      </c>
      <c r="G2612" s="75">
        <v>2021.77053</v>
      </c>
      <c r="H2612" s="75">
        <v>3328.4979000000003</v>
      </c>
      <c r="I2612" s="75">
        <v>3221.1270000000004</v>
      </c>
      <c r="J2612" s="75">
        <v>3042.1755000000003</v>
      </c>
      <c r="K2612" s="75">
        <v>2505.3209999999999</v>
      </c>
      <c r="L2612" s="76">
        <v>1460.4660000000001</v>
      </c>
      <c r="M2612" s="75">
        <v>3221.1270000000004</v>
      </c>
      <c r="N2612" s="75">
        <v>3221.1270000000004</v>
      </c>
      <c r="O2612" s="75">
        <v>3221.1270000000004</v>
      </c>
      <c r="P2612" s="77">
        <v>1460.4660000000001</v>
      </c>
      <c r="Q2612" s="77">
        <v>3328.4979000000003</v>
      </c>
    </row>
    <row r="2613" spans="1:17" x14ac:dyDescent="0.2">
      <c r="A2613" s="19">
        <v>43555333</v>
      </c>
      <c r="B2613" s="19" t="s">
        <v>3344</v>
      </c>
      <c r="C2613" s="72" t="s">
        <v>49</v>
      </c>
      <c r="D2613" s="73">
        <v>189.75</v>
      </c>
      <c r="E2613" s="74">
        <v>138.98899999999998</v>
      </c>
      <c r="G2613" s="75">
        <v>306.06099999999998</v>
      </c>
      <c r="H2613" s="75">
        <v>563.41260000000011</v>
      </c>
      <c r="I2613" s="75">
        <v>545.23800000000006</v>
      </c>
      <c r="J2613" s="75">
        <v>514.947</v>
      </c>
      <c r="K2613" s="75">
        <v>424.07400000000001</v>
      </c>
      <c r="L2613" s="76">
        <v>0</v>
      </c>
      <c r="M2613" s="75">
        <v>545.23800000000006</v>
      </c>
      <c r="N2613" s="75">
        <v>545.23800000000006</v>
      </c>
      <c r="O2613" s="75">
        <v>545.23800000000006</v>
      </c>
      <c r="P2613" s="77">
        <v>0</v>
      </c>
      <c r="Q2613" s="77">
        <v>563.41260000000011</v>
      </c>
    </row>
    <row r="2614" spans="1:17" x14ac:dyDescent="0.2">
      <c r="A2614" s="19">
        <v>43555341</v>
      </c>
      <c r="B2614" s="19" t="s">
        <v>3345</v>
      </c>
      <c r="C2614" s="72" t="s">
        <v>49</v>
      </c>
      <c r="D2614" s="73">
        <v>189.75</v>
      </c>
      <c r="E2614" s="74">
        <v>138.98899999999998</v>
      </c>
      <c r="G2614" s="75">
        <v>182.41996</v>
      </c>
      <c r="H2614" s="75">
        <v>1203.8292000000001</v>
      </c>
      <c r="I2614" s="75">
        <v>1164.9960000000001</v>
      </c>
      <c r="J2614" s="75">
        <v>1100.2740000000001</v>
      </c>
      <c r="K2614" s="75">
        <v>906.10799999999995</v>
      </c>
      <c r="L2614" s="76">
        <v>0</v>
      </c>
      <c r="M2614" s="75">
        <v>1164.9960000000001</v>
      </c>
      <c r="N2614" s="75">
        <v>1164.9960000000001</v>
      </c>
      <c r="O2614" s="75">
        <v>1164.9960000000001</v>
      </c>
      <c r="P2614" s="77">
        <v>0</v>
      </c>
      <c r="Q2614" s="77">
        <v>1203.8292000000001</v>
      </c>
    </row>
    <row r="2615" spans="1:17" x14ac:dyDescent="0.2">
      <c r="A2615" s="19">
        <v>43555358</v>
      </c>
      <c r="B2615" s="19" t="s">
        <v>3346</v>
      </c>
      <c r="C2615" s="72" t="s">
        <v>49</v>
      </c>
      <c r="D2615" s="73">
        <v>250</v>
      </c>
      <c r="E2615" s="74">
        <v>138.98899999999998</v>
      </c>
      <c r="G2615" s="75">
        <v>382.06297999999998</v>
      </c>
      <c r="H2615" s="75">
        <v>1577.2986000000001</v>
      </c>
      <c r="I2615" s="75">
        <v>1526.4180000000001</v>
      </c>
      <c r="J2615" s="75">
        <v>1441.617</v>
      </c>
      <c r="K2615" s="75">
        <v>1187.2139999999999</v>
      </c>
      <c r="L2615" s="76">
        <v>730.84500000000003</v>
      </c>
      <c r="M2615" s="75">
        <v>1526.4180000000001</v>
      </c>
      <c r="N2615" s="75">
        <v>1526.4180000000001</v>
      </c>
      <c r="O2615" s="75">
        <v>1526.4180000000001</v>
      </c>
      <c r="P2615" s="77">
        <v>382.06297999999998</v>
      </c>
      <c r="Q2615" s="77">
        <v>1577.2986000000001</v>
      </c>
    </row>
    <row r="2616" spans="1:17" x14ac:dyDescent="0.2">
      <c r="A2616" s="19">
        <v>43555366</v>
      </c>
      <c r="B2616" s="19" t="s">
        <v>3347</v>
      </c>
      <c r="C2616" s="72" t="s">
        <v>49</v>
      </c>
      <c r="D2616" s="73">
        <v>250</v>
      </c>
      <c r="E2616" s="74">
        <v>138.98899999999998</v>
      </c>
      <c r="G2616" s="75">
        <v>28.726175000000001</v>
      </c>
      <c r="H2616" s="75">
        <v>61.147500000000001</v>
      </c>
      <c r="I2616" s="75">
        <v>59.175000000000011</v>
      </c>
      <c r="J2616" s="75">
        <v>55.887499999999996</v>
      </c>
      <c r="K2616" s="75">
        <v>46.024999999999999</v>
      </c>
      <c r="L2616" s="74" t="s">
        <v>674</v>
      </c>
      <c r="M2616" s="75">
        <v>59.175000000000011</v>
      </c>
      <c r="N2616" s="75">
        <v>59.175000000000011</v>
      </c>
      <c r="O2616" s="75">
        <v>59.175000000000011</v>
      </c>
      <c r="P2616" s="75">
        <v>28.726175000000001</v>
      </c>
      <c r="Q2616" s="75">
        <v>61.147500000000001</v>
      </c>
    </row>
    <row r="2617" spans="1:17" x14ac:dyDescent="0.2">
      <c r="A2617" s="19">
        <v>43555374</v>
      </c>
      <c r="B2617" s="19" t="s">
        <v>3349</v>
      </c>
      <c r="C2617" s="72" t="s">
        <v>49</v>
      </c>
      <c r="D2617" s="73">
        <v>463.5</v>
      </c>
      <c r="E2617" s="74">
        <v>138.98899999999998</v>
      </c>
      <c r="G2617" s="75">
        <v>46.730823999999998</v>
      </c>
      <c r="H2617" s="75">
        <v>99.472799999999992</v>
      </c>
      <c r="I2617" s="75">
        <v>96.26400000000001</v>
      </c>
      <c r="J2617" s="75">
        <v>90.915999999999997</v>
      </c>
      <c r="K2617" s="75">
        <v>74.871999999999986</v>
      </c>
      <c r="L2617" s="74" t="s">
        <v>674</v>
      </c>
      <c r="M2617" s="75">
        <v>96.26400000000001</v>
      </c>
      <c r="N2617" s="75">
        <v>96.26400000000001</v>
      </c>
      <c r="O2617" s="75">
        <v>96.26400000000001</v>
      </c>
      <c r="P2617" s="75">
        <v>46.730823999999998</v>
      </c>
      <c r="Q2617" s="75">
        <v>99.472799999999992</v>
      </c>
    </row>
    <row r="2618" spans="1:17" x14ac:dyDescent="0.2">
      <c r="A2618" s="19">
        <v>43555382</v>
      </c>
      <c r="B2618" s="19" t="s">
        <v>3350</v>
      </c>
      <c r="C2618" s="72" t="s">
        <v>49</v>
      </c>
      <c r="D2618" s="73">
        <v>463.5</v>
      </c>
      <c r="E2618" s="74">
        <v>138.98899999999998</v>
      </c>
      <c r="G2618" s="75">
        <v>405.29319999999996</v>
      </c>
      <c r="H2618" s="75">
        <v>357.35250000000002</v>
      </c>
      <c r="I2618" s="75">
        <v>345.82499999999999</v>
      </c>
      <c r="J2618" s="75">
        <v>326.61250000000001</v>
      </c>
      <c r="K2618" s="75">
        <v>268.97499999999997</v>
      </c>
      <c r="L2618" s="76">
        <v>0</v>
      </c>
      <c r="M2618" s="75">
        <v>345.82499999999999</v>
      </c>
      <c r="N2618" s="75">
        <v>345.82499999999999</v>
      </c>
      <c r="O2618" s="75">
        <v>345.82499999999999</v>
      </c>
      <c r="P2618" s="77">
        <v>0</v>
      </c>
      <c r="Q2618" s="77">
        <v>405.29319999999996</v>
      </c>
    </row>
    <row r="2619" spans="1:17" x14ac:dyDescent="0.2">
      <c r="A2619" s="19">
        <v>43555390</v>
      </c>
      <c r="B2619" s="19" t="s">
        <v>374</v>
      </c>
      <c r="C2619" s="72" t="s">
        <v>49</v>
      </c>
      <c r="D2619" s="73">
        <v>250</v>
      </c>
      <c r="E2619" s="74">
        <v>138.98899999999998</v>
      </c>
      <c r="G2619" s="75">
        <v>0</v>
      </c>
      <c r="H2619" s="75">
        <v>357.35250000000002</v>
      </c>
      <c r="I2619" s="75">
        <v>345.82499999999999</v>
      </c>
      <c r="J2619" s="75">
        <v>326.61250000000001</v>
      </c>
      <c r="K2619" s="75">
        <v>268.97499999999997</v>
      </c>
      <c r="L2619" s="76">
        <v>0</v>
      </c>
      <c r="M2619" s="75">
        <v>345.82499999999999</v>
      </c>
      <c r="N2619" s="75">
        <v>345.82499999999999</v>
      </c>
      <c r="O2619" s="75">
        <v>345.82499999999999</v>
      </c>
      <c r="P2619" s="77">
        <v>0</v>
      </c>
      <c r="Q2619" s="77">
        <v>357.35250000000002</v>
      </c>
    </row>
    <row r="2620" spans="1:17" x14ac:dyDescent="0.2">
      <c r="A2620" s="19">
        <v>43555408</v>
      </c>
      <c r="B2620" s="19" t="s">
        <v>2198</v>
      </c>
      <c r="C2620" s="72" t="s">
        <v>49</v>
      </c>
      <c r="D2620" s="73">
        <v>250</v>
      </c>
      <c r="E2620" s="74">
        <v>138.98899999999998</v>
      </c>
      <c r="G2620" s="75">
        <v>405.29319999999996</v>
      </c>
      <c r="H2620" s="75">
        <v>306.90000000000003</v>
      </c>
      <c r="I2620" s="75">
        <v>297</v>
      </c>
      <c r="J2620" s="75">
        <v>280.5</v>
      </c>
      <c r="K2620" s="75">
        <v>230.99999999999997</v>
      </c>
      <c r="L2620" s="76">
        <v>0</v>
      </c>
      <c r="M2620" s="75">
        <v>297</v>
      </c>
      <c r="N2620" s="75">
        <v>297</v>
      </c>
      <c r="O2620" s="75">
        <v>297</v>
      </c>
      <c r="P2620" s="77">
        <v>0</v>
      </c>
      <c r="Q2620" s="77">
        <v>405.29319999999996</v>
      </c>
    </row>
    <row r="2621" spans="1:17" x14ac:dyDescent="0.2">
      <c r="A2621" s="19">
        <v>43555416</v>
      </c>
      <c r="B2621" s="19" t="s">
        <v>2199</v>
      </c>
      <c r="C2621" s="72" t="s">
        <v>49</v>
      </c>
      <c r="D2621" s="73">
        <v>342.5</v>
      </c>
      <c r="E2621" s="74">
        <v>138.98899999999998</v>
      </c>
      <c r="G2621" s="75">
        <v>0</v>
      </c>
      <c r="H2621" s="75">
        <v>306.90000000000003</v>
      </c>
      <c r="I2621" s="75">
        <v>297</v>
      </c>
      <c r="J2621" s="75">
        <v>280.5</v>
      </c>
      <c r="K2621" s="75">
        <v>230.99999999999997</v>
      </c>
      <c r="L2621" s="76">
        <v>0</v>
      </c>
      <c r="M2621" s="75">
        <v>297</v>
      </c>
      <c r="N2621" s="75">
        <v>297</v>
      </c>
      <c r="O2621" s="75">
        <v>297</v>
      </c>
      <c r="P2621" s="77">
        <v>0</v>
      </c>
      <c r="Q2621" s="77">
        <v>306.90000000000003</v>
      </c>
    </row>
    <row r="2622" spans="1:17" x14ac:dyDescent="0.2">
      <c r="A2622" s="19">
        <v>43555424</v>
      </c>
      <c r="B2622" s="19" t="s">
        <v>2200</v>
      </c>
      <c r="C2622" s="72" t="s">
        <v>49</v>
      </c>
      <c r="D2622" s="73">
        <v>342.5</v>
      </c>
      <c r="E2622" s="74">
        <v>138.98899999999998</v>
      </c>
      <c r="G2622" s="75">
        <v>405.29319999999996</v>
      </c>
      <c r="H2622" s="75">
        <v>694.01250000000005</v>
      </c>
      <c r="I2622" s="75">
        <v>671.625</v>
      </c>
      <c r="J2622" s="75">
        <v>634.3125</v>
      </c>
      <c r="K2622" s="75">
        <v>522.375</v>
      </c>
      <c r="L2622" s="76">
        <v>0</v>
      </c>
      <c r="M2622" s="75">
        <v>671.625</v>
      </c>
      <c r="N2622" s="75">
        <v>671.625</v>
      </c>
      <c r="O2622" s="75">
        <v>671.625</v>
      </c>
      <c r="P2622" s="77">
        <v>0</v>
      </c>
      <c r="Q2622" s="77">
        <v>694.01250000000005</v>
      </c>
    </row>
    <row r="2623" spans="1:17" x14ac:dyDescent="0.2">
      <c r="A2623" s="19">
        <v>43555432</v>
      </c>
      <c r="B2623" s="19" t="s">
        <v>2655</v>
      </c>
      <c r="C2623" s="20">
        <v>77387</v>
      </c>
      <c r="D2623" s="73">
        <v>627.5</v>
      </c>
      <c r="E2623" s="74">
        <v>0</v>
      </c>
      <c r="G2623" s="75">
        <v>0</v>
      </c>
      <c r="H2623" s="75">
        <v>694.01250000000005</v>
      </c>
      <c r="I2623" s="75">
        <v>671.625</v>
      </c>
      <c r="J2623" s="75">
        <v>634.3125</v>
      </c>
      <c r="K2623" s="75">
        <v>522.375</v>
      </c>
      <c r="L2623" s="76">
        <v>0</v>
      </c>
      <c r="M2623" s="75">
        <v>671.625</v>
      </c>
      <c r="N2623" s="75">
        <v>671.625</v>
      </c>
      <c r="O2623" s="75">
        <v>671.625</v>
      </c>
      <c r="P2623" s="77">
        <v>0</v>
      </c>
      <c r="Q2623" s="77">
        <v>694.01250000000005</v>
      </c>
    </row>
    <row r="2624" spans="1:17" x14ac:dyDescent="0.2">
      <c r="A2624" s="19">
        <v>43555440</v>
      </c>
      <c r="B2624" s="19" t="s">
        <v>2654</v>
      </c>
      <c r="C2624" s="20">
        <v>77014</v>
      </c>
      <c r="D2624" s="73">
        <v>925.75</v>
      </c>
      <c r="E2624" s="74">
        <v>0</v>
      </c>
      <c r="G2624" s="75">
        <v>0</v>
      </c>
      <c r="H2624" s="75">
        <v>299.6925</v>
      </c>
      <c r="I2624" s="75">
        <v>290.02500000000003</v>
      </c>
      <c r="J2624" s="75">
        <v>273.91249999999997</v>
      </c>
      <c r="K2624" s="75">
        <v>225.57499999999999</v>
      </c>
      <c r="L2624" s="76">
        <v>0</v>
      </c>
      <c r="M2624" s="75">
        <v>290.02500000000003</v>
      </c>
      <c r="N2624" s="75">
        <v>290.02500000000003</v>
      </c>
      <c r="O2624" s="75">
        <v>290.02500000000003</v>
      </c>
      <c r="P2624" s="77">
        <v>0</v>
      </c>
      <c r="Q2624" s="77">
        <v>299.6925</v>
      </c>
    </row>
    <row r="2625" spans="1:17" x14ac:dyDescent="0.2">
      <c r="A2625" s="19">
        <v>43555457</v>
      </c>
      <c r="B2625" s="19" t="s">
        <v>2656</v>
      </c>
      <c r="C2625" s="20">
        <v>76497</v>
      </c>
      <c r="D2625" s="73">
        <v>429</v>
      </c>
      <c r="E2625" s="74">
        <v>99.911999999999992</v>
      </c>
      <c r="G2625" s="75">
        <v>362.80585000000002</v>
      </c>
      <c r="H2625" s="75">
        <v>560.16690000000006</v>
      </c>
      <c r="I2625" s="75">
        <v>542.09700000000009</v>
      </c>
      <c r="J2625" s="75">
        <v>511.98050000000001</v>
      </c>
      <c r="K2625" s="75">
        <v>421.63100000000003</v>
      </c>
      <c r="L2625" s="76">
        <v>255.06900000000002</v>
      </c>
      <c r="M2625" s="75">
        <v>542.09700000000009</v>
      </c>
      <c r="N2625" s="75">
        <v>542.09700000000009</v>
      </c>
      <c r="O2625" s="75">
        <v>542.09700000000009</v>
      </c>
      <c r="P2625" s="77">
        <v>255.06900000000002</v>
      </c>
      <c r="Q2625" s="77">
        <v>560.16690000000006</v>
      </c>
    </row>
    <row r="2626" spans="1:17" x14ac:dyDescent="0.2">
      <c r="A2626" s="19">
        <v>43555465</v>
      </c>
      <c r="B2626" s="19" t="s">
        <v>2663</v>
      </c>
      <c r="C2626" s="20">
        <v>77372</v>
      </c>
      <c r="D2626" s="73">
        <v>20332.75</v>
      </c>
      <c r="E2626" s="74">
        <v>8844.1554999999989</v>
      </c>
      <c r="G2626" s="75">
        <v>943.50432000000001</v>
      </c>
      <c r="H2626" s="75">
        <v>3925.7066999999997</v>
      </c>
      <c r="I2626" s="75">
        <v>3799.0709999999999</v>
      </c>
      <c r="J2626" s="75">
        <v>3588.0114999999996</v>
      </c>
      <c r="K2626" s="75">
        <v>2954.8329999999996</v>
      </c>
      <c r="L2626" s="76">
        <v>2699.172</v>
      </c>
      <c r="M2626" s="75">
        <v>3799.0709999999999</v>
      </c>
      <c r="N2626" s="75">
        <v>3799.0709999999999</v>
      </c>
      <c r="O2626" s="75">
        <v>3799.0709999999999</v>
      </c>
      <c r="P2626" s="77">
        <v>943.50432000000001</v>
      </c>
      <c r="Q2626" s="77">
        <v>3925.7066999999997</v>
      </c>
    </row>
    <row r="2627" spans="1:17" x14ac:dyDescent="0.2">
      <c r="A2627" s="19">
        <v>43555473</v>
      </c>
      <c r="B2627" s="19" t="s">
        <v>2662</v>
      </c>
      <c r="C2627" s="20">
        <v>77373</v>
      </c>
      <c r="D2627" s="73">
        <v>7008.25</v>
      </c>
      <c r="E2627" s="74">
        <v>2032.5674999999999</v>
      </c>
      <c r="G2627" s="75">
        <v>26.78509</v>
      </c>
      <c r="H2627" s="75">
        <v>190.65</v>
      </c>
      <c r="I2627" s="75">
        <v>184.5</v>
      </c>
      <c r="J2627" s="75">
        <v>174.25</v>
      </c>
      <c r="K2627" s="75">
        <v>143.5</v>
      </c>
      <c r="L2627" s="76">
        <v>0</v>
      </c>
      <c r="M2627" s="75">
        <v>184.5</v>
      </c>
      <c r="N2627" s="75">
        <v>184.5</v>
      </c>
      <c r="O2627" s="75">
        <v>184.5</v>
      </c>
      <c r="P2627" s="77">
        <v>0</v>
      </c>
      <c r="Q2627" s="77">
        <v>190.65</v>
      </c>
    </row>
    <row r="2628" spans="1:17" x14ac:dyDescent="0.2">
      <c r="A2628" s="19">
        <v>43555481</v>
      </c>
      <c r="B2628" s="19" t="s">
        <v>3955</v>
      </c>
      <c r="C2628" s="20">
        <v>77293</v>
      </c>
      <c r="D2628" s="73">
        <v>1942.5</v>
      </c>
      <c r="E2628" s="74">
        <v>0</v>
      </c>
      <c r="G2628" s="75">
        <v>13.9808</v>
      </c>
      <c r="H2628" s="75">
        <v>29.76</v>
      </c>
      <c r="I2628" s="75">
        <v>28.800000000000004</v>
      </c>
      <c r="J2628" s="75">
        <v>27.2</v>
      </c>
      <c r="K2628" s="75">
        <v>22.4</v>
      </c>
      <c r="L2628" s="74" t="s">
        <v>674</v>
      </c>
      <c r="M2628" s="75">
        <v>28.800000000000004</v>
      </c>
      <c r="N2628" s="75">
        <v>28.800000000000004</v>
      </c>
      <c r="O2628" s="75">
        <v>28.800000000000004</v>
      </c>
      <c r="P2628" s="75">
        <v>13.9808</v>
      </c>
      <c r="Q2628" s="75">
        <v>29.76</v>
      </c>
    </row>
    <row r="2629" spans="1:17" x14ac:dyDescent="0.2">
      <c r="A2629" s="19">
        <v>43555499</v>
      </c>
      <c r="B2629" s="19" t="s">
        <v>522</v>
      </c>
      <c r="C2629" s="20">
        <v>77386</v>
      </c>
      <c r="D2629" s="73">
        <v>1907.25</v>
      </c>
      <c r="E2629" s="74">
        <v>658.34050000000002</v>
      </c>
      <c r="G2629" s="75">
        <v>577.65687000000003</v>
      </c>
      <c r="H2629" s="75">
        <v>1243.4193</v>
      </c>
      <c r="I2629" s="75">
        <v>1203.309</v>
      </c>
      <c r="J2629" s="75">
        <v>1136.4585</v>
      </c>
      <c r="K2629" s="75">
        <v>935.90699999999993</v>
      </c>
      <c r="L2629" s="76">
        <v>437.04900000000004</v>
      </c>
      <c r="M2629" s="75">
        <v>1203.309</v>
      </c>
      <c r="N2629" s="75">
        <v>1203.309</v>
      </c>
      <c r="O2629" s="75">
        <v>1203.309</v>
      </c>
      <c r="P2629" s="77">
        <v>437.04900000000004</v>
      </c>
      <c r="Q2629" s="77">
        <v>1243.4193</v>
      </c>
    </row>
    <row r="2630" spans="1:17" x14ac:dyDescent="0.2">
      <c r="A2630" s="19">
        <v>43555507</v>
      </c>
      <c r="B2630" s="19" t="s">
        <v>3297</v>
      </c>
      <c r="C2630" s="72"/>
      <c r="D2630" s="73">
        <v>21</v>
      </c>
      <c r="E2630" s="74">
        <v>0</v>
      </c>
      <c r="G2630" s="75">
        <v>20.315850000000001</v>
      </c>
      <c r="H2630" s="75">
        <v>43.245000000000005</v>
      </c>
      <c r="I2630" s="75">
        <v>41.850000000000009</v>
      </c>
      <c r="J2630" s="75">
        <v>39.524999999999999</v>
      </c>
      <c r="K2630" s="75">
        <v>32.549999999999997</v>
      </c>
      <c r="L2630" s="74" t="s">
        <v>674</v>
      </c>
      <c r="M2630" s="75">
        <v>41.850000000000009</v>
      </c>
      <c r="N2630" s="75">
        <v>41.850000000000009</v>
      </c>
      <c r="O2630" s="75">
        <v>41.850000000000009</v>
      </c>
      <c r="P2630" s="75">
        <v>20.315850000000001</v>
      </c>
      <c r="Q2630" s="75">
        <v>43.245000000000005</v>
      </c>
    </row>
    <row r="2631" spans="1:17" x14ac:dyDescent="0.2">
      <c r="A2631" s="19">
        <v>43555515</v>
      </c>
      <c r="B2631" s="19" t="s">
        <v>4249</v>
      </c>
      <c r="C2631" s="72"/>
      <c r="D2631" s="73">
        <v>12.5</v>
      </c>
      <c r="E2631" s="74">
        <v>0</v>
      </c>
      <c r="G2631" s="75">
        <v>274.63747000000001</v>
      </c>
      <c r="H2631" s="75">
        <v>644.72250000000008</v>
      </c>
      <c r="I2631" s="75">
        <v>623.92500000000007</v>
      </c>
      <c r="J2631" s="75">
        <v>589.26249999999993</v>
      </c>
      <c r="K2631" s="75">
        <v>485.27499999999998</v>
      </c>
      <c r="L2631" s="76">
        <v>163.99799999999999</v>
      </c>
      <c r="M2631" s="75">
        <v>623.92500000000007</v>
      </c>
      <c r="N2631" s="75">
        <v>623.92500000000007</v>
      </c>
      <c r="O2631" s="75">
        <v>623.92500000000007</v>
      </c>
      <c r="P2631" s="77">
        <v>163.99799999999999</v>
      </c>
      <c r="Q2631" s="77">
        <v>644.72250000000008</v>
      </c>
    </row>
    <row r="2632" spans="1:17" x14ac:dyDescent="0.2">
      <c r="A2632" s="19">
        <v>43555531</v>
      </c>
      <c r="B2632" s="19" t="s">
        <v>5153</v>
      </c>
      <c r="C2632" s="20">
        <v>77371</v>
      </c>
      <c r="D2632" s="73">
        <v>16216.5</v>
      </c>
      <c r="E2632" s="74">
        <v>8844.1554999999989</v>
      </c>
      <c r="G2632" s="75">
        <v>220.38293000000002</v>
      </c>
      <c r="H2632" s="75">
        <v>149.0883</v>
      </c>
      <c r="I2632" s="75">
        <v>144.279</v>
      </c>
      <c r="J2632" s="75">
        <v>136.26349999999999</v>
      </c>
      <c r="K2632" s="75">
        <v>112.217</v>
      </c>
      <c r="L2632" s="76">
        <v>104.337</v>
      </c>
      <c r="M2632" s="75">
        <v>144.279</v>
      </c>
      <c r="N2632" s="75">
        <v>144.279</v>
      </c>
      <c r="O2632" s="75">
        <v>144.279</v>
      </c>
      <c r="P2632" s="77">
        <v>104.337</v>
      </c>
      <c r="Q2632" s="77">
        <v>220.38293000000002</v>
      </c>
    </row>
    <row r="2633" spans="1:17" x14ac:dyDescent="0.2">
      <c r="A2633" s="19">
        <v>43555549</v>
      </c>
      <c r="B2633" s="19" t="s">
        <v>5154</v>
      </c>
      <c r="C2633" s="20">
        <v>77432</v>
      </c>
      <c r="D2633" s="73">
        <v>1467.25</v>
      </c>
      <c r="E2633" s="74">
        <v>0</v>
      </c>
      <c r="G2633" s="75">
        <v>220.38293000000002</v>
      </c>
      <c r="H2633" s="75">
        <v>149.0883</v>
      </c>
      <c r="I2633" s="75">
        <v>144.279</v>
      </c>
      <c r="J2633" s="75">
        <v>136.26349999999999</v>
      </c>
      <c r="K2633" s="75">
        <v>112.217</v>
      </c>
      <c r="L2633" s="76">
        <v>104.337</v>
      </c>
      <c r="M2633" s="75">
        <v>144.279</v>
      </c>
      <c r="N2633" s="75">
        <v>144.279</v>
      </c>
      <c r="O2633" s="75">
        <v>144.279</v>
      </c>
      <c r="P2633" s="77">
        <v>104.337</v>
      </c>
      <c r="Q2633" s="77">
        <v>220.38293000000002</v>
      </c>
    </row>
    <row r="2634" spans="1:17" x14ac:dyDescent="0.2">
      <c r="A2634" s="19">
        <v>43555556</v>
      </c>
      <c r="B2634" s="19" t="s">
        <v>5155</v>
      </c>
      <c r="C2634" s="20">
        <v>77435</v>
      </c>
      <c r="D2634" s="73">
        <v>2212.5</v>
      </c>
      <c r="E2634" s="74">
        <v>0</v>
      </c>
      <c r="G2634" s="75">
        <v>220.38293000000002</v>
      </c>
      <c r="H2634" s="75">
        <v>161.4666</v>
      </c>
      <c r="I2634" s="75">
        <v>156.25800000000001</v>
      </c>
      <c r="J2634" s="75">
        <v>147.577</v>
      </c>
      <c r="K2634" s="75">
        <v>121.53399999999999</v>
      </c>
      <c r="L2634" s="76">
        <v>104.337</v>
      </c>
      <c r="M2634" s="75">
        <v>156.25800000000001</v>
      </c>
      <c r="N2634" s="75">
        <v>156.25800000000001</v>
      </c>
      <c r="O2634" s="75">
        <v>156.25800000000001</v>
      </c>
      <c r="P2634" s="77">
        <v>104.337</v>
      </c>
      <c r="Q2634" s="77">
        <v>220.38293000000002</v>
      </c>
    </row>
    <row r="2635" spans="1:17" x14ac:dyDescent="0.2">
      <c r="A2635" s="19">
        <v>43555564</v>
      </c>
      <c r="B2635" s="19" t="s">
        <v>5156</v>
      </c>
      <c r="C2635" s="72" t="s">
        <v>5157</v>
      </c>
      <c r="D2635" s="73">
        <v>1627.75</v>
      </c>
      <c r="E2635" s="74">
        <v>0</v>
      </c>
      <c r="G2635" s="75">
        <v>220.38293000000002</v>
      </c>
      <c r="H2635" s="75">
        <v>162.05250000000001</v>
      </c>
      <c r="I2635" s="75">
        <v>156.82500000000002</v>
      </c>
      <c r="J2635" s="75">
        <v>148.11249999999998</v>
      </c>
      <c r="K2635" s="75">
        <v>121.97499999999999</v>
      </c>
      <c r="L2635" s="76">
        <v>104.337</v>
      </c>
      <c r="M2635" s="75">
        <v>156.82500000000002</v>
      </c>
      <c r="N2635" s="75">
        <v>156.82500000000002</v>
      </c>
      <c r="O2635" s="75">
        <v>156.82500000000002</v>
      </c>
      <c r="P2635" s="77">
        <v>104.337</v>
      </c>
      <c r="Q2635" s="77">
        <v>220.38293000000002</v>
      </c>
    </row>
    <row r="2636" spans="1:17" x14ac:dyDescent="0.2">
      <c r="A2636" s="19">
        <v>43555572</v>
      </c>
      <c r="B2636" s="19" t="s">
        <v>5158</v>
      </c>
      <c r="C2636" s="72" t="s">
        <v>5159</v>
      </c>
      <c r="D2636" s="73">
        <v>1627.75</v>
      </c>
      <c r="E2636" s="74">
        <v>0</v>
      </c>
      <c r="G2636" s="75">
        <v>220.38293000000002</v>
      </c>
      <c r="H2636" s="75">
        <v>210.57060000000001</v>
      </c>
      <c r="I2636" s="75">
        <v>203.77799999999999</v>
      </c>
      <c r="J2636" s="75">
        <v>192.45699999999999</v>
      </c>
      <c r="K2636" s="75">
        <v>158.49399999999997</v>
      </c>
      <c r="L2636" s="76">
        <v>104.337</v>
      </c>
      <c r="M2636" s="75">
        <v>203.77799999999999</v>
      </c>
      <c r="N2636" s="75">
        <v>203.77799999999999</v>
      </c>
      <c r="O2636" s="75">
        <v>203.77799999999999</v>
      </c>
      <c r="P2636" s="77">
        <v>104.337</v>
      </c>
      <c r="Q2636" s="77">
        <v>220.38293000000002</v>
      </c>
    </row>
    <row r="2637" spans="1:17" x14ac:dyDescent="0.2">
      <c r="A2637" s="19">
        <v>40149049</v>
      </c>
      <c r="B2637" s="19" t="s">
        <v>5160</v>
      </c>
      <c r="C2637" s="72" t="s">
        <v>49</v>
      </c>
      <c r="D2637" s="73">
        <v>167.5</v>
      </c>
      <c r="E2637" s="74">
        <v>138.98899999999998</v>
      </c>
      <c r="G2637" s="75">
        <v>220.38293000000002</v>
      </c>
      <c r="H2637" s="75">
        <v>213.66750000000002</v>
      </c>
      <c r="I2637" s="75">
        <v>206.77500000000001</v>
      </c>
      <c r="J2637" s="75">
        <v>195.28749999999999</v>
      </c>
      <c r="K2637" s="75">
        <v>160.82499999999999</v>
      </c>
      <c r="L2637" s="76">
        <v>104.337</v>
      </c>
      <c r="M2637" s="75">
        <v>206.77500000000001</v>
      </c>
      <c r="N2637" s="75">
        <v>206.77500000000001</v>
      </c>
      <c r="O2637" s="75">
        <v>206.77500000000001</v>
      </c>
      <c r="P2637" s="77">
        <v>104.337</v>
      </c>
      <c r="Q2637" s="77">
        <v>220.38293000000002</v>
      </c>
    </row>
    <row r="2638" spans="1:17" x14ac:dyDescent="0.2">
      <c r="A2638" s="19">
        <v>40149056</v>
      </c>
      <c r="B2638" s="19" t="s">
        <v>5161</v>
      </c>
      <c r="C2638" s="72" t="s">
        <v>49</v>
      </c>
      <c r="D2638" s="73">
        <v>231</v>
      </c>
      <c r="E2638" s="74">
        <v>138.98899999999998</v>
      </c>
      <c r="G2638" s="75">
        <v>220.38293000000002</v>
      </c>
      <c r="H2638" s="75">
        <v>285.91919999999999</v>
      </c>
      <c r="I2638" s="75">
        <v>276.69600000000003</v>
      </c>
      <c r="J2638" s="75">
        <v>261.32400000000001</v>
      </c>
      <c r="K2638" s="75">
        <v>215.208</v>
      </c>
      <c r="L2638" s="76">
        <v>104.337</v>
      </c>
      <c r="M2638" s="75">
        <v>276.69600000000003</v>
      </c>
      <c r="N2638" s="75">
        <v>276.69600000000003</v>
      </c>
      <c r="O2638" s="75">
        <v>276.69600000000003</v>
      </c>
      <c r="P2638" s="77">
        <v>104.337</v>
      </c>
      <c r="Q2638" s="77">
        <v>285.91919999999999</v>
      </c>
    </row>
    <row r="2639" spans="1:17" x14ac:dyDescent="0.2">
      <c r="A2639" s="19">
        <v>40149064</v>
      </c>
      <c r="B2639" s="19" t="s">
        <v>5162</v>
      </c>
      <c r="C2639" s="72" t="s">
        <v>49</v>
      </c>
      <c r="D2639" s="73">
        <v>335</v>
      </c>
      <c r="E2639" s="74">
        <v>138.98899999999998</v>
      </c>
      <c r="G2639" s="75">
        <v>220.38293000000002</v>
      </c>
      <c r="H2639" s="75">
        <v>292.95</v>
      </c>
      <c r="I2639" s="75">
        <v>283.5</v>
      </c>
      <c r="J2639" s="75">
        <v>267.75</v>
      </c>
      <c r="K2639" s="75">
        <v>220.5</v>
      </c>
      <c r="L2639" s="76">
        <v>104.337</v>
      </c>
      <c r="M2639" s="75">
        <v>283.5</v>
      </c>
      <c r="N2639" s="75">
        <v>283.5</v>
      </c>
      <c r="O2639" s="75">
        <v>283.5</v>
      </c>
      <c r="P2639" s="77">
        <v>104.337</v>
      </c>
      <c r="Q2639" s="77">
        <v>292.95</v>
      </c>
    </row>
    <row r="2640" spans="1:17" x14ac:dyDescent="0.2">
      <c r="A2640" s="19">
        <v>40149072</v>
      </c>
      <c r="B2640" s="19" t="s">
        <v>5163</v>
      </c>
      <c r="C2640" s="72" t="s">
        <v>49</v>
      </c>
      <c r="D2640" s="73">
        <v>415</v>
      </c>
      <c r="E2640" s="74">
        <v>138.98899999999998</v>
      </c>
      <c r="G2640" s="75">
        <v>220.38293000000002</v>
      </c>
      <c r="H2640" s="75">
        <v>129.19559999999998</v>
      </c>
      <c r="I2640" s="75">
        <v>125.02799999999999</v>
      </c>
      <c r="J2640" s="75">
        <v>118.08199999999998</v>
      </c>
      <c r="K2640" s="75">
        <v>97.243999999999986</v>
      </c>
      <c r="L2640" s="76">
        <v>104.337</v>
      </c>
      <c r="M2640" s="75">
        <v>125.02799999999999</v>
      </c>
      <c r="N2640" s="75">
        <v>125.02799999999999</v>
      </c>
      <c r="O2640" s="75">
        <v>125.02799999999999</v>
      </c>
      <c r="P2640" s="77">
        <v>97.243999999999986</v>
      </c>
      <c r="Q2640" s="77">
        <v>220.38293000000002</v>
      </c>
    </row>
    <row r="2641" spans="1:17" x14ac:dyDescent="0.2">
      <c r="A2641" s="19">
        <v>40149080</v>
      </c>
      <c r="B2641" s="19" t="s">
        <v>5164</v>
      </c>
      <c r="C2641" s="72" t="s">
        <v>49</v>
      </c>
      <c r="D2641" s="73">
        <v>70.75</v>
      </c>
      <c r="E2641" s="74">
        <v>138.98899999999998</v>
      </c>
      <c r="G2641" s="75">
        <v>220.38293000000002</v>
      </c>
      <c r="H2641" s="75">
        <v>129.19559999999998</v>
      </c>
      <c r="I2641" s="75">
        <v>125.02799999999999</v>
      </c>
      <c r="J2641" s="75">
        <v>118.08199999999998</v>
      </c>
      <c r="K2641" s="75">
        <v>97.243999999999986</v>
      </c>
      <c r="L2641" s="76">
        <v>104.337</v>
      </c>
      <c r="M2641" s="75">
        <v>125.02799999999999</v>
      </c>
      <c r="N2641" s="75">
        <v>125.02799999999999</v>
      </c>
      <c r="O2641" s="75">
        <v>125.02799999999999</v>
      </c>
      <c r="P2641" s="77">
        <v>97.243999999999986</v>
      </c>
      <c r="Q2641" s="77">
        <v>220.38293000000002</v>
      </c>
    </row>
    <row r="2642" spans="1:17" x14ac:dyDescent="0.2">
      <c r="A2642" s="19">
        <v>40149098</v>
      </c>
      <c r="B2642" s="19" t="s">
        <v>5165</v>
      </c>
      <c r="C2642" s="72" t="s">
        <v>49</v>
      </c>
      <c r="D2642" s="73">
        <v>106.25</v>
      </c>
      <c r="E2642" s="74">
        <v>138.98899999999998</v>
      </c>
      <c r="G2642" s="75">
        <v>3909.48254</v>
      </c>
      <c r="H2642" s="75">
        <v>0</v>
      </c>
      <c r="I2642" s="75">
        <v>0</v>
      </c>
      <c r="J2642" s="75">
        <v>0</v>
      </c>
      <c r="K2642" s="75">
        <v>0</v>
      </c>
      <c r="L2642" s="76">
        <v>0</v>
      </c>
      <c r="M2642" s="75">
        <v>0</v>
      </c>
      <c r="N2642" s="75">
        <v>0</v>
      </c>
      <c r="O2642" s="75">
        <v>0</v>
      </c>
      <c r="P2642" s="77">
        <v>0</v>
      </c>
      <c r="Q2642" s="77">
        <v>3909.48254</v>
      </c>
    </row>
    <row r="2643" spans="1:17" x14ac:dyDescent="0.2">
      <c r="A2643" s="19">
        <v>40149106</v>
      </c>
      <c r="B2643" s="19" t="s">
        <v>5166</v>
      </c>
      <c r="C2643" s="72" t="s">
        <v>49</v>
      </c>
      <c r="D2643" s="73">
        <v>164.5</v>
      </c>
      <c r="E2643" s="74">
        <v>138.98899999999998</v>
      </c>
      <c r="G2643" s="75">
        <v>220.38293000000002</v>
      </c>
      <c r="H2643" s="75">
        <v>129.19559999999998</v>
      </c>
      <c r="I2643" s="75">
        <v>125.02799999999999</v>
      </c>
      <c r="J2643" s="75">
        <v>118.08199999999998</v>
      </c>
      <c r="K2643" s="75">
        <v>97.243999999999986</v>
      </c>
      <c r="L2643" s="76">
        <v>104.337</v>
      </c>
      <c r="M2643" s="75">
        <v>125.02799999999999</v>
      </c>
      <c r="N2643" s="75">
        <v>125.02799999999999</v>
      </c>
      <c r="O2643" s="75">
        <v>125.02799999999999</v>
      </c>
      <c r="P2643" s="77">
        <v>97.243999999999986</v>
      </c>
      <c r="Q2643" s="77">
        <v>220.38293000000002</v>
      </c>
    </row>
    <row r="2644" spans="1:17" x14ac:dyDescent="0.2">
      <c r="A2644" s="19">
        <v>40149114</v>
      </c>
      <c r="B2644" s="19" t="s">
        <v>5167</v>
      </c>
      <c r="C2644" s="72" t="s">
        <v>49</v>
      </c>
      <c r="D2644" s="73">
        <v>231</v>
      </c>
      <c r="E2644" s="74">
        <v>138.98899999999998</v>
      </c>
      <c r="G2644" s="75">
        <v>92.844840000000005</v>
      </c>
      <c r="H2644" s="75">
        <v>83.7</v>
      </c>
      <c r="I2644" s="75">
        <v>81</v>
      </c>
      <c r="J2644" s="75">
        <v>76.5</v>
      </c>
      <c r="K2644" s="75">
        <v>62.999999999999993</v>
      </c>
      <c r="L2644" s="76">
        <v>0</v>
      </c>
      <c r="M2644" s="75">
        <v>81</v>
      </c>
      <c r="N2644" s="75">
        <v>81</v>
      </c>
      <c r="O2644" s="75">
        <v>81</v>
      </c>
      <c r="P2644" s="77">
        <v>0</v>
      </c>
      <c r="Q2644" s="77">
        <v>92.844840000000005</v>
      </c>
    </row>
    <row r="2645" spans="1:17" x14ac:dyDescent="0.2">
      <c r="A2645" s="19">
        <v>40149122</v>
      </c>
      <c r="B2645" s="19" t="s">
        <v>5168</v>
      </c>
      <c r="C2645" s="72" t="s">
        <v>49</v>
      </c>
      <c r="D2645" s="73">
        <v>301.75</v>
      </c>
      <c r="E2645" s="74">
        <v>138.98899999999998</v>
      </c>
      <c r="G2645" s="75">
        <v>47.144800000000004</v>
      </c>
      <c r="H2645" s="75">
        <v>40.92</v>
      </c>
      <c r="I2645" s="75">
        <v>39.6</v>
      </c>
      <c r="J2645" s="75">
        <v>37.4</v>
      </c>
      <c r="K2645" s="75">
        <v>30.799999999999997</v>
      </c>
      <c r="L2645" s="76">
        <v>0</v>
      </c>
      <c r="M2645" s="75">
        <v>39.6</v>
      </c>
      <c r="N2645" s="75">
        <v>39.6</v>
      </c>
      <c r="O2645" s="75">
        <v>39.6</v>
      </c>
      <c r="P2645" s="77">
        <v>0</v>
      </c>
      <c r="Q2645" s="77">
        <v>47.144800000000004</v>
      </c>
    </row>
    <row r="2646" spans="1:17" x14ac:dyDescent="0.2">
      <c r="A2646" s="19">
        <v>40149130</v>
      </c>
      <c r="B2646" s="19" t="s">
        <v>2851</v>
      </c>
      <c r="C2646" s="20">
        <v>96360</v>
      </c>
      <c r="D2646" s="73">
        <v>387</v>
      </c>
      <c r="E2646" s="74">
        <v>237.55549999999997</v>
      </c>
      <c r="G2646" s="75">
        <v>298.15284000000003</v>
      </c>
      <c r="H2646" s="75">
        <v>265.05</v>
      </c>
      <c r="I2646" s="75">
        <v>256.5</v>
      </c>
      <c r="J2646" s="75">
        <v>242.25</v>
      </c>
      <c r="K2646" s="75">
        <v>199.5</v>
      </c>
      <c r="L2646" s="76">
        <v>0</v>
      </c>
      <c r="M2646" s="75">
        <v>256.5</v>
      </c>
      <c r="N2646" s="75">
        <v>256.5</v>
      </c>
      <c r="O2646" s="75">
        <v>256.5</v>
      </c>
      <c r="P2646" s="77">
        <v>0</v>
      </c>
      <c r="Q2646" s="77">
        <v>298.15284000000003</v>
      </c>
    </row>
    <row r="2647" spans="1:17" x14ac:dyDescent="0.2">
      <c r="A2647" s="19">
        <v>40149148</v>
      </c>
      <c r="B2647" s="19" t="s">
        <v>1961</v>
      </c>
      <c r="C2647" s="20">
        <v>36415</v>
      </c>
      <c r="D2647" s="73">
        <v>39</v>
      </c>
      <c r="E2647" s="74">
        <v>0</v>
      </c>
      <c r="G2647" s="75">
        <v>220.38293000000002</v>
      </c>
      <c r="H2647" s="75">
        <v>316.74869999999999</v>
      </c>
      <c r="I2647" s="75">
        <v>306.53100000000001</v>
      </c>
      <c r="J2647" s="75">
        <v>289.50149999999996</v>
      </c>
      <c r="K2647" s="75">
        <v>238.41299999999995</v>
      </c>
      <c r="L2647" s="76">
        <v>104.337</v>
      </c>
      <c r="M2647" s="75">
        <v>306.53100000000001</v>
      </c>
      <c r="N2647" s="75">
        <v>306.53100000000001</v>
      </c>
      <c r="O2647" s="75">
        <v>306.53100000000001</v>
      </c>
      <c r="P2647" s="77">
        <v>104.337</v>
      </c>
      <c r="Q2647" s="77">
        <v>316.74869999999999</v>
      </c>
    </row>
    <row r="2648" spans="1:17" x14ac:dyDescent="0.2">
      <c r="A2648" s="19">
        <v>40149155</v>
      </c>
      <c r="B2648" s="19" t="s">
        <v>1518</v>
      </c>
      <c r="C2648" s="20">
        <v>36591</v>
      </c>
      <c r="D2648" s="73">
        <v>182</v>
      </c>
      <c r="E2648" s="74">
        <v>133.5265</v>
      </c>
      <c r="G2648" s="75">
        <v>220.38293000000002</v>
      </c>
      <c r="H2648" s="75">
        <v>315.12119999999999</v>
      </c>
      <c r="I2648" s="75">
        <v>304.95599999999996</v>
      </c>
      <c r="J2648" s="75">
        <v>288.01399999999995</v>
      </c>
      <c r="K2648" s="75">
        <v>237.18799999999996</v>
      </c>
      <c r="L2648" s="76">
        <v>104.337</v>
      </c>
      <c r="M2648" s="75">
        <v>304.95599999999996</v>
      </c>
      <c r="N2648" s="75">
        <v>304.95599999999996</v>
      </c>
      <c r="O2648" s="75">
        <v>304.95599999999996</v>
      </c>
      <c r="P2648" s="77">
        <v>104.337</v>
      </c>
      <c r="Q2648" s="77">
        <v>315.12119999999999</v>
      </c>
    </row>
    <row r="2649" spans="1:17" x14ac:dyDescent="0.2">
      <c r="A2649" s="19">
        <v>40149163</v>
      </c>
      <c r="B2649" s="19" t="s">
        <v>1556</v>
      </c>
      <c r="C2649" s="20">
        <v>36592</v>
      </c>
      <c r="D2649" s="73">
        <v>151</v>
      </c>
      <c r="E2649" s="74">
        <v>133.5265</v>
      </c>
      <c r="G2649" s="75">
        <v>153.06852000000001</v>
      </c>
      <c r="H2649" s="75">
        <v>128.34</v>
      </c>
      <c r="I2649" s="75">
        <v>124.2</v>
      </c>
      <c r="J2649" s="75">
        <v>117.3</v>
      </c>
      <c r="K2649" s="75">
        <v>96.6</v>
      </c>
      <c r="L2649" s="76">
        <v>0</v>
      </c>
      <c r="M2649" s="75">
        <v>124.2</v>
      </c>
      <c r="N2649" s="75">
        <v>124.2</v>
      </c>
      <c r="O2649" s="75">
        <v>124.2</v>
      </c>
      <c r="P2649" s="77">
        <v>0</v>
      </c>
      <c r="Q2649" s="77">
        <v>153.06852000000001</v>
      </c>
    </row>
    <row r="2650" spans="1:17" x14ac:dyDescent="0.2">
      <c r="A2650" s="19">
        <v>40149171</v>
      </c>
      <c r="B2650" s="19" t="s">
        <v>1857</v>
      </c>
      <c r="C2650" s="20">
        <v>36593</v>
      </c>
      <c r="D2650" s="73">
        <v>679.25</v>
      </c>
      <c r="E2650" s="74">
        <v>382.51299999999998</v>
      </c>
      <c r="G2650" s="75">
        <v>220.38293000000002</v>
      </c>
      <c r="H2650" s="75">
        <v>318.34829999999999</v>
      </c>
      <c r="I2650" s="75">
        <v>308.07900000000001</v>
      </c>
      <c r="J2650" s="75">
        <v>290.96350000000001</v>
      </c>
      <c r="K2650" s="75">
        <v>239.61699999999999</v>
      </c>
      <c r="L2650" s="76">
        <v>104.337</v>
      </c>
      <c r="M2650" s="75">
        <v>308.07900000000001</v>
      </c>
      <c r="N2650" s="75">
        <v>308.07900000000001</v>
      </c>
      <c r="O2650" s="75">
        <v>308.07900000000001</v>
      </c>
      <c r="P2650" s="77">
        <v>104.337</v>
      </c>
      <c r="Q2650" s="77">
        <v>318.34829999999999</v>
      </c>
    </row>
    <row r="2651" spans="1:17" x14ac:dyDescent="0.2">
      <c r="A2651" s="19">
        <v>40149189</v>
      </c>
      <c r="B2651" s="19" t="s">
        <v>2667</v>
      </c>
      <c r="C2651" s="20">
        <v>90471</v>
      </c>
      <c r="D2651" s="73">
        <v>87.5</v>
      </c>
      <c r="E2651" s="74">
        <v>77.590499999999992</v>
      </c>
      <c r="G2651" s="75">
        <v>220.38293000000002</v>
      </c>
      <c r="H2651" s="75">
        <v>316.18140000000005</v>
      </c>
      <c r="I2651" s="75">
        <v>305.98200000000003</v>
      </c>
      <c r="J2651" s="75">
        <v>288.983</v>
      </c>
      <c r="K2651" s="75">
        <v>237.98599999999999</v>
      </c>
      <c r="L2651" s="76">
        <v>104.337</v>
      </c>
      <c r="M2651" s="75">
        <v>305.98200000000003</v>
      </c>
      <c r="N2651" s="75">
        <v>305.98200000000003</v>
      </c>
      <c r="O2651" s="75">
        <v>305.98200000000003</v>
      </c>
      <c r="P2651" s="77">
        <v>104.337</v>
      </c>
      <c r="Q2651" s="77">
        <v>316.18140000000005</v>
      </c>
    </row>
    <row r="2652" spans="1:17" x14ac:dyDescent="0.2">
      <c r="A2652" s="19">
        <v>40149197</v>
      </c>
      <c r="B2652" s="19" t="s">
        <v>5013</v>
      </c>
      <c r="C2652" s="20">
        <v>90472</v>
      </c>
      <c r="D2652" s="73">
        <v>36.5</v>
      </c>
      <c r="E2652" s="74">
        <v>0</v>
      </c>
      <c r="G2652" s="75">
        <v>220.38293000000002</v>
      </c>
      <c r="H2652" s="75">
        <v>106.5408</v>
      </c>
      <c r="I2652" s="75">
        <v>103.104</v>
      </c>
      <c r="J2652" s="75">
        <v>97.376000000000005</v>
      </c>
      <c r="K2652" s="75">
        <v>80.191999999999993</v>
      </c>
      <c r="L2652" s="76">
        <v>104.337</v>
      </c>
      <c r="M2652" s="75">
        <v>103.104</v>
      </c>
      <c r="N2652" s="75">
        <v>103.104</v>
      </c>
      <c r="O2652" s="75">
        <v>103.104</v>
      </c>
      <c r="P2652" s="77">
        <v>80.191999999999993</v>
      </c>
      <c r="Q2652" s="77">
        <v>220.38293000000002</v>
      </c>
    </row>
    <row r="2653" spans="1:17" x14ac:dyDescent="0.2">
      <c r="A2653" s="19">
        <v>40149205</v>
      </c>
      <c r="B2653" s="19" t="s">
        <v>4004</v>
      </c>
      <c r="C2653" s="20">
        <v>93005</v>
      </c>
      <c r="D2653" s="73">
        <v>171.75</v>
      </c>
      <c r="E2653" s="74">
        <v>66.10199999999999</v>
      </c>
      <c r="G2653" s="75">
        <v>221.97977</v>
      </c>
      <c r="H2653" s="75">
        <v>176.70000000000002</v>
      </c>
      <c r="I2653" s="75">
        <v>171</v>
      </c>
      <c r="J2653" s="75">
        <v>161.5</v>
      </c>
      <c r="K2653" s="75">
        <v>133</v>
      </c>
      <c r="L2653" s="76">
        <v>0</v>
      </c>
      <c r="M2653" s="75">
        <v>171</v>
      </c>
      <c r="N2653" s="75">
        <v>171</v>
      </c>
      <c r="O2653" s="75">
        <v>171</v>
      </c>
      <c r="P2653" s="77">
        <v>0</v>
      </c>
      <c r="Q2653" s="77">
        <v>221.97977</v>
      </c>
    </row>
    <row r="2654" spans="1:17" x14ac:dyDescent="0.2">
      <c r="A2654" s="19">
        <v>40149213</v>
      </c>
      <c r="B2654" s="19" t="s">
        <v>2850</v>
      </c>
      <c r="C2654" s="20">
        <v>96361</v>
      </c>
      <c r="D2654" s="73">
        <v>151</v>
      </c>
      <c r="E2654" s="74">
        <v>48.725499999999997</v>
      </c>
      <c r="G2654" s="75">
        <v>0</v>
      </c>
      <c r="H2654" s="75">
        <v>135.42660000000001</v>
      </c>
      <c r="I2654" s="75">
        <v>131.05800000000002</v>
      </c>
      <c r="J2654" s="75">
        <v>123.777</v>
      </c>
      <c r="K2654" s="75">
        <v>101.934</v>
      </c>
      <c r="L2654" s="76">
        <v>0</v>
      </c>
      <c r="M2654" s="75">
        <v>131.05800000000002</v>
      </c>
      <c r="N2654" s="75">
        <v>131.05800000000002</v>
      </c>
      <c r="O2654" s="75">
        <v>131.05800000000002</v>
      </c>
      <c r="P2654" s="77">
        <v>0</v>
      </c>
      <c r="Q2654" s="77">
        <v>135.42660000000001</v>
      </c>
    </row>
    <row r="2655" spans="1:17" x14ac:dyDescent="0.2">
      <c r="A2655" s="19">
        <v>40149221</v>
      </c>
      <c r="B2655" s="19" t="s">
        <v>2852</v>
      </c>
      <c r="C2655" s="20">
        <v>96365</v>
      </c>
      <c r="D2655" s="73">
        <v>390</v>
      </c>
      <c r="E2655" s="74">
        <v>237.55549999999997</v>
      </c>
      <c r="G2655" s="75">
        <v>7.7243919999999999</v>
      </c>
      <c r="H2655" s="75">
        <v>16.442399999999999</v>
      </c>
      <c r="I2655" s="75">
        <v>15.912000000000003</v>
      </c>
      <c r="J2655" s="75">
        <v>15.027999999999999</v>
      </c>
      <c r="K2655" s="75">
        <v>12.375999999999999</v>
      </c>
      <c r="L2655" s="74" t="s">
        <v>674</v>
      </c>
      <c r="M2655" s="75">
        <v>15.912000000000003</v>
      </c>
      <c r="N2655" s="75">
        <v>15.912000000000003</v>
      </c>
      <c r="O2655" s="75">
        <v>15.912000000000003</v>
      </c>
      <c r="P2655" s="75">
        <v>7.7243919999999999</v>
      </c>
      <c r="Q2655" s="75">
        <v>16.442399999999999</v>
      </c>
    </row>
    <row r="2656" spans="1:17" x14ac:dyDescent="0.2">
      <c r="A2656" s="19">
        <v>40149239</v>
      </c>
      <c r="B2656" s="19" t="s">
        <v>4532</v>
      </c>
      <c r="C2656" s="20">
        <v>96366</v>
      </c>
      <c r="D2656" s="73">
        <v>114.5</v>
      </c>
      <c r="E2656" s="74">
        <v>48.725499999999997</v>
      </c>
      <c r="G2656" s="75">
        <v>0</v>
      </c>
      <c r="H2656" s="75" t="e">
        <v>#N/A</v>
      </c>
      <c r="I2656" s="75" t="e">
        <v>#N/A</v>
      </c>
      <c r="J2656" s="75" t="e">
        <v>#N/A</v>
      </c>
      <c r="K2656" s="75" t="e">
        <v>#N/A</v>
      </c>
      <c r="L2656" s="76">
        <v>0</v>
      </c>
      <c r="M2656" s="75" t="e">
        <v>#N/A</v>
      </c>
      <c r="N2656" s="75" t="e">
        <v>#N/A</v>
      </c>
      <c r="O2656" s="75" t="e">
        <v>#N/A</v>
      </c>
      <c r="P2656" s="77"/>
      <c r="Q2656" s="77"/>
    </row>
    <row r="2657" spans="1:17" x14ac:dyDescent="0.2">
      <c r="A2657" s="19">
        <v>40149247</v>
      </c>
      <c r="B2657" s="19" t="s">
        <v>2854</v>
      </c>
      <c r="C2657" s="20">
        <v>96367</v>
      </c>
      <c r="D2657" s="73">
        <v>176</v>
      </c>
      <c r="E2657" s="74">
        <v>77.590499999999992</v>
      </c>
      <c r="G2657" s="75">
        <v>39.84496</v>
      </c>
      <c r="H2657" s="75">
        <v>419.19750000000005</v>
      </c>
      <c r="I2657" s="75">
        <v>405.67500000000001</v>
      </c>
      <c r="J2657" s="75">
        <v>383.13749999999999</v>
      </c>
      <c r="K2657" s="75">
        <v>315.52499999999998</v>
      </c>
      <c r="L2657" s="76">
        <v>0</v>
      </c>
      <c r="M2657" s="75">
        <v>405.67500000000001</v>
      </c>
      <c r="N2657" s="75">
        <v>405.67500000000001</v>
      </c>
      <c r="O2657" s="75">
        <v>405.67500000000001</v>
      </c>
      <c r="P2657" s="77">
        <v>0</v>
      </c>
      <c r="Q2657" s="77">
        <v>419.19750000000005</v>
      </c>
    </row>
    <row r="2658" spans="1:17" x14ac:dyDescent="0.2">
      <c r="A2658" s="19">
        <v>40149254</v>
      </c>
      <c r="B2658" s="19" t="s">
        <v>4563</v>
      </c>
      <c r="C2658" s="20">
        <v>96374</v>
      </c>
      <c r="D2658" s="73">
        <v>266.25</v>
      </c>
      <c r="E2658" s="74">
        <v>237.55549999999997</v>
      </c>
      <c r="G2658" s="75">
        <v>34.484140000000004</v>
      </c>
      <c r="H2658" s="75">
        <v>222.73500000000001</v>
      </c>
      <c r="I2658" s="75">
        <v>215.55</v>
      </c>
      <c r="J2658" s="75">
        <v>203.57499999999999</v>
      </c>
      <c r="K2658" s="75">
        <v>167.64999999999998</v>
      </c>
      <c r="L2658" s="76">
        <v>0</v>
      </c>
      <c r="M2658" s="75">
        <v>215.55</v>
      </c>
      <c r="N2658" s="75">
        <v>215.55</v>
      </c>
      <c r="O2658" s="75">
        <v>215.55</v>
      </c>
      <c r="P2658" s="77">
        <v>0</v>
      </c>
      <c r="Q2658" s="77">
        <v>222.73500000000001</v>
      </c>
    </row>
    <row r="2659" spans="1:17" x14ac:dyDescent="0.2">
      <c r="A2659" s="19">
        <v>40149262</v>
      </c>
      <c r="B2659" s="19" t="s">
        <v>4564</v>
      </c>
      <c r="C2659" s="20">
        <v>96375</v>
      </c>
      <c r="D2659" s="73">
        <v>187.25</v>
      </c>
      <c r="E2659" s="74">
        <v>48.725499999999997</v>
      </c>
      <c r="G2659" s="75">
        <v>163.14381999999998</v>
      </c>
      <c r="H2659" s="75">
        <v>174.60750000000002</v>
      </c>
      <c r="I2659" s="75">
        <v>168.97499999999999</v>
      </c>
      <c r="J2659" s="75">
        <v>159.58750000000001</v>
      </c>
      <c r="K2659" s="75">
        <v>131.42499999999998</v>
      </c>
      <c r="L2659" s="76">
        <v>0</v>
      </c>
      <c r="M2659" s="75">
        <v>168.97499999999999</v>
      </c>
      <c r="N2659" s="75">
        <v>168.97499999999999</v>
      </c>
      <c r="O2659" s="75">
        <v>168.97499999999999</v>
      </c>
      <c r="P2659" s="77">
        <v>0</v>
      </c>
      <c r="Q2659" s="77">
        <v>174.60750000000002</v>
      </c>
    </row>
    <row r="2660" spans="1:17" x14ac:dyDescent="0.2">
      <c r="A2660" s="19">
        <v>40149270</v>
      </c>
      <c r="B2660" s="19" t="s">
        <v>5169</v>
      </c>
      <c r="C2660" s="20">
        <v>96377</v>
      </c>
      <c r="D2660" s="73">
        <v>129</v>
      </c>
      <c r="E2660" s="74">
        <v>48.725499999999997</v>
      </c>
      <c r="G2660" s="75">
        <v>0</v>
      </c>
      <c r="H2660" s="75">
        <v>0</v>
      </c>
      <c r="I2660" s="75">
        <v>0</v>
      </c>
      <c r="J2660" s="75">
        <v>0</v>
      </c>
      <c r="K2660" s="75">
        <v>0</v>
      </c>
      <c r="L2660" s="74" t="s">
        <v>674</v>
      </c>
      <c r="M2660" s="75">
        <v>0</v>
      </c>
      <c r="N2660" s="75">
        <v>0</v>
      </c>
      <c r="O2660" s="75">
        <v>0</v>
      </c>
      <c r="P2660" s="75">
        <v>0</v>
      </c>
      <c r="Q2660" s="75">
        <v>0</v>
      </c>
    </row>
    <row r="2661" spans="1:17" x14ac:dyDescent="0.2">
      <c r="A2661" s="19">
        <v>40149288</v>
      </c>
      <c r="B2661" s="19" t="s">
        <v>1459</v>
      </c>
      <c r="C2661" s="20">
        <v>96402</v>
      </c>
      <c r="D2661" s="73">
        <v>258</v>
      </c>
      <c r="E2661" s="74">
        <v>77.590499999999992</v>
      </c>
      <c r="G2661" s="75">
        <v>0</v>
      </c>
      <c r="H2661" s="75">
        <v>0</v>
      </c>
      <c r="I2661" s="75">
        <v>0</v>
      </c>
      <c r="J2661" s="75">
        <v>0</v>
      </c>
      <c r="K2661" s="75">
        <v>0</v>
      </c>
      <c r="L2661" s="74" t="s">
        <v>674</v>
      </c>
      <c r="M2661" s="75">
        <v>0</v>
      </c>
      <c r="N2661" s="75">
        <v>0</v>
      </c>
      <c r="O2661" s="75">
        <v>0</v>
      </c>
      <c r="P2661" s="75">
        <v>0</v>
      </c>
      <c r="Q2661" s="75">
        <v>0</v>
      </c>
    </row>
    <row r="2662" spans="1:17" x14ac:dyDescent="0.2">
      <c r="A2662" s="19">
        <v>40149296</v>
      </c>
      <c r="B2662" s="19" t="s">
        <v>5170</v>
      </c>
      <c r="C2662" s="20">
        <v>96523</v>
      </c>
      <c r="D2662" s="73">
        <v>176</v>
      </c>
      <c r="E2662" s="74">
        <v>66.10199999999999</v>
      </c>
      <c r="G2662" s="75">
        <v>366.01297499999998</v>
      </c>
      <c r="H2662" s="75">
        <v>779.10750000000007</v>
      </c>
      <c r="I2662" s="75">
        <v>753.97500000000014</v>
      </c>
      <c r="J2662" s="75">
        <v>712.08749999999998</v>
      </c>
      <c r="K2662" s="75">
        <v>586.42499999999995</v>
      </c>
      <c r="L2662" s="74" t="s">
        <v>674</v>
      </c>
      <c r="M2662" s="75">
        <v>753.97500000000014</v>
      </c>
      <c r="N2662" s="75">
        <v>753.97500000000014</v>
      </c>
      <c r="O2662" s="75">
        <v>753.97500000000014</v>
      </c>
      <c r="P2662" s="75">
        <v>366.01297499999998</v>
      </c>
      <c r="Q2662" s="75">
        <v>779.10750000000007</v>
      </c>
    </row>
    <row r="2663" spans="1:17" x14ac:dyDescent="0.2">
      <c r="A2663" s="19">
        <v>40149304</v>
      </c>
      <c r="B2663" s="19" t="s">
        <v>820</v>
      </c>
      <c r="C2663" s="72" t="s">
        <v>819</v>
      </c>
      <c r="D2663" s="73">
        <v>67</v>
      </c>
      <c r="E2663" s="74">
        <v>48.725499999999997</v>
      </c>
      <c r="G2663" s="75">
        <v>397.14210000000003</v>
      </c>
      <c r="H2663" s="75">
        <v>845.37</v>
      </c>
      <c r="I2663" s="75">
        <v>818.10000000000014</v>
      </c>
      <c r="J2663" s="75">
        <v>772.65</v>
      </c>
      <c r="K2663" s="75">
        <v>636.29999999999995</v>
      </c>
      <c r="L2663" s="74" t="s">
        <v>674</v>
      </c>
      <c r="M2663" s="75">
        <v>818.10000000000014</v>
      </c>
      <c r="N2663" s="75">
        <v>818.10000000000014</v>
      </c>
      <c r="O2663" s="75">
        <v>818.10000000000014</v>
      </c>
      <c r="P2663" s="75">
        <v>397.14210000000003</v>
      </c>
      <c r="Q2663" s="75">
        <v>845.37</v>
      </c>
    </row>
    <row r="2664" spans="1:17" x14ac:dyDescent="0.2">
      <c r="A2664" s="19">
        <v>40149312</v>
      </c>
      <c r="B2664" s="19" t="s">
        <v>823</v>
      </c>
      <c r="C2664" s="72" t="s">
        <v>822</v>
      </c>
      <c r="D2664" s="73">
        <v>69</v>
      </c>
      <c r="E2664" s="74">
        <v>48.725499999999997</v>
      </c>
      <c r="G2664" s="75">
        <v>214.190225</v>
      </c>
      <c r="H2664" s="75">
        <v>455.9325</v>
      </c>
      <c r="I2664" s="75">
        <v>441.22500000000008</v>
      </c>
      <c r="J2664" s="75">
        <v>416.71249999999998</v>
      </c>
      <c r="K2664" s="75">
        <v>343.17499999999995</v>
      </c>
      <c r="L2664" s="74" t="s">
        <v>674</v>
      </c>
      <c r="M2664" s="75">
        <v>441.22500000000008</v>
      </c>
      <c r="N2664" s="75">
        <v>441.22500000000008</v>
      </c>
      <c r="O2664" s="75">
        <v>441.22500000000008</v>
      </c>
      <c r="P2664" s="75">
        <v>214.190225</v>
      </c>
      <c r="Q2664" s="75">
        <v>455.9325</v>
      </c>
    </row>
    <row r="2665" spans="1:17" x14ac:dyDescent="0.2">
      <c r="A2665" s="19">
        <v>40149320</v>
      </c>
      <c r="B2665" s="19" t="s">
        <v>821</v>
      </c>
      <c r="C2665" s="72" t="s">
        <v>818</v>
      </c>
      <c r="D2665" s="73">
        <v>69</v>
      </c>
      <c r="E2665" s="74">
        <v>48.725499999999997</v>
      </c>
      <c r="G2665" s="75">
        <v>399.43582500000002</v>
      </c>
      <c r="H2665" s="75">
        <v>850.25250000000005</v>
      </c>
      <c r="I2665" s="75">
        <v>822.82500000000016</v>
      </c>
      <c r="J2665" s="75">
        <v>777.11249999999995</v>
      </c>
      <c r="K2665" s="75">
        <v>639.97499999999991</v>
      </c>
      <c r="L2665" s="74" t="s">
        <v>674</v>
      </c>
      <c r="M2665" s="75">
        <v>822.82500000000016</v>
      </c>
      <c r="N2665" s="75">
        <v>822.82500000000016</v>
      </c>
      <c r="O2665" s="75">
        <v>822.82500000000016</v>
      </c>
      <c r="P2665" s="75">
        <v>399.43582500000002</v>
      </c>
      <c r="Q2665" s="75">
        <v>850.25250000000005</v>
      </c>
    </row>
    <row r="2666" spans="1:17" x14ac:dyDescent="0.2">
      <c r="A2666" s="19">
        <v>40149338</v>
      </c>
      <c r="B2666" s="19" t="s">
        <v>5012</v>
      </c>
      <c r="C2666" s="72" t="s">
        <v>5011</v>
      </c>
      <c r="D2666" s="73">
        <v>47</v>
      </c>
      <c r="E2666" s="74">
        <v>47.747999999999998</v>
      </c>
      <c r="G2666" s="75">
        <v>227.6249</v>
      </c>
      <c r="H2666" s="75">
        <v>484.53000000000003</v>
      </c>
      <c r="I2666" s="75">
        <v>468.90000000000009</v>
      </c>
      <c r="J2666" s="75">
        <v>442.84999999999997</v>
      </c>
      <c r="K2666" s="75">
        <v>364.7</v>
      </c>
      <c r="L2666" s="74" t="s">
        <v>674</v>
      </c>
      <c r="M2666" s="75">
        <v>468.90000000000009</v>
      </c>
      <c r="N2666" s="75">
        <v>468.90000000000009</v>
      </c>
      <c r="O2666" s="75">
        <v>468.90000000000009</v>
      </c>
      <c r="P2666" s="75">
        <v>227.6249</v>
      </c>
      <c r="Q2666" s="75">
        <v>484.53000000000003</v>
      </c>
    </row>
    <row r="2667" spans="1:17" x14ac:dyDescent="0.2">
      <c r="A2667" s="19">
        <v>40149346</v>
      </c>
      <c r="B2667" s="19" t="s">
        <v>5010</v>
      </c>
      <c r="C2667" s="72" t="s">
        <v>5009</v>
      </c>
      <c r="D2667" s="73">
        <v>52</v>
      </c>
      <c r="E2667" s="74">
        <v>47.747999999999998</v>
      </c>
      <c r="G2667" s="75">
        <v>658.39082400000007</v>
      </c>
      <c r="H2667" s="75">
        <v>1401.4728</v>
      </c>
      <c r="I2667" s="75">
        <v>1356.2640000000001</v>
      </c>
      <c r="J2667" s="75">
        <v>1280.9159999999999</v>
      </c>
      <c r="K2667" s="75">
        <v>1054.8720000000001</v>
      </c>
      <c r="L2667" s="74" t="s">
        <v>674</v>
      </c>
      <c r="M2667" s="75">
        <v>1356.2640000000001</v>
      </c>
      <c r="N2667" s="75">
        <v>1356.2640000000001</v>
      </c>
      <c r="O2667" s="75">
        <v>1356.2640000000001</v>
      </c>
      <c r="P2667" s="75">
        <v>658.39082400000007</v>
      </c>
      <c r="Q2667" s="75">
        <v>1401.4728</v>
      </c>
    </row>
    <row r="2668" spans="1:17" x14ac:dyDescent="0.2">
      <c r="A2668" s="19">
        <v>40149353</v>
      </c>
      <c r="B2668" s="19" t="s">
        <v>5008</v>
      </c>
      <c r="C2668" s="72" t="s">
        <v>5007</v>
      </c>
      <c r="D2668" s="73">
        <v>41.75</v>
      </c>
      <c r="E2668" s="74">
        <v>47.747999999999998</v>
      </c>
      <c r="G2668" s="75">
        <v>505.11319700000007</v>
      </c>
      <c r="H2668" s="75">
        <v>1075.2009</v>
      </c>
      <c r="I2668" s="75">
        <v>1040.5170000000003</v>
      </c>
      <c r="J2668" s="75">
        <v>982.71050000000002</v>
      </c>
      <c r="K2668" s="75">
        <v>809.29100000000005</v>
      </c>
      <c r="L2668" s="74" t="s">
        <v>674</v>
      </c>
      <c r="M2668" s="75">
        <v>1040.5170000000003</v>
      </c>
      <c r="N2668" s="75">
        <v>1040.5170000000003</v>
      </c>
      <c r="O2668" s="75">
        <v>1040.5170000000003</v>
      </c>
      <c r="P2668" s="75">
        <v>505.11319700000007</v>
      </c>
      <c r="Q2668" s="75">
        <v>1075.2009</v>
      </c>
    </row>
    <row r="2669" spans="1:17" x14ac:dyDescent="0.2">
      <c r="A2669" s="19">
        <v>40149361</v>
      </c>
      <c r="B2669" s="19" t="s">
        <v>5006</v>
      </c>
      <c r="C2669" s="72" t="s">
        <v>5005</v>
      </c>
      <c r="D2669" s="73">
        <v>41.75</v>
      </c>
      <c r="E2669" s="74">
        <v>47.747999999999998</v>
      </c>
      <c r="G2669" s="75">
        <v>109.316749</v>
      </c>
      <c r="H2669" s="75">
        <v>232.69530000000003</v>
      </c>
      <c r="I2669" s="75">
        <v>225.18900000000005</v>
      </c>
      <c r="J2669" s="75">
        <v>212.67850000000001</v>
      </c>
      <c r="K2669" s="75">
        <v>175.14699999999999</v>
      </c>
      <c r="L2669" s="74" t="s">
        <v>674</v>
      </c>
      <c r="M2669" s="75">
        <v>225.18900000000005</v>
      </c>
      <c r="N2669" s="75">
        <v>225.18900000000005</v>
      </c>
      <c r="O2669" s="75">
        <v>225.18900000000005</v>
      </c>
      <c r="P2669" s="75">
        <v>109.316749</v>
      </c>
      <c r="Q2669" s="75">
        <v>232.69530000000003</v>
      </c>
    </row>
    <row r="2670" spans="1:17" x14ac:dyDescent="0.2">
      <c r="A2670" s="19">
        <v>40149379</v>
      </c>
      <c r="B2670" s="19" t="s">
        <v>1887</v>
      </c>
      <c r="C2670" s="20">
        <v>31575</v>
      </c>
      <c r="D2670" s="73">
        <v>390</v>
      </c>
      <c r="E2670" s="74">
        <v>205.56249999999997</v>
      </c>
      <c r="G2670" s="75">
        <v>102.67150000000001</v>
      </c>
      <c r="H2670" s="75">
        <v>218.55</v>
      </c>
      <c r="I2670" s="75">
        <v>211.50000000000003</v>
      </c>
      <c r="J2670" s="75">
        <v>199.75</v>
      </c>
      <c r="K2670" s="75">
        <v>164.5</v>
      </c>
      <c r="L2670" s="74" t="s">
        <v>674</v>
      </c>
      <c r="M2670" s="75">
        <v>211.50000000000003</v>
      </c>
      <c r="N2670" s="75">
        <v>211.50000000000003</v>
      </c>
      <c r="O2670" s="75">
        <v>211.50000000000003</v>
      </c>
      <c r="P2670" s="75">
        <v>102.67150000000001</v>
      </c>
      <c r="Q2670" s="75">
        <v>218.55</v>
      </c>
    </row>
    <row r="2671" spans="1:17" x14ac:dyDescent="0.2">
      <c r="A2671" s="19">
        <v>40149387</v>
      </c>
      <c r="B2671" s="19" t="s">
        <v>3070</v>
      </c>
      <c r="C2671" s="20">
        <v>38220</v>
      </c>
      <c r="D2671" s="73">
        <v>3400</v>
      </c>
      <c r="E2671" s="74">
        <v>1724.4824999999998</v>
      </c>
      <c r="G2671" s="75">
        <v>128.88550000000001</v>
      </c>
      <c r="H2671" s="75">
        <v>274.35000000000002</v>
      </c>
      <c r="I2671" s="75">
        <v>265.50000000000006</v>
      </c>
      <c r="J2671" s="75">
        <v>250.75</v>
      </c>
      <c r="K2671" s="75">
        <v>206.5</v>
      </c>
      <c r="L2671" s="74" t="s">
        <v>674</v>
      </c>
      <c r="M2671" s="75">
        <v>265.50000000000006</v>
      </c>
      <c r="N2671" s="75">
        <v>265.50000000000006</v>
      </c>
      <c r="O2671" s="75">
        <v>265.50000000000006</v>
      </c>
      <c r="P2671" s="75">
        <v>128.88550000000001</v>
      </c>
      <c r="Q2671" s="75">
        <v>274.35000000000002</v>
      </c>
    </row>
    <row r="2672" spans="1:17" x14ac:dyDescent="0.2">
      <c r="A2672" s="19">
        <v>40149395</v>
      </c>
      <c r="B2672" s="19" t="s">
        <v>1238</v>
      </c>
      <c r="C2672" s="20">
        <v>38221</v>
      </c>
      <c r="D2672" s="73">
        <v>1755.75</v>
      </c>
      <c r="E2672" s="74">
        <v>1724.4824999999998</v>
      </c>
      <c r="G2672" s="75">
        <v>157.15729899999999</v>
      </c>
      <c r="H2672" s="75">
        <v>334.53030000000001</v>
      </c>
      <c r="I2672" s="75">
        <v>323.73900000000003</v>
      </c>
      <c r="J2672" s="75">
        <v>305.75349999999997</v>
      </c>
      <c r="K2672" s="75">
        <v>251.79699999999997</v>
      </c>
      <c r="L2672" s="74" t="s">
        <v>674</v>
      </c>
      <c r="M2672" s="75">
        <v>323.73900000000003</v>
      </c>
      <c r="N2672" s="75">
        <v>323.73900000000003</v>
      </c>
      <c r="O2672" s="75">
        <v>323.73900000000003</v>
      </c>
      <c r="P2672" s="75">
        <v>157.15729899999999</v>
      </c>
      <c r="Q2672" s="75">
        <v>334.53030000000001</v>
      </c>
    </row>
    <row r="2673" spans="1:17" x14ac:dyDescent="0.2">
      <c r="A2673" s="19">
        <v>40149403</v>
      </c>
      <c r="B2673" s="19" t="s">
        <v>5014</v>
      </c>
      <c r="C2673" s="20">
        <v>38222</v>
      </c>
      <c r="D2673" s="73">
        <v>3496.5</v>
      </c>
      <c r="E2673" s="74">
        <v>2970.7374999999997</v>
      </c>
      <c r="G2673" s="75">
        <v>86.445034000000007</v>
      </c>
      <c r="H2673" s="75">
        <v>184.00980000000001</v>
      </c>
      <c r="I2673" s="75">
        <v>178.07400000000004</v>
      </c>
      <c r="J2673" s="75">
        <v>168.18100000000001</v>
      </c>
      <c r="K2673" s="75">
        <v>138.50200000000001</v>
      </c>
      <c r="L2673" s="74" t="s">
        <v>674</v>
      </c>
      <c r="M2673" s="75">
        <v>178.07400000000004</v>
      </c>
      <c r="N2673" s="75">
        <v>178.07400000000004</v>
      </c>
      <c r="O2673" s="75">
        <v>178.07400000000004</v>
      </c>
      <c r="P2673" s="75">
        <v>86.445034000000007</v>
      </c>
      <c r="Q2673" s="75">
        <v>184.00980000000001</v>
      </c>
    </row>
    <row r="2674" spans="1:17" x14ac:dyDescent="0.2">
      <c r="A2674" s="19">
        <v>40149411</v>
      </c>
      <c r="B2674" s="19" t="s">
        <v>4530</v>
      </c>
      <c r="C2674" s="20">
        <v>96372</v>
      </c>
      <c r="D2674" s="73">
        <v>121</v>
      </c>
      <c r="E2674" s="74">
        <v>77.590499999999992</v>
      </c>
      <c r="G2674" s="75">
        <v>23.306259999999998</v>
      </c>
      <c r="H2674" s="75">
        <v>317.36250000000001</v>
      </c>
      <c r="I2674" s="75">
        <v>307.125</v>
      </c>
      <c r="J2674" s="75">
        <v>290.0625</v>
      </c>
      <c r="K2674" s="75">
        <v>238.87499999999997</v>
      </c>
      <c r="L2674" s="76">
        <v>0</v>
      </c>
      <c r="M2674" s="75">
        <v>307.125</v>
      </c>
      <c r="N2674" s="75">
        <v>307.125</v>
      </c>
      <c r="O2674" s="75">
        <v>307.125</v>
      </c>
      <c r="P2674" s="77">
        <v>0</v>
      </c>
      <c r="Q2674" s="77">
        <v>317.36250000000001</v>
      </c>
    </row>
    <row r="2675" spans="1:17" x14ac:dyDescent="0.2">
      <c r="A2675" s="19">
        <v>40149437</v>
      </c>
      <c r="B2675" s="19" t="s">
        <v>5004</v>
      </c>
      <c r="C2675" s="72" t="s">
        <v>49</v>
      </c>
      <c r="D2675" s="73">
        <v>78</v>
      </c>
      <c r="E2675" s="74">
        <v>138.98899999999998</v>
      </c>
      <c r="G2675" s="75">
        <v>72.675229999999999</v>
      </c>
      <c r="H2675" s="75">
        <v>117.18</v>
      </c>
      <c r="I2675" s="75">
        <v>113.4</v>
      </c>
      <c r="J2675" s="75">
        <v>107.1</v>
      </c>
      <c r="K2675" s="75">
        <v>88.199999999999989</v>
      </c>
      <c r="L2675" s="76">
        <v>98.12700000000001</v>
      </c>
      <c r="M2675" s="75">
        <v>113.4</v>
      </c>
      <c r="N2675" s="75">
        <v>113.4</v>
      </c>
      <c r="O2675" s="75">
        <v>113.4</v>
      </c>
      <c r="P2675" s="77">
        <v>72.675229999999999</v>
      </c>
      <c r="Q2675" s="77">
        <v>117.18</v>
      </c>
    </row>
    <row r="2676" spans="1:17" x14ac:dyDescent="0.2">
      <c r="A2676" s="19">
        <v>40149452</v>
      </c>
      <c r="B2676" s="19" t="s">
        <v>5171</v>
      </c>
      <c r="C2676" s="72" t="s">
        <v>49</v>
      </c>
      <c r="D2676" s="73">
        <v>52</v>
      </c>
      <c r="E2676" s="74">
        <v>138.98899999999998</v>
      </c>
      <c r="G2676" s="75">
        <v>7.9515799999999999</v>
      </c>
      <c r="H2676" s="75">
        <v>16.926000000000002</v>
      </c>
      <c r="I2676" s="75">
        <v>16.380000000000003</v>
      </c>
      <c r="J2676" s="75">
        <v>15.469999999999999</v>
      </c>
      <c r="K2676" s="75">
        <v>12.739999999999998</v>
      </c>
      <c r="L2676" s="74" t="s">
        <v>674</v>
      </c>
      <c r="M2676" s="75">
        <v>16.380000000000003</v>
      </c>
      <c r="N2676" s="75">
        <v>16.380000000000003</v>
      </c>
      <c r="O2676" s="75">
        <v>16.380000000000003</v>
      </c>
      <c r="P2676" s="75">
        <v>7.9515799999999999</v>
      </c>
      <c r="Q2676" s="75">
        <v>16.926000000000002</v>
      </c>
    </row>
    <row r="2677" spans="1:17" x14ac:dyDescent="0.2">
      <c r="A2677" s="19">
        <v>40149460</v>
      </c>
      <c r="B2677" s="19" t="s">
        <v>5172</v>
      </c>
      <c r="C2677" s="72" t="s">
        <v>49</v>
      </c>
      <c r="D2677" s="73">
        <v>78</v>
      </c>
      <c r="E2677" s="74">
        <v>138.98899999999998</v>
      </c>
      <c r="G2677" s="75">
        <v>0</v>
      </c>
      <c r="H2677" s="75">
        <v>328.55039999999997</v>
      </c>
      <c r="I2677" s="75">
        <v>317.952</v>
      </c>
      <c r="J2677" s="75">
        <v>300.28799999999995</v>
      </c>
      <c r="K2677" s="75">
        <v>247.29599999999996</v>
      </c>
      <c r="L2677" s="76">
        <v>0</v>
      </c>
      <c r="M2677" s="75">
        <v>317.952</v>
      </c>
      <c r="N2677" s="75">
        <v>317.952</v>
      </c>
      <c r="O2677" s="75">
        <v>317.952</v>
      </c>
      <c r="P2677" s="77">
        <v>0</v>
      </c>
      <c r="Q2677" s="77">
        <v>328.55039999999997</v>
      </c>
    </row>
    <row r="2678" spans="1:17" x14ac:dyDescent="0.2">
      <c r="A2678" s="19">
        <v>40149478</v>
      </c>
      <c r="B2678" s="19" t="s">
        <v>5173</v>
      </c>
      <c r="C2678" s="72" t="s">
        <v>49</v>
      </c>
      <c r="D2678" s="73">
        <v>112.5</v>
      </c>
      <c r="E2678" s="74">
        <v>138.98899999999998</v>
      </c>
      <c r="G2678" s="75">
        <v>0</v>
      </c>
      <c r="H2678" s="75">
        <v>126.41490000000002</v>
      </c>
      <c r="I2678" s="75">
        <v>122.337</v>
      </c>
      <c r="J2678" s="75">
        <v>115.54050000000001</v>
      </c>
      <c r="K2678" s="75">
        <v>95.150999999999996</v>
      </c>
      <c r="L2678" s="76">
        <v>0</v>
      </c>
      <c r="M2678" s="75">
        <v>122.337</v>
      </c>
      <c r="N2678" s="75">
        <v>122.337</v>
      </c>
      <c r="O2678" s="75">
        <v>122.337</v>
      </c>
      <c r="P2678" s="77">
        <v>0</v>
      </c>
      <c r="Q2678" s="77">
        <v>126.41490000000002</v>
      </c>
    </row>
    <row r="2679" spans="1:17" x14ac:dyDescent="0.2">
      <c r="A2679" s="19">
        <v>40149486</v>
      </c>
      <c r="B2679" s="19" t="s">
        <v>5174</v>
      </c>
      <c r="C2679" s="20">
        <v>96372</v>
      </c>
      <c r="D2679" s="73">
        <v>121</v>
      </c>
      <c r="E2679" s="74">
        <v>77.590499999999992</v>
      </c>
      <c r="G2679" s="75">
        <v>0</v>
      </c>
      <c r="H2679" s="75">
        <v>66.736800000000002</v>
      </c>
      <c r="I2679" s="75">
        <v>64.584000000000003</v>
      </c>
      <c r="J2679" s="75">
        <v>60.996000000000002</v>
      </c>
      <c r="K2679" s="75">
        <v>50.231999999999999</v>
      </c>
      <c r="L2679" s="76">
        <v>0</v>
      </c>
      <c r="M2679" s="75">
        <v>64.584000000000003</v>
      </c>
      <c r="N2679" s="75">
        <v>64.584000000000003</v>
      </c>
      <c r="O2679" s="75">
        <v>64.584000000000003</v>
      </c>
      <c r="P2679" s="77">
        <v>0</v>
      </c>
      <c r="Q2679" s="77">
        <v>66.736800000000002</v>
      </c>
    </row>
    <row r="2680" spans="1:17" x14ac:dyDescent="0.2">
      <c r="A2680" s="19">
        <v>40100026</v>
      </c>
      <c r="B2680" s="19" t="s">
        <v>4523</v>
      </c>
      <c r="C2680" s="20">
        <v>84402</v>
      </c>
      <c r="D2680" s="73">
        <v>514.25</v>
      </c>
      <c r="E2680" s="74">
        <v>0</v>
      </c>
      <c r="G2680" s="75">
        <v>0</v>
      </c>
      <c r="H2680" s="75">
        <v>66.736800000000002</v>
      </c>
      <c r="I2680" s="75">
        <v>64.584000000000003</v>
      </c>
      <c r="J2680" s="75">
        <v>60.996000000000002</v>
      </c>
      <c r="K2680" s="75">
        <v>50.231999999999999</v>
      </c>
      <c r="L2680" s="76">
        <v>0</v>
      </c>
      <c r="M2680" s="75">
        <v>64.584000000000003</v>
      </c>
      <c r="N2680" s="75">
        <v>64.584000000000003</v>
      </c>
      <c r="O2680" s="75">
        <v>64.584000000000003</v>
      </c>
      <c r="P2680" s="77">
        <v>0</v>
      </c>
      <c r="Q2680" s="77">
        <v>66.736800000000002</v>
      </c>
    </row>
    <row r="2681" spans="1:17" x14ac:dyDescent="0.2">
      <c r="A2681" s="19">
        <v>40100034</v>
      </c>
      <c r="B2681" s="19" t="s">
        <v>3628</v>
      </c>
      <c r="C2681" s="20">
        <v>80186</v>
      </c>
      <c r="D2681" s="73">
        <v>408.25</v>
      </c>
      <c r="E2681" s="74">
        <v>0</v>
      </c>
      <c r="G2681" s="75">
        <v>0</v>
      </c>
      <c r="H2681" s="75" t="e">
        <v>#N/A</v>
      </c>
      <c r="I2681" s="75" t="e">
        <v>#N/A</v>
      </c>
      <c r="J2681" s="75" t="e">
        <v>#N/A</v>
      </c>
      <c r="K2681" s="75" t="e">
        <v>#N/A</v>
      </c>
      <c r="L2681" s="76">
        <v>0</v>
      </c>
      <c r="M2681" s="75" t="e">
        <v>#N/A</v>
      </c>
      <c r="N2681" s="75" t="e">
        <v>#N/A</v>
      </c>
      <c r="O2681" s="75" t="e">
        <v>#N/A</v>
      </c>
      <c r="P2681" s="77"/>
      <c r="Q2681" s="77"/>
    </row>
    <row r="2682" spans="1:17" x14ac:dyDescent="0.2">
      <c r="A2682" s="19">
        <v>40100042</v>
      </c>
      <c r="B2682" s="19" t="s">
        <v>3769</v>
      </c>
      <c r="C2682" s="20">
        <v>85303</v>
      </c>
      <c r="D2682" s="73">
        <v>606.75</v>
      </c>
      <c r="E2682" s="74">
        <v>0</v>
      </c>
      <c r="G2682" s="75">
        <v>0</v>
      </c>
      <c r="H2682" s="75">
        <v>66.736800000000002</v>
      </c>
      <c r="I2682" s="75">
        <v>64.584000000000003</v>
      </c>
      <c r="J2682" s="75">
        <v>60.996000000000002</v>
      </c>
      <c r="K2682" s="75">
        <v>50.231999999999999</v>
      </c>
      <c r="L2682" s="76">
        <v>0</v>
      </c>
      <c r="M2682" s="75">
        <v>64.584000000000003</v>
      </c>
      <c r="N2682" s="75">
        <v>64.584000000000003</v>
      </c>
      <c r="O2682" s="75">
        <v>64.584000000000003</v>
      </c>
      <c r="P2682" s="77">
        <v>0</v>
      </c>
      <c r="Q2682" s="77">
        <v>66.736800000000002</v>
      </c>
    </row>
    <row r="2683" spans="1:17" x14ac:dyDescent="0.2">
      <c r="A2683" s="19">
        <v>40100067</v>
      </c>
      <c r="B2683" s="19" t="s">
        <v>4807</v>
      </c>
      <c r="C2683" s="20">
        <v>86592</v>
      </c>
      <c r="D2683" s="73">
        <v>141</v>
      </c>
      <c r="E2683" s="74">
        <v>0</v>
      </c>
      <c r="G2683" s="75">
        <v>0</v>
      </c>
      <c r="H2683" s="75">
        <v>126.41490000000002</v>
      </c>
      <c r="I2683" s="75">
        <v>122.337</v>
      </c>
      <c r="J2683" s="75">
        <v>115.54050000000001</v>
      </c>
      <c r="K2683" s="75">
        <v>95.150999999999996</v>
      </c>
      <c r="L2683" s="76">
        <v>0</v>
      </c>
      <c r="M2683" s="75">
        <v>122.337</v>
      </c>
      <c r="N2683" s="75">
        <v>122.337</v>
      </c>
      <c r="O2683" s="75">
        <v>122.337</v>
      </c>
      <c r="P2683" s="77">
        <v>0</v>
      </c>
      <c r="Q2683" s="77">
        <v>126.41490000000002</v>
      </c>
    </row>
    <row r="2684" spans="1:17" x14ac:dyDescent="0.2">
      <c r="A2684" s="19">
        <v>40100075</v>
      </c>
      <c r="B2684" s="19" t="s">
        <v>1524</v>
      </c>
      <c r="C2684" s="20">
        <v>80159</v>
      </c>
      <c r="D2684" s="73">
        <v>245.5</v>
      </c>
      <c r="E2684" s="74">
        <v>0</v>
      </c>
      <c r="G2684" s="75">
        <v>25.340330000000002</v>
      </c>
      <c r="H2684" s="75">
        <v>753.84870000000012</v>
      </c>
      <c r="I2684" s="75">
        <v>729.53100000000006</v>
      </c>
      <c r="J2684" s="75">
        <v>689.00149999999996</v>
      </c>
      <c r="K2684" s="75">
        <v>567.41300000000001</v>
      </c>
      <c r="L2684" s="76">
        <v>32.625</v>
      </c>
      <c r="M2684" s="75">
        <v>729.53100000000006</v>
      </c>
      <c r="N2684" s="75">
        <v>729.53100000000006</v>
      </c>
      <c r="O2684" s="75">
        <v>729.53100000000006</v>
      </c>
      <c r="P2684" s="77">
        <v>25.340330000000002</v>
      </c>
      <c r="Q2684" s="77">
        <v>753.84870000000012</v>
      </c>
    </row>
    <row r="2685" spans="1:17" x14ac:dyDescent="0.2">
      <c r="A2685" s="19">
        <v>40100083</v>
      </c>
      <c r="B2685" s="19" t="s">
        <v>3262</v>
      </c>
      <c r="C2685" s="20">
        <v>83873</v>
      </c>
      <c r="D2685" s="73">
        <v>274.25</v>
      </c>
      <c r="E2685" s="74">
        <v>0</v>
      </c>
      <c r="G2685" s="75">
        <v>0</v>
      </c>
      <c r="H2685" s="75">
        <v>678.97440000000006</v>
      </c>
      <c r="I2685" s="75">
        <v>657.072</v>
      </c>
      <c r="J2685" s="75">
        <v>620.56799999999998</v>
      </c>
      <c r="K2685" s="75">
        <v>511.05599999999998</v>
      </c>
      <c r="L2685" s="76">
        <v>0</v>
      </c>
      <c r="M2685" s="75">
        <v>657.072</v>
      </c>
      <c r="N2685" s="75">
        <v>657.072</v>
      </c>
      <c r="O2685" s="75">
        <v>657.072</v>
      </c>
      <c r="P2685" s="77">
        <v>0</v>
      </c>
      <c r="Q2685" s="77">
        <v>678.97440000000006</v>
      </c>
    </row>
    <row r="2686" spans="1:17" x14ac:dyDescent="0.2">
      <c r="A2686" s="19">
        <v>40100091</v>
      </c>
      <c r="B2686" s="19" t="s">
        <v>882</v>
      </c>
      <c r="C2686" s="20">
        <v>82042</v>
      </c>
      <c r="D2686" s="73">
        <v>180.75</v>
      </c>
      <c r="E2686" s="74">
        <v>0</v>
      </c>
      <c r="G2686" s="75">
        <v>0</v>
      </c>
      <c r="H2686" s="75">
        <v>2630.5422000000003</v>
      </c>
      <c r="I2686" s="75">
        <v>2545.6860000000001</v>
      </c>
      <c r="J2686" s="75">
        <v>2404.259</v>
      </c>
      <c r="K2686" s="75">
        <v>1979.9779999999998</v>
      </c>
      <c r="L2686" s="76">
        <v>0</v>
      </c>
      <c r="M2686" s="75">
        <v>2545.6860000000001</v>
      </c>
      <c r="N2686" s="75">
        <v>2545.6860000000001</v>
      </c>
      <c r="O2686" s="75">
        <v>2545.6860000000001</v>
      </c>
      <c r="P2686" s="77">
        <v>0</v>
      </c>
      <c r="Q2686" s="77">
        <v>2630.5422000000003</v>
      </c>
    </row>
    <row r="2687" spans="1:17" x14ac:dyDescent="0.2">
      <c r="A2687" s="19">
        <v>40100109</v>
      </c>
      <c r="B2687" s="19" t="s">
        <v>2650</v>
      </c>
      <c r="C2687" s="20">
        <v>82784</v>
      </c>
      <c r="D2687" s="73">
        <v>147.25</v>
      </c>
      <c r="E2687" s="74">
        <v>0</v>
      </c>
      <c r="G2687" s="75">
        <v>0</v>
      </c>
      <c r="H2687" s="75">
        <v>2992.5168000000003</v>
      </c>
      <c r="I2687" s="75">
        <v>2895.9840000000004</v>
      </c>
      <c r="J2687" s="75">
        <v>2735.096</v>
      </c>
      <c r="K2687" s="75">
        <v>2252.4319999999998</v>
      </c>
      <c r="L2687" s="76">
        <v>0</v>
      </c>
      <c r="M2687" s="75">
        <v>2895.9840000000004</v>
      </c>
      <c r="N2687" s="75">
        <v>2895.9840000000004</v>
      </c>
      <c r="O2687" s="75">
        <v>2895.9840000000004</v>
      </c>
      <c r="P2687" s="77">
        <v>0</v>
      </c>
      <c r="Q2687" s="77">
        <v>2992.5168000000003</v>
      </c>
    </row>
    <row r="2688" spans="1:17" x14ac:dyDescent="0.2">
      <c r="A2688" s="19">
        <v>40100117</v>
      </c>
      <c r="B2688" s="19" t="s">
        <v>3414</v>
      </c>
      <c r="C2688" s="20">
        <v>83916</v>
      </c>
      <c r="D2688" s="73">
        <v>297</v>
      </c>
      <c r="E2688" s="74">
        <v>0</v>
      </c>
      <c r="G2688" s="75">
        <v>0</v>
      </c>
      <c r="H2688" s="75">
        <v>5029.4400000000005</v>
      </c>
      <c r="I2688" s="75">
        <v>4867.2</v>
      </c>
      <c r="J2688" s="75">
        <v>4596.8</v>
      </c>
      <c r="K2688" s="75">
        <v>3785.6</v>
      </c>
      <c r="L2688" s="76">
        <v>0</v>
      </c>
      <c r="M2688" s="75">
        <v>4867.2</v>
      </c>
      <c r="N2688" s="75">
        <v>4867.2</v>
      </c>
      <c r="O2688" s="75">
        <v>4867.2</v>
      </c>
      <c r="P2688" s="77">
        <v>0</v>
      </c>
      <c r="Q2688" s="77">
        <v>5029.4400000000005</v>
      </c>
    </row>
    <row r="2689" spans="1:17" x14ac:dyDescent="0.2">
      <c r="A2689" s="19">
        <v>40100158</v>
      </c>
      <c r="B2689" s="19" t="s">
        <v>1891</v>
      </c>
      <c r="C2689" s="72"/>
      <c r="D2689" s="73">
        <v>244</v>
      </c>
      <c r="E2689" s="74">
        <v>0</v>
      </c>
      <c r="G2689" s="75">
        <v>0</v>
      </c>
      <c r="H2689" s="75">
        <v>2238.1008000000002</v>
      </c>
      <c r="I2689" s="75">
        <v>2165.904</v>
      </c>
      <c r="J2689" s="75">
        <v>2045.5759999999998</v>
      </c>
      <c r="K2689" s="75">
        <v>1684.5919999999999</v>
      </c>
      <c r="L2689" s="76">
        <v>0</v>
      </c>
      <c r="M2689" s="75">
        <v>2165.904</v>
      </c>
      <c r="N2689" s="75">
        <v>2165.904</v>
      </c>
      <c r="O2689" s="75">
        <v>2165.904</v>
      </c>
      <c r="P2689" s="77">
        <v>0</v>
      </c>
      <c r="Q2689" s="77">
        <v>2238.1008000000002</v>
      </c>
    </row>
    <row r="2690" spans="1:17" x14ac:dyDescent="0.2">
      <c r="A2690" s="19">
        <v>40100166</v>
      </c>
      <c r="B2690" s="19" t="s">
        <v>2553</v>
      </c>
      <c r="C2690" s="20">
        <v>86705</v>
      </c>
      <c r="D2690" s="73">
        <v>161.25</v>
      </c>
      <c r="E2690" s="74">
        <v>0</v>
      </c>
      <c r="G2690" s="75">
        <v>19.580300000000001</v>
      </c>
      <c r="H2690" s="75">
        <v>126.16380000000001</v>
      </c>
      <c r="I2690" s="75">
        <v>122.09399999999999</v>
      </c>
      <c r="J2690" s="75">
        <v>115.31099999999999</v>
      </c>
      <c r="K2690" s="75">
        <v>94.961999999999989</v>
      </c>
      <c r="L2690" s="76">
        <v>0</v>
      </c>
      <c r="M2690" s="75">
        <v>122.09399999999999</v>
      </c>
      <c r="N2690" s="75">
        <v>122.09399999999999</v>
      </c>
      <c r="O2690" s="75">
        <v>122.09399999999999</v>
      </c>
      <c r="P2690" s="77">
        <v>0</v>
      </c>
      <c r="Q2690" s="77">
        <v>126.16380000000001</v>
      </c>
    </row>
    <row r="2691" spans="1:17" x14ac:dyDescent="0.2">
      <c r="A2691" s="19">
        <v>40100174</v>
      </c>
      <c r="B2691" s="19" t="s">
        <v>2548</v>
      </c>
      <c r="C2691" s="20">
        <v>86709</v>
      </c>
      <c r="D2691" s="73">
        <v>161.25</v>
      </c>
      <c r="E2691" s="74">
        <v>0</v>
      </c>
      <c r="G2691" s="75">
        <v>472.72579999999999</v>
      </c>
      <c r="H2691" s="75">
        <v>1006.2600000000001</v>
      </c>
      <c r="I2691" s="75">
        <v>973.80000000000018</v>
      </c>
      <c r="J2691" s="75">
        <v>919.69999999999993</v>
      </c>
      <c r="K2691" s="75">
        <v>757.4</v>
      </c>
      <c r="L2691" s="74" t="s">
        <v>674</v>
      </c>
      <c r="M2691" s="75">
        <v>973.80000000000018</v>
      </c>
      <c r="N2691" s="75">
        <v>973.80000000000018</v>
      </c>
      <c r="O2691" s="75">
        <v>973.80000000000018</v>
      </c>
      <c r="P2691" s="75">
        <v>472.72579999999999</v>
      </c>
      <c r="Q2691" s="75">
        <v>1006.2600000000001</v>
      </c>
    </row>
    <row r="2692" spans="1:17" x14ac:dyDescent="0.2">
      <c r="A2692" s="19">
        <v>40100182</v>
      </c>
      <c r="B2692" s="19" t="s">
        <v>910</v>
      </c>
      <c r="C2692" s="20">
        <v>82108</v>
      </c>
      <c r="D2692" s="73">
        <v>289</v>
      </c>
      <c r="E2692" s="74">
        <v>0</v>
      </c>
      <c r="G2692" s="75">
        <v>63.854590000000009</v>
      </c>
      <c r="H2692" s="75">
        <v>174.54240000000001</v>
      </c>
      <c r="I2692" s="75">
        <v>168.91200000000001</v>
      </c>
      <c r="J2692" s="75">
        <v>159.52799999999999</v>
      </c>
      <c r="K2692" s="75">
        <v>131.376</v>
      </c>
      <c r="L2692" s="76">
        <v>227.79</v>
      </c>
      <c r="M2692" s="75">
        <v>168.91200000000001</v>
      </c>
      <c r="N2692" s="75">
        <v>168.91200000000001</v>
      </c>
      <c r="O2692" s="75">
        <v>168.91200000000001</v>
      </c>
      <c r="P2692" s="77">
        <v>63.854590000000009</v>
      </c>
      <c r="Q2692" s="77">
        <v>227.79</v>
      </c>
    </row>
    <row r="2693" spans="1:17" x14ac:dyDescent="0.2">
      <c r="A2693" s="19">
        <v>40100190</v>
      </c>
      <c r="B2693" s="19" t="s">
        <v>4687</v>
      </c>
      <c r="C2693" s="20">
        <v>84484</v>
      </c>
      <c r="D2693" s="73">
        <v>109.75</v>
      </c>
      <c r="E2693" s="74">
        <v>0</v>
      </c>
      <c r="G2693" s="75">
        <v>0</v>
      </c>
      <c r="H2693" s="75">
        <v>22.245600000000003</v>
      </c>
      <c r="I2693" s="75">
        <v>21.528000000000002</v>
      </c>
      <c r="J2693" s="75">
        <v>20.332000000000001</v>
      </c>
      <c r="K2693" s="75">
        <v>16.744</v>
      </c>
      <c r="L2693" s="76">
        <v>0</v>
      </c>
      <c r="M2693" s="75">
        <v>21.528000000000002</v>
      </c>
      <c r="N2693" s="75">
        <v>21.528000000000002</v>
      </c>
      <c r="O2693" s="75">
        <v>21.528000000000002</v>
      </c>
      <c r="P2693" s="77">
        <v>0</v>
      </c>
      <c r="Q2693" s="77">
        <v>22.245600000000003</v>
      </c>
    </row>
    <row r="2694" spans="1:17" x14ac:dyDescent="0.2">
      <c r="A2694" s="19">
        <v>40100208</v>
      </c>
      <c r="B2694" s="19" t="s">
        <v>26</v>
      </c>
      <c r="C2694" s="20">
        <v>80048</v>
      </c>
      <c r="D2694" s="73">
        <v>92</v>
      </c>
      <c r="E2694" s="74">
        <v>0</v>
      </c>
      <c r="G2694" s="75">
        <v>239.03173999999999</v>
      </c>
      <c r="H2694" s="75">
        <v>242.99039999999999</v>
      </c>
      <c r="I2694" s="75">
        <v>235.15199999999999</v>
      </c>
      <c r="J2694" s="75">
        <v>222.08799999999997</v>
      </c>
      <c r="K2694" s="75">
        <v>182.89599999999996</v>
      </c>
      <c r="L2694" s="76">
        <v>287.55900000000003</v>
      </c>
      <c r="M2694" s="75">
        <v>235.15199999999999</v>
      </c>
      <c r="N2694" s="75">
        <v>235.15199999999999</v>
      </c>
      <c r="O2694" s="75">
        <v>235.15199999999999</v>
      </c>
      <c r="P2694" s="77">
        <v>182.89599999999996</v>
      </c>
      <c r="Q2694" s="77">
        <v>287.55900000000003</v>
      </c>
    </row>
    <row r="2695" spans="1:17" x14ac:dyDescent="0.2">
      <c r="A2695" s="19">
        <v>40100216</v>
      </c>
      <c r="B2695" s="19" t="s">
        <v>25</v>
      </c>
      <c r="C2695" s="20">
        <v>80053</v>
      </c>
      <c r="D2695" s="73">
        <v>119.75</v>
      </c>
      <c r="E2695" s="74">
        <v>0</v>
      </c>
      <c r="G2695" s="75">
        <v>239.03173999999999</v>
      </c>
      <c r="H2695" s="75">
        <v>242.99039999999999</v>
      </c>
      <c r="I2695" s="75">
        <v>235.15199999999999</v>
      </c>
      <c r="J2695" s="75">
        <v>222.08799999999997</v>
      </c>
      <c r="K2695" s="75">
        <v>182.89599999999996</v>
      </c>
      <c r="L2695" s="76">
        <v>287.55900000000003</v>
      </c>
      <c r="M2695" s="75">
        <v>235.15199999999999</v>
      </c>
      <c r="N2695" s="75">
        <v>235.15199999999999</v>
      </c>
      <c r="O2695" s="75">
        <v>235.15199999999999</v>
      </c>
      <c r="P2695" s="77">
        <v>182.89599999999996</v>
      </c>
      <c r="Q2695" s="77">
        <v>287.55900000000003</v>
      </c>
    </row>
    <row r="2696" spans="1:17" x14ac:dyDescent="0.2">
      <c r="A2696" s="19">
        <v>40100224</v>
      </c>
      <c r="B2696" s="19" t="s">
        <v>2546</v>
      </c>
      <c r="C2696" s="20">
        <v>80076</v>
      </c>
      <c r="D2696" s="73">
        <v>203.25</v>
      </c>
      <c r="E2696" s="74">
        <v>0</v>
      </c>
      <c r="G2696" s="75">
        <v>188.16098000000002</v>
      </c>
      <c r="H2696" s="75">
        <v>219.03360000000001</v>
      </c>
      <c r="I2696" s="75">
        <v>211.96800000000002</v>
      </c>
      <c r="J2696" s="75">
        <v>200.19200000000001</v>
      </c>
      <c r="K2696" s="75">
        <v>164.864</v>
      </c>
      <c r="L2696" s="76">
        <v>549.00900000000001</v>
      </c>
      <c r="M2696" s="75">
        <v>211.96800000000002</v>
      </c>
      <c r="N2696" s="75">
        <v>211.96800000000002</v>
      </c>
      <c r="O2696" s="75">
        <v>211.96800000000002</v>
      </c>
      <c r="P2696" s="77">
        <v>164.864</v>
      </c>
      <c r="Q2696" s="77">
        <v>549.00900000000001</v>
      </c>
    </row>
    <row r="2697" spans="1:17" x14ac:dyDescent="0.2">
      <c r="A2697" s="19">
        <v>40100232</v>
      </c>
      <c r="B2697" s="19" t="s">
        <v>1658</v>
      </c>
      <c r="C2697" s="20">
        <v>86141</v>
      </c>
      <c r="D2697" s="73">
        <v>220</v>
      </c>
      <c r="E2697" s="74">
        <v>0</v>
      </c>
      <c r="G2697" s="75">
        <v>188.16098000000002</v>
      </c>
      <c r="H2697" s="75">
        <v>219.03360000000001</v>
      </c>
      <c r="I2697" s="75">
        <v>211.96800000000002</v>
      </c>
      <c r="J2697" s="75">
        <v>200.19200000000001</v>
      </c>
      <c r="K2697" s="75">
        <v>164.864</v>
      </c>
      <c r="L2697" s="76">
        <v>549.00900000000001</v>
      </c>
      <c r="M2697" s="75">
        <v>211.96800000000002</v>
      </c>
      <c r="N2697" s="75">
        <v>211.96800000000002</v>
      </c>
      <c r="O2697" s="75">
        <v>211.96800000000002</v>
      </c>
      <c r="P2697" s="77">
        <v>164.864</v>
      </c>
      <c r="Q2697" s="77">
        <v>549.00900000000001</v>
      </c>
    </row>
    <row r="2698" spans="1:17" x14ac:dyDescent="0.2">
      <c r="A2698" s="19">
        <v>40100232</v>
      </c>
      <c r="B2698" s="19" t="s">
        <v>1658</v>
      </c>
      <c r="C2698" s="20">
        <v>86141</v>
      </c>
      <c r="D2698" s="73">
        <v>220</v>
      </c>
      <c r="E2698" s="74">
        <v>0</v>
      </c>
      <c r="G2698" s="75">
        <v>264.06790999999998</v>
      </c>
      <c r="H2698" s="75">
        <v>256.46609999999998</v>
      </c>
      <c r="I2698" s="75">
        <v>248.19299999999998</v>
      </c>
      <c r="J2698" s="75">
        <v>234.40449999999998</v>
      </c>
      <c r="K2698" s="75">
        <v>193.03899999999999</v>
      </c>
      <c r="L2698" s="76">
        <v>549.00900000000001</v>
      </c>
      <c r="M2698" s="75">
        <v>248.19299999999998</v>
      </c>
      <c r="N2698" s="75">
        <v>248.19299999999998</v>
      </c>
      <c r="O2698" s="75">
        <v>248.19299999999998</v>
      </c>
      <c r="P2698" s="77">
        <v>193.03899999999999</v>
      </c>
      <c r="Q2698" s="77">
        <v>549.00900000000001</v>
      </c>
    </row>
    <row r="2699" spans="1:17" x14ac:dyDescent="0.2">
      <c r="A2699" s="19">
        <v>40100240</v>
      </c>
      <c r="B2699" s="19" t="s">
        <v>2997</v>
      </c>
      <c r="C2699" s="20">
        <v>83695</v>
      </c>
      <c r="D2699" s="73">
        <v>175</v>
      </c>
      <c r="E2699" s="74">
        <v>0</v>
      </c>
      <c r="G2699" s="75">
        <v>264.06790999999998</v>
      </c>
      <c r="H2699" s="75">
        <v>256.46609999999998</v>
      </c>
      <c r="I2699" s="75">
        <v>248.19299999999998</v>
      </c>
      <c r="J2699" s="75">
        <v>234.40449999999998</v>
      </c>
      <c r="K2699" s="75">
        <v>193.03899999999999</v>
      </c>
      <c r="L2699" s="76">
        <v>549.00900000000001</v>
      </c>
      <c r="M2699" s="75">
        <v>248.19299999999998</v>
      </c>
      <c r="N2699" s="75">
        <v>248.19299999999998</v>
      </c>
      <c r="O2699" s="75">
        <v>248.19299999999998</v>
      </c>
      <c r="P2699" s="77">
        <v>193.03899999999999</v>
      </c>
      <c r="Q2699" s="77">
        <v>549.00900000000001</v>
      </c>
    </row>
    <row r="2700" spans="1:17" x14ac:dyDescent="0.2">
      <c r="A2700" s="19">
        <v>40100257</v>
      </c>
      <c r="B2700" s="19" t="s">
        <v>2954</v>
      </c>
      <c r="C2700" s="20">
        <v>80175</v>
      </c>
      <c r="D2700" s="73">
        <v>265.75</v>
      </c>
      <c r="E2700" s="74">
        <v>0</v>
      </c>
      <c r="G2700" s="75">
        <v>341.59069</v>
      </c>
      <c r="H2700" s="75">
        <v>261.81360000000001</v>
      </c>
      <c r="I2700" s="75">
        <v>253.36799999999999</v>
      </c>
      <c r="J2700" s="75">
        <v>239.29199999999997</v>
      </c>
      <c r="K2700" s="75">
        <v>197.06399999999996</v>
      </c>
      <c r="L2700" s="76">
        <v>549.00900000000001</v>
      </c>
      <c r="M2700" s="75">
        <v>253.36799999999999</v>
      </c>
      <c r="N2700" s="75">
        <v>253.36799999999999</v>
      </c>
      <c r="O2700" s="75">
        <v>253.36799999999999</v>
      </c>
      <c r="P2700" s="77">
        <v>197.06399999999996</v>
      </c>
      <c r="Q2700" s="77">
        <v>549.00900000000001</v>
      </c>
    </row>
    <row r="2701" spans="1:17" x14ac:dyDescent="0.2">
      <c r="A2701" s="19">
        <v>40100273</v>
      </c>
      <c r="B2701" s="19" t="s">
        <v>922</v>
      </c>
      <c r="C2701" s="20">
        <v>80299</v>
      </c>
      <c r="D2701" s="73">
        <v>472.5</v>
      </c>
      <c r="E2701" s="74">
        <v>0</v>
      </c>
      <c r="G2701" s="75">
        <v>341.59069</v>
      </c>
      <c r="H2701" s="75">
        <v>261.81360000000001</v>
      </c>
      <c r="I2701" s="75">
        <v>253.36799999999999</v>
      </c>
      <c r="J2701" s="75">
        <v>239.29199999999997</v>
      </c>
      <c r="K2701" s="75">
        <v>197.06399999999996</v>
      </c>
      <c r="L2701" s="76">
        <v>549.00900000000001</v>
      </c>
      <c r="M2701" s="75">
        <v>253.36799999999999</v>
      </c>
      <c r="N2701" s="75">
        <v>253.36799999999999</v>
      </c>
      <c r="O2701" s="75">
        <v>253.36799999999999</v>
      </c>
      <c r="P2701" s="77">
        <v>197.06399999999996</v>
      </c>
      <c r="Q2701" s="77">
        <v>549.00900000000001</v>
      </c>
    </row>
    <row r="2702" spans="1:17" x14ac:dyDescent="0.2">
      <c r="A2702" s="19">
        <v>40100281</v>
      </c>
      <c r="B2702" s="19" t="s">
        <v>4679</v>
      </c>
      <c r="C2702" s="20">
        <v>80183</v>
      </c>
      <c r="D2702" s="73">
        <v>326</v>
      </c>
      <c r="E2702" s="74">
        <v>0</v>
      </c>
      <c r="G2702" s="75">
        <v>0</v>
      </c>
      <c r="H2702" s="75">
        <v>260.7441</v>
      </c>
      <c r="I2702" s="75">
        <v>252.333</v>
      </c>
      <c r="J2702" s="75">
        <v>238.31450000000001</v>
      </c>
      <c r="K2702" s="75">
        <v>196.25899999999999</v>
      </c>
      <c r="L2702" s="76">
        <v>0</v>
      </c>
      <c r="M2702" s="75">
        <v>252.333</v>
      </c>
      <c r="N2702" s="75">
        <v>252.333</v>
      </c>
      <c r="O2702" s="75">
        <v>252.333</v>
      </c>
      <c r="P2702" s="77">
        <v>0</v>
      </c>
      <c r="Q2702" s="77">
        <v>260.7441</v>
      </c>
    </row>
    <row r="2703" spans="1:17" x14ac:dyDescent="0.2">
      <c r="A2703" s="19">
        <v>40100299</v>
      </c>
      <c r="B2703" s="19" t="s">
        <v>4609</v>
      </c>
      <c r="C2703" s="20">
        <v>80201</v>
      </c>
      <c r="D2703" s="73">
        <v>377.75</v>
      </c>
      <c r="E2703" s="74">
        <v>0</v>
      </c>
      <c r="G2703" s="75">
        <v>0</v>
      </c>
      <c r="H2703" s="75">
        <v>444.05640000000005</v>
      </c>
      <c r="I2703" s="75">
        <v>429.73200000000003</v>
      </c>
      <c r="J2703" s="75">
        <v>405.858</v>
      </c>
      <c r="K2703" s="75">
        <v>334.23599999999999</v>
      </c>
      <c r="L2703" s="76">
        <v>0</v>
      </c>
      <c r="M2703" s="75">
        <v>429.73200000000003</v>
      </c>
      <c r="N2703" s="75">
        <v>429.73200000000003</v>
      </c>
      <c r="O2703" s="75">
        <v>429.73200000000003</v>
      </c>
      <c r="P2703" s="77">
        <v>0</v>
      </c>
      <c r="Q2703" s="77">
        <v>444.05640000000005</v>
      </c>
    </row>
    <row r="2704" spans="1:17" x14ac:dyDescent="0.2">
      <c r="A2704" s="19">
        <v>40100356</v>
      </c>
      <c r="B2704" s="19" t="s">
        <v>3773</v>
      </c>
      <c r="C2704" s="20">
        <v>85305</v>
      </c>
      <c r="D2704" s="73">
        <v>303.25</v>
      </c>
      <c r="E2704" s="74">
        <v>0</v>
      </c>
      <c r="G2704" s="75">
        <v>50.435735999999999</v>
      </c>
      <c r="H2704" s="75">
        <v>107.3592</v>
      </c>
      <c r="I2704" s="75">
        <v>103.89600000000002</v>
      </c>
      <c r="J2704" s="75">
        <v>98.123999999999995</v>
      </c>
      <c r="K2704" s="75">
        <v>80.807999999999993</v>
      </c>
      <c r="L2704" s="74" t="s">
        <v>674</v>
      </c>
      <c r="M2704" s="75">
        <v>103.89600000000002</v>
      </c>
      <c r="N2704" s="75">
        <v>103.89600000000002</v>
      </c>
      <c r="O2704" s="75">
        <v>103.89600000000002</v>
      </c>
      <c r="P2704" s="75">
        <v>50.435735999999999</v>
      </c>
      <c r="Q2704" s="75">
        <v>107.3592</v>
      </c>
    </row>
    <row r="2705" spans="1:17" x14ac:dyDescent="0.2">
      <c r="A2705" s="19">
        <v>40100364</v>
      </c>
      <c r="B2705" s="19" t="s">
        <v>3660</v>
      </c>
      <c r="C2705" s="20">
        <v>85420</v>
      </c>
      <c r="D2705" s="73">
        <v>339</v>
      </c>
      <c r="E2705" s="74">
        <v>0</v>
      </c>
      <c r="G2705" s="75">
        <v>237.41588999999999</v>
      </c>
      <c r="H2705" s="75">
        <v>280.42289999999997</v>
      </c>
      <c r="I2705" s="75">
        <v>271.37700000000001</v>
      </c>
      <c r="J2705" s="75">
        <v>256.30049999999994</v>
      </c>
      <c r="K2705" s="75">
        <v>211.07099999999997</v>
      </c>
      <c r="L2705" s="76">
        <v>549.00900000000001</v>
      </c>
      <c r="M2705" s="75">
        <v>271.37700000000001</v>
      </c>
      <c r="N2705" s="75">
        <v>271.37700000000001</v>
      </c>
      <c r="O2705" s="75">
        <v>271.37700000000001</v>
      </c>
      <c r="P2705" s="77">
        <v>211.07099999999997</v>
      </c>
      <c r="Q2705" s="77">
        <v>549.00900000000001</v>
      </c>
    </row>
    <row r="2706" spans="1:17" x14ac:dyDescent="0.2">
      <c r="A2706" s="19">
        <v>40100372</v>
      </c>
      <c r="B2706" s="19" t="s">
        <v>1005</v>
      </c>
      <c r="C2706" s="20">
        <v>85307</v>
      </c>
      <c r="D2706" s="73">
        <v>523</v>
      </c>
      <c r="E2706" s="74">
        <v>0</v>
      </c>
      <c r="G2706" s="75">
        <v>237.41588999999999</v>
      </c>
      <c r="H2706" s="75">
        <v>280.42289999999997</v>
      </c>
      <c r="I2706" s="75">
        <v>271.37700000000001</v>
      </c>
      <c r="J2706" s="75">
        <v>256.30049999999994</v>
      </c>
      <c r="K2706" s="75">
        <v>211.07099999999997</v>
      </c>
      <c r="L2706" s="76">
        <v>549.00900000000001</v>
      </c>
      <c r="M2706" s="75">
        <v>271.37700000000001</v>
      </c>
      <c r="N2706" s="75">
        <v>271.37700000000001</v>
      </c>
      <c r="O2706" s="75">
        <v>271.37700000000001</v>
      </c>
      <c r="P2706" s="77">
        <v>211.07099999999997</v>
      </c>
      <c r="Q2706" s="77">
        <v>549.00900000000001</v>
      </c>
    </row>
    <row r="2707" spans="1:17" x14ac:dyDescent="0.2">
      <c r="A2707" s="19">
        <v>40100398</v>
      </c>
      <c r="B2707" s="19" t="s">
        <v>1341</v>
      </c>
      <c r="C2707" s="20">
        <v>80156</v>
      </c>
      <c r="D2707" s="73">
        <v>212.5</v>
      </c>
      <c r="E2707" s="74">
        <v>0</v>
      </c>
      <c r="G2707" s="75">
        <v>237.41588999999999</v>
      </c>
      <c r="H2707" s="75">
        <v>280.42289999999997</v>
      </c>
      <c r="I2707" s="75">
        <v>271.37700000000001</v>
      </c>
      <c r="J2707" s="75">
        <v>256.30049999999994</v>
      </c>
      <c r="K2707" s="75">
        <v>211.07099999999997</v>
      </c>
      <c r="L2707" s="76">
        <v>549.00900000000001</v>
      </c>
      <c r="M2707" s="75">
        <v>271.37700000000001</v>
      </c>
      <c r="N2707" s="75">
        <v>271.37700000000001</v>
      </c>
      <c r="O2707" s="75">
        <v>271.37700000000001</v>
      </c>
      <c r="P2707" s="77">
        <v>211.07099999999997</v>
      </c>
      <c r="Q2707" s="77">
        <v>549.00900000000001</v>
      </c>
    </row>
    <row r="2708" spans="1:17" x14ac:dyDescent="0.2">
      <c r="A2708" s="19">
        <v>40100406</v>
      </c>
      <c r="B2708" s="19" t="s">
        <v>1497</v>
      </c>
      <c r="C2708" s="20">
        <v>82542</v>
      </c>
      <c r="D2708" s="73">
        <v>183.5</v>
      </c>
      <c r="E2708" s="74">
        <v>0</v>
      </c>
      <c r="G2708" s="75">
        <v>301.21344999999997</v>
      </c>
      <c r="H2708" s="75">
        <v>341.81220000000002</v>
      </c>
      <c r="I2708" s="75">
        <v>330.786</v>
      </c>
      <c r="J2708" s="75">
        <v>312.40899999999999</v>
      </c>
      <c r="K2708" s="75">
        <v>257.27800000000002</v>
      </c>
      <c r="L2708" s="76">
        <v>549.00900000000001</v>
      </c>
      <c r="M2708" s="75">
        <v>330.786</v>
      </c>
      <c r="N2708" s="75">
        <v>330.786</v>
      </c>
      <c r="O2708" s="75">
        <v>330.786</v>
      </c>
      <c r="P2708" s="77">
        <v>257.27800000000002</v>
      </c>
      <c r="Q2708" s="77">
        <v>549.00900000000001</v>
      </c>
    </row>
    <row r="2709" spans="1:17" x14ac:dyDescent="0.2">
      <c r="A2709" s="19">
        <v>40150005</v>
      </c>
      <c r="B2709" s="19" t="s">
        <v>4810</v>
      </c>
      <c r="C2709" s="20">
        <v>36415</v>
      </c>
      <c r="D2709" s="73">
        <v>37.5</v>
      </c>
      <c r="E2709" s="74">
        <v>0</v>
      </c>
      <c r="G2709" s="75">
        <v>301.21344999999997</v>
      </c>
      <c r="H2709" s="75">
        <v>341.81220000000002</v>
      </c>
      <c r="I2709" s="75">
        <v>330.786</v>
      </c>
      <c r="J2709" s="75">
        <v>312.40899999999999</v>
      </c>
      <c r="K2709" s="75">
        <v>257.27800000000002</v>
      </c>
      <c r="L2709" s="76">
        <v>549.00900000000001</v>
      </c>
      <c r="M2709" s="75">
        <v>330.786</v>
      </c>
      <c r="N2709" s="75">
        <v>330.786</v>
      </c>
      <c r="O2709" s="75">
        <v>330.786</v>
      </c>
      <c r="P2709" s="77">
        <v>257.27800000000002</v>
      </c>
      <c r="Q2709" s="77">
        <v>549.00900000000001</v>
      </c>
    </row>
    <row r="2710" spans="1:17" x14ac:dyDescent="0.2">
      <c r="A2710" s="19">
        <v>40163867</v>
      </c>
      <c r="B2710" s="19" t="s">
        <v>2562</v>
      </c>
      <c r="C2710" s="20">
        <v>87529</v>
      </c>
      <c r="D2710" s="73">
        <v>279.25</v>
      </c>
      <c r="E2710" s="74">
        <v>0</v>
      </c>
      <c r="G2710" s="75">
        <v>334.32886999999999</v>
      </c>
      <c r="H2710" s="75">
        <v>384.59220000000005</v>
      </c>
      <c r="I2710" s="75">
        <v>372.18600000000004</v>
      </c>
      <c r="J2710" s="75">
        <v>351.50900000000001</v>
      </c>
      <c r="K2710" s="75">
        <v>289.47800000000001</v>
      </c>
      <c r="L2710" s="76">
        <v>549.00900000000001</v>
      </c>
      <c r="M2710" s="75">
        <v>372.18600000000004</v>
      </c>
      <c r="N2710" s="75">
        <v>372.18600000000004</v>
      </c>
      <c r="O2710" s="75">
        <v>372.18600000000004</v>
      </c>
      <c r="P2710" s="77">
        <v>289.47800000000001</v>
      </c>
      <c r="Q2710" s="77">
        <v>549.00900000000001</v>
      </c>
    </row>
    <row r="2711" spans="1:17" x14ac:dyDescent="0.2">
      <c r="A2711" s="19">
        <v>40163891</v>
      </c>
      <c r="B2711" s="19" t="s">
        <v>1155</v>
      </c>
      <c r="C2711" s="20">
        <v>81206</v>
      </c>
      <c r="D2711" s="73">
        <v>309.75</v>
      </c>
      <c r="E2711" s="74">
        <v>0</v>
      </c>
      <c r="G2711" s="75">
        <v>334.32886999999999</v>
      </c>
      <c r="H2711" s="75">
        <v>384.59220000000005</v>
      </c>
      <c r="I2711" s="75">
        <v>372.18600000000004</v>
      </c>
      <c r="J2711" s="75">
        <v>351.50900000000001</v>
      </c>
      <c r="K2711" s="75">
        <v>289.47800000000001</v>
      </c>
      <c r="L2711" s="76">
        <v>549.00900000000001</v>
      </c>
      <c r="M2711" s="75">
        <v>372.18600000000004</v>
      </c>
      <c r="N2711" s="75">
        <v>372.18600000000004</v>
      </c>
      <c r="O2711" s="75">
        <v>372.18600000000004</v>
      </c>
      <c r="P2711" s="77">
        <v>289.47800000000001</v>
      </c>
      <c r="Q2711" s="77">
        <v>549.00900000000001</v>
      </c>
    </row>
    <row r="2712" spans="1:17" x14ac:dyDescent="0.2">
      <c r="A2712" s="19">
        <v>40163909</v>
      </c>
      <c r="B2712" s="19" t="s">
        <v>1156</v>
      </c>
      <c r="C2712" s="20">
        <v>81207</v>
      </c>
      <c r="D2712" s="73">
        <v>279</v>
      </c>
      <c r="E2712" s="74">
        <v>0</v>
      </c>
      <c r="G2712" s="75">
        <v>334.32886999999999</v>
      </c>
      <c r="H2712" s="75">
        <v>384.59220000000005</v>
      </c>
      <c r="I2712" s="75">
        <v>372.18600000000004</v>
      </c>
      <c r="J2712" s="75">
        <v>351.50900000000001</v>
      </c>
      <c r="K2712" s="75">
        <v>289.47800000000001</v>
      </c>
      <c r="L2712" s="76">
        <v>549.00900000000001</v>
      </c>
      <c r="M2712" s="75">
        <v>372.18600000000004</v>
      </c>
      <c r="N2712" s="75">
        <v>372.18600000000004</v>
      </c>
      <c r="O2712" s="75">
        <v>372.18600000000004</v>
      </c>
      <c r="P2712" s="77">
        <v>289.47800000000001</v>
      </c>
      <c r="Q2712" s="77">
        <v>549.00900000000001</v>
      </c>
    </row>
    <row r="2713" spans="1:17" x14ac:dyDescent="0.2">
      <c r="A2713" s="19">
        <v>40163917</v>
      </c>
      <c r="B2713" s="19" t="s">
        <v>1157</v>
      </c>
      <c r="C2713" s="20">
        <v>81208</v>
      </c>
      <c r="D2713" s="73">
        <v>315.5</v>
      </c>
      <c r="E2713" s="74">
        <v>0</v>
      </c>
      <c r="G2713" s="75">
        <v>410.23580000000004</v>
      </c>
      <c r="H2713" s="75">
        <v>450.2595</v>
      </c>
      <c r="I2713" s="75">
        <v>435.73500000000001</v>
      </c>
      <c r="J2713" s="75">
        <v>411.52749999999997</v>
      </c>
      <c r="K2713" s="75">
        <v>338.90499999999997</v>
      </c>
      <c r="L2713" s="76">
        <v>1235.3399999999999</v>
      </c>
      <c r="M2713" s="75">
        <v>435.73500000000001</v>
      </c>
      <c r="N2713" s="75">
        <v>435.73500000000001</v>
      </c>
      <c r="O2713" s="75">
        <v>435.73500000000001</v>
      </c>
      <c r="P2713" s="77">
        <v>338.90499999999997</v>
      </c>
      <c r="Q2713" s="77">
        <v>1235.3399999999999</v>
      </c>
    </row>
    <row r="2714" spans="1:17" x14ac:dyDescent="0.2">
      <c r="A2714" s="19">
        <v>40163925</v>
      </c>
      <c r="B2714" s="19" t="s">
        <v>2328</v>
      </c>
      <c r="C2714" s="20">
        <v>88184</v>
      </c>
      <c r="D2714" s="73">
        <v>595</v>
      </c>
      <c r="E2714" s="74">
        <v>372.72649999999999</v>
      </c>
      <c r="G2714" s="75">
        <v>410.23580000000004</v>
      </c>
      <c r="H2714" s="75">
        <v>450.2595</v>
      </c>
      <c r="I2714" s="75">
        <v>435.73500000000001</v>
      </c>
      <c r="J2714" s="75">
        <v>411.52749999999997</v>
      </c>
      <c r="K2714" s="75">
        <v>338.90499999999997</v>
      </c>
      <c r="L2714" s="76">
        <v>1235.3399999999999</v>
      </c>
      <c r="M2714" s="75">
        <v>435.73500000000001</v>
      </c>
      <c r="N2714" s="75">
        <v>435.73500000000001</v>
      </c>
      <c r="O2714" s="75">
        <v>435.73500000000001</v>
      </c>
      <c r="P2714" s="77">
        <v>338.90499999999997</v>
      </c>
      <c r="Q2714" s="77">
        <v>1235.3399999999999</v>
      </c>
    </row>
    <row r="2715" spans="1:17" x14ac:dyDescent="0.2">
      <c r="A2715" s="19">
        <v>40163941</v>
      </c>
      <c r="B2715" s="19" t="s">
        <v>2242</v>
      </c>
      <c r="C2715" s="20">
        <v>80169</v>
      </c>
      <c r="D2715" s="73">
        <v>160.5</v>
      </c>
      <c r="E2715" s="74">
        <v>0</v>
      </c>
      <c r="G2715" s="75">
        <v>410.23580000000004</v>
      </c>
      <c r="H2715" s="75">
        <v>450.2595</v>
      </c>
      <c r="I2715" s="75">
        <v>435.73500000000001</v>
      </c>
      <c r="J2715" s="75">
        <v>411.52749999999997</v>
      </c>
      <c r="K2715" s="75">
        <v>338.90499999999997</v>
      </c>
      <c r="L2715" s="76">
        <v>1235.3399999999999</v>
      </c>
      <c r="M2715" s="75">
        <v>435.73500000000001</v>
      </c>
      <c r="N2715" s="75">
        <v>435.73500000000001</v>
      </c>
      <c r="O2715" s="75">
        <v>435.73500000000001</v>
      </c>
      <c r="P2715" s="77">
        <v>338.90499999999997</v>
      </c>
      <c r="Q2715" s="77">
        <v>1235.3399999999999</v>
      </c>
    </row>
    <row r="2716" spans="1:17" x14ac:dyDescent="0.2">
      <c r="A2716" s="19">
        <v>40163958</v>
      </c>
      <c r="B2716" s="19" t="s">
        <v>1333</v>
      </c>
      <c r="C2716" s="20">
        <v>81219</v>
      </c>
      <c r="D2716" s="73">
        <v>288</v>
      </c>
      <c r="E2716" s="74">
        <v>0</v>
      </c>
      <c r="G2716" s="75">
        <v>524.10569999999996</v>
      </c>
      <c r="H2716" s="75">
        <v>558.92070000000001</v>
      </c>
      <c r="I2716" s="75">
        <v>540.89100000000008</v>
      </c>
      <c r="J2716" s="75">
        <v>510.8415</v>
      </c>
      <c r="K2716" s="75">
        <v>420.69299999999998</v>
      </c>
      <c r="L2716" s="76">
        <v>1235.3399999999999</v>
      </c>
      <c r="M2716" s="75">
        <v>540.89100000000008</v>
      </c>
      <c r="N2716" s="75">
        <v>540.89100000000008</v>
      </c>
      <c r="O2716" s="75">
        <v>540.89100000000008</v>
      </c>
      <c r="P2716" s="77">
        <v>420.69299999999998</v>
      </c>
      <c r="Q2716" s="77">
        <v>1235.3399999999999</v>
      </c>
    </row>
    <row r="2717" spans="1:17" x14ac:dyDescent="0.2">
      <c r="A2717" s="19">
        <v>40163966</v>
      </c>
      <c r="B2717" s="19" t="s">
        <v>2899</v>
      </c>
      <c r="C2717" s="20">
        <v>81270</v>
      </c>
      <c r="D2717" s="73">
        <v>288</v>
      </c>
      <c r="E2717" s="74">
        <v>0</v>
      </c>
      <c r="G2717" s="75">
        <v>524.10569999999996</v>
      </c>
      <c r="H2717" s="75">
        <v>558.92070000000001</v>
      </c>
      <c r="I2717" s="75">
        <v>540.89100000000008</v>
      </c>
      <c r="J2717" s="75">
        <v>510.8415</v>
      </c>
      <c r="K2717" s="75">
        <v>420.69299999999998</v>
      </c>
      <c r="L2717" s="76">
        <v>1235.3399999999999</v>
      </c>
      <c r="M2717" s="75">
        <v>540.89100000000008</v>
      </c>
      <c r="N2717" s="75">
        <v>540.89100000000008</v>
      </c>
      <c r="O2717" s="75">
        <v>540.89100000000008</v>
      </c>
      <c r="P2717" s="77">
        <v>420.69299999999998</v>
      </c>
      <c r="Q2717" s="77">
        <v>1235.3399999999999</v>
      </c>
    </row>
    <row r="2718" spans="1:17" x14ac:dyDescent="0.2">
      <c r="A2718" s="19">
        <v>40163974</v>
      </c>
      <c r="B2718" s="19" t="s">
        <v>3188</v>
      </c>
      <c r="C2718" s="20">
        <v>81402</v>
      </c>
      <c r="D2718" s="73">
        <v>459.25</v>
      </c>
      <c r="E2718" s="74">
        <v>0</v>
      </c>
      <c r="G2718" s="75">
        <v>524.10569999999996</v>
      </c>
      <c r="H2718" s="75">
        <v>558.92070000000001</v>
      </c>
      <c r="I2718" s="75">
        <v>540.89100000000008</v>
      </c>
      <c r="J2718" s="75">
        <v>510.8415</v>
      </c>
      <c r="K2718" s="75">
        <v>420.69299999999998</v>
      </c>
      <c r="L2718" s="76">
        <v>1235.3399999999999</v>
      </c>
      <c r="M2718" s="75">
        <v>540.89100000000008</v>
      </c>
      <c r="N2718" s="75">
        <v>540.89100000000008</v>
      </c>
      <c r="O2718" s="75">
        <v>540.89100000000008</v>
      </c>
      <c r="P2718" s="77">
        <v>420.69299999999998</v>
      </c>
      <c r="Q2718" s="77">
        <v>1235.3399999999999</v>
      </c>
    </row>
    <row r="2719" spans="1:17" x14ac:dyDescent="0.2">
      <c r="A2719" s="19">
        <v>40163990</v>
      </c>
      <c r="B2719" s="19" t="s">
        <v>3428</v>
      </c>
      <c r="C2719" s="20">
        <v>83919</v>
      </c>
      <c r="D2719" s="73">
        <v>74.25</v>
      </c>
      <c r="E2719" s="74">
        <v>0</v>
      </c>
      <c r="G2719" s="75">
        <v>747.77736000000004</v>
      </c>
      <c r="H2719" s="75">
        <v>759.13110000000006</v>
      </c>
      <c r="I2719" s="75">
        <v>734.64300000000003</v>
      </c>
      <c r="J2719" s="75">
        <v>693.82949999999994</v>
      </c>
      <c r="K2719" s="75">
        <v>571.3889999999999</v>
      </c>
      <c r="L2719" s="76">
        <v>2087.0009999999997</v>
      </c>
      <c r="M2719" s="75">
        <v>734.64300000000003</v>
      </c>
      <c r="N2719" s="75">
        <v>734.64300000000003</v>
      </c>
      <c r="O2719" s="75">
        <v>734.64300000000003</v>
      </c>
      <c r="P2719" s="77">
        <v>571.3889999999999</v>
      </c>
      <c r="Q2719" s="77">
        <v>2087.0009999999997</v>
      </c>
    </row>
    <row r="2720" spans="1:17" x14ac:dyDescent="0.2">
      <c r="A2720" s="19">
        <v>40164006</v>
      </c>
      <c r="B2720" s="19" t="s">
        <v>3138</v>
      </c>
      <c r="C2720" s="20">
        <v>83921</v>
      </c>
      <c r="D2720" s="73">
        <v>31</v>
      </c>
      <c r="E2720" s="74">
        <v>0</v>
      </c>
      <c r="G2720" s="75">
        <v>747.77736000000004</v>
      </c>
      <c r="H2720" s="75">
        <v>759.13110000000006</v>
      </c>
      <c r="I2720" s="75">
        <v>734.64300000000003</v>
      </c>
      <c r="J2720" s="75">
        <v>693.82949999999994</v>
      </c>
      <c r="K2720" s="75">
        <v>571.3889999999999</v>
      </c>
      <c r="L2720" s="76">
        <v>2087.0009999999997</v>
      </c>
      <c r="M2720" s="75">
        <v>734.64300000000003</v>
      </c>
      <c r="N2720" s="75">
        <v>734.64300000000003</v>
      </c>
      <c r="O2720" s="75">
        <v>734.64300000000003</v>
      </c>
      <c r="P2720" s="77">
        <v>571.3889999999999</v>
      </c>
      <c r="Q2720" s="77">
        <v>2087.0009999999997</v>
      </c>
    </row>
    <row r="2721" spans="1:17" x14ac:dyDescent="0.2">
      <c r="A2721" s="19">
        <v>40164014</v>
      </c>
      <c r="B2721" s="19" t="s">
        <v>3664</v>
      </c>
      <c r="C2721" s="20">
        <v>86022</v>
      </c>
      <c r="D2721" s="73">
        <v>81.5</v>
      </c>
      <c r="E2721" s="74">
        <v>0</v>
      </c>
      <c r="G2721" s="75">
        <v>747.77736000000004</v>
      </c>
      <c r="H2721" s="75">
        <v>759.13110000000006</v>
      </c>
      <c r="I2721" s="75">
        <v>734.64300000000003</v>
      </c>
      <c r="J2721" s="75">
        <v>693.82949999999994</v>
      </c>
      <c r="K2721" s="75">
        <v>571.3889999999999</v>
      </c>
      <c r="L2721" s="76">
        <v>2087.0009999999997</v>
      </c>
      <c r="M2721" s="75">
        <v>734.64300000000003</v>
      </c>
      <c r="N2721" s="75">
        <v>734.64300000000003</v>
      </c>
      <c r="O2721" s="75">
        <v>734.64300000000003</v>
      </c>
      <c r="P2721" s="77">
        <v>571.3889999999999</v>
      </c>
      <c r="Q2721" s="77">
        <v>2087.0009999999997</v>
      </c>
    </row>
    <row r="2722" spans="1:17" x14ac:dyDescent="0.2">
      <c r="A2722" s="19">
        <v>40164022</v>
      </c>
      <c r="B2722" s="19" t="s">
        <v>1332</v>
      </c>
      <c r="C2722" s="20">
        <v>83993</v>
      </c>
      <c r="D2722" s="73">
        <v>134.75</v>
      </c>
      <c r="E2722" s="74">
        <v>0</v>
      </c>
      <c r="G2722" s="75">
        <v>237.41588999999999</v>
      </c>
      <c r="H2722" s="75">
        <v>270.58350000000002</v>
      </c>
      <c r="I2722" s="75">
        <v>261.85500000000002</v>
      </c>
      <c r="J2722" s="75">
        <v>247.30749999999998</v>
      </c>
      <c r="K2722" s="75">
        <v>203.66499999999999</v>
      </c>
      <c r="L2722" s="76">
        <v>549.00900000000001</v>
      </c>
      <c r="M2722" s="75">
        <v>261.85500000000002</v>
      </c>
      <c r="N2722" s="75">
        <v>261.85500000000002</v>
      </c>
      <c r="O2722" s="75">
        <v>261.85500000000002</v>
      </c>
      <c r="P2722" s="77">
        <v>203.66499999999999</v>
      </c>
      <c r="Q2722" s="77">
        <v>549.00900000000001</v>
      </c>
    </row>
    <row r="2723" spans="1:17" x14ac:dyDescent="0.2">
      <c r="A2723" s="19">
        <v>40164030</v>
      </c>
      <c r="B2723" s="19" t="s">
        <v>1802</v>
      </c>
      <c r="C2723" s="20">
        <v>87497</v>
      </c>
      <c r="D2723" s="73">
        <v>102.75</v>
      </c>
      <c r="E2723" s="74">
        <v>0</v>
      </c>
      <c r="G2723" s="75">
        <v>239.03173999999999</v>
      </c>
      <c r="H2723" s="75">
        <v>260.7441</v>
      </c>
      <c r="I2723" s="75">
        <v>252.333</v>
      </c>
      <c r="J2723" s="75">
        <v>238.31450000000001</v>
      </c>
      <c r="K2723" s="75">
        <v>196.25899999999999</v>
      </c>
      <c r="L2723" s="76">
        <v>287.55900000000003</v>
      </c>
      <c r="M2723" s="75">
        <v>252.333</v>
      </c>
      <c r="N2723" s="75">
        <v>252.333</v>
      </c>
      <c r="O2723" s="75">
        <v>252.333</v>
      </c>
      <c r="P2723" s="77">
        <v>196.25899999999999</v>
      </c>
      <c r="Q2723" s="77">
        <v>287.55900000000003</v>
      </c>
    </row>
    <row r="2724" spans="1:17" x14ac:dyDescent="0.2">
      <c r="A2724" s="19">
        <v>40164048</v>
      </c>
      <c r="B2724" s="19" t="s">
        <v>1204</v>
      </c>
      <c r="C2724" s="20">
        <v>87799</v>
      </c>
      <c r="D2724" s="73">
        <v>134.75</v>
      </c>
      <c r="E2724" s="74">
        <v>0</v>
      </c>
      <c r="G2724" s="75">
        <v>239.03173999999999</v>
      </c>
      <c r="H2724" s="75">
        <v>260.7441</v>
      </c>
      <c r="I2724" s="75">
        <v>252.333</v>
      </c>
      <c r="J2724" s="75">
        <v>238.31450000000001</v>
      </c>
      <c r="K2724" s="75">
        <v>196.25899999999999</v>
      </c>
      <c r="L2724" s="76">
        <v>287.55900000000003</v>
      </c>
      <c r="M2724" s="75">
        <v>252.333</v>
      </c>
      <c r="N2724" s="75">
        <v>252.333</v>
      </c>
      <c r="O2724" s="75">
        <v>252.333</v>
      </c>
      <c r="P2724" s="77">
        <v>196.25899999999999</v>
      </c>
      <c r="Q2724" s="77">
        <v>287.55900000000003</v>
      </c>
    </row>
    <row r="2725" spans="1:17" x14ac:dyDescent="0.2">
      <c r="A2725" s="19">
        <v>40164055</v>
      </c>
      <c r="B2725" s="19" t="s">
        <v>803</v>
      </c>
      <c r="C2725" s="20">
        <v>82017</v>
      </c>
      <c r="D2725" s="73">
        <v>166.5</v>
      </c>
      <c r="E2725" s="74">
        <v>0</v>
      </c>
      <c r="G2725" s="75">
        <v>239.03173999999999</v>
      </c>
      <c r="H2725" s="75">
        <v>260.7441</v>
      </c>
      <c r="I2725" s="75">
        <v>252.333</v>
      </c>
      <c r="J2725" s="75">
        <v>238.31450000000001</v>
      </c>
      <c r="K2725" s="75">
        <v>196.25899999999999</v>
      </c>
      <c r="L2725" s="76">
        <v>287.55900000000003</v>
      </c>
      <c r="M2725" s="75">
        <v>252.333</v>
      </c>
      <c r="N2725" s="75">
        <v>252.333</v>
      </c>
      <c r="O2725" s="75">
        <v>252.333</v>
      </c>
      <c r="P2725" s="77">
        <v>196.25899999999999</v>
      </c>
      <c r="Q2725" s="77">
        <v>287.55900000000003</v>
      </c>
    </row>
    <row r="2726" spans="1:17" x14ac:dyDescent="0.2">
      <c r="A2726" s="19">
        <v>40164063</v>
      </c>
      <c r="B2726" s="19" t="s">
        <v>921</v>
      </c>
      <c r="C2726" s="20">
        <v>82139</v>
      </c>
      <c r="D2726" s="73">
        <v>127.25</v>
      </c>
      <c r="E2726" s="74">
        <v>0</v>
      </c>
      <c r="G2726" s="75">
        <v>239.03173999999999</v>
      </c>
      <c r="H2726" s="75">
        <v>260.7441</v>
      </c>
      <c r="I2726" s="75">
        <v>252.333</v>
      </c>
      <c r="J2726" s="75">
        <v>238.31450000000001</v>
      </c>
      <c r="K2726" s="75">
        <v>196.25899999999999</v>
      </c>
      <c r="L2726" s="76">
        <v>287.55900000000003</v>
      </c>
      <c r="M2726" s="75">
        <v>252.333</v>
      </c>
      <c r="N2726" s="75">
        <v>252.333</v>
      </c>
      <c r="O2726" s="75">
        <v>252.333</v>
      </c>
      <c r="P2726" s="77">
        <v>196.25899999999999</v>
      </c>
      <c r="Q2726" s="77">
        <v>287.55900000000003</v>
      </c>
    </row>
    <row r="2727" spans="1:17" x14ac:dyDescent="0.2">
      <c r="A2727" s="19">
        <v>40164071</v>
      </c>
      <c r="B2727" s="19" t="s">
        <v>654</v>
      </c>
      <c r="C2727" s="20">
        <v>84255</v>
      </c>
      <c r="D2727" s="73">
        <v>50</v>
      </c>
      <c r="E2727" s="74">
        <v>0</v>
      </c>
      <c r="G2727" s="75">
        <v>264.06790999999998</v>
      </c>
      <c r="H2727" s="75">
        <v>444.05640000000005</v>
      </c>
      <c r="I2727" s="75">
        <v>429.73200000000003</v>
      </c>
      <c r="J2727" s="75">
        <v>405.858</v>
      </c>
      <c r="K2727" s="75">
        <v>334.23599999999999</v>
      </c>
      <c r="L2727" s="76">
        <v>549.00900000000001</v>
      </c>
      <c r="M2727" s="75">
        <v>429.73200000000003</v>
      </c>
      <c r="N2727" s="75">
        <v>429.73200000000003</v>
      </c>
      <c r="O2727" s="75">
        <v>429.73200000000003</v>
      </c>
      <c r="P2727" s="77">
        <v>264.06790999999998</v>
      </c>
      <c r="Q2727" s="77">
        <v>549.00900000000001</v>
      </c>
    </row>
    <row r="2728" spans="1:17" x14ac:dyDescent="0.2">
      <c r="A2728" s="19">
        <v>40164089</v>
      </c>
      <c r="B2728" s="19" t="s">
        <v>1353</v>
      </c>
      <c r="C2728" s="20">
        <v>82379</v>
      </c>
      <c r="D2728" s="73">
        <v>112</v>
      </c>
      <c r="E2728" s="74">
        <v>0</v>
      </c>
      <c r="G2728" s="75">
        <v>264.06790999999998</v>
      </c>
      <c r="H2728" s="75">
        <v>444.05640000000005</v>
      </c>
      <c r="I2728" s="75">
        <v>429.73200000000003</v>
      </c>
      <c r="J2728" s="75">
        <v>405.858</v>
      </c>
      <c r="K2728" s="75">
        <v>334.23599999999999</v>
      </c>
      <c r="L2728" s="76">
        <v>549.00900000000001</v>
      </c>
      <c r="M2728" s="75">
        <v>429.73200000000003</v>
      </c>
      <c r="N2728" s="75">
        <v>429.73200000000003</v>
      </c>
      <c r="O2728" s="75">
        <v>429.73200000000003</v>
      </c>
      <c r="P2728" s="77">
        <v>264.06790999999998</v>
      </c>
      <c r="Q2728" s="77">
        <v>549.00900000000001</v>
      </c>
    </row>
    <row r="2729" spans="1:17" x14ac:dyDescent="0.2">
      <c r="A2729" s="19">
        <v>40164097</v>
      </c>
      <c r="B2729" s="19" t="s">
        <v>2281</v>
      </c>
      <c r="C2729" s="20">
        <v>82542</v>
      </c>
      <c r="D2729" s="73">
        <v>555.5</v>
      </c>
      <c r="E2729" s="74">
        <v>0</v>
      </c>
      <c r="G2729" s="75">
        <v>264.06790999999998</v>
      </c>
      <c r="H2729" s="75">
        <v>444.05640000000005</v>
      </c>
      <c r="I2729" s="75">
        <v>429.73200000000003</v>
      </c>
      <c r="J2729" s="75">
        <v>405.858</v>
      </c>
      <c r="K2729" s="75">
        <v>334.23599999999999</v>
      </c>
      <c r="L2729" s="76">
        <v>549.00900000000001</v>
      </c>
      <c r="M2729" s="75">
        <v>429.73200000000003</v>
      </c>
      <c r="N2729" s="75">
        <v>429.73200000000003</v>
      </c>
      <c r="O2729" s="75">
        <v>429.73200000000003</v>
      </c>
      <c r="P2729" s="77">
        <v>264.06790999999998</v>
      </c>
      <c r="Q2729" s="77">
        <v>549.00900000000001</v>
      </c>
    </row>
    <row r="2730" spans="1:17" x14ac:dyDescent="0.2">
      <c r="A2730" s="19">
        <v>40164105</v>
      </c>
      <c r="B2730" s="19" t="s">
        <v>3755</v>
      </c>
      <c r="C2730" s="20">
        <v>82542</v>
      </c>
      <c r="D2730" s="73">
        <v>256.75</v>
      </c>
      <c r="E2730" s="74">
        <v>0</v>
      </c>
      <c r="G2730" s="75">
        <v>264.06790999999998</v>
      </c>
      <c r="H2730" s="75">
        <v>444.05640000000005</v>
      </c>
      <c r="I2730" s="75">
        <v>429.73200000000003</v>
      </c>
      <c r="J2730" s="75">
        <v>405.858</v>
      </c>
      <c r="K2730" s="75">
        <v>334.23599999999999</v>
      </c>
      <c r="L2730" s="76">
        <v>549.00900000000001</v>
      </c>
      <c r="M2730" s="75">
        <v>429.73200000000003</v>
      </c>
      <c r="N2730" s="75">
        <v>429.73200000000003</v>
      </c>
      <c r="O2730" s="75">
        <v>429.73200000000003</v>
      </c>
      <c r="P2730" s="77">
        <v>264.06790999999998</v>
      </c>
      <c r="Q2730" s="77">
        <v>549.00900000000001</v>
      </c>
    </row>
    <row r="2731" spans="1:17" x14ac:dyDescent="0.2">
      <c r="A2731" s="19">
        <v>40164113</v>
      </c>
      <c r="B2731" s="19" t="s">
        <v>576</v>
      </c>
      <c r="C2731" s="20">
        <v>86666</v>
      </c>
      <c r="D2731" s="73">
        <v>289.75</v>
      </c>
      <c r="E2731" s="74">
        <v>0</v>
      </c>
      <c r="G2731" s="75">
        <v>637.15817000000004</v>
      </c>
      <c r="H2731" s="75">
        <v>652.39499999999998</v>
      </c>
      <c r="I2731" s="75">
        <v>631.35</v>
      </c>
      <c r="J2731" s="75">
        <v>596.27499999999998</v>
      </c>
      <c r="K2731" s="75">
        <v>491.04999999999995</v>
      </c>
      <c r="L2731" s="76">
        <v>2087.0009999999997</v>
      </c>
      <c r="M2731" s="75">
        <v>631.35</v>
      </c>
      <c r="N2731" s="75">
        <v>631.35</v>
      </c>
      <c r="O2731" s="75">
        <v>631.35</v>
      </c>
      <c r="P2731" s="77">
        <v>491.04999999999995</v>
      </c>
      <c r="Q2731" s="77">
        <v>2087.0009999999997</v>
      </c>
    </row>
    <row r="2732" spans="1:17" x14ac:dyDescent="0.2">
      <c r="A2732" s="19">
        <v>40164121</v>
      </c>
      <c r="B2732" s="19" t="s">
        <v>3353</v>
      </c>
      <c r="C2732" s="72" t="s">
        <v>50</v>
      </c>
      <c r="D2732" s="73">
        <v>165.75</v>
      </c>
      <c r="E2732" s="74">
        <v>0</v>
      </c>
      <c r="G2732" s="75">
        <v>341.59069</v>
      </c>
      <c r="H2732" s="75">
        <v>605.12310000000002</v>
      </c>
      <c r="I2732" s="75">
        <v>585.60299999999995</v>
      </c>
      <c r="J2732" s="75">
        <v>553.06949999999995</v>
      </c>
      <c r="K2732" s="75">
        <v>455.46899999999994</v>
      </c>
      <c r="L2732" s="76">
        <v>549.00900000000001</v>
      </c>
      <c r="M2732" s="75">
        <v>585.60299999999995</v>
      </c>
      <c r="N2732" s="75">
        <v>585.60299999999995</v>
      </c>
      <c r="O2732" s="75">
        <v>585.60299999999995</v>
      </c>
      <c r="P2732" s="77">
        <v>341.59069</v>
      </c>
      <c r="Q2732" s="77">
        <v>605.12310000000002</v>
      </c>
    </row>
    <row r="2733" spans="1:17" x14ac:dyDescent="0.2">
      <c r="A2733" s="19">
        <v>40164139</v>
      </c>
      <c r="B2733" s="19" t="s">
        <v>1212</v>
      </c>
      <c r="C2733" s="20">
        <v>87449</v>
      </c>
      <c r="D2733" s="73">
        <v>142.75</v>
      </c>
      <c r="E2733" s="74">
        <v>0</v>
      </c>
      <c r="G2733" s="75">
        <v>341.59069</v>
      </c>
      <c r="H2733" s="75">
        <v>605.12310000000002</v>
      </c>
      <c r="I2733" s="75">
        <v>585.60299999999995</v>
      </c>
      <c r="J2733" s="75">
        <v>553.06949999999995</v>
      </c>
      <c r="K2733" s="75">
        <v>455.46899999999994</v>
      </c>
      <c r="L2733" s="76">
        <v>549.00900000000001</v>
      </c>
      <c r="M2733" s="75">
        <v>585.60299999999995</v>
      </c>
      <c r="N2733" s="75">
        <v>585.60299999999995</v>
      </c>
      <c r="O2733" s="75">
        <v>585.60299999999995</v>
      </c>
      <c r="P2733" s="77">
        <v>341.59069</v>
      </c>
      <c r="Q2733" s="77">
        <v>605.12310000000002</v>
      </c>
    </row>
    <row r="2734" spans="1:17" x14ac:dyDescent="0.2">
      <c r="A2734" s="19">
        <v>40164147</v>
      </c>
      <c r="B2734" s="19" t="s">
        <v>2561</v>
      </c>
      <c r="C2734" s="20">
        <v>81256</v>
      </c>
      <c r="D2734" s="73">
        <v>226.5</v>
      </c>
      <c r="E2734" s="74">
        <v>0</v>
      </c>
      <c r="G2734" s="75">
        <v>341.59069</v>
      </c>
      <c r="H2734" s="75">
        <v>605.12310000000002</v>
      </c>
      <c r="I2734" s="75">
        <v>585.60299999999995</v>
      </c>
      <c r="J2734" s="75">
        <v>553.06949999999995</v>
      </c>
      <c r="K2734" s="75">
        <v>455.46899999999994</v>
      </c>
      <c r="L2734" s="76">
        <v>549.00900000000001</v>
      </c>
      <c r="M2734" s="75">
        <v>585.60299999999995</v>
      </c>
      <c r="N2734" s="75">
        <v>585.60299999999995</v>
      </c>
      <c r="O2734" s="75">
        <v>585.60299999999995</v>
      </c>
      <c r="P2734" s="77">
        <v>341.59069</v>
      </c>
      <c r="Q2734" s="77">
        <v>605.12310000000002</v>
      </c>
    </row>
    <row r="2735" spans="1:17" x14ac:dyDescent="0.2">
      <c r="A2735" s="19">
        <v>40164154</v>
      </c>
      <c r="B2735" s="19" t="s">
        <v>2327</v>
      </c>
      <c r="C2735" s="20">
        <v>88185</v>
      </c>
      <c r="D2735" s="73">
        <v>68.75</v>
      </c>
      <c r="E2735" s="74">
        <v>0</v>
      </c>
      <c r="G2735" s="75">
        <v>341.59069</v>
      </c>
      <c r="H2735" s="75">
        <v>657.74250000000006</v>
      </c>
      <c r="I2735" s="75">
        <v>636.52499999999998</v>
      </c>
      <c r="J2735" s="75">
        <v>601.16250000000002</v>
      </c>
      <c r="K2735" s="75">
        <v>495.07499999999999</v>
      </c>
      <c r="L2735" s="76">
        <v>549.00900000000001</v>
      </c>
      <c r="M2735" s="75">
        <v>636.52499999999998</v>
      </c>
      <c r="N2735" s="75">
        <v>636.52499999999998</v>
      </c>
      <c r="O2735" s="75">
        <v>636.52499999999998</v>
      </c>
      <c r="P2735" s="77">
        <v>341.59069</v>
      </c>
      <c r="Q2735" s="77">
        <v>657.74250000000006</v>
      </c>
    </row>
    <row r="2736" spans="1:17" x14ac:dyDescent="0.2">
      <c r="A2736" s="19">
        <v>40164162</v>
      </c>
      <c r="B2736" s="19" t="s">
        <v>1918</v>
      </c>
      <c r="C2736" s="20">
        <v>85025</v>
      </c>
      <c r="D2736" s="73">
        <v>54</v>
      </c>
      <c r="E2736" s="74">
        <v>0</v>
      </c>
      <c r="G2736" s="75">
        <v>0</v>
      </c>
      <c r="H2736" s="75">
        <v>560.63190000000009</v>
      </c>
      <c r="I2736" s="75">
        <v>542.54700000000003</v>
      </c>
      <c r="J2736" s="75">
        <v>512.40550000000007</v>
      </c>
      <c r="K2736" s="75">
        <v>421.98099999999999</v>
      </c>
      <c r="L2736" s="76">
        <v>0</v>
      </c>
      <c r="M2736" s="75">
        <v>542.54700000000003</v>
      </c>
      <c r="N2736" s="75">
        <v>542.54700000000003</v>
      </c>
      <c r="O2736" s="75">
        <v>542.54700000000003</v>
      </c>
      <c r="P2736" s="77">
        <v>0</v>
      </c>
      <c r="Q2736" s="77">
        <v>560.63190000000009</v>
      </c>
    </row>
    <row r="2737" spans="1:17" x14ac:dyDescent="0.2">
      <c r="A2737" s="19">
        <v>40164170</v>
      </c>
      <c r="B2737" s="19" t="s">
        <v>1920</v>
      </c>
      <c r="C2737" s="20">
        <v>80053</v>
      </c>
      <c r="D2737" s="73">
        <v>130.75</v>
      </c>
      <c r="E2737" s="74">
        <v>0</v>
      </c>
      <c r="G2737" s="75">
        <v>0</v>
      </c>
      <c r="H2737" s="75">
        <v>911.21400000000006</v>
      </c>
      <c r="I2737" s="75">
        <v>881.81999999999994</v>
      </c>
      <c r="J2737" s="75">
        <v>832.82999999999993</v>
      </c>
      <c r="K2737" s="75">
        <v>685.8599999999999</v>
      </c>
      <c r="L2737" s="76">
        <v>0</v>
      </c>
      <c r="M2737" s="75">
        <v>881.81999999999994</v>
      </c>
      <c r="N2737" s="75">
        <v>881.81999999999994</v>
      </c>
      <c r="O2737" s="75">
        <v>881.81999999999994</v>
      </c>
      <c r="P2737" s="77">
        <v>0</v>
      </c>
      <c r="Q2737" s="77">
        <v>911.21400000000006</v>
      </c>
    </row>
    <row r="2738" spans="1:17" x14ac:dyDescent="0.2">
      <c r="A2738" s="19">
        <v>40164188</v>
      </c>
      <c r="B2738" s="19" t="s">
        <v>1919</v>
      </c>
      <c r="C2738" s="20">
        <v>85027</v>
      </c>
      <c r="D2738" s="73">
        <v>50</v>
      </c>
      <c r="E2738" s="74">
        <v>0</v>
      </c>
      <c r="G2738" s="75">
        <v>239.03173999999999</v>
      </c>
      <c r="H2738" s="75">
        <v>242.99039999999999</v>
      </c>
      <c r="I2738" s="75">
        <v>235.15199999999999</v>
      </c>
      <c r="J2738" s="75">
        <v>222.08799999999997</v>
      </c>
      <c r="K2738" s="75">
        <v>182.89599999999996</v>
      </c>
      <c r="L2738" s="76">
        <v>287.55900000000003</v>
      </c>
      <c r="M2738" s="75">
        <v>235.15199999999999</v>
      </c>
      <c r="N2738" s="75">
        <v>235.15199999999999</v>
      </c>
      <c r="O2738" s="75">
        <v>235.15199999999999</v>
      </c>
      <c r="P2738" s="77">
        <v>182.89599999999996</v>
      </c>
      <c r="Q2738" s="77">
        <v>287.55900000000003</v>
      </c>
    </row>
    <row r="2739" spans="1:17" x14ac:dyDescent="0.2">
      <c r="A2739" s="19">
        <v>40164196</v>
      </c>
      <c r="B2739" s="19" t="s">
        <v>1923</v>
      </c>
      <c r="C2739" s="20">
        <v>80061</v>
      </c>
      <c r="D2739" s="73">
        <v>70</v>
      </c>
      <c r="E2739" s="74">
        <v>0</v>
      </c>
      <c r="G2739" s="75">
        <v>188.16098000000002</v>
      </c>
      <c r="H2739" s="75">
        <v>219.03360000000001</v>
      </c>
      <c r="I2739" s="75">
        <v>211.96800000000002</v>
      </c>
      <c r="J2739" s="75">
        <v>200.19200000000001</v>
      </c>
      <c r="K2739" s="75">
        <v>164.864</v>
      </c>
      <c r="L2739" s="76">
        <v>549.00900000000001</v>
      </c>
      <c r="M2739" s="75">
        <v>211.96800000000002</v>
      </c>
      <c r="N2739" s="75">
        <v>211.96800000000002</v>
      </c>
      <c r="O2739" s="75">
        <v>211.96800000000002</v>
      </c>
      <c r="P2739" s="77">
        <v>164.864</v>
      </c>
      <c r="Q2739" s="77">
        <v>549.00900000000001</v>
      </c>
    </row>
    <row r="2740" spans="1:17" x14ac:dyDescent="0.2">
      <c r="A2740" s="19">
        <v>40164204</v>
      </c>
      <c r="B2740" s="19" t="s">
        <v>1925</v>
      </c>
      <c r="C2740" s="20">
        <v>85007</v>
      </c>
      <c r="D2740" s="73">
        <v>31.25</v>
      </c>
      <c r="E2740" s="74">
        <v>0</v>
      </c>
      <c r="G2740" s="75">
        <v>188.95940000000002</v>
      </c>
      <c r="H2740" s="75">
        <v>0</v>
      </c>
      <c r="I2740" s="75">
        <v>0</v>
      </c>
      <c r="J2740" s="75">
        <v>0</v>
      </c>
      <c r="K2740" s="75">
        <v>0</v>
      </c>
      <c r="L2740" s="76">
        <v>1235.3399999999999</v>
      </c>
      <c r="M2740" s="75">
        <v>0</v>
      </c>
      <c r="N2740" s="75">
        <v>0</v>
      </c>
      <c r="O2740" s="75">
        <v>0</v>
      </c>
      <c r="P2740" s="77">
        <v>0</v>
      </c>
      <c r="Q2740" s="77">
        <v>1235.3399999999999</v>
      </c>
    </row>
    <row r="2741" spans="1:17" x14ac:dyDescent="0.2">
      <c r="A2741" s="19">
        <v>40164220</v>
      </c>
      <c r="B2741" s="19" t="s">
        <v>3668</v>
      </c>
      <c r="C2741" s="72" t="s">
        <v>3669</v>
      </c>
      <c r="D2741" s="73">
        <v>944.75</v>
      </c>
      <c r="E2741" s="74">
        <v>952.84399999999982</v>
      </c>
      <c r="G2741" s="75">
        <v>239.03173999999999</v>
      </c>
      <c r="H2741" s="75" t="e">
        <v>#N/A</v>
      </c>
      <c r="I2741" s="75" t="e">
        <v>#N/A</v>
      </c>
      <c r="J2741" s="75" t="e">
        <v>#N/A</v>
      </c>
      <c r="K2741" s="75" t="e">
        <v>#N/A</v>
      </c>
      <c r="L2741" s="76">
        <v>287.55900000000003</v>
      </c>
      <c r="M2741" s="75" t="e">
        <v>#N/A</v>
      </c>
      <c r="N2741" s="75" t="e">
        <v>#N/A</v>
      </c>
      <c r="O2741" s="75" t="e">
        <v>#N/A</v>
      </c>
      <c r="P2741" s="77"/>
      <c r="Q2741" s="77"/>
    </row>
    <row r="2742" spans="1:17" x14ac:dyDescent="0.2">
      <c r="A2742" s="19">
        <v>40164287</v>
      </c>
      <c r="B2742" s="19" t="s">
        <v>293</v>
      </c>
      <c r="C2742" s="72" t="s">
        <v>5068</v>
      </c>
      <c r="D2742" s="73">
        <v>126.25</v>
      </c>
      <c r="E2742" s="74">
        <v>0</v>
      </c>
      <c r="G2742" s="75">
        <v>264.06790999999998</v>
      </c>
      <c r="H2742" s="75" t="e">
        <v>#N/A</v>
      </c>
      <c r="I2742" s="75" t="e">
        <v>#N/A</v>
      </c>
      <c r="J2742" s="75" t="e">
        <v>#N/A</v>
      </c>
      <c r="K2742" s="75" t="e">
        <v>#N/A</v>
      </c>
      <c r="L2742" s="76">
        <v>549.00900000000001</v>
      </c>
      <c r="M2742" s="75" t="e">
        <v>#N/A</v>
      </c>
      <c r="N2742" s="75" t="e">
        <v>#N/A</v>
      </c>
      <c r="O2742" s="75" t="e">
        <v>#N/A</v>
      </c>
      <c r="P2742" s="77"/>
      <c r="Q2742" s="77"/>
    </row>
    <row r="2743" spans="1:17" x14ac:dyDescent="0.2">
      <c r="A2743" s="19">
        <v>40164295</v>
      </c>
      <c r="B2743" s="19" t="s">
        <v>4050</v>
      </c>
      <c r="C2743" s="20">
        <v>86769</v>
      </c>
      <c r="D2743" s="73">
        <v>71.25</v>
      </c>
      <c r="E2743" s="74">
        <v>0</v>
      </c>
      <c r="G2743" s="75">
        <v>264.06790999999998</v>
      </c>
      <c r="H2743" s="75">
        <v>256.46609999999998</v>
      </c>
      <c r="I2743" s="75">
        <v>248.19299999999998</v>
      </c>
      <c r="J2743" s="75">
        <v>234.40449999999998</v>
      </c>
      <c r="K2743" s="75">
        <v>193.03899999999999</v>
      </c>
      <c r="L2743" s="76">
        <v>549.00900000000001</v>
      </c>
      <c r="M2743" s="75">
        <v>248.19299999999998</v>
      </c>
      <c r="N2743" s="75">
        <v>248.19299999999998</v>
      </c>
      <c r="O2743" s="75">
        <v>248.19299999999998</v>
      </c>
      <c r="P2743" s="77">
        <v>193.03899999999999</v>
      </c>
      <c r="Q2743" s="77">
        <v>549.00900000000001</v>
      </c>
    </row>
    <row r="2744" spans="1:17" x14ac:dyDescent="0.2">
      <c r="A2744" s="19">
        <v>40164303</v>
      </c>
      <c r="B2744" s="19" t="s">
        <v>294</v>
      </c>
      <c r="C2744" s="72" t="s">
        <v>41</v>
      </c>
      <c r="D2744" s="73">
        <v>57.5</v>
      </c>
      <c r="E2744" s="74">
        <v>28.703999999999997</v>
      </c>
      <c r="G2744" s="75">
        <v>341.59069</v>
      </c>
      <c r="H2744" s="75">
        <v>261.81360000000001</v>
      </c>
      <c r="I2744" s="75">
        <v>253.36799999999999</v>
      </c>
      <c r="J2744" s="75">
        <v>239.29199999999997</v>
      </c>
      <c r="K2744" s="75">
        <v>197.06399999999996</v>
      </c>
      <c r="L2744" s="76">
        <v>549.00900000000001</v>
      </c>
      <c r="M2744" s="75">
        <v>253.36799999999999</v>
      </c>
      <c r="N2744" s="75">
        <v>253.36799999999999</v>
      </c>
      <c r="O2744" s="75">
        <v>253.36799999999999</v>
      </c>
      <c r="P2744" s="77">
        <v>197.06399999999996</v>
      </c>
      <c r="Q2744" s="77">
        <v>549.00900000000001</v>
      </c>
    </row>
    <row r="2745" spans="1:17" x14ac:dyDescent="0.2">
      <c r="A2745" s="19">
        <v>40164329</v>
      </c>
      <c r="B2745" s="19" t="s">
        <v>5067</v>
      </c>
      <c r="C2745" s="20">
        <v>85610</v>
      </c>
      <c r="D2745" s="73">
        <v>11.75</v>
      </c>
      <c r="E2745" s="74">
        <v>0</v>
      </c>
      <c r="G2745" s="75">
        <v>524.10569999999996</v>
      </c>
      <c r="H2745" s="75">
        <v>626.51310000000001</v>
      </c>
      <c r="I2745" s="75">
        <v>606.303</v>
      </c>
      <c r="J2745" s="75">
        <v>572.6194999999999</v>
      </c>
      <c r="K2745" s="75">
        <v>471.56899999999996</v>
      </c>
      <c r="L2745" s="76">
        <v>1235.3399999999999</v>
      </c>
      <c r="M2745" s="75">
        <v>606.303</v>
      </c>
      <c r="N2745" s="75">
        <v>606.303</v>
      </c>
      <c r="O2745" s="75">
        <v>606.303</v>
      </c>
      <c r="P2745" s="77">
        <v>471.56899999999996</v>
      </c>
      <c r="Q2745" s="77">
        <v>1235.3399999999999</v>
      </c>
    </row>
    <row r="2746" spans="1:17" x14ac:dyDescent="0.2">
      <c r="A2746" s="19">
        <v>40164337</v>
      </c>
      <c r="B2746" s="19" t="s">
        <v>5015</v>
      </c>
      <c r="C2746" s="20">
        <v>87426</v>
      </c>
      <c r="D2746" s="73">
        <v>69</v>
      </c>
      <c r="E2746" s="74">
        <v>0</v>
      </c>
      <c r="G2746" s="75">
        <v>637.15817000000004</v>
      </c>
      <c r="H2746" s="75">
        <v>652.39499999999998</v>
      </c>
      <c r="I2746" s="75">
        <v>631.35</v>
      </c>
      <c r="J2746" s="75">
        <v>596.27499999999998</v>
      </c>
      <c r="K2746" s="75">
        <v>491.04999999999995</v>
      </c>
      <c r="L2746" s="76">
        <v>2087.0009999999997</v>
      </c>
      <c r="M2746" s="75">
        <v>631.35</v>
      </c>
      <c r="N2746" s="75">
        <v>631.35</v>
      </c>
      <c r="O2746" s="75">
        <v>631.35</v>
      </c>
      <c r="P2746" s="77">
        <v>491.04999999999995</v>
      </c>
      <c r="Q2746" s="77">
        <v>2087.0009999999997</v>
      </c>
    </row>
    <row r="2747" spans="1:17" x14ac:dyDescent="0.2">
      <c r="A2747" s="19">
        <v>40164337</v>
      </c>
      <c r="B2747" s="19" t="s">
        <v>5015</v>
      </c>
      <c r="C2747" s="20">
        <v>87426</v>
      </c>
      <c r="D2747" s="73">
        <v>69</v>
      </c>
      <c r="E2747" s="74">
        <v>0</v>
      </c>
      <c r="G2747" s="75">
        <v>637.15817000000004</v>
      </c>
      <c r="H2747" s="75">
        <v>652.39499999999998</v>
      </c>
      <c r="I2747" s="75">
        <v>631.35</v>
      </c>
      <c r="J2747" s="75">
        <v>596.27499999999998</v>
      </c>
      <c r="K2747" s="75">
        <v>491.04999999999995</v>
      </c>
      <c r="L2747" s="76">
        <v>2087.0009999999997</v>
      </c>
      <c r="M2747" s="75">
        <v>631.35</v>
      </c>
      <c r="N2747" s="75">
        <v>631.35</v>
      </c>
      <c r="O2747" s="75">
        <v>631.35</v>
      </c>
      <c r="P2747" s="77">
        <v>491.04999999999995</v>
      </c>
      <c r="Q2747" s="77">
        <v>2087.0009999999997</v>
      </c>
    </row>
    <row r="2748" spans="1:17" x14ac:dyDescent="0.2">
      <c r="A2748" s="19">
        <v>40164345</v>
      </c>
      <c r="B2748" s="19" t="s">
        <v>5066</v>
      </c>
      <c r="C2748" s="20">
        <v>87426</v>
      </c>
      <c r="D2748" s="73">
        <v>57.5</v>
      </c>
      <c r="E2748" s="74">
        <v>0</v>
      </c>
      <c r="G2748" s="75">
        <v>637.15817000000004</v>
      </c>
      <c r="H2748" s="75">
        <v>652.39499999999998</v>
      </c>
      <c r="I2748" s="75">
        <v>631.35</v>
      </c>
      <c r="J2748" s="75">
        <v>596.27499999999998</v>
      </c>
      <c r="K2748" s="75">
        <v>491.04999999999995</v>
      </c>
      <c r="L2748" s="76">
        <v>2087.0009999999997</v>
      </c>
      <c r="M2748" s="75">
        <v>631.35</v>
      </c>
      <c r="N2748" s="75">
        <v>631.35</v>
      </c>
      <c r="O2748" s="75">
        <v>631.35</v>
      </c>
      <c r="P2748" s="77">
        <v>491.04999999999995</v>
      </c>
      <c r="Q2748" s="77">
        <v>2087.0009999999997</v>
      </c>
    </row>
    <row r="2749" spans="1:17" x14ac:dyDescent="0.2">
      <c r="A2749" s="19">
        <v>40164360</v>
      </c>
      <c r="B2749" s="19" t="s">
        <v>5175</v>
      </c>
      <c r="C2749" s="72" t="s">
        <v>5068</v>
      </c>
      <c r="D2749" s="73">
        <v>86.25</v>
      </c>
      <c r="E2749" s="74">
        <v>0</v>
      </c>
      <c r="G2749" s="75">
        <v>188.95940000000002</v>
      </c>
      <c r="H2749" s="75">
        <v>219.03360000000001</v>
      </c>
      <c r="I2749" s="75">
        <v>211.96800000000002</v>
      </c>
      <c r="J2749" s="75">
        <v>200.19200000000001</v>
      </c>
      <c r="K2749" s="75">
        <v>164.864</v>
      </c>
      <c r="L2749" s="76">
        <v>1235.3399999999999</v>
      </c>
      <c r="M2749" s="75">
        <v>211.96800000000002</v>
      </c>
      <c r="N2749" s="75">
        <v>211.96800000000002</v>
      </c>
      <c r="O2749" s="75">
        <v>211.96800000000002</v>
      </c>
      <c r="P2749" s="77">
        <v>164.864</v>
      </c>
      <c r="Q2749" s="77">
        <v>1235.3399999999999</v>
      </c>
    </row>
    <row r="2750" spans="1:17" x14ac:dyDescent="0.2">
      <c r="A2750" s="19">
        <v>40164378</v>
      </c>
      <c r="B2750" s="19" t="s">
        <v>5176</v>
      </c>
      <c r="C2750" s="20">
        <v>87637</v>
      </c>
      <c r="D2750" s="73">
        <v>206.5</v>
      </c>
      <c r="E2750" s="74">
        <v>0</v>
      </c>
      <c r="G2750" s="75">
        <v>188.95940000000002</v>
      </c>
      <c r="H2750" s="75">
        <v>219.03360000000001</v>
      </c>
      <c r="I2750" s="75">
        <v>211.96800000000002</v>
      </c>
      <c r="J2750" s="75">
        <v>200.19200000000001</v>
      </c>
      <c r="K2750" s="75">
        <v>164.864</v>
      </c>
      <c r="L2750" s="76">
        <v>1235.3399999999999</v>
      </c>
      <c r="M2750" s="75">
        <v>211.96800000000002</v>
      </c>
      <c r="N2750" s="75">
        <v>211.96800000000002</v>
      </c>
      <c r="O2750" s="75">
        <v>211.96800000000002</v>
      </c>
      <c r="P2750" s="77">
        <v>164.864</v>
      </c>
      <c r="Q2750" s="77">
        <v>1235.3399999999999</v>
      </c>
    </row>
    <row r="2751" spans="1:17" x14ac:dyDescent="0.2">
      <c r="A2751" s="19">
        <v>40164386</v>
      </c>
      <c r="B2751" s="19" t="s">
        <v>5177</v>
      </c>
      <c r="C2751" s="20">
        <v>87635</v>
      </c>
      <c r="D2751" s="73">
        <v>126.25</v>
      </c>
      <c r="E2751" s="74">
        <v>0</v>
      </c>
      <c r="G2751" s="75">
        <v>188.95940000000002</v>
      </c>
      <c r="H2751" s="75">
        <v>219.03360000000001</v>
      </c>
      <c r="I2751" s="75">
        <v>211.96800000000002</v>
      </c>
      <c r="J2751" s="75">
        <v>200.19200000000001</v>
      </c>
      <c r="K2751" s="75">
        <v>164.864</v>
      </c>
      <c r="L2751" s="76">
        <v>1235.3399999999999</v>
      </c>
      <c r="M2751" s="75">
        <v>211.96800000000002</v>
      </c>
      <c r="N2751" s="75">
        <v>211.96800000000002</v>
      </c>
      <c r="O2751" s="75">
        <v>211.96800000000002</v>
      </c>
      <c r="P2751" s="77">
        <v>164.864</v>
      </c>
      <c r="Q2751" s="77">
        <v>1235.3399999999999</v>
      </c>
    </row>
    <row r="2752" spans="1:17" x14ac:dyDescent="0.2">
      <c r="A2752" s="19">
        <v>40164428</v>
      </c>
      <c r="B2752" s="19" t="s">
        <v>5178</v>
      </c>
      <c r="C2752" s="20">
        <v>87501</v>
      </c>
      <c r="D2752" s="73">
        <v>122.5</v>
      </c>
      <c r="E2752" s="74">
        <v>0</v>
      </c>
      <c r="G2752" s="75">
        <v>252.75696000000002</v>
      </c>
      <c r="H2752" s="75">
        <v>277.64220000000006</v>
      </c>
      <c r="I2752" s="75">
        <v>268.68600000000004</v>
      </c>
      <c r="J2752" s="75">
        <v>253.75900000000001</v>
      </c>
      <c r="K2752" s="75">
        <v>208.97800000000001</v>
      </c>
      <c r="L2752" s="76">
        <v>549.00900000000001</v>
      </c>
      <c r="M2752" s="75">
        <v>268.68600000000004</v>
      </c>
      <c r="N2752" s="75">
        <v>268.68600000000004</v>
      </c>
      <c r="O2752" s="75">
        <v>268.68600000000004</v>
      </c>
      <c r="P2752" s="77">
        <v>208.97800000000001</v>
      </c>
      <c r="Q2752" s="77">
        <v>549.00900000000001</v>
      </c>
    </row>
    <row r="2753" spans="1:17" x14ac:dyDescent="0.2">
      <c r="A2753" s="19">
        <v>40164436</v>
      </c>
      <c r="B2753" s="19" t="s">
        <v>5179</v>
      </c>
      <c r="C2753" s="20">
        <v>87324</v>
      </c>
      <c r="D2753" s="73">
        <v>53.75</v>
      </c>
      <c r="E2753" s="74">
        <v>0</v>
      </c>
      <c r="G2753" s="75">
        <v>252.75696000000002</v>
      </c>
      <c r="H2753" s="75">
        <v>277.64220000000006</v>
      </c>
      <c r="I2753" s="75">
        <v>268.68600000000004</v>
      </c>
      <c r="J2753" s="75">
        <v>253.75900000000001</v>
      </c>
      <c r="K2753" s="75">
        <v>208.97800000000001</v>
      </c>
      <c r="L2753" s="76">
        <v>549.00900000000001</v>
      </c>
      <c r="M2753" s="75">
        <v>268.68600000000004</v>
      </c>
      <c r="N2753" s="75">
        <v>268.68600000000004</v>
      </c>
      <c r="O2753" s="75">
        <v>268.68600000000004</v>
      </c>
      <c r="P2753" s="77">
        <v>208.97800000000001</v>
      </c>
      <c r="Q2753" s="77">
        <v>549.00900000000001</v>
      </c>
    </row>
    <row r="2754" spans="1:17" x14ac:dyDescent="0.2">
      <c r="A2754" s="19">
        <v>40164449</v>
      </c>
      <c r="B2754" s="19" t="s">
        <v>5180</v>
      </c>
      <c r="C2754" s="20">
        <v>87154</v>
      </c>
      <c r="D2754" s="73">
        <v>473</v>
      </c>
      <c r="E2754" s="74">
        <v>0</v>
      </c>
      <c r="G2754" s="75">
        <v>252.75696000000002</v>
      </c>
      <c r="H2754" s="75">
        <v>277.64220000000006</v>
      </c>
      <c r="I2754" s="75">
        <v>268.68600000000004</v>
      </c>
      <c r="J2754" s="75">
        <v>253.75900000000001</v>
      </c>
      <c r="K2754" s="75">
        <v>208.97800000000001</v>
      </c>
      <c r="L2754" s="76">
        <v>549.00900000000001</v>
      </c>
      <c r="M2754" s="75">
        <v>268.68600000000004</v>
      </c>
      <c r="N2754" s="75">
        <v>268.68600000000004</v>
      </c>
      <c r="O2754" s="75">
        <v>268.68600000000004</v>
      </c>
      <c r="P2754" s="77">
        <v>208.97800000000001</v>
      </c>
      <c r="Q2754" s="77">
        <v>549.00900000000001</v>
      </c>
    </row>
    <row r="2755" spans="1:17" x14ac:dyDescent="0.2">
      <c r="A2755" s="19">
        <v>40164451</v>
      </c>
      <c r="B2755" s="19" t="s">
        <v>5181</v>
      </c>
      <c r="C2755" s="20">
        <v>87154</v>
      </c>
      <c r="D2755" s="73">
        <v>473</v>
      </c>
      <c r="E2755" s="74">
        <v>0</v>
      </c>
      <c r="G2755" s="75">
        <v>313.32281999999998</v>
      </c>
      <c r="H2755" s="75">
        <v>358.71030000000002</v>
      </c>
      <c r="I2755" s="75">
        <v>347.13900000000001</v>
      </c>
      <c r="J2755" s="75">
        <v>327.8535</v>
      </c>
      <c r="K2755" s="75">
        <v>269.99699999999996</v>
      </c>
      <c r="L2755" s="76">
        <v>1235.3399999999999</v>
      </c>
      <c r="M2755" s="75">
        <v>347.13900000000001</v>
      </c>
      <c r="N2755" s="75">
        <v>347.13900000000001</v>
      </c>
      <c r="O2755" s="75">
        <v>347.13900000000001</v>
      </c>
      <c r="P2755" s="77">
        <v>269.99699999999996</v>
      </c>
      <c r="Q2755" s="77">
        <v>1235.3399999999999</v>
      </c>
    </row>
    <row r="2756" spans="1:17" x14ac:dyDescent="0.2">
      <c r="A2756" s="19">
        <v>40164469</v>
      </c>
      <c r="B2756" s="19" t="s">
        <v>5182</v>
      </c>
      <c r="C2756" s="20">
        <v>87506</v>
      </c>
      <c r="D2756" s="73">
        <v>417.5</v>
      </c>
      <c r="E2756" s="74">
        <v>0</v>
      </c>
      <c r="G2756" s="75">
        <v>313.32281999999998</v>
      </c>
      <c r="H2756" s="75">
        <v>358.71030000000002</v>
      </c>
      <c r="I2756" s="75">
        <v>347.13900000000001</v>
      </c>
      <c r="J2756" s="75">
        <v>327.8535</v>
      </c>
      <c r="K2756" s="75">
        <v>269.99699999999996</v>
      </c>
      <c r="L2756" s="76">
        <v>1235.3399999999999</v>
      </c>
      <c r="M2756" s="75">
        <v>347.13900000000001</v>
      </c>
      <c r="N2756" s="75">
        <v>347.13900000000001</v>
      </c>
      <c r="O2756" s="75">
        <v>347.13900000000001</v>
      </c>
      <c r="P2756" s="77">
        <v>269.99699999999996</v>
      </c>
      <c r="Q2756" s="77">
        <v>1235.3399999999999</v>
      </c>
    </row>
    <row r="2757" spans="1:17" x14ac:dyDescent="0.2">
      <c r="A2757" s="19">
        <v>40164477</v>
      </c>
      <c r="B2757" s="19" t="s">
        <v>5183</v>
      </c>
      <c r="C2757" s="20">
        <v>84112</v>
      </c>
      <c r="D2757" s="73">
        <v>130</v>
      </c>
      <c r="E2757" s="74">
        <v>0</v>
      </c>
      <c r="G2757" s="75">
        <v>313.32281999999998</v>
      </c>
      <c r="H2757" s="75">
        <v>358.71030000000002</v>
      </c>
      <c r="I2757" s="75">
        <v>347.13900000000001</v>
      </c>
      <c r="J2757" s="75">
        <v>327.8535</v>
      </c>
      <c r="K2757" s="75">
        <v>269.99699999999996</v>
      </c>
      <c r="L2757" s="76">
        <v>1235.3399999999999</v>
      </c>
      <c r="M2757" s="75">
        <v>347.13900000000001</v>
      </c>
      <c r="N2757" s="75">
        <v>347.13900000000001</v>
      </c>
      <c r="O2757" s="75">
        <v>347.13900000000001</v>
      </c>
      <c r="P2757" s="77">
        <v>269.99699999999996</v>
      </c>
      <c r="Q2757" s="77">
        <v>1235.3399999999999</v>
      </c>
    </row>
    <row r="2758" spans="1:17" x14ac:dyDescent="0.2">
      <c r="A2758" s="19">
        <v>40166811</v>
      </c>
      <c r="B2758" s="19" t="s">
        <v>141</v>
      </c>
      <c r="C2758" s="20">
        <v>84703</v>
      </c>
      <c r="D2758" s="73">
        <v>77</v>
      </c>
      <c r="E2758" s="74">
        <v>0</v>
      </c>
      <c r="G2758" s="75">
        <v>359.36503999999996</v>
      </c>
      <c r="H2758" s="75">
        <v>412.18529999999998</v>
      </c>
      <c r="I2758" s="75">
        <v>398.88900000000001</v>
      </c>
      <c r="J2758" s="75">
        <v>376.7285</v>
      </c>
      <c r="K2758" s="75">
        <v>310.24699999999996</v>
      </c>
      <c r="L2758" s="76">
        <v>1235.3399999999999</v>
      </c>
      <c r="M2758" s="75">
        <v>398.88900000000001</v>
      </c>
      <c r="N2758" s="75">
        <v>398.88900000000001</v>
      </c>
      <c r="O2758" s="75">
        <v>398.88900000000001</v>
      </c>
      <c r="P2758" s="77">
        <v>310.24699999999996</v>
      </c>
      <c r="Q2758" s="77">
        <v>1235.3399999999999</v>
      </c>
    </row>
    <row r="2759" spans="1:17" x14ac:dyDescent="0.2">
      <c r="A2759" s="19">
        <v>40166829</v>
      </c>
      <c r="B2759" s="19" t="s">
        <v>602</v>
      </c>
      <c r="C2759" s="20">
        <v>84702</v>
      </c>
      <c r="D2759" s="73">
        <v>331.25</v>
      </c>
      <c r="E2759" s="74">
        <v>0</v>
      </c>
      <c r="G2759" s="75">
        <v>359.36503999999996</v>
      </c>
      <c r="H2759" s="75">
        <v>412.18529999999998</v>
      </c>
      <c r="I2759" s="75">
        <v>398.88900000000001</v>
      </c>
      <c r="J2759" s="75">
        <v>376.7285</v>
      </c>
      <c r="K2759" s="75">
        <v>310.24699999999996</v>
      </c>
      <c r="L2759" s="76">
        <v>1235.3399999999999</v>
      </c>
      <c r="M2759" s="75">
        <v>398.88900000000001</v>
      </c>
      <c r="N2759" s="75">
        <v>398.88900000000001</v>
      </c>
      <c r="O2759" s="75">
        <v>398.88900000000001</v>
      </c>
      <c r="P2759" s="77">
        <v>310.24699999999996</v>
      </c>
      <c r="Q2759" s="77">
        <v>1235.3399999999999</v>
      </c>
    </row>
    <row r="2760" spans="1:17" x14ac:dyDescent="0.2">
      <c r="A2760" s="19">
        <v>40167504</v>
      </c>
      <c r="B2760" s="19" t="s">
        <v>621</v>
      </c>
      <c r="C2760" s="20">
        <v>82607</v>
      </c>
      <c r="D2760" s="73">
        <v>129.5</v>
      </c>
      <c r="E2760" s="74">
        <v>0</v>
      </c>
      <c r="G2760" s="75">
        <v>359.36503999999996</v>
      </c>
      <c r="H2760" s="75">
        <v>412.18529999999998</v>
      </c>
      <c r="I2760" s="75">
        <v>398.88900000000001</v>
      </c>
      <c r="J2760" s="75">
        <v>376.7285</v>
      </c>
      <c r="K2760" s="75">
        <v>310.24699999999996</v>
      </c>
      <c r="L2760" s="76">
        <v>1235.3399999999999</v>
      </c>
      <c r="M2760" s="75">
        <v>398.88900000000001</v>
      </c>
      <c r="N2760" s="75">
        <v>398.88900000000001</v>
      </c>
      <c r="O2760" s="75">
        <v>398.88900000000001</v>
      </c>
      <c r="P2760" s="77">
        <v>310.24699999999996</v>
      </c>
      <c r="Q2760" s="77">
        <v>1235.3399999999999</v>
      </c>
    </row>
    <row r="2761" spans="1:17" x14ac:dyDescent="0.2">
      <c r="A2761" s="19">
        <v>40167538</v>
      </c>
      <c r="B2761" s="19" t="s">
        <v>331</v>
      </c>
      <c r="C2761" s="20">
        <v>82746</v>
      </c>
      <c r="D2761" s="73">
        <v>278.75</v>
      </c>
      <c r="E2761" s="74">
        <v>0</v>
      </c>
      <c r="G2761" s="75">
        <v>412.65006999999997</v>
      </c>
      <c r="H2761" s="75">
        <v>474.43020000000001</v>
      </c>
      <c r="I2761" s="75">
        <v>459.12599999999998</v>
      </c>
      <c r="J2761" s="75">
        <v>433.61899999999997</v>
      </c>
      <c r="K2761" s="75">
        <v>357.09799999999996</v>
      </c>
      <c r="L2761" s="76">
        <v>1235.3399999999999</v>
      </c>
      <c r="M2761" s="75">
        <v>459.12599999999998</v>
      </c>
      <c r="N2761" s="75">
        <v>459.12599999999998</v>
      </c>
      <c r="O2761" s="75">
        <v>459.12599999999998</v>
      </c>
      <c r="P2761" s="77">
        <v>357.09799999999996</v>
      </c>
      <c r="Q2761" s="77">
        <v>1235.3399999999999</v>
      </c>
    </row>
    <row r="2762" spans="1:17" x14ac:dyDescent="0.2">
      <c r="A2762" s="19">
        <v>40169831</v>
      </c>
      <c r="B2762" s="19" t="s">
        <v>2999</v>
      </c>
      <c r="C2762" s="20">
        <v>83698</v>
      </c>
      <c r="D2762" s="73">
        <v>243.25</v>
      </c>
      <c r="E2762" s="74">
        <v>0</v>
      </c>
      <c r="G2762" s="75">
        <v>412.65006999999997</v>
      </c>
      <c r="H2762" s="75">
        <v>474.43020000000001</v>
      </c>
      <c r="I2762" s="75">
        <v>459.12599999999998</v>
      </c>
      <c r="J2762" s="75">
        <v>433.61899999999997</v>
      </c>
      <c r="K2762" s="75">
        <v>357.09799999999996</v>
      </c>
      <c r="L2762" s="76">
        <v>1235.3399999999999</v>
      </c>
      <c r="M2762" s="75">
        <v>459.12599999999998</v>
      </c>
      <c r="N2762" s="75">
        <v>459.12599999999998</v>
      </c>
      <c r="O2762" s="75">
        <v>459.12599999999998</v>
      </c>
      <c r="P2762" s="77">
        <v>357.09799999999996</v>
      </c>
      <c r="Q2762" s="77">
        <v>1235.3399999999999</v>
      </c>
    </row>
    <row r="2763" spans="1:17" x14ac:dyDescent="0.2">
      <c r="A2763" s="19">
        <v>40169849</v>
      </c>
      <c r="B2763" s="19" t="s">
        <v>2998</v>
      </c>
      <c r="C2763" s="20">
        <v>83704</v>
      </c>
      <c r="D2763" s="73">
        <v>231</v>
      </c>
      <c r="E2763" s="74">
        <v>0</v>
      </c>
      <c r="G2763" s="75">
        <v>412.65006999999997</v>
      </c>
      <c r="H2763" s="75">
        <v>474.43020000000001</v>
      </c>
      <c r="I2763" s="75">
        <v>459.12599999999998</v>
      </c>
      <c r="J2763" s="75">
        <v>433.61899999999997</v>
      </c>
      <c r="K2763" s="75">
        <v>357.09799999999996</v>
      </c>
      <c r="L2763" s="76">
        <v>1235.3399999999999</v>
      </c>
      <c r="M2763" s="75">
        <v>459.12599999999998</v>
      </c>
      <c r="N2763" s="75">
        <v>459.12599999999998</v>
      </c>
      <c r="O2763" s="75">
        <v>459.12599999999998</v>
      </c>
      <c r="P2763" s="77">
        <v>357.09799999999996</v>
      </c>
      <c r="Q2763" s="77">
        <v>1235.3399999999999</v>
      </c>
    </row>
    <row r="2764" spans="1:17" x14ac:dyDescent="0.2">
      <c r="A2764" s="19">
        <v>40169914</v>
      </c>
      <c r="B2764" s="19" t="s">
        <v>3269</v>
      </c>
      <c r="C2764" s="20">
        <v>83516</v>
      </c>
      <c r="D2764" s="73">
        <v>122.25</v>
      </c>
      <c r="E2764" s="74">
        <v>0</v>
      </c>
      <c r="G2764" s="75">
        <v>301.21344999999997</v>
      </c>
      <c r="H2764" s="75">
        <v>223.52549999999999</v>
      </c>
      <c r="I2764" s="75">
        <v>216.315</v>
      </c>
      <c r="J2764" s="75">
        <v>204.29749999999999</v>
      </c>
      <c r="K2764" s="75">
        <v>168.24499999999998</v>
      </c>
      <c r="L2764" s="76">
        <v>549.00900000000001</v>
      </c>
      <c r="M2764" s="75">
        <v>216.315</v>
      </c>
      <c r="N2764" s="75">
        <v>216.315</v>
      </c>
      <c r="O2764" s="75">
        <v>216.315</v>
      </c>
      <c r="P2764" s="77">
        <v>168.24499999999998</v>
      </c>
      <c r="Q2764" s="77">
        <v>549.00900000000001</v>
      </c>
    </row>
    <row r="2765" spans="1:17" x14ac:dyDescent="0.2">
      <c r="A2765" s="19">
        <v>40169922</v>
      </c>
      <c r="B2765" s="19" t="s">
        <v>3774</v>
      </c>
      <c r="C2765" s="20">
        <v>83516</v>
      </c>
      <c r="D2765" s="73">
        <v>122.25</v>
      </c>
      <c r="E2765" s="74">
        <v>0</v>
      </c>
      <c r="G2765" s="75">
        <v>334.32886999999999</v>
      </c>
      <c r="H2765" s="75">
        <v>253.68539999999999</v>
      </c>
      <c r="I2765" s="75">
        <v>245.50199999999998</v>
      </c>
      <c r="J2765" s="75">
        <v>231.86299999999997</v>
      </c>
      <c r="K2765" s="75">
        <v>190.94599999999997</v>
      </c>
      <c r="L2765" s="76">
        <v>549.00900000000001</v>
      </c>
      <c r="M2765" s="75">
        <v>245.50199999999998</v>
      </c>
      <c r="N2765" s="75">
        <v>245.50199999999998</v>
      </c>
      <c r="O2765" s="75">
        <v>245.50199999999998</v>
      </c>
      <c r="P2765" s="77">
        <v>190.94599999999997</v>
      </c>
      <c r="Q2765" s="77">
        <v>549.00900000000001</v>
      </c>
    </row>
    <row r="2766" spans="1:17" x14ac:dyDescent="0.2">
      <c r="A2766" s="19">
        <v>40169930</v>
      </c>
      <c r="B2766" s="19" t="s">
        <v>3009</v>
      </c>
      <c r="C2766" s="20">
        <v>85130</v>
      </c>
      <c r="D2766" s="73">
        <v>296.5</v>
      </c>
      <c r="E2766" s="74">
        <v>0</v>
      </c>
      <c r="G2766" s="75">
        <v>410.23580000000004</v>
      </c>
      <c r="H2766" s="75">
        <v>297.32100000000003</v>
      </c>
      <c r="I2766" s="75">
        <v>287.73</v>
      </c>
      <c r="J2766" s="75">
        <v>271.745</v>
      </c>
      <c r="K2766" s="75">
        <v>223.79</v>
      </c>
      <c r="L2766" s="76">
        <v>1235.3399999999999</v>
      </c>
      <c r="M2766" s="75">
        <v>287.73</v>
      </c>
      <c r="N2766" s="75">
        <v>287.73</v>
      </c>
      <c r="O2766" s="75">
        <v>287.73</v>
      </c>
      <c r="P2766" s="77">
        <v>223.79</v>
      </c>
      <c r="Q2766" s="77">
        <v>1235.3399999999999</v>
      </c>
    </row>
    <row r="2767" spans="1:17" x14ac:dyDescent="0.2">
      <c r="A2767" s="19">
        <v>40169948</v>
      </c>
      <c r="B2767" s="19" t="s">
        <v>3775</v>
      </c>
      <c r="C2767" s="20">
        <v>81240</v>
      </c>
      <c r="D2767" s="73">
        <v>621.75</v>
      </c>
      <c r="E2767" s="74">
        <v>0</v>
      </c>
      <c r="G2767" s="75">
        <v>252.75696000000002</v>
      </c>
      <c r="H2767" s="75">
        <v>253.68539999999999</v>
      </c>
      <c r="I2767" s="75">
        <v>245.50199999999998</v>
      </c>
      <c r="J2767" s="75">
        <v>231.86299999999997</v>
      </c>
      <c r="K2767" s="75">
        <v>190.94599999999997</v>
      </c>
      <c r="L2767" s="76">
        <v>549.00900000000001</v>
      </c>
      <c r="M2767" s="75">
        <v>245.50199999999998</v>
      </c>
      <c r="N2767" s="75">
        <v>245.50199999999998</v>
      </c>
      <c r="O2767" s="75">
        <v>245.50199999999998</v>
      </c>
      <c r="P2767" s="77">
        <v>190.94599999999997</v>
      </c>
      <c r="Q2767" s="77">
        <v>549.00900000000001</v>
      </c>
    </row>
    <row r="2768" spans="1:17" x14ac:dyDescent="0.2">
      <c r="A2768" s="19">
        <v>40169955</v>
      </c>
      <c r="B2768" s="19" t="s">
        <v>4578</v>
      </c>
      <c r="C2768" s="20">
        <v>83520</v>
      </c>
      <c r="D2768" s="73">
        <v>231</v>
      </c>
      <c r="E2768" s="74">
        <v>0</v>
      </c>
      <c r="G2768" s="75">
        <v>188.95940000000002</v>
      </c>
      <c r="H2768" s="75">
        <v>174.54240000000001</v>
      </c>
      <c r="I2768" s="75">
        <v>168.91200000000001</v>
      </c>
      <c r="J2768" s="75">
        <v>159.52799999999999</v>
      </c>
      <c r="K2768" s="75">
        <v>131.376</v>
      </c>
      <c r="L2768" s="76">
        <v>1235.3399999999999</v>
      </c>
      <c r="M2768" s="75">
        <v>168.91200000000001</v>
      </c>
      <c r="N2768" s="75">
        <v>168.91200000000001</v>
      </c>
      <c r="O2768" s="75">
        <v>168.91200000000001</v>
      </c>
      <c r="P2768" s="77">
        <v>131.376</v>
      </c>
      <c r="Q2768" s="77">
        <v>1235.3399999999999</v>
      </c>
    </row>
    <row r="2769" spans="1:17" x14ac:dyDescent="0.2">
      <c r="A2769" s="19">
        <v>40169963</v>
      </c>
      <c r="B2769" s="19" t="s">
        <v>3990</v>
      </c>
      <c r="C2769" s="72" t="s">
        <v>50</v>
      </c>
      <c r="D2769" s="73">
        <v>243.25</v>
      </c>
      <c r="E2769" s="74">
        <v>0</v>
      </c>
      <c r="G2769" s="75">
        <v>313.32281999999998</v>
      </c>
      <c r="H2769" s="75">
        <v>235.93170000000001</v>
      </c>
      <c r="I2769" s="75">
        <v>228.321</v>
      </c>
      <c r="J2769" s="75">
        <v>215.63649999999998</v>
      </c>
      <c r="K2769" s="75">
        <v>177.583</v>
      </c>
      <c r="L2769" s="76">
        <v>1235.3399999999999</v>
      </c>
      <c r="M2769" s="75">
        <v>228.321</v>
      </c>
      <c r="N2769" s="75">
        <v>228.321</v>
      </c>
      <c r="O2769" s="75">
        <v>228.321</v>
      </c>
      <c r="P2769" s="77">
        <v>177.583</v>
      </c>
      <c r="Q2769" s="77">
        <v>1235.3399999999999</v>
      </c>
    </row>
    <row r="2770" spans="1:17" x14ac:dyDescent="0.2">
      <c r="A2770" s="19">
        <v>40169971</v>
      </c>
      <c r="B2770" s="19" t="s">
        <v>3246</v>
      </c>
      <c r="C2770" s="20">
        <v>81291</v>
      </c>
      <c r="D2770" s="73">
        <v>621.75</v>
      </c>
      <c r="E2770" s="74">
        <v>0</v>
      </c>
      <c r="G2770" s="75">
        <v>359.36503999999996</v>
      </c>
      <c r="H2770" s="75">
        <v>271.4391</v>
      </c>
      <c r="I2770" s="75">
        <v>262.68299999999999</v>
      </c>
      <c r="J2770" s="75">
        <v>248.08949999999999</v>
      </c>
      <c r="K2770" s="75">
        <v>204.309</v>
      </c>
      <c r="L2770" s="76">
        <v>1235.3399999999999</v>
      </c>
      <c r="M2770" s="75">
        <v>262.68299999999999</v>
      </c>
      <c r="N2770" s="75">
        <v>262.68299999999999</v>
      </c>
      <c r="O2770" s="75">
        <v>262.68299999999999</v>
      </c>
      <c r="P2770" s="77">
        <v>204.309</v>
      </c>
      <c r="Q2770" s="77">
        <v>1235.3399999999999</v>
      </c>
    </row>
    <row r="2771" spans="1:17" x14ac:dyDescent="0.2">
      <c r="A2771" s="19">
        <v>40169989</v>
      </c>
      <c r="B2771" s="19" t="s">
        <v>4688</v>
      </c>
      <c r="C2771" s="20">
        <v>83520</v>
      </c>
      <c r="D2771" s="73">
        <v>231</v>
      </c>
      <c r="E2771" s="74">
        <v>0</v>
      </c>
      <c r="G2771" s="75">
        <v>412.65006999999997</v>
      </c>
      <c r="H2771" s="75">
        <v>312.50790000000001</v>
      </c>
      <c r="I2771" s="75">
        <v>302.42699999999996</v>
      </c>
      <c r="J2771" s="75">
        <v>285.62549999999999</v>
      </c>
      <c r="K2771" s="75">
        <v>235.22099999999998</v>
      </c>
      <c r="L2771" s="76">
        <v>1235.3399999999999</v>
      </c>
      <c r="M2771" s="75">
        <v>302.42699999999996</v>
      </c>
      <c r="N2771" s="75">
        <v>302.42699999999996</v>
      </c>
      <c r="O2771" s="75">
        <v>302.42699999999996</v>
      </c>
      <c r="P2771" s="77">
        <v>235.22099999999998</v>
      </c>
      <c r="Q2771" s="77">
        <v>1235.3399999999999</v>
      </c>
    </row>
    <row r="2772" spans="1:17" x14ac:dyDescent="0.2">
      <c r="A2772" s="19">
        <v>40169997</v>
      </c>
      <c r="B2772" s="19" t="s">
        <v>4628</v>
      </c>
      <c r="C2772" s="72" t="s">
        <v>50</v>
      </c>
      <c r="D2772" s="73">
        <v>187</v>
      </c>
      <c r="E2772" s="74">
        <v>0</v>
      </c>
      <c r="G2772" s="75">
        <v>264.06790999999998</v>
      </c>
      <c r="H2772" s="75">
        <v>414.75210000000004</v>
      </c>
      <c r="I2772" s="75">
        <v>401.37300000000005</v>
      </c>
      <c r="J2772" s="75">
        <v>379.0745</v>
      </c>
      <c r="K2772" s="75">
        <v>312.17899999999997</v>
      </c>
      <c r="L2772" s="76">
        <v>549.00900000000001</v>
      </c>
      <c r="M2772" s="75">
        <v>401.37300000000005</v>
      </c>
      <c r="N2772" s="75">
        <v>401.37300000000005</v>
      </c>
      <c r="O2772" s="75">
        <v>401.37300000000005</v>
      </c>
      <c r="P2772" s="77">
        <v>264.06790999999998</v>
      </c>
      <c r="Q2772" s="77">
        <v>549.00900000000001</v>
      </c>
    </row>
    <row r="2773" spans="1:17" x14ac:dyDescent="0.2">
      <c r="A2773" s="19">
        <v>40170003</v>
      </c>
      <c r="B2773" s="19" t="s">
        <v>3741</v>
      </c>
      <c r="C2773" s="20">
        <v>80192</v>
      </c>
      <c r="D2773" s="73">
        <v>361.75</v>
      </c>
      <c r="E2773" s="74">
        <v>0</v>
      </c>
      <c r="G2773" s="75">
        <v>239.03173999999999</v>
      </c>
      <c r="H2773" s="75">
        <v>210.90540000000001</v>
      </c>
      <c r="I2773" s="75">
        <v>204.102</v>
      </c>
      <c r="J2773" s="75">
        <v>192.76300000000001</v>
      </c>
      <c r="K2773" s="75">
        <v>158.74599999999998</v>
      </c>
      <c r="L2773" s="76">
        <v>287.55900000000003</v>
      </c>
      <c r="M2773" s="75">
        <v>204.102</v>
      </c>
      <c r="N2773" s="75">
        <v>204.102</v>
      </c>
      <c r="O2773" s="75">
        <v>204.102</v>
      </c>
      <c r="P2773" s="77">
        <v>158.74599999999998</v>
      </c>
      <c r="Q2773" s="77">
        <v>287.55900000000003</v>
      </c>
    </row>
    <row r="2774" spans="1:17" x14ac:dyDescent="0.2">
      <c r="A2774" s="19">
        <v>40170011</v>
      </c>
      <c r="B2774" s="19" t="s">
        <v>3044</v>
      </c>
      <c r="C2774" s="20">
        <v>86617</v>
      </c>
      <c r="D2774" s="73">
        <v>186.5</v>
      </c>
      <c r="E2774" s="74">
        <v>0</v>
      </c>
      <c r="G2774" s="75">
        <v>572.54318000000001</v>
      </c>
      <c r="H2774" s="75">
        <v>708.43680000000006</v>
      </c>
      <c r="I2774" s="75">
        <v>685.58400000000006</v>
      </c>
      <c r="J2774" s="75">
        <v>647.49599999999998</v>
      </c>
      <c r="K2774" s="75">
        <v>533.23199999999997</v>
      </c>
      <c r="L2774" s="76">
        <v>1235.3399999999999</v>
      </c>
      <c r="M2774" s="75">
        <v>685.58400000000006</v>
      </c>
      <c r="N2774" s="75">
        <v>685.58400000000006</v>
      </c>
      <c r="O2774" s="75">
        <v>685.58400000000006</v>
      </c>
      <c r="P2774" s="77">
        <v>533.23199999999997</v>
      </c>
      <c r="Q2774" s="77">
        <v>1235.3399999999999</v>
      </c>
    </row>
    <row r="2775" spans="1:17" x14ac:dyDescent="0.2">
      <c r="A2775" s="19">
        <v>40170037</v>
      </c>
      <c r="B2775" s="19" t="s">
        <v>1724</v>
      </c>
      <c r="C2775" s="20">
        <v>87116</v>
      </c>
      <c r="D2775" s="73">
        <v>250</v>
      </c>
      <c r="E2775" s="74">
        <v>0</v>
      </c>
      <c r="G2775" s="75">
        <v>264.06790999999998</v>
      </c>
      <c r="H2775" s="75">
        <v>414.75210000000004</v>
      </c>
      <c r="I2775" s="75">
        <v>401.37300000000005</v>
      </c>
      <c r="J2775" s="75">
        <v>379.0745</v>
      </c>
      <c r="K2775" s="75">
        <v>312.17899999999997</v>
      </c>
      <c r="L2775" s="76">
        <v>549.00900000000001</v>
      </c>
      <c r="M2775" s="75">
        <v>401.37300000000005</v>
      </c>
      <c r="N2775" s="75">
        <v>401.37300000000005</v>
      </c>
      <c r="O2775" s="75">
        <v>401.37300000000005</v>
      </c>
      <c r="P2775" s="77">
        <v>264.06790999999998</v>
      </c>
      <c r="Q2775" s="77">
        <v>549.00900000000001</v>
      </c>
    </row>
    <row r="2776" spans="1:17" x14ac:dyDescent="0.2">
      <c r="A2776" s="19">
        <v>40170045</v>
      </c>
      <c r="B2776" s="19" t="s">
        <v>1743</v>
      </c>
      <c r="C2776" s="20">
        <v>87252</v>
      </c>
      <c r="D2776" s="73">
        <v>567.25</v>
      </c>
      <c r="E2776" s="74">
        <v>0</v>
      </c>
      <c r="G2776" s="75">
        <v>264.06790999999998</v>
      </c>
      <c r="H2776" s="75">
        <v>450.8175</v>
      </c>
      <c r="I2776" s="75">
        <v>436.27500000000003</v>
      </c>
      <c r="J2776" s="75">
        <v>412.03749999999997</v>
      </c>
      <c r="K2776" s="75">
        <v>339.32499999999999</v>
      </c>
      <c r="L2776" s="76">
        <v>549.00900000000001</v>
      </c>
      <c r="M2776" s="75">
        <v>436.27500000000003</v>
      </c>
      <c r="N2776" s="75">
        <v>436.27500000000003</v>
      </c>
      <c r="O2776" s="75">
        <v>436.27500000000003</v>
      </c>
      <c r="P2776" s="77">
        <v>264.06790999999998</v>
      </c>
      <c r="Q2776" s="77">
        <v>549.00900000000001</v>
      </c>
    </row>
    <row r="2777" spans="1:17" x14ac:dyDescent="0.2">
      <c r="A2777" s="19">
        <v>40170052</v>
      </c>
      <c r="B2777" s="19" t="s">
        <v>1728</v>
      </c>
      <c r="C2777" s="20">
        <v>87110</v>
      </c>
      <c r="D2777" s="73">
        <v>366</v>
      </c>
      <c r="E2777" s="74">
        <v>0</v>
      </c>
      <c r="G2777" s="75">
        <v>341.59069</v>
      </c>
      <c r="H2777" s="75">
        <v>254.541</v>
      </c>
      <c r="I2777" s="75">
        <v>246.32999999999998</v>
      </c>
      <c r="J2777" s="75">
        <v>232.64499999999998</v>
      </c>
      <c r="K2777" s="75">
        <v>191.58999999999997</v>
      </c>
      <c r="L2777" s="76">
        <v>549.00900000000001</v>
      </c>
      <c r="M2777" s="75">
        <v>246.32999999999998</v>
      </c>
      <c r="N2777" s="75">
        <v>246.32999999999998</v>
      </c>
      <c r="O2777" s="75">
        <v>246.32999999999998</v>
      </c>
      <c r="P2777" s="77">
        <v>191.58999999999997</v>
      </c>
      <c r="Q2777" s="77">
        <v>549.00900000000001</v>
      </c>
    </row>
    <row r="2778" spans="1:17" x14ac:dyDescent="0.2">
      <c r="A2778" s="19">
        <v>40170060</v>
      </c>
      <c r="B2778" s="19" t="s">
        <v>594</v>
      </c>
      <c r="C2778" s="20">
        <v>84030</v>
      </c>
      <c r="D2778" s="73">
        <v>496</v>
      </c>
      <c r="E2778" s="74">
        <v>0</v>
      </c>
      <c r="G2778" s="75">
        <v>376.32196000000005</v>
      </c>
      <c r="H2778" s="75">
        <v>295.60980000000001</v>
      </c>
      <c r="I2778" s="75">
        <v>286.07400000000001</v>
      </c>
      <c r="J2778" s="75">
        <v>270.18099999999998</v>
      </c>
      <c r="K2778" s="75">
        <v>222.50200000000001</v>
      </c>
      <c r="L2778" s="76">
        <v>1235.3399999999999</v>
      </c>
      <c r="M2778" s="75">
        <v>286.07400000000001</v>
      </c>
      <c r="N2778" s="75">
        <v>286.07400000000001</v>
      </c>
      <c r="O2778" s="75">
        <v>286.07400000000001</v>
      </c>
      <c r="P2778" s="77">
        <v>222.50200000000001</v>
      </c>
      <c r="Q2778" s="77">
        <v>1235.3399999999999</v>
      </c>
    </row>
    <row r="2779" spans="1:17" x14ac:dyDescent="0.2">
      <c r="A2779" s="19">
        <v>40170102</v>
      </c>
      <c r="B2779" s="19" t="s">
        <v>1420</v>
      </c>
      <c r="C2779" s="20">
        <v>82378</v>
      </c>
      <c r="D2779" s="73">
        <v>369.75</v>
      </c>
      <c r="E2779" s="74">
        <v>0</v>
      </c>
      <c r="G2779" s="75">
        <v>0</v>
      </c>
      <c r="H2779" s="75">
        <v>0</v>
      </c>
      <c r="I2779" s="75">
        <v>0</v>
      </c>
      <c r="J2779" s="75">
        <v>0</v>
      </c>
      <c r="K2779" s="75">
        <v>0</v>
      </c>
      <c r="L2779" s="76">
        <v>0</v>
      </c>
      <c r="M2779" s="75">
        <v>0</v>
      </c>
      <c r="N2779" s="75">
        <v>0</v>
      </c>
      <c r="O2779" s="75">
        <v>0</v>
      </c>
      <c r="P2779" s="77">
        <v>0</v>
      </c>
      <c r="Q2779" s="77">
        <v>0</v>
      </c>
    </row>
    <row r="2780" spans="1:17" x14ac:dyDescent="0.2">
      <c r="A2780" s="19">
        <v>40170110</v>
      </c>
      <c r="B2780" s="19" t="s">
        <v>885</v>
      </c>
      <c r="C2780" s="20">
        <v>82085</v>
      </c>
      <c r="D2780" s="73">
        <v>184</v>
      </c>
      <c r="E2780" s="74">
        <v>0</v>
      </c>
      <c r="G2780" s="75">
        <v>0</v>
      </c>
      <c r="H2780" s="75">
        <v>270.58350000000002</v>
      </c>
      <c r="I2780" s="75">
        <v>261.85500000000002</v>
      </c>
      <c r="J2780" s="75">
        <v>247.30749999999998</v>
      </c>
      <c r="K2780" s="75">
        <v>203.66499999999999</v>
      </c>
      <c r="L2780" s="76">
        <v>0</v>
      </c>
      <c r="M2780" s="75">
        <v>261.85500000000002</v>
      </c>
      <c r="N2780" s="75">
        <v>261.85500000000002</v>
      </c>
      <c r="O2780" s="75">
        <v>261.85500000000002</v>
      </c>
      <c r="P2780" s="77">
        <v>0</v>
      </c>
      <c r="Q2780" s="77">
        <v>270.58350000000002</v>
      </c>
    </row>
    <row r="2781" spans="1:17" x14ac:dyDescent="0.2">
      <c r="A2781" s="19">
        <v>40170128</v>
      </c>
      <c r="B2781" s="19" t="s">
        <v>1636</v>
      </c>
      <c r="C2781" s="20">
        <v>82533</v>
      </c>
      <c r="D2781" s="73">
        <v>455</v>
      </c>
      <c r="E2781" s="74">
        <v>0</v>
      </c>
      <c r="G2781" s="75">
        <v>0</v>
      </c>
      <c r="H2781" s="75">
        <v>315.5025</v>
      </c>
      <c r="I2781" s="75">
        <v>305.32499999999999</v>
      </c>
      <c r="J2781" s="75">
        <v>288.36250000000001</v>
      </c>
      <c r="K2781" s="75">
        <v>237.47499999999999</v>
      </c>
      <c r="L2781" s="76">
        <v>0</v>
      </c>
      <c r="M2781" s="75">
        <v>305.32499999999999</v>
      </c>
      <c r="N2781" s="75">
        <v>305.32499999999999</v>
      </c>
      <c r="O2781" s="75">
        <v>305.32499999999999</v>
      </c>
      <c r="P2781" s="77">
        <v>0</v>
      </c>
      <c r="Q2781" s="77">
        <v>315.5025</v>
      </c>
    </row>
    <row r="2782" spans="1:17" x14ac:dyDescent="0.2">
      <c r="A2782" s="19">
        <v>40170144</v>
      </c>
      <c r="B2782" s="19" t="s">
        <v>623</v>
      </c>
      <c r="C2782" s="72" t="s">
        <v>42</v>
      </c>
      <c r="D2782" s="73">
        <v>168.5</v>
      </c>
      <c r="E2782" s="74">
        <v>0</v>
      </c>
      <c r="G2782" s="75">
        <v>313.32281999999998</v>
      </c>
      <c r="H2782" s="75" t="e">
        <v>#N/A</v>
      </c>
      <c r="I2782" s="75" t="e">
        <v>#N/A</v>
      </c>
      <c r="J2782" s="75" t="e">
        <v>#N/A</v>
      </c>
      <c r="K2782" s="75" t="e">
        <v>#N/A</v>
      </c>
      <c r="L2782" s="76">
        <v>1235.3399999999999</v>
      </c>
      <c r="M2782" s="75" t="e">
        <v>#N/A</v>
      </c>
      <c r="N2782" s="75" t="e">
        <v>#N/A</v>
      </c>
      <c r="O2782" s="75" t="e">
        <v>#N/A</v>
      </c>
      <c r="P2782" s="77"/>
      <c r="Q2782" s="77"/>
    </row>
    <row r="2783" spans="1:17" x14ac:dyDescent="0.2">
      <c r="A2783" s="19">
        <v>40170169</v>
      </c>
      <c r="B2783" s="19" t="s">
        <v>907</v>
      </c>
      <c r="C2783" s="20">
        <v>82103</v>
      </c>
      <c r="D2783" s="73">
        <v>301.5</v>
      </c>
      <c r="E2783" s="74">
        <v>0</v>
      </c>
      <c r="G2783" s="75">
        <v>2152.5023000000001</v>
      </c>
      <c r="H2783" s="75">
        <v>1712.9112</v>
      </c>
      <c r="I2783" s="75">
        <v>1657.6559999999999</v>
      </c>
      <c r="J2783" s="75">
        <v>1565.5639999999999</v>
      </c>
      <c r="K2783" s="75">
        <v>1289.2879999999998</v>
      </c>
      <c r="L2783" s="76">
        <v>2087.0009999999997</v>
      </c>
      <c r="M2783" s="75">
        <v>1657.6559999999999</v>
      </c>
      <c r="N2783" s="75">
        <v>1657.6559999999999</v>
      </c>
      <c r="O2783" s="75">
        <v>1657.6559999999999</v>
      </c>
      <c r="P2783" s="77">
        <v>1289.2879999999998</v>
      </c>
      <c r="Q2783" s="77">
        <v>2152.5023000000001</v>
      </c>
    </row>
    <row r="2784" spans="1:17" x14ac:dyDescent="0.2">
      <c r="A2784" s="19">
        <v>40170185</v>
      </c>
      <c r="B2784" s="19" t="s">
        <v>1321</v>
      </c>
      <c r="C2784" s="20">
        <v>86304</v>
      </c>
      <c r="D2784" s="73">
        <v>298.25</v>
      </c>
      <c r="E2784" s="74">
        <v>0</v>
      </c>
      <c r="G2784" s="75">
        <v>2152.5023000000001</v>
      </c>
      <c r="H2784" s="75">
        <v>1712.9112</v>
      </c>
      <c r="I2784" s="75">
        <v>1657.6559999999999</v>
      </c>
      <c r="J2784" s="75">
        <v>1565.5639999999999</v>
      </c>
      <c r="K2784" s="75">
        <v>1289.2879999999998</v>
      </c>
      <c r="L2784" s="76">
        <v>2087.0009999999997</v>
      </c>
      <c r="M2784" s="75">
        <v>1657.6559999999999</v>
      </c>
      <c r="N2784" s="75">
        <v>1657.6559999999999</v>
      </c>
      <c r="O2784" s="75">
        <v>1657.6559999999999</v>
      </c>
      <c r="P2784" s="77">
        <v>1289.2879999999998</v>
      </c>
      <c r="Q2784" s="77">
        <v>2152.5023000000001</v>
      </c>
    </row>
    <row r="2785" spans="1:17" x14ac:dyDescent="0.2">
      <c r="A2785" s="19">
        <v>40170201</v>
      </c>
      <c r="B2785" s="19" t="s">
        <v>1723</v>
      </c>
      <c r="C2785" s="20">
        <v>87252</v>
      </c>
      <c r="D2785" s="73">
        <v>435.5</v>
      </c>
      <c r="E2785" s="74">
        <v>0</v>
      </c>
      <c r="G2785" s="75">
        <v>2152.5023000000001</v>
      </c>
      <c r="H2785" s="75">
        <v>1712.9112</v>
      </c>
      <c r="I2785" s="75">
        <v>1657.6559999999999</v>
      </c>
      <c r="J2785" s="75">
        <v>1565.5639999999999</v>
      </c>
      <c r="K2785" s="75">
        <v>1289.2879999999998</v>
      </c>
      <c r="L2785" s="76">
        <v>2087.0009999999997</v>
      </c>
      <c r="M2785" s="75">
        <v>1657.6559999999999</v>
      </c>
      <c r="N2785" s="75">
        <v>1657.6559999999999</v>
      </c>
      <c r="O2785" s="75">
        <v>1657.6559999999999</v>
      </c>
      <c r="P2785" s="77">
        <v>1289.2879999999998</v>
      </c>
      <c r="Q2785" s="77">
        <v>2152.5023000000001</v>
      </c>
    </row>
    <row r="2786" spans="1:17" x14ac:dyDescent="0.2">
      <c r="A2786" s="19">
        <v>40170227</v>
      </c>
      <c r="B2786" s="19" t="s">
        <v>1731</v>
      </c>
      <c r="C2786" s="20">
        <v>87102</v>
      </c>
      <c r="D2786" s="73">
        <v>230.75</v>
      </c>
      <c r="E2786" s="74">
        <v>0</v>
      </c>
      <c r="G2786" s="75">
        <v>528.93424000000005</v>
      </c>
      <c r="H2786" s="75">
        <v>726.19050000000004</v>
      </c>
      <c r="I2786" s="75">
        <v>702.76499999999999</v>
      </c>
      <c r="J2786" s="75">
        <v>663.72249999999997</v>
      </c>
      <c r="K2786" s="75">
        <v>546.59500000000003</v>
      </c>
      <c r="L2786" s="76">
        <v>1235.3399999999999</v>
      </c>
      <c r="M2786" s="75">
        <v>702.76499999999999</v>
      </c>
      <c r="N2786" s="75">
        <v>702.76499999999999</v>
      </c>
      <c r="O2786" s="75">
        <v>702.76499999999999</v>
      </c>
      <c r="P2786" s="77">
        <v>528.93424000000005</v>
      </c>
      <c r="Q2786" s="77">
        <v>1235.3399999999999</v>
      </c>
    </row>
    <row r="2787" spans="1:17" x14ac:dyDescent="0.2">
      <c r="A2787" s="19">
        <v>40170235</v>
      </c>
      <c r="B2787" s="19" t="s">
        <v>997</v>
      </c>
      <c r="C2787" s="20">
        <v>86235</v>
      </c>
      <c r="D2787" s="73">
        <v>191.75</v>
      </c>
      <c r="E2787" s="74">
        <v>0</v>
      </c>
      <c r="G2787" s="75">
        <v>712.43777</v>
      </c>
      <c r="H2787" s="75">
        <v>711.8592000000001</v>
      </c>
      <c r="I2787" s="75">
        <v>688.89600000000007</v>
      </c>
      <c r="J2787" s="75">
        <v>650.62400000000002</v>
      </c>
      <c r="K2787" s="75">
        <v>535.80799999999999</v>
      </c>
      <c r="L2787" s="76">
        <v>2357.3609999999999</v>
      </c>
      <c r="M2787" s="75">
        <v>688.89600000000007</v>
      </c>
      <c r="N2787" s="75">
        <v>688.89600000000007</v>
      </c>
      <c r="O2787" s="75">
        <v>688.89600000000007</v>
      </c>
      <c r="P2787" s="77">
        <v>535.80799999999999</v>
      </c>
      <c r="Q2787" s="77">
        <v>2357.3609999999999</v>
      </c>
    </row>
    <row r="2788" spans="1:17" x14ac:dyDescent="0.2">
      <c r="A2788" s="19">
        <v>40170243</v>
      </c>
      <c r="B2788" s="19" t="s">
        <v>998</v>
      </c>
      <c r="C2788" s="20">
        <v>86235</v>
      </c>
      <c r="D2788" s="73">
        <v>191.75</v>
      </c>
      <c r="E2788" s="74">
        <v>0</v>
      </c>
      <c r="G2788" s="75">
        <v>712.43777</v>
      </c>
      <c r="H2788" s="75">
        <v>711.8592000000001</v>
      </c>
      <c r="I2788" s="75">
        <v>688.89600000000007</v>
      </c>
      <c r="J2788" s="75">
        <v>650.62400000000002</v>
      </c>
      <c r="K2788" s="75">
        <v>535.80799999999999</v>
      </c>
      <c r="L2788" s="76">
        <v>2357.3609999999999</v>
      </c>
      <c r="M2788" s="75">
        <v>688.89600000000007</v>
      </c>
      <c r="N2788" s="75">
        <v>688.89600000000007</v>
      </c>
      <c r="O2788" s="75">
        <v>688.89600000000007</v>
      </c>
      <c r="P2788" s="77">
        <v>535.80799999999999</v>
      </c>
      <c r="Q2788" s="77">
        <v>2357.3609999999999</v>
      </c>
    </row>
    <row r="2789" spans="1:17" x14ac:dyDescent="0.2">
      <c r="A2789" s="19">
        <v>40170250</v>
      </c>
      <c r="B2789" s="19" t="s">
        <v>1722</v>
      </c>
      <c r="C2789" s="20">
        <v>87109</v>
      </c>
      <c r="D2789" s="73">
        <v>423.75</v>
      </c>
      <c r="E2789" s="74">
        <v>0</v>
      </c>
      <c r="G2789" s="75">
        <v>712.43777</v>
      </c>
      <c r="H2789" s="75">
        <v>711.8592000000001</v>
      </c>
      <c r="I2789" s="75">
        <v>688.89600000000007</v>
      </c>
      <c r="J2789" s="75">
        <v>650.62400000000002</v>
      </c>
      <c r="K2789" s="75">
        <v>535.80799999999999</v>
      </c>
      <c r="L2789" s="76">
        <v>2357.3609999999999</v>
      </c>
      <c r="M2789" s="75">
        <v>688.89600000000007</v>
      </c>
      <c r="N2789" s="75">
        <v>688.89600000000007</v>
      </c>
      <c r="O2789" s="75">
        <v>688.89600000000007</v>
      </c>
      <c r="P2789" s="77">
        <v>535.80799999999999</v>
      </c>
      <c r="Q2789" s="77">
        <v>2357.3609999999999</v>
      </c>
    </row>
    <row r="2790" spans="1:17" x14ac:dyDescent="0.2">
      <c r="A2790" s="19">
        <v>40170268</v>
      </c>
      <c r="B2790" s="19" t="s">
        <v>996</v>
      </c>
      <c r="C2790" s="20">
        <v>86235</v>
      </c>
      <c r="D2790" s="73">
        <v>191.75</v>
      </c>
      <c r="E2790" s="74">
        <v>0</v>
      </c>
      <c r="G2790" s="75">
        <v>1018.4987699999999</v>
      </c>
      <c r="H2790" s="75">
        <v>1378.3715999999999</v>
      </c>
      <c r="I2790" s="75">
        <v>1333.9079999999999</v>
      </c>
      <c r="J2790" s="75">
        <v>1259.8019999999999</v>
      </c>
      <c r="K2790" s="75">
        <v>1037.4839999999999</v>
      </c>
      <c r="L2790" s="76">
        <v>2357.3609999999999</v>
      </c>
      <c r="M2790" s="75">
        <v>1333.9079999999999</v>
      </c>
      <c r="N2790" s="75">
        <v>1333.9079999999999</v>
      </c>
      <c r="O2790" s="75">
        <v>1333.9079999999999</v>
      </c>
      <c r="P2790" s="77">
        <v>1018.4987699999999</v>
      </c>
      <c r="Q2790" s="77">
        <v>2357.3609999999999</v>
      </c>
    </row>
    <row r="2791" spans="1:17" x14ac:dyDescent="0.2">
      <c r="A2791" s="19">
        <v>40170276</v>
      </c>
      <c r="B2791" s="19" t="s">
        <v>994</v>
      </c>
      <c r="C2791" s="20">
        <v>86235</v>
      </c>
      <c r="D2791" s="73">
        <v>191.75</v>
      </c>
      <c r="E2791" s="74">
        <v>0</v>
      </c>
      <c r="G2791" s="75">
        <v>1018.4987699999999</v>
      </c>
      <c r="H2791" s="75">
        <v>1378.3715999999999</v>
      </c>
      <c r="I2791" s="75">
        <v>1333.9079999999999</v>
      </c>
      <c r="J2791" s="75">
        <v>1259.8019999999999</v>
      </c>
      <c r="K2791" s="75">
        <v>1037.4839999999999</v>
      </c>
      <c r="L2791" s="76">
        <v>2357.3609999999999</v>
      </c>
      <c r="M2791" s="75">
        <v>1333.9079999999999</v>
      </c>
      <c r="N2791" s="75">
        <v>1333.9079999999999</v>
      </c>
      <c r="O2791" s="75">
        <v>1333.9079999999999</v>
      </c>
      <c r="P2791" s="77">
        <v>1018.4987699999999</v>
      </c>
      <c r="Q2791" s="77">
        <v>2357.3609999999999</v>
      </c>
    </row>
    <row r="2792" spans="1:17" x14ac:dyDescent="0.2">
      <c r="A2792" s="19">
        <v>40170284</v>
      </c>
      <c r="B2792" s="19" t="s">
        <v>995</v>
      </c>
      <c r="C2792" s="20">
        <v>86235</v>
      </c>
      <c r="D2792" s="73">
        <v>264.25</v>
      </c>
      <c r="E2792" s="74">
        <v>0</v>
      </c>
      <c r="G2792" s="75">
        <v>1018.4987699999999</v>
      </c>
      <c r="H2792" s="75">
        <v>1378.3715999999999</v>
      </c>
      <c r="I2792" s="75">
        <v>1333.9079999999999</v>
      </c>
      <c r="J2792" s="75">
        <v>1259.8019999999999</v>
      </c>
      <c r="K2792" s="75">
        <v>1037.4839999999999</v>
      </c>
      <c r="L2792" s="76">
        <v>2357.3609999999999</v>
      </c>
      <c r="M2792" s="75">
        <v>1333.9079999999999</v>
      </c>
      <c r="N2792" s="75">
        <v>1333.9079999999999</v>
      </c>
      <c r="O2792" s="75">
        <v>1333.9079999999999</v>
      </c>
      <c r="P2792" s="77">
        <v>1018.4987699999999</v>
      </c>
      <c r="Q2792" s="77">
        <v>2357.3609999999999</v>
      </c>
    </row>
    <row r="2793" spans="1:17" x14ac:dyDescent="0.2">
      <c r="A2793" s="19">
        <v>40170292</v>
      </c>
      <c r="B2793" s="19" t="s">
        <v>2300</v>
      </c>
      <c r="C2793" s="20">
        <v>82731</v>
      </c>
      <c r="D2793" s="73">
        <v>684</v>
      </c>
      <c r="E2793" s="74">
        <v>0</v>
      </c>
      <c r="G2793" s="75">
        <v>313.15172999999999</v>
      </c>
      <c r="H2793" s="75">
        <v>493.89510000000007</v>
      </c>
      <c r="I2793" s="75">
        <v>477.96300000000008</v>
      </c>
      <c r="J2793" s="75">
        <v>451.40950000000004</v>
      </c>
      <c r="K2793" s="75">
        <v>371.74900000000002</v>
      </c>
      <c r="L2793" s="76">
        <v>1214.4059999999999</v>
      </c>
      <c r="M2793" s="75">
        <v>477.96300000000008</v>
      </c>
      <c r="N2793" s="75">
        <v>477.96300000000008</v>
      </c>
      <c r="O2793" s="75">
        <v>477.96300000000008</v>
      </c>
      <c r="P2793" s="77">
        <v>313.15172999999999</v>
      </c>
      <c r="Q2793" s="77">
        <v>1214.4059999999999</v>
      </c>
    </row>
    <row r="2794" spans="1:17" x14ac:dyDescent="0.2">
      <c r="A2794" s="19">
        <v>40170367</v>
      </c>
      <c r="B2794" s="19" t="s">
        <v>3273</v>
      </c>
      <c r="C2794" s="20">
        <v>83874</v>
      </c>
      <c r="D2794" s="73">
        <v>192.75</v>
      </c>
      <c r="E2794" s="74">
        <v>0</v>
      </c>
      <c r="G2794" s="75">
        <v>313.15172999999999</v>
      </c>
      <c r="H2794" s="75">
        <v>493.89510000000007</v>
      </c>
      <c r="I2794" s="75">
        <v>477.96300000000008</v>
      </c>
      <c r="J2794" s="75">
        <v>451.40950000000004</v>
      </c>
      <c r="K2794" s="75">
        <v>371.74900000000002</v>
      </c>
      <c r="L2794" s="76">
        <v>1214.4059999999999</v>
      </c>
      <c r="M2794" s="75">
        <v>477.96300000000008</v>
      </c>
      <c r="N2794" s="75">
        <v>477.96300000000008</v>
      </c>
      <c r="O2794" s="75">
        <v>477.96300000000008</v>
      </c>
      <c r="P2794" s="77">
        <v>313.15172999999999</v>
      </c>
      <c r="Q2794" s="77">
        <v>1214.4059999999999</v>
      </c>
    </row>
    <row r="2795" spans="1:17" x14ac:dyDescent="0.2">
      <c r="A2795" s="19">
        <v>40170409</v>
      </c>
      <c r="B2795" s="19" t="s">
        <v>626</v>
      </c>
      <c r="C2795" s="20">
        <v>83880</v>
      </c>
      <c r="D2795" s="73">
        <v>289.5</v>
      </c>
      <c r="E2795" s="74">
        <v>0</v>
      </c>
      <c r="G2795" s="75">
        <v>910.90217000000007</v>
      </c>
      <c r="H2795" s="75">
        <v>1340.0835000000002</v>
      </c>
      <c r="I2795" s="75">
        <v>1296.855</v>
      </c>
      <c r="J2795" s="75">
        <v>1224.8075000000001</v>
      </c>
      <c r="K2795" s="75">
        <v>1008.665</v>
      </c>
      <c r="L2795" s="76">
        <v>2087.0009999999997</v>
      </c>
      <c r="M2795" s="75">
        <v>1296.855</v>
      </c>
      <c r="N2795" s="75">
        <v>1296.855</v>
      </c>
      <c r="O2795" s="75">
        <v>1296.855</v>
      </c>
      <c r="P2795" s="77">
        <v>910.90217000000007</v>
      </c>
      <c r="Q2795" s="77">
        <v>2087.0009999999997</v>
      </c>
    </row>
    <row r="2796" spans="1:17" x14ac:dyDescent="0.2">
      <c r="A2796" s="19">
        <v>40170417</v>
      </c>
      <c r="B2796" s="19" t="s">
        <v>1319</v>
      </c>
      <c r="C2796" s="20">
        <v>86300</v>
      </c>
      <c r="D2796" s="73">
        <v>257.5</v>
      </c>
      <c r="E2796" s="74">
        <v>0</v>
      </c>
      <c r="G2796" s="75">
        <v>910.90217000000007</v>
      </c>
      <c r="H2796" s="75">
        <v>1340.0835000000002</v>
      </c>
      <c r="I2796" s="75">
        <v>1296.855</v>
      </c>
      <c r="J2796" s="75">
        <v>1224.8075000000001</v>
      </c>
      <c r="K2796" s="75">
        <v>1008.665</v>
      </c>
      <c r="L2796" s="76">
        <v>2087.0009999999997</v>
      </c>
      <c r="M2796" s="75">
        <v>1296.855</v>
      </c>
      <c r="N2796" s="75">
        <v>1296.855</v>
      </c>
      <c r="O2796" s="75">
        <v>1296.855</v>
      </c>
      <c r="P2796" s="77">
        <v>910.90217000000007</v>
      </c>
      <c r="Q2796" s="77">
        <v>2087.0009999999997</v>
      </c>
    </row>
    <row r="2797" spans="1:17" x14ac:dyDescent="0.2">
      <c r="A2797" s="19">
        <v>40170433</v>
      </c>
      <c r="B2797" s="19" t="s">
        <v>2978</v>
      </c>
      <c r="C2797" s="20">
        <v>83655</v>
      </c>
      <c r="D2797" s="73">
        <v>270.5</v>
      </c>
      <c r="E2797" s="74">
        <v>0</v>
      </c>
      <c r="G2797" s="75">
        <v>910.90217000000007</v>
      </c>
      <c r="H2797" s="75">
        <v>1340.0835000000002</v>
      </c>
      <c r="I2797" s="75">
        <v>1296.855</v>
      </c>
      <c r="J2797" s="75">
        <v>1224.8075000000001</v>
      </c>
      <c r="K2797" s="75">
        <v>1008.665</v>
      </c>
      <c r="L2797" s="76">
        <v>2087.0009999999997</v>
      </c>
      <c r="M2797" s="75">
        <v>1296.855</v>
      </c>
      <c r="N2797" s="75">
        <v>1296.855</v>
      </c>
      <c r="O2797" s="75">
        <v>1296.855</v>
      </c>
      <c r="P2797" s="77">
        <v>910.90217000000007</v>
      </c>
      <c r="Q2797" s="77">
        <v>2087.0009999999997</v>
      </c>
    </row>
    <row r="2798" spans="1:17" x14ac:dyDescent="0.2">
      <c r="A2798" s="19">
        <v>40170433</v>
      </c>
      <c r="B2798" s="19" t="s">
        <v>2978</v>
      </c>
      <c r="C2798" s="20">
        <v>83655</v>
      </c>
      <c r="D2798" s="73">
        <v>270.5</v>
      </c>
      <c r="E2798" s="74">
        <v>0</v>
      </c>
      <c r="G2798" s="75">
        <v>354.70759000000004</v>
      </c>
      <c r="H2798" s="75">
        <v>429.93900000000002</v>
      </c>
      <c r="I2798" s="75">
        <v>416.07</v>
      </c>
      <c r="J2798" s="75">
        <v>392.95499999999998</v>
      </c>
      <c r="K2798" s="75">
        <v>323.61</v>
      </c>
      <c r="L2798" s="76">
        <v>1235.3399999999999</v>
      </c>
      <c r="M2798" s="75">
        <v>416.07</v>
      </c>
      <c r="N2798" s="75">
        <v>416.07</v>
      </c>
      <c r="O2798" s="75">
        <v>416.07</v>
      </c>
      <c r="P2798" s="77">
        <v>323.61</v>
      </c>
      <c r="Q2798" s="77">
        <v>1235.3399999999999</v>
      </c>
    </row>
    <row r="2799" spans="1:17" x14ac:dyDescent="0.2">
      <c r="A2799" s="19">
        <v>40170508</v>
      </c>
      <c r="B2799" s="19" t="s">
        <v>3256</v>
      </c>
      <c r="C2799" s="20">
        <v>86735</v>
      </c>
      <c r="D2799" s="73">
        <v>175.25</v>
      </c>
      <c r="E2799" s="74">
        <v>0</v>
      </c>
      <c r="G2799" s="75">
        <v>354.70759000000004</v>
      </c>
      <c r="H2799" s="75">
        <v>429.93900000000002</v>
      </c>
      <c r="I2799" s="75">
        <v>416.07</v>
      </c>
      <c r="J2799" s="75">
        <v>392.95499999999998</v>
      </c>
      <c r="K2799" s="75">
        <v>323.61</v>
      </c>
      <c r="L2799" s="76">
        <v>1235.3399999999999</v>
      </c>
      <c r="M2799" s="75">
        <v>416.07</v>
      </c>
      <c r="N2799" s="75">
        <v>416.07</v>
      </c>
      <c r="O2799" s="75">
        <v>416.07</v>
      </c>
      <c r="P2799" s="77">
        <v>323.61</v>
      </c>
      <c r="Q2799" s="77">
        <v>1235.3399999999999</v>
      </c>
    </row>
    <row r="2800" spans="1:17" x14ac:dyDescent="0.2">
      <c r="A2800" s="19">
        <v>40170524</v>
      </c>
      <c r="B2800" s="19" t="s">
        <v>1578</v>
      </c>
      <c r="C2800" s="20">
        <v>86160</v>
      </c>
      <c r="D2800" s="73">
        <v>349.5</v>
      </c>
      <c r="E2800" s="74">
        <v>0</v>
      </c>
      <c r="G2800" s="75">
        <v>354.70759000000004</v>
      </c>
      <c r="H2800" s="75">
        <v>429.93900000000002</v>
      </c>
      <c r="I2800" s="75">
        <v>416.07</v>
      </c>
      <c r="J2800" s="75">
        <v>392.95499999999998</v>
      </c>
      <c r="K2800" s="75">
        <v>323.61</v>
      </c>
      <c r="L2800" s="76">
        <v>1235.3399999999999</v>
      </c>
      <c r="M2800" s="75">
        <v>416.07</v>
      </c>
      <c r="N2800" s="75">
        <v>416.07</v>
      </c>
      <c r="O2800" s="75">
        <v>416.07</v>
      </c>
      <c r="P2800" s="77">
        <v>323.61</v>
      </c>
      <c r="Q2800" s="77">
        <v>1235.3399999999999</v>
      </c>
    </row>
    <row r="2801" spans="1:17" x14ac:dyDescent="0.2">
      <c r="A2801" s="19">
        <v>40170607</v>
      </c>
      <c r="B2801" s="19" t="s">
        <v>977</v>
      </c>
      <c r="C2801" s="20">
        <v>86663</v>
      </c>
      <c r="D2801" s="73">
        <v>179</v>
      </c>
      <c r="E2801" s="74">
        <v>0</v>
      </c>
      <c r="G2801" s="75">
        <v>432.72462999999999</v>
      </c>
      <c r="H2801" s="75">
        <v>498.387</v>
      </c>
      <c r="I2801" s="75">
        <v>482.31</v>
      </c>
      <c r="J2801" s="75">
        <v>455.51499999999999</v>
      </c>
      <c r="K2801" s="75">
        <v>375.12999999999994</v>
      </c>
      <c r="L2801" s="76">
        <v>549.00900000000001</v>
      </c>
      <c r="M2801" s="75">
        <v>482.31</v>
      </c>
      <c r="N2801" s="75">
        <v>482.31</v>
      </c>
      <c r="O2801" s="75">
        <v>482.31</v>
      </c>
      <c r="P2801" s="77">
        <v>375.12999999999994</v>
      </c>
      <c r="Q2801" s="77">
        <v>549.00900000000001</v>
      </c>
    </row>
    <row r="2802" spans="1:17" x14ac:dyDescent="0.2">
      <c r="A2802" s="19">
        <v>40170615</v>
      </c>
      <c r="B2802" s="19" t="s">
        <v>1354</v>
      </c>
      <c r="C2802" s="20">
        <v>82380</v>
      </c>
      <c r="D2802" s="73">
        <v>153.5</v>
      </c>
      <c r="E2802" s="74">
        <v>0</v>
      </c>
      <c r="G2802" s="75">
        <v>432.72462999999999</v>
      </c>
      <c r="H2802" s="75">
        <v>498.387</v>
      </c>
      <c r="I2802" s="75">
        <v>482.31</v>
      </c>
      <c r="J2802" s="75">
        <v>455.51499999999999</v>
      </c>
      <c r="K2802" s="75">
        <v>375.12999999999994</v>
      </c>
      <c r="L2802" s="76">
        <v>549.00900000000001</v>
      </c>
      <c r="M2802" s="75">
        <v>482.31</v>
      </c>
      <c r="N2802" s="75">
        <v>482.31</v>
      </c>
      <c r="O2802" s="75">
        <v>482.31</v>
      </c>
      <c r="P2802" s="77">
        <v>375.12999999999994</v>
      </c>
      <c r="Q2802" s="77">
        <v>549.00900000000001</v>
      </c>
    </row>
    <row r="2803" spans="1:17" x14ac:dyDescent="0.2">
      <c r="A2803" s="19">
        <v>40170623</v>
      </c>
      <c r="B2803" s="19" t="s">
        <v>980</v>
      </c>
      <c r="C2803" s="20">
        <v>86665</v>
      </c>
      <c r="D2803" s="73">
        <v>161.25</v>
      </c>
      <c r="E2803" s="74">
        <v>0</v>
      </c>
      <c r="G2803" s="75">
        <v>432.72462999999999</v>
      </c>
      <c r="H2803" s="75">
        <v>498.387</v>
      </c>
      <c r="I2803" s="75">
        <v>482.31</v>
      </c>
      <c r="J2803" s="75">
        <v>455.51499999999999</v>
      </c>
      <c r="K2803" s="75">
        <v>375.12999999999994</v>
      </c>
      <c r="L2803" s="76">
        <v>549.00900000000001</v>
      </c>
      <c r="M2803" s="75">
        <v>482.31</v>
      </c>
      <c r="N2803" s="75">
        <v>482.31</v>
      </c>
      <c r="O2803" s="75">
        <v>482.31</v>
      </c>
      <c r="P2803" s="77">
        <v>375.12999999999994</v>
      </c>
      <c r="Q2803" s="77">
        <v>549.00900000000001</v>
      </c>
    </row>
    <row r="2804" spans="1:17" x14ac:dyDescent="0.2">
      <c r="A2804" s="19">
        <v>40170631</v>
      </c>
      <c r="B2804" s="19" t="s">
        <v>978</v>
      </c>
      <c r="C2804" s="20">
        <v>86664</v>
      </c>
      <c r="D2804" s="73">
        <v>179</v>
      </c>
      <c r="E2804" s="74">
        <v>0</v>
      </c>
      <c r="G2804" s="75">
        <v>681.56552999999997</v>
      </c>
      <c r="H2804" s="75">
        <v>848.96910000000003</v>
      </c>
      <c r="I2804" s="75">
        <v>821.58299999999997</v>
      </c>
      <c r="J2804" s="75">
        <v>775.93949999999995</v>
      </c>
      <c r="K2804" s="75">
        <v>639.00900000000001</v>
      </c>
      <c r="L2804" s="76">
        <v>2087.0009999999997</v>
      </c>
      <c r="M2804" s="75">
        <v>821.58299999999997</v>
      </c>
      <c r="N2804" s="75">
        <v>821.58299999999997</v>
      </c>
      <c r="O2804" s="75">
        <v>821.58299999999997</v>
      </c>
      <c r="P2804" s="77">
        <v>639.00900000000001</v>
      </c>
      <c r="Q2804" s="77">
        <v>2087.0009999999997</v>
      </c>
    </row>
    <row r="2805" spans="1:17" x14ac:dyDescent="0.2">
      <c r="A2805" s="19">
        <v>40170680</v>
      </c>
      <c r="B2805" s="19" t="s">
        <v>3759</v>
      </c>
      <c r="C2805" s="20">
        <v>84066</v>
      </c>
      <c r="D2805" s="73">
        <v>187.5</v>
      </c>
      <c r="E2805" s="74">
        <v>0</v>
      </c>
      <c r="G2805" s="75">
        <v>681.56552999999997</v>
      </c>
      <c r="H2805" s="75">
        <v>848.96910000000003</v>
      </c>
      <c r="I2805" s="75">
        <v>821.58299999999997</v>
      </c>
      <c r="J2805" s="75">
        <v>775.93949999999995</v>
      </c>
      <c r="K2805" s="75">
        <v>639.00900000000001</v>
      </c>
      <c r="L2805" s="76">
        <v>2087.0009999999997</v>
      </c>
      <c r="M2805" s="75">
        <v>821.58299999999997</v>
      </c>
      <c r="N2805" s="75">
        <v>821.58299999999997</v>
      </c>
      <c r="O2805" s="75">
        <v>821.58299999999997</v>
      </c>
      <c r="P2805" s="77">
        <v>639.00900000000001</v>
      </c>
      <c r="Q2805" s="77">
        <v>2087.0009999999997</v>
      </c>
    </row>
    <row r="2806" spans="1:17" x14ac:dyDescent="0.2">
      <c r="A2806" s="19">
        <v>40170763</v>
      </c>
      <c r="B2806" s="19" t="s">
        <v>3697</v>
      </c>
      <c r="C2806" s="20">
        <v>84120</v>
      </c>
      <c r="D2806" s="73">
        <v>253</v>
      </c>
      <c r="E2806" s="74">
        <v>0</v>
      </c>
      <c r="G2806" s="75">
        <v>681.56552999999997</v>
      </c>
      <c r="H2806" s="75">
        <v>848.96910000000003</v>
      </c>
      <c r="I2806" s="75">
        <v>821.58299999999997</v>
      </c>
      <c r="J2806" s="75">
        <v>775.93949999999995</v>
      </c>
      <c r="K2806" s="75">
        <v>639.00900000000001</v>
      </c>
      <c r="L2806" s="76">
        <v>2087.0009999999997</v>
      </c>
      <c r="M2806" s="75">
        <v>821.58299999999997</v>
      </c>
      <c r="N2806" s="75">
        <v>821.58299999999997</v>
      </c>
      <c r="O2806" s="75">
        <v>821.58299999999997</v>
      </c>
      <c r="P2806" s="77">
        <v>639.00900000000001</v>
      </c>
      <c r="Q2806" s="77">
        <v>2087.0009999999997</v>
      </c>
    </row>
    <row r="2807" spans="1:17" x14ac:dyDescent="0.2">
      <c r="A2807" s="19">
        <v>40170789</v>
      </c>
      <c r="B2807" s="19" t="s">
        <v>909</v>
      </c>
      <c r="C2807" s="20">
        <v>82105</v>
      </c>
      <c r="D2807" s="73">
        <v>197</v>
      </c>
      <c r="E2807" s="74">
        <v>0</v>
      </c>
      <c r="G2807" s="75">
        <v>289.90250000000003</v>
      </c>
      <c r="H2807" s="75">
        <v>539.2419000000001</v>
      </c>
      <c r="I2807" s="75">
        <v>521.84700000000009</v>
      </c>
      <c r="J2807" s="75">
        <v>492.85550000000001</v>
      </c>
      <c r="K2807" s="75">
        <v>405.88100000000003</v>
      </c>
      <c r="L2807" s="76">
        <v>549.00900000000001</v>
      </c>
      <c r="M2807" s="75">
        <v>521.84700000000009</v>
      </c>
      <c r="N2807" s="75">
        <v>521.84700000000009</v>
      </c>
      <c r="O2807" s="75">
        <v>521.84700000000009</v>
      </c>
      <c r="P2807" s="77">
        <v>289.90250000000003</v>
      </c>
      <c r="Q2807" s="77">
        <v>549.00900000000001</v>
      </c>
    </row>
    <row r="2808" spans="1:17" x14ac:dyDescent="0.2">
      <c r="A2808" s="19">
        <v>40170797</v>
      </c>
      <c r="B2808" s="19" t="s">
        <v>2216</v>
      </c>
      <c r="C2808" s="20">
        <v>82677</v>
      </c>
      <c r="D2808" s="73">
        <v>283</v>
      </c>
      <c r="E2808" s="74">
        <v>0</v>
      </c>
      <c r="G2808" s="75">
        <v>289.90250000000003</v>
      </c>
      <c r="H2808" s="75">
        <v>539.2419000000001</v>
      </c>
      <c r="I2808" s="75">
        <v>521.84700000000009</v>
      </c>
      <c r="J2808" s="75">
        <v>492.85550000000001</v>
      </c>
      <c r="K2808" s="75">
        <v>405.88100000000003</v>
      </c>
      <c r="L2808" s="76">
        <v>549.00900000000001</v>
      </c>
      <c r="M2808" s="75">
        <v>521.84700000000009</v>
      </c>
      <c r="N2808" s="75">
        <v>521.84700000000009</v>
      </c>
      <c r="O2808" s="75">
        <v>521.84700000000009</v>
      </c>
      <c r="P2808" s="77">
        <v>289.90250000000003</v>
      </c>
      <c r="Q2808" s="77">
        <v>549.00900000000001</v>
      </c>
    </row>
    <row r="2809" spans="1:17" x14ac:dyDescent="0.2">
      <c r="A2809" s="19">
        <v>40170805</v>
      </c>
      <c r="B2809" s="19" t="s">
        <v>2669</v>
      </c>
      <c r="C2809" s="20">
        <v>83519</v>
      </c>
      <c r="D2809" s="73">
        <v>199.5</v>
      </c>
      <c r="E2809" s="74">
        <v>0</v>
      </c>
      <c r="G2809" s="75">
        <v>289.90250000000003</v>
      </c>
      <c r="H2809" s="75">
        <v>539.2419000000001</v>
      </c>
      <c r="I2809" s="75">
        <v>521.84700000000009</v>
      </c>
      <c r="J2809" s="75">
        <v>492.85550000000001</v>
      </c>
      <c r="K2809" s="75">
        <v>405.88100000000003</v>
      </c>
      <c r="L2809" s="76">
        <v>549.00900000000001</v>
      </c>
      <c r="M2809" s="75">
        <v>521.84700000000009</v>
      </c>
      <c r="N2809" s="75">
        <v>521.84700000000009</v>
      </c>
      <c r="O2809" s="75">
        <v>521.84700000000009</v>
      </c>
      <c r="P2809" s="77">
        <v>289.90250000000003</v>
      </c>
      <c r="Q2809" s="77">
        <v>549.00900000000001</v>
      </c>
    </row>
    <row r="2810" spans="1:17" x14ac:dyDescent="0.2">
      <c r="A2810" s="19">
        <v>40170813</v>
      </c>
      <c r="B2810" s="19" t="s">
        <v>1495</v>
      </c>
      <c r="C2810" s="20">
        <v>84702</v>
      </c>
      <c r="D2810" s="73">
        <v>66</v>
      </c>
      <c r="E2810" s="74">
        <v>0</v>
      </c>
      <c r="G2810" s="75">
        <v>359.36503999999996</v>
      </c>
      <c r="H2810" s="75">
        <v>637.20809999999994</v>
      </c>
      <c r="I2810" s="75">
        <v>616.65300000000002</v>
      </c>
      <c r="J2810" s="75">
        <v>582.39449999999999</v>
      </c>
      <c r="K2810" s="75">
        <v>479.61899999999991</v>
      </c>
      <c r="L2810" s="76">
        <v>549.00900000000001</v>
      </c>
      <c r="M2810" s="75">
        <v>616.65300000000002</v>
      </c>
      <c r="N2810" s="75">
        <v>616.65300000000002</v>
      </c>
      <c r="O2810" s="75">
        <v>616.65300000000002</v>
      </c>
      <c r="P2810" s="77">
        <v>359.36503999999996</v>
      </c>
      <c r="Q2810" s="77">
        <v>637.20809999999994</v>
      </c>
    </row>
    <row r="2811" spans="1:17" x14ac:dyDescent="0.2">
      <c r="A2811" s="19">
        <v>40170839</v>
      </c>
      <c r="B2811" s="19" t="s">
        <v>3375</v>
      </c>
      <c r="C2811" s="20">
        <v>86235</v>
      </c>
      <c r="D2811" s="73">
        <v>115.25</v>
      </c>
      <c r="E2811" s="74">
        <v>0</v>
      </c>
      <c r="G2811" s="75">
        <v>359.36503999999996</v>
      </c>
      <c r="H2811" s="75">
        <v>637.20809999999994</v>
      </c>
      <c r="I2811" s="75">
        <v>616.65300000000002</v>
      </c>
      <c r="J2811" s="75">
        <v>582.39449999999999</v>
      </c>
      <c r="K2811" s="75">
        <v>479.61899999999991</v>
      </c>
      <c r="L2811" s="76">
        <v>549.00900000000001</v>
      </c>
      <c r="M2811" s="75">
        <v>616.65300000000002</v>
      </c>
      <c r="N2811" s="75">
        <v>616.65300000000002</v>
      </c>
      <c r="O2811" s="75">
        <v>616.65300000000002</v>
      </c>
      <c r="P2811" s="77">
        <v>359.36503999999996</v>
      </c>
      <c r="Q2811" s="77">
        <v>637.20809999999994</v>
      </c>
    </row>
    <row r="2812" spans="1:17" x14ac:dyDescent="0.2">
      <c r="A2812" s="19">
        <v>40170847</v>
      </c>
      <c r="B2812" s="19" t="s">
        <v>1348</v>
      </c>
      <c r="C2812" s="20">
        <v>86147</v>
      </c>
      <c r="D2812" s="73">
        <v>341</v>
      </c>
      <c r="E2812" s="74">
        <v>0</v>
      </c>
      <c r="G2812" s="75">
        <v>359.36503999999996</v>
      </c>
      <c r="H2812" s="75">
        <v>637.20809999999994</v>
      </c>
      <c r="I2812" s="75">
        <v>616.65300000000002</v>
      </c>
      <c r="J2812" s="75">
        <v>582.39449999999999</v>
      </c>
      <c r="K2812" s="75">
        <v>479.61899999999991</v>
      </c>
      <c r="L2812" s="76">
        <v>549.00900000000001</v>
      </c>
      <c r="M2812" s="75">
        <v>616.65300000000002</v>
      </c>
      <c r="N2812" s="75">
        <v>616.65300000000002</v>
      </c>
      <c r="O2812" s="75">
        <v>616.65300000000002</v>
      </c>
      <c r="P2812" s="77">
        <v>359.36503999999996</v>
      </c>
      <c r="Q2812" s="77">
        <v>637.20809999999994</v>
      </c>
    </row>
    <row r="2813" spans="1:17" x14ac:dyDescent="0.2">
      <c r="A2813" s="19">
        <v>40170870</v>
      </c>
      <c r="B2813" s="19" t="s">
        <v>725</v>
      </c>
      <c r="C2813" s="20">
        <v>83497</v>
      </c>
      <c r="D2813" s="73">
        <v>326</v>
      </c>
      <c r="E2813" s="74">
        <v>0</v>
      </c>
      <c r="G2813" s="75">
        <v>421.54675000000003</v>
      </c>
      <c r="H2813" s="75">
        <v>722.55420000000004</v>
      </c>
      <c r="I2813" s="75">
        <v>699.24600000000009</v>
      </c>
      <c r="J2813" s="75">
        <v>660.399</v>
      </c>
      <c r="K2813" s="75">
        <v>543.85799999999995</v>
      </c>
      <c r="L2813" s="76">
        <v>549.00900000000001</v>
      </c>
      <c r="M2813" s="75">
        <v>699.24600000000009</v>
      </c>
      <c r="N2813" s="75">
        <v>699.24600000000009</v>
      </c>
      <c r="O2813" s="75">
        <v>699.24600000000009</v>
      </c>
      <c r="P2813" s="77">
        <v>421.54675000000003</v>
      </c>
      <c r="Q2813" s="77">
        <v>722.55420000000004</v>
      </c>
    </row>
    <row r="2814" spans="1:17" x14ac:dyDescent="0.2">
      <c r="A2814" s="19">
        <v>40170896</v>
      </c>
      <c r="B2814" s="19" t="s">
        <v>4109</v>
      </c>
      <c r="C2814" s="20">
        <v>84165</v>
      </c>
      <c r="D2814" s="73">
        <v>102.5</v>
      </c>
      <c r="E2814" s="74">
        <v>0</v>
      </c>
      <c r="G2814" s="75">
        <v>421.54675000000003</v>
      </c>
      <c r="H2814" s="75">
        <v>722.55420000000004</v>
      </c>
      <c r="I2814" s="75">
        <v>699.24600000000009</v>
      </c>
      <c r="J2814" s="75">
        <v>660.399</v>
      </c>
      <c r="K2814" s="75">
        <v>543.85799999999995</v>
      </c>
      <c r="L2814" s="76">
        <v>549.00900000000001</v>
      </c>
      <c r="M2814" s="75">
        <v>699.24600000000009</v>
      </c>
      <c r="N2814" s="75">
        <v>699.24600000000009</v>
      </c>
      <c r="O2814" s="75">
        <v>699.24600000000009</v>
      </c>
      <c r="P2814" s="77">
        <v>421.54675000000003</v>
      </c>
      <c r="Q2814" s="77">
        <v>722.55420000000004</v>
      </c>
    </row>
    <row r="2815" spans="1:17" x14ac:dyDescent="0.2">
      <c r="A2815" s="19">
        <v>40170904</v>
      </c>
      <c r="B2815" s="19" t="s">
        <v>4108</v>
      </c>
      <c r="C2815" s="20">
        <v>86334</v>
      </c>
      <c r="D2815" s="73">
        <v>102.5</v>
      </c>
      <c r="E2815" s="74">
        <v>0</v>
      </c>
      <c r="G2815" s="75">
        <v>421.54675000000003</v>
      </c>
      <c r="H2815" s="75">
        <v>722.55420000000004</v>
      </c>
      <c r="I2815" s="75">
        <v>699.24600000000009</v>
      </c>
      <c r="J2815" s="75">
        <v>660.399</v>
      </c>
      <c r="K2815" s="75">
        <v>543.85799999999995</v>
      </c>
      <c r="L2815" s="76">
        <v>549.00900000000001</v>
      </c>
      <c r="M2815" s="75">
        <v>699.24600000000009</v>
      </c>
      <c r="N2815" s="75">
        <v>699.24600000000009</v>
      </c>
      <c r="O2815" s="75">
        <v>699.24600000000009</v>
      </c>
      <c r="P2815" s="77">
        <v>421.54675000000003</v>
      </c>
      <c r="Q2815" s="77">
        <v>722.55420000000004</v>
      </c>
    </row>
    <row r="2816" spans="1:17" x14ac:dyDescent="0.2">
      <c r="A2816" s="19">
        <v>40170912</v>
      </c>
      <c r="B2816" s="19" t="s">
        <v>3770</v>
      </c>
      <c r="C2816" s="20">
        <v>84166</v>
      </c>
      <c r="D2816" s="73">
        <v>202.75</v>
      </c>
      <c r="E2816" s="74">
        <v>0</v>
      </c>
      <c r="G2816" s="75">
        <v>491.50355000000002</v>
      </c>
      <c r="H2816" s="75">
        <v>551.86199999999997</v>
      </c>
      <c r="I2816" s="75">
        <v>534.05999999999995</v>
      </c>
      <c r="J2816" s="75">
        <v>504.39</v>
      </c>
      <c r="K2816" s="75">
        <v>415.37999999999994</v>
      </c>
      <c r="L2816" s="76">
        <v>549.00900000000001</v>
      </c>
      <c r="M2816" s="75">
        <v>534.05999999999995</v>
      </c>
      <c r="N2816" s="75">
        <v>534.05999999999995</v>
      </c>
      <c r="O2816" s="75">
        <v>534.05999999999995</v>
      </c>
      <c r="P2816" s="77">
        <v>415.37999999999994</v>
      </c>
      <c r="Q2816" s="77">
        <v>551.86199999999997</v>
      </c>
    </row>
    <row r="2817" spans="1:17" x14ac:dyDescent="0.2">
      <c r="A2817" s="19">
        <v>40170920</v>
      </c>
      <c r="B2817" s="19" t="s">
        <v>2670</v>
      </c>
      <c r="C2817" s="20">
        <v>86335</v>
      </c>
      <c r="D2817" s="73">
        <v>229</v>
      </c>
      <c r="E2817" s="74">
        <v>0</v>
      </c>
      <c r="G2817" s="75">
        <v>491.50355000000002</v>
      </c>
      <c r="H2817" s="75">
        <v>551.86199999999997</v>
      </c>
      <c r="I2817" s="75">
        <v>534.05999999999995</v>
      </c>
      <c r="J2817" s="75">
        <v>504.39</v>
      </c>
      <c r="K2817" s="75">
        <v>415.37999999999994</v>
      </c>
      <c r="L2817" s="76">
        <v>549.00900000000001</v>
      </c>
      <c r="M2817" s="75">
        <v>534.05999999999995</v>
      </c>
      <c r="N2817" s="75">
        <v>534.05999999999995</v>
      </c>
      <c r="O2817" s="75">
        <v>534.05999999999995</v>
      </c>
      <c r="P2817" s="77">
        <v>415.37999999999994</v>
      </c>
      <c r="Q2817" s="77">
        <v>551.86199999999997</v>
      </c>
    </row>
    <row r="2818" spans="1:17" x14ac:dyDescent="0.2">
      <c r="A2818" s="19">
        <v>40170938</v>
      </c>
      <c r="B2818" s="19" t="s">
        <v>2395</v>
      </c>
      <c r="C2818" s="20">
        <v>82784</v>
      </c>
      <c r="D2818" s="73">
        <v>99.25</v>
      </c>
      <c r="E2818" s="74">
        <v>0</v>
      </c>
      <c r="G2818" s="75">
        <v>491.50355000000002</v>
      </c>
      <c r="H2818" s="75">
        <v>551.86199999999997</v>
      </c>
      <c r="I2818" s="75">
        <v>534.05999999999995</v>
      </c>
      <c r="J2818" s="75">
        <v>504.39</v>
      </c>
      <c r="K2818" s="75">
        <v>415.37999999999994</v>
      </c>
      <c r="L2818" s="76">
        <v>549.00900000000001</v>
      </c>
      <c r="M2818" s="75">
        <v>534.05999999999995</v>
      </c>
      <c r="N2818" s="75">
        <v>534.05999999999995</v>
      </c>
      <c r="O2818" s="75">
        <v>534.05999999999995</v>
      </c>
      <c r="P2818" s="77">
        <v>415.37999999999994</v>
      </c>
      <c r="Q2818" s="77">
        <v>551.86199999999997</v>
      </c>
    </row>
    <row r="2819" spans="1:17" x14ac:dyDescent="0.2">
      <c r="A2819" s="19">
        <v>40170961</v>
      </c>
      <c r="B2819" s="19" t="s">
        <v>4407</v>
      </c>
      <c r="C2819" s="20">
        <v>84377</v>
      </c>
      <c r="D2819" s="73">
        <v>50.75</v>
      </c>
      <c r="E2819" s="74">
        <v>0</v>
      </c>
      <c r="G2819" s="75">
        <v>657.34679000000006</v>
      </c>
      <c r="H2819" s="75">
        <v>1037.6289000000002</v>
      </c>
      <c r="I2819" s="75">
        <v>1004.157</v>
      </c>
      <c r="J2819" s="75">
        <v>948.37049999999999</v>
      </c>
      <c r="K2819" s="75">
        <v>781.01099999999997</v>
      </c>
      <c r="L2819" s="76">
        <v>1235.3399999999999</v>
      </c>
      <c r="M2819" s="75">
        <v>1004.157</v>
      </c>
      <c r="N2819" s="75">
        <v>1004.157</v>
      </c>
      <c r="O2819" s="75">
        <v>1004.157</v>
      </c>
      <c r="P2819" s="77">
        <v>657.34679000000006</v>
      </c>
      <c r="Q2819" s="77">
        <v>1235.3399999999999</v>
      </c>
    </row>
    <row r="2820" spans="1:17" x14ac:dyDescent="0.2">
      <c r="A2820" s="19">
        <v>40170979</v>
      </c>
      <c r="B2820" s="19" t="s">
        <v>2302</v>
      </c>
      <c r="C2820" s="20">
        <v>83661</v>
      </c>
      <c r="D2820" s="73">
        <v>970.25</v>
      </c>
      <c r="E2820" s="74">
        <v>0</v>
      </c>
      <c r="G2820" s="75">
        <v>657.34679000000006</v>
      </c>
      <c r="H2820" s="75">
        <v>1037.6289000000002</v>
      </c>
      <c r="I2820" s="75">
        <v>1004.157</v>
      </c>
      <c r="J2820" s="75">
        <v>948.37049999999999</v>
      </c>
      <c r="K2820" s="75">
        <v>781.01099999999997</v>
      </c>
      <c r="L2820" s="76">
        <v>1235.3399999999999</v>
      </c>
      <c r="M2820" s="75">
        <v>1004.157</v>
      </c>
      <c r="N2820" s="75">
        <v>1004.157</v>
      </c>
      <c r="O2820" s="75">
        <v>1004.157</v>
      </c>
      <c r="P2820" s="77">
        <v>657.34679000000006</v>
      </c>
      <c r="Q2820" s="77">
        <v>1235.3399999999999</v>
      </c>
    </row>
    <row r="2821" spans="1:17" x14ac:dyDescent="0.2">
      <c r="A2821" s="19">
        <v>40170987</v>
      </c>
      <c r="B2821" s="19" t="s">
        <v>4849</v>
      </c>
      <c r="C2821" s="20">
        <v>84585</v>
      </c>
      <c r="D2821" s="73">
        <v>408.75</v>
      </c>
      <c r="E2821" s="74">
        <v>0</v>
      </c>
      <c r="G2821" s="75">
        <v>657.34679000000006</v>
      </c>
      <c r="H2821" s="75">
        <v>1037.6289000000002</v>
      </c>
      <c r="I2821" s="75">
        <v>1004.157</v>
      </c>
      <c r="J2821" s="75">
        <v>948.37049999999999</v>
      </c>
      <c r="K2821" s="75">
        <v>781.01099999999997</v>
      </c>
      <c r="L2821" s="76">
        <v>1235.3399999999999</v>
      </c>
      <c r="M2821" s="75">
        <v>1004.157</v>
      </c>
      <c r="N2821" s="75">
        <v>1004.157</v>
      </c>
      <c r="O2821" s="75">
        <v>1004.157</v>
      </c>
      <c r="P2821" s="77">
        <v>657.34679000000006</v>
      </c>
      <c r="Q2821" s="77">
        <v>1235.3399999999999</v>
      </c>
    </row>
    <row r="2822" spans="1:17" x14ac:dyDescent="0.2">
      <c r="A2822" s="19">
        <v>40170995</v>
      </c>
      <c r="B2822" s="19" t="s">
        <v>2301</v>
      </c>
      <c r="C2822" s="20">
        <v>83662</v>
      </c>
      <c r="D2822" s="73">
        <v>119.5</v>
      </c>
      <c r="E2822" s="74">
        <v>0</v>
      </c>
      <c r="G2822" s="75">
        <v>528.93424000000005</v>
      </c>
      <c r="H2822" s="75">
        <v>841.91039999999998</v>
      </c>
      <c r="I2822" s="75">
        <v>814.75199999999995</v>
      </c>
      <c r="J2822" s="75">
        <v>769.48799999999994</v>
      </c>
      <c r="K2822" s="75">
        <v>633.69599999999991</v>
      </c>
      <c r="L2822" s="76">
        <v>1235.3399999999999</v>
      </c>
      <c r="M2822" s="75">
        <v>814.75199999999995</v>
      </c>
      <c r="N2822" s="75">
        <v>814.75199999999995</v>
      </c>
      <c r="O2822" s="75">
        <v>814.75199999999995</v>
      </c>
      <c r="P2822" s="77">
        <v>528.93424000000005</v>
      </c>
      <c r="Q2822" s="77">
        <v>1235.3399999999999</v>
      </c>
    </row>
    <row r="2823" spans="1:17" x14ac:dyDescent="0.2">
      <c r="A2823" s="19">
        <v>40171068</v>
      </c>
      <c r="B2823" s="19" t="s">
        <v>4256</v>
      </c>
      <c r="C2823" s="20">
        <v>87015</v>
      </c>
      <c r="D2823" s="73">
        <v>35</v>
      </c>
      <c r="E2823" s="74">
        <v>0</v>
      </c>
      <c r="G2823" s="75">
        <v>528.93424000000005</v>
      </c>
      <c r="H2823" s="75">
        <v>841.91039999999998</v>
      </c>
      <c r="I2823" s="75">
        <v>814.75199999999995</v>
      </c>
      <c r="J2823" s="75">
        <v>769.48799999999994</v>
      </c>
      <c r="K2823" s="75">
        <v>633.69599999999991</v>
      </c>
      <c r="L2823" s="76">
        <v>1235.3399999999999</v>
      </c>
      <c r="M2823" s="75">
        <v>814.75199999999995</v>
      </c>
      <c r="N2823" s="75">
        <v>814.75199999999995</v>
      </c>
      <c r="O2823" s="75">
        <v>814.75199999999995</v>
      </c>
      <c r="P2823" s="77">
        <v>528.93424000000005</v>
      </c>
      <c r="Q2823" s="77">
        <v>1235.3399999999999</v>
      </c>
    </row>
    <row r="2824" spans="1:17" x14ac:dyDescent="0.2">
      <c r="A2824" s="19">
        <v>40171084</v>
      </c>
      <c r="B2824" s="19" t="s">
        <v>1758</v>
      </c>
      <c r="C2824" s="20">
        <v>86200</v>
      </c>
      <c r="D2824" s="73">
        <v>230.25</v>
      </c>
      <c r="E2824" s="74">
        <v>0</v>
      </c>
      <c r="G2824" s="75">
        <v>528.93424000000005</v>
      </c>
      <c r="H2824" s="75">
        <v>841.91039999999998</v>
      </c>
      <c r="I2824" s="75">
        <v>814.75199999999995</v>
      </c>
      <c r="J2824" s="75">
        <v>769.48799999999994</v>
      </c>
      <c r="K2824" s="75">
        <v>633.69599999999991</v>
      </c>
      <c r="L2824" s="76">
        <v>1235.3399999999999</v>
      </c>
      <c r="M2824" s="75">
        <v>814.75199999999995</v>
      </c>
      <c r="N2824" s="75">
        <v>814.75199999999995</v>
      </c>
      <c r="O2824" s="75">
        <v>814.75199999999995</v>
      </c>
      <c r="P2824" s="77">
        <v>528.93424000000005</v>
      </c>
      <c r="Q2824" s="77">
        <v>1235.3399999999999</v>
      </c>
    </row>
    <row r="2825" spans="1:17" x14ac:dyDescent="0.2">
      <c r="A2825" s="19">
        <v>40171100</v>
      </c>
      <c r="B2825" s="19" t="s">
        <v>2513</v>
      </c>
      <c r="C2825" s="20">
        <v>83010</v>
      </c>
      <c r="D2825" s="73">
        <v>228.25</v>
      </c>
      <c r="E2825" s="74">
        <v>0</v>
      </c>
      <c r="G2825" s="75">
        <v>611.09546</v>
      </c>
      <c r="H2825" s="75">
        <v>632.71620000000007</v>
      </c>
      <c r="I2825" s="75">
        <v>612.30600000000004</v>
      </c>
      <c r="J2825" s="75">
        <v>578.28899999999999</v>
      </c>
      <c r="K2825" s="75">
        <v>476.238</v>
      </c>
      <c r="L2825" s="76">
        <v>1235.3399999999999</v>
      </c>
      <c r="M2825" s="75">
        <v>612.30600000000004</v>
      </c>
      <c r="N2825" s="75">
        <v>612.30600000000004</v>
      </c>
      <c r="O2825" s="75">
        <v>612.30600000000004</v>
      </c>
      <c r="P2825" s="77">
        <v>476.238</v>
      </c>
      <c r="Q2825" s="77">
        <v>1235.3399999999999</v>
      </c>
    </row>
    <row r="2826" spans="1:17" x14ac:dyDescent="0.2">
      <c r="A2826" s="19">
        <v>40171134</v>
      </c>
      <c r="B2826" s="19" t="s">
        <v>2976</v>
      </c>
      <c r="C2826" s="20">
        <v>83625</v>
      </c>
      <c r="D2826" s="73">
        <v>273</v>
      </c>
      <c r="E2826" s="74">
        <v>0</v>
      </c>
      <c r="G2826" s="75">
        <v>611.09546</v>
      </c>
      <c r="H2826" s="75">
        <v>632.71620000000007</v>
      </c>
      <c r="I2826" s="75">
        <v>612.30600000000004</v>
      </c>
      <c r="J2826" s="75">
        <v>578.28899999999999</v>
      </c>
      <c r="K2826" s="75">
        <v>476.238</v>
      </c>
      <c r="L2826" s="76">
        <v>1235.3399999999999</v>
      </c>
      <c r="M2826" s="75">
        <v>612.30600000000004</v>
      </c>
      <c r="N2826" s="75">
        <v>612.30600000000004</v>
      </c>
      <c r="O2826" s="75">
        <v>612.30600000000004</v>
      </c>
      <c r="P2826" s="77">
        <v>476.238</v>
      </c>
      <c r="Q2826" s="77">
        <v>1235.3399999999999</v>
      </c>
    </row>
    <row r="2827" spans="1:17" x14ac:dyDescent="0.2">
      <c r="A2827" s="19">
        <v>40171159</v>
      </c>
      <c r="B2827" s="19" t="s">
        <v>4755</v>
      </c>
      <c r="C2827" s="20">
        <v>81050</v>
      </c>
      <c r="D2827" s="73">
        <v>12.25</v>
      </c>
      <c r="E2827" s="74">
        <v>0</v>
      </c>
      <c r="G2827" s="75">
        <v>611.09546</v>
      </c>
      <c r="H2827" s="75">
        <v>632.71620000000007</v>
      </c>
      <c r="I2827" s="75">
        <v>612.30600000000004</v>
      </c>
      <c r="J2827" s="75">
        <v>578.28899999999999</v>
      </c>
      <c r="K2827" s="75">
        <v>476.238</v>
      </c>
      <c r="L2827" s="76">
        <v>1235.3399999999999</v>
      </c>
      <c r="M2827" s="75">
        <v>612.30600000000004</v>
      </c>
      <c r="N2827" s="75">
        <v>612.30600000000004</v>
      </c>
      <c r="O2827" s="75">
        <v>612.30600000000004</v>
      </c>
      <c r="P2827" s="77">
        <v>476.238</v>
      </c>
      <c r="Q2827" s="77">
        <v>1235.3399999999999</v>
      </c>
    </row>
    <row r="2828" spans="1:17" x14ac:dyDescent="0.2">
      <c r="A2828" s="19">
        <v>40171175</v>
      </c>
      <c r="B2828" s="19" t="s">
        <v>2720</v>
      </c>
      <c r="C2828" s="20">
        <v>86336</v>
      </c>
      <c r="D2828" s="73">
        <v>183.5</v>
      </c>
      <c r="E2828" s="74">
        <v>0</v>
      </c>
      <c r="G2828" s="75">
        <v>694.18817000000001</v>
      </c>
      <c r="H2828" s="75">
        <v>710.14800000000002</v>
      </c>
      <c r="I2828" s="75">
        <v>687.24</v>
      </c>
      <c r="J2828" s="75">
        <v>649.06000000000006</v>
      </c>
      <c r="K2828" s="75">
        <v>534.52</v>
      </c>
      <c r="L2828" s="76">
        <v>1235.3399999999999</v>
      </c>
      <c r="M2828" s="75">
        <v>687.24</v>
      </c>
      <c r="N2828" s="75">
        <v>687.24</v>
      </c>
      <c r="O2828" s="75">
        <v>687.24</v>
      </c>
      <c r="P2828" s="77">
        <v>534.52</v>
      </c>
      <c r="Q2828" s="77">
        <v>1235.3399999999999</v>
      </c>
    </row>
    <row r="2829" spans="1:17" x14ac:dyDescent="0.2">
      <c r="A2829" s="19">
        <v>40171183</v>
      </c>
      <c r="B2829" s="19" t="s">
        <v>2671</v>
      </c>
      <c r="C2829" s="20">
        <v>86334</v>
      </c>
      <c r="D2829" s="73">
        <v>178.25</v>
      </c>
      <c r="E2829" s="74">
        <v>0</v>
      </c>
      <c r="G2829" s="75">
        <v>694.18817000000001</v>
      </c>
      <c r="H2829" s="75">
        <v>710.14800000000002</v>
      </c>
      <c r="I2829" s="75">
        <v>687.24</v>
      </c>
      <c r="J2829" s="75">
        <v>649.06000000000006</v>
      </c>
      <c r="K2829" s="75">
        <v>534.52</v>
      </c>
      <c r="L2829" s="76">
        <v>1235.3399999999999</v>
      </c>
      <c r="M2829" s="75">
        <v>687.24</v>
      </c>
      <c r="N2829" s="75">
        <v>687.24</v>
      </c>
      <c r="O2829" s="75">
        <v>687.24</v>
      </c>
      <c r="P2829" s="77">
        <v>534.52</v>
      </c>
      <c r="Q2829" s="77">
        <v>1235.3399999999999</v>
      </c>
    </row>
    <row r="2830" spans="1:17" x14ac:dyDescent="0.2">
      <c r="A2830" s="19">
        <v>40171191</v>
      </c>
      <c r="B2830" s="19" t="s">
        <v>1494</v>
      </c>
      <c r="C2830" s="20">
        <v>84704</v>
      </c>
      <c r="D2830" s="73">
        <v>79</v>
      </c>
      <c r="E2830" s="74">
        <v>0</v>
      </c>
      <c r="G2830" s="75">
        <v>694.18817000000001</v>
      </c>
      <c r="H2830" s="75">
        <v>710.14800000000002</v>
      </c>
      <c r="I2830" s="75">
        <v>687.24</v>
      </c>
      <c r="J2830" s="75">
        <v>649.06000000000006</v>
      </c>
      <c r="K2830" s="75">
        <v>534.52</v>
      </c>
      <c r="L2830" s="76">
        <v>1235.3399999999999</v>
      </c>
      <c r="M2830" s="75">
        <v>687.24</v>
      </c>
      <c r="N2830" s="75">
        <v>687.24</v>
      </c>
      <c r="O2830" s="75">
        <v>687.24</v>
      </c>
      <c r="P2830" s="77">
        <v>534.52</v>
      </c>
      <c r="Q2830" s="77">
        <v>1235.3399999999999</v>
      </c>
    </row>
    <row r="2831" spans="1:17" x14ac:dyDescent="0.2">
      <c r="A2831" s="19">
        <v>40171209</v>
      </c>
      <c r="B2831" s="19" t="s">
        <v>923</v>
      </c>
      <c r="C2831" s="20">
        <v>82140</v>
      </c>
      <c r="D2831" s="73">
        <v>278.75</v>
      </c>
      <c r="E2831" s="74">
        <v>0</v>
      </c>
      <c r="G2831" s="75">
        <v>350.63945000000001</v>
      </c>
      <c r="H2831" s="75">
        <v>425.44710000000003</v>
      </c>
      <c r="I2831" s="75">
        <v>411.72300000000001</v>
      </c>
      <c r="J2831" s="75">
        <v>388.84950000000003</v>
      </c>
      <c r="K2831" s="75">
        <v>320.22899999999998</v>
      </c>
      <c r="L2831" s="76">
        <v>549.00900000000001</v>
      </c>
      <c r="M2831" s="75">
        <v>411.72300000000001</v>
      </c>
      <c r="N2831" s="75">
        <v>411.72300000000001</v>
      </c>
      <c r="O2831" s="75">
        <v>411.72300000000001</v>
      </c>
      <c r="P2831" s="77">
        <v>320.22899999999998</v>
      </c>
      <c r="Q2831" s="77">
        <v>549.00900000000001</v>
      </c>
    </row>
    <row r="2832" spans="1:17" x14ac:dyDescent="0.2">
      <c r="A2832" s="19">
        <v>40171225</v>
      </c>
      <c r="B2832" s="19" t="s">
        <v>3771</v>
      </c>
      <c r="C2832" s="20">
        <v>84165</v>
      </c>
      <c r="D2832" s="73">
        <v>175</v>
      </c>
      <c r="E2832" s="74">
        <v>0</v>
      </c>
      <c r="G2832" s="75">
        <v>350.63945000000001</v>
      </c>
      <c r="H2832" s="75">
        <v>425.44710000000003</v>
      </c>
      <c r="I2832" s="75">
        <v>411.72300000000001</v>
      </c>
      <c r="J2832" s="75">
        <v>388.84950000000003</v>
      </c>
      <c r="K2832" s="75">
        <v>320.22899999999998</v>
      </c>
      <c r="L2832" s="76">
        <v>549.00900000000001</v>
      </c>
      <c r="M2832" s="75">
        <v>411.72300000000001</v>
      </c>
      <c r="N2832" s="75">
        <v>411.72300000000001</v>
      </c>
      <c r="O2832" s="75">
        <v>411.72300000000001</v>
      </c>
      <c r="P2832" s="77">
        <v>320.22899999999998</v>
      </c>
      <c r="Q2832" s="77">
        <v>549.00900000000001</v>
      </c>
    </row>
    <row r="2833" spans="1:17" x14ac:dyDescent="0.2">
      <c r="A2833" s="19">
        <v>40171233</v>
      </c>
      <c r="B2833" s="19" t="s">
        <v>2564</v>
      </c>
      <c r="C2833" s="20">
        <v>83020</v>
      </c>
      <c r="D2833" s="73">
        <v>129.5</v>
      </c>
      <c r="E2833" s="74">
        <v>0</v>
      </c>
      <c r="G2833" s="75">
        <v>350.63945000000001</v>
      </c>
      <c r="H2833" s="75">
        <v>425.44710000000003</v>
      </c>
      <c r="I2833" s="75">
        <v>411.72300000000001</v>
      </c>
      <c r="J2833" s="75">
        <v>388.84950000000003</v>
      </c>
      <c r="K2833" s="75">
        <v>320.22899999999998</v>
      </c>
      <c r="L2833" s="76">
        <v>549.00900000000001</v>
      </c>
      <c r="M2833" s="75">
        <v>411.72300000000001</v>
      </c>
      <c r="N2833" s="75">
        <v>411.72300000000001</v>
      </c>
      <c r="O2833" s="75">
        <v>411.72300000000001</v>
      </c>
      <c r="P2833" s="77">
        <v>320.22899999999998</v>
      </c>
      <c r="Q2833" s="77">
        <v>549.00900000000001</v>
      </c>
    </row>
    <row r="2834" spans="1:17" x14ac:dyDescent="0.2">
      <c r="A2834" s="19">
        <v>40171241</v>
      </c>
      <c r="B2834" s="19" t="s">
        <v>2565</v>
      </c>
      <c r="C2834" s="20">
        <v>83021</v>
      </c>
      <c r="D2834" s="73">
        <v>128.75</v>
      </c>
      <c r="E2834" s="74">
        <v>0</v>
      </c>
      <c r="G2834" s="75">
        <v>342.40812</v>
      </c>
      <c r="H2834" s="75">
        <v>495.8202</v>
      </c>
      <c r="I2834" s="75">
        <v>479.82600000000002</v>
      </c>
      <c r="J2834" s="75">
        <v>453.16899999999998</v>
      </c>
      <c r="K2834" s="75">
        <v>373.19799999999998</v>
      </c>
      <c r="L2834" s="76">
        <v>549.00900000000001</v>
      </c>
      <c r="M2834" s="75">
        <v>479.82600000000002</v>
      </c>
      <c r="N2834" s="75">
        <v>479.82600000000002</v>
      </c>
      <c r="O2834" s="75">
        <v>479.82600000000002</v>
      </c>
      <c r="P2834" s="77">
        <v>342.40812</v>
      </c>
      <c r="Q2834" s="77">
        <v>549.00900000000001</v>
      </c>
    </row>
    <row r="2835" spans="1:17" x14ac:dyDescent="0.2">
      <c r="A2835" s="19">
        <v>40171274</v>
      </c>
      <c r="B2835" s="19" t="s">
        <v>2603</v>
      </c>
      <c r="C2835" s="20">
        <v>86695</v>
      </c>
      <c r="D2835" s="73">
        <v>82</v>
      </c>
      <c r="E2835" s="74">
        <v>0</v>
      </c>
      <c r="G2835" s="75">
        <v>342.40812</v>
      </c>
      <c r="H2835" s="75">
        <v>495.8202</v>
      </c>
      <c r="I2835" s="75">
        <v>479.82600000000002</v>
      </c>
      <c r="J2835" s="75">
        <v>453.16899999999998</v>
      </c>
      <c r="K2835" s="75">
        <v>373.19799999999998</v>
      </c>
      <c r="L2835" s="76">
        <v>549.00900000000001</v>
      </c>
      <c r="M2835" s="75">
        <v>479.82600000000002</v>
      </c>
      <c r="N2835" s="75">
        <v>479.82600000000002</v>
      </c>
      <c r="O2835" s="75">
        <v>479.82600000000002</v>
      </c>
      <c r="P2835" s="77">
        <v>342.40812</v>
      </c>
      <c r="Q2835" s="77">
        <v>549.00900000000001</v>
      </c>
    </row>
    <row r="2836" spans="1:17" x14ac:dyDescent="0.2">
      <c r="A2836" s="19">
        <v>40171282</v>
      </c>
      <c r="B2836" s="19" t="s">
        <v>1371</v>
      </c>
      <c r="C2836" s="20">
        <v>82384</v>
      </c>
      <c r="D2836" s="73">
        <v>460</v>
      </c>
      <c r="E2836" s="74">
        <v>0</v>
      </c>
      <c r="G2836" s="75">
        <v>342.40812</v>
      </c>
      <c r="H2836" s="75">
        <v>495.8202</v>
      </c>
      <c r="I2836" s="75">
        <v>479.82600000000002</v>
      </c>
      <c r="J2836" s="75">
        <v>453.16899999999998</v>
      </c>
      <c r="K2836" s="75">
        <v>373.19799999999998</v>
      </c>
      <c r="L2836" s="76">
        <v>549.00900000000001</v>
      </c>
      <c r="M2836" s="75">
        <v>479.82600000000002</v>
      </c>
      <c r="N2836" s="75">
        <v>479.82600000000002</v>
      </c>
      <c r="O2836" s="75">
        <v>479.82600000000002</v>
      </c>
      <c r="P2836" s="77">
        <v>342.40812</v>
      </c>
      <c r="Q2836" s="77">
        <v>549.00900000000001</v>
      </c>
    </row>
    <row r="2837" spans="1:17" x14ac:dyDescent="0.2">
      <c r="A2837" s="19">
        <v>40171290</v>
      </c>
      <c r="B2837" s="19" t="s">
        <v>838</v>
      </c>
      <c r="C2837" s="20">
        <v>82105</v>
      </c>
      <c r="D2837" s="73">
        <v>332.25</v>
      </c>
      <c r="E2837" s="74">
        <v>0</v>
      </c>
      <c r="G2837" s="75">
        <v>927.28879000000006</v>
      </c>
      <c r="H2837" s="75">
        <v>942.4434</v>
      </c>
      <c r="I2837" s="75">
        <v>912.04200000000003</v>
      </c>
      <c r="J2837" s="75">
        <v>861.37299999999993</v>
      </c>
      <c r="K2837" s="75">
        <v>709.36599999999999</v>
      </c>
      <c r="L2837" s="76">
        <v>1235.3399999999999</v>
      </c>
      <c r="M2837" s="75">
        <v>912.04200000000003</v>
      </c>
      <c r="N2837" s="75">
        <v>912.04200000000003</v>
      </c>
      <c r="O2837" s="75">
        <v>912.04200000000003</v>
      </c>
      <c r="P2837" s="77">
        <v>709.36599999999999</v>
      </c>
      <c r="Q2837" s="77">
        <v>1235.3399999999999</v>
      </c>
    </row>
    <row r="2838" spans="1:17" x14ac:dyDescent="0.2">
      <c r="A2838" s="19">
        <v>40171308</v>
      </c>
      <c r="B2838" s="19" t="s">
        <v>1340</v>
      </c>
      <c r="C2838" s="20">
        <v>80156</v>
      </c>
      <c r="D2838" s="73">
        <v>316.5</v>
      </c>
      <c r="E2838" s="74">
        <v>0</v>
      </c>
      <c r="G2838" s="75">
        <v>927.28879000000006</v>
      </c>
      <c r="H2838" s="75">
        <v>942.4434</v>
      </c>
      <c r="I2838" s="75">
        <v>912.04200000000003</v>
      </c>
      <c r="J2838" s="75">
        <v>861.37299999999993</v>
      </c>
      <c r="K2838" s="75">
        <v>709.36599999999999</v>
      </c>
      <c r="L2838" s="76">
        <v>1235.3399999999999</v>
      </c>
      <c r="M2838" s="75">
        <v>912.04200000000003</v>
      </c>
      <c r="N2838" s="75">
        <v>912.04200000000003</v>
      </c>
      <c r="O2838" s="75">
        <v>912.04200000000003</v>
      </c>
      <c r="P2838" s="77">
        <v>709.36599999999999</v>
      </c>
      <c r="Q2838" s="77">
        <v>1235.3399999999999</v>
      </c>
    </row>
    <row r="2839" spans="1:17" x14ac:dyDescent="0.2">
      <c r="A2839" s="19">
        <v>40171324</v>
      </c>
      <c r="B2839" s="19" t="s">
        <v>2605</v>
      </c>
      <c r="C2839" s="20">
        <v>86696</v>
      </c>
      <c r="D2839" s="73">
        <v>82</v>
      </c>
      <c r="E2839" s="74">
        <v>0</v>
      </c>
      <c r="G2839" s="75">
        <v>927.28879000000006</v>
      </c>
      <c r="H2839" s="75">
        <v>942.4434</v>
      </c>
      <c r="I2839" s="75">
        <v>912.04200000000003</v>
      </c>
      <c r="J2839" s="75">
        <v>861.37299999999993</v>
      </c>
      <c r="K2839" s="75">
        <v>709.36599999999999</v>
      </c>
      <c r="L2839" s="76">
        <v>1235.3399999999999</v>
      </c>
      <c r="M2839" s="75">
        <v>912.04200000000003</v>
      </c>
      <c r="N2839" s="75">
        <v>912.04200000000003</v>
      </c>
      <c r="O2839" s="75">
        <v>912.04200000000003</v>
      </c>
      <c r="P2839" s="77">
        <v>709.36599999999999</v>
      </c>
      <c r="Q2839" s="77">
        <v>1235.3399999999999</v>
      </c>
    </row>
    <row r="2840" spans="1:17" x14ac:dyDescent="0.2">
      <c r="A2840" s="19">
        <v>40171340</v>
      </c>
      <c r="B2840" s="19" t="s">
        <v>2602</v>
      </c>
      <c r="C2840" s="20">
        <v>86694</v>
      </c>
      <c r="D2840" s="73">
        <v>82</v>
      </c>
      <c r="E2840" s="74">
        <v>0</v>
      </c>
      <c r="G2840" s="75">
        <v>373.88868000000002</v>
      </c>
      <c r="H2840" s="75">
        <v>536.67510000000004</v>
      </c>
      <c r="I2840" s="75">
        <v>519.36300000000006</v>
      </c>
      <c r="J2840" s="75">
        <v>490.5095</v>
      </c>
      <c r="K2840" s="75">
        <v>403.94900000000001</v>
      </c>
      <c r="L2840" s="76">
        <v>287.55900000000003</v>
      </c>
      <c r="M2840" s="75">
        <v>519.36300000000006</v>
      </c>
      <c r="N2840" s="75">
        <v>519.36300000000006</v>
      </c>
      <c r="O2840" s="75">
        <v>519.36300000000006</v>
      </c>
      <c r="P2840" s="77">
        <v>287.55900000000003</v>
      </c>
      <c r="Q2840" s="77">
        <v>536.67510000000004</v>
      </c>
    </row>
    <row r="2841" spans="1:17" x14ac:dyDescent="0.2">
      <c r="A2841" s="19">
        <v>40171423</v>
      </c>
      <c r="B2841" s="19" t="s">
        <v>3000</v>
      </c>
      <c r="C2841" s="20">
        <v>80178</v>
      </c>
      <c r="D2841" s="73">
        <v>147.25</v>
      </c>
      <c r="E2841" s="74">
        <v>0</v>
      </c>
      <c r="G2841" s="75">
        <v>373.88868000000002</v>
      </c>
      <c r="H2841" s="75">
        <v>536.67510000000004</v>
      </c>
      <c r="I2841" s="75">
        <v>519.36300000000006</v>
      </c>
      <c r="J2841" s="75">
        <v>490.5095</v>
      </c>
      <c r="K2841" s="75">
        <v>403.94900000000001</v>
      </c>
      <c r="L2841" s="76">
        <v>287.55900000000003</v>
      </c>
      <c r="M2841" s="75">
        <v>519.36300000000006</v>
      </c>
      <c r="N2841" s="75">
        <v>519.36300000000006</v>
      </c>
      <c r="O2841" s="75">
        <v>519.36300000000006</v>
      </c>
      <c r="P2841" s="77">
        <v>287.55900000000003</v>
      </c>
      <c r="Q2841" s="77">
        <v>536.67510000000004</v>
      </c>
    </row>
    <row r="2842" spans="1:17" x14ac:dyDescent="0.2">
      <c r="A2842" s="19">
        <v>40171480</v>
      </c>
      <c r="B2842" s="19" t="s">
        <v>2915</v>
      </c>
      <c r="C2842" s="20">
        <v>80177</v>
      </c>
      <c r="D2842" s="73">
        <v>265.75</v>
      </c>
      <c r="E2842" s="74">
        <v>0</v>
      </c>
      <c r="G2842" s="75">
        <v>373.88868000000002</v>
      </c>
      <c r="H2842" s="75">
        <v>536.67510000000004</v>
      </c>
      <c r="I2842" s="75">
        <v>519.36300000000006</v>
      </c>
      <c r="J2842" s="75">
        <v>490.5095</v>
      </c>
      <c r="K2842" s="75">
        <v>403.94900000000001</v>
      </c>
      <c r="L2842" s="76">
        <v>287.55900000000003</v>
      </c>
      <c r="M2842" s="75">
        <v>519.36300000000006</v>
      </c>
      <c r="N2842" s="75">
        <v>519.36300000000006</v>
      </c>
      <c r="O2842" s="75">
        <v>519.36300000000006</v>
      </c>
      <c r="P2842" s="77">
        <v>287.55900000000003</v>
      </c>
      <c r="Q2842" s="77">
        <v>536.67510000000004</v>
      </c>
    </row>
    <row r="2843" spans="1:17" x14ac:dyDescent="0.2">
      <c r="A2843" s="19">
        <v>40171498</v>
      </c>
      <c r="B2843" s="19" t="s">
        <v>4756</v>
      </c>
      <c r="C2843" s="20">
        <v>82136</v>
      </c>
      <c r="D2843" s="73">
        <v>386.75</v>
      </c>
      <c r="E2843" s="74">
        <v>0</v>
      </c>
      <c r="G2843" s="75">
        <v>561.44133999999997</v>
      </c>
      <c r="H2843" s="75">
        <v>599.77559999999994</v>
      </c>
      <c r="I2843" s="75">
        <v>580.428</v>
      </c>
      <c r="J2843" s="75">
        <v>548.1819999999999</v>
      </c>
      <c r="K2843" s="75">
        <v>451.44399999999996</v>
      </c>
      <c r="L2843" s="76">
        <v>549.00900000000001</v>
      </c>
      <c r="M2843" s="75">
        <v>580.428</v>
      </c>
      <c r="N2843" s="75">
        <v>580.428</v>
      </c>
      <c r="O2843" s="75">
        <v>580.428</v>
      </c>
      <c r="P2843" s="77">
        <v>451.44399999999996</v>
      </c>
      <c r="Q2843" s="77">
        <v>599.77559999999994</v>
      </c>
    </row>
    <row r="2844" spans="1:17" x14ac:dyDescent="0.2">
      <c r="A2844" s="19">
        <v>40171506</v>
      </c>
      <c r="B2844" s="19" t="s">
        <v>3721</v>
      </c>
      <c r="C2844" s="20">
        <v>84134</v>
      </c>
      <c r="D2844" s="73">
        <v>206.5</v>
      </c>
      <c r="E2844" s="74">
        <v>0</v>
      </c>
      <c r="G2844" s="75">
        <v>561.44133999999997</v>
      </c>
      <c r="H2844" s="75">
        <v>599.77559999999994</v>
      </c>
      <c r="I2844" s="75">
        <v>580.428</v>
      </c>
      <c r="J2844" s="75">
        <v>548.1819999999999</v>
      </c>
      <c r="K2844" s="75">
        <v>451.44399999999996</v>
      </c>
      <c r="L2844" s="76">
        <v>549.00900000000001</v>
      </c>
      <c r="M2844" s="75">
        <v>580.428</v>
      </c>
      <c r="N2844" s="75">
        <v>580.428</v>
      </c>
      <c r="O2844" s="75">
        <v>580.428</v>
      </c>
      <c r="P2844" s="77">
        <v>451.44399999999996</v>
      </c>
      <c r="Q2844" s="77">
        <v>599.77559999999994</v>
      </c>
    </row>
    <row r="2845" spans="1:17" x14ac:dyDescent="0.2">
      <c r="A2845" s="19">
        <v>40171514</v>
      </c>
      <c r="B2845" s="19" t="s">
        <v>4794</v>
      </c>
      <c r="C2845" s="20">
        <v>86787</v>
      </c>
      <c r="D2845" s="73">
        <v>296.5</v>
      </c>
      <c r="E2845" s="74">
        <v>0</v>
      </c>
      <c r="G2845" s="75">
        <v>561.44133999999997</v>
      </c>
      <c r="H2845" s="75">
        <v>599.77559999999994</v>
      </c>
      <c r="I2845" s="75">
        <v>580.428</v>
      </c>
      <c r="J2845" s="75">
        <v>548.1819999999999</v>
      </c>
      <c r="K2845" s="75">
        <v>451.44399999999996</v>
      </c>
      <c r="L2845" s="76">
        <v>549.00900000000001</v>
      </c>
      <c r="M2845" s="75">
        <v>580.428</v>
      </c>
      <c r="N2845" s="75">
        <v>580.428</v>
      </c>
      <c r="O2845" s="75">
        <v>580.428</v>
      </c>
      <c r="P2845" s="77">
        <v>451.44399999999996</v>
      </c>
      <c r="Q2845" s="77">
        <v>599.77559999999994</v>
      </c>
    </row>
    <row r="2846" spans="1:17" x14ac:dyDescent="0.2">
      <c r="A2846" s="19">
        <v>40171522</v>
      </c>
      <c r="B2846" s="19" t="s">
        <v>981</v>
      </c>
      <c r="C2846" s="20">
        <v>83516</v>
      </c>
      <c r="D2846" s="73">
        <v>170</v>
      </c>
      <c r="E2846" s="74">
        <v>0</v>
      </c>
      <c r="G2846" s="75">
        <v>620.22025999999994</v>
      </c>
      <c r="H2846" s="75">
        <v>671.00430000000006</v>
      </c>
      <c r="I2846" s="75">
        <v>649.35900000000004</v>
      </c>
      <c r="J2846" s="75">
        <v>613.2835</v>
      </c>
      <c r="K2846" s="75">
        <v>505.05699999999996</v>
      </c>
      <c r="L2846" s="76">
        <v>549.00900000000001</v>
      </c>
      <c r="M2846" s="75">
        <v>649.35900000000004</v>
      </c>
      <c r="N2846" s="75">
        <v>649.35900000000004</v>
      </c>
      <c r="O2846" s="75">
        <v>649.35900000000004</v>
      </c>
      <c r="P2846" s="77">
        <v>505.05699999999996</v>
      </c>
      <c r="Q2846" s="77">
        <v>671.00430000000006</v>
      </c>
    </row>
    <row r="2847" spans="1:17" x14ac:dyDescent="0.2">
      <c r="A2847" s="19">
        <v>40171555</v>
      </c>
      <c r="B2847" s="19" t="s">
        <v>1322</v>
      </c>
      <c r="C2847" s="20">
        <v>86301</v>
      </c>
      <c r="D2847" s="73">
        <v>289</v>
      </c>
      <c r="E2847" s="74">
        <v>0</v>
      </c>
      <c r="G2847" s="75">
        <v>620.22025999999994</v>
      </c>
      <c r="H2847" s="75">
        <v>671.00430000000006</v>
      </c>
      <c r="I2847" s="75">
        <v>649.35900000000004</v>
      </c>
      <c r="J2847" s="75">
        <v>613.2835</v>
      </c>
      <c r="K2847" s="75">
        <v>505.05699999999996</v>
      </c>
      <c r="L2847" s="76">
        <v>549.00900000000001</v>
      </c>
      <c r="M2847" s="75">
        <v>649.35900000000004</v>
      </c>
      <c r="N2847" s="75">
        <v>649.35900000000004</v>
      </c>
      <c r="O2847" s="75">
        <v>649.35900000000004</v>
      </c>
      <c r="P2847" s="77">
        <v>505.05699999999996</v>
      </c>
      <c r="Q2847" s="77">
        <v>671.00430000000006</v>
      </c>
    </row>
    <row r="2848" spans="1:17" x14ac:dyDescent="0.2">
      <c r="A2848" s="19">
        <v>40171605</v>
      </c>
      <c r="B2848" s="19" t="s">
        <v>1665</v>
      </c>
      <c r="C2848" s="20">
        <v>82595</v>
      </c>
      <c r="D2848" s="73">
        <v>64.25</v>
      </c>
      <c r="E2848" s="74">
        <v>0</v>
      </c>
      <c r="G2848" s="75">
        <v>620.22025999999994</v>
      </c>
      <c r="H2848" s="75">
        <v>671.00430000000006</v>
      </c>
      <c r="I2848" s="75">
        <v>649.35900000000004</v>
      </c>
      <c r="J2848" s="75">
        <v>613.2835</v>
      </c>
      <c r="K2848" s="75">
        <v>505.05699999999996</v>
      </c>
      <c r="L2848" s="76">
        <v>549.00900000000001</v>
      </c>
      <c r="M2848" s="75">
        <v>649.35900000000004</v>
      </c>
      <c r="N2848" s="75">
        <v>649.35900000000004</v>
      </c>
      <c r="O2848" s="75">
        <v>649.35900000000004</v>
      </c>
      <c r="P2848" s="77">
        <v>505.05699999999996</v>
      </c>
      <c r="Q2848" s="77">
        <v>671.00430000000006</v>
      </c>
    </row>
    <row r="2849" spans="1:17" x14ac:dyDescent="0.2">
      <c r="A2849" s="19">
        <v>40171613</v>
      </c>
      <c r="B2849" s="19" t="s">
        <v>963</v>
      </c>
      <c r="C2849" s="20">
        <v>82163</v>
      </c>
      <c r="D2849" s="73">
        <v>140</v>
      </c>
      <c r="E2849" s="74">
        <v>0</v>
      </c>
      <c r="G2849" s="75">
        <v>359.36503999999996</v>
      </c>
      <c r="H2849" s="75">
        <v>645.12239999999997</v>
      </c>
      <c r="I2849" s="75">
        <v>624.31200000000001</v>
      </c>
      <c r="J2849" s="75">
        <v>589.62799999999993</v>
      </c>
      <c r="K2849" s="75">
        <v>485.57599999999991</v>
      </c>
      <c r="L2849" s="76">
        <v>549.00900000000001</v>
      </c>
      <c r="M2849" s="75">
        <v>624.31200000000001</v>
      </c>
      <c r="N2849" s="75">
        <v>624.31200000000001</v>
      </c>
      <c r="O2849" s="75">
        <v>624.31200000000001</v>
      </c>
      <c r="P2849" s="77">
        <v>359.36503999999996</v>
      </c>
      <c r="Q2849" s="77">
        <v>645.12239999999997</v>
      </c>
    </row>
    <row r="2850" spans="1:17" x14ac:dyDescent="0.2">
      <c r="A2850" s="19">
        <v>40171639</v>
      </c>
      <c r="B2850" s="19" t="s">
        <v>4846</v>
      </c>
      <c r="C2850" s="20">
        <v>84446</v>
      </c>
      <c r="D2850" s="73">
        <v>171.5</v>
      </c>
      <c r="E2850" s="74">
        <v>0</v>
      </c>
      <c r="G2850" s="75">
        <v>491.50355000000002</v>
      </c>
      <c r="H2850" s="75">
        <v>379.24470000000002</v>
      </c>
      <c r="I2850" s="75">
        <v>367.01100000000002</v>
      </c>
      <c r="J2850" s="75">
        <v>346.62150000000003</v>
      </c>
      <c r="K2850" s="75">
        <v>285.45299999999997</v>
      </c>
      <c r="L2850" s="76">
        <v>549.00900000000001</v>
      </c>
      <c r="M2850" s="75">
        <v>367.01100000000002</v>
      </c>
      <c r="N2850" s="75">
        <v>367.01100000000002</v>
      </c>
      <c r="O2850" s="75">
        <v>367.01100000000002</v>
      </c>
      <c r="P2850" s="77">
        <v>285.45299999999997</v>
      </c>
      <c r="Q2850" s="77">
        <v>549.00900000000001</v>
      </c>
    </row>
    <row r="2851" spans="1:17" x14ac:dyDescent="0.2">
      <c r="A2851" s="19">
        <v>40171654</v>
      </c>
      <c r="B2851" s="19" t="s">
        <v>3865</v>
      </c>
      <c r="C2851" s="20">
        <v>86481</v>
      </c>
      <c r="D2851" s="73">
        <v>290.75</v>
      </c>
      <c r="E2851" s="74">
        <v>0</v>
      </c>
      <c r="G2851" s="75">
        <v>421.54675000000003</v>
      </c>
      <c r="H2851" s="75">
        <v>611.32620000000009</v>
      </c>
      <c r="I2851" s="75">
        <v>591.60599999999999</v>
      </c>
      <c r="J2851" s="75">
        <v>558.73900000000003</v>
      </c>
      <c r="K2851" s="75">
        <v>460.13799999999998</v>
      </c>
      <c r="L2851" s="76">
        <v>549.00900000000001</v>
      </c>
      <c r="M2851" s="75">
        <v>591.60599999999999</v>
      </c>
      <c r="N2851" s="75">
        <v>591.60599999999999</v>
      </c>
      <c r="O2851" s="75">
        <v>591.60599999999999</v>
      </c>
      <c r="P2851" s="77">
        <v>421.54675000000003</v>
      </c>
      <c r="Q2851" s="77">
        <v>611.32620000000009</v>
      </c>
    </row>
    <row r="2852" spans="1:17" x14ac:dyDescent="0.2">
      <c r="A2852" s="19">
        <v>40171662</v>
      </c>
      <c r="B2852" s="19" t="s">
        <v>1509</v>
      </c>
      <c r="C2852" s="20">
        <v>82507</v>
      </c>
      <c r="D2852" s="73">
        <v>321</v>
      </c>
      <c r="E2852" s="74">
        <v>0</v>
      </c>
      <c r="G2852" s="75">
        <v>927.28879000000006</v>
      </c>
      <c r="H2852" s="75">
        <v>1010.0358</v>
      </c>
      <c r="I2852" s="75">
        <v>977.45399999999995</v>
      </c>
      <c r="J2852" s="75">
        <v>923.15099999999995</v>
      </c>
      <c r="K2852" s="75">
        <v>760.24199999999996</v>
      </c>
      <c r="L2852" s="76">
        <v>1235.3399999999999</v>
      </c>
      <c r="M2852" s="75">
        <v>977.45399999999995</v>
      </c>
      <c r="N2852" s="75">
        <v>977.45399999999995</v>
      </c>
      <c r="O2852" s="75">
        <v>977.45399999999995</v>
      </c>
      <c r="P2852" s="77">
        <v>760.24199999999996</v>
      </c>
      <c r="Q2852" s="77">
        <v>1235.3399999999999</v>
      </c>
    </row>
    <row r="2853" spans="1:17" x14ac:dyDescent="0.2">
      <c r="A2853" s="19">
        <v>40171670</v>
      </c>
      <c r="B2853" s="19" t="s">
        <v>1085</v>
      </c>
      <c r="C2853" s="20">
        <v>82180</v>
      </c>
      <c r="D2853" s="73">
        <v>282.5</v>
      </c>
      <c r="E2853" s="74">
        <v>0</v>
      </c>
      <c r="G2853" s="75">
        <v>373.88868000000002</v>
      </c>
      <c r="H2853" s="75">
        <v>561.48750000000007</v>
      </c>
      <c r="I2853" s="75">
        <v>543.375</v>
      </c>
      <c r="J2853" s="75">
        <v>513.1875</v>
      </c>
      <c r="K2853" s="75">
        <v>422.625</v>
      </c>
      <c r="L2853" s="76">
        <v>287.55900000000003</v>
      </c>
      <c r="M2853" s="75">
        <v>543.375</v>
      </c>
      <c r="N2853" s="75">
        <v>543.375</v>
      </c>
      <c r="O2853" s="75">
        <v>543.375</v>
      </c>
      <c r="P2853" s="77">
        <v>287.55900000000003</v>
      </c>
      <c r="Q2853" s="77">
        <v>561.48750000000007</v>
      </c>
    </row>
    <row r="2854" spans="1:17" x14ac:dyDescent="0.2">
      <c r="A2854" s="19">
        <v>40171688</v>
      </c>
      <c r="B2854" s="19" t="s">
        <v>4406</v>
      </c>
      <c r="C2854" s="20">
        <v>86941</v>
      </c>
      <c r="D2854" s="73">
        <v>62</v>
      </c>
      <c r="E2854" s="74">
        <v>0</v>
      </c>
      <c r="G2854" s="75">
        <v>561.44133999999997</v>
      </c>
      <c r="H2854" s="75">
        <v>638.06370000000004</v>
      </c>
      <c r="I2854" s="75">
        <v>617.48099999999999</v>
      </c>
      <c r="J2854" s="75">
        <v>583.17650000000003</v>
      </c>
      <c r="K2854" s="75">
        <v>480.26299999999998</v>
      </c>
      <c r="L2854" s="76">
        <v>549.00900000000001</v>
      </c>
      <c r="M2854" s="75">
        <v>617.48099999999999</v>
      </c>
      <c r="N2854" s="75">
        <v>617.48099999999999</v>
      </c>
      <c r="O2854" s="75">
        <v>617.48099999999999</v>
      </c>
      <c r="P2854" s="77">
        <v>480.26299999999998</v>
      </c>
      <c r="Q2854" s="77">
        <v>638.06370000000004</v>
      </c>
    </row>
    <row r="2855" spans="1:17" x14ac:dyDescent="0.2">
      <c r="A2855" s="19">
        <v>40171696</v>
      </c>
      <c r="B2855" s="19" t="s">
        <v>4575</v>
      </c>
      <c r="C2855" s="20">
        <v>84445</v>
      </c>
      <c r="D2855" s="73">
        <v>274</v>
      </c>
      <c r="E2855" s="74">
        <v>0</v>
      </c>
      <c r="G2855" s="75">
        <v>620.22025999999994</v>
      </c>
      <c r="H2855" s="75">
        <v>710.14800000000002</v>
      </c>
      <c r="I2855" s="75">
        <v>687.24</v>
      </c>
      <c r="J2855" s="75">
        <v>649.06000000000006</v>
      </c>
      <c r="K2855" s="75">
        <v>534.52</v>
      </c>
      <c r="L2855" s="76">
        <v>549.00900000000001</v>
      </c>
      <c r="M2855" s="75">
        <v>687.24</v>
      </c>
      <c r="N2855" s="75">
        <v>687.24</v>
      </c>
      <c r="O2855" s="75">
        <v>687.24</v>
      </c>
      <c r="P2855" s="77">
        <v>534.52</v>
      </c>
      <c r="Q2855" s="77">
        <v>710.14800000000002</v>
      </c>
    </row>
    <row r="2856" spans="1:17" x14ac:dyDescent="0.2">
      <c r="A2856" s="19">
        <v>40171795</v>
      </c>
      <c r="B2856" s="19" t="s">
        <v>603</v>
      </c>
      <c r="C2856" s="20">
        <v>87624</v>
      </c>
      <c r="D2856" s="73">
        <v>162.25</v>
      </c>
      <c r="E2856" s="74">
        <v>0</v>
      </c>
      <c r="G2856" s="75">
        <v>681.56552999999997</v>
      </c>
      <c r="H2856" s="75">
        <v>1156.7711999999999</v>
      </c>
      <c r="I2856" s="75">
        <v>1119.4559999999999</v>
      </c>
      <c r="J2856" s="75">
        <v>1057.2639999999999</v>
      </c>
      <c r="K2856" s="75">
        <v>870.68799999999987</v>
      </c>
      <c r="L2856" s="76">
        <v>2087.0009999999997</v>
      </c>
      <c r="M2856" s="75">
        <v>1119.4559999999999</v>
      </c>
      <c r="N2856" s="75">
        <v>1119.4559999999999</v>
      </c>
      <c r="O2856" s="75">
        <v>1119.4559999999999</v>
      </c>
      <c r="P2856" s="77">
        <v>681.56552999999997</v>
      </c>
      <c r="Q2856" s="77">
        <v>2087.0009999999997</v>
      </c>
    </row>
    <row r="2857" spans="1:17" x14ac:dyDescent="0.2">
      <c r="A2857" s="19">
        <v>40171837</v>
      </c>
      <c r="B2857" s="19" t="s">
        <v>2299</v>
      </c>
      <c r="C2857" s="72" t="s">
        <v>50</v>
      </c>
      <c r="D2857" s="73">
        <v>187</v>
      </c>
      <c r="E2857" s="74">
        <v>0</v>
      </c>
      <c r="G2857" s="75">
        <v>694.18817000000001</v>
      </c>
      <c r="H2857" s="75">
        <v>706.72559999999999</v>
      </c>
      <c r="I2857" s="75">
        <v>683.928</v>
      </c>
      <c r="J2857" s="75">
        <v>645.9319999999999</v>
      </c>
      <c r="K2857" s="75">
        <v>531.94399999999996</v>
      </c>
      <c r="L2857" s="76">
        <v>1235.3399999999999</v>
      </c>
      <c r="M2857" s="75">
        <v>683.928</v>
      </c>
      <c r="N2857" s="75">
        <v>683.928</v>
      </c>
      <c r="O2857" s="75">
        <v>683.928</v>
      </c>
      <c r="P2857" s="77">
        <v>531.94399999999996</v>
      </c>
      <c r="Q2857" s="77">
        <v>1235.3399999999999</v>
      </c>
    </row>
    <row r="2858" spans="1:17" x14ac:dyDescent="0.2">
      <c r="A2858" s="19">
        <v>40171951</v>
      </c>
      <c r="B2858" s="19" t="s">
        <v>2599</v>
      </c>
      <c r="C2858" s="20">
        <v>87625</v>
      </c>
      <c r="D2858" s="73">
        <v>405.5</v>
      </c>
      <c r="E2858" s="74">
        <v>0</v>
      </c>
      <c r="G2858" s="75">
        <v>657.34679000000006</v>
      </c>
      <c r="H2858" s="75">
        <v>910.35840000000007</v>
      </c>
      <c r="I2858" s="75">
        <v>880.99199999999996</v>
      </c>
      <c r="J2858" s="75">
        <v>832.048</v>
      </c>
      <c r="K2858" s="75">
        <v>685.21600000000001</v>
      </c>
      <c r="L2858" s="76">
        <v>1235.3399999999999</v>
      </c>
      <c r="M2858" s="75">
        <v>880.99199999999996</v>
      </c>
      <c r="N2858" s="75">
        <v>880.99199999999996</v>
      </c>
      <c r="O2858" s="75">
        <v>880.99199999999996</v>
      </c>
      <c r="P2858" s="77">
        <v>657.34679000000006</v>
      </c>
      <c r="Q2858" s="77">
        <v>1235.3399999999999</v>
      </c>
    </row>
    <row r="2859" spans="1:17" x14ac:dyDescent="0.2">
      <c r="A2859" s="19">
        <v>40171969</v>
      </c>
      <c r="B2859" s="19" t="s">
        <v>4676</v>
      </c>
      <c r="C2859" s="20">
        <v>87661</v>
      </c>
      <c r="D2859" s="73">
        <v>145.25</v>
      </c>
      <c r="E2859" s="74">
        <v>0</v>
      </c>
      <c r="G2859" s="75">
        <v>0</v>
      </c>
      <c r="H2859" s="75">
        <v>560.63190000000009</v>
      </c>
      <c r="I2859" s="75">
        <v>542.54700000000003</v>
      </c>
      <c r="J2859" s="75">
        <v>512.40550000000007</v>
      </c>
      <c r="K2859" s="75">
        <v>421.98099999999999</v>
      </c>
      <c r="L2859" s="76">
        <v>0</v>
      </c>
      <c r="M2859" s="75">
        <v>542.54700000000003</v>
      </c>
      <c r="N2859" s="75">
        <v>542.54700000000003</v>
      </c>
      <c r="O2859" s="75">
        <v>542.54700000000003</v>
      </c>
      <c r="P2859" s="77">
        <v>0</v>
      </c>
      <c r="Q2859" s="77">
        <v>560.63190000000009</v>
      </c>
    </row>
    <row r="2860" spans="1:17" x14ac:dyDescent="0.2">
      <c r="A2860" s="19">
        <v>40172025</v>
      </c>
      <c r="B2860" s="19" t="s">
        <v>2552</v>
      </c>
      <c r="C2860" s="20">
        <v>86706</v>
      </c>
      <c r="D2860" s="73">
        <v>180.75</v>
      </c>
      <c r="E2860" s="74">
        <v>0</v>
      </c>
      <c r="G2860" s="75">
        <v>358.75672000000003</v>
      </c>
      <c r="H2860" s="75">
        <v>231.43980000000002</v>
      </c>
      <c r="I2860" s="75">
        <v>223.97400000000002</v>
      </c>
      <c r="J2860" s="75">
        <v>211.53100000000001</v>
      </c>
      <c r="K2860" s="75">
        <v>174.202</v>
      </c>
      <c r="L2860" s="76">
        <v>2357.3609999999999</v>
      </c>
      <c r="M2860" s="75">
        <v>223.97400000000002</v>
      </c>
      <c r="N2860" s="75">
        <v>223.97400000000002</v>
      </c>
      <c r="O2860" s="75">
        <v>223.97400000000002</v>
      </c>
      <c r="P2860" s="77">
        <v>174.202</v>
      </c>
      <c r="Q2860" s="77">
        <v>2357.3609999999999</v>
      </c>
    </row>
    <row r="2861" spans="1:17" x14ac:dyDescent="0.2">
      <c r="A2861" s="19">
        <v>40172033</v>
      </c>
      <c r="B2861" s="19" t="s">
        <v>2272</v>
      </c>
      <c r="C2861" s="20">
        <v>81241</v>
      </c>
      <c r="D2861" s="73">
        <v>512.5</v>
      </c>
      <c r="E2861" s="74">
        <v>0</v>
      </c>
      <c r="G2861" s="75">
        <v>358.75672000000003</v>
      </c>
      <c r="H2861" s="75">
        <v>231.43980000000002</v>
      </c>
      <c r="I2861" s="75">
        <v>223.97400000000002</v>
      </c>
      <c r="J2861" s="75">
        <v>211.53100000000001</v>
      </c>
      <c r="K2861" s="75">
        <v>174.202</v>
      </c>
      <c r="L2861" s="76">
        <v>2357.3609999999999</v>
      </c>
      <c r="M2861" s="75">
        <v>223.97400000000002</v>
      </c>
      <c r="N2861" s="75">
        <v>223.97400000000002</v>
      </c>
      <c r="O2861" s="75">
        <v>223.97400000000002</v>
      </c>
      <c r="P2861" s="77">
        <v>174.202</v>
      </c>
      <c r="Q2861" s="77">
        <v>2357.3609999999999</v>
      </c>
    </row>
    <row r="2862" spans="1:17" x14ac:dyDescent="0.2">
      <c r="A2862" s="19">
        <v>40172041</v>
      </c>
      <c r="B2862" s="19" t="s">
        <v>4149</v>
      </c>
      <c r="C2862" s="20">
        <v>85660</v>
      </c>
      <c r="D2862" s="73">
        <v>38.5</v>
      </c>
      <c r="E2862" s="74">
        <v>0</v>
      </c>
      <c r="G2862" s="75">
        <v>358.75672000000003</v>
      </c>
      <c r="H2862" s="75">
        <v>231.43980000000002</v>
      </c>
      <c r="I2862" s="75">
        <v>223.97400000000002</v>
      </c>
      <c r="J2862" s="75">
        <v>211.53100000000001</v>
      </c>
      <c r="K2862" s="75">
        <v>174.202</v>
      </c>
      <c r="L2862" s="76">
        <v>2357.3609999999999</v>
      </c>
      <c r="M2862" s="75">
        <v>223.97400000000002</v>
      </c>
      <c r="N2862" s="75">
        <v>223.97400000000002</v>
      </c>
      <c r="O2862" s="75">
        <v>223.97400000000002</v>
      </c>
      <c r="P2862" s="77">
        <v>174.202</v>
      </c>
      <c r="Q2862" s="77">
        <v>2357.3609999999999</v>
      </c>
    </row>
    <row r="2863" spans="1:17" x14ac:dyDescent="0.2">
      <c r="A2863" s="19">
        <v>40172066</v>
      </c>
      <c r="B2863" s="19" t="s">
        <v>3046</v>
      </c>
      <c r="C2863" s="20">
        <v>86617</v>
      </c>
      <c r="D2863" s="73">
        <v>186.5</v>
      </c>
      <c r="E2863" s="74">
        <v>0</v>
      </c>
      <c r="G2863" s="75">
        <v>374.97225000000003</v>
      </c>
      <c r="H2863" s="75">
        <v>337.32029999999997</v>
      </c>
      <c r="I2863" s="75">
        <v>326.43899999999996</v>
      </c>
      <c r="J2863" s="75">
        <v>308.30349999999999</v>
      </c>
      <c r="K2863" s="75">
        <v>253.89699999999996</v>
      </c>
      <c r="L2863" s="76">
        <v>1214.4059999999999</v>
      </c>
      <c r="M2863" s="75">
        <v>326.43899999999996</v>
      </c>
      <c r="N2863" s="75">
        <v>326.43899999999996</v>
      </c>
      <c r="O2863" s="75">
        <v>326.43899999999996</v>
      </c>
      <c r="P2863" s="77">
        <v>253.89699999999996</v>
      </c>
      <c r="Q2863" s="77">
        <v>1214.4059999999999</v>
      </c>
    </row>
    <row r="2864" spans="1:17" x14ac:dyDescent="0.2">
      <c r="A2864" s="19">
        <v>40172082</v>
      </c>
      <c r="B2864" s="19" t="s">
        <v>4845</v>
      </c>
      <c r="C2864" s="20">
        <v>82652</v>
      </c>
      <c r="D2864" s="73">
        <v>505.25</v>
      </c>
      <c r="E2864" s="74">
        <v>0</v>
      </c>
      <c r="G2864" s="75">
        <v>374.97225000000003</v>
      </c>
      <c r="H2864" s="75">
        <v>337.32029999999997</v>
      </c>
      <c r="I2864" s="75">
        <v>326.43899999999996</v>
      </c>
      <c r="J2864" s="75">
        <v>308.30349999999999</v>
      </c>
      <c r="K2864" s="75">
        <v>253.89699999999996</v>
      </c>
      <c r="L2864" s="76">
        <v>1214.4059999999999</v>
      </c>
      <c r="M2864" s="75">
        <v>326.43899999999996</v>
      </c>
      <c r="N2864" s="75">
        <v>326.43899999999996</v>
      </c>
      <c r="O2864" s="75">
        <v>326.43899999999996</v>
      </c>
      <c r="P2864" s="77">
        <v>253.89699999999996</v>
      </c>
      <c r="Q2864" s="77">
        <v>1214.4059999999999</v>
      </c>
    </row>
    <row r="2865" spans="1:17" x14ac:dyDescent="0.2">
      <c r="A2865" s="19">
        <v>40172108</v>
      </c>
      <c r="B2865" s="19" t="s">
        <v>599</v>
      </c>
      <c r="C2865" s="20">
        <v>87449</v>
      </c>
      <c r="D2865" s="73">
        <v>108</v>
      </c>
      <c r="E2865" s="74">
        <v>0</v>
      </c>
      <c r="G2865" s="75">
        <v>374.97225000000003</v>
      </c>
      <c r="H2865" s="75">
        <v>337.32029999999997</v>
      </c>
      <c r="I2865" s="75">
        <v>326.43899999999996</v>
      </c>
      <c r="J2865" s="75">
        <v>308.30349999999999</v>
      </c>
      <c r="K2865" s="75">
        <v>253.89699999999996</v>
      </c>
      <c r="L2865" s="76">
        <v>1214.4059999999999</v>
      </c>
      <c r="M2865" s="75">
        <v>326.43899999999996</v>
      </c>
      <c r="N2865" s="75">
        <v>326.43899999999996</v>
      </c>
      <c r="O2865" s="75">
        <v>326.43899999999996</v>
      </c>
      <c r="P2865" s="77">
        <v>253.89699999999996</v>
      </c>
      <c r="Q2865" s="77">
        <v>1214.4059999999999</v>
      </c>
    </row>
    <row r="2866" spans="1:17" x14ac:dyDescent="0.2">
      <c r="A2866" s="19">
        <v>40172116</v>
      </c>
      <c r="B2866" s="19" t="s">
        <v>1125</v>
      </c>
      <c r="C2866" s="20">
        <v>87798</v>
      </c>
      <c r="D2866" s="73">
        <v>187</v>
      </c>
      <c r="E2866" s="74">
        <v>0</v>
      </c>
      <c r="G2866" s="75">
        <v>611.09546</v>
      </c>
      <c r="H2866" s="75">
        <v>420.95519999999999</v>
      </c>
      <c r="I2866" s="75">
        <v>407.37599999999998</v>
      </c>
      <c r="J2866" s="75">
        <v>384.74399999999997</v>
      </c>
      <c r="K2866" s="75">
        <v>316.84799999999996</v>
      </c>
      <c r="L2866" s="76">
        <v>1235.3399999999999</v>
      </c>
      <c r="M2866" s="75">
        <v>407.37599999999998</v>
      </c>
      <c r="N2866" s="75">
        <v>407.37599999999998</v>
      </c>
      <c r="O2866" s="75">
        <v>407.37599999999998</v>
      </c>
      <c r="P2866" s="77">
        <v>316.84799999999996</v>
      </c>
      <c r="Q2866" s="77">
        <v>1235.3399999999999</v>
      </c>
    </row>
    <row r="2867" spans="1:17" x14ac:dyDescent="0.2">
      <c r="A2867" s="19">
        <v>40172124</v>
      </c>
      <c r="B2867" s="19" t="s">
        <v>2986</v>
      </c>
      <c r="C2867" s="20">
        <v>87801</v>
      </c>
      <c r="D2867" s="73">
        <v>702.5</v>
      </c>
      <c r="E2867" s="74">
        <v>0</v>
      </c>
      <c r="G2867" s="75">
        <v>890.78958999999998</v>
      </c>
      <c r="H2867" s="75">
        <v>896.2410000000001</v>
      </c>
      <c r="I2867" s="75">
        <v>867.33</v>
      </c>
      <c r="J2867" s="75">
        <v>819.14499999999998</v>
      </c>
      <c r="K2867" s="75">
        <v>674.59</v>
      </c>
      <c r="L2867" s="76">
        <v>1235.3399999999999</v>
      </c>
      <c r="M2867" s="75">
        <v>867.33</v>
      </c>
      <c r="N2867" s="75">
        <v>867.33</v>
      </c>
      <c r="O2867" s="75">
        <v>867.33</v>
      </c>
      <c r="P2867" s="77">
        <v>674.59</v>
      </c>
      <c r="Q2867" s="77">
        <v>1235.3399999999999</v>
      </c>
    </row>
    <row r="2868" spans="1:17" x14ac:dyDescent="0.2">
      <c r="A2868" s="19">
        <v>40172132</v>
      </c>
      <c r="B2868" s="19" t="s">
        <v>2781</v>
      </c>
      <c r="C2868" s="20">
        <v>83525</v>
      </c>
      <c r="D2868" s="73">
        <v>232</v>
      </c>
      <c r="E2868" s="74">
        <v>0</v>
      </c>
      <c r="G2868" s="75">
        <v>890.78958999999998</v>
      </c>
      <c r="H2868" s="75">
        <v>896.2410000000001</v>
      </c>
      <c r="I2868" s="75">
        <v>867.33</v>
      </c>
      <c r="J2868" s="75">
        <v>819.14499999999998</v>
      </c>
      <c r="K2868" s="75">
        <v>674.59</v>
      </c>
      <c r="L2868" s="76">
        <v>1235.3399999999999</v>
      </c>
      <c r="M2868" s="75">
        <v>867.33</v>
      </c>
      <c r="N2868" s="75">
        <v>867.33</v>
      </c>
      <c r="O2868" s="75">
        <v>867.33</v>
      </c>
      <c r="P2868" s="77">
        <v>674.59</v>
      </c>
      <c r="Q2868" s="77">
        <v>1235.3399999999999</v>
      </c>
    </row>
    <row r="2869" spans="1:17" x14ac:dyDescent="0.2">
      <c r="A2869" s="19">
        <v>40172157</v>
      </c>
      <c r="B2869" s="19" t="s">
        <v>4522</v>
      </c>
      <c r="C2869" s="20">
        <v>84403</v>
      </c>
      <c r="D2869" s="73">
        <v>132.75</v>
      </c>
      <c r="E2869" s="74">
        <v>0</v>
      </c>
      <c r="G2869" s="75">
        <v>0</v>
      </c>
      <c r="H2869" s="75">
        <v>1075.9170000000001</v>
      </c>
      <c r="I2869" s="75">
        <v>1041.21</v>
      </c>
      <c r="J2869" s="75">
        <v>983.36500000000001</v>
      </c>
      <c r="K2869" s="75">
        <v>809.83</v>
      </c>
      <c r="L2869" s="76">
        <v>0</v>
      </c>
      <c r="M2869" s="75">
        <v>1041.21</v>
      </c>
      <c r="N2869" s="75">
        <v>1041.21</v>
      </c>
      <c r="O2869" s="75">
        <v>1041.21</v>
      </c>
      <c r="P2869" s="77">
        <v>0</v>
      </c>
      <c r="Q2869" s="77">
        <v>1075.9170000000001</v>
      </c>
    </row>
    <row r="2870" spans="1:17" x14ac:dyDescent="0.2">
      <c r="A2870" s="19">
        <v>40172165</v>
      </c>
      <c r="B2870" s="19" t="s">
        <v>2601</v>
      </c>
      <c r="C2870" s="20">
        <v>8752991</v>
      </c>
      <c r="D2870" s="73">
        <v>140</v>
      </c>
      <c r="E2870" s="74">
        <v>0</v>
      </c>
      <c r="G2870" s="75">
        <v>985.04116999999997</v>
      </c>
      <c r="H2870" s="75">
        <v>366.62460000000004</v>
      </c>
      <c r="I2870" s="75">
        <v>354.79800000000006</v>
      </c>
      <c r="J2870" s="75">
        <v>335.08699999999999</v>
      </c>
      <c r="K2870" s="75">
        <v>275.95400000000001</v>
      </c>
      <c r="L2870" s="76">
        <v>1235.3399999999999</v>
      </c>
      <c r="M2870" s="75">
        <v>354.79800000000006</v>
      </c>
      <c r="N2870" s="75">
        <v>354.79800000000006</v>
      </c>
      <c r="O2870" s="75">
        <v>354.79800000000006</v>
      </c>
      <c r="P2870" s="77">
        <v>275.95400000000001</v>
      </c>
      <c r="Q2870" s="77">
        <v>1235.3399999999999</v>
      </c>
    </row>
    <row r="2871" spans="1:17" x14ac:dyDescent="0.2">
      <c r="A2871" s="19">
        <v>40172181</v>
      </c>
      <c r="B2871" s="19" t="s">
        <v>4795</v>
      </c>
      <c r="C2871" s="20">
        <v>87798</v>
      </c>
      <c r="D2871" s="73">
        <v>266.25</v>
      </c>
      <c r="E2871" s="74">
        <v>0</v>
      </c>
      <c r="G2871" s="75">
        <v>916.12992000000008</v>
      </c>
      <c r="H2871" s="75">
        <v>2072.5050000000001</v>
      </c>
      <c r="I2871" s="75">
        <v>2005.65</v>
      </c>
      <c r="J2871" s="75">
        <v>1894.2249999999999</v>
      </c>
      <c r="K2871" s="75">
        <v>1559.9499999999998</v>
      </c>
      <c r="L2871" s="76">
        <v>1219.8510000000001</v>
      </c>
      <c r="M2871" s="75">
        <v>2005.65</v>
      </c>
      <c r="N2871" s="75">
        <v>2005.65</v>
      </c>
      <c r="O2871" s="75">
        <v>2005.65</v>
      </c>
      <c r="P2871" s="77">
        <v>916.12992000000008</v>
      </c>
      <c r="Q2871" s="77">
        <v>2072.5050000000001</v>
      </c>
    </row>
    <row r="2872" spans="1:17" x14ac:dyDescent="0.2">
      <c r="A2872" s="19">
        <v>40172199</v>
      </c>
      <c r="B2872" s="19" t="s">
        <v>814</v>
      </c>
      <c r="C2872" s="20">
        <v>87798</v>
      </c>
      <c r="D2872" s="73">
        <v>316.75</v>
      </c>
      <c r="E2872" s="74">
        <v>0</v>
      </c>
      <c r="G2872" s="75">
        <v>1520.13465</v>
      </c>
      <c r="H2872" s="75">
        <v>413.04090000000002</v>
      </c>
      <c r="I2872" s="75">
        <v>399.71699999999998</v>
      </c>
      <c r="J2872" s="75">
        <v>377.51049999999998</v>
      </c>
      <c r="K2872" s="75">
        <v>310.89099999999996</v>
      </c>
      <c r="L2872" s="76">
        <v>2087.0009999999997</v>
      </c>
      <c r="M2872" s="75">
        <v>399.71699999999998</v>
      </c>
      <c r="N2872" s="75">
        <v>399.71699999999998</v>
      </c>
      <c r="O2872" s="75">
        <v>399.71699999999998</v>
      </c>
      <c r="P2872" s="77">
        <v>310.89099999999996</v>
      </c>
      <c r="Q2872" s="77">
        <v>2087.0009999999997</v>
      </c>
    </row>
    <row r="2873" spans="1:17" x14ac:dyDescent="0.2">
      <c r="A2873" s="19">
        <v>40172207</v>
      </c>
      <c r="B2873" s="19" t="s">
        <v>3049</v>
      </c>
      <c r="C2873" s="20">
        <v>87556</v>
      </c>
      <c r="D2873" s="73">
        <v>630.25</v>
      </c>
      <c r="E2873" s="74">
        <v>0</v>
      </c>
      <c r="G2873" s="75">
        <v>1520.13465</v>
      </c>
      <c r="H2873" s="75">
        <v>413.04090000000002</v>
      </c>
      <c r="I2873" s="75">
        <v>399.71699999999998</v>
      </c>
      <c r="J2873" s="75">
        <v>377.51049999999998</v>
      </c>
      <c r="K2873" s="75">
        <v>310.89099999999996</v>
      </c>
      <c r="L2873" s="76">
        <v>2087.0009999999997</v>
      </c>
      <c r="M2873" s="75">
        <v>399.71699999999998</v>
      </c>
      <c r="N2873" s="75">
        <v>399.71699999999998</v>
      </c>
      <c r="O2873" s="75">
        <v>399.71699999999998</v>
      </c>
      <c r="P2873" s="77">
        <v>310.89099999999996</v>
      </c>
      <c r="Q2873" s="77">
        <v>2087.0009999999997</v>
      </c>
    </row>
    <row r="2874" spans="1:17" x14ac:dyDescent="0.2">
      <c r="A2874" s="19">
        <v>40172215</v>
      </c>
      <c r="B2874" s="19" t="s">
        <v>24</v>
      </c>
      <c r="C2874" s="20">
        <v>84443</v>
      </c>
      <c r="D2874" s="73">
        <v>175</v>
      </c>
      <c r="E2874" s="74">
        <v>0</v>
      </c>
      <c r="G2874" s="75">
        <v>1520.13465</v>
      </c>
      <c r="H2874" s="75">
        <v>413.04090000000002</v>
      </c>
      <c r="I2874" s="75">
        <v>399.71699999999998</v>
      </c>
      <c r="J2874" s="75">
        <v>377.51049999999998</v>
      </c>
      <c r="K2874" s="75">
        <v>310.89099999999996</v>
      </c>
      <c r="L2874" s="76">
        <v>2087.0009999999997</v>
      </c>
      <c r="M2874" s="75">
        <v>399.71699999999998</v>
      </c>
      <c r="N2874" s="75">
        <v>399.71699999999998</v>
      </c>
      <c r="O2874" s="75">
        <v>399.71699999999998</v>
      </c>
      <c r="P2874" s="77">
        <v>310.89099999999996</v>
      </c>
      <c r="Q2874" s="77">
        <v>2087.0009999999997</v>
      </c>
    </row>
    <row r="2875" spans="1:17" x14ac:dyDescent="0.2">
      <c r="A2875" s="19">
        <v>40172249</v>
      </c>
      <c r="B2875" s="19" t="s">
        <v>1801</v>
      </c>
      <c r="C2875" s="20">
        <v>87496</v>
      </c>
      <c r="D2875" s="73">
        <v>228.5</v>
      </c>
      <c r="E2875" s="74">
        <v>0</v>
      </c>
      <c r="G2875" s="75">
        <v>959.71985000000006</v>
      </c>
      <c r="H2875" s="75">
        <v>1219.23</v>
      </c>
      <c r="I2875" s="75">
        <v>1179.9000000000001</v>
      </c>
      <c r="J2875" s="75">
        <v>1114.3499999999999</v>
      </c>
      <c r="K2875" s="75">
        <v>917.69999999999993</v>
      </c>
      <c r="L2875" s="76">
        <v>1235.3399999999999</v>
      </c>
      <c r="M2875" s="75">
        <v>1179.9000000000001</v>
      </c>
      <c r="N2875" s="75">
        <v>1179.9000000000001</v>
      </c>
      <c r="O2875" s="75">
        <v>1179.9000000000001</v>
      </c>
      <c r="P2875" s="77">
        <v>917.69999999999993</v>
      </c>
      <c r="Q2875" s="77">
        <v>1235.3399999999999</v>
      </c>
    </row>
    <row r="2876" spans="1:17" x14ac:dyDescent="0.2">
      <c r="A2876" s="19">
        <v>40172256</v>
      </c>
      <c r="B2876" s="19" t="s">
        <v>1539</v>
      </c>
      <c r="C2876" s="20">
        <v>83018</v>
      </c>
      <c r="D2876" s="73">
        <v>94</v>
      </c>
      <c r="E2876" s="74">
        <v>0</v>
      </c>
      <c r="G2876" s="75">
        <v>747.91043000000002</v>
      </c>
      <c r="H2876" s="75">
        <v>468.22710000000006</v>
      </c>
      <c r="I2876" s="75">
        <v>453.12300000000005</v>
      </c>
      <c r="J2876" s="75">
        <v>427.9495</v>
      </c>
      <c r="K2876" s="75">
        <v>352.42899999999997</v>
      </c>
      <c r="L2876" s="76">
        <v>1235.3399999999999</v>
      </c>
      <c r="M2876" s="75">
        <v>453.12300000000005</v>
      </c>
      <c r="N2876" s="75">
        <v>453.12300000000005</v>
      </c>
      <c r="O2876" s="75">
        <v>453.12300000000005</v>
      </c>
      <c r="P2876" s="77">
        <v>352.42899999999997</v>
      </c>
      <c r="Q2876" s="77">
        <v>1235.3399999999999</v>
      </c>
    </row>
    <row r="2877" spans="1:17" x14ac:dyDescent="0.2">
      <c r="A2877" s="19">
        <v>40172264</v>
      </c>
      <c r="B2877" s="19" t="s">
        <v>1327</v>
      </c>
      <c r="C2877" s="20">
        <v>82308</v>
      </c>
      <c r="D2877" s="73">
        <v>62.75</v>
      </c>
      <c r="E2877" s="74">
        <v>0</v>
      </c>
      <c r="G2877" s="75">
        <v>747.91043000000002</v>
      </c>
      <c r="H2877" s="75">
        <v>468.22710000000006</v>
      </c>
      <c r="I2877" s="75">
        <v>453.12300000000005</v>
      </c>
      <c r="J2877" s="75">
        <v>427.9495</v>
      </c>
      <c r="K2877" s="75">
        <v>352.42899999999997</v>
      </c>
      <c r="L2877" s="76">
        <v>1235.3399999999999</v>
      </c>
      <c r="M2877" s="75">
        <v>453.12300000000005</v>
      </c>
      <c r="N2877" s="75">
        <v>453.12300000000005</v>
      </c>
      <c r="O2877" s="75">
        <v>453.12300000000005</v>
      </c>
      <c r="P2877" s="77">
        <v>352.42899999999997</v>
      </c>
      <c r="Q2877" s="77">
        <v>1235.3399999999999</v>
      </c>
    </row>
    <row r="2878" spans="1:17" x14ac:dyDescent="0.2">
      <c r="A2878" s="19">
        <v>40172272</v>
      </c>
      <c r="B2878" s="19" t="s">
        <v>2806</v>
      </c>
      <c r="C2878" s="20">
        <v>86340</v>
      </c>
      <c r="D2878" s="73">
        <v>47.5</v>
      </c>
      <c r="E2878" s="74">
        <v>0</v>
      </c>
      <c r="G2878" s="75">
        <v>747.91043000000002</v>
      </c>
      <c r="H2878" s="75">
        <v>468.22710000000006</v>
      </c>
      <c r="I2878" s="75">
        <v>453.12300000000005</v>
      </c>
      <c r="J2878" s="75">
        <v>427.9495</v>
      </c>
      <c r="K2878" s="75">
        <v>352.42899999999997</v>
      </c>
      <c r="L2878" s="76">
        <v>1235.3399999999999</v>
      </c>
      <c r="M2878" s="75">
        <v>453.12300000000005</v>
      </c>
      <c r="N2878" s="75">
        <v>453.12300000000005</v>
      </c>
      <c r="O2878" s="75">
        <v>453.12300000000005</v>
      </c>
      <c r="P2878" s="77">
        <v>352.42899999999997</v>
      </c>
      <c r="Q2878" s="77">
        <v>1235.3399999999999</v>
      </c>
    </row>
    <row r="2879" spans="1:17" x14ac:dyDescent="0.2">
      <c r="A2879" s="19">
        <v>40172280</v>
      </c>
      <c r="B2879" s="19" t="s">
        <v>3170</v>
      </c>
      <c r="C2879" s="20">
        <v>83516</v>
      </c>
      <c r="D2879" s="73">
        <v>31.75</v>
      </c>
      <c r="E2879" s="74">
        <v>0</v>
      </c>
      <c r="G2879" s="75">
        <v>985.04116999999997</v>
      </c>
      <c r="H2879" s="75">
        <v>459.24330000000003</v>
      </c>
      <c r="I2879" s="75">
        <v>444.42900000000003</v>
      </c>
      <c r="J2879" s="75">
        <v>419.73849999999999</v>
      </c>
      <c r="K2879" s="75">
        <v>345.66699999999997</v>
      </c>
      <c r="L2879" s="76">
        <v>1235.3399999999999</v>
      </c>
      <c r="M2879" s="75">
        <v>444.42900000000003</v>
      </c>
      <c r="N2879" s="75">
        <v>444.42900000000003</v>
      </c>
      <c r="O2879" s="75">
        <v>444.42900000000003</v>
      </c>
      <c r="P2879" s="77">
        <v>345.66699999999997</v>
      </c>
      <c r="Q2879" s="77">
        <v>1235.3399999999999</v>
      </c>
    </row>
    <row r="2880" spans="1:17" x14ac:dyDescent="0.2">
      <c r="A2880" s="19">
        <v>40172306</v>
      </c>
      <c r="B2880" s="19" t="s">
        <v>4025</v>
      </c>
      <c r="C2880" s="20">
        <v>87640</v>
      </c>
      <c r="D2880" s="73">
        <v>130.5</v>
      </c>
      <c r="E2880" s="74">
        <v>0</v>
      </c>
      <c r="G2880" s="75">
        <v>985.04116999999997</v>
      </c>
      <c r="H2880" s="75">
        <v>459.24330000000003</v>
      </c>
      <c r="I2880" s="75">
        <v>444.42900000000003</v>
      </c>
      <c r="J2880" s="75">
        <v>419.73849999999999</v>
      </c>
      <c r="K2880" s="75">
        <v>345.66699999999997</v>
      </c>
      <c r="L2880" s="76">
        <v>1235.3399999999999</v>
      </c>
      <c r="M2880" s="75">
        <v>444.42900000000003</v>
      </c>
      <c r="N2880" s="75">
        <v>444.42900000000003</v>
      </c>
      <c r="O2880" s="75">
        <v>444.42900000000003</v>
      </c>
      <c r="P2880" s="77">
        <v>345.66699999999997</v>
      </c>
      <c r="Q2880" s="77">
        <v>1235.3399999999999</v>
      </c>
    </row>
    <row r="2881" spans="1:17" x14ac:dyDescent="0.2">
      <c r="A2881" s="19">
        <v>40172314</v>
      </c>
      <c r="B2881" s="19" t="s">
        <v>3245</v>
      </c>
      <c r="C2881" s="20">
        <v>87641</v>
      </c>
      <c r="D2881" s="73">
        <v>110</v>
      </c>
      <c r="E2881" s="74">
        <v>0</v>
      </c>
      <c r="G2881" s="75">
        <v>985.04116999999997</v>
      </c>
      <c r="H2881" s="75">
        <v>459.24330000000003</v>
      </c>
      <c r="I2881" s="75">
        <v>444.42900000000003</v>
      </c>
      <c r="J2881" s="75">
        <v>419.73849999999999</v>
      </c>
      <c r="K2881" s="75">
        <v>345.66699999999997</v>
      </c>
      <c r="L2881" s="76">
        <v>1235.3399999999999</v>
      </c>
      <c r="M2881" s="75">
        <v>444.42900000000003</v>
      </c>
      <c r="N2881" s="75">
        <v>444.42900000000003</v>
      </c>
      <c r="O2881" s="75">
        <v>444.42900000000003</v>
      </c>
      <c r="P2881" s="77">
        <v>345.66699999999997</v>
      </c>
      <c r="Q2881" s="77">
        <v>1235.3399999999999</v>
      </c>
    </row>
    <row r="2882" spans="1:17" x14ac:dyDescent="0.2">
      <c r="A2882" s="19">
        <v>40172322</v>
      </c>
      <c r="B2882" s="19" t="s">
        <v>1760</v>
      </c>
      <c r="C2882" s="20">
        <v>81220</v>
      </c>
      <c r="D2882" s="73">
        <v>951.5</v>
      </c>
      <c r="E2882" s="74">
        <v>0</v>
      </c>
      <c r="G2882" s="75">
        <v>747.91043000000002</v>
      </c>
      <c r="H2882" s="75">
        <v>460.9545</v>
      </c>
      <c r="I2882" s="75">
        <v>446.08499999999998</v>
      </c>
      <c r="J2882" s="75">
        <v>421.30249999999995</v>
      </c>
      <c r="K2882" s="75">
        <v>346.95499999999998</v>
      </c>
      <c r="L2882" s="76">
        <v>1235.3399999999999</v>
      </c>
      <c r="M2882" s="75">
        <v>446.08499999999998</v>
      </c>
      <c r="N2882" s="75">
        <v>446.08499999999998</v>
      </c>
      <c r="O2882" s="75">
        <v>446.08499999999998</v>
      </c>
      <c r="P2882" s="77">
        <v>346.95499999999998</v>
      </c>
      <c r="Q2882" s="77">
        <v>1235.3399999999999</v>
      </c>
    </row>
    <row r="2883" spans="1:17" x14ac:dyDescent="0.2">
      <c r="A2883" s="19">
        <v>40172330</v>
      </c>
      <c r="B2883" s="19" t="s">
        <v>1158</v>
      </c>
      <c r="C2883" s="20">
        <v>87799</v>
      </c>
      <c r="D2883" s="73">
        <v>218.5</v>
      </c>
      <c r="E2883" s="74">
        <v>0</v>
      </c>
      <c r="G2883" s="75">
        <v>0</v>
      </c>
      <c r="H2883" s="75">
        <v>1222.6524000000002</v>
      </c>
      <c r="I2883" s="75">
        <v>1183.212</v>
      </c>
      <c r="J2883" s="75">
        <v>1117.4780000000001</v>
      </c>
      <c r="K2883" s="75">
        <v>920.27599999999995</v>
      </c>
      <c r="L2883" s="76">
        <v>0</v>
      </c>
      <c r="M2883" s="75">
        <v>1183.212</v>
      </c>
      <c r="N2883" s="75">
        <v>1183.212</v>
      </c>
      <c r="O2883" s="75">
        <v>1183.212</v>
      </c>
      <c r="P2883" s="77">
        <v>0</v>
      </c>
      <c r="Q2883" s="77">
        <v>1222.6524000000002</v>
      </c>
    </row>
    <row r="2884" spans="1:17" x14ac:dyDescent="0.2">
      <c r="A2884" s="19">
        <v>40172348</v>
      </c>
      <c r="B2884" s="19" t="s">
        <v>2557</v>
      </c>
      <c r="C2884" s="20">
        <v>87522</v>
      </c>
      <c r="D2884" s="73">
        <v>212.75</v>
      </c>
      <c r="E2884" s="74">
        <v>0</v>
      </c>
      <c r="G2884" s="75">
        <v>959.71985000000006</v>
      </c>
      <c r="H2884" s="75">
        <v>582.87750000000005</v>
      </c>
      <c r="I2884" s="75">
        <v>564.07500000000005</v>
      </c>
      <c r="J2884" s="75">
        <v>532.73749999999995</v>
      </c>
      <c r="K2884" s="75">
        <v>438.72499999999997</v>
      </c>
      <c r="L2884" s="76">
        <v>2357.3609999999999</v>
      </c>
      <c r="M2884" s="75">
        <v>564.07500000000005</v>
      </c>
      <c r="N2884" s="75">
        <v>564.07500000000005</v>
      </c>
      <c r="O2884" s="75">
        <v>564.07500000000005</v>
      </c>
      <c r="P2884" s="77">
        <v>438.72499999999997</v>
      </c>
      <c r="Q2884" s="77">
        <v>2357.3609999999999</v>
      </c>
    </row>
    <row r="2885" spans="1:17" x14ac:dyDescent="0.2">
      <c r="A2885" s="19">
        <v>40172355</v>
      </c>
      <c r="B2885" s="19" t="s">
        <v>1210</v>
      </c>
      <c r="C2885" s="20">
        <v>86612</v>
      </c>
      <c r="D2885" s="73">
        <v>45.25</v>
      </c>
      <c r="E2885" s="74">
        <v>0</v>
      </c>
      <c r="G2885" s="75">
        <v>959.71985000000006</v>
      </c>
      <c r="H2885" s="75">
        <v>582.87750000000005</v>
      </c>
      <c r="I2885" s="75">
        <v>564.07500000000005</v>
      </c>
      <c r="J2885" s="75">
        <v>532.73749999999995</v>
      </c>
      <c r="K2885" s="75">
        <v>438.72499999999997</v>
      </c>
      <c r="L2885" s="76">
        <v>2357.3609999999999</v>
      </c>
      <c r="M2885" s="75">
        <v>564.07500000000005</v>
      </c>
      <c r="N2885" s="75">
        <v>564.07500000000005</v>
      </c>
      <c r="O2885" s="75">
        <v>564.07500000000005</v>
      </c>
      <c r="P2885" s="77">
        <v>438.72499999999997</v>
      </c>
      <c r="Q2885" s="77">
        <v>2357.3609999999999</v>
      </c>
    </row>
    <row r="2886" spans="1:17" x14ac:dyDescent="0.2">
      <c r="A2886" s="19">
        <v>40172363</v>
      </c>
      <c r="B2886" s="19" t="s">
        <v>4003</v>
      </c>
      <c r="C2886" s="20">
        <v>87425</v>
      </c>
      <c r="D2886" s="73">
        <v>343.5</v>
      </c>
      <c r="E2886" s="74">
        <v>0</v>
      </c>
      <c r="G2886" s="75">
        <v>959.71985000000006</v>
      </c>
      <c r="H2886" s="75">
        <v>582.87750000000005</v>
      </c>
      <c r="I2886" s="75">
        <v>564.07500000000005</v>
      </c>
      <c r="J2886" s="75">
        <v>532.73749999999995</v>
      </c>
      <c r="K2886" s="75">
        <v>438.72499999999997</v>
      </c>
      <c r="L2886" s="76">
        <v>2357.3609999999999</v>
      </c>
      <c r="M2886" s="75">
        <v>564.07500000000005</v>
      </c>
      <c r="N2886" s="75">
        <v>564.07500000000005</v>
      </c>
      <c r="O2886" s="75">
        <v>564.07500000000005</v>
      </c>
      <c r="P2886" s="77">
        <v>438.72499999999997</v>
      </c>
      <c r="Q2886" s="77">
        <v>2357.3609999999999</v>
      </c>
    </row>
    <row r="2887" spans="1:17" x14ac:dyDescent="0.2">
      <c r="A2887" s="19">
        <v>40172397</v>
      </c>
      <c r="B2887" s="19" t="s">
        <v>2985</v>
      </c>
      <c r="C2887" s="20">
        <v>87449</v>
      </c>
      <c r="D2887" s="73">
        <v>97.5</v>
      </c>
      <c r="E2887" s="74">
        <v>0</v>
      </c>
      <c r="G2887" s="75">
        <v>549.27494000000002</v>
      </c>
      <c r="H2887" s="75">
        <v>670.14870000000008</v>
      </c>
      <c r="I2887" s="75">
        <v>648.53100000000006</v>
      </c>
      <c r="J2887" s="75">
        <v>612.50149999999996</v>
      </c>
      <c r="K2887" s="75">
        <v>504.41300000000001</v>
      </c>
      <c r="L2887" s="76">
        <v>1594.395</v>
      </c>
      <c r="M2887" s="75">
        <v>648.53100000000006</v>
      </c>
      <c r="N2887" s="75">
        <v>648.53100000000006</v>
      </c>
      <c r="O2887" s="75">
        <v>648.53100000000006</v>
      </c>
      <c r="P2887" s="77">
        <v>504.41300000000001</v>
      </c>
      <c r="Q2887" s="77">
        <v>1594.395</v>
      </c>
    </row>
    <row r="2888" spans="1:17" x14ac:dyDescent="0.2">
      <c r="A2888" s="19">
        <v>40172413</v>
      </c>
      <c r="B2888" s="19" t="s">
        <v>1671</v>
      </c>
      <c r="C2888" s="20">
        <v>87327</v>
      </c>
      <c r="D2888" s="73">
        <v>150.75</v>
      </c>
      <c r="E2888" s="74">
        <v>0</v>
      </c>
      <c r="G2888" s="75">
        <v>549.27494000000002</v>
      </c>
      <c r="H2888" s="75">
        <v>670.14870000000008</v>
      </c>
      <c r="I2888" s="75">
        <v>648.53100000000006</v>
      </c>
      <c r="J2888" s="75">
        <v>612.50149999999996</v>
      </c>
      <c r="K2888" s="75">
        <v>504.41300000000001</v>
      </c>
      <c r="L2888" s="76">
        <v>1594.395</v>
      </c>
      <c r="M2888" s="75">
        <v>648.53100000000006</v>
      </c>
      <c r="N2888" s="75">
        <v>648.53100000000006</v>
      </c>
      <c r="O2888" s="75">
        <v>648.53100000000006</v>
      </c>
      <c r="P2888" s="77">
        <v>504.41300000000001</v>
      </c>
      <c r="Q2888" s="77">
        <v>1594.395</v>
      </c>
    </row>
    <row r="2889" spans="1:17" x14ac:dyDescent="0.2">
      <c r="A2889" s="19">
        <v>40172439</v>
      </c>
      <c r="B2889" s="19" t="s">
        <v>927</v>
      </c>
      <c r="C2889" s="72" t="s">
        <v>50</v>
      </c>
      <c r="D2889" s="73">
        <v>153.75</v>
      </c>
      <c r="E2889" s="74">
        <v>0</v>
      </c>
      <c r="G2889" s="75">
        <v>549.27494000000002</v>
      </c>
      <c r="H2889" s="75">
        <v>670.14870000000008</v>
      </c>
      <c r="I2889" s="75">
        <v>648.53100000000006</v>
      </c>
      <c r="J2889" s="75">
        <v>612.50149999999996</v>
      </c>
      <c r="K2889" s="75">
        <v>504.41300000000001</v>
      </c>
      <c r="L2889" s="76">
        <v>1594.395</v>
      </c>
      <c r="M2889" s="75">
        <v>648.53100000000006</v>
      </c>
      <c r="N2889" s="75">
        <v>648.53100000000006</v>
      </c>
      <c r="O2889" s="75">
        <v>648.53100000000006</v>
      </c>
      <c r="P2889" s="77">
        <v>504.41300000000001</v>
      </c>
      <c r="Q2889" s="77">
        <v>1594.395</v>
      </c>
    </row>
    <row r="2890" spans="1:17" x14ac:dyDescent="0.2">
      <c r="A2890" s="19">
        <v>40172447</v>
      </c>
      <c r="B2890" s="19" t="s">
        <v>1143</v>
      </c>
      <c r="C2890" s="72" t="s">
        <v>50</v>
      </c>
      <c r="D2890" s="73">
        <v>147.75</v>
      </c>
      <c r="E2890" s="74">
        <v>0</v>
      </c>
      <c r="G2890" s="75">
        <v>0</v>
      </c>
      <c r="H2890" s="75">
        <v>670.14870000000008</v>
      </c>
      <c r="I2890" s="75">
        <v>648.53100000000006</v>
      </c>
      <c r="J2890" s="75">
        <v>612.50149999999996</v>
      </c>
      <c r="K2890" s="75">
        <v>504.41300000000001</v>
      </c>
      <c r="L2890" s="76">
        <v>0</v>
      </c>
      <c r="M2890" s="75">
        <v>648.53100000000006</v>
      </c>
      <c r="N2890" s="75">
        <v>648.53100000000006</v>
      </c>
      <c r="O2890" s="75">
        <v>648.53100000000006</v>
      </c>
      <c r="P2890" s="77">
        <v>0</v>
      </c>
      <c r="Q2890" s="77">
        <v>670.14870000000008</v>
      </c>
    </row>
    <row r="2891" spans="1:17" x14ac:dyDescent="0.2">
      <c r="A2891" s="19">
        <v>40172454</v>
      </c>
      <c r="B2891" s="19" t="s">
        <v>4597</v>
      </c>
      <c r="C2891" s="20">
        <v>80200</v>
      </c>
      <c r="D2891" s="73">
        <v>461</v>
      </c>
      <c r="E2891" s="74">
        <v>0</v>
      </c>
      <c r="G2891" s="75">
        <v>549.27494000000002</v>
      </c>
      <c r="H2891" s="75">
        <v>670.14870000000008</v>
      </c>
      <c r="I2891" s="75">
        <v>648.53100000000006</v>
      </c>
      <c r="J2891" s="75">
        <v>612.50149999999996</v>
      </c>
      <c r="K2891" s="75">
        <v>504.41300000000001</v>
      </c>
      <c r="L2891" s="76">
        <v>1594.395</v>
      </c>
      <c r="M2891" s="75">
        <v>648.53100000000006</v>
      </c>
      <c r="N2891" s="75">
        <v>648.53100000000006</v>
      </c>
      <c r="O2891" s="75">
        <v>648.53100000000006</v>
      </c>
      <c r="P2891" s="77">
        <v>504.41300000000001</v>
      </c>
      <c r="Q2891" s="77">
        <v>1594.395</v>
      </c>
    </row>
    <row r="2892" spans="1:17" x14ac:dyDescent="0.2">
      <c r="A2892" s="19">
        <v>40172462</v>
      </c>
      <c r="B2892" s="19" t="s">
        <v>1167</v>
      </c>
      <c r="C2892" s="72" t="s">
        <v>50</v>
      </c>
      <c r="D2892" s="73">
        <v>147.75</v>
      </c>
      <c r="E2892" s="74">
        <v>0</v>
      </c>
      <c r="G2892" s="75">
        <v>207.76029000000003</v>
      </c>
      <c r="H2892" s="75">
        <v>5333.55</v>
      </c>
      <c r="I2892" s="75">
        <v>5161.5</v>
      </c>
      <c r="J2892" s="75">
        <v>4874.75</v>
      </c>
      <c r="K2892" s="75">
        <v>4014.4999999999995</v>
      </c>
      <c r="L2892" s="76">
        <v>1401.66</v>
      </c>
      <c r="M2892" s="75">
        <v>5161.5</v>
      </c>
      <c r="N2892" s="75">
        <v>5161.5</v>
      </c>
      <c r="O2892" s="75">
        <v>5161.5</v>
      </c>
      <c r="P2892" s="77">
        <v>207.76029000000003</v>
      </c>
      <c r="Q2892" s="77">
        <v>5333.55</v>
      </c>
    </row>
    <row r="2893" spans="1:17" x14ac:dyDescent="0.2">
      <c r="A2893" s="19">
        <v>40172470</v>
      </c>
      <c r="B2893" s="19" t="s">
        <v>1542</v>
      </c>
      <c r="C2893" s="72" t="s">
        <v>50</v>
      </c>
      <c r="D2893" s="73">
        <v>153.75</v>
      </c>
      <c r="E2893" s="74">
        <v>0</v>
      </c>
      <c r="G2893" s="75">
        <v>472.24642</v>
      </c>
      <c r="H2893" s="75">
        <v>600.63120000000004</v>
      </c>
      <c r="I2893" s="75">
        <v>581.25600000000009</v>
      </c>
      <c r="J2893" s="75">
        <v>548.96400000000006</v>
      </c>
      <c r="K2893" s="75">
        <v>452.08799999999997</v>
      </c>
      <c r="L2893" s="76">
        <v>2357.3609999999999</v>
      </c>
      <c r="M2893" s="75">
        <v>581.25600000000009</v>
      </c>
      <c r="N2893" s="75">
        <v>581.25600000000009</v>
      </c>
      <c r="O2893" s="75">
        <v>581.25600000000009</v>
      </c>
      <c r="P2893" s="77">
        <v>452.08799999999997</v>
      </c>
      <c r="Q2893" s="77">
        <v>2357.3609999999999</v>
      </c>
    </row>
    <row r="2894" spans="1:17" x14ac:dyDescent="0.2">
      <c r="A2894" s="19">
        <v>40172488</v>
      </c>
      <c r="B2894" s="19" t="s">
        <v>2217</v>
      </c>
      <c r="C2894" s="72" t="s">
        <v>50</v>
      </c>
      <c r="D2894" s="73">
        <v>222.25</v>
      </c>
      <c r="E2894" s="74">
        <v>0</v>
      </c>
      <c r="G2894" s="75">
        <v>472.24642</v>
      </c>
      <c r="H2894" s="75">
        <v>600.63120000000004</v>
      </c>
      <c r="I2894" s="75">
        <v>581.25600000000009</v>
      </c>
      <c r="J2894" s="75">
        <v>548.96400000000006</v>
      </c>
      <c r="K2894" s="75">
        <v>452.08799999999997</v>
      </c>
      <c r="L2894" s="76">
        <v>2357.3609999999999</v>
      </c>
      <c r="M2894" s="75">
        <v>581.25600000000009</v>
      </c>
      <c r="N2894" s="75">
        <v>581.25600000000009</v>
      </c>
      <c r="O2894" s="75">
        <v>581.25600000000009</v>
      </c>
      <c r="P2894" s="77">
        <v>452.08799999999997</v>
      </c>
      <c r="Q2894" s="77">
        <v>2357.3609999999999</v>
      </c>
    </row>
    <row r="2895" spans="1:17" x14ac:dyDescent="0.2">
      <c r="A2895" s="19">
        <v>40172496</v>
      </c>
      <c r="B2895" s="19" t="s">
        <v>3136</v>
      </c>
      <c r="C2895" s="72" t="s">
        <v>50</v>
      </c>
      <c r="D2895" s="73">
        <v>153.75</v>
      </c>
      <c r="E2895" s="74">
        <v>0</v>
      </c>
      <c r="G2895" s="75">
        <v>472.24642</v>
      </c>
      <c r="H2895" s="75">
        <v>600.63120000000004</v>
      </c>
      <c r="I2895" s="75">
        <v>581.25600000000009</v>
      </c>
      <c r="J2895" s="75">
        <v>548.96400000000006</v>
      </c>
      <c r="K2895" s="75">
        <v>452.08799999999997</v>
      </c>
      <c r="L2895" s="76">
        <v>2357.3609999999999</v>
      </c>
      <c r="M2895" s="75">
        <v>581.25600000000009</v>
      </c>
      <c r="N2895" s="75">
        <v>581.25600000000009</v>
      </c>
      <c r="O2895" s="75">
        <v>581.25600000000009</v>
      </c>
      <c r="P2895" s="77">
        <v>452.08799999999997</v>
      </c>
      <c r="Q2895" s="77">
        <v>2357.3609999999999</v>
      </c>
    </row>
    <row r="2896" spans="1:17" x14ac:dyDescent="0.2">
      <c r="A2896" s="19">
        <v>40172504</v>
      </c>
      <c r="B2896" s="19" t="s">
        <v>5002</v>
      </c>
      <c r="C2896" s="20">
        <v>84202</v>
      </c>
      <c r="D2896" s="73">
        <v>219.5</v>
      </c>
      <c r="E2896" s="74">
        <v>0</v>
      </c>
      <c r="G2896" s="75">
        <v>440.11952000000002</v>
      </c>
      <c r="H2896" s="75">
        <v>298.17660000000001</v>
      </c>
      <c r="I2896" s="75">
        <v>288.55799999999999</v>
      </c>
      <c r="J2896" s="75">
        <v>272.52699999999999</v>
      </c>
      <c r="K2896" s="75">
        <v>224.434</v>
      </c>
      <c r="L2896" s="76">
        <v>1214.4059999999999</v>
      </c>
      <c r="M2896" s="75">
        <v>288.55799999999999</v>
      </c>
      <c r="N2896" s="75">
        <v>288.55799999999999</v>
      </c>
      <c r="O2896" s="75">
        <v>288.55799999999999</v>
      </c>
      <c r="P2896" s="77">
        <v>224.434</v>
      </c>
      <c r="Q2896" s="77">
        <v>1214.4059999999999</v>
      </c>
    </row>
    <row r="2897" spans="1:17" x14ac:dyDescent="0.2">
      <c r="A2897" s="19">
        <v>40172512</v>
      </c>
      <c r="B2897" s="19" t="s">
        <v>3420</v>
      </c>
      <c r="C2897" s="72" t="s">
        <v>50</v>
      </c>
      <c r="D2897" s="73">
        <v>203.5</v>
      </c>
      <c r="E2897" s="74">
        <v>0</v>
      </c>
      <c r="G2897" s="75">
        <v>440.11952000000002</v>
      </c>
      <c r="H2897" s="75">
        <v>298.17660000000001</v>
      </c>
      <c r="I2897" s="75">
        <v>288.55799999999999</v>
      </c>
      <c r="J2897" s="75">
        <v>272.52699999999999</v>
      </c>
      <c r="K2897" s="75">
        <v>224.434</v>
      </c>
      <c r="L2897" s="76">
        <v>1214.4059999999999</v>
      </c>
      <c r="M2897" s="75">
        <v>288.55799999999999</v>
      </c>
      <c r="N2897" s="75">
        <v>288.55799999999999</v>
      </c>
      <c r="O2897" s="75">
        <v>288.55799999999999</v>
      </c>
      <c r="P2897" s="77">
        <v>224.434</v>
      </c>
      <c r="Q2897" s="77">
        <v>1214.4059999999999</v>
      </c>
    </row>
    <row r="2898" spans="1:17" x14ac:dyDescent="0.2">
      <c r="A2898" s="19">
        <v>40172520</v>
      </c>
      <c r="B2898" s="19" t="s">
        <v>3551</v>
      </c>
      <c r="C2898" s="20">
        <v>83992</v>
      </c>
      <c r="D2898" s="73">
        <v>106.25</v>
      </c>
      <c r="E2898" s="74">
        <v>0</v>
      </c>
      <c r="G2898" s="75">
        <v>440.11952000000002</v>
      </c>
      <c r="H2898" s="75">
        <v>298.17660000000001</v>
      </c>
      <c r="I2898" s="75">
        <v>288.55799999999999</v>
      </c>
      <c r="J2898" s="75">
        <v>272.52699999999999</v>
      </c>
      <c r="K2898" s="75">
        <v>224.434</v>
      </c>
      <c r="L2898" s="76">
        <v>1214.4059999999999</v>
      </c>
      <c r="M2898" s="75">
        <v>288.55799999999999</v>
      </c>
      <c r="N2898" s="75">
        <v>288.55799999999999</v>
      </c>
      <c r="O2898" s="75">
        <v>288.55799999999999</v>
      </c>
      <c r="P2898" s="77">
        <v>224.434</v>
      </c>
      <c r="Q2898" s="77">
        <v>1214.4059999999999</v>
      </c>
    </row>
    <row r="2899" spans="1:17" x14ac:dyDescent="0.2">
      <c r="A2899" s="19">
        <v>40172538</v>
      </c>
      <c r="B2899" s="19" t="s">
        <v>3758</v>
      </c>
      <c r="C2899" s="72" t="s">
        <v>50</v>
      </c>
      <c r="D2899" s="73">
        <v>153.75</v>
      </c>
      <c r="E2899" s="74">
        <v>0</v>
      </c>
      <c r="G2899" s="75">
        <v>362.80585000000002</v>
      </c>
      <c r="H2899" s="75">
        <v>434.43090000000001</v>
      </c>
      <c r="I2899" s="75">
        <v>420.41700000000003</v>
      </c>
      <c r="J2899" s="75">
        <v>397.06049999999999</v>
      </c>
      <c r="K2899" s="75">
        <v>326.99099999999999</v>
      </c>
      <c r="L2899" s="76">
        <v>1214.4059999999999</v>
      </c>
      <c r="M2899" s="75">
        <v>420.41700000000003</v>
      </c>
      <c r="N2899" s="75">
        <v>420.41700000000003</v>
      </c>
      <c r="O2899" s="75">
        <v>420.41700000000003</v>
      </c>
      <c r="P2899" s="77">
        <v>326.99099999999999</v>
      </c>
      <c r="Q2899" s="77">
        <v>1214.4059999999999</v>
      </c>
    </row>
    <row r="2900" spans="1:17" x14ac:dyDescent="0.2">
      <c r="A2900" s="19">
        <v>40172546</v>
      </c>
      <c r="B2900" s="19" t="s">
        <v>4527</v>
      </c>
      <c r="C2900" s="72" t="s">
        <v>50</v>
      </c>
      <c r="D2900" s="73">
        <v>178.5</v>
      </c>
      <c r="E2900" s="74">
        <v>0</v>
      </c>
      <c r="G2900" s="75">
        <v>362.80585000000002</v>
      </c>
      <c r="H2900" s="75">
        <v>434.43090000000001</v>
      </c>
      <c r="I2900" s="75">
        <v>420.41700000000003</v>
      </c>
      <c r="J2900" s="75">
        <v>397.06049999999999</v>
      </c>
      <c r="K2900" s="75">
        <v>326.99099999999999</v>
      </c>
      <c r="L2900" s="76">
        <v>1214.4059999999999</v>
      </c>
      <c r="M2900" s="75">
        <v>420.41700000000003</v>
      </c>
      <c r="N2900" s="75">
        <v>420.41700000000003</v>
      </c>
      <c r="O2900" s="75">
        <v>420.41700000000003</v>
      </c>
      <c r="P2900" s="77">
        <v>326.99099999999999</v>
      </c>
      <c r="Q2900" s="77">
        <v>1214.4059999999999</v>
      </c>
    </row>
    <row r="2901" spans="1:17" x14ac:dyDescent="0.2">
      <c r="A2901" s="19">
        <v>40172553</v>
      </c>
      <c r="B2901" s="19" t="s">
        <v>3535</v>
      </c>
      <c r="C2901" s="20">
        <v>83970</v>
      </c>
      <c r="D2901" s="73">
        <v>615.25</v>
      </c>
      <c r="E2901" s="74">
        <v>0</v>
      </c>
      <c r="G2901" s="75">
        <v>362.80585000000002</v>
      </c>
      <c r="H2901" s="75">
        <v>434.43090000000001</v>
      </c>
      <c r="I2901" s="75">
        <v>420.41700000000003</v>
      </c>
      <c r="J2901" s="75">
        <v>397.06049999999999</v>
      </c>
      <c r="K2901" s="75">
        <v>326.99099999999999</v>
      </c>
      <c r="L2901" s="76">
        <v>1214.4059999999999</v>
      </c>
      <c r="M2901" s="75">
        <v>420.41700000000003</v>
      </c>
      <c r="N2901" s="75">
        <v>420.41700000000003</v>
      </c>
      <c r="O2901" s="75">
        <v>420.41700000000003</v>
      </c>
      <c r="P2901" s="77">
        <v>326.99099999999999</v>
      </c>
      <c r="Q2901" s="77">
        <v>1214.4059999999999</v>
      </c>
    </row>
    <row r="2902" spans="1:17" x14ac:dyDescent="0.2">
      <c r="A2902" s="19">
        <v>40172587</v>
      </c>
      <c r="B2902" s="19" t="s">
        <v>3045</v>
      </c>
      <c r="C2902" s="20">
        <v>86618</v>
      </c>
      <c r="D2902" s="73">
        <v>146.75</v>
      </c>
      <c r="E2902" s="74">
        <v>0</v>
      </c>
      <c r="G2902" s="75">
        <v>615.14458999999999</v>
      </c>
      <c r="H2902" s="75">
        <v>297.32100000000003</v>
      </c>
      <c r="I2902" s="75">
        <v>287.73</v>
      </c>
      <c r="J2902" s="75">
        <v>271.745</v>
      </c>
      <c r="K2902" s="75">
        <v>223.79</v>
      </c>
      <c r="L2902" s="76">
        <v>1214.4059999999999</v>
      </c>
      <c r="M2902" s="75">
        <v>287.73</v>
      </c>
      <c r="N2902" s="75">
        <v>287.73</v>
      </c>
      <c r="O2902" s="75">
        <v>287.73</v>
      </c>
      <c r="P2902" s="77">
        <v>223.79</v>
      </c>
      <c r="Q2902" s="77">
        <v>1214.4059999999999</v>
      </c>
    </row>
    <row r="2903" spans="1:17" x14ac:dyDescent="0.2">
      <c r="A2903" s="19">
        <v>40172595</v>
      </c>
      <c r="B2903" s="19" t="s">
        <v>4490</v>
      </c>
      <c r="C2903" s="20">
        <v>84480</v>
      </c>
      <c r="D2903" s="73">
        <v>294</v>
      </c>
      <c r="E2903" s="74">
        <v>0</v>
      </c>
      <c r="G2903" s="75">
        <v>615.14458999999999</v>
      </c>
      <c r="H2903" s="75">
        <v>297.32100000000003</v>
      </c>
      <c r="I2903" s="75">
        <v>287.73</v>
      </c>
      <c r="J2903" s="75">
        <v>271.745</v>
      </c>
      <c r="K2903" s="75">
        <v>223.79</v>
      </c>
      <c r="L2903" s="76">
        <v>1214.4059999999999</v>
      </c>
      <c r="M2903" s="75">
        <v>287.73</v>
      </c>
      <c r="N2903" s="75">
        <v>287.73</v>
      </c>
      <c r="O2903" s="75">
        <v>287.73</v>
      </c>
      <c r="P2903" s="77">
        <v>223.79</v>
      </c>
      <c r="Q2903" s="77">
        <v>1214.4059999999999</v>
      </c>
    </row>
    <row r="2904" spans="1:17" x14ac:dyDescent="0.2">
      <c r="A2904" s="19">
        <v>40172603</v>
      </c>
      <c r="B2904" s="19" t="s">
        <v>3047</v>
      </c>
      <c r="C2904" s="20">
        <v>8661891</v>
      </c>
      <c r="D2904" s="73">
        <v>146.75</v>
      </c>
      <c r="E2904" s="74">
        <v>0</v>
      </c>
      <c r="G2904" s="75">
        <v>615.14458999999999</v>
      </c>
      <c r="H2904" s="75">
        <v>297.32100000000003</v>
      </c>
      <c r="I2904" s="75">
        <v>287.73</v>
      </c>
      <c r="J2904" s="75">
        <v>271.745</v>
      </c>
      <c r="K2904" s="75">
        <v>223.79</v>
      </c>
      <c r="L2904" s="76">
        <v>1214.4059999999999</v>
      </c>
      <c r="M2904" s="75">
        <v>287.73</v>
      </c>
      <c r="N2904" s="75">
        <v>287.73</v>
      </c>
      <c r="O2904" s="75">
        <v>287.73</v>
      </c>
      <c r="P2904" s="77">
        <v>223.79</v>
      </c>
      <c r="Q2904" s="77">
        <v>1214.4059999999999</v>
      </c>
    </row>
    <row r="2905" spans="1:17" x14ac:dyDescent="0.2">
      <c r="A2905" s="19">
        <v>40172611</v>
      </c>
      <c r="B2905" s="19" t="s">
        <v>3527</v>
      </c>
      <c r="C2905" s="20">
        <v>86255</v>
      </c>
      <c r="D2905" s="73">
        <v>284.25</v>
      </c>
      <c r="E2905" s="74">
        <v>0</v>
      </c>
      <c r="G2905" s="75">
        <v>395.23691000000002</v>
      </c>
      <c r="H2905" s="75">
        <v>487.69200000000001</v>
      </c>
      <c r="I2905" s="75">
        <v>471.96</v>
      </c>
      <c r="J2905" s="75">
        <v>445.73999999999995</v>
      </c>
      <c r="K2905" s="75">
        <v>367.08</v>
      </c>
      <c r="L2905" s="76">
        <v>2357.3609999999999</v>
      </c>
      <c r="M2905" s="75">
        <v>471.96</v>
      </c>
      <c r="N2905" s="75">
        <v>471.96</v>
      </c>
      <c r="O2905" s="75">
        <v>471.96</v>
      </c>
      <c r="P2905" s="77">
        <v>367.08</v>
      </c>
      <c r="Q2905" s="77">
        <v>2357.3609999999999</v>
      </c>
    </row>
    <row r="2906" spans="1:17" x14ac:dyDescent="0.2">
      <c r="A2906" s="19">
        <v>40172629</v>
      </c>
      <c r="B2906" s="19" t="s">
        <v>1336</v>
      </c>
      <c r="C2906" s="20">
        <v>8625591</v>
      </c>
      <c r="D2906" s="73">
        <v>284.25</v>
      </c>
      <c r="E2906" s="74">
        <v>0</v>
      </c>
      <c r="G2906" s="75">
        <v>395.23691000000002</v>
      </c>
      <c r="H2906" s="75">
        <v>487.69200000000001</v>
      </c>
      <c r="I2906" s="75">
        <v>471.96</v>
      </c>
      <c r="J2906" s="75">
        <v>445.73999999999995</v>
      </c>
      <c r="K2906" s="75">
        <v>367.08</v>
      </c>
      <c r="L2906" s="76">
        <v>2357.3609999999999</v>
      </c>
      <c r="M2906" s="75">
        <v>471.96</v>
      </c>
      <c r="N2906" s="75">
        <v>471.96</v>
      </c>
      <c r="O2906" s="75">
        <v>471.96</v>
      </c>
      <c r="P2906" s="77">
        <v>367.08</v>
      </c>
      <c r="Q2906" s="77">
        <v>2357.3609999999999</v>
      </c>
    </row>
    <row r="2907" spans="1:17" x14ac:dyDescent="0.2">
      <c r="A2907" s="19">
        <v>40172637</v>
      </c>
      <c r="B2907" s="19" t="s">
        <v>2604</v>
      </c>
      <c r="C2907" s="20">
        <v>8669591</v>
      </c>
      <c r="D2907" s="73">
        <v>82</v>
      </c>
      <c r="E2907" s="74">
        <v>0</v>
      </c>
      <c r="G2907" s="75">
        <v>395.23691000000002</v>
      </c>
      <c r="H2907" s="75">
        <v>487.69200000000001</v>
      </c>
      <c r="I2907" s="75">
        <v>471.96</v>
      </c>
      <c r="J2907" s="75">
        <v>445.73999999999995</v>
      </c>
      <c r="K2907" s="75">
        <v>367.08</v>
      </c>
      <c r="L2907" s="76">
        <v>2357.3609999999999</v>
      </c>
      <c r="M2907" s="75">
        <v>471.96</v>
      </c>
      <c r="N2907" s="75">
        <v>471.96</v>
      </c>
      <c r="O2907" s="75">
        <v>471.96</v>
      </c>
      <c r="P2907" s="77">
        <v>367.08</v>
      </c>
      <c r="Q2907" s="77">
        <v>2357.3609999999999</v>
      </c>
    </row>
    <row r="2908" spans="1:17" x14ac:dyDescent="0.2">
      <c r="A2908" s="19">
        <v>40172645</v>
      </c>
      <c r="B2908" s="19" t="s">
        <v>2606</v>
      </c>
      <c r="C2908" s="20">
        <v>8669691</v>
      </c>
      <c r="D2908" s="73">
        <v>82</v>
      </c>
      <c r="E2908" s="74">
        <v>0</v>
      </c>
      <c r="G2908" s="75">
        <v>547.24086999999997</v>
      </c>
      <c r="H2908" s="75">
        <v>557.20950000000005</v>
      </c>
      <c r="I2908" s="75">
        <v>539.23500000000001</v>
      </c>
      <c r="J2908" s="75">
        <v>509.27749999999997</v>
      </c>
      <c r="K2908" s="75">
        <v>419.40499999999997</v>
      </c>
      <c r="L2908" s="76">
        <v>2357.3609999999999</v>
      </c>
      <c r="M2908" s="75">
        <v>539.23500000000001</v>
      </c>
      <c r="N2908" s="75">
        <v>539.23500000000001</v>
      </c>
      <c r="O2908" s="75">
        <v>539.23500000000001</v>
      </c>
      <c r="P2908" s="77">
        <v>419.40499999999997</v>
      </c>
      <c r="Q2908" s="77">
        <v>2357.3609999999999</v>
      </c>
    </row>
    <row r="2909" spans="1:17" x14ac:dyDescent="0.2">
      <c r="A2909" s="19">
        <v>40172694</v>
      </c>
      <c r="B2909" s="19" t="s">
        <v>2673</v>
      </c>
      <c r="C2909" s="20">
        <v>83883</v>
      </c>
      <c r="D2909" s="73">
        <v>181</v>
      </c>
      <c r="E2909" s="74">
        <v>0</v>
      </c>
      <c r="G2909" s="75">
        <v>547.24086999999997</v>
      </c>
      <c r="H2909" s="75">
        <v>557.20950000000005</v>
      </c>
      <c r="I2909" s="75">
        <v>539.23500000000001</v>
      </c>
      <c r="J2909" s="75">
        <v>509.27749999999997</v>
      </c>
      <c r="K2909" s="75">
        <v>419.40499999999997</v>
      </c>
      <c r="L2909" s="76">
        <v>2357.3609999999999</v>
      </c>
      <c r="M2909" s="75">
        <v>539.23500000000001</v>
      </c>
      <c r="N2909" s="75">
        <v>539.23500000000001</v>
      </c>
      <c r="O2909" s="75">
        <v>539.23500000000001</v>
      </c>
      <c r="P2909" s="77">
        <v>419.40499999999997</v>
      </c>
      <c r="Q2909" s="77">
        <v>2357.3609999999999</v>
      </c>
    </row>
    <row r="2910" spans="1:17" x14ac:dyDescent="0.2">
      <c r="A2910" s="19">
        <v>40172702</v>
      </c>
      <c r="B2910" s="19" t="s">
        <v>2674</v>
      </c>
      <c r="C2910" s="20">
        <v>8388391</v>
      </c>
      <c r="D2910" s="73">
        <v>181</v>
      </c>
      <c r="E2910" s="74">
        <v>0</v>
      </c>
      <c r="G2910" s="75">
        <v>547.24086999999997</v>
      </c>
      <c r="H2910" s="75">
        <v>557.20950000000005</v>
      </c>
      <c r="I2910" s="75">
        <v>539.23500000000001</v>
      </c>
      <c r="J2910" s="75">
        <v>509.27749999999997</v>
      </c>
      <c r="K2910" s="75">
        <v>419.40499999999997</v>
      </c>
      <c r="L2910" s="76">
        <v>2357.3609999999999</v>
      </c>
      <c r="M2910" s="75">
        <v>539.23500000000001</v>
      </c>
      <c r="N2910" s="75">
        <v>539.23500000000001</v>
      </c>
      <c r="O2910" s="75">
        <v>539.23500000000001</v>
      </c>
      <c r="P2910" s="77">
        <v>419.40499999999997</v>
      </c>
      <c r="Q2910" s="77">
        <v>2357.3609999999999</v>
      </c>
    </row>
    <row r="2911" spans="1:17" x14ac:dyDescent="0.2">
      <c r="A2911" s="19">
        <v>40172710</v>
      </c>
      <c r="B2911" s="19" t="s">
        <v>837</v>
      </c>
      <c r="C2911" s="20">
        <v>81511</v>
      </c>
      <c r="D2911" s="73">
        <v>479.5</v>
      </c>
      <c r="E2911" s="74">
        <v>0</v>
      </c>
      <c r="G2911" s="75">
        <v>1082.2799419999999</v>
      </c>
      <c r="H2911" s="75">
        <v>2303.7773999999999</v>
      </c>
      <c r="I2911" s="75">
        <v>2229.462</v>
      </c>
      <c r="J2911" s="75">
        <v>2105.6029999999996</v>
      </c>
      <c r="K2911" s="75">
        <v>1734.0259999999998</v>
      </c>
      <c r="L2911" s="74" t="s">
        <v>674</v>
      </c>
      <c r="M2911" s="75">
        <v>2229.462</v>
      </c>
      <c r="N2911" s="75">
        <v>2229.462</v>
      </c>
      <c r="O2911" s="75">
        <v>2229.462</v>
      </c>
      <c r="P2911" s="75">
        <v>1082.2799419999999</v>
      </c>
      <c r="Q2911" s="75">
        <v>2303.7773999999999</v>
      </c>
    </row>
    <row r="2912" spans="1:17" x14ac:dyDescent="0.2">
      <c r="A2912" s="19">
        <v>40172728</v>
      </c>
      <c r="B2912" s="19" t="s">
        <v>3259</v>
      </c>
      <c r="C2912" s="20">
        <v>83519</v>
      </c>
      <c r="D2912" s="73">
        <v>1377</v>
      </c>
      <c r="E2912" s="74">
        <v>0</v>
      </c>
      <c r="G2912" s="75">
        <v>279.506775</v>
      </c>
      <c r="H2912" s="75">
        <v>594.96750000000009</v>
      </c>
      <c r="I2912" s="75">
        <v>575.77500000000009</v>
      </c>
      <c r="J2912" s="75">
        <v>543.78750000000002</v>
      </c>
      <c r="K2912" s="75">
        <v>447.82499999999999</v>
      </c>
      <c r="L2912" s="74" t="s">
        <v>674</v>
      </c>
      <c r="M2912" s="75">
        <v>575.77500000000009</v>
      </c>
      <c r="N2912" s="75">
        <v>575.77500000000009</v>
      </c>
      <c r="O2912" s="75">
        <v>575.77500000000009</v>
      </c>
      <c r="P2912" s="75">
        <v>279.506775</v>
      </c>
      <c r="Q2912" s="75">
        <v>594.96750000000009</v>
      </c>
    </row>
    <row r="2913" spans="1:17" x14ac:dyDescent="0.2">
      <c r="A2913" s="19">
        <v>40172736</v>
      </c>
      <c r="B2913" s="19" t="s">
        <v>1174</v>
      </c>
      <c r="C2913" s="20">
        <v>82542</v>
      </c>
      <c r="D2913" s="73">
        <v>59.5</v>
      </c>
      <c r="E2913" s="74">
        <v>0</v>
      </c>
      <c r="G2913" s="75">
        <v>1361.0209500000001</v>
      </c>
      <c r="H2913" s="75">
        <v>5222.2662</v>
      </c>
      <c r="I2913" s="75">
        <v>5053.8060000000005</v>
      </c>
      <c r="J2913" s="75">
        <v>4773.0389999999998</v>
      </c>
      <c r="K2913" s="75">
        <v>3930.7379999999998</v>
      </c>
      <c r="L2913" s="76">
        <v>1144.971</v>
      </c>
      <c r="M2913" s="75">
        <v>5053.8060000000005</v>
      </c>
      <c r="N2913" s="75">
        <v>5053.8060000000005</v>
      </c>
      <c r="O2913" s="75">
        <v>5053.8060000000005</v>
      </c>
      <c r="P2913" s="77">
        <v>1144.971</v>
      </c>
      <c r="Q2913" s="77">
        <v>5222.2662</v>
      </c>
    </row>
    <row r="2914" spans="1:17" x14ac:dyDescent="0.2">
      <c r="A2914" s="19">
        <v>40172744</v>
      </c>
      <c r="B2914" s="19" t="s">
        <v>2550</v>
      </c>
      <c r="C2914" s="20">
        <v>80074</v>
      </c>
      <c r="D2914" s="73">
        <v>192.25</v>
      </c>
      <c r="E2914" s="74">
        <v>0</v>
      </c>
      <c r="G2914" s="75">
        <v>261.46353999999997</v>
      </c>
      <c r="H2914" s="75">
        <v>106.485</v>
      </c>
      <c r="I2914" s="75">
        <v>103.05</v>
      </c>
      <c r="J2914" s="75">
        <v>97.325000000000003</v>
      </c>
      <c r="K2914" s="75">
        <v>80.149999999999991</v>
      </c>
      <c r="L2914" s="76">
        <v>98.12700000000001</v>
      </c>
      <c r="M2914" s="75">
        <v>103.05</v>
      </c>
      <c r="N2914" s="75">
        <v>103.05</v>
      </c>
      <c r="O2914" s="75">
        <v>103.05</v>
      </c>
      <c r="P2914" s="77">
        <v>80.149999999999991</v>
      </c>
      <c r="Q2914" s="77">
        <v>261.46353999999997</v>
      </c>
    </row>
    <row r="2915" spans="1:17" x14ac:dyDescent="0.2">
      <c r="A2915" s="19">
        <v>40172751</v>
      </c>
      <c r="B2915" s="19" t="s">
        <v>5065</v>
      </c>
      <c r="C2915" s="20">
        <v>87651</v>
      </c>
      <c r="D2915" s="73">
        <v>86.25</v>
      </c>
      <c r="E2915" s="74">
        <v>0</v>
      </c>
      <c r="G2915" s="75">
        <v>32.767499999999998</v>
      </c>
      <c r="H2915" s="75">
        <v>69.75</v>
      </c>
      <c r="I2915" s="75">
        <v>67.500000000000014</v>
      </c>
      <c r="J2915" s="75">
        <v>63.75</v>
      </c>
      <c r="K2915" s="75">
        <v>52.5</v>
      </c>
      <c r="L2915" s="74" t="s">
        <v>674</v>
      </c>
      <c r="M2915" s="75">
        <v>67.500000000000014</v>
      </c>
      <c r="N2915" s="75">
        <v>67.500000000000014</v>
      </c>
      <c r="O2915" s="75">
        <v>67.500000000000014</v>
      </c>
      <c r="P2915" s="75">
        <v>32.767499999999998</v>
      </c>
      <c r="Q2915" s="75">
        <v>69.75</v>
      </c>
    </row>
    <row r="2916" spans="1:17" x14ac:dyDescent="0.2">
      <c r="A2916" s="19">
        <v>40172777</v>
      </c>
      <c r="B2916" s="19" t="s">
        <v>5064</v>
      </c>
      <c r="C2916" s="20">
        <v>87635</v>
      </c>
      <c r="D2916" s="73">
        <v>183.75</v>
      </c>
      <c r="E2916" s="74">
        <v>0</v>
      </c>
      <c r="G2916" s="75">
        <v>1727.9139500000001</v>
      </c>
      <c r="H2916" s="75">
        <v>2554.0125000000003</v>
      </c>
      <c r="I2916" s="75">
        <v>2471.625</v>
      </c>
      <c r="J2916" s="75">
        <v>2334.3125</v>
      </c>
      <c r="K2916" s="75">
        <v>1922.3749999999998</v>
      </c>
      <c r="L2916" s="76">
        <v>818.05500000000006</v>
      </c>
      <c r="M2916" s="75">
        <v>2471.625</v>
      </c>
      <c r="N2916" s="75">
        <v>2471.625</v>
      </c>
      <c r="O2916" s="75">
        <v>2471.625</v>
      </c>
      <c r="P2916" s="77">
        <v>818.05500000000006</v>
      </c>
      <c r="Q2916" s="77">
        <v>2554.0125000000003</v>
      </c>
    </row>
    <row r="2917" spans="1:17" x14ac:dyDescent="0.2">
      <c r="A2917" s="19">
        <v>40172785</v>
      </c>
      <c r="B2917" s="19" t="s">
        <v>5063</v>
      </c>
      <c r="C2917" s="20">
        <v>87081</v>
      </c>
      <c r="D2917" s="73">
        <v>17.5</v>
      </c>
      <c r="E2917" s="74">
        <v>0</v>
      </c>
      <c r="G2917" s="75">
        <v>1.0922499999999999</v>
      </c>
      <c r="H2917" s="75">
        <v>2.3250000000000002</v>
      </c>
      <c r="I2917" s="75">
        <v>2.2500000000000004</v>
      </c>
      <c r="J2917" s="75">
        <v>2.125</v>
      </c>
      <c r="K2917" s="75">
        <v>1.75</v>
      </c>
      <c r="L2917" s="74" t="s">
        <v>674</v>
      </c>
      <c r="M2917" s="75">
        <v>2.2500000000000004</v>
      </c>
      <c r="N2917" s="75">
        <v>2.2500000000000004</v>
      </c>
      <c r="O2917" s="75">
        <v>2.2500000000000004</v>
      </c>
      <c r="P2917" s="75">
        <v>1.0922499999999999</v>
      </c>
      <c r="Q2917" s="75">
        <v>2.3250000000000002</v>
      </c>
    </row>
    <row r="2918" spans="1:17" x14ac:dyDescent="0.2">
      <c r="A2918" s="19">
        <v>40172793</v>
      </c>
      <c r="B2918" s="19" t="s">
        <v>5062</v>
      </c>
      <c r="C2918" s="20">
        <v>87653</v>
      </c>
      <c r="D2918" s="73">
        <v>86.25</v>
      </c>
      <c r="E2918" s="74">
        <v>0</v>
      </c>
      <c r="G2918" s="75">
        <v>60.056274000000002</v>
      </c>
      <c r="H2918" s="75">
        <v>127.83780000000002</v>
      </c>
      <c r="I2918" s="75">
        <v>123.71400000000003</v>
      </c>
      <c r="J2918" s="75">
        <v>116.84100000000001</v>
      </c>
      <c r="K2918" s="75">
        <v>96.221999999999994</v>
      </c>
      <c r="L2918" s="74" t="s">
        <v>674</v>
      </c>
      <c r="M2918" s="75">
        <v>123.71400000000003</v>
      </c>
      <c r="N2918" s="75">
        <v>123.71400000000003</v>
      </c>
      <c r="O2918" s="75">
        <v>123.71400000000003</v>
      </c>
      <c r="P2918" s="75">
        <v>60.056274000000002</v>
      </c>
      <c r="Q2918" s="75">
        <v>127.83780000000002</v>
      </c>
    </row>
    <row r="2919" spans="1:17" x14ac:dyDescent="0.2">
      <c r="A2919" s="19">
        <v>40172801</v>
      </c>
      <c r="B2919" s="19" t="s">
        <v>5184</v>
      </c>
      <c r="C2919" s="72"/>
      <c r="D2919" s="73">
        <v>275.5</v>
      </c>
      <c r="E2919" s="74">
        <v>0</v>
      </c>
      <c r="G2919" s="75">
        <v>104.55500000000001</v>
      </c>
      <c r="H2919" s="75">
        <v>116.25</v>
      </c>
      <c r="I2919" s="75">
        <v>112.5</v>
      </c>
      <c r="J2919" s="75">
        <v>106.25</v>
      </c>
      <c r="K2919" s="75">
        <v>87.5</v>
      </c>
      <c r="L2919" s="76">
        <v>49.509</v>
      </c>
      <c r="M2919" s="75">
        <v>112.5</v>
      </c>
      <c r="N2919" s="75">
        <v>112.5</v>
      </c>
      <c r="O2919" s="75">
        <v>112.5</v>
      </c>
      <c r="P2919" s="77">
        <v>49.509</v>
      </c>
      <c r="Q2919" s="77">
        <v>116.25</v>
      </c>
    </row>
    <row r="2920" spans="1:17" x14ac:dyDescent="0.2">
      <c r="A2920" s="19">
        <v>40172819</v>
      </c>
      <c r="B2920" s="19" t="s">
        <v>5185</v>
      </c>
      <c r="C2920" s="20">
        <v>87798</v>
      </c>
      <c r="D2920" s="73">
        <v>505.75</v>
      </c>
      <c r="E2920" s="74">
        <v>0</v>
      </c>
      <c r="G2920" s="75">
        <v>0</v>
      </c>
      <c r="H2920" s="75">
        <v>0</v>
      </c>
      <c r="I2920" s="75">
        <v>0</v>
      </c>
      <c r="J2920" s="75">
        <v>0</v>
      </c>
      <c r="K2920" s="75">
        <v>0</v>
      </c>
      <c r="L2920" s="74" t="s">
        <v>674</v>
      </c>
      <c r="M2920" s="75">
        <v>0</v>
      </c>
      <c r="N2920" s="75">
        <v>0</v>
      </c>
      <c r="O2920" s="75">
        <v>0</v>
      </c>
      <c r="P2920" s="75">
        <v>0</v>
      </c>
      <c r="Q2920" s="75">
        <v>0</v>
      </c>
    </row>
    <row r="2921" spans="1:17" x14ac:dyDescent="0.2">
      <c r="A2921" s="19">
        <v>40172827</v>
      </c>
      <c r="B2921" s="19" t="s">
        <v>5186</v>
      </c>
      <c r="C2921" s="20">
        <v>85520</v>
      </c>
      <c r="D2921" s="73">
        <v>83.25</v>
      </c>
      <c r="E2921" s="74">
        <v>0</v>
      </c>
      <c r="G2921" s="75">
        <v>0</v>
      </c>
      <c r="H2921" s="75">
        <v>0</v>
      </c>
      <c r="I2921" s="75">
        <v>0</v>
      </c>
      <c r="J2921" s="75">
        <v>0</v>
      </c>
      <c r="K2921" s="75">
        <v>0</v>
      </c>
      <c r="L2921" s="74" t="s">
        <v>674</v>
      </c>
      <c r="M2921" s="75">
        <v>0</v>
      </c>
      <c r="N2921" s="75">
        <v>0</v>
      </c>
      <c r="O2921" s="75">
        <v>0</v>
      </c>
      <c r="P2921" s="75">
        <v>0</v>
      </c>
      <c r="Q2921" s="75">
        <v>0</v>
      </c>
    </row>
    <row r="2922" spans="1:17" x14ac:dyDescent="0.2">
      <c r="A2922" s="19">
        <v>40172835</v>
      </c>
      <c r="B2922" s="19" t="s">
        <v>582</v>
      </c>
      <c r="C2922" s="20">
        <v>86708</v>
      </c>
      <c r="D2922" s="73">
        <v>179</v>
      </c>
      <c r="E2922" s="74">
        <v>0</v>
      </c>
      <c r="G2922" s="75">
        <v>0</v>
      </c>
      <c r="H2922" s="75">
        <v>0</v>
      </c>
      <c r="I2922" s="75">
        <v>0</v>
      </c>
      <c r="J2922" s="75">
        <v>0</v>
      </c>
      <c r="K2922" s="75">
        <v>0</v>
      </c>
      <c r="L2922" s="74" t="s">
        <v>674</v>
      </c>
      <c r="M2922" s="75">
        <v>0</v>
      </c>
      <c r="N2922" s="75">
        <v>0</v>
      </c>
      <c r="O2922" s="75">
        <v>0</v>
      </c>
      <c r="P2922" s="75">
        <v>0</v>
      </c>
      <c r="Q2922" s="75">
        <v>0</v>
      </c>
    </row>
    <row r="2923" spans="1:17" x14ac:dyDescent="0.2">
      <c r="A2923" s="19">
        <v>40173007</v>
      </c>
      <c r="B2923" s="19" t="s">
        <v>975</v>
      </c>
      <c r="C2923" s="20">
        <v>86225</v>
      </c>
      <c r="D2923" s="73">
        <v>273.75</v>
      </c>
      <c r="E2923" s="74">
        <v>0</v>
      </c>
      <c r="G2923" s="75">
        <v>304.02692999999999</v>
      </c>
      <c r="H2923" s="75">
        <v>5032.4903999999997</v>
      </c>
      <c r="I2923" s="75">
        <v>4870.152</v>
      </c>
      <c r="J2923" s="75">
        <v>4599.5879999999997</v>
      </c>
      <c r="K2923" s="75">
        <v>3787.8959999999997</v>
      </c>
      <c r="L2923" s="76">
        <v>2248.29</v>
      </c>
      <c r="M2923" s="75">
        <v>4870.152</v>
      </c>
      <c r="N2923" s="75">
        <v>4870.152</v>
      </c>
      <c r="O2923" s="75">
        <v>4870.152</v>
      </c>
      <c r="P2923" s="77">
        <v>304.02692999999999</v>
      </c>
      <c r="Q2923" s="77">
        <v>5032.4903999999997</v>
      </c>
    </row>
    <row r="2924" spans="1:17" x14ac:dyDescent="0.2">
      <c r="A2924" s="19">
        <v>40173056</v>
      </c>
      <c r="B2924" s="19" t="s">
        <v>2282</v>
      </c>
      <c r="C2924" s="20">
        <v>82705</v>
      </c>
      <c r="D2924" s="73">
        <v>197.75</v>
      </c>
      <c r="E2924" s="74">
        <v>0</v>
      </c>
      <c r="G2924" s="75">
        <v>163.16282999999999</v>
      </c>
      <c r="H2924" s="75">
        <v>996.32759999999996</v>
      </c>
      <c r="I2924" s="75">
        <v>964.18799999999999</v>
      </c>
      <c r="J2924" s="75">
        <v>910.62199999999996</v>
      </c>
      <c r="K2924" s="75">
        <v>749.92399999999986</v>
      </c>
      <c r="L2924" s="76">
        <v>100.872</v>
      </c>
      <c r="M2924" s="75">
        <v>964.18799999999999</v>
      </c>
      <c r="N2924" s="75">
        <v>964.18799999999999</v>
      </c>
      <c r="O2924" s="75">
        <v>964.18799999999999</v>
      </c>
      <c r="P2924" s="77">
        <v>100.872</v>
      </c>
      <c r="Q2924" s="77">
        <v>996.32759999999996</v>
      </c>
    </row>
    <row r="2925" spans="1:17" x14ac:dyDescent="0.2">
      <c r="A2925" s="19">
        <v>40173189</v>
      </c>
      <c r="B2925" s="19" t="s">
        <v>3135</v>
      </c>
      <c r="C2925" s="20">
        <v>83835</v>
      </c>
      <c r="D2925" s="73">
        <v>321.25</v>
      </c>
      <c r="E2925" s="74">
        <v>0</v>
      </c>
      <c r="G2925" s="75">
        <v>7.3836099999999991</v>
      </c>
      <c r="H2925" s="75">
        <v>15.716999999999999</v>
      </c>
      <c r="I2925" s="75">
        <v>15.21</v>
      </c>
      <c r="J2925" s="75">
        <v>14.364999999999998</v>
      </c>
      <c r="K2925" s="75">
        <v>11.829999999999998</v>
      </c>
      <c r="L2925" s="74" t="s">
        <v>674</v>
      </c>
      <c r="M2925" s="75">
        <v>15.21</v>
      </c>
      <c r="N2925" s="75">
        <v>15.21</v>
      </c>
      <c r="O2925" s="75">
        <v>15.21</v>
      </c>
      <c r="P2925" s="75">
        <v>7.3836099999999991</v>
      </c>
      <c r="Q2925" s="75">
        <v>15.716999999999999</v>
      </c>
    </row>
    <row r="2926" spans="1:17" x14ac:dyDescent="0.2">
      <c r="A2926" s="19">
        <v>40173205</v>
      </c>
      <c r="B2926" s="19" t="s">
        <v>1370</v>
      </c>
      <c r="C2926" s="20">
        <v>82384</v>
      </c>
      <c r="D2926" s="73">
        <v>439.5</v>
      </c>
      <c r="E2926" s="74">
        <v>0</v>
      </c>
      <c r="G2926" s="75">
        <v>6.1340759999999994</v>
      </c>
      <c r="H2926" s="75">
        <v>13.0572</v>
      </c>
      <c r="I2926" s="75">
        <v>12.636000000000001</v>
      </c>
      <c r="J2926" s="75">
        <v>11.933999999999999</v>
      </c>
      <c r="K2926" s="75">
        <v>9.8279999999999994</v>
      </c>
      <c r="L2926" s="74" t="s">
        <v>674</v>
      </c>
      <c r="M2926" s="75">
        <v>12.636000000000001</v>
      </c>
      <c r="N2926" s="75">
        <v>12.636000000000001</v>
      </c>
      <c r="O2926" s="75">
        <v>12.636000000000001</v>
      </c>
      <c r="P2926" s="75">
        <v>6.1340759999999994</v>
      </c>
      <c r="Q2926" s="75">
        <v>13.0572</v>
      </c>
    </row>
    <row r="2927" spans="1:17" x14ac:dyDescent="0.2">
      <c r="A2927" s="19">
        <v>40173213</v>
      </c>
      <c r="B2927" s="19" t="s">
        <v>579</v>
      </c>
      <c r="C2927" s="20">
        <v>83002</v>
      </c>
      <c r="D2927" s="73">
        <v>370.25</v>
      </c>
      <c r="E2927" s="74">
        <v>0</v>
      </c>
      <c r="G2927" s="75">
        <v>88.168379999999999</v>
      </c>
      <c r="H2927" s="75">
        <v>282.72000000000003</v>
      </c>
      <c r="I2927" s="75">
        <v>273.60000000000002</v>
      </c>
      <c r="J2927" s="75">
        <v>258.39999999999998</v>
      </c>
      <c r="K2927" s="75">
        <v>212.79999999999998</v>
      </c>
      <c r="L2927" s="76">
        <v>71.829000000000008</v>
      </c>
      <c r="M2927" s="75">
        <v>273.60000000000002</v>
      </c>
      <c r="N2927" s="75">
        <v>273.60000000000002</v>
      </c>
      <c r="O2927" s="75">
        <v>273.60000000000002</v>
      </c>
      <c r="P2927" s="77">
        <v>71.829000000000008</v>
      </c>
      <c r="Q2927" s="77">
        <v>282.72000000000003</v>
      </c>
    </row>
    <row r="2928" spans="1:17" x14ac:dyDescent="0.2">
      <c r="A2928" s="19">
        <v>40173221</v>
      </c>
      <c r="B2928" s="19" t="s">
        <v>327</v>
      </c>
      <c r="C2928" s="20">
        <v>84144</v>
      </c>
      <c r="D2928" s="73">
        <v>426.5</v>
      </c>
      <c r="E2928" s="74">
        <v>0</v>
      </c>
      <c r="G2928" s="75">
        <v>88.168379999999999</v>
      </c>
      <c r="H2928" s="75">
        <v>282.72000000000003</v>
      </c>
      <c r="I2928" s="75">
        <v>273.60000000000002</v>
      </c>
      <c r="J2928" s="75">
        <v>258.39999999999998</v>
      </c>
      <c r="K2928" s="75">
        <v>212.79999999999998</v>
      </c>
      <c r="L2928" s="76">
        <v>71.829000000000008</v>
      </c>
      <c r="M2928" s="75">
        <v>273.60000000000002</v>
      </c>
      <c r="N2928" s="75">
        <v>273.60000000000002</v>
      </c>
      <c r="O2928" s="75">
        <v>273.60000000000002</v>
      </c>
      <c r="P2928" s="77">
        <v>71.829000000000008</v>
      </c>
      <c r="Q2928" s="77">
        <v>282.72000000000003</v>
      </c>
    </row>
    <row r="2929" spans="1:17" x14ac:dyDescent="0.2">
      <c r="A2929" s="19">
        <v>40173239</v>
      </c>
      <c r="B2929" s="19" t="s">
        <v>2381</v>
      </c>
      <c r="C2929" s="20">
        <v>83001</v>
      </c>
      <c r="D2929" s="73">
        <v>391.5</v>
      </c>
      <c r="E2929" s="74">
        <v>0</v>
      </c>
      <c r="G2929" s="75">
        <v>88.168379999999999</v>
      </c>
      <c r="H2929" s="75">
        <v>282.72000000000003</v>
      </c>
      <c r="I2929" s="75">
        <v>273.60000000000002</v>
      </c>
      <c r="J2929" s="75">
        <v>258.39999999999998</v>
      </c>
      <c r="K2929" s="75">
        <v>212.79999999999998</v>
      </c>
      <c r="L2929" s="76">
        <v>71.829000000000008</v>
      </c>
      <c r="M2929" s="75">
        <v>273.60000000000002</v>
      </c>
      <c r="N2929" s="75">
        <v>273.60000000000002</v>
      </c>
      <c r="O2929" s="75">
        <v>273.60000000000002</v>
      </c>
      <c r="P2929" s="77">
        <v>71.829000000000008</v>
      </c>
      <c r="Q2929" s="77">
        <v>282.72000000000003</v>
      </c>
    </row>
    <row r="2930" spans="1:17" x14ac:dyDescent="0.2">
      <c r="A2930" s="19">
        <v>40173247</v>
      </c>
      <c r="B2930" s="19" t="s">
        <v>5001</v>
      </c>
      <c r="C2930" s="20">
        <v>84630</v>
      </c>
      <c r="D2930" s="73">
        <v>361.75</v>
      </c>
      <c r="E2930" s="74">
        <v>0</v>
      </c>
      <c r="G2930" s="75">
        <v>0.34078200000000003</v>
      </c>
      <c r="H2930" s="75">
        <v>0.72540000000000004</v>
      </c>
      <c r="I2930" s="75">
        <v>0.70200000000000018</v>
      </c>
      <c r="J2930" s="75">
        <v>0.66300000000000003</v>
      </c>
      <c r="K2930" s="75">
        <v>0.54599999999999993</v>
      </c>
      <c r="L2930" s="74" t="s">
        <v>674</v>
      </c>
      <c r="M2930" s="75">
        <v>0.70200000000000018</v>
      </c>
      <c r="N2930" s="75">
        <v>0.70200000000000018</v>
      </c>
      <c r="O2930" s="75">
        <v>0.70200000000000018</v>
      </c>
      <c r="P2930" s="75">
        <v>0.34078200000000003</v>
      </c>
      <c r="Q2930" s="75">
        <v>0.72540000000000004</v>
      </c>
    </row>
    <row r="2931" spans="1:17" x14ac:dyDescent="0.2">
      <c r="A2931" s="19">
        <v>40173452</v>
      </c>
      <c r="B2931" s="19" t="s">
        <v>895</v>
      </c>
      <c r="C2931" s="20">
        <v>84080</v>
      </c>
      <c r="D2931" s="73">
        <v>273.75</v>
      </c>
      <c r="E2931" s="74">
        <v>0</v>
      </c>
      <c r="G2931" s="75">
        <v>175.17942399999998</v>
      </c>
      <c r="H2931" s="75">
        <v>372.89280000000002</v>
      </c>
      <c r="I2931" s="75">
        <v>360.86400000000003</v>
      </c>
      <c r="J2931" s="75">
        <v>340.81599999999997</v>
      </c>
      <c r="K2931" s="75">
        <v>280.67199999999997</v>
      </c>
      <c r="L2931" s="74" t="s">
        <v>674</v>
      </c>
      <c r="M2931" s="75">
        <v>360.86400000000003</v>
      </c>
      <c r="N2931" s="75">
        <v>360.86400000000003</v>
      </c>
      <c r="O2931" s="75">
        <v>360.86400000000003</v>
      </c>
      <c r="P2931" s="75">
        <v>175.17942399999998</v>
      </c>
      <c r="Q2931" s="75">
        <v>372.89280000000002</v>
      </c>
    </row>
    <row r="2932" spans="1:17" x14ac:dyDescent="0.2">
      <c r="A2932" s="19">
        <v>40173486</v>
      </c>
      <c r="B2932" s="19" t="s">
        <v>4020</v>
      </c>
      <c r="C2932" s="20">
        <v>87252</v>
      </c>
      <c r="D2932" s="73">
        <v>435.5</v>
      </c>
      <c r="E2932" s="74">
        <v>0</v>
      </c>
      <c r="G2932" s="75">
        <v>75.059420000000003</v>
      </c>
      <c r="H2932" s="75">
        <v>159.77400000000003</v>
      </c>
      <c r="I2932" s="75">
        <v>154.62000000000003</v>
      </c>
      <c r="J2932" s="75">
        <v>146.03</v>
      </c>
      <c r="K2932" s="75">
        <v>120.26</v>
      </c>
      <c r="L2932" s="74" t="s">
        <v>674</v>
      </c>
      <c r="M2932" s="75">
        <v>154.62000000000003</v>
      </c>
      <c r="N2932" s="75">
        <v>154.62000000000003</v>
      </c>
      <c r="O2932" s="75">
        <v>154.62000000000003</v>
      </c>
      <c r="P2932" s="75">
        <v>75.059420000000003</v>
      </c>
      <c r="Q2932" s="75">
        <v>159.77400000000003</v>
      </c>
    </row>
    <row r="2933" spans="1:17" x14ac:dyDescent="0.2">
      <c r="A2933" s="19">
        <v>40173700</v>
      </c>
      <c r="B2933" s="19" t="s">
        <v>962</v>
      </c>
      <c r="C2933" s="20">
        <v>82164</v>
      </c>
      <c r="D2933" s="73">
        <v>324</v>
      </c>
      <c r="E2933" s="74">
        <v>0</v>
      </c>
      <c r="G2933" s="75">
        <v>247.63491999999999</v>
      </c>
      <c r="H2933" s="75">
        <v>527.12400000000002</v>
      </c>
      <c r="I2933" s="75">
        <v>510.12000000000006</v>
      </c>
      <c r="J2933" s="75">
        <v>481.78</v>
      </c>
      <c r="K2933" s="75">
        <v>396.75999999999993</v>
      </c>
      <c r="L2933" s="74" t="s">
        <v>674</v>
      </c>
      <c r="M2933" s="75">
        <v>510.12000000000006</v>
      </c>
      <c r="N2933" s="75">
        <v>510.12000000000006</v>
      </c>
      <c r="O2933" s="75">
        <v>510.12000000000006</v>
      </c>
      <c r="P2933" s="75">
        <v>247.63491999999999</v>
      </c>
      <c r="Q2933" s="75">
        <v>527.12400000000002</v>
      </c>
    </row>
    <row r="2934" spans="1:17" x14ac:dyDescent="0.2">
      <c r="A2934" s="19">
        <v>40173924</v>
      </c>
      <c r="B2934" s="19" t="s">
        <v>4023</v>
      </c>
      <c r="C2934" s="20">
        <v>86765</v>
      </c>
      <c r="D2934" s="73">
        <v>408.75</v>
      </c>
      <c r="E2934" s="74">
        <v>0</v>
      </c>
      <c r="G2934" s="75">
        <v>286.27872500000001</v>
      </c>
      <c r="H2934" s="75">
        <v>609.38250000000005</v>
      </c>
      <c r="I2934" s="75">
        <v>589.72500000000014</v>
      </c>
      <c r="J2934" s="75">
        <v>556.96249999999998</v>
      </c>
      <c r="K2934" s="75">
        <v>458.67499999999995</v>
      </c>
      <c r="L2934" s="74" t="s">
        <v>674</v>
      </c>
      <c r="M2934" s="75">
        <v>589.72500000000014</v>
      </c>
      <c r="N2934" s="75">
        <v>589.72500000000014</v>
      </c>
      <c r="O2934" s="75">
        <v>589.72500000000014</v>
      </c>
      <c r="P2934" s="75">
        <v>286.27872500000001</v>
      </c>
      <c r="Q2934" s="75">
        <v>609.38250000000005</v>
      </c>
    </row>
    <row r="2935" spans="1:17" x14ac:dyDescent="0.2">
      <c r="A2935" s="19">
        <v>40173965</v>
      </c>
      <c r="B2935" s="19" t="s">
        <v>2400</v>
      </c>
      <c r="C2935" s="20">
        <v>82941</v>
      </c>
      <c r="D2935" s="73">
        <v>280</v>
      </c>
      <c r="E2935" s="74">
        <v>0</v>
      </c>
      <c r="G2935" s="75">
        <v>234.00364000000002</v>
      </c>
      <c r="H2935" s="75">
        <v>498.10800000000006</v>
      </c>
      <c r="I2935" s="75">
        <v>482.04000000000008</v>
      </c>
      <c r="J2935" s="75">
        <v>455.26</v>
      </c>
      <c r="K2935" s="75">
        <v>374.92</v>
      </c>
      <c r="L2935" s="74" t="s">
        <v>674</v>
      </c>
      <c r="M2935" s="75">
        <v>482.04000000000008</v>
      </c>
      <c r="N2935" s="75">
        <v>482.04000000000008</v>
      </c>
      <c r="O2935" s="75">
        <v>482.04000000000008</v>
      </c>
      <c r="P2935" s="75">
        <v>234.00364000000002</v>
      </c>
      <c r="Q2935" s="75">
        <v>498.10800000000006</v>
      </c>
    </row>
    <row r="2936" spans="1:17" x14ac:dyDescent="0.2">
      <c r="A2936" s="19">
        <v>40174062</v>
      </c>
      <c r="B2936" s="19" t="s">
        <v>1882</v>
      </c>
      <c r="C2936" s="20">
        <v>82627</v>
      </c>
      <c r="D2936" s="73">
        <v>386.5</v>
      </c>
      <c r="E2936" s="74">
        <v>0</v>
      </c>
      <c r="G2936" s="75">
        <v>216.510164</v>
      </c>
      <c r="H2936" s="75">
        <v>460.87080000000003</v>
      </c>
      <c r="I2936" s="75">
        <v>446.00400000000008</v>
      </c>
      <c r="J2936" s="75">
        <v>421.226</v>
      </c>
      <c r="K2936" s="75">
        <v>346.892</v>
      </c>
      <c r="L2936" s="74" t="s">
        <v>674</v>
      </c>
      <c r="M2936" s="75">
        <v>446.00400000000008</v>
      </c>
      <c r="N2936" s="75">
        <v>446.00400000000008</v>
      </c>
      <c r="O2936" s="75">
        <v>446.00400000000008</v>
      </c>
      <c r="P2936" s="75">
        <v>216.510164</v>
      </c>
      <c r="Q2936" s="75">
        <v>460.87080000000003</v>
      </c>
    </row>
    <row r="2937" spans="1:17" x14ac:dyDescent="0.2">
      <c r="A2937" s="19">
        <v>40174120</v>
      </c>
      <c r="B2937" s="19" t="s">
        <v>1577</v>
      </c>
      <c r="C2937" s="20">
        <v>86160</v>
      </c>
      <c r="D2937" s="73">
        <v>354</v>
      </c>
      <c r="E2937" s="74">
        <v>0</v>
      </c>
      <c r="G2937" s="75">
        <v>1954.8933499999998</v>
      </c>
      <c r="H2937" s="75">
        <v>1659.6501000000001</v>
      </c>
      <c r="I2937" s="75">
        <v>1606.1130000000001</v>
      </c>
      <c r="J2937" s="75">
        <v>1516.8844999999999</v>
      </c>
      <c r="K2937" s="75">
        <v>1249.1989999999998</v>
      </c>
      <c r="L2937" s="76">
        <v>1460.4660000000001</v>
      </c>
      <c r="M2937" s="75">
        <v>1606.1130000000001</v>
      </c>
      <c r="N2937" s="75">
        <v>1606.1130000000001</v>
      </c>
      <c r="O2937" s="75">
        <v>1606.1130000000001</v>
      </c>
      <c r="P2937" s="77">
        <v>1249.1989999999998</v>
      </c>
      <c r="Q2937" s="77">
        <v>1954.8933499999998</v>
      </c>
    </row>
    <row r="2938" spans="1:17" x14ac:dyDescent="0.2">
      <c r="A2938" s="19">
        <v>40174195</v>
      </c>
      <c r="B2938" s="19" t="s">
        <v>1320</v>
      </c>
      <c r="C2938" s="20">
        <v>86300</v>
      </c>
      <c r="D2938" s="73">
        <v>257.5</v>
      </c>
      <c r="E2938" s="74">
        <v>0</v>
      </c>
      <c r="G2938" s="75">
        <v>1954.8933499999998</v>
      </c>
      <c r="H2938" s="75">
        <v>1659.6501000000001</v>
      </c>
      <c r="I2938" s="75">
        <v>1606.1130000000001</v>
      </c>
      <c r="J2938" s="75">
        <v>1516.8844999999999</v>
      </c>
      <c r="K2938" s="75">
        <v>1249.1989999999998</v>
      </c>
      <c r="L2938" s="76">
        <v>1460.4660000000001</v>
      </c>
      <c r="M2938" s="75">
        <v>1606.1130000000001</v>
      </c>
      <c r="N2938" s="75">
        <v>1606.1130000000001</v>
      </c>
      <c r="O2938" s="75">
        <v>1606.1130000000001</v>
      </c>
      <c r="P2938" s="77">
        <v>1249.1989999999998</v>
      </c>
      <c r="Q2938" s="77">
        <v>1954.8933499999998</v>
      </c>
    </row>
    <row r="2939" spans="1:17" x14ac:dyDescent="0.2">
      <c r="A2939" s="19">
        <v>40174203</v>
      </c>
      <c r="B2939" s="19" t="s">
        <v>1531</v>
      </c>
      <c r="C2939" s="20">
        <v>86644</v>
      </c>
      <c r="D2939" s="73">
        <v>369.75</v>
      </c>
      <c r="E2939" s="74">
        <v>0</v>
      </c>
      <c r="G2939" s="75">
        <v>1954.8933499999998</v>
      </c>
      <c r="H2939" s="75">
        <v>1659.6501000000001</v>
      </c>
      <c r="I2939" s="75">
        <v>1606.1130000000001</v>
      </c>
      <c r="J2939" s="75">
        <v>1516.8844999999999</v>
      </c>
      <c r="K2939" s="75">
        <v>1249.1989999999998</v>
      </c>
      <c r="L2939" s="76">
        <v>1460.4660000000001</v>
      </c>
      <c r="M2939" s="75">
        <v>1606.1130000000001</v>
      </c>
      <c r="N2939" s="75">
        <v>1606.1130000000001</v>
      </c>
      <c r="O2939" s="75">
        <v>1606.1130000000001</v>
      </c>
      <c r="P2939" s="77">
        <v>1249.1989999999998</v>
      </c>
      <c r="Q2939" s="77">
        <v>1954.8933499999998</v>
      </c>
    </row>
    <row r="2940" spans="1:17" x14ac:dyDescent="0.2">
      <c r="A2940" s="19">
        <v>40174245</v>
      </c>
      <c r="B2940" s="19" t="s">
        <v>570</v>
      </c>
      <c r="C2940" s="20">
        <v>82784</v>
      </c>
      <c r="D2940" s="73">
        <v>173.75</v>
      </c>
      <c r="E2940" s="74">
        <v>0</v>
      </c>
      <c r="G2940" s="75">
        <v>2304.5252700000001</v>
      </c>
      <c r="H2940" s="75">
        <v>2177.5020000000004</v>
      </c>
      <c r="I2940" s="75">
        <v>2107.2600000000002</v>
      </c>
      <c r="J2940" s="75">
        <v>1990.19</v>
      </c>
      <c r="K2940" s="75">
        <v>1638.98</v>
      </c>
      <c r="L2940" s="76">
        <v>1460.4660000000001</v>
      </c>
      <c r="M2940" s="75">
        <v>2107.2600000000002</v>
      </c>
      <c r="N2940" s="75">
        <v>2107.2600000000002</v>
      </c>
      <c r="O2940" s="75">
        <v>2107.2600000000002</v>
      </c>
      <c r="P2940" s="77">
        <v>1460.4660000000001</v>
      </c>
      <c r="Q2940" s="77">
        <v>2304.5252700000001</v>
      </c>
    </row>
    <row r="2941" spans="1:17" x14ac:dyDescent="0.2">
      <c r="A2941" s="19">
        <v>40174294</v>
      </c>
      <c r="B2941" s="19" t="s">
        <v>2653</v>
      </c>
      <c r="C2941" s="20">
        <v>82784</v>
      </c>
      <c r="D2941" s="73">
        <v>136.5</v>
      </c>
      <c r="E2941" s="74">
        <v>0</v>
      </c>
      <c r="G2941" s="75">
        <v>2304.5252700000001</v>
      </c>
      <c r="H2941" s="75">
        <v>2177.5020000000004</v>
      </c>
      <c r="I2941" s="75">
        <v>2107.2600000000002</v>
      </c>
      <c r="J2941" s="75">
        <v>1990.19</v>
      </c>
      <c r="K2941" s="75">
        <v>1638.98</v>
      </c>
      <c r="L2941" s="76">
        <v>1460.4660000000001</v>
      </c>
      <c r="M2941" s="75">
        <v>2107.2600000000002</v>
      </c>
      <c r="N2941" s="75">
        <v>2107.2600000000002</v>
      </c>
      <c r="O2941" s="75">
        <v>2107.2600000000002</v>
      </c>
      <c r="P2941" s="77">
        <v>1460.4660000000001</v>
      </c>
      <c r="Q2941" s="77">
        <v>2304.5252700000001</v>
      </c>
    </row>
    <row r="2942" spans="1:17" x14ac:dyDescent="0.2">
      <c r="A2942" s="19">
        <v>40174468</v>
      </c>
      <c r="B2942" s="19" t="s">
        <v>3739</v>
      </c>
      <c r="C2942" s="20">
        <v>80188</v>
      </c>
      <c r="D2942" s="73">
        <v>296.25</v>
      </c>
      <c r="E2942" s="74">
        <v>0</v>
      </c>
      <c r="G2942" s="75">
        <v>2304.5252700000001</v>
      </c>
      <c r="H2942" s="75">
        <v>2177.5020000000004</v>
      </c>
      <c r="I2942" s="75">
        <v>2107.2600000000002</v>
      </c>
      <c r="J2942" s="75">
        <v>1990.19</v>
      </c>
      <c r="K2942" s="75">
        <v>1638.98</v>
      </c>
      <c r="L2942" s="76">
        <v>1460.4660000000001</v>
      </c>
      <c r="M2942" s="75">
        <v>2107.2600000000002</v>
      </c>
      <c r="N2942" s="75">
        <v>2107.2600000000002</v>
      </c>
      <c r="O2942" s="75">
        <v>2107.2600000000002</v>
      </c>
      <c r="P2942" s="77">
        <v>1460.4660000000001</v>
      </c>
      <c r="Q2942" s="77">
        <v>2304.5252700000001</v>
      </c>
    </row>
    <row r="2943" spans="1:17" x14ac:dyDescent="0.2">
      <c r="A2943" s="19">
        <v>40174674</v>
      </c>
      <c r="B2943" s="19" t="s">
        <v>886</v>
      </c>
      <c r="C2943" s="20">
        <v>82088</v>
      </c>
      <c r="D2943" s="73">
        <v>810</v>
      </c>
      <c r="E2943" s="74">
        <v>0</v>
      </c>
      <c r="G2943" s="75">
        <v>2450.46504</v>
      </c>
      <c r="H2943" s="75">
        <v>2372.3649</v>
      </c>
      <c r="I2943" s="75">
        <v>2295.837</v>
      </c>
      <c r="J2943" s="75">
        <v>2168.2904999999996</v>
      </c>
      <c r="K2943" s="75">
        <v>1785.6509999999998</v>
      </c>
      <c r="L2943" s="76">
        <v>1460.4660000000001</v>
      </c>
      <c r="M2943" s="75">
        <v>2295.837</v>
      </c>
      <c r="N2943" s="75">
        <v>2295.837</v>
      </c>
      <c r="O2943" s="75">
        <v>2295.837</v>
      </c>
      <c r="P2943" s="77">
        <v>1460.4660000000001</v>
      </c>
      <c r="Q2943" s="77">
        <v>2450.46504</v>
      </c>
    </row>
    <row r="2944" spans="1:17" x14ac:dyDescent="0.2">
      <c r="A2944" s="19">
        <v>40174930</v>
      </c>
      <c r="B2944" s="19" t="s">
        <v>2521</v>
      </c>
      <c r="C2944" s="20">
        <v>84702</v>
      </c>
      <c r="D2944" s="73">
        <v>397.5</v>
      </c>
      <c r="E2944" s="74">
        <v>0</v>
      </c>
      <c r="G2944" s="75">
        <v>2450.46504</v>
      </c>
      <c r="H2944" s="75">
        <v>2372.3649</v>
      </c>
      <c r="I2944" s="75">
        <v>2295.837</v>
      </c>
      <c r="J2944" s="75">
        <v>2168.2904999999996</v>
      </c>
      <c r="K2944" s="75">
        <v>1785.6509999999998</v>
      </c>
      <c r="L2944" s="76">
        <v>1460.4660000000001</v>
      </c>
      <c r="M2944" s="75">
        <v>2295.837</v>
      </c>
      <c r="N2944" s="75">
        <v>2295.837</v>
      </c>
      <c r="O2944" s="75">
        <v>2295.837</v>
      </c>
      <c r="P2944" s="77">
        <v>1460.4660000000001</v>
      </c>
      <c r="Q2944" s="77">
        <v>2450.46504</v>
      </c>
    </row>
    <row r="2945" spans="1:17" x14ac:dyDescent="0.2">
      <c r="A2945" s="19">
        <v>40175093</v>
      </c>
      <c r="B2945" s="19" t="s">
        <v>2984</v>
      </c>
      <c r="C2945" s="20">
        <v>86713</v>
      </c>
      <c r="D2945" s="73">
        <v>273.75</v>
      </c>
      <c r="E2945" s="74">
        <v>0</v>
      </c>
      <c r="G2945" s="75">
        <v>2450.46504</v>
      </c>
      <c r="H2945" s="75">
        <v>2372.3649</v>
      </c>
      <c r="I2945" s="75">
        <v>2295.837</v>
      </c>
      <c r="J2945" s="75">
        <v>2168.2904999999996</v>
      </c>
      <c r="K2945" s="75">
        <v>1785.6509999999998</v>
      </c>
      <c r="L2945" s="76">
        <v>1460.4660000000001</v>
      </c>
      <c r="M2945" s="75">
        <v>2295.837</v>
      </c>
      <c r="N2945" s="75">
        <v>2295.837</v>
      </c>
      <c r="O2945" s="75">
        <v>2295.837</v>
      </c>
      <c r="P2945" s="77">
        <v>1460.4660000000001</v>
      </c>
      <c r="Q2945" s="77">
        <v>2450.46504</v>
      </c>
    </row>
    <row r="2946" spans="1:17" x14ac:dyDescent="0.2">
      <c r="A2946" s="19">
        <v>40175218</v>
      </c>
      <c r="B2946" s="19" t="s">
        <v>1091</v>
      </c>
      <c r="C2946" s="20">
        <v>86606</v>
      </c>
      <c r="D2946" s="73">
        <v>233.75</v>
      </c>
      <c r="E2946" s="74">
        <v>0</v>
      </c>
      <c r="G2946" s="75">
        <v>130.73176999999998</v>
      </c>
      <c r="H2946" s="75">
        <v>432.50580000000002</v>
      </c>
      <c r="I2946" s="75">
        <v>418.55400000000003</v>
      </c>
      <c r="J2946" s="75">
        <v>395.30099999999999</v>
      </c>
      <c r="K2946" s="75">
        <v>325.54199999999997</v>
      </c>
      <c r="L2946" s="76">
        <v>100.872</v>
      </c>
      <c r="M2946" s="75">
        <v>418.55400000000003</v>
      </c>
      <c r="N2946" s="75">
        <v>418.55400000000003</v>
      </c>
      <c r="O2946" s="75">
        <v>418.55400000000003</v>
      </c>
      <c r="P2946" s="77">
        <v>100.872</v>
      </c>
      <c r="Q2946" s="77">
        <v>432.50580000000002</v>
      </c>
    </row>
    <row r="2947" spans="1:17" x14ac:dyDescent="0.2">
      <c r="A2947" s="19">
        <v>40175341</v>
      </c>
      <c r="B2947" s="19" t="s">
        <v>979</v>
      </c>
      <c r="C2947" s="20">
        <v>86665</v>
      </c>
      <c r="D2947" s="73">
        <v>199.75</v>
      </c>
      <c r="E2947" s="74">
        <v>0</v>
      </c>
      <c r="G2947" s="75">
        <v>130.73176999999998</v>
      </c>
      <c r="H2947" s="75">
        <v>428.26500000000004</v>
      </c>
      <c r="I2947" s="75">
        <v>414.45</v>
      </c>
      <c r="J2947" s="75">
        <v>391.42500000000001</v>
      </c>
      <c r="K2947" s="75">
        <v>322.34999999999997</v>
      </c>
      <c r="L2947" s="76">
        <v>100.872</v>
      </c>
      <c r="M2947" s="75">
        <v>414.45</v>
      </c>
      <c r="N2947" s="75">
        <v>414.45</v>
      </c>
      <c r="O2947" s="75">
        <v>414.45</v>
      </c>
      <c r="P2947" s="77">
        <v>100.872</v>
      </c>
      <c r="Q2947" s="77">
        <v>428.26500000000004</v>
      </c>
    </row>
    <row r="2948" spans="1:17" x14ac:dyDescent="0.2">
      <c r="A2948" s="19">
        <v>40175366</v>
      </c>
      <c r="B2948" s="19" t="s">
        <v>2591</v>
      </c>
      <c r="C2948" s="20">
        <v>86812</v>
      </c>
      <c r="D2948" s="73">
        <v>514.25</v>
      </c>
      <c r="E2948" s="74">
        <v>0</v>
      </c>
      <c r="G2948" s="75">
        <v>0</v>
      </c>
      <c r="H2948" s="75">
        <v>487.52460000000008</v>
      </c>
      <c r="I2948" s="75">
        <v>471.79800000000006</v>
      </c>
      <c r="J2948" s="75">
        <v>445.58699999999999</v>
      </c>
      <c r="K2948" s="75">
        <v>366.95400000000001</v>
      </c>
      <c r="L2948" s="76">
        <v>0</v>
      </c>
      <c r="M2948" s="75">
        <v>471.79800000000006</v>
      </c>
      <c r="N2948" s="75">
        <v>471.79800000000006</v>
      </c>
      <c r="O2948" s="75">
        <v>471.79800000000006</v>
      </c>
      <c r="P2948" s="77">
        <v>0</v>
      </c>
      <c r="Q2948" s="77">
        <v>487.52460000000008</v>
      </c>
    </row>
    <row r="2949" spans="1:17" x14ac:dyDescent="0.2">
      <c r="A2949" s="19">
        <v>40175531</v>
      </c>
      <c r="B2949" s="19" t="s">
        <v>2925</v>
      </c>
      <c r="C2949" s="20">
        <v>85460</v>
      </c>
      <c r="D2949" s="73">
        <v>217.5</v>
      </c>
      <c r="E2949" s="74">
        <v>0</v>
      </c>
      <c r="G2949" s="75">
        <v>89.175909999999988</v>
      </c>
      <c r="H2949" s="75">
        <v>272.99220000000003</v>
      </c>
      <c r="I2949" s="75">
        <v>264.18600000000004</v>
      </c>
      <c r="J2949" s="75">
        <v>249.50900000000001</v>
      </c>
      <c r="K2949" s="75">
        <v>205.47800000000001</v>
      </c>
      <c r="L2949" s="76">
        <v>71.829000000000008</v>
      </c>
      <c r="M2949" s="75">
        <v>264.18600000000004</v>
      </c>
      <c r="N2949" s="75">
        <v>264.18600000000004</v>
      </c>
      <c r="O2949" s="75">
        <v>264.18600000000004</v>
      </c>
      <c r="P2949" s="77">
        <v>71.829000000000008</v>
      </c>
      <c r="Q2949" s="77">
        <v>272.99220000000003</v>
      </c>
    </row>
    <row r="2950" spans="1:17" x14ac:dyDescent="0.2">
      <c r="A2950" s="19">
        <v>40175762</v>
      </c>
      <c r="B2950" s="19" t="s">
        <v>604</v>
      </c>
      <c r="C2950" s="20">
        <v>86703</v>
      </c>
      <c r="D2950" s="73">
        <v>77</v>
      </c>
      <c r="E2950" s="74">
        <v>0</v>
      </c>
      <c r="G2950" s="75">
        <v>89.175909999999988</v>
      </c>
      <c r="H2950" s="75">
        <v>252.96</v>
      </c>
      <c r="I2950" s="75">
        <v>244.8</v>
      </c>
      <c r="J2950" s="75">
        <v>231.2</v>
      </c>
      <c r="K2950" s="75">
        <v>190.39999999999998</v>
      </c>
      <c r="L2950" s="76">
        <v>71.829000000000008</v>
      </c>
      <c r="M2950" s="75">
        <v>244.8</v>
      </c>
      <c r="N2950" s="75">
        <v>244.8</v>
      </c>
      <c r="O2950" s="75">
        <v>244.8</v>
      </c>
      <c r="P2950" s="77">
        <v>71.829000000000008</v>
      </c>
      <c r="Q2950" s="77">
        <v>252.96</v>
      </c>
    </row>
    <row r="2951" spans="1:17" x14ac:dyDescent="0.2">
      <c r="A2951" s="19">
        <v>40176034</v>
      </c>
      <c r="B2951" s="19" t="s">
        <v>1575</v>
      </c>
      <c r="C2951" s="20">
        <v>86162</v>
      </c>
      <c r="D2951" s="73">
        <v>380.5</v>
      </c>
      <c r="E2951" s="74">
        <v>0</v>
      </c>
      <c r="G2951" s="75">
        <v>89.175909999999988</v>
      </c>
      <c r="H2951" s="75">
        <v>272.99220000000003</v>
      </c>
      <c r="I2951" s="75">
        <v>264.18600000000004</v>
      </c>
      <c r="J2951" s="75">
        <v>249.50900000000001</v>
      </c>
      <c r="K2951" s="75">
        <v>205.47800000000001</v>
      </c>
      <c r="L2951" s="76">
        <v>71.829000000000008</v>
      </c>
      <c r="M2951" s="75">
        <v>264.18600000000004</v>
      </c>
      <c r="N2951" s="75">
        <v>264.18600000000004</v>
      </c>
      <c r="O2951" s="75">
        <v>264.18600000000004</v>
      </c>
      <c r="P2951" s="77">
        <v>71.829000000000008</v>
      </c>
      <c r="Q2951" s="77">
        <v>272.99220000000003</v>
      </c>
    </row>
    <row r="2952" spans="1:17" x14ac:dyDescent="0.2">
      <c r="A2952" s="19">
        <v>40176042</v>
      </c>
      <c r="B2952" s="19" t="s">
        <v>3772</v>
      </c>
      <c r="C2952" s="20">
        <v>84166</v>
      </c>
      <c r="D2952" s="73">
        <v>210.75</v>
      </c>
      <c r="E2952" s="74">
        <v>0</v>
      </c>
      <c r="G2952" s="75">
        <v>89.175909999999988</v>
      </c>
      <c r="H2952" s="75">
        <v>252.96</v>
      </c>
      <c r="I2952" s="75">
        <v>244.8</v>
      </c>
      <c r="J2952" s="75">
        <v>231.2</v>
      </c>
      <c r="K2952" s="75">
        <v>190.39999999999998</v>
      </c>
      <c r="L2952" s="76">
        <v>71.829000000000008</v>
      </c>
      <c r="M2952" s="75">
        <v>244.8</v>
      </c>
      <c r="N2952" s="75">
        <v>244.8</v>
      </c>
      <c r="O2952" s="75">
        <v>244.8</v>
      </c>
      <c r="P2952" s="77">
        <v>71.829000000000008</v>
      </c>
      <c r="Q2952" s="77">
        <v>252.96</v>
      </c>
    </row>
    <row r="2953" spans="1:17" x14ac:dyDescent="0.2">
      <c r="A2953" s="19">
        <v>40176109</v>
      </c>
      <c r="B2953" s="19" t="s">
        <v>3750</v>
      </c>
      <c r="C2953" s="20">
        <v>84146</v>
      </c>
      <c r="D2953" s="73">
        <v>475.25</v>
      </c>
      <c r="E2953" s="74">
        <v>0</v>
      </c>
      <c r="G2953" s="75">
        <v>0</v>
      </c>
      <c r="H2953" s="75">
        <v>288.3</v>
      </c>
      <c r="I2953" s="75">
        <v>279</v>
      </c>
      <c r="J2953" s="75">
        <v>263.5</v>
      </c>
      <c r="K2953" s="75">
        <v>217</v>
      </c>
      <c r="L2953" s="76">
        <v>0</v>
      </c>
      <c r="M2953" s="75">
        <v>279</v>
      </c>
      <c r="N2953" s="75">
        <v>279</v>
      </c>
      <c r="O2953" s="75">
        <v>279</v>
      </c>
      <c r="P2953" s="77">
        <v>0</v>
      </c>
      <c r="Q2953" s="77">
        <v>288.3</v>
      </c>
    </row>
    <row r="2954" spans="1:17" x14ac:dyDescent="0.2">
      <c r="A2954" s="19">
        <v>40176125</v>
      </c>
      <c r="B2954" s="19" t="s">
        <v>2648</v>
      </c>
      <c r="C2954" s="20">
        <v>82784</v>
      </c>
      <c r="D2954" s="73">
        <v>136.5</v>
      </c>
      <c r="E2954" s="74">
        <v>0</v>
      </c>
      <c r="G2954" s="75">
        <v>89.175909999999988</v>
      </c>
      <c r="H2954" s="75">
        <v>272.99220000000003</v>
      </c>
      <c r="I2954" s="75">
        <v>264.18600000000004</v>
      </c>
      <c r="J2954" s="75">
        <v>249.50900000000001</v>
      </c>
      <c r="K2954" s="75">
        <v>205.47800000000001</v>
      </c>
      <c r="L2954" s="76">
        <v>71.829000000000008</v>
      </c>
      <c r="M2954" s="75">
        <v>264.18600000000004</v>
      </c>
      <c r="N2954" s="75">
        <v>264.18600000000004</v>
      </c>
      <c r="O2954" s="75">
        <v>264.18600000000004</v>
      </c>
      <c r="P2954" s="77">
        <v>71.829000000000008</v>
      </c>
      <c r="Q2954" s="77">
        <v>272.99220000000003</v>
      </c>
    </row>
    <row r="2955" spans="1:17" x14ac:dyDescent="0.2">
      <c r="A2955" s="19">
        <v>40176190</v>
      </c>
      <c r="B2955" s="19" t="s">
        <v>4021</v>
      </c>
      <c r="C2955" s="20">
        <v>86762</v>
      </c>
      <c r="D2955" s="73">
        <v>175</v>
      </c>
      <c r="E2955" s="74">
        <v>0</v>
      </c>
      <c r="G2955" s="75">
        <v>89.175909999999988</v>
      </c>
      <c r="H2955" s="75">
        <v>272.99220000000003</v>
      </c>
      <c r="I2955" s="75">
        <v>264.18600000000004</v>
      </c>
      <c r="J2955" s="75">
        <v>249.50900000000001</v>
      </c>
      <c r="K2955" s="75">
        <v>205.47800000000001</v>
      </c>
      <c r="L2955" s="76">
        <v>71.829000000000008</v>
      </c>
      <c r="M2955" s="75">
        <v>264.18600000000004</v>
      </c>
      <c r="N2955" s="75">
        <v>264.18600000000004</v>
      </c>
      <c r="O2955" s="75">
        <v>264.18600000000004</v>
      </c>
      <c r="P2955" s="77">
        <v>71.829000000000008</v>
      </c>
      <c r="Q2955" s="77">
        <v>272.99220000000003</v>
      </c>
    </row>
    <row r="2956" spans="1:17" x14ac:dyDescent="0.2">
      <c r="A2956" s="19">
        <v>40176281</v>
      </c>
      <c r="B2956" s="19" t="s">
        <v>4107</v>
      </c>
      <c r="C2956" s="20">
        <v>80307</v>
      </c>
      <c r="D2956" s="73">
        <v>444.75</v>
      </c>
      <c r="E2956" s="74">
        <v>0</v>
      </c>
      <c r="G2956" s="75">
        <v>130.73176999999998</v>
      </c>
      <c r="H2956" s="75">
        <v>462.18210000000005</v>
      </c>
      <c r="I2956" s="75">
        <v>447.27300000000002</v>
      </c>
      <c r="J2956" s="75">
        <v>422.42450000000002</v>
      </c>
      <c r="K2956" s="75">
        <v>347.87900000000002</v>
      </c>
      <c r="L2956" s="76">
        <v>100.872</v>
      </c>
      <c r="M2956" s="75">
        <v>447.27300000000002</v>
      </c>
      <c r="N2956" s="75">
        <v>447.27300000000002</v>
      </c>
      <c r="O2956" s="75">
        <v>447.27300000000002</v>
      </c>
      <c r="P2956" s="77">
        <v>100.872</v>
      </c>
      <c r="Q2956" s="77">
        <v>462.18210000000005</v>
      </c>
    </row>
    <row r="2957" spans="1:17" x14ac:dyDescent="0.2">
      <c r="A2957" s="19">
        <v>40176414</v>
      </c>
      <c r="B2957" s="19" t="s">
        <v>2649</v>
      </c>
      <c r="C2957" s="20">
        <v>82785</v>
      </c>
      <c r="D2957" s="73">
        <v>381.25</v>
      </c>
      <c r="E2957" s="74">
        <v>0</v>
      </c>
      <c r="G2957" s="75">
        <v>130.73176999999998</v>
      </c>
      <c r="H2957" s="75">
        <v>428.26500000000004</v>
      </c>
      <c r="I2957" s="75">
        <v>414.45</v>
      </c>
      <c r="J2957" s="75">
        <v>391.42500000000001</v>
      </c>
      <c r="K2957" s="75">
        <v>322.34999999999997</v>
      </c>
      <c r="L2957" s="76">
        <v>100.872</v>
      </c>
      <c r="M2957" s="75">
        <v>414.45</v>
      </c>
      <c r="N2957" s="75">
        <v>414.45</v>
      </c>
      <c r="O2957" s="75">
        <v>414.45</v>
      </c>
      <c r="P2957" s="77">
        <v>100.872</v>
      </c>
      <c r="Q2957" s="77">
        <v>428.26500000000004</v>
      </c>
    </row>
    <row r="2958" spans="1:17" x14ac:dyDescent="0.2">
      <c r="A2958" s="19">
        <v>40176737</v>
      </c>
      <c r="B2958" s="19" t="s">
        <v>637</v>
      </c>
      <c r="C2958" s="20">
        <v>83036</v>
      </c>
      <c r="D2958" s="73">
        <v>88</v>
      </c>
      <c r="E2958" s="74">
        <v>0</v>
      </c>
      <c r="G2958" s="75">
        <v>65.869649999999993</v>
      </c>
      <c r="H2958" s="75">
        <v>131.76240000000001</v>
      </c>
      <c r="I2958" s="75">
        <v>127.51200000000001</v>
      </c>
      <c r="J2958" s="75">
        <v>120.428</v>
      </c>
      <c r="K2958" s="75">
        <v>99.176000000000002</v>
      </c>
      <c r="L2958" s="76">
        <v>124.515</v>
      </c>
      <c r="M2958" s="75">
        <v>127.51200000000001</v>
      </c>
      <c r="N2958" s="75">
        <v>127.51200000000001</v>
      </c>
      <c r="O2958" s="75">
        <v>127.51200000000001</v>
      </c>
      <c r="P2958" s="77">
        <v>65.869649999999993</v>
      </c>
      <c r="Q2958" s="77">
        <v>131.76240000000001</v>
      </c>
    </row>
    <row r="2959" spans="1:17" x14ac:dyDescent="0.2">
      <c r="A2959" s="19">
        <v>40176760</v>
      </c>
      <c r="B2959" s="19" t="s">
        <v>3369</v>
      </c>
      <c r="C2959" s="72" t="s">
        <v>50</v>
      </c>
      <c r="D2959" s="73">
        <v>380.5</v>
      </c>
      <c r="E2959" s="74">
        <v>0</v>
      </c>
      <c r="G2959" s="75">
        <v>65.869649999999993</v>
      </c>
      <c r="H2959" s="75">
        <v>131.76240000000001</v>
      </c>
      <c r="I2959" s="75">
        <v>127.51200000000001</v>
      </c>
      <c r="J2959" s="75">
        <v>120.428</v>
      </c>
      <c r="K2959" s="75">
        <v>99.176000000000002</v>
      </c>
      <c r="L2959" s="76">
        <v>124.515</v>
      </c>
      <c r="M2959" s="75">
        <v>127.51200000000001</v>
      </c>
      <c r="N2959" s="75">
        <v>127.51200000000001</v>
      </c>
      <c r="O2959" s="75">
        <v>127.51200000000001</v>
      </c>
      <c r="P2959" s="77">
        <v>65.869649999999993</v>
      </c>
      <c r="Q2959" s="77">
        <v>131.76240000000001</v>
      </c>
    </row>
    <row r="2960" spans="1:17" x14ac:dyDescent="0.2">
      <c r="A2960" s="19">
        <v>40177008</v>
      </c>
      <c r="B2960" s="19" t="s">
        <v>3179</v>
      </c>
      <c r="C2960" s="72"/>
      <c r="D2960" s="73">
        <v>40</v>
      </c>
      <c r="E2960" s="74">
        <v>0</v>
      </c>
      <c r="G2960" s="75">
        <v>65.869649999999993</v>
      </c>
      <c r="H2960" s="75">
        <v>131.76240000000001</v>
      </c>
      <c r="I2960" s="75">
        <v>127.51200000000001</v>
      </c>
      <c r="J2960" s="75">
        <v>120.428</v>
      </c>
      <c r="K2960" s="75">
        <v>99.176000000000002</v>
      </c>
      <c r="L2960" s="76">
        <v>124.515</v>
      </c>
      <c r="M2960" s="75">
        <v>127.51200000000001</v>
      </c>
      <c r="N2960" s="75">
        <v>127.51200000000001</v>
      </c>
      <c r="O2960" s="75">
        <v>127.51200000000001</v>
      </c>
      <c r="P2960" s="77">
        <v>65.869649999999993</v>
      </c>
      <c r="Q2960" s="77">
        <v>131.76240000000001</v>
      </c>
    </row>
    <row r="2961" spans="1:17" x14ac:dyDescent="0.2">
      <c r="A2961" s="19">
        <v>40177214</v>
      </c>
      <c r="B2961" s="19" t="s">
        <v>633</v>
      </c>
      <c r="C2961" s="20">
        <v>86140</v>
      </c>
      <c r="D2961" s="73">
        <v>66.5</v>
      </c>
      <c r="E2961" s="74">
        <v>0</v>
      </c>
      <c r="G2961" s="75">
        <v>104.61203</v>
      </c>
      <c r="H2961" s="75">
        <v>347.82</v>
      </c>
      <c r="I2961" s="75">
        <v>336.6</v>
      </c>
      <c r="J2961" s="75">
        <v>317.89999999999998</v>
      </c>
      <c r="K2961" s="75">
        <v>261.8</v>
      </c>
      <c r="L2961" s="76">
        <v>0</v>
      </c>
      <c r="M2961" s="75">
        <v>336.6</v>
      </c>
      <c r="N2961" s="75">
        <v>336.6</v>
      </c>
      <c r="O2961" s="75">
        <v>336.6</v>
      </c>
      <c r="P2961" s="77">
        <v>0</v>
      </c>
      <c r="Q2961" s="77">
        <v>347.82</v>
      </c>
    </row>
    <row r="2962" spans="1:17" x14ac:dyDescent="0.2">
      <c r="A2962" s="19">
        <v>40177297</v>
      </c>
      <c r="B2962" s="19" t="s">
        <v>588</v>
      </c>
      <c r="C2962" s="20">
        <v>87340</v>
      </c>
      <c r="D2962" s="73">
        <v>175</v>
      </c>
      <c r="E2962" s="74">
        <v>0</v>
      </c>
      <c r="G2962" s="75">
        <v>356.5104</v>
      </c>
      <c r="H2962" s="75">
        <v>758.88</v>
      </c>
      <c r="I2962" s="75">
        <v>734.40000000000009</v>
      </c>
      <c r="J2962" s="75">
        <v>693.6</v>
      </c>
      <c r="K2962" s="75">
        <v>571.19999999999993</v>
      </c>
      <c r="L2962" s="74" t="s">
        <v>674</v>
      </c>
      <c r="M2962" s="75">
        <v>734.40000000000009</v>
      </c>
      <c r="N2962" s="75">
        <v>734.40000000000009</v>
      </c>
      <c r="O2962" s="75">
        <v>734.40000000000009</v>
      </c>
      <c r="P2962" s="75">
        <v>356.5104</v>
      </c>
      <c r="Q2962" s="75">
        <v>758.88</v>
      </c>
    </row>
    <row r="2963" spans="1:17" x14ac:dyDescent="0.2">
      <c r="A2963" s="19">
        <v>40177354</v>
      </c>
      <c r="B2963" s="19" t="s">
        <v>1576</v>
      </c>
      <c r="C2963" s="20">
        <v>86160</v>
      </c>
      <c r="D2963" s="73">
        <v>145.25</v>
      </c>
      <c r="E2963" s="74">
        <v>0</v>
      </c>
      <c r="G2963" s="75">
        <v>309.94559799999996</v>
      </c>
      <c r="H2963" s="75">
        <v>659.76059999999995</v>
      </c>
      <c r="I2963" s="75">
        <v>638.47800000000007</v>
      </c>
      <c r="J2963" s="75">
        <v>603.00699999999995</v>
      </c>
      <c r="K2963" s="75">
        <v>496.59399999999994</v>
      </c>
      <c r="L2963" s="74" t="s">
        <v>674</v>
      </c>
      <c r="M2963" s="75">
        <v>638.47800000000007</v>
      </c>
      <c r="N2963" s="75">
        <v>638.47800000000007</v>
      </c>
      <c r="O2963" s="75">
        <v>638.47800000000007</v>
      </c>
      <c r="P2963" s="75">
        <v>309.94559799999996</v>
      </c>
      <c r="Q2963" s="75">
        <v>659.76059999999995</v>
      </c>
    </row>
    <row r="2964" spans="1:17" x14ac:dyDescent="0.2">
      <c r="A2964" s="19">
        <v>40177362</v>
      </c>
      <c r="B2964" s="19" t="s">
        <v>993</v>
      </c>
      <c r="C2964" s="20">
        <v>86038</v>
      </c>
      <c r="D2964" s="73">
        <v>278.75</v>
      </c>
      <c r="E2964" s="74">
        <v>0</v>
      </c>
      <c r="G2964" s="75">
        <v>33.951498999999998</v>
      </c>
      <c r="H2964" s="75">
        <v>72.270299999999992</v>
      </c>
      <c r="I2964" s="75">
        <v>69.939000000000007</v>
      </c>
      <c r="J2964" s="75">
        <v>66.0535</v>
      </c>
      <c r="K2964" s="75">
        <v>54.396999999999991</v>
      </c>
      <c r="L2964" s="74" t="s">
        <v>674</v>
      </c>
      <c r="M2964" s="75">
        <v>69.939000000000007</v>
      </c>
      <c r="N2964" s="75">
        <v>69.939000000000007</v>
      </c>
      <c r="O2964" s="75">
        <v>69.939000000000007</v>
      </c>
      <c r="P2964" s="75">
        <v>33.951498999999998</v>
      </c>
      <c r="Q2964" s="75">
        <v>72.270299999999992</v>
      </c>
    </row>
    <row r="2965" spans="1:17" x14ac:dyDescent="0.2">
      <c r="A2965" s="19">
        <v>40177388</v>
      </c>
      <c r="B2965" s="19" t="s">
        <v>983</v>
      </c>
      <c r="C2965" s="20">
        <v>86800</v>
      </c>
      <c r="D2965" s="73">
        <v>214.25</v>
      </c>
      <c r="E2965" s="74">
        <v>0</v>
      </c>
      <c r="G2965" s="75">
        <v>246.158198</v>
      </c>
      <c r="H2965" s="75">
        <v>523.98059999999998</v>
      </c>
      <c r="I2965" s="75">
        <v>507.07800000000003</v>
      </c>
      <c r="J2965" s="75">
        <v>478.90699999999993</v>
      </c>
      <c r="K2965" s="75">
        <v>394.39399999999995</v>
      </c>
      <c r="L2965" s="74" t="s">
        <v>674</v>
      </c>
      <c r="M2965" s="75">
        <v>507.07800000000003</v>
      </c>
      <c r="N2965" s="75">
        <v>507.07800000000003</v>
      </c>
      <c r="O2965" s="75">
        <v>507.07800000000003</v>
      </c>
      <c r="P2965" s="75">
        <v>246.158198</v>
      </c>
      <c r="Q2965" s="75">
        <v>523.98059999999998</v>
      </c>
    </row>
    <row r="2966" spans="1:17" x14ac:dyDescent="0.2">
      <c r="A2966" s="19">
        <v>40177412</v>
      </c>
      <c r="B2966" s="19" t="s">
        <v>4675</v>
      </c>
      <c r="C2966" s="20">
        <v>86780</v>
      </c>
      <c r="D2966" s="73">
        <v>210.75</v>
      </c>
      <c r="E2966" s="74">
        <v>0</v>
      </c>
      <c r="G2966" s="75">
        <v>1746.12553</v>
      </c>
      <c r="H2966" s="75">
        <v>9811.5</v>
      </c>
      <c r="I2966" s="75">
        <v>9495</v>
      </c>
      <c r="J2966" s="75">
        <v>8967.5</v>
      </c>
      <c r="K2966" s="75">
        <v>7384.9999999999991</v>
      </c>
      <c r="L2966" s="76">
        <v>2463.7049999999999</v>
      </c>
      <c r="M2966" s="75">
        <v>9495</v>
      </c>
      <c r="N2966" s="75">
        <v>9495</v>
      </c>
      <c r="O2966" s="75">
        <v>9495</v>
      </c>
      <c r="P2966" s="77">
        <v>1746.12553</v>
      </c>
      <c r="Q2966" s="77">
        <v>9811.5</v>
      </c>
    </row>
    <row r="2967" spans="1:17" x14ac:dyDescent="0.2">
      <c r="A2967" s="19">
        <v>40177461</v>
      </c>
      <c r="B2967" s="19" t="s">
        <v>2251</v>
      </c>
      <c r="C2967" s="72"/>
      <c r="D2967" s="73">
        <v>163</v>
      </c>
      <c r="E2967" s="74">
        <v>0</v>
      </c>
      <c r="G2967" s="75">
        <v>2436.2645699999998</v>
      </c>
      <c r="H2967" s="75">
        <v>5580</v>
      </c>
      <c r="I2967" s="75">
        <v>5400</v>
      </c>
      <c r="J2967" s="75">
        <v>5100</v>
      </c>
      <c r="K2967" s="75">
        <v>4200</v>
      </c>
      <c r="L2967" s="76">
        <v>2463.7049999999999</v>
      </c>
      <c r="M2967" s="75">
        <v>5400</v>
      </c>
      <c r="N2967" s="75">
        <v>5400</v>
      </c>
      <c r="O2967" s="75">
        <v>5400</v>
      </c>
      <c r="P2967" s="77">
        <v>2436.2645699999998</v>
      </c>
      <c r="Q2967" s="77">
        <v>5580</v>
      </c>
    </row>
    <row r="2968" spans="1:17" x14ac:dyDescent="0.2">
      <c r="A2968" s="19">
        <v>40177560</v>
      </c>
      <c r="B2968" s="19" t="s">
        <v>3260</v>
      </c>
      <c r="C2968" s="20">
        <v>86738</v>
      </c>
      <c r="D2968" s="73">
        <v>199.75</v>
      </c>
      <c r="E2968" s="74">
        <v>0</v>
      </c>
      <c r="G2968" s="75">
        <v>797.56455000000005</v>
      </c>
      <c r="H2968" s="75">
        <v>3255</v>
      </c>
      <c r="I2968" s="75">
        <v>3150</v>
      </c>
      <c r="J2968" s="75">
        <v>2975</v>
      </c>
      <c r="K2968" s="75">
        <v>2450</v>
      </c>
      <c r="L2968" s="76">
        <v>0</v>
      </c>
      <c r="M2968" s="75">
        <v>3150</v>
      </c>
      <c r="N2968" s="75">
        <v>3150</v>
      </c>
      <c r="O2968" s="75">
        <v>3150</v>
      </c>
      <c r="P2968" s="77">
        <v>0</v>
      </c>
      <c r="Q2968" s="77">
        <v>3255</v>
      </c>
    </row>
    <row r="2969" spans="1:17" x14ac:dyDescent="0.2">
      <c r="A2969" s="19">
        <v>40177578</v>
      </c>
      <c r="B2969" s="19" t="s">
        <v>4619</v>
      </c>
      <c r="C2969" s="20">
        <v>86777</v>
      </c>
      <c r="D2969" s="73">
        <v>219.5</v>
      </c>
      <c r="E2969" s="74">
        <v>0</v>
      </c>
      <c r="G2969" s="75">
        <v>238.54740000000001</v>
      </c>
      <c r="H2969" s="75">
        <v>507.78000000000003</v>
      </c>
      <c r="I2969" s="75">
        <v>491.40000000000009</v>
      </c>
      <c r="J2969" s="75">
        <v>464.09999999999997</v>
      </c>
      <c r="K2969" s="75">
        <v>382.2</v>
      </c>
      <c r="L2969" s="74" t="s">
        <v>674</v>
      </c>
      <c r="M2969" s="75">
        <v>491.40000000000009</v>
      </c>
      <c r="N2969" s="75">
        <v>491.40000000000009</v>
      </c>
      <c r="O2969" s="75">
        <v>491.40000000000009</v>
      </c>
      <c r="P2969" s="75">
        <v>238.54740000000001</v>
      </c>
      <c r="Q2969" s="75">
        <v>507.78000000000003</v>
      </c>
    </row>
    <row r="2970" spans="1:17" x14ac:dyDescent="0.2">
      <c r="A2970" s="19">
        <v>40177610</v>
      </c>
      <c r="B2970" s="19" t="s">
        <v>1343</v>
      </c>
      <c r="C2970" s="20">
        <v>82375</v>
      </c>
      <c r="D2970" s="73">
        <v>282.25</v>
      </c>
      <c r="E2970" s="74">
        <v>0</v>
      </c>
      <c r="G2970" s="75">
        <v>34.35107</v>
      </c>
      <c r="H2970" s="75">
        <v>0</v>
      </c>
      <c r="I2970" s="75">
        <v>0</v>
      </c>
      <c r="J2970" s="75">
        <v>0</v>
      </c>
      <c r="K2970" s="75">
        <v>0</v>
      </c>
      <c r="L2970" s="76">
        <v>0</v>
      </c>
      <c r="M2970" s="75">
        <v>0</v>
      </c>
      <c r="N2970" s="75">
        <v>0</v>
      </c>
      <c r="O2970" s="75">
        <v>0</v>
      </c>
      <c r="P2970" s="77">
        <v>0</v>
      </c>
      <c r="Q2970" s="77">
        <v>34.35107</v>
      </c>
    </row>
    <row r="2971" spans="1:17" x14ac:dyDescent="0.2">
      <c r="A2971" s="19">
        <v>40178345</v>
      </c>
      <c r="B2971" s="19" t="s">
        <v>622</v>
      </c>
      <c r="C2971" s="20">
        <v>82728</v>
      </c>
      <c r="D2971" s="73">
        <v>131.25</v>
      </c>
      <c r="E2971" s="74">
        <v>0</v>
      </c>
      <c r="G2971" s="75">
        <v>7.2808299999999999</v>
      </c>
      <c r="H2971" s="75">
        <v>155.31</v>
      </c>
      <c r="I2971" s="75">
        <v>150.30000000000001</v>
      </c>
      <c r="J2971" s="75">
        <v>141.94999999999999</v>
      </c>
      <c r="K2971" s="75">
        <v>116.89999999999999</v>
      </c>
      <c r="L2971" s="76">
        <v>0</v>
      </c>
      <c r="M2971" s="75">
        <v>150.30000000000001</v>
      </c>
      <c r="N2971" s="75">
        <v>150.30000000000001</v>
      </c>
      <c r="O2971" s="75">
        <v>150.30000000000001</v>
      </c>
      <c r="P2971" s="77">
        <v>0</v>
      </c>
      <c r="Q2971" s="77">
        <v>155.31</v>
      </c>
    </row>
    <row r="2972" spans="1:17" x14ac:dyDescent="0.2">
      <c r="A2972" s="19">
        <v>40178733</v>
      </c>
      <c r="B2972" s="19" t="s">
        <v>1090</v>
      </c>
      <c r="C2972" s="20">
        <v>86606</v>
      </c>
      <c r="D2972" s="73">
        <v>288</v>
      </c>
      <c r="E2972" s="74">
        <v>0</v>
      </c>
      <c r="G2972" s="75">
        <v>30.263919999999999</v>
      </c>
      <c r="H2972" s="75">
        <v>61.612500000000004</v>
      </c>
      <c r="I2972" s="75">
        <v>59.625</v>
      </c>
      <c r="J2972" s="75">
        <v>56.3125</v>
      </c>
      <c r="K2972" s="75">
        <v>46.375</v>
      </c>
      <c r="L2972" s="76">
        <v>0</v>
      </c>
      <c r="M2972" s="75">
        <v>59.625</v>
      </c>
      <c r="N2972" s="75">
        <v>59.625</v>
      </c>
      <c r="O2972" s="75">
        <v>59.625</v>
      </c>
      <c r="P2972" s="77">
        <v>0</v>
      </c>
      <c r="Q2972" s="77">
        <v>61.612500000000004</v>
      </c>
    </row>
    <row r="2973" spans="1:17" x14ac:dyDescent="0.2">
      <c r="A2973" s="19">
        <v>40178758</v>
      </c>
      <c r="B2973" s="19" t="s">
        <v>4793</v>
      </c>
      <c r="C2973" s="20">
        <v>86787</v>
      </c>
      <c r="D2973" s="73">
        <v>288</v>
      </c>
      <c r="E2973" s="74">
        <v>0</v>
      </c>
      <c r="G2973" s="75">
        <v>5.1136900000000001</v>
      </c>
      <c r="H2973" s="75">
        <v>119.97000000000001</v>
      </c>
      <c r="I2973" s="75">
        <v>116.10000000000001</v>
      </c>
      <c r="J2973" s="75">
        <v>109.64999999999999</v>
      </c>
      <c r="K2973" s="75">
        <v>90.3</v>
      </c>
      <c r="L2973" s="76">
        <v>0</v>
      </c>
      <c r="M2973" s="75">
        <v>116.10000000000001</v>
      </c>
      <c r="N2973" s="75">
        <v>116.10000000000001</v>
      </c>
      <c r="O2973" s="75">
        <v>116.10000000000001</v>
      </c>
      <c r="P2973" s="77">
        <v>0</v>
      </c>
      <c r="Q2973" s="77">
        <v>119.97000000000001</v>
      </c>
    </row>
    <row r="2974" spans="1:17" x14ac:dyDescent="0.2">
      <c r="A2974" s="19">
        <v>40179715</v>
      </c>
      <c r="B2974" s="19" t="s">
        <v>583</v>
      </c>
      <c r="C2974" s="20">
        <v>86704</v>
      </c>
      <c r="D2974" s="73">
        <v>183.5</v>
      </c>
      <c r="E2974" s="74">
        <v>0</v>
      </c>
      <c r="G2974" s="75">
        <v>10.417480000000001</v>
      </c>
      <c r="H2974" s="75">
        <v>233.66250000000002</v>
      </c>
      <c r="I2974" s="75">
        <v>226.125</v>
      </c>
      <c r="J2974" s="75">
        <v>213.5625</v>
      </c>
      <c r="K2974" s="75">
        <v>175.875</v>
      </c>
      <c r="L2974" s="76">
        <v>0</v>
      </c>
      <c r="M2974" s="75">
        <v>226.125</v>
      </c>
      <c r="N2974" s="75">
        <v>226.125</v>
      </c>
      <c r="O2974" s="75">
        <v>226.125</v>
      </c>
      <c r="P2974" s="77">
        <v>0</v>
      </c>
      <c r="Q2974" s="77">
        <v>233.66250000000002</v>
      </c>
    </row>
    <row r="2975" spans="1:17" x14ac:dyDescent="0.2">
      <c r="A2975" s="19">
        <v>40179731</v>
      </c>
      <c r="B2975" s="19" t="s">
        <v>4379</v>
      </c>
      <c r="C2975" s="20">
        <v>82365</v>
      </c>
      <c r="D2975" s="73">
        <v>408.75</v>
      </c>
      <c r="E2975" s="74">
        <v>0</v>
      </c>
      <c r="G2975" s="75">
        <v>13.45908</v>
      </c>
      <c r="H2975" s="75">
        <v>156.70500000000001</v>
      </c>
      <c r="I2975" s="75">
        <v>151.65</v>
      </c>
      <c r="J2975" s="75">
        <v>143.22499999999999</v>
      </c>
      <c r="K2975" s="75">
        <v>117.94999999999999</v>
      </c>
      <c r="L2975" s="76">
        <v>0</v>
      </c>
      <c r="M2975" s="75">
        <v>151.65</v>
      </c>
      <c r="N2975" s="75">
        <v>151.65</v>
      </c>
      <c r="O2975" s="75">
        <v>151.65</v>
      </c>
      <c r="P2975" s="77">
        <v>0</v>
      </c>
      <c r="Q2975" s="77">
        <v>156.70500000000001</v>
      </c>
    </row>
    <row r="2976" spans="1:17" x14ac:dyDescent="0.2">
      <c r="A2976" s="19">
        <v>40179814</v>
      </c>
      <c r="B2976" s="19" t="s">
        <v>2231</v>
      </c>
      <c r="C2976" s="20">
        <v>80168</v>
      </c>
      <c r="D2976" s="73">
        <v>467.5</v>
      </c>
      <c r="E2976" s="74">
        <v>0</v>
      </c>
      <c r="G2976" s="75">
        <v>1.4767220000000001</v>
      </c>
      <c r="H2976" s="75">
        <v>3.1434000000000002</v>
      </c>
      <c r="I2976" s="75">
        <v>3.0420000000000003</v>
      </c>
      <c r="J2976" s="75">
        <v>2.8729999999999998</v>
      </c>
      <c r="K2976" s="75">
        <v>2.3659999999999997</v>
      </c>
      <c r="L2976" s="74" t="s">
        <v>674</v>
      </c>
      <c r="M2976" s="75">
        <v>3.0420000000000003</v>
      </c>
      <c r="N2976" s="75">
        <v>3.0420000000000003</v>
      </c>
      <c r="O2976" s="75">
        <v>3.0420000000000003</v>
      </c>
      <c r="P2976" s="75">
        <v>1.4767220000000001</v>
      </c>
      <c r="Q2976" s="75">
        <v>3.1434000000000002</v>
      </c>
    </row>
    <row r="2977" spans="1:17" x14ac:dyDescent="0.2">
      <c r="A2977" s="19">
        <v>40180002</v>
      </c>
      <c r="B2977" s="19" t="s">
        <v>250</v>
      </c>
      <c r="C2977" s="20">
        <v>36415</v>
      </c>
      <c r="D2977" s="73">
        <v>37.5</v>
      </c>
      <c r="E2977" s="74">
        <v>0</v>
      </c>
      <c r="G2977" s="75">
        <v>4.3165720000000007</v>
      </c>
      <c r="H2977" s="75">
        <v>9.1884000000000015</v>
      </c>
      <c r="I2977" s="75">
        <v>8.8920000000000012</v>
      </c>
      <c r="J2977" s="75">
        <v>8.3979999999999997</v>
      </c>
      <c r="K2977" s="75">
        <v>6.9160000000000004</v>
      </c>
      <c r="L2977" s="74" t="s">
        <v>674</v>
      </c>
      <c r="M2977" s="75">
        <v>8.8920000000000012</v>
      </c>
      <c r="N2977" s="75">
        <v>8.8920000000000012</v>
      </c>
      <c r="O2977" s="75">
        <v>8.8920000000000012</v>
      </c>
      <c r="P2977" s="75">
        <v>4.3165720000000007</v>
      </c>
      <c r="Q2977" s="75">
        <v>9.1884000000000015</v>
      </c>
    </row>
    <row r="2978" spans="1:17" x14ac:dyDescent="0.2">
      <c r="A2978" s="19">
        <v>40180044</v>
      </c>
      <c r="B2978" s="19" t="s">
        <v>1338</v>
      </c>
      <c r="C2978" s="20">
        <v>36416</v>
      </c>
      <c r="D2978" s="73">
        <v>37.5</v>
      </c>
      <c r="E2978" s="74">
        <v>0</v>
      </c>
      <c r="G2978" s="75">
        <v>183.681498</v>
      </c>
      <c r="H2978" s="75">
        <v>390.99060000000003</v>
      </c>
      <c r="I2978" s="75">
        <v>378.37800000000004</v>
      </c>
      <c r="J2978" s="75">
        <v>357.35700000000003</v>
      </c>
      <c r="K2978" s="75">
        <v>294.29399999999998</v>
      </c>
      <c r="L2978" s="74" t="s">
        <v>674</v>
      </c>
      <c r="M2978" s="75">
        <v>378.37800000000004</v>
      </c>
      <c r="N2978" s="75">
        <v>378.37800000000004</v>
      </c>
      <c r="O2978" s="75">
        <v>378.37800000000004</v>
      </c>
      <c r="P2978" s="75">
        <v>183.681498</v>
      </c>
      <c r="Q2978" s="75">
        <v>390.99060000000003</v>
      </c>
    </row>
    <row r="2979" spans="1:17" x14ac:dyDescent="0.2">
      <c r="A2979" s="19">
        <v>40180085</v>
      </c>
      <c r="B2979" s="19" t="s">
        <v>1337</v>
      </c>
      <c r="C2979" s="20">
        <v>36416</v>
      </c>
      <c r="D2979" s="73">
        <v>37.5</v>
      </c>
      <c r="E2979" s="74">
        <v>0</v>
      </c>
      <c r="G2979" s="75">
        <v>26.575980000000001</v>
      </c>
      <c r="H2979" s="75">
        <v>136.5333</v>
      </c>
      <c r="I2979" s="75">
        <v>132.12900000000002</v>
      </c>
      <c r="J2979" s="75">
        <v>124.7885</v>
      </c>
      <c r="K2979" s="75">
        <v>102.767</v>
      </c>
      <c r="L2979" s="76">
        <v>0</v>
      </c>
      <c r="M2979" s="75">
        <v>132.12900000000002</v>
      </c>
      <c r="N2979" s="75">
        <v>132.12900000000002</v>
      </c>
      <c r="O2979" s="75">
        <v>132.12900000000002</v>
      </c>
      <c r="P2979" s="77">
        <v>0</v>
      </c>
      <c r="Q2979" s="77">
        <v>136.5333</v>
      </c>
    </row>
    <row r="2980" spans="1:17" x14ac:dyDescent="0.2">
      <c r="A2980" s="19">
        <v>40180093</v>
      </c>
      <c r="B2980" s="19" t="s">
        <v>142</v>
      </c>
      <c r="C2980" s="20">
        <v>36415</v>
      </c>
      <c r="D2980" s="73">
        <v>37.5</v>
      </c>
      <c r="E2980" s="74">
        <v>0</v>
      </c>
      <c r="G2980" s="75">
        <v>12.014750000000001</v>
      </c>
      <c r="H2980" s="75">
        <v>25.575000000000003</v>
      </c>
      <c r="I2980" s="75">
        <v>24.750000000000004</v>
      </c>
      <c r="J2980" s="75">
        <v>23.375</v>
      </c>
      <c r="K2980" s="75">
        <v>19.25</v>
      </c>
      <c r="L2980" s="74" t="s">
        <v>674</v>
      </c>
      <c r="M2980" s="75">
        <v>24.750000000000004</v>
      </c>
      <c r="N2980" s="75">
        <v>24.750000000000004</v>
      </c>
      <c r="O2980" s="75">
        <v>24.750000000000004</v>
      </c>
      <c r="P2980" s="75">
        <v>12.014750000000001</v>
      </c>
      <c r="Q2980" s="75">
        <v>25.575000000000003</v>
      </c>
    </row>
    <row r="2981" spans="1:17" x14ac:dyDescent="0.2">
      <c r="A2981" s="19">
        <v>40180101</v>
      </c>
      <c r="B2981" s="19" t="s">
        <v>2975</v>
      </c>
      <c r="C2981" s="20">
        <v>83615</v>
      </c>
      <c r="D2981" s="73">
        <v>116.75</v>
      </c>
      <c r="E2981" s="74">
        <v>0</v>
      </c>
      <c r="G2981" s="75">
        <v>12.495340000000001</v>
      </c>
      <c r="H2981" s="75">
        <v>26.598000000000003</v>
      </c>
      <c r="I2981" s="75">
        <v>25.740000000000006</v>
      </c>
      <c r="J2981" s="75">
        <v>24.310000000000002</v>
      </c>
      <c r="K2981" s="75">
        <v>20.02</v>
      </c>
      <c r="L2981" s="74" t="s">
        <v>674</v>
      </c>
      <c r="M2981" s="75">
        <v>25.740000000000006</v>
      </c>
      <c r="N2981" s="75">
        <v>25.740000000000006</v>
      </c>
      <c r="O2981" s="75">
        <v>25.740000000000006</v>
      </c>
      <c r="P2981" s="75">
        <v>12.495340000000001</v>
      </c>
      <c r="Q2981" s="75">
        <v>26.598000000000003</v>
      </c>
    </row>
    <row r="2982" spans="1:17" x14ac:dyDescent="0.2">
      <c r="A2982" s="19">
        <v>40180119</v>
      </c>
      <c r="B2982" s="19" t="s">
        <v>937</v>
      </c>
      <c r="C2982" s="20">
        <v>82150</v>
      </c>
      <c r="D2982" s="73">
        <v>116.75</v>
      </c>
      <c r="E2982" s="74">
        <v>0</v>
      </c>
      <c r="G2982" s="75">
        <v>26.283904</v>
      </c>
      <c r="H2982" s="75">
        <v>55.948799999999999</v>
      </c>
      <c r="I2982" s="75">
        <v>54.144000000000005</v>
      </c>
      <c r="J2982" s="75">
        <v>51.135999999999996</v>
      </c>
      <c r="K2982" s="75">
        <v>42.111999999999995</v>
      </c>
      <c r="L2982" s="74" t="s">
        <v>674</v>
      </c>
      <c r="M2982" s="75">
        <v>54.144000000000005</v>
      </c>
      <c r="N2982" s="75">
        <v>54.144000000000005</v>
      </c>
      <c r="O2982" s="75">
        <v>54.144000000000005</v>
      </c>
      <c r="P2982" s="75">
        <v>26.283904</v>
      </c>
      <c r="Q2982" s="75">
        <v>55.948799999999999</v>
      </c>
    </row>
    <row r="2983" spans="1:17" x14ac:dyDescent="0.2">
      <c r="A2983" s="19">
        <v>40180127</v>
      </c>
      <c r="B2983" s="19" t="s">
        <v>2444</v>
      </c>
      <c r="C2983" s="20">
        <v>82950</v>
      </c>
      <c r="D2983" s="73">
        <v>116.75</v>
      </c>
      <c r="E2983" s="74">
        <v>0</v>
      </c>
      <c r="G2983" s="75">
        <v>0</v>
      </c>
      <c r="H2983" s="75">
        <v>3163.9995000000004</v>
      </c>
      <c r="I2983" s="75">
        <v>3061.9349999999999</v>
      </c>
      <c r="J2983" s="75">
        <v>2891.8274999999999</v>
      </c>
      <c r="K2983" s="75">
        <v>2381.5050000000001</v>
      </c>
      <c r="L2983" s="76">
        <v>0</v>
      </c>
      <c r="M2983" s="75">
        <v>3061.9349999999999</v>
      </c>
      <c r="N2983" s="75">
        <v>3061.9349999999999</v>
      </c>
      <c r="O2983" s="75">
        <v>3061.9349999999999</v>
      </c>
      <c r="P2983" s="77">
        <v>0</v>
      </c>
      <c r="Q2983" s="77">
        <v>3163.9995000000004</v>
      </c>
    </row>
    <row r="2984" spans="1:17" x14ac:dyDescent="0.2">
      <c r="A2984" s="19">
        <v>40180135</v>
      </c>
      <c r="B2984" s="19" t="s">
        <v>2704</v>
      </c>
      <c r="C2984" s="72"/>
      <c r="D2984" s="73">
        <v>119.25</v>
      </c>
      <c r="E2984" s="74">
        <v>0</v>
      </c>
      <c r="G2984" s="75">
        <v>0</v>
      </c>
      <c r="H2984" s="75">
        <v>1063.92</v>
      </c>
      <c r="I2984" s="75">
        <v>1029.6000000000001</v>
      </c>
      <c r="J2984" s="75">
        <v>972.4</v>
      </c>
      <c r="K2984" s="75">
        <v>800.8</v>
      </c>
      <c r="L2984" s="76">
        <v>0</v>
      </c>
      <c r="M2984" s="75">
        <v>1029.6000000000001</v>
      </c>
      <c r="N2984" s="75">
        <v>1029.6000000000001</v>
      </c>
      <c r="O2984" s="75">
        <v>1029.6000000000001</v>
      </c>
      <c r="P2984" s="77">
        <v>0</v>
      </c>
      <c r="Q2984" s="77">
        <v>1063.92</v>
      </c>
    </row>
    <row r="2985" spans="1:17" x14ac:dyDescent="0.2">
      <c r="A2985" s="19">
        <v>40180176</v>
      </c>
      <c r="B2985" s="19" t="s">
        <v>1532</v>
      </c>
      <c r="C2985" s="20">
        <v>86645</v>
      </c>
      <c r="D2985" s="73">
        <v>313</v>
      </c>
      <c r="E2985" s="74">
        <v>0</v>
      </c>
      <c r="G2985" s="75">
        <v>0</v>
      </c>
      <c r="H2985" s="75">
        <v>3372.1800000000003</v>
      </c>
      <c r="I2985" s="75">
        <v>3263.4</v>
      </c>
      <c r="J2985" s="75">
        <v>3082.1</v>
      </c>
      <c r="K2985" s="75">
        <v>2538.1999999999998</v>
      </c>
      <c r="L2985" s="76">
        <v>0</v>
      </c>
      <c r="M2985" s="75">
        <v>3263.4</v>
      </c>
      <c r="N2985" s="75">
        <v>3263.4</v>
      </c>
      <c r="O2985" s="75">
        <v>3263.4</v>
      </c>
      <c r="P2985" s="77">
        <v>0</v>
      </c>
      <c r="Q2985" s="77">
        <v>3372.1800000000003</v>
      </c>
    </row>
    <row r="2986" spans="1:17" x14ac:dyDescent="0.2">
      <c r="A2986" s="19">
        <v>40180184</v>
      </c>
      <c r="B2986" s="19" t="s">
        <v>2705</v>
      </c>
      <c r="C2986" s="72"/>
      <c r="D2986" s="73">
        <v>193</v>
      </c>
      <c r="E2986" s="74">
        <v>0</v>
      </c>
      <c r="G2986" s="75">
        <v>858.61772500000006</v>
      </c>
      <c r="H2986" s="75">
        <v>1827.6825000000001</v>
      </c>
      <c r="I2986" s="75">
        <v>1768.7250000000004</v>
      </c>
      <c r="J2986" s="75">
        <v>1670.4624999999999</v>
      </c>
      <c r="K2986" s="75">
        <v>1375.675</v>
      </c>
      <c r="L2986" s="74" t="s">
        <v>674</v>
      </c>
      <c r="M2986" s="75">
        <v>1768.7250000000004</v>
      </c>
      <c r="N2986" s="75">
        <v>1768.7250000000004</v>
      </c>
      <c r="O2986" s="75">
        <v>1768.7250000000004</v>
      </c>
      <c r="P2986" s="75">
        <v>858.61772500000006</v>
      </c>
      <c r="Q2986" s="75">
        <v>1827.6825000000001</v>
      </c>
    </row>
    <row r="2987" spans="1:17" x14ac:dyDescent="0.2">
      <c r="A2987" s="19">
        <v>40180226</v>
      </c>
      <c r="B2987" s="19" t="s">
        <v>2420</v>
      </c>
      <c r="C2987" s="20">
        <v>87591</v>
      </c>
      <c r="D2987" s="73">
        <v>165.75</v>
      </c>
      <c r="E2987" s="74">
        <v>0</v>
      </c>
      <c r="G2987" s="75">
        <v>68.811750000000004</v>
      </c>
      <c r="H2987" s="75">
        <v>146.47499999999999</v>
      </c>
      <c r="I2987" s="75">
        <v>141.75000000000003</v>
      </c>
      <c r="J2987" s="75">
        <v>133.875</v>
      </c>
      <c r="K2987" s="75">
        <v>110.25</v>
      </c>
      <c r="L2987" s="74" t="s">
        <v>674</v>
      </c>
      <c r="M2987" s="75">
        <v>141.75000000000003</v>
      </c>
      <c r="N2987" s="75">
        <v>141.75000000000003</v>
      </c>
      <c r="O2987" s="75">
        <v>141.75000000000003</v>
      </c>
      <c r="P2987" s="75">
        <v>68.811750000000004</v>
      </c>
      <c r="Q2987" s="75">
        <v>146.47499999999999</v>
      </c>
    </row>
    <row r="2988" spans="1:17" x14ac:dyDescent="0.2">
      <c r="A2988" s="19">
        <v>40180234</v>
      </c>
      <c r="B2988" s="19" t="s">
        <v>613</v>
      </c>
      <c r="C2988" s="20">
        <v>82570</v>
      </c>
      <c r="D2988" s="73">
        <v>45.5</v>
      </c>
      <c r="E2988" s="74">
        <v>0</v>
      </c>
      <c r="G2988" s="75">
        <v>98.300710000000009</v>
      </c>
      <c r="H2988" s="75">
        <v>317.37180000000001</v>
      </c>
      <c r="I2988" s="75">
        <v>307.13400000000001</v>
      </c>
      <c r="J2988" s="75">
        <v>290.07099999999997</v>
      </c>
      <c r="K2988" s="75">
        <v>238.88199999999998</v>
      </c>
      <c r="L2988" s="76">
        <v>71.829000000000008</v>
      </c>
      <c r="M2988" s="75">
        <v>307.13400000000001</v>
      </c>
      <c r="N2988" s="75">
        <v>307.13400000000001</v>
      </c>
      <c r="O2988" s="75">
        <v>307.13400000000001</v>
      </c>
      <c r="P2988" s="77">
        <v>71.829000000000008</v>
      </c>
      <c r="Q2988" s="77">
        <v>317.37180000000001</v>
      </c>
    </row>
    <row r="2989" spans="1:17" x14ac:dyDescent="0.2">
      <c r="A2989" s="19">
        <v>40180242</v>
      </c>
      <c r="B2989" s="19" t="s">
        <v>2422</v>
      </c>
      <c r="C2989" s="20">
        <v>80170</v>
      </c>
      <c r="D2989" s="73">
        <v>386.75</v>
      </c>
      <c r="E2989" s="74">
        <v>0</v>
      </c>
      <c r="G2989" s="75">
        <v>98.300710000000009</v>
      </c>
      <c r="H2989" s="75">
        <v>314.34000000000003</v>
      </c>
      <c r="I2989" s="75">
        <v>304.2</v>
      </c>
      <c r="J2989" s="75">
        <v>287.3</v>
      </c>
      <c r="K2989" s="75">
        <v>236.6</v>
      </c>
      <c r="L2989" s="76">
        <v>71.829000000000008</v>
      </c>
      <c r="M2989" s="75">
        <v>304.2</v>
      </c>
      <c r="N2989" s="75">
        <v>304.2</v>
      </c>
      <c r="O2989" s="75">
        <v>304.2</v>
      </c>
      <c r="P2989" s="77">
        <v>71.829000000000008</v>
      </c>
      <c r="Q2989" s="77">
        <v>314.34000000000003</v>
      </c>
    </row>
    <row r="2990" spans="1:17" x14ac:dyDescent="0.2">
      <c r="A2990" s="19">
        <v>40180267</v>
      </c>
      <c r="B2990" s="19" t="s">
        <v>2447</v>
      </c>
      <c r="C2990" s="20">
        <v>82945</v>
      </c>
      <c r="D2990" s="73">
        <v>120.25</v>
      </c>
      <c r="E2990" s="74">
        <v>0</v>
      </c>
      <c r="G2990" s="75">
        <v>0</v>
      </c>
      <c r="H2990" s="75">
        <v>358.05</v>
      </c>
      <c r="I2990" s="75">
        <v>346.5</v>
      </c>
      <c r="J2990" s="75">
        <v>327.25</v>
      </c>
      <c r="K2990" s="75">
        <v>269.5</v>
      </c>
      <c r="L2990" s="76">
        <v>0</v>
      </c>
      <c r="M2990" s="75">
        <v>346.5</v>
      </c>
      <c r="N2990" s="75">
        <v>346.5</v>
      </c>
      <c r="O2990" s="75">
        <v>346.5</v>
      </c>
      <c r="P2990" s="77">
        <v>0</v>
      </c>
      <c r="Q2990" s="77">
        <v>358.05</v>
      </c>
    </row>
    <row r="2991" spans="1:17" x14ac:dyDescent="0.2">
      <c r="A2991" s="19">
        <v>40180275</v>
      </c>
      <c r="B2991" s="19" t="s">
        <v>3633</v>
      </c>
      <c r="C2991" s="20">
        <v>84105</v>
      </c>
      <c r="D2991" s="73">
        <v>145.25</v>
      </c>
      <c r="E2991" s="74">
        <v>0</v>
      </c>
      <c r="G2991" s="75">
        <v>98.300710000000009</v>
      </c>
      <c r="H2991" s="75">
        <v>314.34000000000003</v>
      </c>
      <c r="I2991" s="75">
        <v>304.2</v>
      </c>
      <c r="J2991" s="75">
        <v>287.3</v>
      </c>
      <c r="K2991" s="75">
        <v>236.6</v>
      </c>
      <c r="L2991" s="76">
        <v>71.829000000000008</v>
      </c>
      <c r="M2991" s="75">
        <v>304.2</v>
      </c>
      <c r="N2991" s="75">
        <v>304.2</v>
      </c>
      <c r="O2991" s="75">
        <v>304.2</v>
      </c>
      <c r="P2991" s="77">
        <v>71.829000000000008</v>
      </c>
      <c r="Q2991" s="77">
        <v>314.34000000000003</v>
      </c>
    </row>
    <row r="2992" spans="1:17" x14ac:dyDescent="0.2">
      <c r="A2992" s="19">
        <v>40180283</v>
      </c>
      <c r="B2992" s="19" t="s">
        <v>593</v>
      </c>
      <c r="C2992" s="20">
        <v>82533</v>
      </c>
      <c r="D2992" s="73">
        <v>285.75</v>
      </c>
      <c r="E2992" s="74">
        <v>0</v>
      </c>
      <c r="G2992" s="75">
        <v>98.300710000000009</v>
      </c>
      <c r="H2992" s="75">
        <v>339.23610000000002</v>
      </c>
      <c r="I2992" s="75">
        <v>328.29300000000001</v>
      </c>
      <c r="J2992" s="75">
        <v>310.05449999999996</v>
      </c>
      <c r="K2992" s="75">
        <v>255.33899999999997</v>
      </c>
      <c r="L2992" s="76">
        <v>71.829000000000008</v>
      </c>
      <c r="M2992" s="75">
        <v>328.29300000000001</v>
      </c>
      <c r="N2992" s="75">
        <v>328.29300000000001</v>
      </c>
      <c r="O2992" s="75">
        <v>328.29300000000001</v>
      </c>
      <c r="P2992" s="77">
        <v>71.829000000000008</v>
      </c>
      <c r="Q2992" s="77">
        <v>339.23610000000002</v>
      </c>
    </row>
    <row r="2993" spans="1:17" x14ac:dyDescent="0.2">
      <c r="A2993" s="19">
        <v>40180291</v>
      </c>
      <c r="B2993" s="19" t="s">
        <v>4228</v>
      </c>
      <c r="C2993" s="20">
        <v>84300</v>
      </c>
      <c r="D2993" s="73">
        <v>116.75</v>
      </c>
      <c r="E2993" s="74">
        <v>0</v>
      </c>
      <c r="G2993" s="75">
        <v>56.744850000000007</v>
      </c>
      <c r="H2993" s="75">
        <v>87.234000000000009</v>
      </c>
      <c r="I2993" s="75">
        <v>84.42</v>
      </c>
      <c r="J2993" s="75">
        <v>79.72999999999999</v>
      </c>
      <c r="K2993" s="75">
        <v>65.66</v>
      </c>
      <c r="L2993" s="76">
        <v>30.087</v>
      </c>
      <c r="M2993" s="75">
        <v>84.42</v>
      </c>
      <c r="N2993" s="75">
        <v>84.42</v>
      </c>
      <c r="O2993" s="75">
        <v>84.42</v>
      </c>
      <c r="P2993" s="77">
        <v>30.087</v>
      </c>
      <c r="Q2993" s="77">
        <v>87.234000000000009</v>
      </c>
    </row>
    <row r="2994" spans="1:17" x14ac:dyDescent="0.2">
      <c r="A2994" s="19">
        <v>40180317</v>
      </c>
      <c r="B2994" s="19" t="s">
        <v>628</v>
      </c>
      <c r="C2994" s="20">
        <v>84439</v>
      </c>
      <c r="D2994" s="73">
        <v>100.25</v>
      </c>
      <c r="E2994" s="74">
        <v>0</v>
      </c>
      <c r="G2994" s="75">
        <v>163.14381999999998</v>
      </c>
      <c r="H2994" s="75">
        <v>147.17250000000001</v>
      </c>
      <c r="I2994" s="75">
        <v>142.42500000000001</v>
      </c>
      <c r="J2994" s="75">
        <v>134.51249999999999</v>
      </c>
      <c r="K2994" s="75">
        <v>110.77499999999999</v>
      </c>
      <c r="L2994" s="76">
        <v>0</v>
      </c>
      <c r="M2994" s="75">
        <v>142.42500000000001</v>
      </c>
      <c r="N2994" s="75">
        <v>142.42500000000001</v>
      </c>
      <c r="O2994" s="75">
        <v>142.42500000000001</v>
      </c>
      <c r="P2994" s="77">
        <v>0</v>
      </c>
      <c r="Q2994" s="77">
        <v>163.14381999999998</v>
      </c>
    </row>
    <row r="2995" spans="1:17" x14ac:dyDescent="0.2">
      <c r="A2995" s="19">
        <v>40180325</v>
      </c>
      <c r="B2995" s="19" t="s">
        <v>2283</v>
      </c>
      <c r="C2995" s="20">
        <v>83986</v>
      </c>
      <c r="D2995" s="73">
        <v>152.75</v>
      </c>
      <c r="E2995" s="74">
        <v>0</v>
      </c>
      <c r="G2995" s="75">
        <v>19.428220000000003</v>
      </c>
      <c r="H2995" s="75">
        <v>178.44839999999999</v>
      </c>
      <c r="I2995" s="75">
        <v>172.69200000000001</v>
      </c>
      <c r="J2995" s="75">
        <v>163.09799999999998</v>
      </c>
      <c r="K2995" s="75">
        <v>134.31599999999997</v>
      </c>
      <c r="L2995" s="76">
        <v>0</v>
      </c>
      <c r="M2995" s="75">
        <v>172.69200000000001</v>
      </c>
      <c r="N2995" s="75">
        <v>172.69200000000001</v>
      </c>
      <c r="O2995" s="75">
        <v>172.69200000000001</v>
      </c>
      <c r="P2995" s="77">
        <v>0</v>
      </c>
      <c r="Q2995" s="77">
        <v>178.44839999999999</v>
      </c>
    </row>
    <row r="2996" spans="1:17" x14ac:dyDescent="0.2">
      <c r="A2996" s="19">
        <v>40180440</v>
      </c>
      <c r="B2996" s="19" t="s">
        <v>2284</v>
      </c>
      <c r="C2996" s="20">
        <v>84488</v>
      </c>
      <c r="D2996" s="73">
        <v>297</v>
      </c>
      <c r="E2996" s="74">
        <v>0</v>
      </c>
      <c r="G2996" s="75">
        <v>248.28961000000004</v>
      </c>
      <c r="H2996" s="75">
        <v>196.99260000000001</v>
      </c>
      <c r="I2996" s="75">
        <v>190.63800000000001</v>
      </c>
      <c r="J2996" s="75">
        <v>180.047</v>
      </c>
      <c r="K2996" s="75">
        <v>148.27399999999997</v>
      </c>
      <c r="L2996" s="76">
        <v>100.872</v>
      </c>
      <c r="M2996" s="75">
        <v>190.63800000000001</v>
      </c>
      <c r="N2996" s="75">
        <v>190.63800000000001</v>
      </c>
      <c r="O2996" s="75">
        <v>190.63800000000001</v>
      </c>
      <c r="P2996" s="77">
        <v>100.872</v>
      </c>
      <c r="Q2996" s="77">
        <v>248.28961000000004</v>
      </c>
    </row>
    <row r="2997" spans="1:17" x14ac:dyDescent="0.2">
      <c r="A2997" s="19">
        <v>40180457</v>
      </c>
      <c r="B2997" s="19" t="s">
        <v>4754</v>
      </c>
      <c r="C2997" s="20">
        <v>84540</v>
      </c>
      <c r="D2997" s="73">
        <v>122.25</v>
      </c>
      <c r="E2997" s="74">
        <v>0</v>
      </c>
      <c r="G2997" s="75">
        <v>91.837310000000002</v>
      </c>
      <c r="H2997" s="75">
        <v>538.47</v>
      </c>
      <c r="I2997" s="75">
        <v>521.1</v>
      </c>
      <c r="J2997" s="75">
        <v>492.15</v>
      </c>
      <c r="K2997" s="75">
        <v>405.29999999999995</v>
      </c>
      <c r="L2997" s="76">
        <v>0</v>
      </c>
      <c r="M2997" s="75">
        <v>521.1</v>
      </c>
      <c r="N2997" s="75">
        <v>521.1</v>
      </c>
      <c r="O2997" s="75">
        <v>521.1</v>
      </c>
      <c r="P2997" s="77">
        <v>0</v>
      </c>
      <c r="Q2997" s="77">
        <v>538.47</v>
      </c>
    </row>
    <row r="2998" spans="1:17" x14ac:dyDescent="0.2">
      <c r="A2998" s="19">
        <v>40180457</v>
      </c>
      <c r="B2998" s="19" t="s">
        <v>4754</v>
      </c>
      <c r="C2998" s="20">
        <v>84540</v>
      </c>
      <c r="D2998" s="73">
        <v>122.25</v>
      </c>
      <c r="E2998" s="74">
        <v>0</v>
      </c>
      <c r="G2998" s="75">
        <v>26.95618</v>
      </c>
      <c r="H2998" s="75">
        <v>93.697500000000005</v>
      </c>
      <c r="I2998" s="75">
        <v>90.674999999999997</v>
      </c>
      <c r="J2998" s="75">
        <v>85.637500000000003</v>
      </c>
      <c r="K2998" s="75">
        <v>70.524999999999991</v>
      </c>
      <c r="L2998" s="76">
        <v>0</v>
      </c>
      <c r="M2998" s="75">
        <v>90.674999999999997</v>
      </c>
      <c r="N2998" s="75">
        <v>90.674999999999997</v>
      </c>
      <c r="O2998" s="75">
        <v>90.674999999999997</v>
      </c>
      <c r="P2998" s="77">
        <v>0</v>
      </c>
      <c r="Q2998" s="77">
        <v>93.697500000000005</v>
      </c>
    </row>
    <row r="2999" spans="1:17" x14ac:dyDescent="0.2">
      <c r="A2999" s="19">
        <v>40180465</v>
      </c>
      <c r="B2999" s="19" t="s">
        <v>332</v>
      </c>
      <c r="C2999" s="20">
        <v>87070</v>
      </c>
      <c r="D2999" s="73">
        <v>97.5</v>
      </c>
      <c r="E2999" s="74">
        <v>0</v>
      </c>
      <c r="G2999" s="75">
        <v>31.347489999999997</v>
      </c>
      <c r="H2999" s="75">
        <v>763.995</v>
      </c>
      <c r="I2999" s="75">
        <v>739.35</v>
      </c>
      <c r="J2999" s="75">
        <v>698.27499999999998</v>
      </c>
      <c r="K2999" s="75">
        <v>575.04999999999995</v>
      </c>
      <c r="L2999" s="76">
        <v>0</v>
      </c>
      <c r="M2999" s="75">
        <v>739.35</v>
      </c>
      <c r="N2999" s="75">
        <v>739.35</v>
      </c>
      <c r="O2999" s="75">
        <v>739.35</v>
      </c>
      <c r="P2999" s="77">
        <v>0</v>
      </c>
      <c r="Q2999" s="77">
        <v>763.995</v>
      </c>
    </row>
    <row r="3000" spans="1:17" x14ac:dyDescent="0.2">
      <c r="A3000" s="19">
        <v>40180481</v>
      </c>
      <c r="B3000" s="19" t="s">
        <v>4752</v>
      </c>
      <c r="C3000" s="20">
        <v>82570</v>
      </c>
      <c r="D3000" s="73">
        <v>116.75</v>
      </c>
      <c r="E3000" s="74">
        <v>0</v>
      </c>
      <c r="G3000" s="75">
        <v>2.2937250000000002</v>
      </c>
      <c r="H3000" s="75">
        <v>4.8825000000000003</v>
      </c>
      <c r="I3000" s="75">
        <v>4.7250000000000005</v>
      </c>
      <c r="J3000" s="75">
        <v>4.4624999999999995</v>
      </c>
      <c r="K3000" s="75">
        <v>3.6749999999999998</v>
      </c>
      <c r="L3000" s="74" t="s">
        <v>674</v>
      </c>
      <c r="M3000" s="75">
        <v>4.7250000000000005</v>
      </c>
      <c r="N3000" s="75">
        <v>4.7250000000000005</v>
      </c>
      <c r="O3000" s="75">
        <v>4.7250000000000005</v>
      </c>
      <c r="P3000" s="75">
        <v>2.2937250000000002</v>
      </c>
      <c r="Q3000" s="75">
        <v>4.8825000000000003</v>
      </c>
    </row>
    <row r="3001" spans="1:17" x14ac:dyDescent="0.2">
      <c r="A3001" s="19">
        <v>40180499</v>
      </c>
      <c r="B3001" s="19" t="s">
        <v>2906</v>
      </c>
      <c r="C3001" s="20">
        <v>89051</v>
      </c>
      <c r="D3001" s="73">
        <v>229.25</v>
      </c>
      <c r="E3001" s="74">
        <v>0</v>
      </c>
      <c r="G3001" s="75">
        <v>13.34502</v>
      </c>
      <c r="H3001" s="75">
        <v>140.5788</v>
      </c>
      <c r="I3001" s="75">
        <v>136.04400000000001</v>
      </c>
      <c r="J3001" s="75">
        <v>128.48599999999999</v>
      </c>
      <c r="K3001" s="75">
        <v>105.812</v>
      </c>
      <c r="L3001" s="76">
        <v>0</v>
      </c>
      <c r="M3001" s="75">
        <v>136.04400000000001</v>
      </c>
      <c r="N3001" s="75">
        <v>136.04400000000001</v>
      </c>
      <c r="O3001" s="75">
        <v>136.04400000000001</v>
      </c>
      <c r="P3001" s="77">
        <v>0</v>
      </c>
      <c r="Q3001" s="77">
        <v>140.5788</v>
      </c>
    </row>
    <row r="3002" spans="1:17" x14ac:dyDescent="0.2">
      <c r="A3002" s="19">
        <v>40180507</v>
      </c>
      <c r="B3002" s="19" t="s">
        <v>3709</v>
      </c>
      <c r="C3002" s="20">
        <v>84133</v>
      </c>
      <c r="D3002" s="73">
        <v>122.25</v>
      </c>
      <c r="E3002" s="74">
        <v>0</v>
      </c>
      <c r="G3002" s="75">
        <v>203.1585</v>
      </c>
      <c r="H3002" s="75">
        <v>432.45000000000005</v>
      </c>
      <c r="I3002" s="75">
        <v>418.50000000000006</v>
      </c>
      <c r="J3002" s="75">
        <v>395.25</v>
      </c>
      <c r="K3002" s="75">
        <v>325.5</v>
      </c>
      <c r="L3002" s="74" t="s">
        <v>674</v>
      </c>
      <c r="M3002" s="75">
        <v>418.50000000000006</v>
      </c>
      <c r="N3002" s="75">
        <v>418.50000000000006</v>
      </c>
      <c r="O3002" s="75">
        <v>418.50000000000006</v>
      </c>
      <c r="P3002" s="75">
        <v>203.1585</v>
      </c>
      <c r="Q3002" s="75">
        <v>432.45000000000005</v>
      </c>
    </row>
    <row r="3003" spans="1:17" x14ac:dyDescent="0.2">
      <c r="A3003" s="19">
        <v>40180515</v>
      </c>
      <c r="B3003" s="19" t="s">
        <v>4006</v>
      </c>
      <c r="C3003" s="20">
        <v>36415</v>
      </c>
      <c r="D3003" s="73">
        <v>37.5</v>
      </c>
      <c r="E3003" s="74">
        <v>0</v>
      </c>
      <c r="G3003" s="75">
        <v>13.85829</v>
      </c>
      <c r="H3003" s="75">
        <v>112.158</v>
      </c>
      <c r="I3003" s="75">
        <v>108.53999999999999</v>
      </c>
      <c r="J3003" s="75">
        <v>102.50999999999999</v>
      </c>
      <c r="K3003" s="75">
        <v>84.419999999999987</v>
      </c>
      <c r="L3003" s="76">
        <v>0</v>
      </c>
      <c r="M3003" s="75">
        <v>108.53999999999999</v>
      </c>
      <c r="N3003" s="75">
        <v>108.53999999999999</v>
      </c>
      <c r="O3003" s="75">
        <v>108.53999999999999</v>
      </c>
      <c r="P3003" s="77">
        <v>0</v>
      </c>
      <c r="Q3003" s="77">
        <v>112.158</v>
      </c>
    </row>
    <row r="3004" spans="1:17" x14ac:dyDescent="0.2">
      <c r="A3004" s="19">
        <v>40180531</v>
      </c>
      <c r="B3004" s="19" t="s">
        <v>329</v>
      </c>
      <c r="C3004" s="20">
        <v>80202</v>
      </c>
      <c r="D3004" s="73">
        <v>377.75</v>
      </c>
      <c r="E3004" s="74">
        <v>0</v>
      </c>
      <c r="G3004" s="75">
        <v>0</v>
      </c>
      <c r="H3004" s="75">
        <v>769.64940000000013</v>
      </c>
      <c r="I3004" s="75">
        <v>744.822</v>
      </c>
      <c r="J3004" s="75">
        <v>703.44299999999998</v>
      </c>
      <c r="K3004" s="75">
        <v>579.30600000000004</v>
      </c>
      <c r="L3004" s="76">
        <v>0</v>
      </c>
      <c r="M3004" s="75">
        <v>744.822</v>
      </c>
      <c r="N3004" s="75">
        <v>744.822</v>
      </c>
      <c r="O3004" s="75">
        <v>744.822</v>
      </c>
      <c r="P3004" s="77">
        <v>0</v>
      </c>
      <c r="Q3004" s="77">
        <v>769.64940000000013</v>
      </c>
    </row>
    <row r="3005" spans="1:17" x14ac:dyDescent="0.2">
      <c r="A3005" s="19">
        <v>40180556</v>
      </c>
      <c r="B3005" s="19" t="s">
        <v>783</v>
      </c>
      <c r="C3005" s="20">
        <v>82009</v>
      </c>
      <c r="D3005" s="73">
        <v>58.5</v>
      </c>
      <c r="E3005" s="74">
        <v>0</v>
      </c>
      <c r="G3005" s="75">
        <v>0</v>
      </c>
      <c r="H3005" s="75">
        <v>370.19580000000002</v>
      </c>
      <c r="I3005" s="75">
        <v>358.25400000000002</v>
      </c>
      <c r="J3005" s="75">
        <v>338.351</v>
      </c>
      <c r="K3005" s="75">
        <v>278.642</v>
      </c>
      <c r="L3005" s="76">
        <v>0</v>
      </c>
      <c r="M3005" s="75">
        <v>358.25400000000002</v>
      </c>
      <c r="N3005" s="75">
        <v>358.25400000000002</v>
      </c>
      <c r="O3005" s="75">
        <v>358.25400000000002</v>
      </c>
      <c r="P3005" s="77">
        <v>0</v>
      </c>
      <c r="Q3005" s="77">
        <v>370.19580000000002</v>
      </c>
    </row>
    <row r="3006" spans="1:17" x14ac:dyDescent="0.2">
      <c r="A3006" s="19">
        <v>40180564</v>
      </c>
      <c r="B3006" s="19" t="s">
        <v>1740</v>
      </c>
      <c r="C3006" s="20">
        <v>87070</v>
      </c>
      <c r="D3006" s="73">
        <v>186.25</v>
      </c>
      <c r="E3006" s="74">
        <v>0</v>
      </c>
      <c r="G3006" s="75">
        <v>361.56970200000001</v>
      </c>
      <c r="H3006" s="75">
        <v>769.64940000000013</v>
      </c>
      <c r="I3006" s="75">
        <v>744.82200000000012</v>
      </c>
      <c r="J3006" s="75">
        <v>703.44299999999998</v>
      </c>
      <c r="K3006" s="75">
        <v>579.30600000000004</v>
      </c>
      <c r="L3006" s="74" t="s">
        <v>674</v>
      </c>
      <c r="M3006" s="75">
        <v>744.82200000000012</v>
      </c>
      <c r="N3006" s="75">
        <v>744.82200000000012</v>
      </c>
      <c r="O3006" s="75">
        <v>744.82200000000012</v>
      </c>
      <c r="P3006" s="75">
        <v>361.56970200000001</v>
      </c>
      <c r="Q3006" s="75">
        <v>769.64940000000013</v>
      </c>
    </row>
    <row r="3007" spans="1:17" x14ac:dyDescent="0.2">
      <c r="A3007" s="19">
        <v>40180572</v>
      </c>
      <c r="B3007" s="19" t="s">
        <v>1742</v>
      </c>
      <c r="C3007" s="20">
        <v>87070</v>
      </c>
      <c r="D3007" s="73">
        <v>208.5</v>
      </c>
      <c r="E3007" s="74">
        <v>0</v>
      </c>
      <c r="G3007" s="75">
        <v>173.91241400000001</v>
      </c>
      <c r="H3007" s="75">
        <v>370.19580000000002</v>
      </c>
      <c r="I3007" s="75">
        <v>358.25400000000008</v>
      </c>
      <c r="J3007" s="75">
        <v>338.351</v>
      </c>
      <c r="K3007" s="75">
        <v>278.642</v>
      </c>
      <c r="L3007" s="74" t="s">
        <v>674</v>
      </c>
      <c r="M3007" s="75">
        <v>358.25400000000008</v>
      </c>
      <c r="N3007" s="75">
        <v>358.25400000000008</v>
      </c>
      <c r="O3007" s="75">
        <v>358.25400000000008</v>
      </c>
      <c r="P3007" s="75">
        <v>173.91241400000001</v>
      </c>
      <c r="Q3007" s="75">
        <v>370.19580000000002</v>
      </c>
    </row>
    <row r="3008" spans="1:17" x14ac:dyDescent="0.2">
      <c r="A3008" s="19">
        <v>40180580</v>
      </c>
      <c r="B3008" s="19" t="s">
        <v>577</v>
      </c>
      <c r="C3008" s="20">
        <v>80164</v>
      </c>
      <c r="D3008" s="73">
        <v>316.5</v>
      </c>
      <c r="E3008" s="74">
        <v>0</v>
      </c>
      <c r="G3008" s="75">
        <v>129.21097</v>
      </c>
      <c r="H3008" s="75">
        <v>345.44850000000002</v>
      </c>
      <c r="I3008" s="75">
        <v>334.30500000000001</v>
      </c>
      <c r="J3008" s="75">
        <v>315.73249999999996</v>
      </c>
      <c r="K3008" s="75">
        <v>260.01499999999999</v>
      </c>
      <c r="L3008" s="76">
        <v>287.55900000000003</v>
      </c>
      <c r="M3008" s="75">
        <v>334.30500000000001</v>
      </c>
      <c r="N3008" s="75">
        <v>334.30500000000001</v>
      </c>
      <c r="O3008" s="75">
        <v>334.30500000000001</v>
      </c>
      <c r="P3008" s="77">
        <v>129.21097</v>
      </c>
      <c r="Q3008" s="77">
        <v>345.44850000000002</v>
      </c>
    </row>
    <row r="3009" spans="1:17" x14ac:dyDescent="0.2">
      <c r="A3009" s="19">
        <v>40180598</v>
      </c>
      <c r="B3009" s="19" t="s">
        <v>3931</v>
      </c>
      <c r="C3009" s="20">
        <v>84244</v>
      </c>
      <c r="D3009" s="73">
        <v>414.75</v>
      </c>
      <c r="E3009" s="74">
        <v>0</v>
      </c>
      <c r="G3009" s="75">
        <v>129.21097</v>
      </c>
      <c r="H3009" s="75">
        <v>345.44850000000002</v>
      </c>
      <c r="I3009" s="75">
        <v>334.30500000000001</v>
      </c>
      <c r="J3009" s="75">
        <v>315.73249999999996</v>
      </c>
      <c r="K3009" s="75">
        <v>260.01499999999999</v>
      </c>
      <c r="L3009" s="76">
        <v>287.55900000000003</v>
      </c>
      <c r="M3009" s="75">
        <v>334.30500000000001</v>
      </c>
      <c r="N3009" s="75">
        <v>334.30500000000001</v>
      </c>
      <c r="O3009" s="75">
        <v>334.30500000000001</v>
      </c>
      <c r="P3009" s="77">
        <v>129.21097</v>
      </c>
      <c r="Q3009" s="77">
        <v>345.44850000000002</v>
      </c>
    </row>
    <row r="3010" spans="1:17" x14ac:dyDescent="0.2">
      <c r="A3010" s="19">
        <v>40180606</v>
      </c>
      <c r="B3010" s="19" t="s">
        <v>1733</v>
      </c>
      <c r="C3010" s="20">
        <v>87070</v>
      </c>
      <c r="D3010" s="73">
        <v>248.75</v>
      </c>
      <c r="E3010" s="74">
        <v>0</v>
      </c>
      <c r="G3010" s="75">
        <v>6.3612640000000003</v>
      </c>
      <c r="H3010" s="75">
        <v>13.540800000000001</v>
      </c>
      <c r="I3010" s="75">
        <v>13.104000000000003</v>
      </c>
      <c r="J3010" s="75">
        <v>12.375999999999999</v>
      </c>
      <c r="K3010" s="75">
        <v>10.192</v>
      </c>
      <c r="L3010" s="74" t="s">
        <v>674</v>
      </c>
      <c r="M3010" s="75">
        <v>13.104000000000003</v>
      </c>
      <c r="N3010" s="75">
        <v>13.104000000000003</v>
      </c>
      <c r="O3010" s="75">
        <v>13.104000000000003</v>
      </c>
      <c r="P3010" s="75">
        <v>6.3612640000000003</v>
      </c>
      <c r="Q3010" s="75">
        <v>13.540800000000001</v>
      </c>
    </row>
    <row r="3011" spans="1:17" x14ac:dyDescent="0.2">
      <c r="A3011" s="19">
        <v>40180614</v>
      </c>
      <c r="B3011" s="19" t="s">
        <v>3626</v>
      </c>
      <c r="C3011" s="20">
        <v>80184</v>
      </c>
      <c r="D3011" s="73">
        <v>287.75</v>
      </c>
      <c r="E3011" s="74">
        <v>0</v>
      </c>
      <c r="G3011" s="75">
        <v>101.34231000000001</v>
      </c>
      <c r="H3011" s="75">
        <v>119.50500000000001</v>
      </c>
      <c r="I3011" s="75">
        <v>115.65</v>
      </c>
      <c r="J3011" s="75">
        <v>109.22499999999999</v>
      </c>
      <c r="K3011" s="75">
        <v>89.949999999999989</v>
      </c>
      <c r="L3011" s="76">
        <v>71.829000000000008</v>
      </c>
      <c r="M3011" s="75">
        <v>115.65</v>
      </c>
      <c r="N3011" s="75">
        <v>115.65</v>
      </c>
      <c r="O3011" s="75">
        <v>115.65</v>
      </c>
      <c r="P3011" s="77">
        <v>71.829000000000008</v>
      </c>
      <c r="Q3011" s="77">
        <v>119.50500000000001</v>
      </c>
    </row>
    <row r="3012" spans="1:17" x14ac:dyDescent="0.2">
      <c r="A3012" s="19">
        <v>40180622</v>
      </c>
      <c r="B3012" s="19" t="s">
        <v>884</v>
      </c>
      <c r="C3012" s="20">
        <v>82040</v>
      </c>
      <c r="D3012" s="73">
        <v>84.5</v>
      </c>
      <c r="E3012" s="74">
        <v>0</v>
      </c>
      <c r="G3012" s="75">
        <v>17.475999999999999</v>
      </c>
      <c r="H3012" s="75">
        <v>37.200000000000003</v>
      </c>
      <c r="I3012" s="75">
        <v>36.000000000000007</v>
      </c>
      <c r="J3012" s="75">
        <v>34</v>
      </c>
      <c r="K3012" s="75">
        <v>28</v>
      </c>
      <c r="L3012" s="74" t="s">
        <v>674</v>
      </c>
      <c r="M3012" s="75">
        <v>36.000000000000007</v>
      </c>
      <c r="N3012" s="75">
        <v>36.000000000000007</v>
      </c>
      <c r="O3012" s="75">
        <v>36.000000000000007</v>
      </c>
      <c r="P3012" s="75">
        <v>17.475999999999999</v>
      </c>
      <c r="Q3012" s="75">
        <v>37.200000000000003</v>
      </c>
    </row>
    <row r="3013" spans="1:17" x14ac:dyDescent="0.2">
      <c r="A3013" s="19">
        <v>40180630</v>
      </c>
      <c r="B3013" s="19" t="s">
        <v>342</v>
      </c>
      <c r="C3013" s="72" t="s">
        <v>50</v>
      </c>
      <c r="D3013" s="73">
        <v>251.75</v>
      </c>
      <c r="E3013" s="74">
        <v>0</v>
      </c>
      <c r="G3013" s="75">
        <v>101.34231000000001</v>
      </c>
      <c r="H3013" s="75">
        <v>339.23610000000002</v>
      </c>
      <c r="I3013" s="75">
        <v>328.29300000000001</v>
      </c>
      <c r="J3013" s="75">
        <v>310.05449999999996</v>
      </c>
      <c r="K3013" s="75">
        <v>255.33899999999997</v>
      </c>
      <c r="L3013" s="76">
        <v>71.829000000000008</v>
      </c>
      <c r="M3013" s="75">
        <v>328.29300000000001</v>
      </c>
      <c r="N3013" s="75">
        <v>328.29300000000001</v>
      </c>
      <c r="O3013" s="75">
        <v>328.29300000000001</v>
      </c>
      <c r="P3013" s="77">
        <v>71.829000000000008</v>
      </c>
      <c r="Q3013" s="77">
        <v>339.23610000000002</v>
      </c>
    </row>
    <row r="3014" spans="1:17" x14ac:dyDescent="0.2">
      <c r="A3014" s="19">
        <v>40180689</v>
      </c>
      <c r="B3014" s="19" t="s">
        <v>1519</v>
      </c>
      <c r="C3014" s="20">
        <v>80299</v>
      </c>
      <c r="D3014" s="73">
        <v>424.5</v>
      </c>
      <c r="E3014" s="74">
        <v>0</v>
      </c>
      <c r="G3014" s="75">
        <v>0</v>
      </c>
      <c r="H3014" s="75">
        <v>298.83690000000001</v>
      </c>
      <c r="I3014" s="75">
        <v>289.197</v>
      </c>
      <c r="J3014" s="75">
        <v>273.13049999999998</v>
      </c>
      <c r="K3014" s="75">
        <v>224.93099999999998</v>
      </c>
      <c r="L3014" s="76">
        <v>0</v>
      </c>
      <c r="M3014" s="75">
        <v>289.197</v>
      </c>
      <c r="N3014" s="75">
        <v>289.197</v>
      </c>
      <c r="O3014" s="75">
        <v>289.197</v>
      </c>
      <c r="P3014" s="77">
        <v>0</v>
      </c>
      <c r="Q3014" s="77">
        <v>298.83690000000001</v>
      </c>
    </row>
    <row r="3015" spans="1:17" x14ac:dyDescent="0.2">
      <c r="A3015" s="19">
        <v>40180697</v>
      </c>
      <c r="B3015" s="19" t="s">
        <v>2336</v>
      </c>
      <c r="C3015" s="20">
        <v>82945</v>
      </c>
      <c r="D3015" s="73">
        <v>120.25</v>
      </c>
      <c r="E3015" s="74">
        <v>0</v>
      </c>
      <c r="G3015" s="75">
        <v>101.34231000000001</v>
      </c>
      <c r="H3015" s="75">
        <v>262.95750000000004</v>
      </c>
      <c r="I3015" s="75">
        <v>254.47499999999999</v>
      </c>
      <c r="J3015" s="75">
        <v>240.33750000000001</v>
      </c>
      <c r="K3015" s="75">
        <v>197.92499999999998</v>
      </c>
      <c r="L3015" s="76">
        <v>71.829000000000008</v>
      </c>
      <c r="M3015" s="75">
        <v>254.47499999999999</v>
      </c>
      <c r="N3015" s="75">
        <v>254.47499999999999</v>
      </c>
      <c r="O3015" s="75">
        <v>254.47499999999999</v>
      </c>
      <c r="P3015" s="77">
        <v>71.829000000000008</v>
      </c>
      <c r="Q3015" s="77">
        <v>262.95750000000004</v>
      </c>
    </row>
    <row r="3016" spans="1:17" x14ac:dyDescent="0.2">
      <c r="A3016" s="19">
        <v>40180739</v>
      </c>
      <c r="B3016" s="19" t="s">
        <v>330</v>
      </c>
      <c r="C3016" s="20">
        <v>87081</v>
      </c>
      <c r="D3016" s="73">
        <v>47.5</v>
      </c>
      <c r="E3016" s="74">
        <v>0</v>
      </c>
      <c r="G3016" s="75">
        <v>101.34231000000001</v>
      </c>
      <c r="H3016" s="75">
        <v>283.78019999999998</v>
      </c>
      <c r="I3016" s="75">
        <v>274.62599999999998</v>
      </c>
      <c r="J3016" s="75">
        <v>259.36899999999997</v>
      </c>
      <c r="K3016" s="75">
        <v>213.59799999999998</v>
      </c>
      <c r="L3016" s="76">
        <v>71.829000000000008</v>
      </c>
      <c r="M3016" s="75">
        <v>274.62599999999998</v>
      </c>
      <c r="N3016" s="75">
        <v>274.62599999999998</v>
      </c>
      <c r="O3016" s="75">
        <v>274.62599999999998</v>
      </c>
      <c r="P3016" s="77">
        <v>71.829000000000008</v>
      </c>
      <c r="Q3016" s="77">
        <v>283.78019999999998</v>
      </c>
    </row>
    <row r="3017" spans="1:17" x14ac:dyDescent="0.2">
      <c r="A3017" s="19">
        <v>40180754</v>
      </c>
      <c r="B3017" s="19" t="s">
        <v>936</v>
      </c>
      <c r="C3017" s="20">
        <v>82150</v>
      </c>
      <c r="D3017" s="73">
        <v>132.5</v>
      </c>
      <c r="E3017" s="74">
        <v>0</v>
      </c>
      <c r="G3017" s="75">
        <v>16.383749999999999</v>
      </c>
      <c r="H3017" s="75">
        <v>34.875</v>
      </c>
      <c r="I3017" s="75">
        <v>33.750000000000007</v>
      </c>
      <c r="J3017" s="75">
        <v>31.875</v>
      </c>
      <c r="K3017" s="75">
        <v>26.25</v>
      </c>
      <c r="L3017" s="74" t="s">
        <v>674</v>
      </c>
      <c r="M3017" s="75">
        <v>33.750000000000007</v>
      </c>
      <c r="N3017" s="75">
        <v>33.750000000000007</v>
      </c>
      <c r="O3017" s="75">
        <v>33.750000000000007</v>
      </c>
      <c r="P3017" s="75">
        <v>16.383749999999999</v>
      </c>
      <c r="Q3017" s="75">
        <v>34.875</v>
      </c>
    </row>
    <row r="3018" spans="1:17" x14ac:dyDescent="0.2">
      <c r="A3018" s="19">
        <v>40180762</v>
      </c>
      <c r="B3018" s="19" t="s">
        <v>3653</v>
      </c>
      <c r="C3018" s="20">
        <v>87172</v>
      </c>
      <c r="D3018" s="73">
        <v>84.5</v>
      </c>
      <c r="E3018" s="74">
        <v>0</v>
      </c>
      <c r="G3018" s="75">
        <v>31.456800000000001</v>
      </c>
      <c r="H3018" s="75">
        <v>66.960000000000008</v>
      </c>
      <c r="I3018" s="75">
        <v>64.800000000000011</v>
      </c>
      <c r="J3018" s="75">
        <v>61.199999999999996</v>
      </c>
      <c r="K3018" s="75">
        <v>50.4</v>
      </c>
      <c r="L3018" s="74" t="s">
        <v>674</v>
      </c>
      <c r="M3018" s="75">
        <v>64.800000000000011</v>
      </c>
      <c r="N3018" s="75">
        <v>64.800000000000011</v>
      </c>
      <c r="O3018" s="75">
        <v>64.800000000000011</v>
      </c>
      <c r="P3018" s="75">
        <v>31.456800000000001</v>
      </c>
      <c r="Q3018" s="75">
        <v>66.960000000000008</v>
      </c>
    </row>
    <row r="3019" spans="1:17" x14ac:dyDescent="0.2">
      <c r="A3019" s="19">
        <v>40180770</v>
      </c>
      <c r="B3019" s="19" t="s">
        <v>2942</v>
      </c>
      <c r="C3019" s="20">
        <v>87220</v>
      </c>
      <c r="D3019" s="73">
        <v>175</v>
      </c>
      <c r="E3019" s="74">
        <v>0</v>
      </c>
      <c r="G3019" s="75">
        <v>105.7298</v>
      </c>
      <c r="H3019" s="75">
        <v>225.06</v>
      </c>
      <c r="I3019" s="75">
        <v>217.80000000000004</v>
      </c>
      <c r="J3019" s="75">
        <v>205.7</v>
      </c>
      <c r="K3019" s="75">
        <v>169.39999999999998</v>
      </c>
      <c r="L3019" s="74" t="s">
        <v>674</v>
      </c>
      <c r="M3019" s="75">
        <v>217.80000000000004</v>
      </c>
      <c r="N3019" s="75">
        <v>217.80000000000004</v>
      </c>
      <c r="O3019" s="75">
        <v>217.80000000000004</v>
      </c>
      <c r="P3019" s="75">
        <v>105.7298</v>
      </c>
      <c r="Q3019" s="75">
        <v>225.06</v>
      </c>
    </row>
    <row r="3020" spans="1:17" x14ac:dyDescent="0.2">
      <c r="A3020" s="19">
        <v>40180820</v>
      </c>
      <c r="B3020" s="19" t="s">
        <v>982</v>
      </c>
      <c r="C3020" s="20">
        <v>83516</v>
      </c>
      <c r="D3020" s="73">
        <v>309.75</v>
      </c>
      <c r="E3020" s="74">
        <v>0</v>
      </c>
      <c r="G3020" s="75">
        <v>90.001400000000004</v>
      </c>
      <c r="H3020" s="75">
        <v>191.58</v>
      </c>
      <c r="I3020" s="75">
        <v>185.40000000000003</v>
      </c>
      <c r="J3020" s="75">
        <v>175.1</v>
      </c>
      <c r="K3020" s="75">
        <v>144.19999999999999</v>
      </c>
      <c r="L3020" s="74" t="s">
        <v>674</v>
      </c>
      <c r="M3020" s="75">
        <v>185.40000000000003</v>
      </c>
      <c r="N3020" s="75">
        <v>185.40000000000003</v>
      </c>
      <c r="O3020" s="75">
        <v>185.40000000000003</v>
      </c>
      <c r="P3020" s="75">
        <v>90.001400000000004</v>
      </c>
      <c r="Q3020" s="75">
        <v>191.58</v>
      </c>
    </row>
    <row r="3021" spans="1:17" x14ac:dyDescent="0.2">
      <c r="A3021" s="19">
        <v>40180838</v>
      </c>
      <c r="B3021" s="19" t="s">
        <v>2144</v>
      </c>
      <c r="C3021" s="20">
        <v>80051</v>
      </c>
      <c r="D3021" s="73">
        <v>176.5</v>
      </c>
      <c r="E3021" s="74">
        <v>0</v>
      </c>
      <c r="G3021" s="75">
        <v>219.24078900000001</v>
      </c>
      <c r="H3021" s="75">
        <v>466.68330000000003</v>
      </c>
      <c r="I3021" s="75">
        <v>451.62900000000008</v>
      </c>
      <c r="J3021" s="75">
        <v>426.5385</v>
      </c>
      <c r="K3021" s="75">
        <v>351.267</v>
      </c>
      <c r="L3021" s="74" t="s">
        <v>674</v>
      </c>
      <c r="M3021" s="75">
        <v>451.62900000000008</v>
      </c>
      <c r="N3021" s="75">
        <v>451.62900000000008</v>
      </c>
      <c r="O3021" s="75">
        <v>451.62900000000008</v>
      </c>
      <c r="P3021" s="75">
        <v>219.24078900000001</v>
      </c>
      <c r="Q3021" s="75">
        <v>466.68330000000003</v>
      </c>
    </row>
    <row r="3022" spans="1:17" x14ac:dyDescent="0.2">
      <c r="A3022" s="19">
        <v>40180879</v>
      </c>
      <c r="B3022" s="19" t="s">
        <v>590</v>
      </c>
      <c r="C3022" s="20">
        <v>82247</v>
      </c>
      <c r="D3022" s="73">
        <v>84.5</v>
      </c>
      <c r="E3022" s="74">
        <v>0</v>
      </c>
      <c r="G3022" s="75">
        <v>140.79102499999999</v>
      </c>
      <c r="H3022" s="75">
        <v>299.6925</v>
      </c>
      <c r="I3022" s="75">
        <v>290.02500000000003</v>
      </c>
      <c r="J3022" s="75">
        <v>273.91249999999997</v>
      </c>
      <c r="K3022" s="75">
        <v>225.57499999999999</v>
      </c>
      <c r="L3022" s="74" t="s">
        <v>674</v>
      </c>
      <c r="M3022" s="75">
        <v>290.02500000000003</v>
      </c>
      <c r="N3022" s="75">
        <v>290.02500000000003</v>
      </c>
      <c r="O3022" s="75">
        <v>290.02500000000003</v>
      </c>
      <c r="P3022" s="75">
        <v>140.79102499999999</v>
      </c>
      <c r="Q3022" s="75">
        <v>299.6925</v>
      </c>
    </row>
    <row r="3023" spans="1:17" x14ac:dyDescent="0.2">
      <c r="A3023" s="19">
        <v>40180929</v>
      </c>
      <c r="B3023" s="19" t="s">
        <v>2333</v>
      </c>
      <c r="C3023" s="20">
        <v>89051</v>
      </c>
      <c r="D3023" s="73">
        <v>254</v>
      </c>
      <c r="E3023" s="74">
        <v>0</v>
      </c>
      <c r="G3023" s="75">
        <v>169.24602999999999</v>
      </c>
      <c r="H3023" s="75">
        <v>1059.9675</v>
      </c>
      <c r="I3023" s="75">
        <v>1025.7750000000001</v>
      </c>
      <c r="J3023" s="75">
        <v>968.78750000000002</v>
      </c>
      <c r="K3023" s="75">
        <v>797.82499999999993</v>
      </c>
      <c r="L3023" s="76">
        <v>433.42199999999997</v>
      </c>
      <c r="M3023" s="75">
        <v>1025.7750000000001</v>
      </c>
      <c r="N3023" s="75">
        <v>1025.7750000000001</v>
      </c>
      <c r="O3023" s="75">
        <v>1025.7750000000001</v>
      </c>
      <c r="P3023" s="77">
        <v>169.24602999999999</v>
      </c>
      <c r="Q3023" s="77">
        <v>1059.9675</v>
      </c>
    </row>
    <row r="3024" spans="1:17" x14ac:dyDescent="0.2">
      <c r="A3024" s="19">
        <v>40180937</v>
      </c>
      <c r="B3024" s="19" t="s">
        <v>1328</v>
      </c>
      <c r="C3024" s="20">
        <v>82310</v>
      </c>
      <c r="D3024" s="73">
        <v>84.5</v>
      </c>
      <c r="E3024" s="74">
        <v>0</v>
      </c>
      <c r="G3024" s="75">
        <v>13.9808</v>
      </c>
      <c r="H3024" s="75">
        <v>29.76</v>
      </c>
      <c r="I3024" s="75">
        <v>28.800000000000004</v>
      </c>
      <c r="J3024" s="75">
        <v>27.2</v>
      </c>
      <c r="K3024" s="75">
        <v>22.4</v>
      </c>
      <c r="L3024" s="74" t="s">
        <v>674</v>
      </c>
      <c r="M3024" s="75">
        <v>28.800000000000004</v>
      </c>
      <c r="N3024" s="75">
        <v>28.800000000000004</v>
      </c>
      <c r="O3024" s="75">
        <v>28.800000000000004</v>
      </c>
      <c r="P3024" s="75">
        <v>13.9808</v>
      </c>
      <c r="Q3024" s="75">
        <v>29.76</v>
      </c>
    </row>
    <row r="3025" spans="1:17" x14ac:dyDescent="0.2">
      <c r="A3025" s="19">
        <v>40180952</v>
      </c>
      <c r="B3025" s="19" t="s">
        <v>2337</v>
      </c>
      <c r="C3025" s="20">
        <v>83986</v>
      </c>
      <c r="D3025" s="73">
        <v>142.5</v>
      </c>
      <c r="E3025" s="74">
        <v>0</v>
      </c>
      <c r="G3025" s="75">
        <v>443.01659999999998</v>
      </c>
      <c r="H3025" s="75">
        <v>943.0200000000001</v>
      </c>
      <c r="I3025" s="75">
        <v>912.60000000000014</v>
      </c>
      <c r="J3025" s="75">
        <v>861.9</v>
      </c>
      <c r="K3025" s="75">
        <v>709.8</v>
      </c>
      <c r="L3025" s="74" t="s">
        <v>674</v>
      </c>
      <c r="M3025" s="75">
        <v>912.60000000000014</v>
      </c>
      <c r="N3025" s="75">
        <v>912.60000000000014</v>
      </c>
      <c r="O3025" s="75">
        <v>912.60000000000014</v>
      </c>
      <c r="P3025" s="75">
        <v>443.01659999999998</v>
      </c>
      <c r="Q3025" s="75">
        <v>943.0200000000001</v>
      </c>
    </row>
    <row r="3026" spans="1:17" x14ac:dyDescent="0.2">
      <c r="A3026" s="19">
        <v>40180978</v>
      </c>
      <c r="B3026" s="19" t="s">
        <v>2338</v>
      </c>
      <c r="C3026" s="20">
        <v>84315</v>
      </c>
      <c r="D3026" s="73">
        <v>52.5</v>
      </c>
      <c r="E3026" s="74">
        <v>0</v>
      </c>
      <c r="G3026" s="75">
        <v>0</v>
      </c>
      <c r="H3026" s="75">
        <v>1810.5984000000001</v>
      </c>
      <c r="I3026" s="75">
        <v>1752.1920000000002</v>
      </c>
      <c r="J3026" s="75">
        <v>1654.848</v>
      </c>
      <c r="K3026" s="75">
        <v>1362.816</v>
      </c>
      <c r="L3026" s="76">
        <v>0</v>
      </c>
      <c r="M3026" s="75">
        <v>1752.1920000000002</v>
      </c>
      <c r="N3026" s="75">
        <v>1752.1920000000002</v>
      </c>
      <c r="O3026" s="75">
        <v>1752.1920000000002</v>
      </c>
      <c r="P3026" s="77">
        <v>0</v>
      </c>
      <c r="Q3026" s="77">
        <v>1810.5984000000001</v>
      </c>
    </row>
    <row r="3027" spans="1:17" x14ac:dyDescent="0.2">
      <c r="A3027" s="19">
        <v>40180986</v>
      </c>
      <c r="B3027" s="19" t="s">
        <v>2445</v>
      </c>
      <c r="C3027" s="20">
        <v>82950</v>
      </c>
      <c r="D3027" s="73">
        <v>116.75</v>
      </c>
      <c r="E3027" s="74">
        <v>0</v>
      </c>
      <c r="G3027" s="75">
        <v>0</v>
      </c>
      <c r="H3027" s="75">
        <v>0</v>
      </c>
      <c r="I3027" s="75">
        <v>0</v>
      </c>
      <c r="J3027" s="75">
        <v>0</v>
      </c>
      <c r="K3027" s="75">
        <v>0</v>
      </c>
      <c r="L3027" s="74" t="s">
        <v>674</v>
      </c>
      <c r="M3027" s="75">
        <v>0</v>
      </c>
      <c r="N3027" s="75">
        <v>0</v>
      </c>
      <c r="O3027" s="75">
        <v>0</v>
      </c>
      <c r="P3027" s="75">
        <v>0</v>
      </c>
      <c r="Q3027" s="75">
        <v>0</v>
      </c>
    </row>
    <row r="3028" spans="1:17" x14ac:dyDescent="0.2">
      <c r="A3028" s="19">
        <v>40180994</v>
      </c>
      <c r="B3028" s="19" t="s">
        <v>4614</v>
      </c>
      <c r="C3028" s="20">
        <v>84157</v>
      </c>
      <c r="D3028" s="73">
        <v>120.25</v>
      </c>
      <c r="E3028" s="74">
        <v>0</v>
      </c>
      <c r="G3028" s="75">
        <v>0</v>
      </c>
      <c r="H3028" s="75">
        <v>0</v>
      </c>
      <c r="I3028" s="75">
        <v>0</v>
      </c>
      <c r="J3028" s="75">
        <v>0</v>
      </c>
      <c r="K3028" s="75">
        <v>0</v>
      </c>
      <c r="L3028" s="74" t="s">
        <v>674</v>
      </c>
      <c r="M3028" s="75">
        <v>0</v>
      </c>
      <c r="N3028" s="75">
        <v>0</v>
      </c>
      <c r="O3028" s="75">
        <v>0</v>
      </c>
      <c r="P3028" s="75">
        <v>0</v>
      </c>
      <c r="Q3028" s="75">
        <v>0</v>
      </c>
    </row>
    <row r="3029" spans="1:17" x14ac:dyDescent="0.2">
      <c r="A3029" s="19">
        <v>40181034</v>
      </c>
      <c r="B3029" s="19" t="s">
        <v>23</v>
      </c>
      <c r="C3029" s="20">
        <v>85025</v>
      </c>
      <c r="D3029" s="73">
        <v>76.5</v>
      </c>
      <c r="E3029" s="74">
        <v>0</v>
      </c>
      <c r="G3029" s="75">
        <v>45.105556</v>
      </c>
      <c r="H3029" s="75">
        <v>96.013199999999998</v>
      </c>
      <c r="I3029" s="75">
        <v>92.916000000000011</v>
      </c>
      <c r="J3029" s="75">
        <v>87.753999999999991</v>
      </c>
      <c r="K3029" s="75">
        <v>72.267999999999986</v>
      </c>
      <c r="L3029" s="74" t="s">
        <v>674</v>
      </c>
      <c r="M3029" s="75">
        <v>92.916000000000011</v>
      </c>
      <c r="N3029" s="75">
        <v>92.916000000000011</v>
      </c>
      <c r="O3029" s="75">
        <v>92.916000000000011</v>
      </c>
      <c r="P3029" s="75">
        <v>45.105556</v>
      </c>
      <c r="Q3029" s="75">
        <v>96.013199999999998</v>
      </c>
    </row>
    <row r="3030" spans="1:17" x14ac:dyDescent="0.2">
      <c r="A3030" s="19">
        <v>40181067</v>
      </c>
      <c r="B3030" s="19" t="s">
        <v>328</v>
      </c>
      <c r="C3030" s="20">
        <v>87880</v>
      </c>
      <c r="D3030" s="73">
        <v>141</v>
      </c>
      <c r="E3030" s="74">
        <v>0</v>
      </c>
      <c r="G3030" s="75">
        <v>545.57450600000004</v>
      </c>
      <c r="H3030" s="75">
        <v>1161.3282000000002</v>
      </c>
      <c r="I3030" s="75">
        <v>1123.8660000000002</v>
      </c>
      <c r="J3030" s="75">
        <v>1061.4290000000001</v>
      </c>
      <c r="K3030" s="75">
        <v>874.11799999999994</v>
      </c>
      <c r="L3030" s="74" t="s">
        <v>674</v>
      </c>
      <c r="M3030" s="75">
        <v>1123.8660000000002</v>
      </c>
      <c r="N3030" s="75">
        <v>1123.8660000000002</v>
      </c>
      <c r="O3030" s="75">
        <v>1123.8660000000002</v>
      </c>
      <c r="P3030" s="75">
        <v>545.57450600000004</v>
      </c>
      <c r="Q3030" s="75">
        <v>1161.3282000000002</v>
      </c>
    </row>
    <row r="3031" spans="1:17" x14ac:dyDescent="0.2">
      <c r="A3031" s="19">
        <v>40181075</v>
      </c>
      <c r="B3031" s="19" t="s">
        <v>341</v>
      </c>
      <c r="C3031" s="20">
        <v>81001</v>
      </c>
      <c r="D3031" s="73">
        <v>46.75</v>
      </c>
      <c r="E3031" s="74">
        <v>0</v>
      </c>
      <c r="G3031" s="75">
        <v>62.828049999999998</v>
      </c>
      <c r="H3031" s="75">
        <v>47.802</v>
      </c>
      <c r="I3031" s="75">
        <v>46.26</v>
      </c>
      <c r="J3031" s="75">
        <v>43.69</v>
      </c>
      <c r="K3031" s="75">
        <v>35.979999999999997</v>
      </c>
      <c r="L3031" s="76">
        <v>0</v>
      </c>
      <c r="M3031" s="75">
        <v>46.26</v>
      </c>
      <c r="N3031" s="75">
        <v>46.26</v>
      </c>
      <c r="O3031" s="75">
        <v>46.26</v>
      </c>
      <c r="P3031" s="77">
        <v>0</v>
      </c>
      <c r="Q3031" s="77">
        <v>62.828049999999998</v>
      </c>
    </row>
    <row r="3032" spans="1:17" x14ac:dyDescent="0.2">
      <c r="A3032" s="19">
        <v>40181109</v>
      </c>
      <c r="B3032" s="19" t="s">
        <v>1489</v>
      </c>
      <c r="C3032" s="20">
        <v>82435</v>
      </c>
      <c r="D3032" s="73">
        <v>84.5</v>
      </c>
      <c r="E3032" s="74">
        <v>0</v>
      </c>
      <c r="G3032" s="75">
        <v>191.54476000000003</v>
      </c>
      <c r="H3032" s="75">
        <v>413.25480000000005</v>
      </c>
      <c r="I3032" s="75">
        <v>399.92400000000004</v>
      </c>
      <c r="J3032" s="75">
        <v>377.70600000000002</v>
      </c>
      <c r="K3032" s="75">
        <v>311.05199999999996</v>
      </c>
      <c r="L3032" s="76">
        <v>255.06900000000002</v>
      </c>
      <c r="M3032" s="75">
        <v>399.92400000000004</v>
      </c>
      <c r="N3032" s="75">
        <v>399.92400000000004</v>
      </c>
      <c r="O3032" s="75">
        <v>399.92400000000004</v>
      </c>
      <c r="P3032" s="77">
        <v>191.54476000000003</v>
      </c>
      <c r="Q3032" s="77">
        <v>413.25480000000005</v>
      </c>
    </row>
    <row r="3033" spans="1:17" x14ac:dyDescent="0.2">
      <c r="A3033" s="19">
        <v>40181125</v>
      </c>
      <c r="B3033" s="19" t="s">
        <v>1493</v>
      </c>
      <c r="C3033" s="20">
        <v>82465</v>
      </c>
      <c r="D3033" s="73">
        <v>52.5</v>
      </c>
      <c r="E3033" s="74">
        <v>0</v>
      </c>
      <c r="G3033" s="75">
        <v>204.4692</v>
      </c>
      <c r="H3033" s="75">
        <v>435.24</v>
      </c>
      <c r="I3033" s="75">
        <v>421.20000000000005</v>
      </c>
      <c r="J3033" s="75">
        <v>397.8</v>
      </c>
      <c r="K3033" s="75">
        <v>327.59999999999997</v>
      </c>
      <c r="L3033" s="74" t="s">
        <v>674</v>
      </c>
      <c r="M3033" s="75">
        <v>421.20000000000005</v>
      </c>
      <c r="N3033" s="75">
        <v>421.20000000000005</v>
      </c>
      <c r="O3033" s="75">
        <v>421.20000000000005</v>
      </c>
      <c r="P3033" s="75">
        <v>204.4692</v>
      </c>
      <c r="Q3033" s="75">
        <v>435.24</v>
      </c>
    </row>
    <row r="3034" spans="1:17" x14ac:dyDescent="0.2">
      <c r="A3034" s="19">
        <v>40181133</v>
      </c>
      <c r="B3034" s="19" t="s">
        <v>1113</v>
      </c>
      <c r="C3034" s="20">
        <v>85004</v>
      </c>
      <c r="D3034" s="73">
        <v>72</v>
      </c>
      <c r="E3034" s="74">
        <v>0</v>
      </c>
      <c r="G3034" s="75">
        <v>15.108001999999999</v>
      </c>
      <c r="H3034" s="75">
        <v>32.159399999999998</v>
      </c>
      <c r="I3034" s="75">
        <v>31.122000000000003</v>
      </c>
      <c r="J3034" s="75">
        <v>29.392999999999997</v>
      </c>
      <c r="K3034" s="75">
        <v>24.205999999999996</v>
      </c>
      <c r="L3034" s="74" t="s">
        <v>674</v>
      </c>
      <c r="M3034" s="75">
        <v>31.122000000000003</v>
      </c>
      <c r="N3034" s="75">
        <v>31.122000000000003</v>
      </c>
      <c r="O3034" s="75">
        <v>31.122000000000003</v>
      </c>
      <c r="P3034" s="75">
        <v>15.108001999999999</v>
      </c>
      <c r="Q3034" s="75">
        <v>32.159399999999998</v>
      </c>
    </row>
    <row r="3035" spans="1:17" x14ac:dyDescent="0.2">
      <c r="A3035" s="19">
        <v>40181141</v>
      </c>
      <c r="B3035" s="19" t="s">
        <v>4750</v>
      </c>
      <c r="C3035" s="20">
        <v>82340</v>
      </c>
      <c r="D3035" s="73">
        <v>116.75</v>
      </c>
      <c r="E3035" s="74">
        <v>0</v>
      </c>
      <c r="G3035" s="75">
        <v>18.7867</v>
      </c>
      <c r="H3035" s="75">
        <v>39.99</v>
      </c>
      <c r="I3035" s="75">
        <v>38.700000000000003</v>
      </c>
      <c r="J3035" s="75">
        <v>36.549999999999997</v>
      </c>
      <c r="K3035" s="75">
        <v>30.099999999999998</v>
      </c>
      <c r="L3035" s="74" t="s">
        <v>674</v>
      </c>
      <c r="M3035" s="75">
        <v>38.700000000000003</v>
      </c>
      <c r="N3035" s="75">
        <v>38.700000000000003</v>
      </c>
      <c r="O3035" s="75">
        <v>38.700000000000003</v>
      </c>
      <c r="P3035" s="75">
        <v>18.7867</v>
      </c>
      <c r="Q3035" s="75">
        <v>39.99</v>
      </c>
    </row>
    <row r="3036" spans="1:17" x14ac:dyDescent="0.2">
      <c r="A3036" s="19">
        <v>40181158</v>
      </c>
      <c r="B3036" s="19" t="s">
        <v>976</v>
      </c>
      <c r="C3036" s="20">
        <v>86226</v>
      </c>
      <c r="D3036" s="73">
        <v>417</v>
      </c>
      <c r="E3036" s="74">
        <v>0</v>
      </c>
      <c r="G3036" s="75">
        <v>11.101839999999999</v>
      </c>
      <c r="H3036" s="75">
        <v>66.262500000000003</v>
      </c>
      <c r="I3036" s="75">
        <v>64.125</v>
      </c>
      <c r="J3036" s="75">
        <v>60.5625</v>
      </c>
      <c r="K3036" s="75">
        <v>49.875</v>
      </c>
      <c r="L3036" s="76">
        <v>0</v>
      </c>
      <c r="M3036" s="75">
        <v>64.125</v>
      </c>
      <c r="N3036" s="75">
        <v>64.125</v>
      </c>
      <c r="O3036" s="75">
        <v>64.125</v>
      </c>
      <c r="P3036" s="77">
        <v>0</v>
      </c>
      <c r="Q3036" s="77">
        <v>66.262500000000003</v>
      </c>
    </row>
    <row r="3037" spans="1:17" x14ac:dyDescent="0.2">
      <c r="A3037" s="19">
        <v>40181166</v>
      </c>
      <c r="B3037" s="19" t="s">
        <v>1178</v>
      </c>
      <c r="C3037" s="20">
        <v>82247</v>
      </c>
      <c r="D3037" s="73">
        <v>120.25</v>
      </c>
      <c r="E3037" s="74">
        <v>0</v>
      </c>
      <c r="G3037" s="75">
        <v>7.9842000000000004</v>
      </c>
      <c r="H3037" s="75">
        <v>178.93200000000002</v>
      </c>
      <c r="I3037" s="75">
        <v>173.16</v>
      </c>
      <c r="J3037" s="75">
        <v>163.54</v>
      </c>
      <c r="K3037" s="75">
        <v>134.68</v>
      </c>
      <c r="L3037" s="76">
        <v>0</v>
      </c>
      <c r="M3037" s="75">
        <v>173.16</v>
      </c>
      <c r="N3037" s="75">
        <v>173.16</v>
      </c>
      <c r="O3037" s="75">
        <v>173.16</v>
      </c>
      <c r="P3037" s="77">
        <v>0</v>
      </c>
      <c r="Q3037" s="77">
        <v>178.93200000000002</v>
      </c>
    </row>
    <row r="3038" spans="1:17" x14ac:dyDescent="0.2">
      <c r="A3038" s="19">
        <v>40181174</v>
      </c>
      <c r="B3038" s="19" t="s">
        <v>2522</v>
      </c>
      <c r="C3038" s="20">
        <v>83718</v>
      </c>
      <c r="D3038" s="73">
        <v>68.75</v>
      </c>
      <c r="E3038" s="74">
        <v>0</v>
      </c>
      <c r="G3038" s="75">
        <v>2.05308</v>
      </c>
      <c r="H3038" s="75">
        <v>66.262500000000003</v>
      </c>
      <c r="I3038" s="75">
        <v>64.125</v>
      </c>
      <c r="J3038" s="75">
        <v>60.5625</v>
      </c>
      <c r="K3038" s="75">
        <v>49.875</v>
      </c>
      <c r="L3038" s="76">
        <v>0</v>
      </c>
      <c r="M3038" s="75">
        <v>64.125</v>
      </c>
      <c r="N3038" s="75">
        <v>64.125</v>
      </c>
      <c r="O3038" s="75">
        <v>64.125</v>
      </c>
      <c r="P3038" s="77">
        <v>0</v>
      </c>
      <c r="Q3038" s="77">
        <v>66.262500000000003</v>
      </c>
    </row>
    <row r="3039" spans="1:17" x14ac:dyDescent="0.2">
      <c r="A3039" s="19">
        <v>40181182</v>
      </c>
      <c r="B3039" s="19" t="s">
        <v>1329</v>
      </c>
      <c r="C3039" s="20">
        <v>82330</v>
      </c>
      <c r="D3039" s="73">
        <v>338.5</v>
      </c>
      <c r="E3039" s="74">
        <v>0</v>
      </c>
      <c r="G3039" s="75">
        <v>7.3948900000000002</v>
      </c>
      <c r="H3039" s="75">
        <v>87.42</v>
      </c>
      <c r="I3039" s="75">
        <v>84.600000000000009</v>
      </c>
      <c r="J3039" s="75">
        <v>79.899999999999991</v>
      </c>
      <c r="K3039" s="75">
        <v>65.8</v>
      </c>
      <c r="L3039" s="76">
        <v>0</v>
      </c>
      <c r="M3039" s="75">
        <v>84.600000000000009</v>
      </c>
      <c r="N3039" s="75">
        <v>84.600000000000009</v>
      </c>
      <c r="O3039" s="75">
        <v>84.600000000000009</v>
      </c>
      <c r="P3039" s="77">
        <v>0</v>
      </c>
      <c r="Q3039" s="77">
        <v>87.42</v>
      </c>
    </row>
    <row r="3040" spans="1:17" x14ac:dyDescent="0.2">
      <c r="A3040" s="19">
        <v>40181190</v>
      </c>
      <c r="B3040" s="19" t="s">
        <v>2953</v>
      </c>
      <c r="C3040" s="20">
        <v>82951</v>
      </c>
      <c r="D3040" s="73">
        <v>199.75</v>
      </c>
      <c r="E3040" s="74">
        <v>0</v>
      </c>
      <c r="G3040" s="75">
        <v>5.6079500000000007</v>
      </c>
      <c r="H3040" s="75">
        <v>94.39500000000001</v>
      </c>
      <c r="I3040" s="75">
        <v>91.350000000000009</v>
      </c>
      <c r="J3040" s="75">
        <v>86.274999999999991</v>
      </c>
      <c r="K3040" s="75">
        <v>71.05</v>
      </c>
      <c r="L3040" s="76">
        <v>0</v>
      </c>
      <c r="M3040" s="75">
        <v>91.350000000000009</v>
      </c>
      <c r="N3040" s="75">
        <v>91.350000000000009</v>
      </c>
      <c r="O3040" s="75">
        <v>91.350000000000009</v>
      </c>
      <c r="P3040" s="77">
        <v>0</v>
      </c>
      <c r="Q3040" s="77">
        <v>94.39500000000001</v>
      </c>
    </row>
    <row r="3041" spans="1:17" x14ac:dyDescent="0.2">
      <c r="A3041" s="19">
        <v>40181208</v>
      </c>
      <c r="B3041" s="19" t="s">
        <v>908</v>
      </c>
      <c r="C3041" s="20">
        <v>82105</v>
      </c>
      <c r="D3041" s="73">
        <v>407.5</v>
      </c>
      <c r="E3041" s="74">
        <v>0</v>
      </c>
      <c r="G3041" s="75">
        <v>5.1136900000000001</v>
      </c>
      <c r="H3041" s="75">
        <v>112.06500000000001</v>
      </c>
      <c r="I3041" s="75">
        <v>108.45</v>
      </c>
      <c r="J3041" s="75">
        <v>102.425</v>
      </c>
      <c r="K3041" s="75">
        <v>84.35</v>
      </c>
      <c r="L3041" s="76">
        <v>0</v>
      </c>
      <c r="M3041" s="75">
        <v>108.45</v>
      </c>
      <c r="N3041" s="75">
        <v>108.45</v>
      </c>
      <c r="O3041" s="75">
        <v>108.45</v>
      </c>
      <c r="P3041" s="77">
        <v>0</v>
      </c>
      <c r="Q3041" s="77">
        <v>112.06500000000001</v>
      </c>
    </row>
    <row r="3042" spans="1:17" x14ac:dyDescent="0.2">
      <c r="A3042" s="19">
        <v>40181232</v>
      </c>
      <c r="B3042" s="19" t="s">
        <v>1655</v>
      </c>
      <c r="C3042" s="20">
        <v>82550</v>
      </c>
      <c r="D3042" s="73">
        <v>63</v>
      </c>
      <c r="E3042" s="74">
        <v>0</v>
      </c>
      <c r="G3042" s="75">
        <v>4.6764599999999996</v>
      </c>
      <c r="H3042" s="75">
        <v>40.92</v>
      </c>
      <c r="I3042" s="75">
        <v>39.6</v>
      </c>
      <c r="J3042" s="75">
        <v>37.4</v>
      </c>
      <c r="K3042" s="75">
        <v>30.799999999999997</v>
      </c>
      <c r="L3042" s="76">
        <v>0</v>
      </c>
      <c r="M3042" s="75">
        <v>39.6</v>
      </c>
      <c r="N3042" s="75">
        <v>39.6</v>
      </c>
      <c r="O3042" s="75">
        <v>39.6</v>
      </c>
      <c r="P3042" s="77">
        <v>0</v>
      </c>
      <c r="Q3042" s="77">
        <v>40.92</v>
      </c>
    </row>
    <row r="3043" spans="1:17" x14ac:dyDescent="0.2">
      <c r="A3043" s="19">
        <v>40181257</v>
      </c>
      <c r="B3043" s="19" t="s">
        <v>606</v>
      </c>
      <c r="C3043" s="20">
        <v>82565</v>
      </c>
      <c r="D3043" s="73">
        <v>84.5</v>
      </c>
      <c r="E3043" s="74">
        <v>0</v>
      </c>
      <c r="G3043" s="75">
        <v>2.05308</v>
      </c>
      <c r="H3043" s="75">
        <v>66.262500000000003</v>
      </c>
      <c r="I3043" s="75">
        <v>64.125</v>
      </c>
      <c r="J3043" s="75">
        <v>60.5625</v>
      </c>
      <c r="K3043" s="75">
        <v>49.875</v>
      </c>
      <c r="L3043" s="76">
        <v>0</v>
      </c>
      <c r="M3043" s="75">
        <v>64.125</v>
      </c>
      <c r="N3043" s="75">
        <v>64.125</v>
      </c>
      <c r="O3043" s="75">
        <v>64.125</v>
      </c>
      <c r="P3043" s="77">
        <v>0</v>
      </c>
      <c r="Q3043" s="77">
        <v>66.262500000000003</v>
      </c>
    </row>
    <row r="3044" spans="1:17" x14ac:dyDescent="0.2">
      <c r="A3044" s="19">
        <v>40181265</v>
      </c>
      <c r="B3044" s="19" t="s">
        <v>1656</v>
      </c>
      <c r="C3044" s="20">
        <v>82575</v>
      </c>
      <c r="D3044" s="73">
        <v>116.75</v>
      </c>
      <c r="E3044" s="74">
        <v>0</v>
      </c>
      <c r="G3044" s="75">
        <v>88.035350000000008</v>
      </c>
      <c r="H3044" s="75">
        <v>187.39500000000001</v>
      </c>
      <c r="I3044" s="75">
        <v>181.35000000000002</v>
      </c>
      <c r="J3044" s="75">
        <v>171.27500000000001</v>
      </c>
      <c r="K3044" s="75">
        <v>141.04999999999998</v>
      </c>
      <c r="L3044" s="74" t="s">
        <v>674</v>
      </c>
      <c r="M3044" s="75">
        <v>181.35000000000002</v>
      </c>
      <c r="N3044" s="75">
        <v>181.35000000000002</v>
      </c>
      <c r="O3044" s="75">
        <v>181.35000000000002</v>
      </c>
      <c r="P3044" s="75">
        <v>88.035350000000008</v>
      </c>
      <c r="Q3044" s="75">
        <v>187.39500000000001</v>
      </c>
    </row>
    <row r="3045" spans="1:17" x14ac:dyDescent="0.2">
      <c r="A3045" s="19">
        <v>40181315</v>
      </c>
      <c r="B3045" s="19" t="s">
        <v>1892</v>
      </c>
      <c r="C3045" s="20">
        <v>80162</v>
      </c>
      <c r="D3045" s="73">
        <v>257.75</v>
      </c>
      <c r="E3045" s="74">
        <v>0</v>
      </c>
      <c r="G3045" s="75">
        <v>0</v>
      </c>
      <c r="H3045" s="75">
        <v>95.092500000000001</v>
      </c>
      <c r="I3045" s="75">
        <v>92.025000000000006</v>
      </c>
      <c r="J3045" s="75">
        <v>86.912499999999994</v>
      </c>
      <c r="K3045" s="75">
        <v>71.574999999999989</v>
      </c>
      <c r="L3045" s="76">
        <v>0</v>
      </c>
      <c r="M3045" s="75">
        <v>92.025000000000006</v>
      </c>
      <c r="N3045" s="75">
        <v>92.025000000000006</v>
      </c>
      <c r="O3045" s="75">
        <v>92.025000000000006</v>
      </c>
      <c r="P3045" s="77">
        <v>0</v>
      </c>
      <c r="Q3045" s="77">
        <v>95.092500000000001</v>
      </c>
    </row>
    <row r="3046" spans="1:17" x14ac:dyDescent="0.2">
      <c r="A3046" s="19">
        <v>40181323</v>
      </c>
      <c r="B3046" s="19" t="s">
        <v>3627</v>
      </c>
      <c r="C3046" s="20">
        <v>80185</v>
      </c>
      <c r="D3046" s="73">
        <v>287.75</v>
      </c>
      <c r="E3046" s="74">
        <v>0</v>
      </c>
      <c r="G3046" s="75">
        <v>0</v>
      </c>
      <c r="H3046" s="75">
        <v>100.1982</v>
      </c>
      <c r="I3046" s="75">
        <v>96.965999999999994</v>
      </c>
      <c r="J3046" s="75">
        <v>91.578999999999994</v>
      </c>
      <c r="K3046" s="75">
        <v>75.417999999999992</v>
      </c>
      <c r="L3046" s="76">
        <v>0</v>
      </c>
      <c r="M3046" s="75">
        <v>96.965999999999994</v>
      </c>
      <c r="N3046" s="75">
        <v>96.965999999999994</v>
      </c>
      <c r="O3046" s="75">
        <v>96.965999999999994</v>
      </c>
      <c r="P3046" s="77">
        <v>0</v>
      </c>
      <c r="Q3046" s="77">
        <v>100.1982</v>
      </c>
    </row>
    <row r="3047" spans="1:17" x14ac:dyDescent="0.2">
      <c r="A3047" s="19">
        <v>40181463</v>
      </c>
      <c r="B3047" s="19" t="s">
        <v>2394</v>
      </c>
      <c r="C3047" s="20">
        <v>82977</v>
      </c>
      <c r="D3047" s="73">
        <v>128.75</v>
      </c>
      <c r="E3047" s="74">
        <v>0</v>
      </c>
      <c r="G3047" s="75">
        <v>274.63747000000001</v>
      </c>
      <c r="H3047" s="75">
        <v>614.37660000000005</v>
      </c>
      <c r="I3047" s="75">
        <v>594.55799999999999</v>
      </c>
      <c r="J3047" s="75">
        <v>561.52700000000004</v>
      </c>
      <c r="K3047" s="75">
        <v>462.43399999999997</v>
      </c>
      <c r="L3047" s="76">
        <v>0</v>
      </c>
      <c r="M3047" s="75">
        <v>594.55799999999999</v>
      </c>
      <c r="N3047" s="75">
        <v>594.55799999999999</v>
      </c>
      <c r="O3047" s="75">
        <v>594.55799999999999</v>
      </c>
      <c r="P3047" s="77">
        <v>0</v>
      </c>
      <c r="Q3047" s="77">
        <v>614.37660000000005</v>
      </c>
    </row>
    <row r="3048" spans="1:17" x14ac:dyDescent="0.2">
      <c r="A3048" s="19">
        <v>40181505</v>
      </c>
      <c r="B3048" s="19" t="s">
        <v>3621</v>
      </c>
      <c r="C3048" s="20">
        <v>82800</v>
      </c>
      <c r="D3048" s="73">
        <v>225.75</v>
      </c>
      <c r="E3048" s="74">
        <v>0</v>
      </c>
      <c r="G3048" s="75">
        <v>347.59784999999999</v>
      </c>
      <c r="H3048" s="75">
        <v>536.84249999999997</v>
      </c>
      <c r="I3048" s="75">
        <v>519.52499999999998</v>
      </c>
      <c r="J3048" s="75">
        <v>490.66249999999997</v>
      </c>
      <c r="K3048" s="75">
        <v>404.07499999999999</v>
      </c>
      <c r="L3048" s="76">
        <v>0</v>
      </c>
      <c r="M3048" s="75">
        <v>519.52499999999998</v>
      </c>
      <c r="N3048" s="75">
        <v>519.52499999999998</v>
      </c>
      <c r="O3048" s="75">
        <v>519.52499999999998</v>
      </c>
      <c r="P3048" s="77">
        <v>0</v>
      </c>
      <c r="Q3048" s="77">
        <v>536.84249999999997</v>
      </c>
    </row>
    <row r="3049" spans="1:17" x14ac:dyDescent="0.2">
      <c r="A3049" s="19">
        <v>40181547</v>
      </c>
      <c r="B3049" s="19" t="s">
        <v>1342</v>
      </c>
      <c r="C3049" s="20">
        <v>82374</v>
      </c>
      <c r="D3049" s="73">
        <v>84.5</v>
      </c>
      <c r="E3049" s="74">
        <v>0</v>
      </c>
      <c r="G3049" s="75">
        <v>288.81893000000002</v>
      </c>
      <c r="H3049" s="75">
        <v>0</v>
      </c>
      <c r="I3049" s="75">
        <v>0</v>
      </c>
      <c r="J3049" s="75">
        <v>0</v>
      </c>
      <c r="K3049" s="75">
        <v>0</v>
      </c>
      <c r="L3049" s="76">
        <v>0</v>
      </c>
      <c r="M3049" s="75">
        <v>0</v>
      </c>
      <c r="N3049" s="75">
        <v>0</v>
      </c>
      <c r="O3049" s="75">
        <v>0</v>
      </c>
      <c r="P3049" s="77">
        <v>0</v>
      </c>
      <c r="Q3049" s="77">
        <v>288.81893000000002</v>
      </c>
    </row>
    <row r="3050" spans="1:17" x14ac:dyDescent="0.2">
      <c r="A3050" s="19">
        <v>40181596</v>
      </c>
      <c r="B3050" s="19" t="s">
        <v>2598</v>
      </c>
      <c r="C3050" s="20">
        <v>83090</v>
      </c>
      <c r="D3050" s="73">
        <v>402.5</v>
      </c>
      <c r="E3050" s="74">
        <v>0</v>
      </c>
      <c r="G3050" s="75">
        <v>309.1026</v>
      </c>
      <c r="H3050" s="75">
        <v>625.5924</v>
      </c>
      <c r="I3050" s="75">
        <v>605.41199999999992</v>
      </c>
      <c r="J3050" s="75">
        <v>571.77799999999991</v>
      </c>
      <c r="K3050" s="75">
        <v>470.87599999999992</v>
      </c>
      <c r="L3050" s="76">
        <v>0</v>
      </c>
      <c r="M3050" s="75">
        <v>605.41199999999992</v>
      </c>
      <c r="N3050" s="75">
        <v>605.41199999999992</v>
      </c>
      <c r="O3050" s="75">
        <v>605.41199999999992</v>
      </c>
      <c r="P3050" s="77">
        <v>0</v>
      </c>
      <c r="Q3050" s="77">
        <v>625.5924</v>
      </c>
    </row>
    <row r="3051" spans="1:17" x14ac:dyDescent="0.2">
      <c r="A3051" s="19">
        <v>40181604</v>
      </c>
      <c r="B3051" s="19" t="s">
        <v>2500</v>
      </c>
      <c r="C3051" s="20">
        <v>87338</v>
      </c>
      <c r="D3051" s="73">
        <v>70</v>
      </c>
      <c r="E3051" s="74">
        <v>0</v>
      </c>
      <c r="G3051" s="75">
        <v>119.59191</v>
      </c>
      <c r="H3051" s="75">
        <v>610.51710000000003</v>
      </c>
      <c r="I3051" s="75">
        <v>590.82300000000009</v>
      </c>
      <c r="J3051" s="75">
        <v>557.99950000000001</v>
      </c>
      <c r="K3051" s="75">
        <v>459.529</v>
      </c>
      <c r="L3051" s="76">
        <v>209.73599999999999</v>
      </c>
      <c r="M3051" s="75">
        <v>590.82300000000009</v>
      </c>
      <c r="N3051" s="75">
        <v>590.82300000000009</v>
      </c>
      <c r="O3051" s="75">
        <v>590.82300000000009</v>
      </c>
      <c r="P3051" s="77">
        <v>119.59191</v>
      </c>
      <c r="Q3051" s="77">
        <v>610.51710000000003</v>
      </c>
    </row>
    <row r="3052" spans="1:17" x14ac:dyDescent="0.2">
      <c r="A3052" s="19">
        <v>40181620</v>
      </c>
      <c r="B3052" s="19" t="s">
        <v>619</v>
      </c>
      <c r="C3052" s="20">
        <v>82306</v>
      </c>
      <c r="D3052" s="73">
        <v>260</v>
      </c>
      <c r="E3052" s="74">
        <v>0</v>
      </c>
      <c r="G3052" s="75">
        <v>119.59191</v>
      </c>
      <c r="H3052" s="75">
        <v>301.69200000000001</v>
      </c>
      <c r="I3052" s="75">
        <v>291.95999999999998</v>
      </c>
      <c r="J3052" s="75">
        <v>275.73999999999995</v>
      </c>
      <c r="K3052" s="75">
        <v>227.07999999999996</v>
      </c>
      <c r="L3052" s="76">
        <v>209.73599999999999</v>
      </c>
      <c r="M3052" s="75">
        <v>291.95999999999998</v>
      </c>
      <c r="N3052" s="75">
        <v>291.95999999999998</v>
      </c>
      <c r="O3052" s="75">
        <v>291.95999999999998</v>
      </c>
      <c r="P3052" s="77">
        <v>119.59191</v>
      </c>
      <c r="Q3052" s="77">
        <v>301.69200000000001</v>
      </c>
    </row>
    <row r="3053" spans="1:17" x14ac:dyDescent="0.2">
      <c r="A3053" s="19">
        <v>40181620</v>
      </c>
      <c r="B3053" s="19" t="s">
        <v>619</v>
      </c>
      <c r="C3053" s="20">
        <v>82306</v>
      </c>
      <c r="D3053" s="73">
        <v>260</v>
      </c>
      <c r="E3053" s="74">
        <v>0</v>
      </c>
      <c r="G3053" s="75">
        <v>264.86633</v>
      </c>
      <c r="H3053" s="75">
        <v>726.40440000000012</v>
      </c>
      <c r="I3053" s="75">
        <v>702.97200000000009</v>
      </c>
      <c r="J3053" s="75">
        <v>663.91800000000001</v>
      </c>
      <c r="K3053" s="75">
        <v>546.75599999999997</v>
      </c>
      <c r="L3053" s="76">
        <v>549.00900000000001</v>
      </c>
      <c r="M3053" s="75">
        <v>702.97200000000009</v>
      </c>
      <c r="N3053" s="75">
        <v>702.97200000000009</v>
      </c>
      <c r="O3053" s="75">
        <v>702.97200000000009</v>
      </c>
      <c r="P3053" s="77">
        <v>264.86633</v>
      </c>
      <c r="Q3053" s="77">
        <v>726.40440000000012</v>
      </c>
    </row>
    <row r="3054" spans="1:17" x14ac:dyDescent="0.2">
      <c r="A3054" s="19">
        <v>40181638</v>
      </c>
      <c r="B3054" s="19" t="s">
        <v>1881</v>
      </c>
      <c r="C3054" s="20">
        <v>82626</v>
      </c>
      <c r="D3054" s="73">
        <v>544.5</v>
      </c>
      <c r="E3054" s="74">
        <v>0</v>
      </c>
      <c r="G3054" s="75">
        <v>192.19109999999998</v>
      </c>
      <c r="H3054" s="75">
        <v>1156.7711999999999</v>
      </c>
      <c r="I3054" s="75">
        <v>1119.4559999999999</v>
      </c>
      <c r="J3054" s="75">
        <v>1057.2639999999999</v>
      </c>
      <c r="K3054" s="75">
        <v>870.68799999999987</v>
      </c>
      <c r="L3054" s="76">
        <v>0</v>
      </c>
      <c r="M3054" s="75">
        <v>1119.4559999999999</v>
      </c>
      <c r="N3054" s="75">
        <v>1119.4559999999999</v>
      </c>
      <c r="O3054" s="75">
        <v>1119.4559999999999</v>
      </c>
      <c r="P3054" s="77">
        <v>0</v>
      </c>
      <c r="Q3054" s="77">
        <v>1156.7711999999999</v>
      </c>
    </row>
    <row r="3055" spans="1:17" x14ac:dyDescent="0.2">
      <c r="A3055" s="19">
        <v>40181653</v>
      </c>
      <c r="B3055" s="19" t="s">
        <v>3171</v>
      </c>
      <c r="C3055" s="20">
        <v>82803</v>
      </c>
      <c r="D3055" s="73">
        <v>364.75</v>
      </c>
      <c r="E3055" s="74">
        <v>0</v>
      </c>
      <c r="G3055" s="75">
        <v>114.66832000000001</v>
      </c>
      <c r="H3055" s="75">
        <v>622.88610000000006</v>
      </c>
      <c r="I3055" s="75">
        <v>602.79300000000001</v>
      </c>
      <c r="J3055" s="75">
        <v>569.30449999999996</v>
      </c>
      <c r="K3055" s="75">
        <v>468.83899999999994</v>
      </c>
      <c r="L3055" s="76">
        <v>0</v>
      </c>
      <c r="M3055" s="75">
        <v>602.79300000000001</v>
      </c>
      <c r="N3055" s="75">
        <v>602.79300000000001</v>
      </c>
      <c r="O3055" s="75">
        <v>602.79300000000001</v>
      </c>
      <c r="P3055" s="77">
        <v>0</v>
      </c>
      <c r="Q3055" s="77">
        <v>622.88610000000006</v>
      </c>
    </row>
    <row r="3056" spans="1:17" x14ac:dyDescent="0.2">
      <c r="A3056" s="19">
        <v>40181679</v>
      </c>
      <c r="B3056" s="19" t="s">
        <v>1218</v>
      </c>
      <c r="C3056" s="20">
        <v>82803</v>
      </c>
      <c r="D3056" s="73">
        <v>282.25</v>
      </c>
      <c r="E3056" s="74">
        <v>0</v>
      </c>
      <c r="G3056" s="75">
        <v>167.15493000000001</v>
      </c>
      <c r="H3056" s="75">
        <v>724.08870000000002</v>
      </c>
      <c r="I3056" s="75">
        <v>700.73099999999999</v>
      </c>
      <c r="J3056" s="75">
        <v>661.80150000000003</v>
      </c>
      <c r="K3056" s="75">
        <v>545.01300000000003</v>
      </c>
      <c r="L3056" s="76">
        <v>549.00900000000001</v>
      </c>
      <c r="M3056" s="75">
        <v>700.73099999999999</v>
      </c>
      <c r="N3056" s="75">
        <v>700.73099999999999</v>
      </c>
      <c r="O3056" s="75">
        <v>700.73099999999999</v>
      </c>
      <c r="P3056" s="77">
        <v>167.15493000000001</v>
      </c>
      <c r="Q3056" s="77">
        <v>724.08870000000002</v>
      </c>
    </row>
    <row r="3057" spans="1:17" x14ac:dyDescent="0.2">
      <c r="A3057" s="19">
        <v>40181679</v>
      </c>
      <c r="B3057" s="19" t="s">
        <v>1218</v>
      </c>
      <c r="C3057" s="20">
        <v>82803</v>
      </c>
      <c r="D3057" s="73">
        <v>282.25</v>
      </c>
      <c r="E3057" s="74">
        <v>0</v>
      </c>
      <c r="G3057" s="75">
        <v>0</v>
      </c>
      <c r="H3057" s="75">
        <v>13.299000000000001</v>
      </c>
      <c r="I3057" s="75">
        <v>12.870000000000001</v>
      </c>
      <c r="J3057" s="75">
        <v>12.155000000000001</v>
      </c>
      <c r="K3057" s="75">
        <v>10.01</v>
      </c>
      <c r="L3057" s="76">
        <v>0</v>
      </c>
      <c r="M3057" s="75">
        <v>12.870000000000001</v>
      </c>
      <c r="N3057" s="75">
        <v>12.870000000000001</v>
      </c>
      <c r="O3057" s="75">
        <v>12.870000000000001</v>
      </c>
      <c r="P3057" s="77">
        <v>0</v>
      </c>
      <c r="Q3057" s="77">
        <v>13.299000000000001</v>
      </c>
    </row>
    <row r="3058" spans="1:17" x14ac:dyDescent="0.2">
      <c r="A3058" s="19">
        <v>40181703</v>
      </c>
      <c r="B3058" s="19" t="s">
        <v>3989</v>
      </c>
      <c r="C3058" s="72" t="s">
        <v>50</v>
      </c>
      <c r="D3058" s="73">
        <v>321.25</v>
      </c>
      <c r="E3058" s="74">
        <v>0</v>
      </c>
      <c r="G3058" s="75">
        <v>0</v>
      </c>
      <c r="H3058" s="75">
        <v>27.806999999999999</v>
      </c>
      <c r="I3058" s="75">
        <v>26.91</v>
      </c>
      <c r="J3058" s="75">
        <v>25.414999999999999</v>
      </c>
      <c r="K3058" s="75">
        <v>20.929999999999996</v>
      </c>
      <c r="L3058" s="76">
        <v>0</v>
      </c>
      <c r="M3058" s="75">
        <v>26.91</v>
      </c>
      <c r="N3058" s="75">
        <v>26.91</v>
      </c>
      <c r="O3058" s="75">
        <v>26.91</v>
      </c>
      <c r="P3058" s="77">
        <v>0</v>
      </c>
      <c r="Q3058" s="77">
        <v>27.806999999999999</v>
      </c>
    </row>
    <row r="3059" spans="1:17" x14ac:dyDescent="0.2">
      <c r="A3059" s="19">
        <v>40181711</v>
      </c>
      <c r="B3059" s="19" t="s">
        <v>1895</v>
      </c>
      <c r="C3059" s="20">
        <v>85613</v>
      </c>
      <c r="D3059" s="73">
        <v>239.75</v>
      </c>
      <c r="E3059" s="74">
        <v>0</v>
      </c>
      <c r="G3059" s="75">
        <v>0</v>
      </c>
      <c r="H3059" s="75">
        <v>10.397400000000001</v>
      </c>
      <c r="I3059" s="75">
        <v>10.061999999999999</v>
      </c>
      <c r="J3059" s="75">
        <v>9.5030000000000001</v>
      </c>
      <c r="K3059" s="75">
        <v>7.8259999999999996</v>
      </c>
      <c r="L3059" s="76">
        <v>0</v>
      </c>
      <c r="M3059" s="75">
        <v>10.061999999999999</v>
      </c>
      <c r="N3059" s="75">
        <v>10.061999999999999</v>
      </c>
      <c r="O3059" s="75">
        <v>10.061999999999999</v>
      </c>
      <c r="P3059" s="77">
        <v>0</v>
      </c>
      <c r="Q3059" s="77">
        <v>10.397400000000001</v>
      </c>
    </row>
    <row r="3060" spans="1:17" x14ac:dyDescent="0.2">
      <c r="A3060" s="19">
        <v>40181729</v>
      </c>
      <c r="B3060" s="19" t="s">
        <v>2440</v>
      </c>
      <c r="C3060" s="20">
        <v>83516</v>
      </c>
      <c r="D3060" s="73">
        <v>343.5</v>
      </c>
      <c r="E3060" s="74">
        <v>0</v>
      </c>
      <c r="G3060" s="75">
        <v>8.8472249999999999</v>
      </c>
      <c r="H3060" s="75">
        <v>18.8325</v>
      </c>
      <c r="I3060" s="75">
        <v>18.225000000000001</v>
      </c>
      <c r="J3060" s="75">
        <v>17.212499999999999</v>
      </c>
      <c r="K3060" s="75">
        <v>14.174999999999999</v>
      </c>
      <c r="L3060" s="74" t="s">
        <v>674</v>
      </c>
      <c r="M3060" s="75">
        <v>18.225000000000001</v>
      </c>
      <c r="N3060" s="75">
        <v>18.225000000000001</v>
      </c>
      <c r="O3060" s="75">
        <v>18.225000000000001</v>
      </c>
      <c r="P3060" s="75">
        <v>8.8472249999999999</v>
      </c>
      <c r="Q3060" s="75">
        <v>18.8325</v>
      </c>
    </row>
    <row r="3061" spans="1:17" x14ac:dyDescent="0.2">
      <c r="A3061" s="19">
        <v>40181778</v>
      </c>
      <c r="B3061" s="19" t="s">
        <v>625</v>
      </c>
      <c r="C3061" s="20">
        <v>87077</v>
      </c>
      <c r="D3061" s="73">
        <v>61</v>
      </c>
      <c r="E3061" s="74">
        <v>0</v>
      </c>
      <c r="G3061" s="75">
        <v>0</v>
      </c>
      <c r="H3061" s="75">
        <v>513.09960000000001</v>
      </c>
      <c r="I3061" s="75">
        <v>496.54800000000006</v>
      </c>
      <c r="J3061" s="75">
        <v>468.96199999999999</v>
      </c>
      <c r="K3061" s="75">
        <v>386.20400000000001</v>
      </c>
      <c r="L3061" s="76">
        <v>0</v>
      </c>
      <c r="M3061" s="75">
        <v>496.54800000000006</v>
      </c>
      <c r="N3061" s="75">
        <v>496.54800000000006</v>
      </c>
      <c r="O3061" s="75">
        <v>496.54800000000006</v>
      </c>
      <c r="P3061" s="77">
        <v>0</v>
      </c>
      <c r="Q3061" s="77">
        <v>513.09960000000001</v>
      </c>
    </row>
    <row r="3062" spans="1:17" x14ac:dyDescent="0.2">
      <c r="A3062" s="19">
        <v>40181786</v>
      </c>
      <c r="B3062" s="19" t="s">
        <v>22</v>
      </c>
      <c r="C3062" s="20">
        <v>80061</v>
      </c>
      <c r="D3062" s="73">
        <v>135.25</v>
      </c>
      <c r="E3062" s="74">
        <v>0</v>
      </c>
      <c r="G3062" s="75">
        <v>17.720664000000003</v>
      </c>
      <c r="H3062" s="75">
        <v>37.720800000000004</v>
      </c>
      <c r="I3062" s="75">
        <v>36.504000000000005</v>
      </c>
      <c r="J3062" s="75">
        <v>34.475999999999999</v>
      </c>
      <c r="K3062" s="75">
        <v>28.391999999999999</v>
      </c>
      <c r="L3062" s="74" t="s">
        <v>674</v>
      </c>
      <c r="M3062" s="75">
        <v>36.504000000000005</v>
      </c>
      <c r="N3062" s="75">
        <v>36.504000000000005</v>
      </c>
      <c r="O3062" s="75">
        <v>36.504000000000005</v>
      </c>
      <c r="P3062" s="75">
        <v>17.720664000000003</v>
      </c>
      <c r="Q3062" s="75">
        <v>37.720800000000004</v>
      </c>
    </row>
    <row r="3063" spans="1:17" x14ac:dyDescent="0.2">
      <c r="A3063" s="19">
        <v>40181802</v>
      </c>
      <c r="B3063" s="19" t="s">
        <v>829</v>
      </c>
      <c r="C3063" s="20">
        <v>87077</v>
      </c>
      <c r="D3063" s="73">
        <v>61</v>
      </c>
      <c r="E3063" s="74">
        <v>0</v>
      </c>
      <c r="G3063" s="75">
        <v>20.968029999999999</v>
      </c>
      <c r="H3063" s="75">
        <v>219.2475</v>
      </c>
      <c r="I3063" s="75">
        <v>212.17500000000001</v>
      </c>
      <c r="J3063" s="75">
        <v>200.38749999999999</v>
      </c>
      <c r="K3063" s="75">
        <v>165.02499999999998</v>
      </c>
      <c r="L3063" s="76">
        <v>0</v>
      </c>
      <c r="M3063" s="75">
        <v>212.17500000000001</v>
      </c>
      <c r="N3063" s="75">
        <v>212.17500000000001</v>
      </c>
      <c r="O3063" s="75">
        <v>212.17500000000001</v>
      </c>
      <c r="P3063" s="77">
        <v>0</v>
      </c>
      <c r="Q3063" s="77">
        <v>219.2475</v>
      </c>
    </row>
    <row r="3064" spans="1:17" x14ac:dyDescent="0.2">
      <c r="A3064" s="19">
        <v>40181810</v>
      </c>
      <c r="B3064" s="19" t="s">
        <v>4426</v>
      </c>
      <c r="C3064" s="20">
        <v>87186</v>
      </c>
      <c r="D3064" s="73">
        <v>71</v>
      </c>
      <c r="E3064" s="74">
        <v>0</v>
      </c>
      <c r="G3064" s="75">
        <v>25.169240000000002</v>
      </c>
      <c r="H3064" s="75">
        <v>197.625</v>
      </c>
      <c r="I3064" s="75">
        <v>191.25</v>
      </c>
      <c r="J3064" s="75">
        <v>180.625</v>
      </c>
      <c r="K3064" s="75">
        <v>148.75</v>
      </c>
      <c r="L3064" s="76">
        <v>0</v>
      </c>
      <c r="M3064" s="75">
        <v>191.25</v>
      </c>
      <c r="N3064" s="75">
        <v>191.25</v>
      </c>
      <c r="O3064" s="75">
        <v>191.25</v>
      </c>
      <c r="P3064" s="77">
        <v>0</v>
      </c>
      <c r="Q3064" s="77">
        <v>197.625</v>
      </c>
    </row>
    <row r="3065" spans="1:17" x14ac:dyDescent="0.2">
      <c r="A3065" s="19">
        <v>40181828</v>
      </c>
      <c r="B3065" s="19" t="s">
        <v>596</v>
      </c>
      <c r="C3065" s="20">
        <v>82248</v>
      </c>
      <c r="D3065" s="73">
        <v>84.5</v>
      </c>
      <c r="E3065" s="74">
        <v>0</v>
      </c>
      <c r="G3065" s="75">
        <v>79.043579999999992</v>
      </c>
      <c r="H3065" s="75">
        <v>293.64750000000004</v>
      </c>
      <c r="I3065" s="75">
        <v>284.17500000000001</v>
      </c>
      <c r="J3065" s="75">
        <v>268.38749999999999</v>
      </c>
      <c r="K3065" s="75">
        <v>221.02499999999998</v>
      </c>
      <c r="L3065" s="76">
        <v>71.829000000000008</v>
      </c>
      <c r="M3065" s="75">
        <v>284.17500000000001</v>
      </c>
      <c r="N3065" s="75">
        <v>284.17500000000001</v>
      </c>
      <c r="O3065" s="75">
        <v>284.17500000000001</v>
      </c>
      <c r="P3065" s="77">
        <v>71.829000000000008</v>
      </c>
      <c r="Q3065" s="77">
        <v>293.64750000000004</v>
      </c>
    </row>
    <row r="3066" spans="1:17" x14ac:dyDescent="0.2">
      <c r="A3066" s="19">
        <v>40181836</v>
      </c>
      <c r="B3066" s="19" t="s">
        <v>635</v>
      </c>
      <c r="C3066" s="20">
        <v>83605</v>
      </c>
      <c r="D3066" s="73">
        <v>107</v>
      </c>
      <c r="E3066" s="74">
        <v>0</v>
      </c>
      <c r="G3066" s="75">
        <v>79.043579999999992</v>
      </c>
      <c r="H3066" s="75">
        <v>306.93720000000002</v>
      </c>
      <c r="I3066" s="75">
        <v>297.036</v>
      </c>
      <c r="J3066" s="75">
        <v>280.53399999999999</v>
      </c>
      <c r="K3066" s="75">
        <v>231.02799999999999</v>
      </c>
      <c r="L3066" s="76">
        <v>71.829000000000008</v>
      </c>
      <c r="M3066" s="75">
        <v>297.036</v>
      </c>
      <c r="N3066" s="75">
        <v>297.036</v>
      </c>
      <c r="O3066" s="75">
        <v>297.036</v>
      </c>
      <c r="P3066" s="77">
        <v>71.829000000000008</v>
      </c>
      <c r="Q3066" s="77">
        <v>306.93720000000002</v>
      </c>
    </row>
    <row r="3067" spans="1:17" x14ac:dyDescent="0.2">
      <c r="A3067" s="19">
        <v>40181844</v>
      </c>
      <c r="B3067" s="19" t="s">
        <v>3926</v>
      </c>
      <c r="C3067" s="20">
        <v>80069</v>
      </c>
      <c r="D3067" s="73">
        <v>421.75</v>
      </c>
      <c r="E3067" s="74">
        <v>0</v>
      </c>
      <c r="G3067" s="75">
        <v>79.043579999999992</v>
      </c>
      <c r="H3067" s="75">
        <v>120.0351</v>
      </c>
      <c r="I3067" s="75">
        <v>116.163</v>
      </c>
      <c r="J3067" s="75">
        <v>109.70949999999999</v>
      </c>
      <c r="K3067" s="75">
        <v>90.34899999999999</v>
      </c>
      <c r="L3067" s="76">
        <v>71.829000000000008</v>
      </c>
      <c r="M3067" s="75">
        <v>116.163</v>
      </c>
      <c r="N3067" s="75">
        <v>116.163</v>
      </c>
      <c r="O3067" s="75">
        <v>116.163</v>
      </c>
      <c r="P3067" s="77">
        <v>71.829000000000008</v>
      </c>
      <c r="Q3067" s="77">
        <v>120.0351</v>
      </c>
    </row>
    <row r="3068" spans="1:17" x14ac:dyDescent="0.2">
      <c r="A3068" s="19">
        <v>40181851</v>
      </c>
      <c r="B3068" s="19" t="s">
        <v>3055</v>
      </c>
      <c r="C3068" s="20">
        <v>83735</v>
      </c>
      <c r="D3068" s="73">
        <v>145.25</v>
      </c>
      <c r="E3068" s="74">
        <v>0</v>
      </c>
      <c r="G3068" s="75">
        <v>0</v>
      </c>
      <c r="H3068" s="75">
        <v>88.768500000000003</v>
      </c>
      <c r="I3068" s="75">
        <v>85.905000000000001</v>
      </c>
      <c r="J3068" s="75">
        <v>81.132500000000007</v>
      </c>
      <c r="K3068" s="75">
        <v>66.814999999999998</v>
      </c>
      <c r="L3068" s="76">
        <v>0</v>
      </c>
      <c r="M3068" s="75">
        <v>85.905000000000001</v>
      </c>
      <c r="N3068" s="75">
        <v>85.905000000000001</v>
      </c>
      <c r="O3068" s="75">
        <v>85.905000000000001</v>
      </c>
      <c r="P3068" s="77">
        <v>0</v>
      </c>
      <c r="Q3068" s="77">
        <v>88.768500000000003</v>
      </c>
    </row>
    <row r="3069" spans="1:17" x14ac:dyDescent="0.2">
      <c r="A3069" s="19">
        <v>40181869</v>
      </c>
      <c r="B3069" s="19" t="s">
        <v>2335</v>
      </c>
      <c r="C3069" s="20">
        <v>82570</v>
      </c>
      <c r="D3069" s="73">
        <v>111.5</v>
      </c>
      <c r="E3069" s="74">
        <v>0</v>
      </c>
      <c r="G3069" s="75">
        <v>79.043579999999992</v>
      </c>
      <c r="H3069" s="75">
        <v>75.097500000000011</v>
      </c>
      <c r="I3069" s="75">
        <v>72.674999999999997</v>
      </c>
      <c r="J3069" s="75">
        <v>68.637500000000003</v>
      </c>
      <c r="K3069" s="75">
        <v>56.524999999999999</v>
      </c>
      <c r="L3069" s="76">
        <v>71.829000000000008</v>
      </c>
      <c r="M3069" s="75">
        <v>72.674999999999997</v>
      </c>
      <c r="N3069" s="75">
        <v>72.674999999999997</v>
      </c>
      <c r="O3069" s="75">
        <v>72.674999999999997</v>
      </c>
      <c r="P3069" s="77">
        <v>56.524999999999999</v>
      </c>
      <c r="Q3069" s="77">
        <v>79.043579999999992</v>
      </c>
    </row>
    <row r="3070" spans="1:17" x14ac:dyDescent="0.2">
      <c r="A3070" s="19">
        <v>40181877</v>
      </c>
      <c r="B3070" s="19" t="s">
        <v>340</v>
      </c>
      <c r="C3070" s="20">
        <v>81025</v>
      </c>
      <c r="D3070" s="73">
        <v>67.5</v>
      </c>
      <c r="E3070" s="74">
        <v>0</v>
      </c>
      <c r="G3070" s="75">
        <v>79.043579999999992</v>
      </c>
      <c r="H3070" s="75">
        <v>316.90680000000003</v>
      </c>
      <c r="I3070" s="75">
        <v>306.68400000000003</v>
      </c>
      <c r="J3070" s="75">
        <v>289.64599999999996</v>
      </c>
      <c r="K3070" s="75">
        <v>238.53199999999998</v>
      </c>
      <c r="L3070" s="76">
        <v>71.829000000000008</v>
      </c>
      <c r="M3070" s="75">
        <v>306.68400000000003</v>
      </c>
      <c r="N3070" s="75">
        <v>306.68400000000003</v>
      </c>
      <c r="O3070" s="75">
        <v>306.68400000000003</v>
      </c>
      <c r="P3070" s="77">
        <v>71.829000000000008</v>
      </c>
      <c r="Q3070" s="77">
        <v>316.90680000000003</v>
      </c>
    </row>
    <row r="3071" spans="1:17" x14ac:dyDescent="0.2">
      <c r="A3071" s="19">
        <v>40182016</v>
      </c>
      <c r="B3071" s="19" t="s">
        <v>2666</v>
      </c>
      <c r="C3071" s="72" t="s">
        <v>50</v>
      </c>
      <c r="D3071" s="73">
        <v>185.75</v>
      </c>
      <c r="E3071" s="74">
        <v>0</v>
      </c>
      <c r="G3071" s="75">
        <v>93.244050000000001</v>
      </c>
      <c r="H3071" s="75">
        <v>398.27250000000004</v>
      </c>
      <c r="I3071" s="75">
        <v>385.42500000000001</v>
      </c>
      <c r="J3071" s="75">
        <v>364.01249999999999</v>
      </c>
      <c r="K3071" s="75">
        <v>299.77499999999998</v>
      </c>
      <c r="L3071" s="76">
        <v>71.829000000000008</v>
      </c>
      <c r="M3071" s="75">
        <v>385.42500000000001</v>
      </c>
      <c r="N3071" s="75">
        <v>385.42500000000001</v>
      </c>
      <c r="O3071" s="75">
        <v>385.42500000000001</v>
      </c>
      <c r="P3071" s="77">
        <v>71.829000000000008</v>
      </c>
      <c r="Q3071" s="77">
        <v>398.27250000000004</v>
      </c>
    </row>
    <row r="3072" spans="1:17" x14ac:dyDescent="0.2">
      <c r="A3072" s="19">
        <v>40182024</v>
      </c>
      <c r="B3072" s="19" t="s">
        <v>3369</v>
      </c>
      <c r="C3072" s="72" t="s">
        <v>50</v>
      </c>
      <c r="D3072" s="73">
        <v>380.5</v>
      </c>
      <c r="E3072" s="74">
        <v>0</v>
      </c>
      <c r="G3072" s="75">
        <v>93.244050000000001</v>
      </c>
      <c r="H3072" s="75">
        <v>407.12610000000001</v>
      </c>
      <c r="I3072" s="75">
        <v>393.99299999999999</v>
      </c>
      <c r="J3072" s="75">
        <v>372.10449999999997</v>
      </c>
      <c r="K3072" s="75">
        <v>306.43899999999996</v>
      </c>
      <c r="L3072" s="76">
        <v>71.829000000000008</v>
      </c>
      <c r="M3072" s="75">
        <v>393.99299999999999</v>
      </c>
      <c r="N3072" s="75">
        <v>393.99299999999999</v>
      </c>
      <c r="O3072" s="75">
        <v>393.99299999999999</v>
      </c>
      <c r="P3072" s="77">
        <v>71.829000000000008</v>
      </c>
      <c r="Q3072" s="77">
        <v>407.12610000000001</v>
      </c>
    </row>
    <row r="3073" spans="1:17" x14ac:dyDescent="0.2">
      <c r="A3073" s="19">
        <v>40182032</v>
      </c>
      <c r="B3073" s="19" t="s">
        <v>1646</v>
      </c>
      <c r="C3073" s="20">
        <v>82553</v>
      </c>
      <c r="D3073" s="73">
        <v>219.5</v>
      </c>
      <c r="E3073" s="74">
        <v>0</v>
      </c>
      <c r="G3073" s="75">
        <v>93.244050000000001</v>
      </c>
      <c r="H3073" s="75">
        <v>398.27250000000004</v>
      </c>
      <c r="I3073" s="75">
        <v>385.42500000000001</v>
      </c>
      <c r="J3073" s="75">
        <v>364.01249999999999</v>
      </c>
      <c r="K3073" s="75">
        <v>299.77499999999998</v>
      </c>
      <c r="L3073" s="76">
        <v>71.829000000000008</v>
      </c>
      <c r="M3073" s="75">
        <v>385.42500000000001</v>
      </c>
      <c r="N3073" s="75">
        <v>385.42500000000001</v>
      </c>
      <c r="O3073" s="75">
        <v>385.42500000000001</v>
      </c>
      <c r="P3073" s="77">
        <v>71.829000000000008</v>
      </c>
      <c r="Q3073" s="77">
        <v>398.27250000000004</v>
      </c>
    </row>
    <row r="3074" spans="1:17" x14ac:dyDescent="0.2">
      <c r="A3074" s="19">
        <v>40182057</v>
      </c>
      <c r="B3074" s="19" t="s">
        <v>766</v>
      </c>
      <c r="C3074" s="20">
        <v>86900</v>
      </c>
      <c r="D3074" s="73">
        <v>119.75</v>
      </c>
      <c r="E3074" s="74">
        <v>133.5265</v>
      </c>
      <c r="G3074" s="75">
        <v>0</v>
      </c>
      <c r="H3074" s="75">
        <v>429.81810000000002</v>
      </c>
      <c r="I3074" s="75">
        <v>415.95300000000003</v>
      </c>
      <c r="J3074" s="75">
        <v>392.84449999999998</v>
      </c>
      <c r="K3074" s="75">
        <v>323.51900000000001</v>
      </c>
      <c r="L3074" s="76">
        <v>0</v>
      </c>
      <c r="M3074" s="75">
        <v>415.95300000000003</v>
      </c>
      <c r="N3074" s="75">
        <v>415.95300000000003</v>
      </c>
      <c r="O3074" s="75">
        <v>415.95300000000003</v>
      </c>
      <c r="P3074" s="77">
        <v>0</v>
      </c>
      <c r="Q3074" s="77">
        <v>429.81810000000002</v>
      </c>
    </row>
    <row r="3075" spans="1:17" x14ac:dyDescent="0.2">
      <c r="A3075" s="19">
        <v>40182065</v>
      </c>
      <c r="B3075" s="19" t="s">
        <v>3964</v>
      </c>
      <c r="C3075" s="20">
        <v>86901</v>
      </c>
      <c r="D3075" s="73">
        <v>106.5</v>
      </c>
      <c r="E3075" s="74">
        <v>39.053999999999995</v>
      </c>
      <c r="G3075" s="75">
        <v>0</v>
      </c>
      <c r="H3075" s="75">
        <v>453.65400000000005</v>
      </c>
      <c r="I3075" s="75">
        <v>439.02000000000004</v>
      </c>
      <c r="J3075" s="75">
        <v>414.63</v>
      </c>
      <c r="K3075" s="75">
        <v>341.46</v>
      </c>
      <c r="L3075" s="76">
        <v>0</v>
      </c>
      <c r="M3075" s="75">
        <v>439.02000000000004</v>
      </c>
      <c r="N3075" s="75">
        <v>439.02000000000004</v>
      </c>
      <c r="O3075" s="75">
        <v>439.02000000000004</v>
      </c>
      <c r="P3075" s="77">
        <v>0</v>
      </c>
      <c r="Q3075" s="77">
        <v>453.65400000000005</v>
      </c>
    </row>
    <row r="3076" spans="1:17" x14ac:dyDescent="0.2">
      <c r="A3076" s="19">
        <v>40182073</v>
      </c>
      <c r="B3076" s="19" t="s">
        <v>2703</v>
      </c>
      <c r="C3076" s="20">
        <v>87449</v>
      </c>
      <c r="D3076" s="73">
        <v>117.5</v>
      </c>
      <c r="E3076" s="74">
        <v>0</v>
      </c>
      <c r="G3076" s="75">
        <v>0</v>
      </c>
      <c r="H3076" s="75">
        <v>103.0254</v>
      </c>
      <c r="I3076" s="75">
        <v>99.701999999999998</v>
      </c>
      <c r="J3076" s="75">
        <v>94.162999999999997</v>
      </c>
      <c r="K3076" s="75">
        <v>77.545999999999992</v>
      </c>
      <c r="L3076" s="76">
        <v>0</v>
      </c>
      <c r="M3076" s="75">
        <v>99.701999999999998</v>
      </c>
      <c r="N3076" s="75">
        <v>99.701999999999998</v>
      </c>
      <c r="O3076" s="75">
        <v>99.701999999999998</v>
      </c>
      <c r="P3076" s="77">
        <v>0</v>
      </c>
      <c r="Q3076" s="77">
        <v>103.0254</v>
      </c>
    </row>
    <row r="3077" spans="1:17" x14ac:dyDescent="0.2">
      <c r="A3077" s="19">
        <v>40182081</v>
      </c>
      <c r="B3077" s="19" t="s">
        <v>1216</v>
      </c>
      <c r="C3077" s="20">
        <v>82247</v>
      </c>
      <c r="D3077" s="73">
        <v>62.5</v>
      </c>
      <c r="E3077" s="74">
        <v>0</v>
      </c>
      <c r="G3077" s="75">
        <v>93.244050000000001</v>
      </c>
      <c r="H3077" s="75">
        <v>81.84</v>
      </c>
      <c r="I3077" s="75">
        <v>79.2</v>
      </c>
      <c r="J3077" s="75">
        <v>74.8</v>
      </c>
      <c r="K3077" s="75">
        <v>61.599999999999994</v>
      </c>
      <c r="L3077" s="76">
        <v>71.829000000000008</v>
      </c>
      <c r="M3077" s="75">
        <v>79.2</v>
      </c>
      <c r="N3077" s="75">
        <v>79.2</v>
      </c>
      <c r="O3077" s="75">
        <v>79.2</v>
      </c>
      <c r="P3077" s="77">
        <v>61.599999999999994</v>
      </c>
      <c r="Q3077" s="77">
        <v>93.244050000000001</v>
      </c>
    </row>
    <row r="3078" spans="1:17" x14ac:dyDescent="0.2">
      <c r="A3078" s="19">
        <v>40182099</v>
      </c>
      <c r="B3078" s="19" t="s">
        <v>1215</v>
      </c>
      <c r="C3078" s="20">
        <v>82248</v>
      </c>
      <c r="D3078" s="73">
        <v>62.5</v>
      </c>
      <c r="E3078" s="74">
        <v>0</v>
      </c>
      <c r="G3078" s="75">
        <v>93.244050000000001</v>
      </c>
      <c r="H3078" s="75">
        <v>429.81810000000002</v>
      </c>
      <c r="I3078" s="75">
        <v>415.95300000000003</v>
      </c>
      <c r="J3078" s="75">
        <v>392.84449999999998</v>
      </c>
      <c r="K3078" s="75">
        <v>323.51900000000001</v>
      </c>
      <c r="L3078" s="76">
        <v>71.829000000000008</v>
      </c>
      <c r="M3078" s="75">
        <v>415.95300000000003</v>
      </c>
      <c r="N3078" s="75">
        <v>415.95300000000003</v>
      </c>
      <c r="O3078" s="75">
        <v>415.95300000000003</v>
      </c>
      <c r="P3078" s="77">
        <v>71.829000000000008</v>
      </c>
      <c r="Q3078" s="77">
        <v>429.81810000000002</v>
      </c>
    </row>
    <row r="3079" spans="1:17" x14ac:dyDescent="0.2">
      <c r="A3079" s="19">
        <v>40182107</v>
      </c>
      <c r="B3079" s="19" t="s">
        <v>985</v>
      </c>
      <c r="C3079" s="20">
        <v>86658</v>
      </c>
      <c r="D3079" s="73">
        <v>51.25</v>
      </c>
      <c r="E3079" s="74">
        <v>0</v>
      </c>
      <c r="G3079" s="75">
        <v>93.244050000000001</v>
      </c>
      <c r="H3079" s="75">
        <v>398.27250000000004</v>
      </c>
      <c r="I3079" s="75">
        <v>385.42500000000001</v>
      </c>
      <c r="J3079" s="75">
        <v>364.01249999999999</v>
      </c>
      <c r="K3079" s="75">
        <v>299.77499999999998</v>
      </c>
      <c r="L3079" s="76">
        <v>71.829000000000008</v>
      </c>
      <c r="M3079" s="75">
        <v>385.42500000000001</v>
      </c>
      <c r="N3079" s="75">
        <v>385.42500000000001</v>
      </c>
      <c r="O3079" s="75">
        <v>385.42500000000001</v>
      </c>
      <c r="P3079" s="77">
        <v>71.829000000000008</v>
      </c>
      <c r="Q3079" s="77">
        <v>398.27250000000004</v>
      </c>
    </row>
    <row r="3080" spans="1:17" x14ac:dyDescent="0.2">
      <c r="A3080" s="19">
        <v>40182164</v>
      </c>
      <c r="B3080" s="19" t="s">
        <v>986</v>
      </c>
      <c r="C3080" s="20">
        <v>86710</v>
      </c>
      <c r="D3080" s="73">
        <v>40.5</v>
      </c>
      <c r="E3080" s="74">
        <v>0</v>
      </c>
      <c r="G3080" s="75">
        <v>79.043579999999992</v>
      </c>
      <c r="H3080" s="75">
        <v>316.90680000000003</v>
      </c>
      <c r="I3080" s="75">
        <v>306.68400000000003</v>
      </c>
      <c r="J3080" s="75">
        <v>289.64599999999996</v>
      </c>
      <c r="K3080" s="75">
        <v>238.53199999999998</v>
      </c>
      <c r="L3080" s="76">
        <v>71.829000000000008</v>
      </c>
      <c r="M3080" s="75">
        <v>306.68400000000003</v>
      </c>
      <c r="N3080" s="75">
        <v>306.68400000000003</v>
      </c>
      <c r="O3080" s="75">
        <v>306.68400000000003</v>
      </c>
      <c r="P3080" s="77">
        <v>71.829000000000008</v>
      </c>
      <c r="Q3080" s="77">
        <v>316.90680000000003</v>
      </c>
    </row>
    <row r="3081" spans="1:17" x14ac:dyDescent="0.2">
      <c r="A3081" s="19">
        <v>40182172</v>
      </c>
      <c r="B3081" s="19" t="s">
        <v>620</v>
      </c>
      <c r="C3081" s="20">
        <v>87400</v>
      </c>
      <c r="D3081" s="73">
        <v>132.5</v>
      </c>
      <c r="E3081" s="74">
        <v>0</v>
      </c>
      <c r="G3081" s="75">
        <v>79.043579999999992</v>
      </c>
      <c r="H3081" s="75">
        <v>293.64750000000004</v>
      </c>
      <c r="I3081" s="75">
        <v>284.17500000000001</v>
      </c>
      <c r="J3081" s="75">
        <v>268.38749999999999</v>
      </c>
      <c r="K3081" s="75">
        <v>221.02499999999998</v>
      </c>
      <c r="L3081" s="76">
        <v>71.829000000000008</v>
      </c>
      <c r="M3081" s="75">
        <v>284.17500000000001</v>
      </c>
      <c r="N3081" s="75">
        <v>284.17500000000001</v>
      </c>
      <c r="O3081" s="75">
        <v>284.17500000000001</v>
      </c>
      <c r="P3081" s="77">
        <v>71.829000000000008</v>
      </c>
      <c r="Q3081" s="77">
        <v>293.64750000000004</v>
      </c>
    </row>
    <row r="3082" spans="1:17" x14ac:dyDescent="0.2">
      <c r="A3082" s="19">
        <v>40182180</v>
      </c>
      <c r="B3082" s="19" t="s">
        <v>21</v>
      </c>
      <c r="C3082" s="20">
        <v>84154</v>
      </c>
      <c r="D3082" s="73">
        <v>231.5</v>
      </c>
      <c r="E3082" s="74">
        <v>0</v>
      </c>
      <c r="G3082" s="75">
        <v>0</v>
      </c>
      <c r="H3082" s="75">
        <v>316.90680000000003</v>
      </c>
      <c r="I3082" s="75">
        <v>306.68400000000003</v>
      </c>
      <c r="J3082" s="75">
        <v>289.64599999999996</v>
      </c>
      <c r="K3082" s="75">
        <v>238.53199999999998</v>
      </c>
      <c r="L3082" s="76">
        <v>0</v>
      </c>
      <c r="M3082" s="75">
        <v>306.68400000000003</v>
      </c>
      <c r="N3082" s="75">
        <v>306.68400000000003</v>
      </c>
      <c r="O3082" s="75">
        <v>306.68400000000003</v>
      </c>
      <c r="P3082" s="77">
        <v>0</v>
      </c>
      <c r="Q3082" s="77">
        <v>316.90680000000003</v>
      </c>
    </row>
    <row r="3083" spans="1:17" x14ac:dyDescent="0.2">
      <c r="A3083" s="19">
        <v>40182198</v>
      </c>
      <c r="B3083" s="19" t="s">
        <v>339</v>
      </c>
      <c r="C3083" s="20">
        <v>87045</v>
      </c>
      <c r="D3083" s="73">
        <v>199.5</v>
      </c>
      <c r="E3083" s="74">
        <v>0</v>
      </c>
      <c r="G3083" s="75">
        <v>0</v>
      </c>
      <c r="H3083" s="75">
        <v>334.46519999999998</v>
      </c>
      <c r="I3083" s="75">
        <v>323.67599999999999</v>
      </c>
      <c r="J3083" s="75">
        <v>305.69399999999996</v>
      </c>
      <c r="K3083" s="75">
        <v>251.74799999999996</v>
      </c>
      <c r="L3083" s="76">
        <v>0</v>
      </c>
      <c r="M3083" s="75">
        <v>323.67599999999999</v>
      </c>
      <c r="N3083" s="75">
        <v>323.67599999999999</v>
      </c>
      <c r="O3083" s="75">
        <v>323.67599999999999</v>
      </c>
      <c r="P3083" s="77">
        <v>0</v>
      </c>
      <c r="Q3083" s="77">
        <v>334.46519999999998</v>
      </c>
    </row>
    <row r="3084" spans="1:17" x14ac:dyDescent="0.2">
      <c r="A3084" s="19">
        <v>40182206</v>
      </c>
      <c r="B3084" s="19" t="s">
        <v>338</v>
      </c>
      <c r="C3084" s="20">
        <v>87046</v>
      </c>
      <c r="D3084" s="73">
        <v>69.75</v>
      </c>
      <c r="E3084" s="74">
        <v>0</v>
      </c>
      <c r="G3084" s="75">
        <v>79.043579999999992</v>
      </c>
      <c r="H3084" s="75">
        <v>316.90680000000003</v>
      </c>
      <c r="I3084" s="75">
        <v>306.68400000000003</v>
      </c>
      <c r="J3084" s="75">
        <v>289.64599999999996</v>
      </c>
      <c r="K3084" s="75">
        <v>238.53199999999998</v>
      </c>
      <c r="L3084" s="76">
        <v>71.829000000000008</v>
      </c>
      <c r="M3084" s="75">
        <v>306.68400000000003</v>
      </c>
      <c r="N3084" s="75">
        <v>306.68400000000003</v>
      </c>
      <c r="O3084" s="75">
        <v>306.68400000000003</v>
      </c>
      <c r="P3084" s="77">
        <v>71.829000000000008</v>
      </c>
      <c r="Q3084" s="77">
        <v>316.90680000000003</v>
      </c>
    </row>
    <row r="3085" spans="1:17" x14ac:dyDescent="0.2">
      <c r="A3085" s="19">
        <v>40182222</v>
      </c>
      <c r="B3085" s="19" t="s">
        <v>605</v>
      </c>
      <c r="C3085" s="20">
        <v>84481</v>
      </c>
      <c r="D3085" s="73">
        <v>313.75</v>
      </c>
      <c r="E3085" s="74">
        <v>0</v>
      </c>
      <c r="G3085" s="75">
        <v>79.043579999999992</v>
      </c>
      <c r="H3085" s="75">
        <v>293.64750000000004</v>
      </c>
      <c r="I3085" s="75">
        <v>284.17500000000001</v>
      </c>
      <c r="J3085" s="75">
        <v>268.38749999999999</v>
      </c>
      <c r="K3085" s="75">
        <v>221.02499999999998</v>
      </c>
      <c r="L3085" s="76">
        <v>71.829000000000008</v>
      </c>
      <c r="M3085" s="75">
        <v>284.17500000000001</v>
      </c>
      <c r="N3085" s="75">
        <v>284.17500000000001</v>
      </c>
      <c r="O3085" s="75">
        <v>284.17500000000001</v>
      </c>
      <c r="P3085" s="77">
        <v>71.829000000000008</v>
      </c>
      <c r="Q3085" s="77">
        <v>293.64750000000004</v>
      </c>
    </row>
    <row r="3086" spans="1:17" x14ac:dyDescent="0.2">
      <c r="A3086" s="19">
        <v>40182230</v>
      </c>
      <c r="B3086" s="19" t="s">
        <v>585</v>
      </c>
      <c r="C3086" s="20">
        <v>83721</v>
      </c>
      <c r="D3086" s="73">
        <v>175</v>
      </c>
      <c r="E3086" s="74">
        <v>0</v>
      </c>
      <c r="G3086" s="75">
        <v>0</v>
      </c>
      <c r="H3086" s="75">
        <v>320.38499999999999</v>
      </c>
      <c r="I3086" s="75">
        <v>310.05</v>
      </c>
      <c r="J3086" s="75">
        <v>292.82499999999999</v>
      </c>
      <c r="K3086" s="75">
        <v>241.14999999999998</v>
      </c>
      <c r="L3086" s="76">
        <v>0</v>
      </c>
      <c r="M3086" s="75">
        <v>310.05</v>
      </c>
      <c r="N3086" s="75">
        <v>310.05</v>
      </c>
      <c r="O3086" s="75">
        <v>310.05</v>
      </c>
      <c r="P3086" s="77">
        <v>0</v>
      </c>
      <c r="Q3086" s="77">
        <v>320.38499999999999</v>
      </c>
    </row>
    <row r="3087" spans="1:17" x14ac:dyDescent="0.2">
      <c r="A3087" s="19">
        <v>40182248</v>
      </c>
      <c r="B3087" s="19" t="s">
        <v>1574</v>
      </c>
      <c r="C3087" s="20">
        <v>86171</v>
      </c>
      <c r="D3087" s="73">
        <v>51.25</v>
      </c>
      <c r="E3087" s="74">
        <v>0</v>
      </c>
      <c r="G3087" s="75">
        <v>82.085179999999994</v>
      </c>
      <c r="H3087" s="75">
        <v>313.31700000000001</v>
      </c>
      <c r="I3087" s="75">
        <v>303.20999999999998</v>
      </c>
      <c r="J3087" s="75">
        <v>286.36499999999995</v>
      </c>
      <c r="K3087" s="75">
        <v>235.82999999999996</v>
      </c>
      <c r="L3087" s="76">
        <v>71.829000000000008</v>
      </c>
      <c r="M3087" s="75">
        <v>303.20999999999998</v>
      </c>
      <c r="N3087" s="75">
        <v>303.20999999999998</v>
      </c>
      <c r="O3087" s="75">
        <v>303.20999999999998</v>
      </c>
      <c r="P3087" s="77">
        <v>71.829000000000008</v>
      </c>
      <c r="Q3087" s="77">
        <v>313.31700000000001</v>
      </c>
    </row>
    <row r="3088" spans="1:17" x14ac:dyDescent="0.2">
      <c r="A3088" s="19">
        <v>40182271</v>
      </c>
      <c r="B3088" s="19" t="s">
        <v>4576</v>
      </c>
      <c r="C3088" s="20">
        <v>84479</v>
      </c>
      <c r="D3088" s="73">
        <v>75</v>
      </c>
      <c r="E3088" s="74">
        <v>0</v>
      </c>
      <c r="G3088" s="75">
        <v>82.085179999999994</v>
      </c>
      <c r="H3088" s="75">
        <v>306.20250000000004</v>
      </c>
      <c r="I3088" s="75">
        <v>296.32499999999999</v>
      </c>
      <c r="J3088" s="75">
        <v>279.86250000000001</v>
      </c>
      <c r="K3088" s="75">
        <v>230.47499999999999</v>
      </c>
      <c r="L3088" s="76">
        <v>71.829000000000008</v>
      </c>
      <c r="M3088" s="75">
        <v>296.32499999999999</v>
      </c>
      <c r="N3088" s="75">
        <v>296.32499999999999</v>
      </c>
      <c r="O3088" s="75">
        <v>296.32499999999999</v>
      </c>
      <c r="P3088" s="77">
        <v>71.829000000000008</v>
      </c>
      <c r="Q3088" s="77">
        <v>306.20250000000004</v>
      </c>
    </row>
    <row r="3089" spans="1:17" x14ac:dyDescent="0.2">
      <c r="A3089" s="19">
        <v>40182289</v>
      </c>
      <c r="B3089" s="19" t="s">
        <v>4492</v>
      </c>
      <c r="C3089" s="20">
        <v>84436</v>
      </c>
      <c r="D3089" s="73">
        <v>78</v>
      </c>
      <c r="E3089" s="74">
        <v>0</v>
      </c>
      <c r="G3089" s="75">
        <v>0</v>
      </c>
      <c r="H3089" s="75">
        <v>348.76859999999999</v>
      </c>
      <c r="I3089" s="75">
        <v>337.51799999999997</v>
      </c>
      <c r="J3089" s="75">
        <v>318.767</v>
      </c>
      <c r="K3089" s="75">
        <v>262.51399999999995</v>
      </c>
      <c r="L3089" s="76">
        <v>0</v>
      </c>
      <c r="M3089" s="75">
        <v>337.51799999999997</v>
      </c>
      <c r="N3089" s="75">
        <v>337.51799999999997</v>
      </c>
      <c r="O3089" s="75">
        <v>337.51799999999997</v>
      </c>
      <c r="P3089" s="77">
        <v>0</v>
      </c>
      <c r="Q3089" s="77">
        <v>348.76859999999999</v>
      </c>
    </row>
    <row r="3090" spans="1:17" x14ac:dyDescent="0.2">
      <c r="A3090" s="19">
        <v>40182420</v>
      </c>
      <c r="B3090" s="19" t="s">
        <v>614</v>
      </c>
      <c r="C3090" s="20">
        <v>83540</v>
      </c>
      <c r="D3090" s="73">
        <v>65</v>
      </c>
      <c r="E3090" s="74">
        <v>0</v>
      </c>
      <c r="G3090" s="75">
        <v>10.922499999999999</v>
      </c>
      <c r="H3090" s="75">
        <v>23.25</v>
      </c>
      <c r="I3090" s="75">
        <v>22.500000000000004</v>
      </c>
      <c r="J3090" s="75">
        <v>21.25</v>
      </c>
      <c r="K3090" s="75">
        <v>17.5</v>
      </c>
      <c r="L3090" s="74" t="s">
        <v>674</v>
      </c>
      <c r="M3090" s="75">
        <v>22.500000000000004</v>
      </c>
      <c r="N3090" s="75">
        <v>22.500000000000004</v>
      </c>
      <c r="O3090" s="75">
        <v>22.500000000000004</v>
      </c>
      <c r="P3090" s="75">
        <v>10.922499999999999</v>
      </c>
      <c r="Q3090" s="75">
        <v>23.25</v>
      </c>
    </row>
    <row r="3091" spans="1:17" x14ac:dyDescent="0.2">
      <c r="A3091" s="19">
        <v>40182461</v>
      </c>
      <c r="B3091" s="19" t="s">
        <v>2835</v>
      </c>
      <c r="C3091" s="20">
        <v>83550</v>
      </c>
      <c r="D3091" s="73">
        <v>76.75</v>
      </c>
      <c r="E3091" s="74">
        <v>0</v>
      </c>
      <c r="G3091" s="75">
        <v>82.085179999999994</v>
      </c>
      <c r="H3091" s="75">
        <v>330.45690000000002</v>
      </c>
      <c r="I3091" s="75">
        <v>319.79699999999997</v>
      </c>
      <c r="J3091" s="75">
        <v>302.03049999999996</v>
      </c>
      <c r="K3091" s="75">
        <v>248.73099999999997</v>
      </c>
      <c r="L3091" s="76">
        <v>71.829000000000008</v>
      </c>
      <c r="M3091" s="75">
        <v>319.79699999999997</v>
      </c>
      <c r="N3091" s="75">
        <v>319.79699999999997</v>
      </c>
      <c r="O3091" s="75">
        <v>319.79699999999997</v>
      </c>
      <c r="P3091" s="77">
        <v>71.829000000000008</v>
      </c>
      <c r="Q3091" s="77">
        <v>330.45690000000002</v>
      </c>
    </row>
    <row r="3092" spans="1:17" x14ac:dyDescent="0.2">
      <c r="A3092" s="19">
        <v>40182552</v>
      </c>
      <c r="B3092" s="19" t="s">
        <v>611</v>
      </c>
      <c r="C3092" s="20">
        <v>83615</v>
      </c>
      <c r="D3092" s="73">
        <v>60.75</v>
      </c>
      <c r="E3092" s="74">
        <v>0</v>
      </c>
      <c r="G3092" s="75">
        <v>82.085179999999994</v>
      </c>
      <c r="H3092" s="75">
        <v>306.20250000000004</v>
      </c>
      <c r="I3092" s="75">
        <v>296.32499999999999</v>
      </c>
      <c r="J3092" s="75">
        <v>279.86250000000001</v>
      </c>
      <c r="K3092" s="75">
        <v>230.47499999999999</v>
      </c>
      <c r="L3092" s="76">
        <v>71.829000000000008</v>
      </c>
      <c r="M3092" s="75">
        <v>296.32499999999999</v>
      </c>
      <c r="N3092" s="75">
        <v>296.32499999999999</v>
      </c>
      <c r="O3092" s="75">
        <v>296.32499999999999</v>
      </c>
      <c r="P3092" s="77">
        <v>71.829000000000008</v>
      </c>
      <c r="Q3092" s="77">
        <v>306.20250000000004</v>
      </c>
    </row>
    <row r="3093" spans="1:17" x14ac:dyDescent="0.2">
      <c r="A3093" s="19">
        <v>40182651</v>
      </c>
      <c r="B3093" s="19" t="s">
        <v>627</v>
      </c>
      <c r="C3093" s="20">
        <v>83690</v>
      </c>
      <c r="D3093" s="73">
        <v>72</v>
      </c>
      <c r="E3093" s="74">
        <v>0</v>
      </c>
      <c r="G3093" s="75">
        <v>226.84721800000003</v>
      </c>
      <c r="H3093" s="75">
        <v>482.87460000000004</v>
      </c>
      <c r="I3093" s="75">
        <v>467.29800000000012</v>
      </c>
      <c r="J3093" s="75">
        <v>441.33699999999999</v>
      </c>
      <c r="K3093" s="75">
        <v>363.45400000000001</v>
      </c>
      <c r="L3093" s="74" t="s">
        <v>674</v>
      </c>
      <c r="M3093" s="75">
        <v>467.29800000000012</v>
      </c>
      <c r="N3093" s="75">
        <v>467.29800000000012</v>
      </c>
      <c r="O3093" s="75">
        <v>467.29800000000012</v>
      </c>
      <c r="P3093" s="75">
        <v>226.84721800000003</v>
      </c>
      <c r="Q3093" s="75">
        <v>482.87460000000004</v>
      </c>
    </row>
    <row r="3094" spans="1:17" x14ac:dyDescent="0.2">
      <c r="A3094" s="19">
        <v>40182719</v>
      </c>
      <c r="B3094" s="19" t="s">
        <v>640</v>
      </c>
      <c r="C3094" s="20">
        <v>83735</v>
      </c>
      <c r="D3094" s="73">
        <v>56.5</v>
      </c>
      <c r="E3094" s="74">
        <v>0</v>
      </c>
      <c r="G3094" s="75">
        <v>297.94372999999996</v>
      </c>
      <c r="H3094" s="75">
        <v>202.99110000000002</v>
      </c>
      <c r="I3094" s="75">
        <v>196.44300000000001</v>
      </c>
      <c r="J3094" s="75">
        <v>185.52950000000001</v>
      </c>
      <c r="K3094" s="75">
        <v>152.78899999999999</v>
      </c>
      <c r="L3094" s="76">
        <v>287.55900000000003</v>
      </c>
      <c r="M3094" s="75">
        <v>196.44300000000001</v>
      </c>
      <c r="N3094" s="75">
        <v>196.44300000000001</v>
      </c>
      <c r="O3094" s="75">
        <v>196.44300000000001</v>
      </c>
      <c r="P3094" s="77">
        <v>152.78899999999999</v>
      </c>
      <c r="Q3094" s="77">
        <v>297.94372999999996</v>
      </c>
    </row>
    <row r="3095" spans="1:17" x14ac:dyDescent="0.2">
      <c r="A3095" s="19">
        <v>40182842</v>
      </c>
      <c r="B3095" s="19" t="s">
        <v>1730</v>
      </c>
      <c r="C3095" s="20">
        <v>87070</v>
      </c>
      <c r="D3095" s="73">
        <v>198.25</v>
      </c>
      <c r="E3095" s="74">
        <v>0</v>
      </c>
      <c r="G3095" s="75">
        <v>427.66797000000003</v>
      </c>
      <c r="H3095" s="75">
        <v>273.36420000000004</v>
      </c>
      <c r="I3095" s="75">
        <v>264.54599999999999</v>
      </c>
      <c r="J3095" s="75">
        <v>249.84899999999999</v>
      </c>
      <c r="K3095" s="75">
        <v>205.75799999999998</v>
      </c>
      <c r="L3095" s="76">
        <v>1235.3399999999999</v>
      </c>
      <c r="M3095" s="75">
        <v>264.54599999999999</v>
      </c>
      <c r="N3095" s="75">
        <v>264.54599999999999</v>
      </c>
      <c r="O3095" s="75">
        <v>264.54599999999999</v>
      </c>
      <c r="P3095" s="77">
        <v>205.75799999999998</v>
      </c>
      <c r="Q3095" s="77">
        <v>1235.3399999999999</v>
      </c>
    </row>
    <row r="3096" spans="1:17" x14ac:dyDescent="0.2">
      <c r="A3096" s="19">
        <v>40182859</v>
      </c>
      <c r="B3096" s="19" t="s">
        <v>1729</v>
      </c>
      <c r="C3096" s="20">
        <v>87070</v>
      </c>
      <c r="D3096" s="73">
        <v>198.25</v>
      </c>
      <c r="E3096" s="74">
        <v>0</v>
      </c>
      <c r="G3096" s="75">
        <v>168.21948999999998</v>
      </c>
      <c r="H3096" s="75">
        <v>179.0343</v>
      </c>
      <c r="I3096" s="75">
        <v>173.25899999999999</v>
      </c>
      <c r="J3096" s="75">
        <v>163.6335</v>
      </c>
      <c r="K3096" s="75">
        <v>134.75699999999998</v>
      </c>
      <c r="L3096" s="76">
        <v>211.41</v>
      </c>
      <c r="M3096" s="75">
        <v>173.25899999999999</v>
      </c>
      <c r="N3096" s="75">
        <v>173.25899999999999</v>
      </c>
      <c r="O3096" s="75">
        <v>173.25899999999999</v>
      </c>
      <c r="P3096" s="77">
        <v>134.75699999999998</v>
      </c>
      <c r="Q3096" s="77">
        <v>211.41</v>
      </c>
    </row>
    <row r="3097" spans="1:17" x14ac:dyDescent="0.2">
      <c r="A3097" s="19">
        <v>40182867</v>
      </c>
      <c r="B3097" s="19" t="s">
        <v>3437</v>
      </c>
      <c r="C3097" s="20">
        <v>83930</v>
      </c>
      <c r="D3097" s="73">
        <v>192.75</v>
      </c>
      <c r="E3097" s="74">
        <v>0</v>
      </c>
      <c r="G3097" s="75">
        <v>168.21948999999998</v>
      </c>
      <c r="H3097" s="75">
        <v>179.0343</v>
      </c>
      <c r="I3097" s="75">
        <v>173.25899999999999</v>
      </c>
      <c r="J3097" s="75">
        <v>163.6335</v>
      </c>
      <c r="K3097" s="75">
        <v>134.75699999999998</v>
      </c>
      <c r="L3097" s="76">
        <v>211.41</v>
      </c>
      <c r="M3097" s="75">
        <v>173.25899999999999</v>
      </c>
      <c r="N3097" s="75">
        <v>173.25899999999999</v>
      </c>
      <c r="O3097" s="75">
        <v>173.25899999999999</v>
      </c>
      <c r="P3097" s="77">
        <v>134.75699999999998</v>
      </c>
      <c r="Q3097" s="77">
        <v>211.41</v>
      </c>
    </row>
    <row r="3098" spans="1:17" x14ac:dyDescent="0.2">
      <c r="A3098" s="19">
        <v>40182875</v>
      </c>
      <c r="B3098" s="19" t="s">
        <v>1736</v>
      </c>
      <c r="C3098" s="20">
        <v>87070</v>
      </c>
      <c r="D3098" s="73">
        <v>198.25</v>
      </c>
      <c r="E3098" s="74">
        <v>0</v>
      </c>
      <c r="G3098" s="75">
        <v>168.21948999999998</v>
      </c>
      <c r="H3098" s="75">
        <v>179.0343</v>
      </c>
      <c r="I3098" s="75">
        <v>173.25899999999999</v>
      </c>
      <c r="J3098" s="75">
        <v>163.6335</v>
      </c>
      <c r="K3098" s="75">
        <v>134.75699999999998</v>
      </c>
      <c r="L3098" s="76">
        <v>211.41</v>
      </c>
      <c r="M3098" s="75">
        <v>173.25899999999999</v>
      </c>
      <c r="N3098" s="75">
        <v>173.25899999999999</v>
      </c>
      <c r="O3098" s="75">
        <v>173.25899999999999</v>
      </c>
      <c r="P3098" s="77">
        <v>134.75699999999998</v>
      </c>
      <c r="Q3098" s="77">
        <v>211.41</v>
      </c>
    </row>
    <row r="3099" spans="1:17" x14ac:dyDescent="0.2">
      <c r="A3099" s="19">
        <v>40182883</v>
      </c>
      <c r="B3099" s="19" t="s">
        <v>1741</v>
      </c>
      <c r="C3099" s="20">
        <v>87070</v>
      </c>
      <c r="D3099" s="73">
        <v>198.25</v>
      </c>
      <c r="E3099" s="74">
        <v>0</v>
      </c>
      <c r="G3099" s="75">
        <v>0</v>
      </c>
      <c r="H3099" s="75">
        <v>179.0343</v>
      </c>
      <c r="I3099" s="75">
        <v>173.25899999999999</v>
      </c>
      <c r="J3099" s="75">
        <v>163.6335</v>
      </c>
      <c r="K3099" s="75">
        <v>134.75699999999998</v>
      </c>
      <c r="L3099" s="76">
        <v>0</v>
      </c>
      <c r="M3099" s="75">
        <v>173.25899999999999</v>
      </c>
      <c r="N3099" s="75">
        <v>173.25899999999999</v>
      </c>
      <c r="O3099" s="75">
        <v>173.25899999999999</v>
      </c>
      <c r="P3099" s="77">
        <v>0</v>
      </c>
      <c r="Q3099" s="77">
        <v>179.0343</v>
      </c>
    </row>
    <row r="3100" spans="1:17" x14ac:dyDescent="0.2">
      <c r="A3100" s="19">
        <v>40182891</v>
      </c>
      <c r="B3100" s="19" t="s">
        <v>1735</v>
      </c>
      <c r="C3100" s="20">
        <v>87070</v>
      </c>
      <c r="D3100" s="73">
        <v>198.25</v>
      </c>
      <c r="E3100" s="74">
        <v>0</v>
      </c>
      <c r="G3100" s="75">
        <v>4.4782250000000001</v>
      </c>
      <c r="H3100" s="75">
        <v>9.5325000000000006</v>
      </c>
      <c r="I3100" s="75">
        <v>9.2250000000000014</v>
      </c>
      <c r="J3100" s="75">
        <v>8.7125000000000004</v>
      </c>
      <c r="K3100" s="75">
        <v>7.1749999999999998</v>
      </c>
      <c r="L3100" s="74" t="s">
        <v>674</v>
      </c>
      <c r="M3100" s="75">
        <v>9.2250000000000014</v>
      </c>
      <c r="N3100" s="75">
        <v>9.2250000000000014</v>
      </c>
      <c r="O3100" s="75">
        <v>9.2250000000000014</v>
      </c>
      <c r="P3100" s="75">
        <v>4.4782250000000001</v>
      </c>
      <c r="Q3100" s="75">
        <v>9.5325000000000006</v>
      </c>
    </row>
    <row r="3101" spans="1:17" x14ac:dyDescent="0.2">
      <c r="A3101" s="19">
        <v>40182909</v>
      </c>
      <c r="B3101" s="19" t="s">
        <v>1737</v>
      </c>
      <c r="C3101" s="20">
        <v>87070</v>
      </c>
      <c r="D3101" s="73">
        <v>198.25</v>
      </c>
      <c r="E3101" s="74">
        <v>0</v>
      </c>
      <c r="G3101" s="75">
        <v>111.20852600000001</v>
      </c>
      <c r="H3101" s="75">
        <v>236.72220000000002</v>
      </c>
      <c r="I3101" s="75">
        <v>229.08600000000001</v>
      </c>
      <c r="J3101" s="75">
        <v>216.35899999999998</v>
      </c>
      <c r="K3101" s="75">
        <v>178.178</v>
      </c>
      <c r="L3101" s="74" t="s">
        <v>674</v>
      </c>
      <c r="M3101" s="75">
        <v>229.08600000000001</v>
      </c>
      <c r="N3101" s="75">
        <v>229.08600000000001</v>
      </c>
      <c r="O3101" s="75">
        <v>229.08600000000001</v>
      </c>
      <c r="P3101" s="75">
        <v>111.20852600000001</v>
      </c>
      <c r="Q3101" s="75">
        <v>236.72220000000002</v>
      </c>
    </row>
    <row r="3102" spans="1:17" x14ac:dyDescent="0.2">
      <c r="A3102" s="19">
        <v>40182917</v>
      </c>
      <c r="B3102" s="19" t="s">
        <v>1727</v>
      </c>
      <c r="C3102" s="20">
        <v>87070</v>
      </c>
      <c r="D3102" s="73">
        <v>198.25</v>
      </c>
      <c r="E3102" s="74">
        <v>0</v>
      </c>
      <c r="G3102" s="75">
        <v>24.161710000000003</v>
      </c>
      <c r="H3102" s="75">
        <v>246.91500000000002</v>
      </c>
      <c r="I3102" s="75">
        <v>238.95000000000002</v>
      </c>
      <c r="J3102" s="75">
        <v>225.67499999999998</v>
      </c>
      <c r="K3102" s="75">
        <v>185.85</v>
      </c>
      <c r="L3102" s="76">
        <v>0</v>
      </c>
      <c r="M3102" s="75">
        <v>238.95000000000002</v>
      </c>
      <c r="N3102" s="75">
        <v>238.95000000000002</v>
      </c>
      <c r="O3102" s="75">
        <v>238.95000000000002</v>
      </c>
      <c r="P3102" s="77">
        <v>0</v>
      </c>
      <c r="Q3102" s="77">
        <v>246.91500000000002</v>
      </c>
    </row>
    <row r="3103" spans="1:17" x14ac:dyDescent="0.2">
      <c r="A3103" s="19">
        <v>40182925</v>
      </c>
      <c r="B3103" s="19" t="s">
        <v>1738</v>
      </c>
      <c r="C3103" s="20">
        <v>87070</v>
      </c>
      <c r="D3103" s="73">
        <v>198.25</v>
      </c>
      <c r="E3103" s="74">
        <v>0</v>
      </c>
      <c r="G3103" s="75">
        <v>12.869769999999999</v>
      </c>
      <c r="H3103" s="75">
        <v>153.58019999999999</v>
      </c>
      <c r="I3103" s="75">
        <v>148.626</v>
      </c>
      <c r="J3103" s="75">
        <v>140.36899999999997</v>
      </c>
      <c r="K3103" s="75">
        <v>115.59799999999998</v>
      </c>
      <c r="L3103" s="76">
        <v>0</v>
      </c>
      <c r="M3103" s="75">
        <v>148.626</v>
      </c>
      <c r="N3103" s="75">
        <v>148.626</v>
      </c>
      <c r="O3103" s="75">
        <v>148.626</v>
      </c>
      <c r="P3103" s="77">
        <v>0</v>
      </c>
      <c r="Q3103" s="77">
        <v>153.58019999999999</v>
      </c>
    </row>
    <row r="3104" spans="1:17" x14ac:dyDescent="0.2">
      <c r="A3104" s="19">
        <v>40182933</v>
      </c>
      <c r="B3104" s="19" t="s">
        <v>1734</v>
      </c>
      <c r="C3104" s="20">
        <v>87081</v>
      </c>
      <c r="D3104" s="73">
        <v>174.75</v>
      </c>
      <c r="E3104" s="74">
        <v>0</v>
      </c>
      <c r="G3104" s="75">
        <v>0</v>
      </c>
      <c r="H3104" s="75">
        <v>0</v>
      </c>
      <c r="I3104" s="75">
        <v>0</v>
      </c>
      <c r="J3104" s="75">
        <v>0</v>
      </c>
      <c r="K3104" s="75">
        <v>0</v>
      </c>
      <c r="L3104" s="74" t="s">
        <v>674</v>
      </c>
      <c r="M3104" s="75">
        <v>0</v>
      </c>
      <c r="N3104" s="75">
        <v>0</v>
      </c>
      <c r="O3104" s="75">
        <v>0</v>
      </c>
      <c r="P3104" s="75">
        <v>0</v>
      </c>
      <c r="Q3104" s="75">
        <v>0</v>
      </c>
    </row>
    <row r="3105" spans="1:17" x14ac:dyDescent="0.2">
      <c r="A3105" s="19">
        <v>40182941</v>
      </c>
      <c r="B3105" s="19" t="s">
        <v>1739</v>
      </c>
      <c r="C3105" s="20">
        <v>87070</v>
      </c>
      <c r="D3105" s="73">
        <v>198.25</v>
      </c>
      <c r="E3105" s="74">
        <v>0</v>
      </c>
      <c r="G3105" s="75">
        <v>0</v>
      </c>
      <c r="H3105" s="75">
        <v>2313.5423999999998</v>
      </c>
      <c r="I3105" s="75">
        <v>2238.9119999999998</v>
      </c>
      <c r="J3105" s="75">
        <v>2114.5279999999998</v>
      </c>
      <c r="K3105" s="75">
        <v>1741.3759999999997</v>
      </c>
      <c r="L3105" s="76">
        <v>0</v>
      </c>
      <c r="M3105" s="75">
        <v>2238.9119999999998</v>
      </c>
      <c r="N3105" s="75">
        <v>2238.9119999999998</v>
      </c>
      <c r="O3105" s="75">
        <v>2238.9119999999998</v>
      </c>
      <c r="P3105" s="77">
        <v>0</v>
      </c>
      <c r="Q3105" s="77">
        <v>2313.5423999999998</v>
      </c>
    </row>
    <row r="3106" spans="1:17" x14ac:dyDescent="0.2">
      <c r="A3106" s="19">
        <v>40182958</v>
      </c>
      <c r="B3106" s="19" t="s">
        <v>896</v>
      </c>
      <c r="C3106" s="20">
        <v>84075</v>
      </c>
      <c r="D3106" s="73">
        <v>84.5</v>
      </c>
      <c r="E3106" s="74">
        <v>0</v>
      </c>
      <c r="G3106" s="75">
        <v>0</v>
      </c>
      <c r="H3106" s="75">
        <v>347.58750000000003</v>
      </c>
      <c r="I3106" s="75">
        <v>336.375</v>
      </c>
      <c r="J3106" s="75">
        <v>317.6875</v>
      </c>
      <c r="K3106" s="75">
        <v>261.625</v>
      </c>
      <c r="L3106" s="76">
        <v>0</v>
      </c>
      <c r="M3106" s="75">
        <v>336.375</v>
      </c>
      <c r="N3106" s="75">
        <v>336.375</v>
      </c>
      <c r="O3106" s="75">
        <v>336.375</v>
      </c>
      <c r="P3106" s="77">
        <v>0</v>
      </c>
      <c r="Q3106" s="77">
        <v>347.58750000000003</v>
      </c>
    </row>
    <row r="3107" spans="1:17" x14ac:dyDescent="0.2">
      <c r="A3107" s="19">
        <v>40182990</v>
      </c>
      <c r="B3107" s="19" t="s">
        <v>4839</v>
      </c>
      <c r="C3107" s="20">
        <v>87252</v>
      </c>
      <c r="D3107" s="73">
        <v>242.5</v>
      </c>
      <c r="E3107" s="74">
        <v>0</v>
      </c>
      <c r="G3107" s="75">
        <v>281.72819999999996</v>
      </c>
      <c r="H3107" s="75">
        <v>293.43360000000001</v>
      </c>
      <c r="I3107" s="75">
        <v>283.96800000000002</v>
      </c>
      <c r="J3107" s="75">
        <v>268.19199999999995</v>
      </c>
      <c r="K3107" s="75">
        <v>220.86399999999998</v>
      </c>
      <c r="L3107" s="76">
        <v>129.15</v>
      </c>
      <c r="M3107" s="75">
        <v>283.96800000000002</v>
      </c>
      <c r="N3107" s="75">
        <v>283.96800000000002</v>
      </c>
      <c r="O3107" s="75">
        <v>283.96800000000002</v>
      </c>
      <c r="P3107" s="77">
        <v>129.15</v>
      </c>
      <c r="Q3107" s="77">
        <v>293.43360000000001</v>
      </c>
    </row>
    <row r="3108" spans="1:17" x14ac:dyDescent="0.2">
      <c r="A3108" s="19">
        <v>40183006</v>
      </c>
      <c r="B3108" s="19" t="s">
        <v>630</v>
      </c>
      <c r="C3108" s="20">
        <v>84100</v>
      </c>
      <c r="D3108" s="73">
        <v>45.5</v>
      </c>
      <c r="E3108" s="74">
        <v>0</v>
      </c>
      <c r="G3108" s="75">
        <v>0</v>
      </c>
      <c r="H3108" s="75">
        <v>172.51500000000001</v>
      </c>
      <c r="I3108" s="75">
        <v>166.95000000000002</v>
      </c>
      <c r="J3108" s="75">
        <v>157.67499999999998</v>
      </c>
      <c r="K3108" s="75">
        <v>129.85</v>
      </c>
      <c r="L3108" s="76">
        <v>0</v>
      </c>
      <c r="M3108" s="75">
        <v>166.95000000000002</v>
      </c>
      <c r="N3108" s="75">
        <v>166.95000000000002</v>
      </c>
      <c r="O3108" s="75">
        <v>166.95000000000002</v>
      </c>
      <c r="P3108" s="77">
        <v>0</v>
      </c>
      <c r="Q3108" s="77">
        <v>172.51500000000001</v>
      </c>
    </row>
    <row r="3109" spans="1:17" x14ac:dyDescent="0.2">
      <c r="A3109" s="19">
        <v>40183014</v>
      </c>
      <c r="B3109" s="19" t="s">
        <v>598</v>
      </c>
      <c r="C3109" s="20">
        <v>84132</v>
      </c>
      <c r="D3109" s="73">
        <v>84.5</v>
      </c>
      <c r="E3109" s="74">
        <v>0</v>
      </c>
      <c r="G3109" s="75">
        <v>156.07209999999998</v>
      </c>
      <c r="H3109" s="75">
        <v>147.79560000000001</v>
      </c>
      <c r="I3109" s="75">
        <v>143.02799999999999</v>
      </c>
      <c r="J3109" s="75">
        <v>135.08199999999999</v>
      </c>
      <c r="K3109" s="75">
        <v>111.24399999999999</v>
      </c>
      <c r="L3109" s="76">
        <v>0</v>
      </c>
      <c r="M3109" s="75">
        <v>143.02799999999999</v>
      </c>
      <c r="N3109" s="75">
        <v>143.02799999999999</v>
      </c>
      <c r="O3109" s="75">
        <v>143.02799999999999</v>
      </c>
      <c r="P3109" s="77">
        <v>0</v>
      </c>
      <c r="Q3109" s="77">
        <v>156.07209999999998</v>
      </c>
    </row>
    <row r="3110" spans="1:17" x14ac:dyDescent="0.2">
      <c r="A3110" s="19">
        <v>40183022</v>
      </c>
      <c r="B3110" s="19" t="s">
        <v>4838</v>
      </c>
      <c r="C3110" s="20">
        <v>87254</v>
      </c>
      <c r="D3110" s="73">
        <v>242.5</v>
      </c>
      <c r="E3110" s="74">
        <v>0</v>
      </c>
      <c r="G3110" s="75">
        <v>168.21948999999998</v>
      </c>
      <c r="H3110" s="75">
        <v>179.0343</v>
      </c>
      <c r="I3110" s="75">
        <v>173.25899999999999</v>
      </c>
      <c r="J3110" s="75">
        <v>163.6335</v>
      </c>
      <c r="K3110" s="75">
        <v>134.75699999999998</v>
      </c>
      <c r="L3110" s="76">
        <v>211.41</v>
      </c>
      <c r="M3110" s="75">
        <v>173.25899999999999</v>
      </c>
      <c r="N3110" s="75">
        <v>173.25899999999999</v>
      </c>
      <c r="O3110" s="75">
        <v>173.25899999999999</v>
      </c>
      <c r="P3110" s="77">
        <v>134.75699999999998</v>
      </c>
      <c r="Q3110" s="77">
        <v>211.41</v>
      </c>
    </row>
    <row r="3111" spans="1:17" x14ac:dyDescent="0.2">
      <c r="A3111" s="19">
        <v>40183048</v>
      </c>
      <c r="B3111" s="19" t="s">
        <v>601</v>
      </c>
      <c r="C3111" s="20">
        <v>84155</v>
      </c>
      <c r="D3111" s="73">
        <v>84.5</v>
      </c>
      <c r="E3111" s="74">
        <v>0</v>
      </c>
      <c r="G3111" s="75">
        <v>26.499939999999999</v>
      </c>
      <c r="H3111" s="75">
        <v>308.0625</v>
      </c>
      <c r="I3111" s="75">
        <v>298.125</v>
      </c>
      <c r="J3111" s="75">
        <v>281.5625</v>
      </c>
      <c r="K3111" s="75">
        <v>231.87499999999997</v>
      </c>
      <c r="L3111" s="76">
        <v>0</v>
      </c>
      <c r="M3111" s="75">
        <v>298.125</v>
      </c>
      <c r="N3111" s="75">
        <v>298.125</v>
      </c>
      <c r="O3111" s="75">
        <v>298.125</v>
      </c>
      <c r="P3111" s="77">
        <v>0</v>
      </c>
      <c r="Q3111" s="77">
        <v>308.0625</v>
      </c>
    </row>
    <row r="3112" spans="1:17" x14ac:dyDescent="0.2">
      <c r="A3112" s="19">
        <v>40183055</v>
      </c>
      <c r="B3112" s="19" t="s">
        <v>326</v>
      </c>
      <c r="C3112" s="20">
        <v>87427</v>
      </c>
      <c r="D3112" s="73">
        <v>212.25</v>
      </c>
      <c r="E3112" s="74">
        <v>0</v>
      </c>
      <c r="G3112" s="75">
        <v>2450.46504</v>
      </c>
      <c r="H3112" s="75">
        <v>2372.3649</v>
      </c>
      <c r="I3112" s="75">
        <v>2295.837</v>
      </c>
      <c r="J3112" s="75">
        <v>2168.2904999999996</v>
      </c>
      <c r="K3112" s="75">
        <v>1785.6509999999998</v>
      </c>
      <c r="L3112" s="76">
        <v>1460.4660000000001</v>
      </c>
      <c r="M3112" s="75">
        <v>2295.837</v>
      </c>
      <c r="N3112" s="75">
        <v>2295.837</v>
      </c>
      <c r="O3112" s="75">
        <v>2295.837</v>
      </c>
      <c r="P3112" s="77">
        <v>1460.4660000000001</v>
      </c>
      <c r="Q3112" s="77">
        <v>2450.46504</v>
      </c>
    </row>
    <row r="3113" spans="1:17" x14ac:dyDescent="0.2">
      <c r="A3113" s="19">
        <v>40183063</v>
      </c>
      <c r="B3113" s="19" t="s">
        <v>4124</v>
      </c>
      <c r="C3113" s="20">
        <v>8742791</v>
      </c>
      <c r="D3113" s="73">
        <v>212.25</v>
      </c>
      <c r="E3113" s="74">
        <v>0</v>
      </c>
      <c r="G3113" s="75">
        <v>2304.5252700000001</v>
      </c>
      <c r="H3113" s="75">
        <v>2177.5020000000004</v>
      </c>
      <c r="I3113" s="75">
        <v>2107.2600000000002</v>
      </c>
      <c r="J3113" s="75">
        <v>1990.19</v>
      </c>
      <c r="K3113" s="75">
        <v>1638.98</v>
      </c>
      <c r="L3113" s="76">
        <v>1460.4660000000001</v>
      </c>
      <c r="M3113" s="75">
        <v>2107.2600000000002</v>
      </c>
      <c r="N3113" s="75">
        <v>2107.2600000000002</v>
      </c>
      <c r="O3113" s="75">
        <v>2107.2600000000002</v>
      </c>
      <c r="P3113" s="77">
        <v>1460.4660000000001</v>
      </c>
      <c r="Q3113" s="77">
        <v>2304.5252700000001</v>
      </c>
    </row>
    <row r="3114" spans="1:17" x14ac:dyDescent="0.2">
      <c r="A3114" s="19">
        <v>40183113</v>
      </c>
      <c r="B3114" s="19" t="s">
        <v>1498</v>
      </c>
      <c r="C3114" s="20">
        <v>86316</v>
      </c>
      <c r="D3114" s="73">
        <v>239</v>
      </c>
      <c r="E3114" s="74">
        <v>0</v>
      </c>
      <c r="G3114" s="75">
        <v>319.23493000000002</v>
      </c>
      <c r="H3114" s="75">
        <v>473.57460000000003</v>
      </c>
      <c r="I3114" s="75">
        <v>458.29800000000006</v>
      </c>
      <c r="J3114" s="75">
        <v>432.83699999999999</v>
      </c>
      <c r="K3114" s="75">
        <v>356.45400000000001</v>
      </c>
      <c r="L3114" s="76">
        <v>0</v>
      </c>
      <c r="M3114" s="75">
        <v>458.29800000000006</v>
      </c>
      <c r="N3114" s="75">
        <v>458.29800000000006</v>
      </c>
      <c r="O3114" s="75">
        <v>458.29800000000006</v>
      </c>
      <c r="P3114" s="77">
        <v>0</v>
      </c>
      <c r="Q3114" s="77">
        <v>473.57460000000003</v>
      </c>
    </row>
    <row r="3115" spans="1:17" x14ac:dyDescent="0.2">
      <c r="A3115" s="19">
        <v>40183121</v>
      </c>
      <c r="B3115" s="19" t="s">
        <v>3873</v>
      </c>
      <c r="C3115" s="20">
        <v>80194</v>
      </c>
      <c r="D3115" s="73">
        <v>372.5</v>
      </c>
      <c r="E3115" s="74">
        <v>0</v>
      </c>
      <c r="G3115" s="75">
        <v>216.28297600000002</v>
      </c>
      <c r="H3115" s="75">
        <v>460.38720000000006</v>
      </c>
      <c r="I3115" s="75">
        <v>445.53600000000006</v>
      </c>
      <c r="J3115" s="75">
        <v>420.78399999999999</v>
      </c>
      <c r="K3115" s="75">
        <v>346.52800000000002</v>
      </c>
      <c r="L3115" s="74" t="s">
        <v>674</v>
      </c>
      <c r="M3115" s="75">
        <v>445.53600000000006</v>
      </c>
      <c r="N3115" s="75">
        <v>445.53600000000006</v>
      </c>
      <c r="O3115" s="75">
        <v>445.53600000000006</v>
      </c>
      <c r="P3115" s="75">
        <v>216.28297600000002</v>
      </c>
      <c r="Q3115" s="75">
        <v>460.38720000000006</v>
      </c>
    </row>
    <row r="3116" spans="1:17" x14ac:dyDescent="0.2">
      <c r="A3116" s="19">
        <v>40183139</v>
      </c>
      <c r="B3116" s="19" t="s">
        <v>592</v>
      </c>
      <c r="C3116" s="72" t="s">
        <v>50</v>
      </c>
      <c r="D3116" s="73">
        <v>302.25</v>
      </c>
      <c r="E3116" s="74">
        <v>0</v>
      </c>
      <c r="G3116" s="75">
        <v>11.472994000000002</v>
      </c>
      <c r="H3116" s="75">
        <v>24.421800000000001</v>
      </c>
      <c r="I3116" s="75">
        <v>23.634000000000004</v>
      </c>
      <c r="J3116" s="75">
        <v>22.321000000000002</v>
      </c>
      <c r="K3116" s="75">
        <v>18.382000000000001</v>
      </c>
      <c r="L3116" s="74" t="s">
        <v>674</v>
      </c>
      <c r="M3116" s="75">
        <v>23.634000000000004</v>
      </c>
      <c r="N3116" s="75">
        <v>23.634000000000004</v>
      </c>
      <c r="O3116" s="75">
        <v>23.634000000000004</v>
      </c>
      <c r="P3116" s="75">
        <v>11.472994000000002</v>
      </c>
      <c r="Q3116" s="75">
        <v>24.421800000000001</v>
      </c>
    </row>
    <row r="3117" spans="1:17" x14ac:dyDescent="0.2">
      <c r="A3117" s="19">
        <v>40183147</v>
      </c>
      <c r="B3117" s="19" t="s">
        <v>782</v>
      </c>
      <c r="C3117" s="72" t="s">
        <v>50</v>
      </c>
      <c r="D3117" s="73">
        <v>532.5</v>
      </c>
      <c r="E3117" s="74">
        <v>0</v>
      </c>
      <c r="G3117" s="75">
        <v>0</v>
      </c>
      <c r="H3117" s="75">
        <v>127.79130000000001</v>
      </c>
      <c r="I3117" s="75">
        <v>123.669</v>
      </c>
      <c r="J3117" s="75">
        <v>116.79849999999999</v>
      </c>
      <c r="K3117" s="75">
        <v>96.186999999999998</v>
      </c>
      <c r="L3117" s="76">
        <v>0</v>
      </c>
      <c r="M3117" s="75">
        <v>123.669</v>
      </c>
      <c r="N3117" s="75">
        <v>123.669</v>
      </c>
      <c r="O3117" s="75">
        <v>123.669</v>
      </c>
      <c r="P3117" s="77">
        <v>0</v>
      </c>
      <c r="Q3117" s="77">
        <v>127.79130000000001</v>
      </c>
    </row>
    <row r="3118" spans="1:17" x14ac:dyDescent="0.2">
      <c r="A3118" s="19">
        <v>40183154</v>
      </c>
      <c r="B3118" s="19" t="s">
        <v>2190</v>
      </c>
      <c r="C3118" s="20">
        <v>82668</v>
      </c>
      <c r="D3118" s="73">
        <v>242.5</v>
      </c>
      <c r="E3118" s="74">
        <v>0</v>
      </c>
      <c r="G3118" s="75">
        <v>75.474474999999998</v>
      </c>
      <c r="H3118" s="75">
        <v>160.6575</v>
      </c>
      <c r="I3118" s="75">
        <v>155.47500000000002</v>
      </c>
      <c r="J3118" s="75">
        <v>146.83750000000001</v>
      </c>
      <c r="K3118" s="75">
        <v>120.925</v>
      </c>
      <c r="L3118" s="74" t="s">
        <v>674</v>
      </c>
      <c r="M3118" s="75">
        <v>155.47500000000002</v>
      </c>
      <c r="N3118" s="75">
        <v>155.47500000000002</v>
      </c>
      <c r="O3118" s="75">
        <v>155.47500000000002</v>
      </c>
      <c r="P3118" s="75">
        <v>75.474474999999998</v>
      </c>
      <c r="Q3118" s="75">
        <v>160.6575</v>
      </c>
    </row>
    <row r="3119" spans="1:17" x14ac:dyDescent="0.2">
      <c r="A3119" s="19">
        <v>40183162</v>
      </c>
      <c r="B3119" s="19" t="s">
        <v>2475</v>
      </c>
      <c r="C3119" s="20">
        <v>83003</v>
      </c>
      <c r="D3119" s="73">
        <v>163.5</v>
      </c>
      <c r="E3119" s="74">
        <v>0</v>
      </c>
      <c r="G3119" s="75">
        <v>92.732025000000007</v>
      </c>
      <c r="H3119" s="75">
        <v>197.39250000000001</v>
      </c>
      <c r="I3119" s="75">
        <v>191.02500000000003</v>
      </c>
      <c r="J3119" s="75">
        <v>180.41249999999999</v>
      </c>
      <c r="K3119" s="75">
        <v>148.57499999999999</v>
      </c>
      <c r="L3119" s="74" t="s">
        <v>674</v>
      </c>
      <c r="M3119" s="75">
        <v>191.02500000000003</v>
      </c>
      <c r="N3119" s="75">
        <v>191.02500000000003</v>
      </c>
      <c r="O3119" s="75">
        <v>191.02500000000003</v>
      </c>
      <c r="P3119" s="75">
        <v>92.732025000000007</v>
      </c>
      <c r="Q3119" s="75">
        <v>197.39250000000001</v>
      </c>
    </row>
    <row r="3120" spans="1:17" x14ac:dyDescent="0.2">
      <c r="A3120" s="19">
        <v>40183170</v>
      </c>
      <c r="B3120" s="19" t="s">
        <v>4225</v>
      </c>
      <c r="C3120" s="20">
        <v>84295</v>
      </c>
      <c r="D3120" s="73">
        <v>84.5</v>
      </c>
      <c r="E3120" s="74">
        <v>0</v>
      </c>
      <c r="G3120" s="75">
        <v>6.2258250000000004</v>
      </c>
      <c r="H3120" s="75">
        <v>13.252500000000001</v>
      </c>
      <c r="I3120" s="75">
        <v>12.825000000000001</v>
      </c>
      <c r="J3120" s="75">
        <v>12.112499999999999</v>
      </c>
      <c r="K3120" s="75">
        <v>9.9749999999999996</v>
      </c>
      <c r="L3120" s="74" t="s">
        <v>674</v>
      </c>
      <c r="M3120" s="75">
        <v>12.825000000000001</v>
      </c>
      <c r="N3120" s="75">
        <v>12.825000000000001</v>
      </c>
      <c r="O3120" s="75">
        <v>12.825000000000001</v>
      </c>
      <c r="P3120" s="75">
        <v>6.2258250000000004</v>
      </c>
      <c r="Q3120" s="75">
        <v>13.252500000000001</v>
      </c>
    </row>
    <row r="3121" spans="1:17" x14ac:dyDescent="0.2">
      <c r="A3121" s="19">
        <v>40183188</v>
      </c>
      <c r="B3121" s="19" t="s">
        <v>2782</v>
      </c>
      <c r="C3121" s="20">
        <v>83519</v>
      </c>
      <c r="D3121" s="73">
        <v>147.5</v>
      </c>
      <c r="E3121" s="74">
        <v>0</v>
      </c>
      <c r="G3121" s="75">
        <v>169.24602999999999</v>
      </c>
      <c r="H3121" s="75">
        <v>677.04000000000008</v>
      </c>
      <c r="I3121" s="75">
        <v>655.20000000000005</v>
      </c>
      <c r="J3121" s="75">
        <v>618.79999999999995</v>
      </c>
      <c r="K3121" s="75">
        <v>509.59999999999997</v>
      </c>
      <c r="L3121" s="76">
        <v>227.79</v>
      </c>
      <c r="M3121" s="75">
        <v>655.20000000000005</v>
      </c>
      <c r="N3121" s="75">
        <v>655.20000000000005</v>
      </c>
      <c r="O3121" s="75">
        <v>655.20000000000005</v>
      </c>
      <c r="P3121" s="77">
        <v>169.24602999999999</v>
      </c>
      <c r="Q3121" s="77">
        <v>677.04000000000008</v>
      </c>
    </row>
    <row r="3122" spans="1:17" x14ac:dyDescent="0.2">
      <c r="A3122" s="19">
        <v>40183196</v>
      </c>
      <c r="B3122" s="19" t="s">
        <v>2783</v>
      </c>
      <c r="C3122" s="20">
        <v>84305</v>
      </c>
      <c r="D3122" s="73">
        <v>194</v>
      </c>
      <c r="E3122" s="74">
        <v>0</v>
      </c>
      <c r="G3122" s="75">
        <v>12.014750000000001</v>
      </c>
      <c r="H3122" s="75">
        <v>25.575000000000003</v>
      </c>
      <c r="I3122" s="75">
        <v>24.750000000000004</v>
      </c>
      <c r="J3122" s="75">
        <v>23.375</v>
      </c>
      <c r="K3122" s="75">
        <v>19.25</v>
      </c>
      <c r="L3122" s="74" t="s">
        <v>674</v>
      </c>
      <c r="M3122" s="75">
        <v>24.750000000000004</v>
      </c>
      <c r="N3122" s="75">
        <v>24.750000000000004</v>
      </c>
      <c r="O3122" s="75">
        <v>24.750000000000004</v>
      </c>
      <c r="P3122" s="75">
        <v>12.014750000000001</v>
      </c>
      <c r="Q3122" s="75">
        <v>25.575000000000003</v>
      </c>
    </row>
    <row r="3123" spans="1:17" x14ac:dyDescent="0.2">
      <c r="A3123" s="19">
        <v>40183204</v>
      </c>
      <c r="B3123" s="19" t="s">
        <v>337</v>
      </c>
      <c r="C3123" s="20">
        <v>82947</v>
      </c>
      <c r="D3123" s="73">
        <v>41.5</v>
      </c>
      <c r="E3123" s="74">
        <v>0</v>
      </c>
      <c r="G3123" s="75">
        <v>30.891249999999999</v>
      </c>
      <c r="H3123" s="75">
        <v>203.4375</v>
      </c>
      <c r="I3123" s="75">
        <v>196.875</v>
      </c>
      <c r="J3123" s="75">
        <v>185.9375</v>
      </c>
      <c r="K3123" s="75">
        <v>153.125</v>
      </c>
      <c r="L3123" s="76">
        <v>0</v>
      </c>
      <c r="M3123" s="75">
        <v>196.875</v>
      </c>
      <c r="N3123" s="75">
        <v>196.875</v>
      </c>
      <c r="O3123" s="75">
        <v>196.875</v>
      </c>
      <c r="P3123" s="77">
        <v>0</v>
      </c>
      <c r="Q3123" s="77">
        <v>203.4375</v>
      </c>
    </row>
    <row r="3124" spans="1:17" x14ac:dyDescent="0.2">
      <c r="A3124" s="19">
        <v>40183212</v>
      </c>
      <c r="B3124" s="19" t="s">
        <v>2446</v>
      </c>
      <c r="C3124" s="20">
        <v>82947</v>
      </c>
      <c r="D3124" s="73">
        <v>84.5</v>
      </c>
      <c r="E3124" s="74">
        <v>0</v>
      </c>
      <c r="G3124" s="75">
        <v>0</v>
      </c>
      <c r="H3124" s="75">
        <v>128.31210000000002</v>
      </c>
      <c r="I3124" s="75">
        <v>124.173</v>
      </c>
      <c r="J3124" s="75">
        <v>117.27449999999999</v>
      </c>
      <c r="K3124" s="75">
        <v>96.578999999999994</v>
      </c>
      <c r="L3124" s="76">
        <v>0</v>
      </c>
      <c r="M3124" s="75">
        <v>124.173</v>
      </c>
      <c r="N3124" s="75">
        <v>124.173</v>
      </c>
      <c r="O3124" s="75">
        <v>124.173</v>
      </c>
      <c r="P3124" s="77">
        <v>0</v>
      </c>
      <c r="Q3124" s="77">
        <v>128.31210000000002</v>
      </c>
    </row>
    <row r="3125" spans="1:17" x14ac:dyDescent="0.2">
      <c r="A3125" s="19">
        <v>40183220</v>
      </c>
      <c r="B3125" s="19" t="s">
        <v>2442</v>
      </c>
      <c r="C3125" s="20">
        <v>82951</v>
      </c>
      <c r="D3125" s="73">
        <v>169.75</v>
      </c>
      <c r="E3125" s="74">
        <v>0</v>
      </c>
      <c r="G3125" s="75">
        <v>0</v>
      </c>
      <c r="H3125" s="75">
        <v>132.7296</v>
      </c>
      <c r="I3125" s="75">
        <v>128.44800000000001</v>
      </c>
      <c r="J3125" s="75">
        <v>121.312</v>
      </c>
      <c r="K3125" s="75">
        <v>99.903999999999996</v>
      </c>
      <c r="L3125" s="76">
        <v>0</v>
      </c>
      <c r="M3125" s="75">
        <v>128.44800000000001</v>
      </c>
      <c r="N3125" s="75">
        <v>128.44800000000001</v>
      </c>
      <c r="O3125" s="75">
        <v>128.44800000000001</v>
      </c>
      <c r="P3125" s="77">
        <v>0</v>
      </c>
      <c r="Q3125" s="77">
        <v>132.7296</v>
      </c>
    </row>
    <row r="3126" spans="1:17" x14ac:dyDescent="0.2">
      <c r="A3126" s="19">
        <v>40183238</v>
      </c>
      <c r="B3126" s="19" t="s">
        <v>4235</v>
      </c>
      <c r="C3126" s="20">
        <v>84307</v>
      </c>
      <c r="D3126" s="73">
        <v>256.5</v>
      </c>
      <c r="E3126" s="74">
        <v>0</v>
      </c>
      <c r="G3126" s="75">
        <v>17.08999</v>
      </c>
      <c r="H3126" s="75">
        <v>171.8175</v>
      </c>
      <c r="I3126" s="75">
        <v>166.27500000000001</v>
      </c>
      <c r="J3126" s="75">
        <v>157.03749999999999</v>
      </c>
      <c r="K3126" s="75">
        <v>129.32499999999999</v>
      </c>
      <c r="L3126" s="76">
        <v>0</v>
      </c>
      <c r="M3126" s="75">
        <v>166.27500000000001</v>
      </c>
      <c r="N3126" s="75">
        <v>166.27500000000001</v>
      </c>
      <c r="O3126" s="75">
        <v>166.27500000000001</v>
      </c>
      <c r="P3126" s="77">
        <v>0</v>
      </c>
      <c r="Q3126" s="77">
        <v>171.8175</v>
      </c>
    </row>
    <row r="3127" spans="1:17" x14ac:dyDescent="0.2">
      <c r="A3127" s="19">
        <v>40183246</v>
      </c>
      <c r="B3127" s="19" t="s">
        <v>2443</v>
      </c>
      <c r="C3127" s="20">
        <v>82952</v>
      </c>
      <c r="D3127" s="73">
        <v>55</v>
      </c>
      <c r="E3127" s="74">
        <v>0</v>
      </c>
      <c r="G3127" s="75">
        <v>234.10815000000002</v>
      </c>
      <c r="H3127" s="75">
        <v>461.51250000000005</v>
      </c>
      <c r="I3127" s="75">
        <v>446.625</v>
      </c>
      <c r="J3127" s="75">
        <v>421.8125</v>
      </c>
      <c r="K3127" s="75">
        <v>347.375</v>
      </c>
      <c r="L3127" s="76">
        <v>163.99799999999999</v>
      </c>
      <c r="M3127" s="75">
        <v>446.625</v>
      </c>
      <c r="N3127" s="75">
        <v>446.625</v>
      </c>
      <c r="O3127" s="75">
        <v>446.625</v>
      </c>
      <c r="P3127" s="77">
        <v>163.99799999999999</v>
      </c>
      <c r="Q3127" s="77">
        <v>461.51250000000005</v>
      </c>
    </row>
    <row r="3128" spans="1:17" x14ac:dyDescent="0.2">
      <c r="A3128" s="19">
        <v>40183261</v>
      </c>
      <c r="B3128" s="19" t="s">
        <v>3899</v>
      </c>
      <c r="C3128" s="20">
        <v>81005</v>
      </c>
      <c r="D3128" s="73">
        <v>39.5</v>
      </c>
      <c r="E3128" s="74">
        <v>0</v>
      </c>
      <c r="G3128" s="75">
        <v>2683.5466500000002</v>
      </c>
      <c r="H3128" s="75">
        <v>1164.4995000000001</v>
      </c>
      <c r="I3128" s="75">
        <v>1126.9350000000002</v>
      </c>
      <c r="J3128" s="75">
        <v>1064.3275000000001</v>
      </c>
      <c r="K3128" s="75">
        <v>876.505</v>
      </c>
      <c r="L3128" s="76">
        <v>1298.7809999999999</v>
      </c>
      <c r="M3128" s="75">
        <v>1126.9350000000002</v>
      </c>
      <c r="N3128" s="75">
        <v>1126.9350000000002</v>
      </c>
      <c r="O3128" s="75">
        <v>1126.9350000000002</v>
      </c>
      <c r="P3128" s="77">
        <v>876.505</v>
      </c>
      <c r="Q3128" s="77">
        <v>2683.5466500000002</v>
      </c>
    </row>
    <row r="3129" spans="1:17" x14ac:dyDescent="0.2">
      <c r="A3129" s="19">
        <v>40183337</v>
      </c>
      <c r="B3129" s="19" t="s">
        <v>2556</v>
      </c>
      <c r="C3129" s="20">
        <v>86803</v>
      </c>
      <c r="D3129" s="73">
        <v>408.75</v>
      </c>
      <c r="E3129" s="74">
        <v>0</v>
      </c>
      <c r="G3129" s="75">
        <v>2.05308</v>
      </c>
      <c r="H3129" s="75">
        <v>101.1375</v>
      </c>
      <c r="I3129" s="75">
        <v>97.875</v>
      </c>
      <c r="J3129" s="75">
        <v>92.4375</v>
      </c>
      <c r="K3129" s="75">
        <v>76.125</v>
      </c>
      <c r="L3129" s="76">
        <v>0</v>
      </c>
      <c r="M3129" s="75">
        <v>97.875</v>
      </c>
      <c r="N3129" s="75">
        <v>97.875</v>
      </c>
      <c r="O3129" s="75">
        <v>97.875</v>
      </c>
      <c r="P3129" s="77">
        <v>0</v>
      </c>
      <c r="Q3129" s="77">
        <v>101.1375</v>
      </c>
    </row>
    <row r="3130" spans="1:17" x14ac:dyDescent="0.2">
      <c r="A3130" s="19">
        <v>40183352</v>
      </c>
      <c r="B3130" s="19" t="s">
        <v>4120</v>
      </c>
      <c r="C3130" s="20">
        <v>84450</v>
      </c>
      <c r="D3130" s="73">
        <v>84.5</v>
      </c>
      <c r="E3130" s="74">
        <v>0</v>
      </c>
      <c r="G3130" s="75">
        <v>13.268980000000001</v>
      </c>
      <c r="H3130" s="75">
        <v>77.655000000000001</v>
      </c>
      <c r="I3130" s="75">
        <v>75.150000000000006</v>
      </c>
      <c r="J3130" s="75">
        <v>70.974999999999994</v>
      </c>
      <c r="K3130" s="75">
        <v>58.449999999999996</v>
      </c>
      <c r="L3130" s="76">
        <v>0</v>
      </c>
      <c r="M3130" s="75">
        <v>75.150000000000006</v>
      </c>
      <c r="N3130" s="75">
        <v>75.150000000000006</v>
      </c>
      <c r="O3130" s="75">
        <v>75.150000000000006</v>
      </c>
      <c r="P3130" s="77">
        <v>0</v>
      </c>
      <c r="Q3130" s="77">
        <v>77.655000000000001</v>
      </c>
    </row>
    <row r="3131" spans="1:17" x14ac:dyDescent="0.2">
      <c r="A3131" s="19">
        <v>40183378</v>
      </c>
      <c r="B3131" s="19" t="s">
        <v>595</v>
      </c>
      <c r="C3131" s="20">
        <v>84460</v>
      </c>
      <c r="D3131" s="73">
        <v>84.5</v>
      </c>
      <c r="E3131" s="74">
        <v>0</v>
      </c>
      <c r="G3131" s="75">
        <v>7.0996250000000005</v>
      </c>
      <c r="H3131" s="75">
        <v>15.112500000000001</v>
      </c>
      <c r="I3131" s="75">
        <v>14.625000000000002</v>
      </c>
      <c r="J3131" s="75">
        <v>13.8125</v>
      </c>
      <c r="K3131" s="75">
        <v>11.375</v>
      </c>
      <c r="L3131" s="74" t="s">
        <v>674</v>
      </c>
      <c r="M3131" s="75">
        <v>14.625000000000002</v>
      </c>
      <c r="N3131" s="75">
        <v>14.625000000000002</v>
      </c>
      <c r="O3131" s="75">
        <v>14.625000000000002</v>
      </c>
      <c r="P3131" s="75">
        <v>7.0996250000000005</v>
      </c>
      <c r="Q3131" s="75">
        <v>15.112500000000001</v>
      </c>
    </row>
    <row r="3132" spans="1:17" x14ac:dyDescent="0.2">
      <c r="A3132" s="19">
        <v>40183402</v>
      </c>
      <c r="B3132" s="19" t="s">
        <v>4678</v>
      </c>
      <c r="C3132" s="20">
        <v>84478</v>
      </c>
      <c r="D3132" s="73">
        <v>54</v>
      </c>
      <c r="E3132" s="74">
        <v>0</v>
      </c>
      <c r="G3132" s="75">
        <v>964.77651000000003</v>
      </c>
      <c r="H3132" s="75">
        <v>1449.6375</v>
      </c>
      <c r="I3132" s="75">
        <v>1402.875</v>
      </c>
      <c r="J3132" s="75">
        <v>1324.9375</v>
      </c>
      <c r="K3132" s="75">
        <v>1091.125</v>
      </c>
      <c r="L3132" s="76">
        <v>331.31700000000001</v>
      </c>
      <c r="M3132" s="75">
        <v>1402.875</v>
      </c>
      <c r="N3132" s="75">
        <v>1402.875</v>
      </c>
      <c r="O3132" s="75">
        <v>1402.875</v>
      </c>
      <c r="P3132" s="77">
        <v>331.31700000000001</v>
      </c>
      <c r="Q3132" s="77">
        <v>1449.6375</v>
      </c>
    </row>
    <row r="3133" spans="1:17" x14ac:dyDescent="0.2">
      <c r="A3133" s="19">
        <v>40183436</v>
      </c>
      <c r="B3133" s="19" t="s">
        <v>586</v>
      </c>
      <c r="C3133" s="20">
        <v>83630</v>
      </c>
      <c r="D3133" s="73">
        <v>116.75</v>
      </c>
      <c r="E3133" s="74">
        <v>0</v>
      </c>
      <c r="G3133" s="75">
        <v>122.26646500000001</v>
      </c>
      <c r="H3133" s="75">
        <v>260.26050000000004</v>
      </c>
      <c r="I3133" s="75">
        <v>251.86500000000007</v>
      </c>
      <c r="J3133" s="75">
        <v>237.8725</v>
      </c>
      <c r="K3133" s="75">
        <v>195.89500000000001</v>
      </c>
      <c r="L3133" s="74" t="s">
        <v>674</v>
      </c>
      <c r="M3133" s="75">
        <v>251.86500000000007</v>
      </c>
      <c r="N3133" s="75">
        <v>251.86500000000007</v>
      </c>
      <c r="O3133" s="75">
        <v>251.86500000000007</v>
      </c>
      <c r="P3133" s="75">
        <v>122.26646500000001</v>
      </c>
      <c r="Q3133" s="75">
        <v>260.26050000000004</v>
      </c>
    </row>
    <row r="3134" spans="1:17" x14ac:dyDescent="0.2">
      <c r="A3134" s="19">
        <v>40183444</v>
      </c>
      <c r="B3134" s="19" t="s">
        <v>578</v>
      </c>
      <c r="C3134" s="20">
        <v>84520</v>
      </c>
      <c r="D3134" s="73">
        <v>84.5</v>
      </c>
      <c r="E3134" s="74">
        <v>0</v>
      </c>
      <c r="G3134" s="75">
        <v>283.53062400000005</v>
      </c>
      <c r="H3134" s="75">
        <v>603.53280000000007</v>
      </c>
      <c r="I3134" s="75">
        <v>584.06400000000008</v>
      </c>
      <c r="J3134" s="75">
        <v>551.61599999999999</v>
      </c>
      <c r="K3134" s="75">
        <v>454.27199999999999</v>
      </c>
      <c r="L3134" s="74" t="s">
        <v>674</v>
      </c>
      <c r="M3134" s="75">
        <v>584.06400000000008</v>
      </c>
      <c r="N3134" s="75">
        <v>584.06400000000008</v>
      </c>
      <c r="O3134" s="75">
        <v>584.06400000000008</v>
      </c>
      <c r="P3134" s="75">
        <v>283.53062400000005</v>
      </c>
      <c r="Q3134" s="75">
        <v>603.53280000000007</v>
      </c>
    </row>
    <row r="3135" spans="1:17" x14ac:dyDescent="0.2">
      <c r="A3135" s="19">
        <v>40183451</v>
      </c>
      <c r="B3135" s="19" t="s">
        <v>612</v>
      </c>
      <c r="C3135" s="20">
        <v>86920</v>
      </c>
      <c r="D3135" s="73">
        <v>309.75</v>
      </c>
      <c r="E3135" s="74">
        <v>180.83749999999998</v>
      </c>
      <c r="G3135" s="75">
        <v>90.202450000000013</v>
      </c>
      <c r="H3135" s="75">
        <v>824.94720000000007</v>
      </c>
      <c r="I3135" s="75">
        <v>798.33600000000001</v>
      </c>
      <c r="J3135" s="75">
        <v>753.98399999999992</v>
      </c>
      <c r="K3135" s="75">
        <v>620.92799999999988</v>
      </c>
      <c r="L3135" s="76">
        <v>209.73599999999999</v>
      </c>
      <c r="M3135" s="75">
        <v>798.33600000000001</v>
      </c>
      <c r="N3135" s="75">
        <v>798.33600000000001</v>
      </c>
      <c r="O3135" s="75">
        <v>798.33600000000001</v>
      </c>
      <c r="P3135" s="77">
        <v>90.202450000000013</v>
      </c>
      <c r="Q3135" s="77">
        <v>824.94720000000007</v>
      </c>
    </row>
    <row r="3136" spans="1:17" x14ac:dyDescent="0.2">
      <c r="A3136" s="19">
        <v>40183469</v>
      </c>
      <c r="B3136" s="19" t="s">
        <v>1573</v>
      </c>
      <c r="C3136" s="20">
        <v>86922</v>
      </c>
      <c r="D3136" s="73">
        <v>177.5</v>
      </c>
      <c r="E3136" s="74">
        <v>180.83749999999998</v>
      </c>
      <c r="G3136" s="75">
        <v>25.131220000000003</v>
      </c>
      <c r="H3136" s="75">
        <v>220.17750000000001</v>
      </c>
      <c r="I3136" s="75">
        <v>213.07500000000002</v>
      </c>
      <c r="J3136" s="75">
        <v>201.23749999999998</v>
      </c>
      <c r="K3136" s="75">
        <v>165.72499999999999</v>
      </c>
      <c r="L3136" s="76">
        <v>0</v>
      </c>
      <c r="M3136" s="75">
        <v>213.07500000000002</v>
      </c>
      <c r="N3136" s="75">
        <v>213.07500000000002</v>
      </c>
      <c r="O3136" s="75">
        <v>213.07500000000002</v>
      </c>
      <c r="P3136" s="77">
        <v>0</v>
      </c>
      <c r="Q3136" s="77">
        <v>220.17750000000001</v>
      </c>
    </row>
    <row r="3137" spans="1:17" x14ac:dyDescent="0.2">
      <c r="A3137" s="19">
        <v>40183477</v>
      </c>
      <c r="B3137" s="19" t="s">
        <v>336</v>
      </c>
      <c r="C3137" s="20">
        <v>84550</v>
      </c>
      <c r="D3137" s="73">
        <v>41.5</v>
      </c>
      <c r="E3137" s="74">
        <v>0</v>
      </c>
      <c r="G3137" s="75">
        <v>1767.5139019999999</v>
      </c>
      <c r="H3137" s="75">
        <v>3762.3894</v>
      </c>
      <c r="I3137" s="75">
        <v>3641.0220000000004</v>
      </c>
      <c r="J3137" s="75">
        <v>3438.7429999999999</v>
      </c>
      <c r="K3137" s="75">
        <v>2831.9059999999999</v>
      </c>
      <c r="L3137" s="74" t="s">
        <v>674</v>
      </c>
      <c r="M3137" s="75">
        <v>3641.0220000000004</v>
      </c>
      <c r="N3137" s="75">
        <v>3641.0220000000004</v>
      </c>
      <c r="O3137" s="75">
        <v>3641.0220000000004</v>
      </c>
      <c r="P3137" s="75">
        <v>1767.5139019999999</v>
      </c>
      <c r="Q3137" s="75">
        <v>3762.3894</v>
      </c>
    </row>
    <row r="3138" spans="1:17" x14ac:dyDescent="0.2">
      <c r="A3138" s="19">
        <v>40183485</v>
      </c>
      <c r="B3138" s="19" t="s">
        <v>3742</v>
      </c>
      <c r="C3138" s="20">
        <v>84145</v>
      </c>
      <c r="D3138" s="73">
        <v>116.75</v>
      </c>
      <c r="E3138" s="74">
        <v>0</v>
      </c>
      <c r="G3138" s="75">
        <v>454.03521800000004</v>
      </c>
      <c r="H3138" s="75">
        <v>966.47460000000012</v>
      </c>
      <c r="I3138" s="75">
        <v>935.29800000000012</v>
      </c>
      <c r="J3138" s="75">
        <v>883.33699999999999</v>
      </c>
      <c r="K3138" s="75">
        <v>727.45399999999995</v>
      </c>
      <c r="L3138" s="74" t="s">
        <v>674</v>
      </c>
      <c r="M3138" s="75">
        <v>935.29800000000012</v>
      </c>
      <c r="N3138" s="75">
        <v>935.29800000000012</v>
      </c>
      <c r="O3138" s="75">
        <v>935.29800000000012</v>
      </c>
      <c r="P3138" s="75">
        <v>454.03521800000004</v>
      </c>
      <c r="Q3138" s="75">
        <v>966.47460000000012</v>
      </c>
    </row>
    <row r="3139" spans="1:17" x14ac:dyDescent="0.2">
      <c r="A3139" s="19">
        <v>40183493</v>
      </c>
      <c r="B3139" s="19" t="s">
        <v>2554</v>
      </c>
      <c r="C3139" s="20">
        <v>87341</v>
      </c>
      <c r="D3139" s="73">
        <v>57</v>
      </c>
      <c r="E3139" s="74">
        <v>0</v>
      </c>
      <c r="G3139" s="75">
        <v>7.5849900000000003</v>
      </c>
      <c r="H3139" s="75">
        <v>35.572500000000005</v>
      </c>
      <c r="I3139" s="75">
        <v>34.425000000000004</v>
      </c>
      <c r="J3139" s="75">
        <v>32.512499999999996</v>
      </c>
      <c r="K3139" s="75">
        <v>26.774999999999999</v>
      </c>
      <c r="L3139" s="76">
        <v>0</v>
      </c>
      <c r="M3139" s="75">
        <v>34.425000000000004</v>
      </c>
      <c r="N3139" s="75">
        <v>34.425000000000004</v>
      </c>
      <c r="O3139" s="75">
        <v>34.425000000000004</v>
      </c>
      <c r="P3139" s="77">
        <v>0</v>
      </c>
      <c r="Q3139" s="77">
        <v>35.572500000000005</v>
      </c>
    </row>
    <row r="3140" spans="1:17" x14ac:dyDescent="0.2">
      <c r="A3140" s="19">
        <v>40183501</v>
      </c>
      <c r="B3140" s="19" t="s">
        <v>689</v>
      </c>
      <c r="C3140" s="20">
        <v>83498</v>
      </c>
      <c r="D3140" s="73">
        <v>270.75</v>
      </c>
      <c r="E3140" s="74">
        <v>0</v>
      </c>
      <c r="G3140" s="75">
        <v>695.21470999999997</v>
      </c>
      <c r="H3140" s="75">
        <v>1030.2447</v>
      </c>
      <c r="I3140" s="75">
        <v>997.01099999999997</v>
      </c>
      <c r="J3140" s="75">
        <v>941.62149999999997</v>
      </c>
      <c r="K3140" s="75">
        <v>775.45299999999997</v>
      </c>
      <c r="L3140" s="76">
        <v>331.31700000000001</v>
      </c>
      <c r="M3140" s="75">
        <v>997.01099999999997</v>
      </c>
      <c r="N3140" s="75">
        <v>997.01099999999997</v>
      </c>
      <c r="O3140" s="75">
        <v>997.01099999999997</v>
      </c>
      <c r="P3140" s="77">
        <v>331.31700000000001</v>
      </c>
      <c r="Q3140" s="77">
        <v>1030.2447</v>
      </c>
    </row>
    <row r="3141" spans="1:17" x14ac:dyDescent="0.2">
      <c r="A3141" s="19">
        <v>40183519</v>
      </c>
      <c r="B3141" s="19" t="s">
        <v>785</v>
      </c>
      <c r="C3141" s="20">
        <v>83519</v>
      </c>
      <c r="D3141" s="73">
        <v>335.75</v>
      </c>
      <c r="E3141" s="74">
        <v>0</v>
      </c>
      <c r="G3141" s="75">
        <v>1010.3815</v>
      </c>
      <c r="H3141" s="75">
        <v>1327.4261999999999</v>
      </c>
      <c r="I3141" s="75">
        <v>1284.606</v>
      </c>
      <c r="J3141" s="75">
        <v>1213.2389999999998</v>
      </c>
      <c r="K3141" s="75">
        <v>999.13799999999992</v>
      </c>
      <c r="L3141" s="76">
        <v>331.31700000000001</v>
      </c>
      <c r="M3141" s="75">
        <v>1284.606</v>
      </c>
      <c r="N3141" s="75">
        <v>1284.606</v>
      </c>
      <c r="O3141" s="75">
        <v>1284.606</v>
      </c>
      <c r="P3141" s="77">
        <v>331.31700000000001</v>
      </c>
      <c r="Q3141" s="77">
        <v>1327.4261999999999</v>
      </c>
    </row>
    <row r="3142" spans="1:17" x14ac:dyDescent="0.2">
      <c r="A3142" s="19">
        <v>40183527</v>
      </c>
      <c r="B3142" s="19" t="s">
        <v>786</v>
      </c>
      <c r="C3142" s="20">
        <v>83519</v>
      </c>
      <c r="D3142" s="73">
        <v>335.75</v>
      </c>
      <c r="E3142" s="74">
        <v>0</v>
      </c>
      <c r="G3142" s="75">
        <v>407.40331000000003</v>
      </c>
      <c r="H3142" s="75">
        <v>1540.9356000000002</v>
      </c>
      <c r="I3142" s="75">
        <v>1491.2280000000001</v>
      </c>
      <c r="J3142" s="75">
        <v>1408.3820000000001</v>
      </c>
      <c r="K3142" s="75">
        <v>1159.8440000000001</v>
      </c>
      <c r="L3142" s="76">
        <v>707.32799999999997</v>
      </c>
      <c r="M3142" s="75">
        <v>1491.2280000000001</v>
      </c>
      <c r="N3142" s="75">
        <v>1491.2280000000001</v>
      </c>
      <c r="O3142" s="75">
        <v>1491.2280000000001</v>
      </c>
      <c r="P3142" s="77">
        <v>407.40331000000003</v>
      </c>
      <c r="Q3142" s="77">
        <v>1540.9356000000002</v>
      </c>
    </row>
    <row r="3143" spans="1:17" x14ac:dyDescent="0.2">
      <c r="A3143" s="19">
        <v>40183535</v>
      </c>
      <c r="B3143" s="19" t="s">
        <v>1013</v>
      </c>
      <c r="C3143" s="20">
        <v>82172</v>
      </c>
      <c r="D3143" s="73">
        <v>162.25</v>
      </c>
      <c r="E3143" s="74">
        <v>0</v>
      </c>
      <c r="G3143" s="75">
        <v>385.19725399999999</v>
      </c>
      <c r="H3143" s="75">
        <v>819.94380000000001</v>
      </c>
      <c r="I3143" s="75">
        <v>793.49400000000014</v>
      </c>
      <c r="J3143" s="75">
        <v>749.41099999999994</v>
      </c>
      <c r="K3143" s="75">
        <v>617.16199999999992</v>
      </c>
      <c r="L3143" s="74" t="s">
        <v>674</v>
      </c>
      <c r="M3143" s="75">
        <v>793.49400000000014</v>
      </c>
      <c r="N3143" s="75">
        <v>793.49400000000014</v>
      </c>
      <c r="O3143" s="75">
        <v>793.49400000000014</v>
      </c>
      <c r="P3143" s="75">
        <v>385.19725399999999</v>
      </c>
      <c r="Q3143" s="75">
        <v>819.94380000000001</v>
      </c>
    </row>
    <row r="3144" spans="1:17" x14ac:dyDescent="0.2">
      <c r="A3144" s="19">
        <v>40183543</v>
      </c>
      <c r="B3144" s="19" t="s">
        <v>1171</v>
      </c>
      <c r="C3144" s="20">
        <v>82232</v>
      </c>
      <c r="D3144" s="73">
        <v>186.25</v>
      </c>
      <c r="E3144" s="74">
        <v>0</v>
      </c>
      <c r="G3144" s="75">
        <v>83.666350000000008</v>
      </c>
      <c r="H3144" s="75">
        <v>178.095</v>
      </c>
      <c r="I3144" s="75">
        <v>172.35000000000002</v>
      </c>
      <c r="J3144" s="75">
        <v>162.77500000000001</v>
      </c>
      <c r="K3144" s="75">
        <v>134.04999999999998</v>
      </c>
      <c r="L3144" s="74" t="s">
        <v>674</v>
      </c>
      <c r="M3144" s="75">
        <v>172.35000000000002</v>
      </c>
      <c r="N3144" s="75">
        <v>172.35000000000002</v>
      </c>
      <c r="O3144" s="75">
        <v>172.35000000000002</v>
      </c>
      <c r="P3144" s="75">
        <v>83.666350000000008</v>
      </c>
      <c r="Q3144" s="75">
        <v>178.095</v>
      </c>
    </row>
    <row r="3145" spans="1:17" x14ac:dyDescent="0.2">
      <c r="A3145" s="19">
        <v>40183550</v>
      </c>
      <c r="B3145" s="19" t="s">
        <v>1315</v>
      </c>
      <c r="C3145" s="20">
        <v>84681</v>
      </c>
      <c r="D3145" s="73">
        <v>274.25</v>
      </c>
      <c r="E3145" s="74">
        <v>0</v>
      </c>
      <c r="G3145" s="75">
        <v>193.55982</v>
      </c>
      <c r="H3145" s="75">
        <v>1577.7264</v>
      </c>
      <c r="I3145" s="75">
        <v>1526.8320000000001</v>
      </c>
      <c r="J3145" s="75">
        <v>1442.008</v>
      </c>
      <c r="K3145" s="75">
        <v>1187.5359999999998</v>
      </c>
      <c r="L3145" s="76">
        <v>707.32799999999997</v>
      </c>
      <c r="M3145" s="75">
        <v>1526.8320000000001</v>
      </c>
      <c r="N3145" s="75">
        <v>1526.8320000000001</v>
      </c>
      <c r="O3145" s="75">
        <v>1526.8320000000001</v>
      </c>
      <c r="P3145" s="77">
        <v>193.55982</v>
      </c>
      <c r="Q3145" s="77">
        <v>1577.7264</v>
      </c>
    </row>
    <row r="3146" spans="1:17" x14ac:dyDescent="0.2">
      <c r="A3146" s="19">
        <v>40183568</v>
      </c>
      <c r="B3146" s="19" t="s">
        <v>1759</v>
      </c>
      <c r="C3146" s="20">
        <v>80158</v>
      </c>
      <c r="D3146" s="73">
        <v>298.5</v>
      </c>
      <c r="E3146" s="74">
        <v>0</v>
      </c>
      <c r="G3146" s="75">
        <v>0</v>
      </c>
      <c r="H3146" s="75">
        <v>23.454599999999999</v>
      </c>
      <c r="I3146" s="75">
        <v>22.698</v>
      </c>
      <c r="J3146" s="75">
        <v>21.436999999999998</v>
      </c>
      <c r="K3146" s="75">
        <v>17.653999999999996</v>
      </c>
      <c r="L3146" s="76">
        <v>0</v>
      </c>
      <c r="M3146" s="75">
        <v>22.698</v>
      </c>
      <c r="N3146" s="75">
        <v>22.698</v>
      </c>
      <c r="O3146" s="75">
        <v>22.698</v>
      </c>
      <c r="P3146" s="77">
        <v>0</v>
      </c>
      <c r="Q3146" s="77">
        <v>23.454599999999999</v>
      </c>
    </row>
    <row r="3147" spans="1:17" x14ac:dyDescent="0.2">
      <c r="A3147" s="19">
        <v>40183576</v>
      </c>
      <c r="B3147" s="19" t="s">
        <v>2288</v>
      </c>
      <c r="C3147" s="20">
        <v>80299</v>
      </c>
      <c r="D3147" s="73">
        <v>196.25</v>
      </c>
      <c r="E3147" s="74">
        <v>0</v>
      </c>
      <c r="G3147" s="75">
        <v>0</v>
      </c>
      <c r="H3147" s="75">
        <v>3.1434000000000002</v>
      </c>
      <c r="I3147" s="75">
        <v>3.0419999999999998</v>
      </c>
      <c r="J3147" s="75">
        <v>2.8729999999999998</v>
      </c>
      <c r="K3147" s="75">
        <v>2.3659999999999997</v>
      </c>
      <c r="L3147" s="76">
        <v>0</v>
      </c>
      <c r="M3147" s="75">
        <v>3.0419999999999998</v>
      </c>
      <c r="N3147" s="75">
        <v>3.0419999999999998</v>
      </c>
      <c r="O3147" s="75">
        <v>3.0419999999999998</v>
      </c>
      <c r="P3147" s="77">
        <v>0</v>
      </c>
      <c r="Q3147" s="77">
        <v>3.1434000000000002</v>
      </c>
    </row>
    <row r="3148" spans="1:17" x14ac:dyDescent="0.2">
      <c r="A3148" s="19">
        <v>40183584</v>
      </c>
      <c r="B3148" s="19" t="s">
        <v>2360</v>
      </c>
      <c r="C3148" s="20">
        <v>82747</v>
      </c>
      <c r="D3148" s="73">
        <v>251.25</v>
      </c>
      <c r="E3148" s="74">
        <v>0</v>
      </c>
      <c r="G3148" s="75">
        <v>11.359400000000001</v>
      </c>
      <c r="H3148" s="75">
        <v>24.18</v>
      </c>
      <c r="I3148" s="75">
        <v>23.400000000000002</v>
      </c>
      <c r="J3148" s="75">
        <v>22.099999999999998</v>
      </c>
      <c r="K3148" s="75">
        <v>18.2</v>
      </c>
      <c r="L3148" s="74" t="s">
        <v>674</v>
      </c>
      <c r="M3148" s="75">
        <v>23.400000000000002</v>
      </c>
      <c r="N3148" s="75">
        <v>23.400000000000002</v>
      </c>
      <c r="O3148" s="75">
        <v>23.400000000000002</v>
      </c>
      <c r="P3148" s="75">
        <v>11.359400000000001</v>
      </c>
      <c r="Q3148" s="75">
        <v>24.18</v>
      </c>
    </row>
    <row r="3149" spans="1:17" x14ac:dyDescent="0.2">
      <c r="A3149" s="19">
        <v>40183618</v>
      </c>
      <c r="B3149" s="19" t="s">
        <v>20</v>
      </c>
      <c r="C3149" s="20">
        <v>85027</v>
      </c>
      <c r="D3149" s="73">
        <v>55.25</v>
      </c>
      <c r="E3149" s="74">
        <v>0</v>
      </c>
      <c r="G3149" s="75">
        <v>9.5025750000000002</v>
      </c>
      <c r="H3149" s="75">
        <v>20.227500000000003</v>
      </c>
      <c r="I3149" s="75">
        <v>19.575000000000003</v>
      </c>
      <c r="J3149" s="75">
        <v>18.487500000000001</v>
      </c>
      <c r="K3149" s="75">
        <v>15.225</v>
      </c>
      <c r="L3149" s="74" t="s">
        <v>674</v>
      </c>
      <c r="M3149" s="75">
        <v>19.575000000000003</v>
      </c>
      <c r="N3149" s="75">
        <v>19.575000000000003</v>
      </c>
      <c r="O3149" s="75">
        <v>19.575000000000003</v>
      </c>
      <c r="P3149" s="75">
        <v>9.5025750000000002</v>
      </c>
      <c r="Q3149" s="75">
        <v>20.227500000000003</v>
      </c>
    </row>
    <row r="3150" spans="1:17" x14ac:dyDescent="0.2">
      <c r="A3150" s="19">
        <v>40183626</v>
      </c>
      <c r="B3150" s="19" t="s">
        <v>335</v>
      </c>
      <c r="C3150" s="20">
        <v>82525</v>
      </c>
      <c r="D3150" s="73">
        <v>134.25</v>
      </c>
      <c r="E3150" s="74">
        <v>0</v>
      </c>
      <c r="G3150" s="75">
        <v>1.8568249999999999</v>
      </c>
      <c r="H3150" s="75">
        <v>3.9525000000000001</v>
      </c>
      <c r="I3150" s="75">
        <v>3.8250000000000006</v>
      </c>
      <c r="J3150" s="75">
        <v>3.6124999999999998</v>
      </c>
      <c r="K3150" s="75">
        <v>2.9749999999999996</v>
      </c>
      <c r="L3150" s="74" t="s">
        <v>674</v>
      </c>
      <c r="M3150" s="75">
        <v>3.8250000000000006</v>
      </c>
      <c r="N3150" s="75">
        <v>3.8250000000000006</v>
      </c>
      <c r="O3150" s="75">
        <v>3.8250000000000006</v>
      </c>
      <c r="P3150" s="75">
        <v>1.8568249999999999</v>
      </c>
      <c r="Q3150" s="75">
        <v>3.9525000000000001</v>
      </c>
    </row>
    <row r="3151" spans="1:17" x14ac:dyDescent="0.2">
      <c r="A3151" s="19">
        <v>40183634</v>
      </c>
      <c r="B3151" s="19" t="s">
        <v>4496</v>
      </c>
      <c r="C3151" s="20">
        <v>80197</v>
      </c>
      <c r="D3151" s="73">
        <v>348.75</v>
      </c>
      <c r="E3151" s="74">
        <v>0</v>
      </c>
      <c r="G3151" s="75">
        <v>1.1971060000000002</v>
      </c>
      <c r="H3151" s="75">
        <v>2.5482000000000005</v>
      </c>
      <c r="I3151" s="75">
        <v>2.4660000000000006</v>
      </c>
      <c r="J3151" s="75">
        <v>2.3290000000000002</v>
      </c>
      <c r="K3151" s="75">
        <v>1.9179999999999999</v>
      </c>
      <c r="L3151" s="74" t="s">
        <v>674</v>
      </c>
      <c r="M3151" s="75">
        <v>2.4660000000000006</v>
      </c>
      <c r="N3151" s="75">
        <v>2.4660000000000006</v>
      </c>
      <c r="O3151" s="75">
        <v>2.4660000000000006</v>
      </c>
      <c r="P3151" s="75">
        <v>1.1971060000000002</v>
      </c>
      <c r="Q3151" s="75">
        <v>2.5482000000000005</v>
      </c>
    </row>
    <row r="3152" spans="1:17" x14ac:dyDescent="0.2">
      <c r="A3152" s="19">
        <v>40183642</v>
      </c>
      <c r="B3152" s="19" t="s">
        <v>580</v>
      </c>
      <c r="C3152" s="20">
        <v>85048</v>
      </c>
      <c r="D3152" s="73">
        <v>92.75</v>
      </c>
      <c r="E3152" s="74">
        <v>0</v>
      </c>
      <c r="G3152" s="75">
        <v>0</v>
      </c>
      <c r="H3152" s="75">
        <v>1.2090000000000001</v>
      </c>
      <c r="I3152" s="75">
        <v>1.1700000000000002</v>
      </c>
      <c r="J3152" s="75">
        <v>1.105</v>
      </c>
      <c r="K3152" s="75">
        <v>0.90999999999999992</v>
      </c>
      <c r="L3152" s="76">
        <v>0</v>
      </c>
      <c r="M3152" s="75">
        <v>1.1700000000000002</v>
      </c>
      <c r="N3152" s="75">
        <v>1.1700000000000002</v>
      </c>
      <c r="O3152" s="75">
        <v>1.1700000000000002</v>
      </c>
      <c r="P3152" s="77">
        <v>0</v>
      </c>
      <c r="Q3152" s="77">
        <v>1.2090000000000001</v>
      </c>
    </row>
    <row r="3153" spans="1:17" x14ac:dyDescent="0.2">
      <c r="A3153" s="19">
        <v>40183659</v>
      </c>
      <c r="B3153" s="19" t="s">
        <v>631</v>
      </c>
      <c r="C3153" s="20">
        <v>85007</v>
      </c>
      <c r="D3153" s="73">
        <v>43</v>
      </c>
      <c r="E3153" s="74">
        <v>0</v>
      </c>
      <c r="G3153" s="75">
        <v>1.5903160000000001</v>
      </c>
      <c r="H3153" s="75">
        <v>3.3852000000000002</v>
      </c>
      <c r="I3153" s="75">
        <v>3.2760000000000007</v>
      </c>
      <c r="J3153" s="75">
        <v>3.0939999999999999</v>
      </c>
      <c r="K3153" s="75">
        <v>2.548</v>
      </c>
      <c r="L3153" s="74" t="s">
        <v>674</v>
      </c>
      <c r="M3153" s="75">
        <v>3.2760000000000007</v>
      </c>
      <c r="N3153" s="75">
        <v>3.2760000000000007</v>
      </c>
      <c r="O3153" s="75">
        <v>3.2760000000000007</v>
      </c>
      <c r="P3153" s="75">
        <v>1.5903160000000001</v>
      </c>
      <c r="Q3153" s="75">
        <v>3.3852000000000002</v>
      </c>
    </row>
    <row r="3154" spans="1:17" x14ac:dyDescent="0.2">
      <c r="A3154" s="19">
        <v>40183667</v>
      </c>
      <c r="B3154" s="19" t="s">
        <v>610</v>
      </c>
      <c r="C3154" s="20">
        <v>85018</v>
      </c>
      <c r="D3154" s="73">
        <v>14.5</v>
      </c>
      <c r="E3154" s="74">
        <v>0</v>
      </c>
      <c r="G3154" s="75">
        <v>2.4990679999999998</v>
      </c>
      <c r="H3154" s="75">
        <v>5.3196000000000003</v>
      </c>
      <c r="I3154" s="75">
        <v>5.1480000000000006</v>
      </c>
      <c r="J3154" s="75">
        <v>4.8620000000000001</v>
      </c>
      <c r="K3154" s="75">
        <v>4.0039999999999996</v>
      </c>
      <c r="L3154" s="74" t="s">
        <v>674</v>
      </c>
      <c r="M3154" s="75">
        <v>5.1480000000000006</v>
      </c>
      <c r="N3154" s="75">
        <v>5.1480000000000006</v>
      </c>
      <c r="O3154" s="75">
        <v>5.1480000000000006</v>
      </c>
      <c r="P3154" s="75">
        <v>2.4990679999999998</v>
      </c>
      <c r="Q3154" s="75">
        <v>5.3196000000000003</v>
      </c>
    </row>
    <row r="3155" spans="1:17" x14ac:dyDescent="0.2">
      <c r="A3155" s="19">
        <v>40183675</v>
      </c>
      <c r="B3155" s="19" t="s">
        <v>3261</v>
      </c>
      <c r="C3155" s="20">
        <v>86738</v>
      </c>
      <c r="D3155" s="73">
        <v>185.75</v>
      </c>
      <c r="E3155" s="74">
        <v>0</v>
      </c>
      <c r="G3155" s="75">
        <v>50.034320000000001</v>
      </c>
      <c r="H3155" s="75">
        <v>130.20000000000002</v>
      </c>
      <c r="I3155" s="75">
        <v>126</v>
      </c>
      <c r="J3155" s="75">
        <v>119</v>
      </c>
      <c r="K3155" s="75">
        <v>98</v>
      </c>
      <c r="L3155" s="76">
        <v>0</v>
      </c>
      <c r="M3155" s="75">
        <v>126</v>
      </c>
      <c r="N3155" s="75">
        <v>126</v>
      </c>
      <c r="O3155" s="75">
        <v>126</v>
      </c>
      <c r="P3155" s="77">
        <v>0</v>
      </c>
      <c r="Q3155" s="77">
        <v>130.20000000000002</v>
      </c>
    </row>
    <row r="3156" spans="1:17" x14ac:dyDescent="0.2">
      <c r="A3156" s="19">
        <v>40183683</v>
      </c>
      <c r="B3156" s="19" t="s">
        <v>2537</v>
      </c>
      <c r="C3156" s="20">
        <v>85014</v>
      </c>
      <c r="D3156" s="73">
        <v>14.5</v>
      </c>
      <c r="E3156" s="74">
        <v>0</v>
      </c>
      <c r="G3156" s="75">
        <v>636.12639999999999</v>
      </c>
      <c r="H3156" s="75">
        <v>1354.0800000000002</v>
      </c>
      <c r="I3156" s="75">
        <v>1310.4000000000001</v>
      </c>
      <c r="J3156" s="75">
        <v>1237.5999999999999</v>
      </c>
      <c r="K3156" s="75">
        <v>1019.1999999999999</v>
      </c>
      <c r="L3156" s="74" t="s">
        <v>674</v>
      </c>
      <c r="M3156" s="75">
        <v>1310.4000000000001</v>
      </c>
      <c r="N3156" s="75">
        <v>1310.4000000000001</v>
      </c>
      <c r="O3156" s="75">
        <v>1310.4000000000001</v>
      </c>
      <c r="P3156" s="75">
        <v>636.12639999999999</v>
      </c>
      <c r="Q3156" s="75">
        <v>1354.0800000000002</v>
      </c>
    </row>
    <row r="3157" spans="1:17" x14ac:dyDescent="0.2">
      <c r="A3157" s="19">
        <v>40183709</v>
      </c>
      <c r="B3157" s="19" t="s">
        <v>3957</v>
      </c>
      <c r="C3157" s="20">
        <v>86255</v>
      </c>
      <c r="D3157" s="73">
        <v>233.5</v>
      </c>
      <c r="E3157" s="74">
        <v>0</v>
      </c>
      <c r="G3157" s="75">
        <v>23.363289999999999</v>
      </c>
      <c r="H3157" s="75">
        <v>262.49250000000001</v>
      </c>
      <c r="I3157" s="75">
        <v>254.02500000000001</v>
      </c>
      <c r="J3157" s="75">
        <v>239.91249999999999</v>
      </c>
      <c r="K3157" s="75">
        <v>197.57499999999999</v>
      </c>
      <c r="L3157" s="76">
        <v>0</v>
      </c>
      <c r="M3157" s="75">
        <v>254.02500000000001</v>
      </c>
      <c r="N3157" s="75">
        <v>254.02500000000001</v>
      </c>
      <c r="O3157" s="75">
        <v>254.02500000000001</v>
      </c>
      <c r="P3157" s="77">
        <v>0</v>
      </c>
      <c r="Q3157" s="77">
        <v>262.49250000000001</v>
      </c>
    </row>
    <row r="3158" spans="1:17" x14ac:dyDescent="0.2">
      <c r="A3158" s="19">
        <v>40183717</v>
      </c>
      <c r="B3158" s="19" t="s">
        <v>2171</v>
      </c>
      <c r="C3158" s="20">
        <v>86255</v>
      </c>
      <c r="D3158" s="73">
        <v>302</v>
      </c>
      <c r="E3158" s="74">
        <v>0</v>
      </c>
      <c r="G3158" s="75">
        <v>4.4782250000000001</v>
      </c>
      <c r="H3158" s="75">
        <v>9.5325000000000006</v>
      </c>
      <c r="I3158" s="75">
        <v>9.2250000000000014</v>
      </c>
      <c r="J3158" s="75">
        <v>8.7125000000000004</v>
      </c>
      <c r="K3158" s="75">
        <v>7.1749999999999998</v>
      </c>
      <c r="L3158" s="74" t="s">
        <v>674</v>
      </c>
      <c r="M3158" s="75">
        <v>9.2250000000000014</v>
      </c>
      <c r="N3158" s="75">
        <v>9.2250000000000014</v>
      </c>
      <c r="O3158" s="75">
        <v>9.2250000000000014</v>
      </c>
      <c r="P3158" s="75">
        <v>4.4782250000000001</v>
      </c>
      <c r="Q3158" s="75">
        <v>9.5325000000000006</v>
      </c>
    </row>
    <row r="3159" spans="1:17" x14ac:dyDescent="0.2">
      <c r="A3159" s="19">
        <v>40183733</v>
      </c>
      <c r="B3159" s="19" t="s">
        <v>2435</v>
      </c>
      <c r="C3159" s="20">
        <v>8351691</v>
      </c>
      <c r="D3159" s="73">
        <v>168</v>
      </c>
      <c r="E3159" s="74">
        <v>0</v>
      </c>
      <c r="G3159" s="75">
        <v>132.79138599999999</v>
      </c>
      <c r="H3159" s="75">
        <v>282.66419999999999</v>
      </c>
      <c r="I3159" s="75">
        <v>273.54600000000005</v>
      </c>
      <c r="J3159" s="75">
        <v>258.34899999999999</v>
      </c>
      <c r="K3159" s="75">
        <v>212.75799999999998</v>
      </c>
      <c r="L3159" s="74" t="s">
        <v>674</v>
      </c>
      <c r="M3159" s="75">
        <v>273.54600000000005</v>
      </c>
      <c r="N3159" s="75">
        <v>273.54600000000005</v>
      </c>
      <c r="O3159" s="75">
        <v>273.54600000000005</v>
      </c>
      <c r="P3159" s="75">
        <v>132.79138599999999</v>
      </c>
      <c r="Q3159" s="75">
        <v>282.66419999999999</v>
      </c>
    </row>
    <row r="3160" spans="1:17" x14ac:dyDescent="0.2">
      <c r="A3160" s="19">
        <v>40183758</v>
      </c>
      <c r="B3160" s="19" t="s">
        <v>2651</v>
      </c>
      <c r="C3160" s="20">
        <v>82787</v>
      </c>
      <c r="D3160" s="73">
        <v>53</v>
      </c>
      <c r="E3160" s="74">
        <v>0</v>
      </c>
      <c r="G3160" s="75">
        <v>234.45801599999999</v>
      </c>
      <c r="H3160" s="75">
        <v>499.0752</v>
      </c>
      <c r="I3160" s="75">
        <v>482.97600000000006</v>
      </c>
      <c r="J3160" s="75">
        <v>456.14399999999995</v>
      </c>
      <c r="K3160" s="75">
        <v>375.64799999999997</v>
      </c>
      <c r="L3160" s="74" t="s">
        <v>674</v>
      </c>
      <c r="M3160" s="75">
        <v>482.97600000000006</v>
      </c>
      <c r="N3160" s="75">
        <v>482.97600000000006</v>
      </c>
      <c r="O3160" s="75">
        <v>482.97600000000006</v>
      </c>
      <c r="P3160" s="75">
        <v>234.45801599999999</v>
      </c>
      <c r="Q3160" s="75">
        <v>499.0752</v>
      </c>
    </row>
    <row r="3161" spans="1:17" x14ac:dyDescent="0.2">
      <c r="A3161" s="19">
        <v>40183766</v>
      </c>
      <c r="B3161" s="19" t="s">
        <v>2652</v>
      </c>
      <c r="C3161" s="20">
        <v>8278791</v>
      </c>
      <c r="D3161" s="73">
        <v>53</v>
      </c>
      <c r="E3161" s="74">
        <v>0</v>
      </c>
      <c r="G3161" s="75">
        <v>623.23784999999998</v>
      </c>
      <c r="H3161" s="75">
        <v>1326.645</v>
      </c>
      <c r="I3161" s="75">
        <v>1283.8500000000001</v>
      </c>
      <c r="J3161" s="75">
        <v>1212.5249999999999</v>
      </c>
      <c r="K3161" s="75">
        <v>998.55</v>
      </c>
      <c r="L3161" s="74" t="s">
        <v>674</v>
      </c>
      <c r="M3161" s="75">
        <v>1283.8500000000001</v>
      </c>
      <c r="N3161" s="75">
        <v>1283.8500000000001</v>
      </c>
      <c r="O3161" s="75">
        <v>1283.8500000000001</v>
      </c>
      <c r="P3161" s="75">
        <v>623.23784999999998</v>
      </c>
      <c r="Q3161" s="75">
        <v>1326.645</v>
      </c>
    </row>
    <row r="3162" spans="1:17" x14ac:dyDescent="0.2">
      <c r="A3162" s="19">
        <v>40183774</v>
      </c>
      <c r="B3162" s="19" t="s">
        <v>4844</v>
      </c>
      <c r="C3162" s="20">
        <v>84425</v>
      </c>
      <c r="D3162" s="73">
        <v>210</v>
      </c>
      <c r="E3162" s="74">
        <v>0</v>
      </c>
      <c r="G3162" s="75">
        <v>414.05013000000002</v>
      </c>
      <c r="H3162" s="75">
        <v>881.3610000000001</v>
      </c>
      <c r="I3162" s="75">
        <v>852.93000000000018</v>
      </c>
      <c r="J3162" s="75">
        <v>805.54500000000007</v>
      </c>
      <c r="K3162" s="75">
        <v>663.39</v>
      </c>
      <c r="L3162" s="74" t="s">
        <v>674</v>
      </c>
      <c r="M3162" s="75">
        <v>852.93000000000018</v>
      </c>
      <c r="N3162" s="75">
        <v>852.93000000000018</v>
      </c>
      <c r="O3162" s="75">
        <v>852.93000000000018</v>
      </c>
      <c r="P3162" s="75">
        <v>414.05013000000002</v>
      </c>
      <c r="Q3162" s="75">
        <v>881.3610000000001</v>
      </c>
    </row>
    <row r="3163" spans="1:17" x14ac:dyDescent="0.2">
      <c r="A3163" s="19">
        <v>40183790</v>
      </c>
      <c r="B3163" s="19" t="s">
        <v>3529</v>
      </c>
      <c r="C3163" s="20">
        <v>83516</v>
      </c>
      <c r="D3163" s="73">
        <v>182.75</v>
      </c>
      <c r="E3163" s="74">
        <v>0</v>
      </c>
      <c r="G3163" s="75">
        <v>456.62166600000006</v>
      </c>
      <c r="H3163" s="75">
        <v>971.9802000000002</v>
      </c>
      <c r="I3163" s="75">
        <v>940.6260000000002</v>
      </c>
      <c r="J3163" s="75">
        <v>888.36900000000003</v>
      </c>
      <c r="K3163" s="75">
        <v>731.59800000000007</v>
      </c>
      <c r="L3163" s="74" t="s">
        <v>674</v>
      </c>
      <c r="M3163" s="75">
        <v>940.6260000000002</v>
      </c>
      <c r="N3163" s="75">
        <v>940.6260000000002</v>
      </c>
      <c r="O3163" s="75">
        <v>940.6260000000002</v>
      </c>
      <c r="P3163" s="75">
        <v>456.62166600000006</v>
      </c>
      <c r="Q3163" s="75">
        <v>971.9802000000002</v>
      </c>
    </row>
    <row r="3164" spans="1:17" x14ac:dyDescent="0.2">
      <c r="A3164" s="19">
        <v>40183808</v>
      </c>
      <c r="B3164" s="19" t="s">
        <v>3528</v>
      </c>
      <c r="C3164" s="20">
        <v>83516</v>
      </c>
      <c r="D3164" s="73">
        <v>182.75</v>
      </c>
      <c r="E3164" s="74">
        <v>0</v>
      </c>
      <c r="G3164" s="75">
        <v>265.01480200000003</v>
      </c>
      <c r="H3164" s="75">
        <v>564.11940000000004</v>
      </c>
      <c r="I3164" s="75">
        <v>545.92200000000014</v>
      </c>
      <c r="J3164" s="75">
        <v>515.59300000000007</v>
      </c>
      <c r="K3164" s="75">
        <v>424.60599999999999</v>
      </c>
      <c r="L3164" s="74" t="s">
        <v>674</v>
      </c>
      <c r="M3164" s="75">
        <v>545.92200000000014</v>
      </c>
      <c r="N3164" s="75">
        <v>545.92200000000014</v>
      </c>
      <c r="O3164" s="75">
        <v>545.92200000000014</v>
      </c>
      <c r="P3164" s="75">
        <v>265.01480200000003</v>
      </c>
      <c r="Q3164" s="75">
        <v>564.11940000000004</v>
      </c>
    </row>
    <row r="3165" spans="1:17" x14ac:dyDescent="0.2">
      <c r="A3165" s="19">
        <v>40183816</v>
      </c>
      <c r="B3165" s="19" t="s">
        <v>4837</v>
      </c>
      <c r="C3165" s="20">
        <v>80299</v>
      </c>
      <c r="D3165" s="73">
        <v>271.25</v>
      </c>
      <c r="E3165" s="74">
        <v>0</v>
      </c>
      <c r="G3165" s="75">
        <v>501.51751000000007</v>
      </c>
      <c r="H3165" s="75">
        <v>1067.5470000000003</v>
      </c>
      <c r="I3165" s="75">
        <v>1033.1100000000001</v>
      </c>
      <c r="J3165" s="75">
        <v>975.71500000000003</v>
      </c>
      <c r="K3165" s="75">
        <v>803.53</v>
      </c>
      <c r="L3165" s="74" t="s">
        <v>674</v>
      </c>
      <c r="M3165" s="75">
        <v>1033.1100000000001</v>
      </c>
      <c r="N3165" s="75">
        <v>1033.1100000000001</v>
      </c>
      <c r="O3165" s="75">
        <v>1033.1100000000001</v>
      </c>
      <c r="P3165" s="75">
        <v>501.51751000000007</v>
      </c>
      <c r="Q3165" s="75">
        <v>1067.5470000000003</v>
      </c>
    </row>
    <row r="3166" spans="1:17" x14ac:dyDescent="0.2">
      <c r="A3166" s="19">
        <v>40183832</v>
      </c>
      <c r="B3166" s="19" t="s">
        <v>3538</v>
      </c>
      <c r="C3166" s="20">
        <v>86747</v>
      </c>
      <c r="D3166" s="73">
        <v>131.75</v>
      </c>
      <c r="E3166" s="74">
        <v>0</v>
      </c>
      <c r="G3166" s="75">
        <v>447.27637500000003</v>
      </c>
      <c r="H3166" s="75">
        <v>952.08750000000009</v>
      </c>
      <c r="I3166" s="75">
        <v>921.37500000000011</v>
      </c>
      <c r="J3166" s="75">
        <v>870.1875</v>
      </c>
      <c r="K3166" s="75">
        <v>716.625</v>
      </c>
      <c r="L3166" s="74" t="s">
        <v>674</v>
      </c>
      <c r="M3166" s="75">
        <v>921.37500000000011</v>
      </c>
      <c r="N3166" s="75">
        <v>921.37500000000011</v>
      </c>
      <c r="O3166" s="75">
        <v>921.37500000000011</v>
      </c>
      <c r="P3166" s="75">
        <v>447.27637500000003</v>
      </c>
      <c r="Q3166" s="75">
        <v>952.08750000000009</v>
      </c>
    </row>
    <row r="3167" spans="1:17" x14ac:dyDescent="0.2">
      <c r="A3167" s="19">
        <v>40183840</v>
      </c>
      <c r="B3167" s="19" t="s">
        <v>3539</v>
      </c>
      <c r="C3167" s="20">
        <v>8674791</v>
      </c>
      <c r="D3167" s="73">
        <v>131.75</v>
      </c>
      <c r="E3167" s="74">
        <v>0</v>
      </c>
      <c r="G3167" s="75">
        <v>17.08999</v>
      </c>
      <c r="H3167" s="75">
        <v>105.09</v>
      </c>
      <c r="I3167" s="75">
        <v>101.7</v>
      </c>
      <c r="J3167" s="75">
        <v>96.05</v>
      </c>
      <c r="K3167" s="75">
        <v>79.099999999999994</v>
      </c>
      <c r="L3167" s="76">
        <v>0</v>
      </c>
      <c r="M3167" s="75">
        <v>101.7</v>
      </c>
      <c r="N3167" s="75">
        <v>101.7</v>
      </c>
      <c r="O3167" s="75">
        <v>101.7</v>
      </c>
      <c r="P3167" s="77">
        <v>0</v>
      </c>
      <c r="Q3167" s="77">
        <v>105.09</v>
      </c>
    </row>
    <row r="3168" spans="1:17" x14ac:dyDescent="0.2">
      <c r="A3168" s="19">
        <v>40183857</v>
      </c>
      <c r="B3168" s="19" t="s">
        <v>784</v>
      </c>
      <c r="C3168" s="20">
        <v>83519</v>
      </c>
      <c r="D3168" s="73">
        <v>187.5</v>
      </c>
      <c r="E3168" s="74">
        <v>0</v>
      </c>
      <c r="G3168" s="75">
        <v>354.41328000000004</v>
      </c>
      <c r="H3168" s="75">
        <v>754.41600000000005</v>
      </c>
      <c r="I3168" s="75">
        <v>730.08000000000015</v>
      </c>
      <c r="J3168" s="75">
        <v>689.52</v>
      </c>
      <c r="K3168" s="75">
        <v>567.84</v>
      </c>
      <c r="L3168" s="74" t="s">
        <v>674</v>
      </c>
      <c r="M3168" s="75">
        <v>730.08000000000015</v>
      </c>
      <c r="N3168" s="75">
        <v>730.08000000000015</v>
      </c>
      <c r="O3168" s="75">
        <v>730.08000000000015</v>
      </c>
      <c r="P3168" s="75">
        <v>354.41328000000004</v>
      </c>
      <c r="Q3168" s="75">
        <v>754.41600000000005</v>
      </c>
    </row>
    <row r="3169" spans="1:17" x14ac:dyDescent="0.2">
      <c r="A3169" s="19">
        <v>40183865</v>
      </c>
      <c r="B3169" s="19" t="s">
        <v>2544</v>
      </c>
      <c r="C3169" s="20">
        <v>83070</v>
      </c>
      <c r="D3169" s="73">
        <v>106.25</v>
      </c>
      <c r="E3169" s="74">
        <v>0</v>
      </c>
      <c r="G3169" s="75">
        <v>0</v>
      </c>
      <c r="H3169" s="75">
        <v>2766.192</v>
      </c>
      <c r="I3169" s="75">
        <v>2676.96</v>
      </c>
      <c r="J3169" s="75">
        <v>2528.2400000000002</v>
      </c>
      <c r="K3169" s="75">
        <v>2082.08</v>
      </c>
      <c r="L3169" s="76">
        <v>0</v>
      </c>
      <c r="M3169" s="75">
        <v>2676.96</v>
      </c>
      <c r="N3169" s="75">
        <v>2676.96</v>
      </c>
      <c r="O3169" s="75">
        <v>2676.96</v>
      </c>
      <c r="P3169" s="77">
        <v>0</v>
      </c>
      <c r="Q3169" s="77">
        <v>2766.192</v>
      </c>
    </row>
    <row r="3170" spans="1:17" x14ac:dyDescent="0.2">
      <c r="A3170" s="19">
        <v>40183881</v>
      </c>
      <c r="B3170" s="19" t="s">
        <v>2436</v>
      </c>
      <c r="C3170" s="20">
        <v>83516</v>
      </c>
      <c r="D3170" s="73">
        <v>168</v>
      </c>
      <c r="E3170" s="74">
        <v>0</v>
      </c>
      <c r="G3170" s="75">
        <v>0</v>
      </c>
      <c r="H3170" s="75">
        <v>132.06</v>
      </c>
      <c r="I3170" s="75">
        <v>127.8</v>
      </c>
      <c r="J3170" s="75">
        <v>120.7</v>
      </c>
      <c r="K3170" s="75">
        <v>99.399999999999991</v>
      </c>
      <c r="L3170" s="76">
        <v>0</v>
      </c>
      <c r="M3170" s="75">
        <v>127.8</v>
      </c>
      <c r="N3170" s="75">
        <v>127.8</v>
      </c>
      <c r="O3170" s="75">
        <v>127.8</v>
      </c>
      <c r="P3170" s="77">
        <v>0</v>
      </c>
      <c r="Q3170" s="77">
        <v>132.06</v>
      </c>
    </row>
    <row r="3171" spans="1:17" x14ac:dyDescent="0.2">
      <c r="A3171" s="19">
        <v>40183899</v>
      </c>
      <c r="B3171" s="19" t="s">
        <v>1433</v>
      </c>
      <c r="C3171" s="20">
        <v>82390</v>
      </c>
      <c r="D3171" s="73">
        <v>125.25</v>
      </c>
      <c r="E3171" s="74">
        <v>0</v>
      </c>
      <c r="G3171" s="75">
        <v>16.443650000000002</v>
      </c>
      <c r="H3171" s="75">
        <v>132.06</v>
      </c>
      <c r="I3171" s="75">
        <v>127.8</v>
      </c>
      <c r="J3171" s="75">
        <v>120.7</v>
      </c>
      <c r="K3171" s="75">
        <v>99.399999999999991</v>
      </c>
      <c r="L3171" s="76">
        <v>0</v>
      </c>
      <c r="M3171" s="75">
        <v>127.8</v>
      </c>
      <c r="N3171" s="75">
        <v>127.8</v>
      </c>
      <c r="O3171" s="75">
        <v>127.8</v>
      </c>
      <c r="P3171" s="77">
        <v>0</v>
      </c>
      <c r="Q3171" s="77">
        <v>132.06</v>
      </c>
    </row>
    <row r="3172" spans="1:17" x14ac:dyDescent="0.2">
      <c r="A3172" s="19">
        <v>40183907</v>
      </c>
      <c r="B3172" s="19" t="s">
        <v>4639</v>
      </c>
      <c r="C3172" s="20">
        <v>83516</v>
      </c>
      <c r="D3172" s="73">
        <v>221</v>
      </c>
      <c r="E3172" s="74">
        <v>0</v>
      </c>
      <c r="G3172" s="75">
        <v>42.824937999999996</v>
      </c>
      <c r="H3172" s="75">
        <v>91.158600000000007</v>
      </c>
      <c r="I3172" s="75">
        <v>88.218000000000004</v>
      </c>
      <c r="J3172" s="75">
        <v>83.316999999999993</v>
      </c>
      <c r="K3172" s="75">
        <v>68.61399999999999</v>
      </c>
      <c r="L3172" s="74" t="s">
        <v>674</v>
      </c>
      <c r="M3172" s="75">
        <v>88.218000000000004</v>
      </c>
      <c r="N3172" s="75">
        <v>88.218000000000004</v>
      </c>
      <c r="O3172" s="75">
        <v>88.218000000000004</v>
      </c>
      <c r="P3172" s="75">
        <v>42.824937999999996</v>
      </c>
      <c r="Q3172" s="75">
        <v>91.158600000000007</v>
      </c>
    </row>
    <row r="3173" spans="1:17" x14ac:dyDescent="0.2">
      <c r="A3173" s="19">
        <v>40183915</v>
      </c>
      <c r="B3173" s="19" t="s">
        <v>3129</v>
      </c>
      <c r="C3173" s="20">
        <v>83825</v>
      </c>
      <c r="D3173" s="73">
        <v>217.25</v>
      </c>
      <c r="E3173" s="74">
        <v>0</v>
      </c>
      <c r="G3173" s="75">
        <v>42.824937999999996</v>
      </c>
      <c r="H3173" s="75">
        <v>91.158600000000007</v>
      </c>
      <c r="I3173" s="75">
        <v>88.218000000000004</v>
      </c>
      <c r="J3173" s="75">
        <v>83.316999999999993</v>
      </c>
      <c r="K3173" s="75">
        <v>68.61399999999999</v>
      </c>
      <c r="L3173" s="74" t="s">
        <v>674</v>
      </c>
      <c r="M3173" s="75">
        <v>88.218000000000004</v>
      </c>
      <c r="N3173" s="75">
        <v>88.218000000000004</v>
      </c>
      <c r="O3173" s="75">
        <v>88.218000000000004</v>
      </c>
      <c r="P3173" s="75">
        <v>42.824937999999996</v>
      </c>
      <c r="Q3173" s="75">
        <v>91.158600000000007</v>
      </c>
    </row>
    <row r="3174" spans="1:17" x14ac:dyDescent="0.2">
      <c r="A3174" s="19">
        <v>40183923</v>
      </c>
      <c r="B3174" s="19" t="s">
        <v>4847</v>
      </c>
      <c r="C3174" s="20">
        <v>84597</v>
      </c>
      <c r="D3174" s="73">
        <v>226.75</v>
      </c>
      <c r="E3174" s="74">
        <v>0</v>
      </c>
      <c r="G3174" s="75">
        <v>0</v>
      </c>
      <c r="H3174" s="75">
        <v>603.53280000000007</v>
      </c>
      <c r="I3174" s="75">
        <v>584.06400000000008</v>
      </c>
      <c r="J3174" s="75">
        <v>551.61599999999999</v>
      </c>
      <c r="K3174" s="75">
        <v>454.27199999999999</v>
      </c>
      <c r="L3174" s="76">
        <v>0</v>
      </c>
      <c r="M3174" s="75">
        <v>584.06400000000008</v>
      </c>
      <c r="N3174" s="75">
        <v>584.06400000000008</v>
      </c>
      <c r="O3174" s="75">
        <v>584.06400000000008</v>
      </c>
      <c r="P3174" s="77">
        <v>0</v>
      </c>
      <c r="Q3174" s="77">
        <v>603.53280000000007</v>
      </c>
    </row>
    <row r="3175" spans="1:17" x14ac:dyDescent="0.2">
      <c r="A3175" s="19">
        <v>40183931</v>
      </c>
      <c r="B3175" s="19" t="s">
        <v>4843</v>
      </c>
      <c r="C3175" s="20">
        <v>84590</v>
      </c>
      <c r="D3175" s="73">
        <v>197.75</v>
      </c>
      <c r="E3175" s="74">
        <v>0</v>
      </c>
      <c r="G3175" s="75">
        <v>16.443650000000002</v>
      </c>
      <c r="H3175" s="75">
        <v>270.39750000000004</v>
      </c>
      <c r="I3175" s="75">
        <v>261.67500000000001</v>
      </c>
      <c r="J3175" s="75">
        <v>247.13749999999999</v>
      </c>
      <c r="K3175" s="75">
        <v>203.52499999999998</v>
      </c>
      <c r="L3175" s="76">
        <v>0</v>
      </c>
      <c r="M3175" s="75">
        <v>261.67500000000001</v>
      </c>
      <c r="N3175" s="75">
        <v>261.67500000000001</v>
      </c>
      <c r="O3175" s="75">
        <v>261.67500000000001</v>
      </c>
      <c r="P3175" s="77">
        <v>0</v>
      </c>
      <c r="Q3175" s="77">
        <v>270.39750000000004</v>
      </c>
    </row>
    <row r="3176" spans="1:17" x14ac:dyDescent="0.2">
      <c r="A3176" s="19">
        <v>40183949</v>
      </c>
      <c r="B3176" s="19" t="s">
        <v>4491</v>
      </c>
      <c r="C3176" s="20">
        <v>84482</v>
      </c>
      <c r="D3176" s="73">
        <v>439</v>
      </c>
      <c r="E3176" s="74">
        <v>0</v>
      </c>
      <c r="G3176" s="75">
        <v>3.2507099999999998</v>
      </c>
      <c r="H3176" s="75">
        <v>61.845000000000006</v>
      </c>
      <c r="I3176" s="75">
        <v>59.85</v>
      </c>
      <c r="J3176" s="75">
        <v>56.524999999999999</v>
      </c>
      <c r="K3176" s="75">
        <v>46.55</v>
      </c>
      <c r="L3176" s="76">
        <v>0</v>
      </c>
      <c r="M3176" s="75">
        <v>59.85</v>
      </c>
      <c r="N3176" s="75">
        <v>59.85</v>
      </c>
      <c r="O3176" s="75">
        <v>59.85</v>
      </c>
      <c r="P3176" s="77">
        <v>0</v>
      </c>
      <c r="Q3176" s="77">
        <v>61.845000000000006</v>
      </c>
    </row>
    <row r="3177" spans="1:17" x14ac:dyDescent="0.2">
      <c r="A3177" s="19">
        <v>40183956</v>
      </c>
      <c r="B3177" s="19" t="s">
        <v>2784</v>
      </c>
      <c r="C3177" s="20">
        <v>83520</v>
      </c>
      <c r="D3177" s="73">
        <v>168</v>
      </c>
      <c r="E3177" s="74">
        <v>0</v>
      </c>
      <c r="G3177" s="75">
        <v>6.2352799999999995</v>
      </c>
      <c r="H3177" s="75">
        <v>24.18</v>
      </c>
      <c r="I3177" s="75">
        <v>23.400000000000002</v>
      </c>
      <c r="J3177" s="75">
        <v>22.099999999999998</v>
      </c>
      <c r="K3177" s="75">
        <v>18.2</v>
      </c>
      <c r="L3177" s="76">
        <v>0</v>
      </c>
      <c r="M3177" s="75">
        <v>23.400000000000002</v>
      </c>
      <c r="N3177" s="75">
        <v>23.400000000000002</v>
      </c>
      <c r="O3177" s="75">
        <v>23.400000000000002</v>
      </c>
      <c r="P3177" s="77">
        <v>0</v>
      </c>
      <c r="Q3177" s="77">
        <v>24.18</v>
      </c>
    </row>
    <row r="3178" spans="1:17" x14ac:dyDescent="0.2">
      <c r="A3178" s="19">
        <v>40183964</v>
      </c>
      <c r="B3178" s="19" t="s">
        <v>632</v>
      </c>
      <c r="C3178" s="20">
        <v>82803</v>
      </c>
      <c r="D3178" s="73">
        <v>282.25</v>
      </c>
      <c r="E3178" s="74">
        <v>0</v>
      </c>
      <c r="G3178" s="75">
        <v>6.2352799999999995</v>
      </c>
      <c r="H3178" s="75">
        <v>24.18</v>
      </c>
      <c r="I3178" s="75">
        <v>23.400000000000002</v>
      </c>
      <c r="J3178" s="75">
        <v>22.099999999999998</v>
      </c>
      <c r="K3178" s="75">
        <v>18.2</v>
      </c>
      <c r="L3178" s="76">
        <v>0</v>
      </c>
      <c r="M3178" s="75">
        <v>23.400000000000002</v>
      </c>
      <c r="N3178" s="75">
        <v>23.400000000000002</v>
      </c>
      <c r="O3178" s="75">
        <v>23.400000000000002</v>
      </c>
      <c r="P3178" s="77">
        <v>0</v>
      </c>
      <c r="Q3178" s="77">
        <v>24.18</v>
      </c>
    </row>
    <row r="3179" spans="1:17" x14ac:dyDescent="0.2">
      <c r="A3179" s="19">
        <v>40183964</v>
      </c>
      <c r="B3179" s="19" t="s">
        <v>632</v>
      </c>
      <c r="C3179" s="20">
        <v>82803</v>
      </c>
      <c r="D3179" s="73">
        <v>282.25</v>
      </c>
      <c r="E3179" s="74">
        <v>0</v>
      </c>
      <c r="G3179" s="75">
        <v>6.2352799999999995</v>
      </c>
      <c r="H3179" s="75">
        <v>24.18</v>
      </c>
      <c r="I3179" s="75">
        <v>23.400000000000002</v>
      </c>
      <c r="J3179" s="75">
        <v>22.099999999999998</v>
      </c>
      <c r="K3179" s="75">
        <v>18.2</v>
      </c>
      <c r="L3179" s="76">
        <v>0</v>
      </c>
      <c r="M3179" s="75">
        <v>23.400000000000002</v>
      </c>
      <c r="N3179" s="75">
        <v>23.400000000000002</v>
      </c>
      <c r="O3179" s="75">
        <v>23.400000000000002</v>
      </c>
      <c r="P3179" s="77">
        <v>0</v>
      </c>
      <c r="Q3179" s="77">
        <v>24.18</v>
      </c>
    </row>
    <row r="3180" spans="1:17" x14ac:dyDescent="0.2">
      <c r="A3180" s="19">
        <v>40183980</v>
      </c>
      <c r="B3180" s="19" t="s">
        <v>4572</v>
      </c>
      <c r="C3180" s="20">
        <v>84432</v>
      </c>
      <c r="D3180" s="73">
        <v>235.75</v>
      </c>
      <c r="E3180" s="74">
        <v>0</v>
      </c>
      <c r="G3180" s="75">
        <v>6.2352799999999995</v>
      </c>
      <c r="H3180" s="75">
        <v>24.18</v>
      </c>
      <c r="I3180" s="75">
        <v>23.400000000000002</v>
      </c>
      <c r="J3180" s="75">
        <v>22.099999999999998</v>
      </c>
      <c r="K3180" s="75">
        <v>18.2</v>
      </c>
      <c r="L3180" s="76">
        <v>0</v>
      </c>
      <c r="M3180" s="75">
        <v>23.400000000000002</v>
      </c>
      <c r="N3180" s="75">
        <v>23.400000000000002</v>
      </c>
      <c r="O3180" s="75">
        <v>23.400000000000002</v>
      </c>
      <c r="P3180" s="77">
        <v>0</v>
      </c>
      <c r="Q3180" s="77">
        <v>24.18</v>
      </c>
    </row>
    <row r="3181" spans="1:17" x14ac:dyDescent="0.2">
      <c r="A3181" s="19">
        <v>40183998</v>
      </c>
      <c r="B3181" s="19" t="s">
        <v>591</v>
      </c>
      <c r="C3181" s="20">
        <v>82274</v>
      </c>
      <c r="D3181" s="73">
        <v>78.5</v>
      </c>
      <c r="E3181" s="74">
        <v>0</v>
      </c>
      <c r="G3181" s="75">
        <v>6.2352799999999995</v>
      </c>
      <c r="H3181" s="75">
        <v>24.18</v>
      </c>
      <c r="I3181" s="75">
        <v>23.400000000000002</v>
      </c>
      <c r="J3181" s="75">
        <v>22.099999999999998</v>
      </c>
      <c r="K3181" s="75">
        <v>18.2</v>
      </c>
      <c r="L3181" s="76">
        <v>0</v>
      </c>
      <c r="M3181" s="75">
        <v>23.400000000000002</v>
      </c>
      <c r="N3181" s="75">
        <v>23.400000000000002</v>
      </c>
      <c r="O3181" s="75">
        <v>23.400000000000002</v>
      </c>
      <c r="P3181" s="77">
        <v>0</v>
      </c>
      <c r="Q3181" s="77">
        <v>24.18</v>
      </c>
    </row>
    <row r="3182" spans="1:17" x14ac:dyDescent="0.2">
      <c r="A3182" s="19">
        <v>40184004</v>
      </c>
      <c r="B3182" s="19" t="s">
        <v>1316</v>
      </c>
      <c r="C3182" s="20">
        <v>87493</v>
      </c>
      <c r="D3182" s="73">
        <v>463.75</v>
      </c>
      <c r="E3182" s="74">
        <v>0</v>
      </c>
      <c r="G3182" s="75">
        <v>6.2352799999999995</v>
      </c>
      <c r="H3182" s="75">
        <v>24.18</v>
      </c>
      <c r="I3182" s="75">
        <v>23.400000000000002</v>
      </c>
      <c r="J3182" s="75">
        <v>22.099999999999998</v>
      </c>
      <c r="K3182" s="75">
        <v>18.2</v>
      </c>
      <c r="L3182" s="76">
        <v>0</v>
      </c>
      <c r="M3182" s="75">
        <v>23.400000000000002</v>
      </c>
      <c r="N3182" s="75">
        <v>23.400000000000002</v>
      </c>
      <c r="O3182" s="75">
        <v>23.400000000000002</v>
      </c>
      <c r="P3182" s="77">
        <v>0</v>
      </c>
      <c r="Q3182" s="77">
        <v>24.18</v>
      </c>
    </row>
    <row r="3183" spans="1:17" x14ac:dyDescent="0.2">
      <c r="A3183" s="19">
        <v>40184012</v>
      </c>
      <c r="B3183" s="19" t="s">
        <v>4387</v>
      </c>
      <c r="C3183" s="20">
        <v>87899</v>
      </c>
      <c r="D3183" s="73">
        <v>321</v>
      </c>
      <c r="E3183" s="74">
        <v>0</v>
      </c>
      <c r="G3183" s="75">
        <v>6.2352799999999995</v>
      </c>
      <c r="H3183" s="75">
        <v>24.18</v>
      </c>
      <c r="I3183" s="75">
        <v>23.400000000000002</v>
      </c>
      <c r="J3183" s="75">
        <v>22.099999999999998</v>
      </c>
      <c r="K3183" s="75">
        <v>18.2</v>
      </c>
      <c r="L3183" s="76">
        <v>0</v>
      </c>
      <c r="M3183" s="75">
        <v>23.400000000000002</v>
      </c>
      <c r="N3183" s="75">
        <v>23.400000000000002</v>
      </c>
      <c r="O3183" s="75">
        <v>23.400000000000002</v>
      </c>
      <c r="P3183" s="77">
        <v>0</v>
      </c>
      <c r="Q3183" s="77">
        <v>24.18</v>
      </c>
    </row>
    <row r="3184" spans="1:17" x14ac:dyDescent="0.2">
      <c r="A3184" s="19">
        <v>40184020</v>
      </c>
      <c r="B3184" s="19" t="s">
        <v>1752</v>
      </c>
      <c r="C3184" s="20">
        <v>87081</v>
      </c>
      <c r="D3184" s="73">
        <v>183.5</v>
      </c>
      <c r="E3184" s="74">
        <v>0</v>
      </c>
      <c r="G3184" s="75">
        <v>7.6457500000000005</v>
      </c>
      <c r="H3184" s="75">
        <v>16.275000000000002</v>
      </c>
      <c r="I3184" s="75">
        <v>15.750000000000002</v>
      </c>
      <c r="J3184" s="75">
        <v>14.875</v>
      </c>
      <c r="K3184" s="75">
        <v>12.25</v>
      </c>
      <c r="L3184" s="74" t="s">
        <v>674</v>
      </c>
      <c r="M3184" s="75">
        <v>15.750000000000002</v>
      </c>
      <c r="N3184" s="75">
        <v>15.750000000000002</v>
      </c>
      <c r="O3184" s="75">
        <v>15.750000000000002</v>
      </c>
      <c r="P3184" s="75">
        <v>7.6457500000000005</v>
      </c>
      <c r="Q3184" s="75">
        <v>16.275000000000002</v>
      </c>
    </row>
    <row r="3185" spans="1:17" x14ac:dyDescent="0.2">
      <c r="A3185" s="19">
        <v>40184038</v>
      </c>
      <c r="B3185" s="19" t="s">
        <v>2600</v>
      </c>
      <c r="C3185" s="20">
        <v>87529</v>
      </c>
      <c r="D3185" s="73">
        <v>140</v>
      </c>
      <c r="E3185" s="74">
        <v>0</v>
      </c>
      <c r="G3185" s="75">
        <v>18.344650000000001</v>
      </c>
      <c r="H3185" s="75">
        <v>133.2225</v>
      </c>
      <c r="I3185" s="75">
        <v>128.92500000000001</v>
      </c>
      <c r="J3185" s="75">
        <v>121.7625</v>
      </c>
      <c r="K3185" s="75">
        <v>100.27499999999999</v>
      </c>
      <c r="L3185" s="76">
        <v>0</v>
      </c>
      <c r="M3185" s="75">
        <v>128.92500000000001</v>
      </c>
      <c r="N3185" s="75">
        <v>128.92500000000001</v>
      </c>
      <c r="O3185" s="75">
        <v>128.92500000000001</v>
      </c>
      <c r="P3185" s="77">
        <v>0</v>
      </c>
      <c r="Q3185" s="77">
        <v>133.2225</v>
      </c>
    </row>
    <row r="3186" spans="1:17" x14ac:dyDescent="0.2">
      <c r="A3186" s="19">
        <v>40184053</v>
      </c>
      <c r="B3186" s="19" t="s">
        <v>2903</v>
      </c>
      <c r="C3186" s="20">
        <v>86235</v>
      </c>
      <c r="D3186" s="73">
        <v>191.75</v>
      </c>
      <c r="E3186" s="74">
        <v>0</v>
      </c>
      <c r="G3186" s="75">
        <v>18.344650000000001</v>
      </c>
      <c r="H3186" s="75">
        <v>133.2225</v>
      </c>
      <c r="I3186" s="75">
        <v>128.92500000000001</v>
      </c>
      <c r="J3186" s="75">
        <v>121.7625</v>
      </c>
      <c r="K3186" s="75">
        <v>100.27499999999999</v>
      </c>
      <c r="L3186" s="76">
        <v>0</v>
      </c>
      <c r="M3186" s="75">
        <v>128.92500000000001</v>
      </c>
      <c r="N3186" s="75">
        <v>128.92500000000001</v>
      </c>
      <c r="O3186" s="75">
        <v>128.92500000000001</v>
      </c>
      <c r="P3186" s="77">
        <v>0</v>
      </c>
      <c r="Q3186" s="77">
        <v>133.2225</v>
      </c>
    </row>
    <row r="3187" spans="1:17" x14ac:dyDescent="0.2">
      <c r="A3187" s="19">
        <v>40184061</v>
      </c>
      <c r="B3187" s="19" t="s">
        <v>1543</v>
      </c>
      <c r="C3187" s="20">
        <v>86635</v>
      </c>
      <c r="D3187" s="73">
        <v>150.75</v>
      </c>
      <c r="E3187" s="74">
        <v>0</v>
      </c>
      <c r="G3187" s="75">
        <v>5.58894</v>
      </c>
      <c r="H3187" s="75">
        <v>43.012500000000003</v>
      </c>
      <c r="I3187" s="75">
        <v>41.625</v>
      </c>
      <c r="J3187" s="75">
        <v>39.3125</v>
      </c>
      <c r="K3187" s="75">
        <v>32.375</v>
      </c>
      <c r="L3187" s="76">
        <v>0</v>
      </c>
      <c r="M3187" s="75">
        <v>41.625</v>
      </c>
      <c r="N3187" s="75">
        <v>41.625</v>
      </c>
      <c r="O3187" s="75">
        <v>41.625</v>
      </c>
      <c r="P3187" s="77">
        <v>0</v>
      </c>
      <c r="Q3187" s="77">
        <v>43.012500000000003</v>
      </c>
    </row>
    <row r="3188" spans="1:17" x14ac:dyDescent="0.2">
      <c r="A3188" s="19">
        <v>40184095</v>
      </c>
      <c r="B3188" s="19" t="s">
        <v>1094</v>
      </c>
      <c r="C3188" s="20">
        <v>86606</v>
      </c>
      <c r="D3188" s="73">
        <v>94</v>
      </c>
      <c r="E3188" s="74">
        <v>0</v>
      </c>
      <c r="G3188" s="75">
        <v>5.58894</v>
      </c>
      <c r="H3188" s="75">
        <v>43.012500000000003</v>
      </c>
      <c r="I3188" s="75">
        <v>41.625</v>
      </c>
      <c r="J3188" s="75">
        <v>39.3125</v>
      </c>
      <c r="K3188" s="75">
        <v>32.375</v>
      </c>
      <c r="L3188" s="76">
        <v>0</v>
      </c>
      <c r="M3188" s="75">
        <v>41.625</v>
      </c>
      <c r="N3188" s="75">
        <v>41.625</v>
      </c>
      <c r="O3188" s="75">
        <v>41.625</v>
      </c>
      <c r="P3188" s="77">
        <v>0</v>
      </c>
      <c r="Q3188" s="77">
        <v>43.012500000000003</v>
      </c>
    </row>
    <row r="3189" spans="1:17" x14ac:dyDescent="0.2">
      <c r="A3189" s="19">
        <v>40184103</v>
      </c>
      <c r="B3189" s="19" t="s">
        <v>1092</v>
      </c>
      <c r="C3189" s="20">
        <v>8660691</v>
      </c>
      <c r="D3189" s="73">
        <v>94</v>
      </c>
      <c r="E3189" s="74">
        <v>0</v>
      </c>
      <c r="G3189" s="75">
        <v>6.7675600000000005</v>
      </c>
      <c r="H3189" s="75">
        <v>91.837500000000006</v>
      </c>
      <c r="I3189" s="75">
        <v>88.875</v>
      </c>
      <c r="J3189" s="75">
        <v>83.9375</v>
      </c>
      <c r="K3189" s="75">
        <v>69.125</v>
      </c>
      <c r="L3189" s="76">
        <v>0</v>
      </c>
      <c r="M3189" s="75">
        <v>88.875</v>
      </c>
      <c r="N3189" s="75">
        <v>88.875</v>
      </c>
      <c r="O3189" s="75">
        <v>88.875</v>
      </c>
      <c r="P3189" s="77">
        <v>0</v>
      </c>
      <c r="Q3189" s="77">
        <v>91.837500000000006</v>
      </c>
    </row>
    <row r="3190" spans="1:17" x14ac:dyDescent="0.2">
      <c r="A3190" s="19">
        <v>40184111</v>
      </c>
      <c r="B3190" s="19" t="s">
        <v>2589</v>
      </c>
      <c r="C3190" s="20">
        <v>87385</v>
      </c>
      <c r="D3190" s="73">
        <v>166</v>
      </c>
      <c r="E3190" s="74">
        <v>0</v>
      </c>
      <c r="G3190" s="75">
        <v>6.7675600000000005</v>
      </c>
      <c r="H3190" s="75">
        <v>91.837500000000006</v>
      </c>
      <c r="I3190" s="75">
        <v>88.875</v>
      </c>
      <c r="J3190" s="75">
        <v>83.9375</v>
      </c>
      <c r="K3190" s="75">
        <v>69.125</v>
      </c>
      <c r="L3190" s="76">
        <v>0</v>
      </c>
      <c r="M3190" s="75">
        <v>88.875</v>
      </c>
      <c r="N3190" s="75">
        <v>88.875</v>
      </c>
      <c r="O3190" s="75">
        <v>88.875</v>
      </c>
      <c r="P3190" s="77">
        <v>0</v>
      </c>
      <c r="Q3190" s="77">
        <v>91.837500000000006</v>
      </c>
    </row>
    <row r="3191" spans="1:17" x14ac:dyDescent="0.2">
      <c r="A3191" s="19">
        <v>40184129</v>
      </c>
      <c r="B3191" s="19" t="s">
        <v>2391</v>
      </c>
      <c r="C3191" s="20">
        <v>87305</v>
      </c>
      <c r="D3191" s="73">
        <v>218.5</v>
      </c>
      <c r="E3191" s="74">
        <v>0</v>
      </c>
      <c r="G3191" s="75">
        <v>3.2507099999999998</v>
      </c>
      <c r="H3191" s="75">
        <v>66.262500000000003</v>
      </c>
      <c r="I3191" s="75">
        <v>64.125</v>
      </c>
      <c r="J3191" s="75">
        <v>60.5625</v>
      </c>
      <c r="K3191" s="75">
        <v>49.875</v>
      </c>
      <c r="L3191" s="76">
        <v>0</v>
      </c>
      <c r="M3191" s="75">
        <v>64.125</v>
      </c>
      <c r="N3191" s="75">
        <v>64.125</v>
      </c>
      <c r="O3191" s="75">
        <v>64.125</v>
      </c>
      <c r="P3191" s="77">
        <v>0</v>
      </c>
      <c r="Q3191" s="77">
        <v>66.262500000000003</v>
      </c>
    </row>
    <row r="3192" spans="1:17" x14ac:dyDescent="0.2">
      <c r="A3192" s="19">
        <v>40184137</v>
      </c>
      <c r="B3192" s="19" t="s">
        <v>2306</v>
      </c>
      <c r="C3192" s="20">
        <v>85384</v>
      </c>
      <c r="D3192" s="73">
        <v>150.75</v>
      </c>
      <c r="E3192" s="74">
        <v>0</v>
      </c>
      <c r="G3192" s="75">
        <v>5.6079500000000007</v>
      </c>
      <c r="H3192" s="75">
        <v>94.39500000000001</v>
      </c>
      <c r="I3192" s="75">
        <v>91.350000000000009</v>
      </c>
      <c r="J3192" s="75">
        <v>86.274999999999991</v>
      </c>
      <c r="K3192" s="75">
        <v>71.05</v>
      </c>
      <c r="L3192" s="76">
        <v>0</v>
      </c>
      <c r="M3192" s="75">
        <v>91.350000000000009</v>
      </c>
      <c r="N3192" s="75">
        <v>91.350000000000009</v>
      </c>
      <c r="O3192" s="75">
        <v>91.350000000000009</v>
      </c>
      <c r="P3192" s="77">
        <v>0</v>
      </c>
      <c r="Q3192" s="77">
        <v>94.39500000000001</v>
      </c>
    </row>
    <row r="3193" spans="1:17" x14ac:dyDescent="0.2">
      <c r="A3193" s="19">
        <v>40184145</v>
      </c>
      <c r="B3193" s="19" t="s">
        <v>1670</v>
      </c>
      <c r="C3193" s="20">
        <v>87327</v>
      </c>
      <c r="D3193" s="73">
        <v>150.75</v>
      </c>
      <c r="E3193" s="74">
        <v>0</v>
      </c>
      <c r="G3193" s="75">
        <v>6.2352799999999995</v>
      </c>
      <c r="H3193" s="75">
        <v>26.272500000000001</v>
      </c>
      <c r="I3193" s="75">
        <v>25.425000000000001</v>
      </c>
      <c r="J3193" s="75">
        <v>24.012499999999999</v>
      </c>
      <c r="K3193" s="75">
        <v>19.774999999999999</v>
      </c>
      <c r="L3193" s="76">
        <v>0</v>
      </c>
      <c r="M3193" s="75">
        <v>25.425000000000001</v>
      </c>
      <c r="N3193" s="75">
        <v>25.425000000000001</v>
      </c>
      <c r="O3193" s="75">
        <v>25.425000000000001</v>
      </c>
      <c r="P3193" s="77">
        <v>0</v>
      </c>
      <c r="Q3193" s="77">
        <v>26.272500000000001</v>
      </c>
    </row>
    <row r="3194" spans="1:17" x14ac:dyDescent="0.2">
      <c r="A3194" s="19">
        <v>40184152</v>
      </c>
      <c r="B3194" s="19" t="s">
        <v>1211</v>
      </c>
      <c r="C3194" s="20">
        <v>87449</v>
      </c>
      <c r="D3194" s="73">
        <v>174.75</v>
      </c>
      <c r="E3194" s="74">
        <v>0</v>
      </c>
      <c r="G3194" s="75">
        <v>15.108001999999999</v>
      </c>
      <c r="H3194" s="75">
        <v>32.159399999999998</v>
      </c>
      <c r="I3194" s="75">
        <v>31.122000000000003</v>
      </c>
      <c r="J3194" s="75">
        <v>29.392999999999997</v>
      </c>
      <c r="K3194" s="75">
        <v>24.205999999999996</v>
      </c>
      <c r="L3194" s="74" t="s">
        <v>674</v>
      </c>
      <c r="M3194" s="75">
        <v>31.122000000000003</v>
      </c>
      <c r="N3194" s="75">
        <v>31.122000000000003</v>
      </c>
      <c r="O3194" s="75">
        <v>31.122000000000003</v>
      </c>
      <c r="P3194" s="75">
        <v>15.108001999999999</v>
      </c>
      <c r="Q3194" s="75">
        <v>32.159399999999998</v>
      </c>
    </row>
    <row r="3195" spans="1:17" x14ac:dyDescent="0.2">
      <c r="A3195" s="19">
        <v>40184160</v>
      </c>
      <c r="B3195" s="19" t="s">
        <v>1093</v>
      </c>
      <c r="C3195" s="20">
        <v>8660691</v>
      </c>
      <c r="D3195" s="73">
        <v>41.75</v>
      </c>
      <c r="E3195" s="74">
        <v>0</v>
      </c>
      <c r="G3195" s="75">
        <v>27.963710000000003</v>
      </c>
      <c r="H3195" s="75">
        <v>117.44970000000001</v>
      </c>
      <c r="I3195" s="75">
        <v>113.661</v>
      </c>
      <c r="J3195" s="75">
        <v>107.34650000000001</v>
      </c>
      <c r="K3195" s="75">
        <v>88.403000000000006</v>
      </c>
      <c r="L3195" s="76">
        <v>0</v>
      </c>
      <c r="M3195" s="75">
        <v>113.661</v>
      </c>
      <c r="N3195" s="75">
        <v>113.661</v>
      </c>
      <c r="O3195" s="75">
        <v>113.661</v>
      </c>
      <c r="P3195" s="77">
        <v>0</v>
      </c>
      <c r="Q3195" s="77">
        <v>117.44970000000001</v>
      </c>
    </row>
    <row r="3196" spans="1:17" x14ac:dyDescent="0.2">
      <c r="A3196" s="19">
        <v>40184178</v>
      </c>
      <c r="B3196" s="19" t="s">
        <v>609</v>
      </c>
      <c r="C3196" s="20">
        <v>85379</v>
      </c>
      <c r="D3196" s="73">
        <v>112.75</v>
      </c>
      <c r="E3196" s="74">
        <v>0</v>
      </c>
      <c r="G3196" s="75">
        <v>389.85460800000004</v>
      </c>
      <c r="H3196" s="75">
        <v>829.85760000000005</v>
      </c>
      <c r="I3196" s="75">
        <v>803.08800000000019</v>
      </c>
      <c r="J3196" s="75">
        <v>758.47199999999998</v>
      </c>
      <c r="K3196" s="75">
        <v>624.62400000000002</v>
      </c>
      <c r="L3196" s="74" t="s">
        <v>674</v>
      </c>
      <c r="M3196" s="75">
        <v>803.08800000000019</v>
      </c>
      <c r="N3196" s="75">
        <v>803.08800000000019</v>
      </c>
      <c r="O3196" s="75">
        <v>803.08800000000019</v>
      </c>
      <c r="P3196" s="75">
        <v>389.85460800000004</v>
      </c>
      <c r="Q3196" s="75">
        <v>829.85760000000005</v>
      </c>
    </row>
    <row r="3197" spans="1:17" x14ac:dyDescent="0.2">
      <c r="A3197" s="19">
        <v>40184301</v>
      </c>
      <c r="B3197" s="19" t="s">
        <v>3667</v>
      </c>
      <c r="C3197" s="20">
        <v>85049</v>
      </c>
      <c r="D3197" s="73">
        <v>112.25</v>
      </c>
      <c r="E3197" s="74">
        <v>0</v>
      </c>
      <c r="G3197" s="75">
        <v>75.085634000000013</v>
      </c>
      <c r="H3197" s="75">
        <v>159.82980000000003</v>
      </c>
      <c r="I3197" s="75">
        <v>154.67400000000004</v>
      </c>
      <c r="J3197" s="75">
        <v>146.08100000000002</v>
      </c>
      <c r="K3197" s="75">
        <v>120.30200000000001</v>
      </c>
      <c r="L3197" s="74" t="s">
        <v>674</v>
      </c>
      <c r="M3197" s="75">
        <v>154.67400000000004</v>
      </c>
      <c r="N3197" s="75">
        <v>154.67400000000004</v>
      </c>
      <c r="O3197" s="75">
        <v>154.67400000000004</v>
      </c>
      <c r="P3197" s="75">
        <v>75.085634000000013</v>
      </c>
      <c r="Q3197" s="75">
        <v>159.82980000000003</v>
      </c>
    </row>
    <row r="3198" spans="1:17" x14ac:dyDescent="0.2">
      <c r="A3198" s="19">
        <v>40184301</v>
      </c>
      <c r="B3198" s="19" t="s">
        <v>3667</v>
      </c>
      <c r="C3198" s="20">
        <v>85049</v>
      </c>
      <c r="D3198" s="73">
        <v>112.25</v>
      </c>
      <c r="E3198" s="74">
        <v>0</v>
      </c>
      <c r="G3198" s="75">
        <v>713.59750799999995</v>
      </c>
      <c r="H3198" s="75">
        <v>1518.9875999999999</v>
      </c>
      <c r="I3198" s="75">
        <v>1469.9880000000001</v>
      </c>
      <c r="J3198" s="75">
        <v>1388.3219999999999</v>
      </c>
      <c r="K3198" s="75">
        <v>1143.3239999999998</v>
      </c>
      <c r="L3198" s="74" t="s">
        <v>674</v>
      </c>
      <c r="M3198" s="75">
        <v>1469.9880000000001</v>
      </c>
      <c r="N3198" s="75">
        <v>1469.9880000000001</v>
      </c>
      <c r="O3198" s="75">
        <v>1469.9880000000001</v>
      </c>
      <c r="P3198" s="75">
        <v>713.59750799999995</v>
      </c>
      <c r="Q3198" s="75">
        <v>1518.9875999999999</v>
      </c>
    </row>
    <row r="3199" spans="1:17" x14ac:dyDescent="0.2">
      <c r="A3199" s="19">
        <v>40184327</v>
      </c>
      <c r="B3199" s="19" t="s">
        <v>4529</v>
      </c>
      <c r="C3199" s="20">
        <v>80198</v>
      </c>
      <c r="D3199" s="73">
        <v>264.5</v>
      </c>
      <c r="E3199" s="74">
        <v>0</v>
      </c>
      <c r="G3199" s="75">
        <v>0.68156400000000006</v>
      </c>
      <c r="H3199" s="75">
        <v>1.4508000000000001</v>
      </c>
      <c r="I3199" s="75">
        <v>1.4040000000000004</v>
      </c>
      <c r="J3199" s="75">
        <v>1.3260000000000001</v>
      </c>
      <c r="K3199" s="75">
        <v>1.0919999999999999</v>
      </c>
      <c r="L3199" s="74" t="s">
        <v>674</v>
      </c>
      <c r="M3199" s="75">
        <v>1.4040000000000004</v>
      </c>
      <c r="N3199" s="75">
        <v>1.4040000000000004</v>
      </c>
      <c r="O3199" s="75">
        <v>1.4040000000000004</v>
      </c>
      <c r="P3199" s="75">
        <v>0.68156400000000006</v>
      </c>
      <c r="Q3199" s="75">
        <v>1.4508000000000001</v>
      </c>
    </row>
    <row r="3200" spans="1:17" x14ac:dyDescent="0.2">
      <c r="A3200" s="19">
        <v>40184343</v>
      </c>
      <c r="B3200" s="19" t="s">
        <v>3810</v>
      </c>
      <c r="C3200" s="20">
        <v>85610</v>
      </c>
      <c r="D3200" s="73">
        <v>40.5</v>
      </c>
      <c r="E3200" s="74">
        <v>0</v>
      </c>
      <c r="G3200" s="75">
        <v>0.68156400000000006</v>
      </c>
      <c r="H3200" s="75">
        <v>1.4508000000000001</v>
      </c>
      <c r="I3200" s="75">
        <v>1.4040000000000004</v>
      </c>
      <c r="J3200" s="75">
        <v>1.3260000000000001</v>
      </c>
      <c r="K3200" s="75">
        <v>1.0919999999999999</v>
      </c>
      <c r="L3200" s="74" t="s">
        <v>674</v>
      </c>
      <c r="M3200" s="75">
        <v>1.4040000000000004</v>
      </c>
      <c r="N3200" s="75">
        <v>1.4040000000000004</v>
      </c>
      <c r="O3200" s="75">
        <v>1.4040000000000004</v>
      </c>
      <c r="P3200" s="75">
        <v>0.68156400000000006</v>
      </c>
      <c r="Q3200" s="75">
        <v>1.4508000000000001</v>
      </c>
    </row>
    <row r="3201" spans="1:17" x14ac:dyDescent="0.2">
      <c r="A3201" s="19">
        <v>40184400</v>
      </c>
      <c r="B3201" s="19" t="s">
        <v>3958</v>
      </c>
      <c r="C3201" s="20">
        <v>85045</v>
      </c>
      <c r="D3201" s="73">
        <v>90.75</v>
      </c>
      <c r="E3201" s="74">
        <v>0</v>
      </c>
      <c r="G3201" s="75">
        <v>269.10556000000003</v>
      </c>
      <c r="H3201" s="75">
        <v>829.3275000000001</v>
      </c>
      <c r="I3201" s="75">
        <v>802.57500000000005</v>
      </c>
      <c r="J3201" s="75">
        <v>757.98749999999995</v>
      </c>
      <c r="K3201" s="75">
        <v>624.22499999999991</v>
      </c>
      <c r="L3201" s="76">
        <v>0</v>
      </c>
      <c r="M3201" s="75">
        <v>802.57500000000005</v>
      </c>
      <c r="N3201" s="75">
        <v>802.57500000000005</v>
      </c>
      <c r="O3201" s="75">
        <v>802.57500000000005</v>
      </c>
      <c r="P3201" s="77">
        <v>0</v>
      </c>
      <c r="Q3201" s="77">
        <v>829.3275000000001</v>
      </c>
    </row>
    <row r="3202" spans="1:17" x14ac:dyDescent="0.2">
      <c r="A3202" s="19">
        <v>40184418</v>
      </c>
      <c r="B3202" s="19" t="s">
        <v>624</v>
      </c>
      <c r="C3202" s="20">
        <v>85652</v>
      </c>
      <c r="D3202" s="73">
        <v>54.25</v>
      </c>
      <c r="E3202" s="74">
        <v>0</v>
      </c>
      <c r="G3202" s="75">
        <v>0</v>
      </c>
      <c r="H3202" s="75">
        <v>829.3275000000001</v>
      </c>
      <c r="I3202" s="75">
        <v>802.57500000000005</v>
      </c>
      <c r="J3202" s="75">
        <v>757.98749999999995</v>
      </c>
      <c r="K3202" s="75">
        <v>624.22499999999991</v>
      </c>
      <c r="L3202" s="76">
        <v>0</v>
      </c>
      <c r="M3202" s="75">
        <v>802.57500000000005</v>
      </c>
      <c r="N3202" s="75">
        <v>802.57500000000005</v>
      </c>
      <c r="O3202" s="75">
        <v>802.57500000000005</v>
      </c>
      <c r="P3202" s="77">
        <v>0</v>
      </c>
      <c r="Q3202" s="77">
        <v>829.3275000000001</v>
      </c>
    </row>
    <row r="3203" spans="1:17" x14ac:dyDescent="0.2">
      <c r="A3203" s="19">
        <v>40184509</v>
      </c>
      <c r="B3203" s="19" t="s">
        <v>19</v>
      </c>
      <c r="C3203" s="20">
        <v>85730</v>
      </c>
      <c r="D3203" s="73">
        <v>85</v>
      </c>
      <c r="E3203" s="74">
        <v>0</v>
      </c>
      <c r="G3203" s="75">
        <v>268.99150000000003</v>
      </c>
      <c r="H3203" s="75">
        <v>829.3275000000001</v>
      </c>
      <c r="I3203" s="75">
        <v>802.57500000000005</v>
      </c>
      <c r="J3203" s="75">
        <v>757.98749999999995</v>
      </c>
      <c r="K3203" s="75">
        <v>624.22499999999991</v>
      </c>
      <c r="L3203" s="76">
        <v>0</v>
      </c>
      <c r="M3203" s="75">
        <v>802.57500000000005</v>
      </c>
      <c r="N3203" s="75">
        <v>802.57500000000005</v>
      </c>
      <c r="O3203" s="75">
        <v>802.57500000000005</v>
      </c>
      <c r="P3203" s="77">
        <v>0</v>
      </c>
      <c r="Q3203" s="77">
        <v>829.3275000000001</v>
      </c>
    </row>
    <row r="3204" spans="1:17" x14ac:dyDescent="0.2">
      <c r="A3204" s="19">
        <v>40184640</v>
      </c>
      <c r="B3204" s="19" t="s">
        <v>295</v>
      </c>
      <c r="C3204" s="20">
        <v>86850</v>
      </c>
      <c r="D3204" s="73">
        <v>87.25</v>
      </c>
      <c r="E3204" s="74">
        <v>57.660999999999994</v>
      </c>
      <c r="G3204" s="75">
        <v>0</v>
      </c>
      <c r="H3204" s="75">
        <v>829.3275000000001</v>
      </c>
      <c r="I3204" s="75">
        <v>802.57500000000005</v>
      </c>
      <c r="J3204" s="75">
        <v>757.98749999999995</v>
      </c>
      <c r="K3204" s="75">
        <v>624.22499999999991</v>
      </c>
      <c r="L3204" s="76">
        <v>0</v>
      </c>
      <c r="M3204" s="75">
        <v>802.57500000000005</v>
      </c>
      <c r="N3204" s="75">
        <v>802.57500000000005</v>
      </c>
      <c r="O3204" s="75">
        <v>802.57500000000005</v>
      </c>
      <c r="P3204" s="77">
        <v>0</v>
      </c>
      <c r="Q3204" s="77">
        <v>829.3275000000001</v>
      </c>
    </row>
    <row r="3205" spans="1:17" x14ac:dyDescent="0.2">
      <c r="A3205" s="19">
        <v>40184673</v>
      </c>
      <c r="B3205" s="19" t="s">
        <v>988</v>
      </c>
      <c r="C3205" s="20">
        <v>86886</v>
      </c>
      <c r="D3205" s="73">
        <v>100.75</v>
      </c>
      <c r="E3205" s="74">
        <v>180.83749999999998</v>
      </c>
      <c r="G3205" s="75">
        <v>185.15740000000002</v>
      </c>
      <c r="H3205" s="75">
        <v>154.845</v>
      </c>
      <c r="I3205" s="75">
        <v>149.85</v>
      </c>
      <c r="J3205" s="75">
        <v>141.52500000000001</v>
      </c>
      <c r="K3205" s="75">
        <v>116.55</v>
      </c>
      <c r="L3205" s="76">
        <v>0</v>
      </c>
      <c r="M3205" s="75">
        <v>149.85</v>
      </c>
      <c r="N3205" s="75">
        <v>149.85</v>
      </c>
      <c r="O3205" s="75">
        <v>149.85</v>
      </c>
      <c r="P3205" s="77">
        <v>0</v>
      </c>
      <c r="Q3205" s="77">
        <v>185.15740000000002</v>
      </c>
    </row>
    <row r="3206" spans="1:17" x14ac:dyDescent="0.2">
      <c r="A3206" s="19">
        <v>40184731</v>
      </c>
      <c r="B3206" s="19" t="s">
        <v>4388</v>
      </c>
      <c r="C3206" s="20">
        <v>86063</v>
      </c>
      <c r="D3206" s="73">
        <v>258.75</v>
      </c>
      <c r="E3206" s="74">
        <v>0</v>
      </c>
      <c r="G3206" s="75">
        <v>6.0832000000000006</v>
      </c>
      <c r="H3206" s="75">
        <v>62.626200000000004</v>
      </c>
      <c r="I3206" s="75">
        <v>60.606000000000002</v>
      </c>
      <c r="J3206" s="75">
        <v>57.239000000000004</v>
      </c>
      <c r="K3206" s="75">
        <v>47.137999999999998</v>
      </c>
      <c r="L3206" s="76">
        <v>0</v>
      </c>
      <c r="M3206" s="75">
        <v>60.606000000000002</v>
      </c>
      <c r="N3206" s="75">
        <v>60.606000000000002</v>
      </c>
      <c r="O3206" s="75">
        <v>60.606000000000002</v>
      </c>
      <c r="P3206" s="77">
        <v>0</v>
      </c>
      <c r="Q3206" s="77">
        <v>62.626200000000004</v>
      </c>
    </row>
    <row r="3207" spans="1:17" x14ac:dyDescent="0.2">
      <c r="A3207" s="19">
        <v>40184764</v>
      </c>
      <c r="B3207" s="19" t="s">
        <v>296</v>
      </c>
      <c r="C3207" s="20">
        <v>86900</v>
      </c>
      <c r="D3207" s="73">
        <v>119.75</v>
      </c>
      <c r="E3207" s="74">
        <v>133.5265</v>
      </c>
      <c r="G3207" s="75">
        <v>4.2597750000000003</v>
      </c>
      <c r="H3207" s="75">
        <v>9.0675000000000008</v>
      </c>
      <c r="I3207" s="75">
        <v>8.7750000000000021</v>
      </c>
      <c r="J3207" s="75">
        <v>8.2874999999999996</v>
      </c>
      <c r="K3207" s="75">
        <v>6.8249999999999993</v>
      </c>
      <c r="L3207" s="74" t="s">
        <v>674</v>
      </c>
      <c r="M3207" s="75">
        <v>8.7750000000000021</v>
      </c>
      <c r="N3207" s="75">
        <v>8.7750000000000021</v>
      </c>
      <c r="O3207" s="75">
        <v>8.7750000000000021</v>
      </c>
      <c r="P3207" s="75">
        <v>4.2597750000000003</v>
      </c>
      <c r="Q3207" s="75">
        <v>9.0675000000000008</v>
      </c>
    </row>
    <row r="3208" spans="1:17" x14ac:dyDescent="0.2">
      <c r="A3208" s="19">
        <v>40184806</v>
      </c>
      <c r="B3208" s="19" t="s">
        <v>297</v>
      </c>
      <c r="C3208" s="20">
        <v>86901</v>
      </c>
      <c r="D3208" s="73">
        <v>89.5</v>
      </c>
      <c r="E3208" s="74">
        <v>39.053999999999995</v>
      </c>
      <c r="G3208" s="75">
        <v>7.0996250000000005</v>
      </c>
      <c r="H3208" s="75">
        <v>15.112500000000001</v>
      </c>
      <c r="I3208" s="75">
        <v>14.625000000000002</v>
      </c>
      <c r="J3208" s="75">
        <v>13.8125</v>
      </c>
      <c r="K3208" s="75">
        <v>11.375</v>
      </c>
      <c r="L3208" s="74" t="s">
        <v>674</v>
      </c>
      <c r="M3208" s="75">
        <v>14.625000000000002</v>
      </c>
      <c r="N3208" s="75">
        <v>14.625000000000002</v>
      </c>
      <c r="O3208" s="75">
        <v>14.625000000000002</v>
      </c>
      <c r="P3208" s="75">
        <v>7.0996250000000005</v>
      </c>
      <c r="Q3208" s="75">
        <v>15.112500000000001</v>
      </c>
    </row>
    <row r="3209" spans="1:17" x14ac:dyDescent="0.2">
      <c r="A3209" s="19">
        <v>40184822</v>
      </c>
      <c r="B3209" s="19" t="s">
        <v>989</v>
      </c>
      <c r="C3209" s="20">
        <v>86905</v>
      </c>
      <c r="D3209" s="73">
        <v>121.25</v>
      </c>
      <c r="E3209" s="74">
        <v>372.72649999999999</v>
      </c>
      <c r="G3209" s="75">
        <v>44.869630000000001</v>
      </c>
      <c r="H3209" s="75">
        <v>95.51100000000001</v>
      </c>
      <c r="I3209" s="75">
        <v>92.430000000000021</v>
      </c>
      <c r="J3209" s="75">
        <v>87.295000000000002</v>
      </c>
      <c r="K3209" s="75">
        <v>71.89</v>
      </c>
      <c r="L3209" s="74" t="s">
        <v>674</v>
      </c>
      <c r="M3209" s="75">
        <v>92.430000000000021</v>
      </c>
      <c r="N3209" s="75">
        <v>92.430000000000021</v>
      </c>
      <c r="O3209" s="75">
        <v>92.430000000000021</v>
      </c>
      <c r="P3209" s="75">
        <v>44.869630000000001</v>
      </c>
      <c r="Q3209" s="75">
        <v>95.51100000000001</v>
      </c>
    </row>
    <row r="3210" spans="1:17" x14ac:dyDescent="0.2">
      <c r="A3210" s="19">
        <v>40184822</v>
      </c>
      <c r="B3210" s="19" t="s">
        <v>989</v>
      </c>
      <c r="C3210" s="20">
        <v>86905</v>
      </c>
      <c r="D3210" s="73">
        <v>121.25</v>
      </c>
      <c r="E3210" s="74">
        <v>372.72649999999999</v>
      </c>
      <c r="G3210" s="75">
        <v>79.043579999999992</v>
      </c>
      <c r="H3210" s="75">
        <v>0</v>
      </c>
      <c r="I3210" s="75">
        <v>0</v>
      </c>
      <c r="J3210" s="75">
        <v>0</v>
      </c>
      <c r="K3210" s="75">
        <v>0</v>
      </c>
      <c r="L3210" s="76">
        <v>49.509</v>
      </c>
      <c r="M3210" s="75">
        <v>0</v>
      </c>
      <c r="N3210" s="75">
        <v>0</v>
      </c>
      <c r="O3210" s="75">
        <v>0</v>
      </c>
      <c r="P3210" s="77">
        <v>0</v>
      </c>
      <c r="Q3210" s="77">
        <v>79.043579999999992</v>
      </c>
    </row>
    <row r="3211" spans="1:17" x14ac:dyDescent="0.2">
      <c r="A3211" s="19">
        <v>40184863</v>
      </c>
      <c r="B3211" s="19" t="s">
        <v>1550</v>
      </c>
      <c r="C3211" s="20">
        <v>86156</v>
      </c>
      <c r="D3211" s="73">
        <v>120.25</v>
      </c>
      <c r="E3211" s="74">
        <v>0</v>
      </c>
      <c r="G3211" s="75">
        <v>220.38293000000002</v>
      </c>
      <c r="H3211" s="75">
        <v>129.19559999999998</v>
      </c>
      <c r="I3211" s="75">
        <v>125.02799999999999</v>
      </c>
      <c r="J3211" s="75">
        <v>118.08199999999998</v>
      </c>
      <c r="K3211" s="75">
        <v>97.243999999999986</v>
      </c>
      <c r="L3211" s="76">
        <v>104.337</v>
      </c>
      <c r="M3211" s="75">
        <v>125.02799999999999</v>
      </c>
      <c r="N3211" s="75">
        <v>125.02799999999999</v>
      </c>
      <c r="O3211" s="75">
        <v>125.02799999999999</v>
      </c>
      <c r="P3211" s="77">
        <v>97.243999999999986</v>
      </c>
      <c r="Q3211" s="77">
        <v>220.38293000000002</v>
      </c>
    </row>
    <row r="3212" spans="1:17" x14ac:dyDescent="0.2">
      <c r="A3212" s="19">
        <v>40185001</v>
      </c>
      <c r="B3212" s="19" t="s">
        <v>1900</v>
      </c>
      <c r="C3212" s="20">
        <v>86880</v>
      </c>
      <c r="D3212" s="73">
        <v>147</v>
      </c>
      <c r="E3212" s="74">
        <v>66.10199999999999</v>
      </c>
      <c r="G3212" s="75">
        <v>36.350080000000005</v>
      </c>
      <c r="H3212" s="75">
        <v>77.376000000000005</v>
      </c>
      <c r="I3212" s="75">
        <v>74.88000000000001</v>
      </c>
      <c r="J3212" s="75">
        <v>70.72</v>
      </c>
      <c r="K3212" s="75">
        <v>58.239999999999995</v>
      </c>
      <c r="L3212" s="74" t="s">
        <v>674</v>
      </c>
      <c r="M3212" s="75">
        <v>74.88000000000001</v>
      </c>
      <c r="N3212" s="75">
        <v>74.88000000000001</v>
      </c>
      <c r="O3212" s="75">
        <v>74.88000000000001</v>
      </c>
      <c r="P3212" s="75">
        <v>36.350080000000005</v>
      </c>
      <c r="Q3212" s="75">
        <v>77.376000000000005</v>
      </c>
    </row>
    <row r="3213" spans="1:17" x14ac:dyDescent="0.2">
      <c r="A3213" s="19">
        <v>40185019</v>
      </c>
      <c r="B3213" s="19" t="s">
        <v>2304</v>
      </c>
      <c r="C3213" s="20">
        <v>85461</v>
      </c>
      <c r="D3213" s="73">
        <v>203.25</v>
      </c>
      <c r="E3213" s="74">
        <v>0</v>
      </c>
      <c r="G3213" s="75">
        <v>33.438589999999998</v>
      </c>
      <c r="H3213" s="75">
        <v>71.228700000000003</v>
      </c>
      <c r="I3213" s="75">
        <v>68.931000000000012</v>
      </c>
      <c r="J3213" s="75">
        <v>65.101500000000001</v>
      </c>
      <c r="K3213" s="75">
        <v>53.613</v>
      </c>
      <c r="L3213" s="76">
        <v>24.588000000000001</v>
      </c>
      <c r="M3213" s="75">
        <v>68.931000000000012</v>
      </c>
      <c r="N3213" s="75">
        <v>68.931000000000012</v>
      </c>
      <c r="O3213" s="75">
        <v>68.931000000000012</v>
      </c>
      <c r="P3213" s="77">
        <v>24.588000000000001</v>
      </c>
      <c r="Q3213" s="77">
        <v>71.228700000000003</v>
      </c>
    </row>
    <row r="3214" spans="1:17" x14ac:dyDescent="0.2">
      <c r="A3214" s="19">
        <v>40185027</v>
      </c>
      <c r="B3214" s="19" t="s">
        <v>987</v>
      </c>
      <c r="C3214" s="20">
        <v>86870</v>
      </c>
      <c r="D3214" s="73">
        <v>307.5</v>
      </c>
      <c r="E3214" s="74">
        <v>372.72649999999999</v>
      </c>
      <c r="G3214" s="75">
        <v>0</v>
      </c>
      <c r="H3214" s="75">
        <v>81.998100000000008</v>
      </c>
      <c r="I3214" s="75">
        <v>79.353000000000009</v>
      </c>
      <c r="J3214" s="75">
        <v>74.944500000000005</v>
      </c>
      <c r="K3214" s="75">
        <v>61.718999999999994</v>
      </c>
      <c r="L3214" s="76">
        <v>0</v>
      </c>
      <c r="M3214" s="75">
        <v>79.353000000000009</v>
      </c>
      <c r="N3214" s="75">
        <v>79.353000000000009</v>
      </c>
      <c r="O3214" s="75">
        <v>79.353000000000009</v>
      </c>
      <c r="P3214" s="77">
        <v>0</v>
      </c>
      <c r="Q3214" s="77">
        <v>81.998100000000008</v>
      </c>
    </row>
    <row r="3215" spans="1:17" x14ac:dyDescent="0.2">
      <c r="A3215" s="19">
        <v>40185100</v>
      </c>
      <c r="B3215" s="19" t="s">
        <v>581</v>
      </c>
      <c r="C3215" s="20">
        <v>86308</v>
      </c>
      <c r="D3215" s="73">
        <v>141</v>
      </c>
      <c r="E3215" s="74">
        <v>0</v>
      </c>
      <c r="G3215" s="75">
        <v>0</v>
      </c>
      <c r="H3215" s="75">
        <v>74.865000000000009</v>
      </c>
      <c r="I3215" s="75">
        <v>72.45</v>
      </c>
      <c r="J3215" s="75">
        <v>68.424999999999997</v>
      </c>
      <c r="K3215" s="75">
        <v>56.349999999999994</v>
      </c>
      <c r="L3215" s="76">
        <v>0</v>
      </c>
      <c r="M3215" s="75">
        <v>72.45</v>
      </c>
      <c r="N3215" s="75">
        <v>72.45</v>
      </c>
      <c r="O3215" s="75">
        <v>72.45</v>
      </c>
      <c r="P3215" s="77">
        <v>0</v>
      </c>
      <c r="Q3215" s="77">
        <v>74.865000000000009</v>
      </c>
    </row>
    <row r="3216" spans="1:17" x14ac:dyDescent="0.2">
      <c r="A3216" s="19">
        <v>40185225</v>
      </c>
      <c r="B3216" s="19" t="s">
        <v>3965</v>
      </c>
      <c r="C3216" s="20">
        <v>86431</v>
      </c>
      <c r="D3216" s="73">
        <v>141</v>
      </c>
      <c r="E3216" s="74">
        <v>0</v>
      </c>
      <c r="G3216" s="75">
        <v>0</v>
      </c>
      <c r="H3216" s="75">
        <v>86.238900000000015</v>
      </c>
      <c r="I3216" s="75">
        <v>83.457000000000008</v>
      </c>
      <c r="J3216" s="75">
        <v>78.820499999999996</v>
      </c>
      <c r="K3216" s="75">
        <v>64.911000000000001</v>
      </c>
      <c r="L3216" s="76">
        <v>0</v>
      </c>
      <c r="M3216" s="75">
        <v>83.457000000000008</v>
      </c>
      <c r="N3216" s="75">
        <v>83.457000000000008</v>
      </c>
      <c r="O3216" s="75">
        <v>83.457000000000008</v>
      </c>
      <c r="P3216" s="77">
        <v>0</v>
      </c>
      <c r="Q3216" s="77">
        <v>86.238900000000015</v>
      </c>
    </row>
    <row r="3217" spans="1:17" x14ac:dyDescent="0.2">
      <c r="A3217" s="19">
        <v>40185340</v>
      </c>
      <c r="B3217" s="19" t="s">
        <v>4007</v>
      </c>
      <c r="C3217" s="20">
        <v>86592</v>
      </c>
      <c r="D3217" s="73">
        <v>151.5</v>
      </c>
      <c r="E3217" s="74">
        <v>0</v>
      </c>
      <c r="G3217" s="75">
        <v>23.762499999999999</v>
      </c>
      <c r="H3217" s="75">
        <v>128.34</v>
      </c>
      <c r="I3217" s="75">
        <v>124.2</v>
      </c>
      <c r="J3217" s="75">
        <v>117.3</v>
      </c>
      <c r="K3217" s="75">
        <v>96.6</v>
      </c>
      <c r="L3217" s="76">
        <v>0</v>
      </c>
      <c r="M3217" s="75">
        <v>124.2</v>
      </c>
      <c r="N3217" s="75">
        <v>124.2</v>
      </c>
      <c r="O3217" s="75">
        <v>124.2</v>
      </c>
      <c r="P3217" s="77">
        <v>0</v>
      </c>
      <c r="Q3217" s="77">
        <v>128.34</v>
      </c>
    </row>
    <row r="3218" spans="1:17" x14ac:dyDescent="0.2">
      <c r="A3218" s="19">
        <v>40185415</v>
      </c>
      <c r="B3218" s="19" t="s">
        <v>4269</v>
      </c>
      <c r="C3218" s="20">
        <v>89051</v>
      </c>
      <c r="D3218" s="73">
        <v>147.25</v>
      </c>
      <c r="E3218" s="74">
        <v>0</v>
      </c>
      <c r="G3218" s="75">
        <v>38.508366000000002</v>
      </c>
      <c r="H3218" s="75">
        <v>81.970200000000006</v>
      </c>
      <c r="I3218" s="75">
        <v>79.326000000000008</v>
      </c>
      <c r="J3218" s="75">
        <v>74.918999999999997</v>
      </c>
      <c r="K3218" s="75">
        <v>61.697999999999993</v>
      </c>
      <c r="L3218" s="74" t="s">
        <v>674</v>
      </c>
      <c r="M3218" s="75">
        <v>79.326000000000008</v>
      </c>
      <c r="N3218" s="75">
        <v>79.326000000000008</v>
      </c>
      <c r="O3218" s="75">
        <v>79.326000000000008</v>
      </c>
      <c r="P3218" s="75">
        <v>38.508366000000002</v>
      </c>
      <c r="Q3218" s="75">
        <v>81.970200000000006</v>
      </c>
    </row>
    <row r="3219" spans="1:17" x14ac:dyDescent="0.2">
      <c r="A3219" s="19">
        <v>40185423</v>
      </c>
      <c r="B3219" s="19" t="s">
        <v>1810</v>
      </c>
      <c r="C3219" s="72"/>
      <c r="D3219" s="73">
        <v>213.5</v>
      </c>
      <c r="E3219" s="74">
        <v>0</v>
      </c>
      <c r="G3219" s="75">
        <v>61.227165999999997</v>
      </c>
      <c r="H3219" s="75">
        <v>130.33019999999999</v>
      </c>
      <c r="I3219" s="75">
        <v>126.126</v>
      </c>
      <c r="J3219" s="75">
        <v>119.11899999999999</v>
      </c>
      <c r="K3219" s="75">
        <v>98.097999999999985</v>
      </c>
      <c r="L3219" s="74" t="s">
        <v>674</v>
      </c>
      <c r="M3219" s="75">
        <v>126.126</v>
      </c>
      <c r="N3219" s="75">
        <v>126.126</v>
      </c>
      <c r="O3219" s="75">
        <v>126.126</v>
      </c>
      <c r="P3219" s="75">
        <v>61.227165999999997</v>
      </c>
      <c r="Q3219" s="75">
        <v>130.33019999999999</v>
      </c>
    </row>
    <row r="3220" spans="1:17" x14ac:dyDescent="0.2">
      <c r="A3220" s="19">
        <v>40186009</v>
      </c>
      <c r="B3220" s="19" t="s">
        <v>3411</v>
      </c>
      <c r="C3220" s="20">
        <v>82270</v>
      </c>
      <c r="D3220" s="73">
        <v>47.25</v>
      </c>
      <c r="E3220" s="74">
        <v>0</v>
      </c>
      <c r="G3220" s="75">
        <v>72.586565999999991</v>
      </c>
      <c r="H3220" s="75">
        <v>154.5102</v>
      </c>
      <c r="I3220" s="75">
        <v>149.52600000000001</v>
      </c>
      <c r="J3220" s="75">
        <v>141.21899999999999</v>
      </c>
      <c r="K3220" s="75">
        <v>116.29799999999999</v>
      </c>
      <c r="L3220" s="74" t="s">
        <v>674</v>
      </c>
      <c r="M3220" s="75">
        <v>149.52600000000001</v>
      </c>
      <c r="N3220" s="75">
        <v>149.52600000000001</v>
      </c>
      <c r="O3220" s="75">
        <v>149.52600000000001</v>
      </c>
      <c r="P3220" s="75">
        <v>72.586565999999991</v>
      </c>
      <c r="Q3220" s="75">
        <v>154.5102</v>
      </c>
    </row>
    <row r="3221" spans="1:17" x14ac:dyDescent="0.2">
      <c r="A3221" s="19">
        <v>40186413</v>
      </c>
      <c r="B3221" s="19" t="s">
        <v>4271</v>
      </c>
      <c r="C3221" s="20">
        <v>89051</v>
      </c>
      <c r="D3221" s="73">
        <v>147.25</v>
      </c>
      <c r="E3221" s="74">
        <v>0</v>
      </c>
      <c r="G3221" s="75">
        <v>72.586565999999991</v>
      </c>
      <c r="H3221" s="75">
        <v>154.5102</v>
      </c>
      <c r="I3221" s="75">
        <v>149.52600000000001</v>
      </c>
      <c r="J3221" s="75">
        <v>141.21899999999999</v>
      </c>
      <c r="K3221" s="75">
        <v>116.29799999999999</v>
      </c>
      <c r="L3221" s="74" t="s">
        <v>674</v>
      </c>
      <c r="M3221" s="75">
        <v>149.52600000000001</v>
      </c>
      <c r="N3221" s="75">
        <v>149.52600000000001</v>
      </c>
      <c r="O3221" s="75">
        <v>149.52600000000001</v>
      </c>
      <c r="P3221" s="75">
        <v>72.586565999999991</v>
      </c>
      <c r="Q3221" s="75">
        <v>154.5102</v>
      </c>
    </row>
    <row r="3222" spans="1:17" x14ac:dyDescent="0.2">
      <c r="A3222" s="19">
        <v>40186504</v>
      </c>
      <c r="B3222" s="19" t="s">
        <v>3768</v>
      </c>
      <c r="C3222" s="20">
        <v>84157</v>
      </c>
      <c r="D3222" s="73">
        <v>142.5</v>
      </c>
      <c r="E3222" s="74">
        <v>0</v>
      </c>
      <c r="G3222" s="75">
        <v>22.491612</v>
      </c>
      <c r="H3222" s="75">
        <v>47.876399999999997</v>
      </c>
      <c r="I3222" s="75">
        <v>46.332000000000001</v>
      </c>
      <c r="J3222" s="75">
        <v>43.757999999999996</v>
      </c>
      <c r="K3222" s="75">
        <v>36.035999999999994</v>
      </c>
      <c r="L3222" s="74" t="s">
        <v>674</v>
      </c>
      <c r="M3222" s="75">
        <v>46.332000000000001</v>
      </c>
      <c r="N3222" s="75">
        <v>46.332000000000001</v>
      </c>
      <c r="O3222" s="75">
        <v>46.332000000000001</v>
      </c>
      <c r="P3222" s="75">
        <v>22.491612</v>
      </c>
      <c r="Q3222" s="75">
        <v>47.876399999999997</v>
      </c>
    </row>
    <row r="3223" spans="1:17" x14ac:dyDescent="0.2">
      <c r="A3223" s="19">
        <v>40187213</v>
      </c>
      <c r="B3223" s="19" t="s">
        <v>938</v>
      </c>
      <c r="C3223" s="20">
        <v>82150</v>
      </c>
      <c r="D3223" s="73">
        <v>141</v>
      </c>
      <c r="E3223" s="74">
        <v>0</v>
      </c>
      <c r="G3223" s="75">
        <v>25.785838000000002</v>
      </c>
      <c r="H3223" s="75">
        <v>54.888600000000004</v>
      </c>
      <c r="I3223" s="75">
        <v>53.118000000000009</v>
      </c>
      <c r="J3223" s="75">
        <v>50.167000000000002</v>
      </c>
      <c r="K3223" s="75">
        <v>41.314</v>
      </c>
      <c r="L3223" s="74" t="s">
        <v>674</v>
      </c>
      <c r="M3223" s="75">
        <v>53.118000000000009</v>
      </c>
      <c r="N3223" s="75">
        <v>53.118000000000009</v>
      </c>
      <c r="O3223" s="75">
        <v>53.118000000000009</v>
      </c>
      <c r="P3223" s="75">
        <v>25.785838000000002</v>
      </c>
      <c r="Q3223" s="75">
        <v>54.888600000000004</v>
      </c>
    </row>
    <row r="3224" spans="1:17" x14ac:dyDescent="0.2">
      <c r="A3224" s="19">
        <v>40187379</v>
      </c>
      <c r="B3224" s="19" t="s">
        <v>1330</v>
      </c>
      <c r="C3224" s="20">
        <v>82340</v>
      </c>
      <c r="D3224" s="73">
        <v>113.5</v>
      </c>
      <c r="E3224" s="74">
        <v>0</v>
      </c>
      <c r="G3224" s="75">
        <v>9.7690839999999994</v>
      </c>
      <c r="H3224" s="75">
        <v>20.794800000000002</v>
      </c>
      <c r="I3224" s="75">
        <v>20.124000000000002</v>
      </c>
      <c r="J3224" s="75">
        <v>19.006</v>
      </c>
      <c r="K3224" s="75">
        <v>15.651999999999999</v>
      </c>
      <c r="L3224" s="74" t="s">
        <v>674</v>
      </c>
      <c r="M3224" s="75">
        <v>20.124000000000002</v>
      </c>
      <c r="N3224" s="75">
        <v>20.124000000000002</v>
      </c>
      <c r="O3224" s="75">
        <v>20.124000000000002</v>
      </c>
      <c r="P3224" s="75">
        <v>9.7690839999999994</v>
      </c>
      <c r="Q3224" s="75">
        <v>20.794800000000002</v>
      </c>
    </row>
    <row r="3225" spans="1:17" x14ac:dyDescent="0.2">
      <c r="A3225" s="19">
        <v>40187700</v>
      </c>
      <c r="B3225" s="19" t="s">
        <v>18</v>
      </c>
      <c r="C3225" s="20">
        <v>81001</v>
      </c>
      <c r="D3225" s="73">
        <v>46.75</v>
      </c>
      <c r="E3225" s="74">
        <v>0</v>
      </c>
      <c r="G3225" s="75">
        <v>0</v>
      </c>
      <c r="H3225" s="75">
        <v>0</v>
      </c>
      <c r="I3225" s="75">
        <v>0</v>
      </c>
      <c r="J3225" s="75">
        <v>0</v>
      </c>
      <c r="K3225" s="75">
        <v>0</v>
      </c>
      <c r="L3225" s="74" t="s">
        <v>674</v>
      </c>
      <c r="M3225" s="75">
        <v>0</v>
      </c>
      <c r="N3225" s="75">
        <v>0</v>
      </c>
      <c r="O3225" s="75">
        <v>0</v>
      </c>
      <c r="P3225" s="75">
        <v>0</v>
      </c>
      <c r="Q3225" s="75">
        <v>0</v>
      </c>
    </row>
    <row r="3226" spans="1:17" x14ac:dyDescent="0.2">
      <c r="A3226" s="19">
        <v>40188013</v>
      </c>
      <c r="B3226" s="19" t="s">
        <v>1804</v>
      </c>
      <c r="C3226" s="20">
        <v>87015</v>
      </c>
      <c r="D3226" s="73">
        <v>22</v>
      </c>
      <c r="E3226" s="74">
        <v>0</v>
      </c>
      <c r="G3226" s="75">
        <v>69.576324999999997</v>
      </c>
      <c r="H3226" s="75">
        <v>148.10250000000002</v>
      </c>
      <c r="I3226" s="75">
        <v>143.32500000000002</v>
      </c>
      <c r="J3226" s="75">
        <v>135.36249999999998</v>
      </c>
      <c r="K3226" s="75">
        <v>111.47499999999999</v>
      </c>
      <c r="L3226" s="74" t="s">
        <v>674</v>
      </c>
      <c r="M3226" s="75">
        <v>143.32500000000002</v>
      </c>
      <c r="N3226" s="75">
        <v>143.32500000000002</v>
      </c>
      <c r="O3226" s="75">
        <v>143.32500000000002</v>
      </c>
      <c r="P3226" s="75">
        <v>69.576324999999997</v>
      </c>
      <c r="Q3226" s="75">
        <v>148.10250000000002</v>
      </c>
    </row>
    <row r="3227" spans="1:17" x14ac:dyDescent="0.2">
      <c r="A3227" s="19">
        <v>40188021</v>
      </c>
      <c r="B3227" s="19" t="s">
        <v>615</v>
      </c>
      <c r="C3227" s="20">
        <v>87147</v>
      </c>
      <c r="D3227" s="73">
        <v>62.5</v>
      </c>
      <c r="E3227" s="74">
        <v>0</v>
      </c>
      <c r="G3227" s="75">
        <v>0</v>
      </c>
      <c r="H3227" s="75">
        <v>177.57420000000002</v>
      </c>
      <c r="I3227" s="75">
        <v>171.846</v>
      </c>
      <c r="J3227" s="75">
        <v>162.29900000000001</v>
      </c>
      <c r="K3227" s="75">
        <v>133.65799999999999</v>
      </c>
      <c r="L3227" s="76">
        <v>0</v>
      </c>
      <c r="M3227" s="75">
        <v>171.846</v>
      </c>
      <c r="N3227" s="75">
        <v>171.846</v>
      </c>
      <c r="O3227" s="75">
        <v>171.846</v>
      </c>
      <c r="P3227" s="77">
        <v>0</v>
      </c>
      <c r="Q3227" s="77">
        <v>177.57420000000002</v>
      </c>
    </row>
    <row r="3228" spans="1:17" x14ac:dyDescent="0.2">
      <c r="A3228" s="19">
        <v>40188088</v>
      </c>
      <c r="B3228" s="19" t="s">
        <v>3663</v>
      </c>
      <c r="C3228" s="20">
        <v>85576</v>
      </c>
      <c r="D3228" s="73">
        <v>184</v>
      </c>
      <c r="E3228" s="74">
        <v>0</v>
      </c>
      <c r="G3228" s="75">
        <v>0</v>
      </c>
      <c r="H3228" s="75">
        <v>207.39000000000001</v>
      </c>
      <c r="I3228" s="75">
        <v>200.70000000000002</v>
      </c>
      <c r="J3228" s="75">
        <v>189.54999999999998</v>
      </c>
      <c r="K3228" s="75">
        <v>156.1</v>
      </c>
      <c r="L3228" s="76">
        <v>0</v>
      </c>
      <c r="M3228" s="75">
        <v>200.70000000000002</v>
      </c>
      <c r="N3228" s="75">
        <v>200.70000000000002</v>
      </c>
      <c r="O3228" s="75">
        <v>200.70000000000002</v>
      </c>
      <c r="P3228" s="77">
        <v>0</v>
      </c>
      <c r="Q3228" s="77">
        <v>207.39000000000001</v>
      </c>
    </row>
    <row r="3229" spans="1:17" x14ac:dyDescent="0.2">
      <c r="A3229" s="19">
        <v>40188096</v>
      </c>
      <c r="B3229" s="19" t="s">
        <v>3662</v>
      </c>
      <c r="C3229" s="20">
        <v>85576</v>
      </c>
      <c r="D3229" s="73">
        <v>184</v>
      </c>
      <c r="E3229" s="74">
        <v>0</v>
      </c>
      <c r="G3229" s="75">
        <v>0</v>
      </c>
      <c r="H3229" s="75">
        <v>477.09000000000003</v>
      </c>
      <c r="I3229" s="75">
        <v>461.7</v>
      </c>
      <c r="J3229" s="75">
        <v>436.05</v>
      </c>
      <c r="K3229" s="75">
        <v>359.09999999999997</v>
      </c>
      <c r="L3229" s="76">
        <v>0</v>
      </c>
      <c r="M3229" s="75">
        <v>461.7</v>
      </c>
      <c r="N3229" s="75">
        <v>461.7</v>
      </c>
      <c r="O3229" s="75">
        <v>461.7</v>
      </c>
      <c r="P3229" s="77">
        <v>0</v>
      </c>
      <c r="Q3229" s="77">
        <v>477.09000000000003</v>
      </c>
    </row>
    <row r="3230" spans="1:17" x14ac:dyDescent="0.2">
      <c r="A3230" s="19">
        <v>40188369</v>
      </c>
      <c r="B3230" s="19" t="s">
        <v>3438</v>
      </c>
      <c r="C3230" s="20">
        <v>83935</v>
      </c>
      <c r="D3230" s="73">
        <v>192.75</v>
      </c>
      <c r="E3230" s="74">
        <v>0</v>
      </c>
      <c r="G3230" s="75">
        <v>208.94742500000001</v>
      </c>
      <c r="H3230" s="75">
        <v>444.77250000000004</v>
      </c>
      <c r="I3230" s="75">
        <v>430.42500000000007</v>
      </c>
      <c r="J3230" s="75">
        <v>406.51249999999999</v>
      </c>
      <c r="K3230" s="75">
        <v>334.77499999999998</v>
      </c>
      <c r="L3230" s="74" t="s">
        <v>674</v>
      </c>
      <c r="M3230" s="75">
        <v>430.42500000000007</v>
      </c>
      <c r="N3230" s="75">
        <v>430.42500000000007</v>
      </c>
      <c r="O3230" s="75">
        <v>430.42500000000007</v>
      </c>
      <c r="P3230" s="75">
        <v>208.94742500000001</v>
      </c>
      <c r="Q3230" s="75">
        <v>444.77250000000004</v>
      </c>
    </row>
    <row r="3231" spans="1:17" x14ac:dyDescent="0.2">
      <c r="A3231" s="19">
        <v>40188393</v>
      </c>
      <c r="B3231" s="19" t="s">
        <v>4744</v>
      </c>
      <c r="C3231" s="20">
        <v>84560</v>
      </c>
      <c r="D3231" s="73">
        <v>145.25</v>
      </c>
      <c r="E3231" s="74">
        <v>0</v>
      </c>
      <c r="G3231" s="75">
        <v>0</v>
      </c>
      <c r="H3231" s="75">
        <v>144.15</v>
      </c>
      <c r="I3231" s="75">
        <v>139.5</v>
      </c>
      <c r="J3231" s="75">
        <v>131.75</v>
      </c>
      <c r="K3231" s="75">
        <v>108.5</v>
      </c>
      <c r="L3231" s="76">
        <v>0</v>
      </c>
      <c r="M3231" s="75">
        <v>139.5</v>
      </c>
      <c r="N3231" s="75">
        <v>139.5</v>
      </c>
      <c r="O3231" s="75">
        <v>139.5</v>
      </c>
      <c r="P3231" s="77">
        <v>0</v>
      </c>
      <c r="Q3231" s="77">
        <v>144.15</v>
      </c>
    </row>
    <row r="3232" spans="1:17" x14ac:dyDescent="0.2">
      <c r="A3232" s="19">
        <v>40188534</v>
      </c>
      <c r="B3232" s="19" t="s">
        <v>3710</v>
      </c>
      <c r="C3232" s="20">
        <v>84133</v>
      </c>
      <c r="D3232" s="73">
        <v>116.75</v>
      </c>
      <c r="E3232" s="74">
        <v>0</v>
      </c>
      <c r="G3232" s="75">
        <v>0</v>
      </c>
      <c r="H3232" s="75">
        <v>134.61750000000001</v>
      </c>
      <c r="I3232" s="75">
        <v>130.27500000000001</v>
      </c>
      <c r="J3232" s="75">
        <v>123.03749999999999</v>
      </c>
      <c r="K3232" s="75">
        <v>101.32499999999999</v>
      </c>
      <c r="L3232" s="76">
        <v>0</v>
      </c>
      <c r="M3232" s="75">
        <v>130.27500000000001</v>
      </c>
      <c r="N3232" s="75">
        <v>130.27500000000001</v>
      </c>
      <c r="O3232" s="75">
        <v>130.27500000000001</v>
      </c>
      <c r="P3232" s="77">
        <v>0</v>
      </c>
      <c r="Q3232" s="77">
        <v>134.61750000000001</v>
      </c>
    </row>
    <row r="3233" spans="1:17" x14ac:dyDescent="0.2">
      <c r="A3233" s="19">
        <v>40188542</v>
      </c>
      <c r="B3233" s="19" t="s">
        <v>617</v>
      </c>
      <c r="C3233" s="20">
        <v>84156</v>
      </c>
      <c r="D3233" s="73">
        <v>116.75</v>
      </c>
      <c r="E3233" s="74">
        <v>0</v>
      </c>
      <c r="G3233" s="75">
        <v>0</v>
      </c>
      <c r="H3233" s="75">
        <v>81.003</v>
      </c>
      <c r="I3233" s="75">
        <v>78.39</v>
      </c>
      <c r="J3233" s="75">
        <v>74.034999999999997</v>
      </c>
      <c r="K3233" s="75">
        <v>60.969999999999992</v>
      </c>
      <c r="L3233" s="76">
        <v>0</v>
      </c>
      <c r="M3233" s="75">
        <v>78.39</v>
      </c>
      <c r="N3233" s="75">
        <v>78.39</v>
      </c>
      <c r="O3233" s="75">
        <v>78.39</v>
      </c>
      <c r="P3233" s="77">
        <v>0</v>
      </c>
      <c r="Q3233" s="77">
        <v>81.003</v>
      </c>
    </row>
    <row r="3234" spans="1:17" x14ac:dyDescent="0.2">
      <c r="A3234" s="19">
        <v>40188625</v>
      </c>
      <c r="B3234" s="19" t="s">
        <v>4227</v>
      </c>
      <c r="C3234" s="20">
        <v>84300</v>
      </c>
      <c r="D3234" s="73">
        <v>116.75</v>
      </c>
      <c r="E3234" s="74">
        <v>0</v>
      </c>
      <c r="G3234" s="75">
        <v>1547.604656</v>
      </c>
      <c r="H3234" s="75">
        <v>3294.2831999999999</v>
      </c>
      <c r="I3234" s="75">
        <v>3188.0160000000001</v>
      </c>
      <c r="J3234" s="75">
        <v>3010.9039999999995</v>
      </c>
      <c r="K3234" s="75">
        <v>2479.5679999999998</v>
      </c>
      <c r="L3234" s="74" t="s">
        <v>674</v>
      </c>
      <c r="M3234" s="75">
        <v>3188.0160000000001</v>
      </c>
      <c r="N3234" s="75">
        <v>3188.0160000000001</v>
      </c>
      <c r="O3234" s="75">
        <v>3188.0160000000001</v>
      </c>
      <c r="P3234" s="75">
        <v>1547.604656</v>
      </c>
      <c r="Q3234" s="75">
        <v>3294.2831999999999</v>
      </c>
    </row>
    <row r="3235" spans="1:17" x14ac:dyDescent="0.2">
      <c r="A3235" s="19">
        <v>40188799</v>
      </c>
      <c r="B3235" s="19" t="s">
        <v>787</v>
      </c>
      <c r="C3235" s="20">
        <v>87206</v>
      </c>
      <c r="D3235" s="73">
        <v>138.5</v>
      </c>
      <c r="E3235" s="74">
        <v>0</v>
      </c>
      <c r="G3235" s="75">
        <v>644.80323399999997</v>
      </c>
      <c r="H3235" s="75">
        <v>1372.5498</v>
      </c>
      <c r="I3235" s="75">
        <v>1328.2740000000001</v>
      </c>
      <c r="J3235" s="75">
        <v>1254.481</v>
      </c>
      <c r="K3235" s="75">
        <v>1033.1019999999999</v>
      </c>
      <c r="L3235" s="74" t="s">
        <v>674</v>
      </c>
      <c r="M3235" s="75">
        <v>1328.2740000000001</v>
      </c>
      <c r="N3235" s="75">
        <v>1328.2740000000001</v>
      </c>
      <c r="O3235" s="75">
        <v>1328.2740000000001</v>
      </c>
      <c r="P3235" s="75">
        <v>644.80323399999997</v>
      </c>
      <c r="Q3235" s="75">
        <v>1372.5498</v>
      </c>
    </row>
    <row r="3236" spans="1:17" x14ac:dyDescent="0.2">
      <c r="A3236" s="19">
        <v>40188807</v>
      </c>
      <c r="B3236" s="19" t="s">
        <v>616</v>
      </c>
      <c r="C3236" s="20">
        <v>87205</v>
      </c>
      <c r="D3236" s="73">
        <v>44</v>
      </c>
      <c r="E3236" s="74">
        <v>0</v>
      </c>
      <c r="G3236" s="75">
        <v>353.05015200000003</v>
      </c>
      <c r="H3236" s="75">
        <v>751.51440000000002</v>
      </c>
      <c r="I3236" s="75">
        <v>727.27200000000016</v>
      </c>
      <c r="J3236" s="75">
        <v>686.86800000000005</v>
      </c>
      <c r="K3236" s="75">
        <v>565.65599999999995</v>
      </c>
      <c r="L3236" s="74" t="s">
        <v>674</v>
      </c>
      <c r="M3236" s="75">
        <v>727.27200000000016</v>
      </c>
      <c r="N3236" s="75">
        <v>727.27200000000016</v>
      </c>
      <c r="O3236" s="75">
        <v>727.27200000000016</v>
      </c>
      <c r="P3236" s="75">
        <v>353.05015200000003</v>
      </c>
      <c r="Q3236" s="75">
        <v>751.51440000000002</v>
      </c>
    </row>
    <row r="3237" spans="1:17" x14ac:dyDescent="0.2">
      <c r="A3237" s="19">
        <v>40188815</v>
      </c>
      <c r="B3237" s="19" t="s">
        <v>4949</v>
      </c>
      <c r="C3237" s="20">
        <v>87210</v>
      </c>
      <c r="D3237" s="73">
        <v>112.25</v>
      </c>
      <c r="E3237" s="74">
        <v>0</v>
      </c>
      <c r="G3237" s="75">
        <v>491.52123799999998</v>
      </c>
      <c r="H3237" s="75">
        <v>1046.2686000000001</v>
      </c>
      <c r="I3237" s="75">
        <v>1012.5180000000001</v>
      </c>
      <c r="J3237" s="75">
        <v>956.26699999999994</v>
      </c>
      <c r="K3237" s="75">
        <v>787.5139999999999</v>
      </c>
      <c r="L3237" s="74" t="s">
        <v>674</v>
      </c>
      <c r="M3237" s="75">
        <v>1012.5180000000001</v>
      </c>
      <c r="N3237" s="75">
        <v>1012.5180000000001</v>
      </c>
      <c r="O3237" s="75">
        <v>1012.5180000000001</v>
      </c>
      <c r="P3237" s="75">
        <v>491.52123799999998</v>
      </c>
      <c r="Q3237" s="75">
        <v>1046.2686000000001</v>
      </c>
    </row>
    <row r="3238" spans="1:17" x14ac:dyDescent="0.2">
      <c r="A3238" s="19">
        <v>40188823</v>
      </c>
      <c r="B3238" s="19" t="s">
        <v>3493</v>
      </c>
      <c r="C3238" s="20">
        <v>87177</v>
      </c>
      <c r="D3238" s="73">
        <v>267.75</v>
      </c>
      <c r="E3238" s="74">
        <v>0</v>
      </c>
      <c r="G3238" s="75">
        <v>519.36487499999998</v>
      </c>
      <c r="H3238" s="75">
        <v>1105.5375000000001</v>
      </c>
      <c r="I3238" s="75">
        <v>1069.8750000000002</v>
      </c>
      <c r="J3238" s="75">
        <v>1010.4375</v>
      </c>
      <c r="K3238" s="75">
        <v>832.125</v>
      </c>
      <c r="L3238" s="74" t="s">
        <v>674</v>
      </c>
      <c r="M3238" s="75">
        <v>1069.8750000000002</v>
      </c>
      <c r="N3238" s="75">
        <v>1069.8750000000002</v>
      </c>
      <c r="O3238" s="75">
        <v>1069.8750000000002</v>
      </c>
      <c r="P3238" s="75">
        <v>519.36487499999998</v>
      </c>
      <c r="Q3238" s="75">
        <v>1105.5375000000001</v>
      </c>
    </row>
    <row r="3239" spans="1:17" x14ac:dyDescent="0.2">
      <c r="A3239" s="19">
        <v>40188831</v>
      </c>
      <c r="B3239" s="19" t="s">
        <v>1172</v>
      </c>
      <c r="C3239" s="20">
        <v>87185</v>
      </c>
      <c r="D3239" s="73">
        <v>91.5</v>
      </c>
      <c r="E3239" s="74">
        <v>0</v>
      </c>
      <c r="G3239" s="75">
        <v>397.01103000000001</v>
      </c>
      <c r="H3239" s="75">
        <v>845.09100000000012</v>
      </c>
      <c r="I3239" s="75">
        <v>817.83000000000015</v>
      </c>
      <c r="J3239" s="75">
        <v>772.39499999999998</v>
      </c>
      <c r="K3239" s="75">
        <v>636.09</v>
      </c>
      <c r="L3239" s="74" t="s">
        <v>674</v>
      </c>
      <c r="M3239" s="75">
        <v>817.83000000000015</v>
      </c>
      <c r="N3239" s="75">
        <v>817.83000000000015</v>
      </c>
      <c r="O3239" s="75">
        <v>817.83000000000015</v>
      </c>
      <c r="P3239" s="75">
        <v>397.01103000000001</v>
      </c>
      <c r="Q3239" s="75">
        <v>845.09100000000012</v>
      </c>
    </row>
    <row r="3240" spans="1:17" x14ac:dyDescent="0.2">
      <c r="A3240" s="19">
        <v>40188849</v>
      </c>
      <c r="B3240" s="19" t="s">
        <v>634</v>
      </c>
      <c r="C3240" s="20">
        <v>87040</v>
      </c>
      <c r="D3240" s="73">
        <v>92.75</v>
      </c>
      <c r="E3240" s="74">
        <v>0</v>
      </c>
      <c r="G3240" s="75">
        <v>347.370452</v>
      </c>
      <c r="H3240" s="75">
        <v>739.42440000000011</v>
      </c>
      <c r="I3240" s="75">
        <v>715.57200000000012</v>
      </c>
      <c r="J3240" s="75">
        <v>675.81799999999998</v>
      </c>
      <c r="K3240" s="75">
        <v>556.55600000000004</v>
      </c>
      <c r="L3240" s="74" t="s">
        <v>674</v>
      </c>
      <c r="M3240" s="75">
        <v>715.57200000000012</v>
      </c>
      <c r="N3240" s="75">
        <v>715.57200000000012</v>
      </c>
      <c r="O3240" s="75">
        <v>715.57200000000012</v>
      </c>
      <c r="P3240" s="75">
        <v>347.370452</v>
      </c>
      <c r="Q3240" s="75">
        <v>739.42440000000011</v>
      </c>
    </row>
    <row r="3241" spans="1:17" x14ac:dyDescent="0.2">
      <c r="A3241" s="19">
        <v>40188856</v>
      </c>
      <c r="B3241" s="19" t="s">
        <v>1732</v>
      </c>
      <c r="C3241" s="20">
        <v>87081</v>
      </c>
      <c r="D3241" s="73">
        <v>183.5</v>
      </c>
      <c r="E3241" s="74">
        <v>0</v>
      </c>
      <c r="G3241" s="75">
        <v>368.61253000000005</v>
      </c>
      <c r="H3241" s="75">
        <v>784.64100000000008</v>
      </c>
      <c r="I3241" s="75">
        <v>759.33000000000015</v>
      </c>
      <c r="J3241" s="75">
        <v>717.14499999999998</v>
      </c>
      <c r="K3241" s="75">
        <v>590.59</v>
      </c>
      <c r="L3241" s="74" t="s">
        <v>674</v>
      </c>
      <c r="M3241" s="75">
        <v>759.33000000000015</v>
      </c>
      <c r="N3241" s="75">
        <v>759.33000000000015</v>
      </c>
      <c r="O3241" s="75">
        <v>759.33000000000015</v>
      </c>
      <c r="P3241" s="75">
        <v>368.61253000000005</v>
      </c>
      <c r="Q3241" s="75">
        <v>784.64100000000008</v>
      </c>
    </row>
    <row r="3242" spans="1:17" x14ac:dyDescent="0.2">
      <c r="A3242" s="19">
        <v>40188872</v>
      </c>
      <c r="B3242" s="19" t="s">
        <v>1725</v>
      </c>
      <c r="C3242" s="20">
        <v>87070</v>
      </c>
      <c r="D3242" s="73">
        <v>208.5</v>
      </c>
      <c r="E3242" s="74">
        <v>0</v>
      </c>
      <c r="G3242" s="75">
        <v>0</v>
      </c>
      <c r="H3242" s="75">
        <v>523.82249999999999</v>
      </c>
      <c r="I3242" s="75">
        <v>506.92500000000001</v>
      </c>
      <c r="J3242" s="75">
        <v>478.76249999999999</v>
      </c>
      <c r="K3242" s="75">
        <v>394.27499999999998</v>
      </c>
      <c r="L3242" s="76">
        <v>0</v>
      </c>
      <c r="M3242" s="75">
        <v>506.92500000000001</v>
      </c>
      <c r="N3242" s="75">
        <v>506.92500000000001</v>
      </c>
      <c r="O3242" s="75">
        <v>506.92500000000001</v>
      </c>
      <c r="P3242" s="77">
        <v>0</v>
      </c>
      <c r="Q3242" s="77">
        <v>523.82249999999999</v>
      </c>
    </row>
    <row r="3243" spans="1:17" x14ac:dyDescent="0.2">
      <c r="A3243" s="19">
        <v>40188906</v>
      </c>
      <c r="B3243" s="19" t="s">
        <v>636</v>
      </c>
      <c r="C3243" s="20">
        <v>87088</v>
      </c>
      <c r="D3243" s="73">
        <v>76.25</v>
      </c>
      <c r="E3243" s="74">
        <v>0</v>
      </c>
      <c r="G3243" s="75">
        <v>20.511789999999998</v>
      </c>
      <c r="H3243" s="75">
        <v>54.870000000000005</v>
      </c>
      <c r="I3243" s="75">
        <v>53.1</v>
      </c>
      <c r="J3243" s="75">
        <v>50.15</v>
      </c>
      <c r="K3243" s="75">
        <v>41.3</v>
      </c>
      <c r="L3243" s="76">
        <v>0</v>
      </c>
      <c r="M3243" s="75">
        <v>53.1</v>
      </c>
      <c r="N3243" s="75">
        <v>53.1</v>
      </c>
      <c r="O3243" s="75">
        <v>53.1</v>
      </c>
      <c r="P3243" s="77">
        <v>0</v>
      </c>
      <c r="Q3243" s="77">
        <v>54.870000000000005</v>
      </c>
    </row>
    <row r="3244" spans="1:17" x14ac:dyDescent="0.2">
      <c r="A3244" s="19">
        <v>40188914</v>
      </c>
      <c r="B3244" s="19" t="s">
        <v>629</v>
      </c>
      <c r="C3244" s="20">
        <v>87186</v>
      </c>
      <c r="D3244" s="73">
        <v>71</v>
      </c>
      <c r="E3244" s="74">
        <v>0</v>
      </c>
      <c r="G3244" s="75">
        <v>24.028640000000003</v>
      </c>
      <c r="H3244" s="75">
        <v>185.535</v>
      </c>
      <c r="I3244" s="75">
        <v>179.55</v>
      </c>
      <c r="J3244" s="75">
        <v>169.57499999999999</v>
      </c>
      <c r="K3244" s="75">
        <v>139.64999999999998</v>
      </c>
      <c r="L3244" s="76">
        <v>0</v>
      </c>
      <c r="M3244" s="75">
        <v>179.55</v>
      </c>
      <c r="N3244" s="75">
        <v>179.55</v>
      </c>
      <c r="O3244" s="75">
        <v>179.55</v>
      </c>
      <c r="P3244" s="77">
        <v>0</v>
      </c>
      <c r="Q3244" s="77">
        <v>185.535</v>
      </c>
    </row>
    <row r="3245" spans="1:17" x14ac:dyDescent="0.2">
      <c r="A3245" s="19">
        <v>40188922</v>
      </c>
      <c r="B3245" s="19" t="s">
        <v>3057</v>
      </c>
      <c r="C3245" s="20">
        <v>87207</v>
      </c>
      <c r="D3245" s="73">
        <v>206.5</v>
      </c>
      <c r="E3245" s="74">
        <v>0</v>
      </c>
      <c r="G3245" s="75">
        <v>31.465537999999999</v>
      </c>
      <c r="H3245" s="75">
        <v>66.9786</v>
      </c>
      <c r="I3245" s="75">
        <v>64.818000000000012</v>
      </c>
      <c r="J3245" s="75">
        <v>61.216999999999992</v>
      </c>
      <c r="K3245" s="75">
        <v>50.413999999999994</v>
      </c>
      <c r="L3245" s="74" t="s">
        <v>674</v>
      </c>
      <c r="M3245" s="75">
        <v>64.818000000000012</v>
      </c>
      <c r="N3245" s="75">
        <v>64.818000000000012</v>
      </c>
      <c r="O3245" s="75">
        <v>64.818000000000012</v>
      </c>
      <c r="P3245" s="75">
        <v>31.465537999999999</v>
      </c>
      <c r="Q3245" s="75">
        <v>66.9786</v>
      </c>
    </row>
    <row r="3246" spans="1:17" x14ac:dyDescent="0.2">
      <c r="A3246" s="19">
        <v>40188971</v>
      </c>
      <c r="B3246" s="19" t="s">
        <v>587</v>
      </c>
      <c r="C3246" s="20">
        <v>87075</v>
      </c>
      <c r="D3246" s="73">
        <v>287</v>
      </c>
      <c r="E3246" s="74">
        <v>0</v>
      </c>
      <c r="G3246" s="75">
        <v>623.858248</v>
      </c>
      <c r="H3246" s="75">
        <v>1327.9656000000002</v>
      </c>
      <c r="I3246" s="75">
        <v>1285.1280000000002</v>
      </c>
      <c r="J3246" s="75">
        <v>1213.732</v>
      </c>
      <c r="K3246" s="75">
        <v>999.54399999999998</v>
      </c>
      <c r="L3246" s="74" t="s">
        <v>674</v>
      </c>
      <c r="M3246" s="75">
        <v>1285.1280000000002</v>
      </c>
      <c r="N3246" s="75">
        <v>1285.1280000000002</v>
      </c>
      <c r="O3246" s="75">
        <v>1285.1280000000002</v>
      </c>
      <c r="P3246" s="75">
        <v>623.858248</v>
      </c>
      <c r="Q3246" s="75">
        <v>1327.9656000000002</v>
      </c>
    </row>
    <row r="3247" spans="1:17" x14ac:dyDescent="0.2">
      <c r="A3247" s="19">
        <v>40189334</v>
      </c>
      <c r="B3247" s="19" t="s">
        <v>3719</v>
      </c>
      <c r="C3247" s="72"/>
      <c r="D3247" s="73">
        <v>451.5</v>
      </c>
      <c r="E3247" s="74">
        <v>0</v>
      </c>
      <c r="G3247" s="75">
        <v>443.01659999999998</v>
      </c>
      <c r="H3247" s="75">
        <v>943.0200000000001</v>
      </c>
      <c r="I3247" s="75">
        <v>912.60000000000014</v>
      </c>
      <c r="J3247" s="75">
        <v>861.9</v>
      </c>
      <c r="K3247" s="75">
        <v>709.8</v>
      </c>
      <c r="L3247" s="74" t="s">
        <v>674</v>
      </c>
      <c r="M3247" s="75">
        <v>912.60000000000014</v>
      </c>
      <c r="N3247" s="75">
        <v>912.60000000000014</v>
      </c>
      <c r="O3247" s="75">
        <v>912.60000000000014</v>
      </c>
      <c r="P3247" s="75">
        <v>443.01659999999998</v>
      </c>
      <c r="Q3247" s="75">
        <v>943.0200000000001</v>
      </c>
    </row>
    <row r="3248" spans="1:17" x14ac:dyDescent="0.2">
      <c r="A3248" s="19">
        <v>40189516</v>
      </c>
      <c r="B3248" s="19" t="s">
        <v>3290</v>
      </c>
      <c r="C3248" s="20">
        <v>89190</v>
      </c>
      <c r="D3248" s="73">
        <v>90.75</v>
      </c>
      <c r="E3248" s="74">
        <v>0</v>
      </c>
      <c r="G3248" s="75">
        <v>86.134309999999999</v>
      </c>
      <c r="H3248" s="75">
        <v>356.65500000000003</v>
      </c>
      <c r="I3248" s="75">
        <v>345.15000000000003</v>
      </c>
      <c r="J3248" s="75">
        <v>325.97499999999997</v>
      </c>
      <c r="K3248" s="75">
        <v>268.45</v>
      </c>
      <c r="L3248" s="76">
        <v>100.872</v>
      </c>
      <c r="M3248" s="75">
        <v>345.15000000000003</v>
      </c>
      <c r="N3248" s="75">
        <v>345.15000000000003</v>
      </c>
      <c r="O3248" s="75">
        <v>345.15000000000003</v>
      </c>
      <c r="P3248" s="77">
        <v>86.134309999999999</v>
      </c>
      <c r="Q3248" s="77">
        <v>356.65500000000003</v>
      </c>
    </row>
    <row r="3249" spans="1:17" x14ac:dyDescent="0.2">
      <c r="A3249" s="19">
        <v>40189524</v>
      </c>
      <c r="B3249" s="19" t="s">
        <v>17</v>
      </c>
      <c r="C3249" s="20">
        <v>81003</v>
      </c>
      <c r="D3249" s="73">
        <v>54</v>
      </c>
      <c r="E3249" s="74">
        <v>0</v>
      </c>
      <c r="G3249" s="75">
        <v>86.134309999999999</v>
      </c>
      <c r="H3249" s="75">
        <v>384.89910000000003</v>
      </c>
      <c r="I3249" s="75">
        <v>372.483</v>
      </c>
      <c r="J3249" s="75">
        <v>351.78949999999998</v>
      </c>
      <c r="K3249" s="75">
        <v>289.709</v>
      </c>
      <c r="L3249" s="76">
        <v>100.872</v>
      </c>
      <c r="M3249" s="75">
        <v>372.483</v>
      </c>
      <c r="N3249" s="75">
        <v>372.483</v>
      </c>
      <c r="O3249" s="75">
        <v>372.483</v>
      </c>
      <c r="P3249" s="77">
        <v>86.134309999999999</v>
      </c>
      <c r="Q3249" s="77">
        <v>384.89910000000003</v>
      </c>
    </row>
    <row r="3250" spans="1:17" x14ac:dyDescent="0.2">
      <c r="A3250" s="19">
        <v>40189730</v>
      </c>
      <c r="B3250" s="19" t="s">
        <v>4264</v>
      </c>
      <c r="C3250" s="20">
        <v>89321</v>
      </c>
      <c r="D3250" s="73">
        <v>155.75</v>
      </c>
      <c r="E3250" s="74">
        <v>0</v>
      </c>
      <c r="G3250" s="75">
        <v>86.134309999999999</v>
      </c>
      <c r="H3250" s="75">
        <v>356.65500000000003</v>
      </c>
      <c r="I3250" s="75">
        <v>345.15000000000003</v>
      </c>
      <c r="J3250" s="75">
        <v>325.97499999999997</v>
      </c>
      <c r="K3250" s="75">
        <v>268.45</v>
      </c>
      <c r="L3250" s="76">
        <v>100.872</v>
      </c>
      <c r="M3250" s="75">
        <v>345.15000000000003</v>
      </c>
      <c r="N3250" s="75">
        <v>345.15000000000003</v>
      </c>
      <c r="O3250" s="75">
        <v>345.15000000000003</v>
      </c>
      <c r="P3250" s="77">
        <v>86.134309999999999</v>
      </c>
      <c r="Q3250" s="77">
        <v>356.65500000000003</v>
      </c>
    </row>
    <row r="3251" spans="1:17" x14ac:dyDescent="0.2">
      <c r="A3251" s="19">
        <v>40189755</v>
      </c>
      <c r="B3251" s="19" t="s">
        <v>4263</v>
      </c>
      <c r="C3251" s="20">
        <v>89320</v>
      </c>
      <c r="D3251" s="73">
        <v>355</v>
      </c>
      <c r="E3251" s="74">
        <v>0</v>
      </c>
      <c r="G3251" s="75">
        <v>0</v>
      </c>
      <c r="H3251" s="75">
        <v>406.23330000000004</v>
      </c>
      <c r="I3251" s="75">
        <v>393.12900000000002</v>
      </c>
      <c r="J3251" s="75">
        <v>371.2885</v>
      </c>
      <c r="K3251" s="75">
        <v>305.767</v>
      </c>
      <c r="L3251" s="76">
        <v>0</v>
      </c>
      <c r="M3251" s="75">
        <v>393.12900000000002</v>
      </c>
      <c r="N3251" s="75">
        <v>393.12900000000002</v>
      </c>
      <c r="O3251" s="75">
        <v>393.12900000000002</v>
      </c>
      <c r="P3251" s="77">
        <v>0</v>
      </c>
      <c r="Q3251" s="77">
        <v>406.23330000000004</v>
      </c>
    </row>
    <row r="3252" spans="1:17" x14ac:dyDescent="0.2">
      <c r="A3252" s="19">
        <v>40189821</v>
      </c>
      <c r="B3252" s="19" t="s">
        <v>3496</v>
      </c>
      <c r="C3252" s="20">
        <v>83945</v>
      </c>
      <c r="D3252" s="73">
        <v>169.75</v>
      </c>
      <c r="E3252" s="74">
        <v>0</v>
      </c>
      <c r="G3252" s="75">
        <v>86.134309999999999</v>
      </c>
      <c r="H3252" s="75">
        <v>119.50500000000001</v>
      </c>
      <c r="I3252" s="75">
        <v>115.65</v>
      </c>
      <c r="J3252" s="75">
        <v>109.22499999999999</v>
      </c>
      <c r="K3252" s="75">
        <v>89.949999999999989</v>
      </c>
      <c r="L3252" s="76">
        <v>100.872</v>
      </c>
      <c r="M3252" s="75">
        <v>115.65</v>
      </c>
      <c r="N3252" s="75">
        <v>115.65</v>
      </c>
      <c r="O3252" s="75">
        <v>115.65</v>
      </c>
      <c r="P3252" s="77">
        <v>86.134309999999999</v>
      </c>
      <c r="Q3252" s="77">
        <v>119.50500000000001</v>
      </c>
    </row>
    <row r="3253" spans="1:17" x14ac:dyDescent="0.2">
      <c r="A3253" s="19">
        <v>40189839</v>
      </c>
      <c r="B3253" s="19" t="s">
        <v>4751</v>
      </c>
      <c r="C3253" s="20">
        <v>82507</v>
      </c>
      <c r="D3253" s="73">
        <v>355.5</v>
      </c>
      <c r="E3253" s="74">
        <v>0</v>
      </c>
      <c r="G3253" s="75">
        <v>86.134309999999999</v>
      </c>
      <c r="H3253" s="75">
        <v>384.89910000000003</v>
      </c>
      <c r="I3253" s="75">
        <v>372.483</v>
      </c>
      <c r="J3253" s="75">
        <v>351.78949999999998</v>
      </c>
      <c r="K3253" s="75">
        <v>289.709</v>
      </c>
      <c r="L3253" s="76">
        <v>100.872</v>
      </c>
      <c r="M3253" s="75">
        <v>372.483</v>
      </c>
      <c r="N3253" s="75">
        <v>372.483</v>
      </c>
      <c r="O3253" s="75">
        <v>372.483</v>
      </c>
      <c r="P3253" s="77">
        <v>86.134309999999999</v>
      </c>
      <c r="Q3253" s="77">
        <v>384.89910000000003</v>
      </c>
    </row>
    <row r="3254" spans="1:17" x14ac:dyDescent="0.2">
      <c r="A3254" s="19">
        <v>40189862</v>
      </c>
      <c r="B3254" s="19" t="s">
        <v>1673</v>
      </c>
      <c r="C3254" s="20">
        <v>89060</v>
      </c>
      <c r="D3254" s="73">
        <v>105.75</v>
      </c>
      <c r="E3254" s="74">
        <v>0</v>
      </c>
      <c r="G3254" s="75">
        <v>86.134309999999999</v>
      </c>
      <c r="H3254" s="75">
        <v>356.65500000000003</v>
      </c>
      <c r="I3254" s="75">
        <v>345.15000000000003</v>
      </c>
      <c r="J3254" s="75">
        <v>325.97499999999997</v>
      </c>
      <c r="K3254" s="75">
        <v>268.45</v>
      </c>
      <c r="L3254" s="76">
        <v>100.872</v>
      </c>
      <c r="M3254" s="75">
        <v>345.15000000000003</v>
      </c>
      <c r="N3254" s="75">
        <v>345.15000000000003</v>
      </c>
      <c r="O3254" s="75">
        <v>345.15000000000003</v>
      </c>
      <c r="P3254" s="77">
        <v>86.134309999999999</v>
      </c>
      <c r="Q3254" s="77">
        <v>356.65500000000003</v>
      </c>
    </row>
    <row r="3255" spans="1:17" x14ac:dyDescent="0.2">
      <c r="A3255" s="19">
        <v>40189904</v>
      </c>
      <c r="B3255" s="19" t="s">
        <v>4019</v>
      </c>
      <c r="C3255" s="20">
        <v>87420</v>
      </c>
      <c r="D3255" s="73">
        <v>332.25</v>
      </c>
      <c r="E3255" s="74">
        <v>0</v>
      </c>
      <c r="G3255" s="75">
        <v>99.308240000000012</v>
      </c>
      <c r="H3255" s="75">
        <v>405.95429999999999</v>
      </c>
      <c r="I3255" s="75">
        <v>392.85899999999998</v>
      </c>
      <c r="J3255" s="75">
        <v>371.0335</v>
      </c>
      <c r="K3255" s="75">
        <v>305.55699999999996</v>
      </c>
      <c r="L3255" s="76">
        <v>71.829000000000008</v>
      </c>
      <c r="M3255" s="75">
        <v>392.85899999999998</v>
      </c>
      <c r="N3255" s="75">
        <v>392.85899999999998</v>
      </c>
      <c r="O3255" s="75">
        <v>392.85899999999998</v>
      </c>
      <c r="P3255" s="77">
        <v>71.829000000000008</v>
      </c>
      <c r="Q3255" s="77">
        <v>405.95429999999999</v>
      </c>
    </row>
    <row r="3256" spans="1:17" x14ac:dyDescent="0.2">
      <c r="A3256" s="19">
        <v>40189979</v>
      </c>
      <c r="B3256" s="19" t="s">
        <v>3399</v>
      </c>
      <c r="C3256" s="20">
        <v>80055</v>
      </c>
      <c r="D3256" s="73">
        <v>451.5</v>
      </c>
      <c r="E3256" s="74">
        <v>0</v>
      </c>
      <c r="G3256" s="75">
        <v>99.308240000000012</v>
      </c>
      <c r="H3256" s="75">
        <v>398.27250000000004</v>
      </c>
      <c r="I3256" s="75">
        <v>385.42500000000001</v>
      </c>
      <c r="J3256" s="75">
        <v>364.01249999999999</v>
      </c>
      <c r="K3256" s="75">
        <v>299.77499999999998</v>
      </c>
      <c r="L3256" s="76">
        <v>71.829000000000008</v>
      </c>
      <c r="M3256" s="75">
        <v>385.42500000000001</v>
      </c>
      <c r="N3256" s="75">
        <v>385.42500000000001</v>
      </c>
      <c r="O3256" s="75">
        <v>385.42500000000001</v>
      </c>
      <c r="P3256" s="77">
        <v>71.829000000000008</v>
      </c>
      <c r="Q3256" s="77">
        <v>398.27250000000004</v>
      </c>
    </row>
    <row r="3257" spans="1:17" x14ac:dyDescent="0.2">
      <c r="A3257" s="19">
        <v>40190068</v>
      </c>
      <c r="B3257" s="19" t="s">
        <v>2005</v>
      </c>
      <c r="C3257" s="20">
        <v>80307</v>
      </c>
      <c r="D3257" s="73">
        <v>276.25</v>
      </c>
      <c r="E3257" s="74">
        <v>0</v>
      </c>
      <c r="G3257" s="75">
        <v>21.58286</v>
      </c>
      <c r="H3257" s="75">
        <v>45.942</v>
      </c>
      <c r="I3257" s="75">
        <v>44.460000000000008</v>
      </c>
      <c r="J3257" s="75">
        <v>41.989999999999995</v>
      </c>
      <c r="K3257" s="75">
        <v>34.58</v>
      </c>
      <c r="L3257" s="74" t="s">
        <v>674</v>
      </c>
      <c r="M3257" s="75">
        <v>44.460000000000008</v>
      </c>
      <c r="N3257" s="75">
        <v>44.460000000000008</v>
      </c>
      <c r="O3257" s="75">
        <v>44.460000000000008</v>
      </c>
      <c r="P3257" s="75">
        <v>21.58286</v>
      </c>
      <c r="Q3257" s="75">
        <v>45.942</v>
      </c>
    </row>
    <row r="3258" spans="1:17" x14ac:dyDescent="0.2">
      <c r="A3258" s="19">
        <v>40190092</v>
      </c>
      <c r="B3258" s="19" t="s">
        <v>825</v>
      </c>
      <c r="C3258" s="20">
        <v>82024</v>
      </c>
      <c r="D3258" s="73">
        <v>694.75</v>
      </c>
      <c r="E3258" s="74">
        <v>0</v>
      </c>
      <c r="G3258" s="75">
        <v>17.945439999999998</v>
      </c>
      <c r="H3258" s="75">
        <v>179.25750000000002</v>
      </c>
      <c r="I3258" s="75">
        <v>173.47499999999999</v>
      </c>
      <c r="J3258" s="75">
        <v>163.83750000000001</v>
      </c>
      <c r="K3258" s="75">
        <v>134.92499999999998</v>
      </c>
      <c r="L3258" s="76">
        <v>0</v>
      </c>
      <c r="M3258" s="75">
        <v>173.47499999999999</v>
      </c>
      <c r="N3258" s="75">
        <v>173.47499999999999</v>
      </c>
      <c r="O3258" s="75">
        <v>173.47499999999999</v>
      </c>
      <c r="P3258" s="77">
        <v>0</v>
      </c>
      <c r="Q3258" s="77">
        <v>179.25750000000002</v>
      </c>
    </row>
    <row r="3259" spans="1:17" x14ac:dyDescent="0.2">
      <c r="A3259" s="19">
        <v>40190100</v>
      </c>
      <c r="B3259" s="19" t="s">
        <v>999</v>
      </c>
      <c r="C3259" s="20">
        <v>85300</v>
      </c>
      <c r="D3259" s="73">
        <v>337</v>
      </c>
      <c r="E3259" s="74">
        <v>0</v>
      </c>
      <c r="G3259" s="75">
        <v>522.606673</v>
      </c>
      <c r="H3259" s="75">
        <v>1112.4381000000001</v>
      </c>
      <c r="I3259" s="75">
        <v>1076.5530000000003</v>
      </c>
      <c r="J3259" s="75">
        <v>1016.7445</v>
      </c>
      <c r="K3259" s="75">
        <v>837.31899999999996</v>
      </c>
      <c r="L3259" s="74" t="s">
        <v>674</v>
      </c>
      <c r="M3259" s="75">
        <v>1076.5530000000003</v>
      </c>
      <c r="N3259" s="75">
        <v>1076.5530000000003</v>
      </c>
      <c r="O3259" s="75">
        <v>1076.5530000000003</v>
      </c>
      <c r="P3259" s="75">
        <v>522.606673</v>
      </c>
      <c r="Q3259" s="75">
        <v>1112.4381000000001</v>
      </c>
    </row>
    <row r="3260" spans="1:17" x14ac:dyDescent="0.2">
      <c r="A3260" s="19">
        <v>40190118</v>
      </c>
      <c r="B3260" s="19" t="s">
        <v>1487</v>
      </c>
      <c r="C3260" s="20">
        <v>87491</v>
      </c>
      <c r="D3260" s="73">
        <v>145.25</v>
      </c>
      <c r="E3260" s="74">
        <v>0</v>
      </c>
      <c r="G3260" s="75">
        <v>739.26975200000004</v>
      </c>
      <c r="H3260" s="75">
        <v>1573.6343999999999</v>
      </c>
      <c r="I3260" s="75">
        <v>1522.8720000000001</v>
      </c>
      <c r="J3260" s="75">
        <v>1438.2679999999998</v>
      </c>
      <c r="K3260" s="75">
        <v>1184.4559999999999</v>
      </c>
      <c r="L3260" s="74" t="s">
        <v>674</v>
      </c>
      <c r="M3260" s="75">
        <v>1522.8720000000001</v>
      </c>
      <c r="N3260" s="75">
        <v>1522.8720000000001</v>
      </c>
      <c r="O3260" s="75">
        <v>1522.8720000000001</v>
      </c>
      <c r="P3260" s="75">
        <v>739.26975200000004</v>
      </c>
      <c r="Q3260" s="75">
        <v>1573.6343999999999</v>
      </c>
    </row>
    <row r="3261" spans="1:17" x14ac:dyDescent="0.2">
      <c r="A3261" s="19">
        <v>40190142</v>
      </c>
      <c r="B3261" s="19" t="s">
        <v>4022</v>
      </c>
      <c r="C3261" s="20">
        <v>86765</v>
      </c>
      <c r="D3261" s="73">
        <v>332.25</v>
      </c>
      <c r="E3261" s="74">
        <v>0</v>
      </c>
      <c r="G3261" s="75">
        <v>549.13524100000006</v>
      </c>
      <c r="H3261" s="75">
        <v>1168.9077000000002</v>
      </c>
      <c r="I3261" s="75">
        <v>1131.2010000000002</v>
      </c>
      <c r="J3261" s="75">
        <v>1068.3565000000001</v>
      </c>
      <c r="K3261" s="75">
        <v>879.82299999999998</v>
      </c>
      <c r="L3261" s="74" t="s">
        <v>674</v>
      </c>
      <c r="M3261" s="75">
        <v>1131.2010000000002</v>
      </c>
      <c r="N3261" s="75">
        <v>1131.2010000000002</v>
      </c>
      <c r="O3261" s="75">
        <v>1131.2010000000002</v>
      </c>
      <c r="P3261" s="75">
        <v>549.13524100000006</v>
      </c>
      <c r="Q3261" s="75">
        <v>1168.9077000000002</v>
      </c>
    </row>
    <row r="3262" spans="1:17" x14ac:dyDescent="0.2">
      <c r="A3262" s="19">
        <v>40190159</v>
      </c>
      <c r="B3262" s="19" t="s">
        <v>334</v>
      </c>
      <c r="C3262" s="20">
        <v>84207</v>
      </c>
      <c r="D3262" s="73">
        <v>457.75</v>
      </c>
      <c r="E3262" s="74">
        <v>0</v>
      </c>
      <c r="G3262" s="75">
        <v>604.23270000000002</v>
      </c>
      <c r="H3262" s="75">
        <v>1286.19</v>
      </c>
      <c r="I3262" s="75">
        <v>1244.7000000000003</v>
      </c>
      <c r="J3262" s="75">
        <v>1175.55</v>
      </c>
      <c r="K3262" s="75">
        <v>968.09999999999991</v>
      </c>
      <c r="L3262" s="74" t="s">
        <v>674</v>
      </c>
      <c r="M3262" s="75">
        <v>1244.7000000000003</v>
      </c>
      <c r="N3262" s="75">
        <v>1244.7000000000003</v>
      </c>
      <c r="O3262" s="75">
        <v>1244.7000000000003</v>
      </c>
      <c r="P3262" s="75">
        <v>604.23270000000002</v>
      </c>
      <c r="Q3262" s="75">
        <v>1286.19</v>
      </c>
    </row>
    <row r="3263" spans="1:17" x14ac:dyDescent="0.2">
      <c r="A3263" s="19">
        <v>40190183</v>
      </c>
      <c r="B3263" s="19" t="s">
        <v>2432</v>
      </c>
      <c r="C3263" s="20">
        <v>87329</v>
      </c>
      <c r="D3263" s="73">
        <v>133.75</v>
      </c>
      <c r="E3263" s="74">
        <v>0</v>
      </c>
      <c r="G3263" s="75">
        <v>47.949775000000002</v>
      </c>
      <c r="H3263" s="75">
        <v>102.06750000000001</v>
      </c>
      <c r="I3263" s="75">
        <v>98.77500000000002</v>
      </c>
      <c r="J3263" s="75">
        <v>93.287499999999994</v>
      </c>
      <c r="K3263" s="75">
        <v>76.824999999999989</v>
      </c>
      <c r="L3263" s="74" t="s">
        <v>674</v>
      </c>
      <c r="M3263" s="75">
        <v>98.77500000000002</v>
      </c>
      <c r="N3263" s="75">
        <v>98.77500000000002</v>
      </c>
      <c r="O3263" s="75">
        <v>98.77500000000002</v>
      </c>
      <c r="P3263" s="75">
        <v>47.949775000000002</v>
      </c>
      <c r="Q3263" s="75">
        <v>102.06750000000001</v>
      </c>
    </row>
    <row r="3264" spans="1:17" x14ac:dyDescent="0.2">
      <c r="A3264" s="19">
        <v>40190191</v>
      </c>
      <c r="B3264" s="19" t="s">
        <v>1672</v>
      </c>
      <c r="C3264" s="20">
        <v>87328</v>
      </c>
      <c r="D3264" s="73">
        <v>133.75</v>
      </c>
      <c r="E3264" s="74">
        <v>0</v>
      </c>
      <c r="G3264" s="75">
        <v>0</v>
      </c>
      <c r="H3264" s="75">
        <v>5859.2975999999999</v>
      </c>
      <c r="I3264" s="75">
        <v>5670.2879999999996</v>
      </c>
      <c r="J3264" s="75">
        <v>5355.2719999999999</v>
      </c>
      <c r="K3264" s="75">
        <v>4410.2239999999993</v>
      </c>
      <c r="L3264" s="76">
        <v>0</v>
      </c>
      <c r="M3264" s="75">
        <v>5670.2879999999996</v>
      </c>
      <c r="N3264" s="75">
        <v>5670.2879999999996</v>
      </c>
      <c r="O3264" s="75">
        <v>5670.2879999999996</v>
      </c>
      <c r="P3264" s="77">
        <v>0</v>
      </c>
      <c r="Q3264" s="77">
        <v>5859.2975999999999</v>
      </c>
    </row>
    <row r="3265" spans="1:17" x14ac:dyDescent="0.2">
      <c r="A3265" s="19">
        <v>40190209</v>
      </c>
      <c r="B3265" s="19" t="s">
        <v>2215</v>
      </c>
      <c r="C3265" s="20">
        <v>82670</v>
      </c>
      <c r="D3265" s="73">
        <v>532.5</v>
      </c>
      <c r="E3265" s="74">
        <v>0</v>
      </c>
      <c r="G3265" s="75">
        <v>0</v>
      </c>
      <c r="H3265" s="75">
        <v>0</v>
      </c>
      <c r="I3265" s="75">
        <v>0</v>
      </c>
      <c r="J3265" s="75">
        <v>0</v>
      </c>
      <c r="K3265" s="75">
        <v>0</v>
      </c>
      <c r="L3265" s="74" t="s">
        <v>674</v>
      </c>
      <c r="M3265" s="75">
        <v>0</v>
      </c>
      <c r="N3265" s="75">
        <v>0</v>
      </c>
      <c r="O3265" s="75">
        <v>0</v>
      </c>
      <c r="P3265" s="75">
        <v>0</v>
      </c>
      <c r="Q3265" s="75">
        <v>0</v>
      </c>
    </row>
    <row r="3266" spans="1:17" x14ac:dyDescent="0.2">
      <c r="A3266" s="19">
        <v>40190274</v>
      </c>
      <c r="B3266" s="19" t="s">
        <v>1168</v>
      </c>
      <c r="C3266" s="20">
        <v>83018</v>
      </c>
      <c r="D3266" s="73">
        <v>287</v>
      </c>
      <c r="E3266" s="74">
        <v>0</v>
      </c>
      <c r="G3266" s="75">
        <v>55.049399999999999</v>
      </c>
      <c r="H3266" s="75">
        <v>117.18</v>
      </c>
      <c r="I3266" s="75">
        <v>113.40000000000002</v>
      </c>
      <c r="J3266" s="75">
        <v>107.1</v>
      </c>
      <c r="K3266" s="75">
        <v>88.199999999999989</v>
      </c>
      <c r="L3266" s="74" t="s">
        <v>674</v>
      </c>
      <c r="M3266" s="75">
        <v>113.40000000000002</v>
      </c>
      <c r="N3266" s="75">
        <v>113.40000000000002</v>
      </c>
      <c r="O3266" s="75">
        <v>113.40000000000002</v>
      </c>
      <c r="P3266" s="75">
        <v>55.049399999999999</v>
      </c>
      <c r="Q3266" s="75">
        <v>117.18</v>
      </c>
    </row>
    <row r="3267" spans="1:17" x14ac:dyDescent="0.2">
      <c r="A3267" s="19">
        <v>40190282</v>
      </c>
      <c r="B3267" s="19" t="s">
        <v>1499</v>
      </c>
      <c r="C3267" s="20">
        <v>82495</v>
      </c>
      <c r="D3267" s="73">
        <v>407.5</v>
      </c>
      <c r="E3267" s="74">
        <v>0</v>
      </c>
      <c r="G3267" s="75">
        <v>10.721639999999999</v>
      </c>
      <c r="H3267" s="75">
        <v>117.3009</v>
      </c>
      <c r="I3267" s="75">
        <v>113.517</v>
      </c>
      <c r="J3267" s="75">
        <v>107.2105</v>
      </c>
      <c r="K3267" s="75">
        <v>88.290999999999997</v>
      </c>
      <c r="L3267" s="76">
        <v>0</v>
      </c>
      <c r="M3267" s="75">
        <v>113.517</v>
      </c>
      <c r="N3267" s="75">
        <v>113.517</v>
      </c>
      <c r="O3267" s="75">
        <v>113.517</v>
      </c>
      <c r="P3267" s="77">
        <v>0</v>
      </c>
      <c r="Q3267" s="77">
        <v>117.3009</v>
      </c>
    </row>
    <row r="3268" spans="1:17" x14ac:dyDescent="0.2">
      <c r="A3268" s="19">
        <v>40190308</v>
      </c>
      <c r="B3268" s="19" t="s">
        <v>1726</v>
      </c>
      <c r="C3268" s="20">
        <v>87081</v>
      </c>
      <c r="D3268" s="73">
        <v>158.75</v>
      </c>
      <c r="E3268" s="74">
        <v>0</v>
      </c>
      <c r="G3268" s="75">
        <v>21.462289999999999</v>
      </c>
      <c r="H3268" s="75">
        <v>260.63249999999999</v>
      </c>
      <c r="I3268" s="75">
        <v>252.22499999999999</v>
      </c>
      <c r="J3268" s="75">
        <v>238.21250000000001</v>
      </c>
      <c r="K3268" s="75">
        <v>196.17499999999998</v>
      </c>
      <c r="L3268" s="76">
        <v>0</v>
      </c>
      <c r="M3268" s="75">
        <v>252.22499999999999</v>
      </c>
      <c r="N3268" s="75">
        <v>252.22499999999999</v>
      </c>
      <c r="O3268" s="75">
        <v>252.22499999999999</v>
      </c>
      <c r="P3268" s="77">
        <v>0</v>
      </c>
      <c r="Q3268" s="77">
        <v>260.63249999999999</v>
      </c>
    </row>
    <row r="3269" spans="1:17" x14ac:dyDescent="0.2">
      <c r="A3269" s="19">
        <v>40190357</v>
      </c>
      <c r="B3269" s="19" t="s">
        <v>2501</v>
      </c>
      <c r="C3269" s="20">
        <v>86677</v>
      </c>
      <c r="D3269" s="73">
        <v>236</v>
      </c>
      <c r="E3269" s="74">
        <v>0</v>
      </c>
      <c r="G3269" s="75">
        <v>21.462289999999999</v>
      </c>
      <c r="H3269" s="75">
        <v>312.71250000000003</v>
      </c>
      <c r="I3269" s="75">
        <v>302.625</v>
      </c>
      <c r="J3269" s="75">
        <v>285.8125</v>
      </c>
      <c r="K3269" s="75">
        <v>235.37499999999997</v>
      </c>
      <c r="L3269" s="76">
        <v>0</v>
      </c>
      <c r="M3269" s="75">
        <v>302.625</v>
      </c>
      <c r="N3269" s="75">
        <v>302.625</v>
      </c>
      <c r="O3269" s="75">
        <v>302.625</v>
      </c>
      <c r="P3269" s="77">
        <v>0</v>
      </c>
      <c r="Q3269" s="77">
        <v>312.71250000000003</v>
      </c>
    </row>
    <row r="3270" spans="1:17" x14ac:dyDescent="0.2">
      <c r="A3270" s="19">
        <v>40190373</v>
      </c>
      <c r="B3270" s="19" t="s">
        <v>942</v>
      </c>
      <c r="C3270" s="20">
        <v>82157</v>
      </c>
      <c r="D3270" s="73">
        <v>587.75</v>
      </c>
      <c r="E3270" s="74">
        <v>0</v>
      </c>
      <c r="G3270" s="75">
        <v>11.672139999999999</v>
      </c>
      <c r="H3270" s="75">
        <v>53.940000000000005</v>
      </c>
      <c r="I3270" s="75">
        <v>52.2</v>
      </c>
      <c r="J3270" s="75">
        <v>49.3</v>
      </c>
      <c r="K3270" s="75">
        <v>40.599999999999994</v>
      </c>
      <c r="L3270" s="76">
        <v>0</v>
      </c>
      <c r="M3270" s="75">
        <v>52.2</v>
      </c>
      <c r="N3270" s="75">
        <v>52.2</v>
      </c>
      <c r="O3270" s="75">
        <v>52.2</v>
      </c>
      <c r="P3270" s="77">
        <v>0</v>
      </c>
      <c r="Q3270" s="77">
        <v>53.940000000000005</v>
      </c>
    </row>
    <row r="3271" spans="1:17" x14ac:dyDescent="0.2">
      <c r="A3271" s="19">
        <v>40190381</v>
      </c>
      <c r="B3271" s="19" t="s">
        <v>2389</v>
      </c>
      <c r="C3271" s="20">
        <v>80171</v>
      </c>
      <c r="D3271" s="73">
        <v>258.75</v>
      </c>
      <c r="E3271" s="74">
        <v>0</v>
      </c>
      <c r="G3271" s="75">
        <v>180.69004999999999</v>
      </c>
      <c r="H3271" s="75" t="e">
        <v>#N/A</v>
      </c>
      <c r="I3271" s="75" t="e">
        <v>#N/A</v>
      </c>
      <c r="J3271" s="75" t="e">
        <v>#N/A</v>
      </c>
      <c r="K3271" s="75" t="e">
        <v>#N/A</v>
      </c>
      <c r="L3271" s="76">
        <v>0</v>
      </c>
      <c r="M3271" s="75" t="e">
        <v>#N/A</v>
      </c>
      <c r="N3271" s="75" t="e">
        <v>#N/A</v>
      </c>
      <c r="O3271" s="75" t="e">
        <v>#N/A</v>
      </c>
      <c r="P3271" s="77"/>
      <c r="Q3271" s="77"/>
    </row>
    <row r="3272" spans="1:17" x14ac:dyDescent="0.2">
      <c r="A3272" s="19">
        <v>40190407</v>
      </c>
      <c r="B3272" s="19" t="s">
        <v>1000</v>
      </c>
      <c r="C3272" s="20">
        <v>86376</v>
      </c>
      <c r="D3272" s="73">
        <v>225.75</v>
      </c>
      <c r="E3272" s="74">
        <v>0</v>
      </c>
      <c r="G3272" s="75">
        <v>543.19173999999998</v>
      </c>
      <c r="H3272" s="75">
        <v>0</v>
      </c>
      <c r="I3272" s="75">
        <v>0</v>
      </c>
      <c r="J3272" s="75">
        <v>0</v>
      </c>
      <c r="K3272" s="75">
        <v>0</v>
      </c>
      <c r="L3272" s="76">
        <v>227.79</v>
      </c>
      <c r="M3272" s="75">
        <v>0</v>
      </c>
      <c r="N3272" s="75">
        <v>0</v>
      </c>
      <c r="O3272" s="75">
        <v>0</v>
      </c>
      <c r="P3272" s="77">
        <v>0</v>
      </c>
      <c r="Q3272" s="77">
        <v>543.19173999999998</v>
      </c>
    </row>
    <row r="3273" spans="1:17" x14ac:dyDescent="0.2">
      <c r="A3273" s="19">
        <v>40190415</v>
      </c>
      <c r="B3273" s="19" t="s">
        <v>3629</v>
      </c>
      <c r="C3273" s="20">
        <v>80186</v>
      </c>
      <c r="D3273" s="73">
        <v>421</v>
      </c>
      <c r="E3273" s="74">
        <v>0</v>
      </c>
      <c r="G3273" s="75">
        <v>1806.9005</v>
      </c>
      <c r="H3273" s="75" t="e">
        <v>#N/A</v>
      </c>
      <c r="I3273" s="75" t="e">
        <v>#N/A</v>
      </c>
      <c r="J3273" s="75" t="e">
        <v>#N/A</v>
      </c>
      <c r="K3273" s="75" t="e">
        <v>#N/A</v>
      </c>
      <c r="L3273" s="76">
        <v>855.45</v>
      </c>
      <c r="M3273" s="75" t="e">
        <v>#N/A</v>
      </c>
      <c r="N3273" s="75" t="e">
        <v>#N/A</v>
      </c>
      <c r="O3273" s="75" t="e">
        <v>#N/A</v>
      </c>
      <c r="P3273" s="77"/>
      <c r="Q3273" s="77"/>
    </row>
    <row r="3274" spans="1:17" x14ac:dyDescent="0.2">
      <c r="A3274" s="19">
        <v>40190423</v>
      </c>
      <c r="B3274" s="19" t="s">
        <v>3007</v>
      </c>
      <c r="C3274" s="20">
        <v>86376</v>
      </c>
      <c r="D3274" s="73">
        <v>361.75</v>
      </c>
      <c r="E3274" s="74">
        <v>0</v>
      </c>
      <c r="G3274" s="75">
        <v>80.051109999999994</v>
      </c>
      <c r="H3274" s="75">
        <v>429.81810000000002</v>
      </c>
      <c r="I3274" s="75">
        <v>415.95300000000003</v>
      </c>
      <c r="J3274" s="75">
        <v>392.84449999999998</v>
      </c>
      <c r="K3274" s="75">
        <v>323.51900000000001</v>
      </c>
      <c r="L3274" s="76">
        <v>71.829000000000008</v>
      </c>
      <c r="M3274" s="75">
        <v>415.95300000000003</v>
      </c>
      <c r="N3274" s="75">
        <v>415.95300000000003</v>
      </c>
      <c r="O3274" s="75">
        <v>415.95300000000003</v>
      </c>
      <c r="P3274" s="77">
        <v>71.829000000000008</v>
      </c>
      <c r="Q3274" s="77">
        <v>429.81810000000002</v>
      </c>
    </row>
    <row r="3275" spans="1:17" x14ac:dyDescent="0.2">
      <c r="A3275" s="19">
        <v>40190431</v>
      </c>
      <c r="B3275" s="19" t="s">
        <v>3272</v>
      </c>
      <c r="C3275" s="20">
        <v>83874</v>
      </c>
      <c r="D3275" s="73">
        <v>192.75</v>
      </c>
      <c r="E3275" s="74">
        <v>0</v>
      </c>
      <c r="G3275" s="75">
        <v>80.051109999999994</v>
      </c>
      <c r="H3275" s="75">
        <v>398.27250000000004</v>
      </c>
      <c r="I3275" s="75">
        <v>385.42500000000001</v>
      </c>
      <c r="J3275" s="75">
        <v>364.01249999999999</v>
      </c>
      <c r="K3275" s="75">
        <v>299.77499999999998</v>
      </c>
      <c r="L3275" s="76">
        <v>71.829000000000008</v>
      </c>
      <c r="M3275" s="75">
        <v>385.42500000000001</v>
      </c>
      <c r="N3275" s="75">
        <v>385.42500000000001</v>
      </c>
      <c r="O3275" s="75">
        <v>385.42500000000001</v>
      </c>
      <c r="P3275" s="77">
        <v>71.829000000000008</v>
      </c>
      <c r="Q3275" s="77">
        <v>398.27250000000004</v>
      </c>
    </row>
    <row r="3276" spans="1:17" x14ac:dyDescent="0.2">
      <c r="A3276" s="19">
        <v>40190506</v>
      </c>
      <c r="B3276" s="19" t="s">
        <v>2668</v>
      </c>
      <c r="C3276" s="20">
        <v>83520</v>
      </c>
      <c r="D3276" s="73">
        <v>122.25</v>
      </c>
      <c r="E3276" s="74">
        <v>0</v>
      </c>
      <c r="G3276" s="75">
        <v>63.953421999999996</v>
      </c>
      <c r="H3276" s="75">
        <v>136.13339999999999</v>
      </c>
      <c r="I3276" s="75">
        <v>131.74200000000002</v>
      </c>
      <c r="J3276" s="75">
        <v>124.42299999999999</v>
      </c>
      <c r="K3276" s="75">
        <v>102.46599999999999</v>
      </c>
      <c r="L3276" s="74" t="s">
        <v>674</v>
      </c>
      <c r="M3276" s="75">
        <v>131.74200000000002</v>
      </c>
      <c r="N3276" s="75">
        <v>131.74200000000002</v>
      </c>
      <c r="O3276" s="75">
        <v>131.74200000000002</v>
      </c>
      <c r="P3276" s="75">
        <v>63.953421999999996</v>
      </c>
      <c r="Q3276" s="75">
        <v>136.13339999999999</v>
      </c>
    </row>
    <row r="3277" spans="1:17" x14ac:dyDescent="0.2">
      <c r="A3277" s="19">
        <v>40190514</v>
      </c>
      <c r="B3277" s="19" t="s">
        <v>4945</v>
      </c>
      <c r="C3277" s="20">
        <v>86021</v>
      </c>
      <c r="D3277" s="73">
        <v>122.25</v>
      </c>
      <c r="E3277" s="74">
        <v>0</v>
      </c>
      <c r="G3277" s="75">
        <v>80.051109999999994</v>
      </c>
      <c r="H3277" s="75">
        <v>429.81810000000002</v>
      </c>
      <c r="I3277" s="75">
        <v>415.95300000000003</v>
      </c>
      <c r="J3277" s="75">
        <v>392.84449999999998</v>
      </c>
      <c r="K3277" s="75">
        <v>323.51900000000001</v>
      </c>
      <c r="L3277" s="76">
        <v>71.829000000000008</v>
      </c>
      <c r="M3277" s="75">
        <v>415.95300000000003</v>
      </c>
      <c r="N3277" s="75">
        <v>415.95300000000003</v>
      </c>
      <c r="O3277" s="75">
        <v>415.95300000000003</v>
      </c>
      <c r="P3277" s="77">
        <v>71.829000000000008</v>
      </c>
      <c r="Q3277" s="77">
        <v>429.81810000000002</v>
      </c>
    </row>
    <row r="3278" spans="1:17" x14ac:dyDescent="0.2">
      <c r="A3278" s="19">
        <v>40190522</v>
      </c>
      <c r="B3278" s="19" t="s">
        <v>618</v>
      </c>
      <c r="C3278" s="20">
        <v>80306</v>
      </c>
      <c r="D3278" s="73">
        <v>286</v>
      </c>
      <c r="E3278" s="74">
        <v>0</v>
      </c>
      <c r="G3278" s="75">
        <v>80.051109999999994</v>
      </c>
      <c r="H3278" s="75">
        <v>398.27250000000004</v>
      </c>
      <c r="I3278" s="75">
        <v>385.42500000000001</v>
      </c>
      <c r="J3278" s="75">
        <v>364.01249999999999</v>
      </c>
      <c r="K3278" s="75">
        <v>299.77499999999998</v>
      </c>
      <c r="L3278" s="76">
        <v>71.829000000000008</v>
      </c>
      <c r="M3278" s="75">
        <v>385.42500000000001</v>
      </c>
      <c r="N3278" s="75">
        <v>385.42500000000001</v>
      </c>
      <c r="O3278" s="75">
        <v>385.42500000000001</v>
      </c>
      <c r="P3278" s="77">
        <v>71.829000000000008</v>
      </c>
      <c r="Q3278" s="77">
        <v>398.27250000000004</v>
      </c>
    </row>
    <row r="3279" spans="1:17" x14ac:dyDescent="0.2">
      <c r="A3279" s="19">
        <v>40190530</v>
      </c>
      <c r="B3279" s="19" t="s">
        <v>1874</v>
      </c>
      <c r="C3279" s="72" t="s">
        <v>50</v>
      </c>
      <c r="D3279" s="73">
        <v>147.75</v>
      </c>
      <c r="E3279" s="74">
        <v>0</v>
      </c>
      <c r="G3279" s="75">
        <v>0</v>
      </c>
      <c r="H3279" s="75">
        <v>453.65400000000005</v>
      </c>
      <c r="I3279" s="75">
        <v>439.02000000000004</v>
      </c>
      <c r="J3279" s="75">
        <v>414.63</v>
      </c>
      <c r="K3279" s="75">
        <v>341.46</v>
      </c>
      <c r="L3279" s="76">
        <v>0</v>
      </c>
      <c r="M3279" s="75">
        <v>439.02000000000004</v>
      </c>
      <c r="N3279" s="75">
        <v>439.02000000000004</v>
      </c>
      <c r="O3279" s="75">
        <v>439.02000000000004</v>
      </c>
      <c r="P3279" s="77">
        <v>0</v>
      </c>
      <c r="Q3279" s="77">
        <v>453.65400000000005</v>
      </c>
    </row>
    <row r="3280" spans="1:17" x14ac:dyDescent="0.2">
      <c r="A3280" s="19">
        <v>40190548</v>
      </c>
      <c r="B3280" s="19" t="s">
        <v>2665</v>
      </c>
      <c r="C3280" s="72" t="s">
        <v>50</v>
      </c>
      <c r="D3280" s="73">
        <v>147.75</v>
      </c>
      <c r="E3280" s="74">
        <v>0</v>
      </c>
      <c r="G3280" s="75">
        <v>80.051109999999994</v>
      </c>
      <c r="H3280" s="75">
        <v>398.27250000000004</v>
      </c>
      <c r="I3280" s="75">
        <v>385.42500000000001</v>
      </c>
      <c r="J3280" s="75">
        <v>364.01249999999999</v>
      </c>
      <c r="K3280" s="75">
        <v>299.77499999999998</v>
      </c>
      <c r="L3280" s="76">
        <v>71.829000000000008</v>
      </c>
      <c r="M3280" s="75">
        <v>385.42500000000001</v>
      </c>
      <c r="N3280" s="75">
        <v>385.42500000000001</v>
      </c>
      <c r="O3280" s="75">
        <v>385.42500000000001</v>
      </c>
      <c r="P3280" s="77">
        <v>71.829000000000008</v>
      </c>
      <c r="Q3280" s="77">
        <v>398.27250000000004</v>
      </c>
    </row>
    <row r="3281" spans="1:17" x14ac:dyDescent="0.2">
      <c r="A3281" s="19">
        <v>40190555</v>
      </c>
      <c r="B3281" s="19" t="s">
        <v>883</v>
      </c>
      <c r="C3281" s="20">
        <v>82043</v>
      </c>
      <c r="D3281" s="73">
        <v>51.5</v>
      </c>
      <c r="E3281" s="74">
        <v>0</v>
      </c>
      <c r="G3281" s="75">
        <v>80.051109999999994</v>
      </c>
      <c r="H3281" s="75">
        <v>429.81810000000002</v>
      </c>
      <c r="I3281" s="75">
        <v>415.95300000000003</v>
      </c>
      <c r="J3281" s="75">
        <v>392.84449999999998</v>
      </c>
      <c r="K3281" s="75">
        <v>323.51900000000001</v>
      </c>
      <c r="L3281" s="76">
        <v>71.829000000000008</v>
      </c>
      <c r="M3281" s="75">
        <v>415.95300000000003</v>
      </c>
      <c r="N3281" s="75">
        <v>415.95300000000003</v>
      </c>
      <c r="O3281" s="75">
        <v>415.95300000000003</v>
      </c>
      <c r="P3281" s="77">
        <v>71.829000000000008</v>
      </c>
      <c r="Q3281" s="77">
        <v>429.81810000000002</v>
      </c>
    </row>
    <row r="3282" spans="1:17" x14ac:dyDescent="0.2">
      <c r="A3282" s="19">
        <v>40190563</v>
      </c>
      <c r="B3282" s="19" t="s">
        <v>992</v>
      </c>
      <c r="C3282" s="20">
        <v>86038</v>
      </c>
      <c r="D3282" s="73">
        <v>122.25</v>
      </c>
      <c r="E3282" s="74">
        <v>0</v>
      </c>
      <c r="G3282" s="75">
        <v>5.2253240000000005</v>
      </c>
      <c r="H3282" s="75">
        <v>11.122800000000002</v>
      </c>
      <c r="I3282" s="75">
        <v>10.764000000000003</v>
      </c>
      <c r="J3282" s="75">
        <v>10.166</v>
      </c>
      <c r="K3282" s="75">
        <v>8.3719999999999999</v>
      </c>
      <c r="L3282" s="74" t="s">
        <v>674</v>
      </c>
      <c r="M3282" s="75">
        <v>10.764000000000003</v>
      </c>
      <c r="N3282" s="75">
        <v>10.764000000000003</v>
      </c>
      <c r="O3282" s="75">
        <v>10.764000000000003</v>
      </c>
      <c r="P3282" s="75">
        <v>5.2253240000000005</v>
      </c>
      <c r="Q3282" s="75">
        <v>11.122800000000002</v>
      </c>
    </row>
    <row r="3283" spans="1:17" x14ac:dyDescent="0.2">
      <c r="A3283" s="19">
        <v>40190589</v>
      </c>
      <c r="B3283" s="19" t="s">
        <v>1323</v>
      </c>
      <c r="C3283" s="20">
        <v>82300</v>
      </c>
      <c r="D3283" s="73">
        <v>70.75</v>
      </c>
      <c r="E3283" s="74">
        <v>0</v>
      </c>
      <c r="G3283" s="75">
        <v>80.389600000000002</v>
      </c>
      <c r="H3283" s="75">
        <v>171.12</v>
      </c>
      <c r="I3283" s="75">
        <v>165.60000000000002</v>
      </c>
      <c r="J3283" s="75">
        <v>156.4</v>
      </c>
      <c r="K3283" s="75">
        <v>128.79999999999998</v>
      </c>
      <c r="L3283" s="74" t="s">
        <v>674</v>
      </c>
      <c r="M3283" s="75">
        <v>165.60000000000002</v>
      </c>
      <c r="N3283" s="75">
        <v>165.60000000000002</v>
      </c>
      <c r="O3283" s="75">
        <v>165.60000000000002</v>
      </c>
      <c r="P3283" s="75">
        <v>80.389600000000002</v>
      </c>
      <c r="Q3283" s="75">
        <v>171.12</v>
      </c>
    </row>
    <row r="3284" spans="1:17" x14ac:dyDescent="0.2">
      <c r="A3284" s="19">
        <v>40190597</v>
      </c>
      <c r="B3284" s="19" t="s">
        <v>1496</v>
      </c>
      <c r="C3284" s="20">
        <v>83018</v>
      </c>
      <c r="D3284" s="73">
        <v>163.5</v>
      </c>
      <c r="E3284" s="74">
        <v>0</v>
      </c>
      <c r="G3284" s="75">
        <v>85.422688000000008</v>
      </c>
      <c r="H3284" s="75">
        <v>181.83360000000002</v>
      </c>
      <c r="I3284" s="75">
        <v>175.96800000000005</v>
      </c>
      <c r="J3284" s="75">
        <v>166.19200000000001</v>
      </c>
      <c r="K3284" s="75">
        <v>136.864</v>
      </c>
      <c r="L3284" s="74" t="s">
        <v>674</v>
      </c>
      <c r="M3284" s="75">
        <v>175.96800000000005</v>
      </c>
      <c r="N3284" s="75">
        <v>175.96800000000005</v>
      </c>
      <c r="O3284" s="75">
        <v>175.96800000000005</v>
      </c>
      <c r="P3284" s="75">
        <v>85.422688000000008</v>
      </c>
      <c r="Q3284" s="75">
        <v>181.83360000000002</v>
      </c>
    </row>
    <row r="3285" spans="1:17" x14ac:dyDescent="0.2">
      <c r="A3285" s="19">
        <v>40190605</v>
      </c>
      <c r="B3285" s="19" t="s">
        <v>2978</v>
      </c>
      <c r="C3285" s="20">
        <v>83655</v>
      </c>
      <c r="D3285" s="73">
        <v>270.5</v>
      </c>
      <c r="E3285" s="74">
        <v>0</v>
      </c>
      <c r="G3285" s="75">
        <v>67.815618000000001</v>
      </c>
      <c r="H3285" s="75">
        <v>144.3546</v>
      </c>
      <c r="I3285" s="75">
        <v>139.69800000000001</v>
      </c>
      <c r="J3285" s="75">
        <v>131.93699999999998</v>
      </c>
      <c r="K3285" s="75">
        <v>108.654</v>
      </c>
      <c r="L3285" s="74" t="s">
        <v>674</v>
      </c>
      <c r="M3285" s="75">
        <v>139.69800000000001</v>
      </c>
      <c r="N3285" s="75">
        <v>139.69800000000001</v>
      </c>
      <c r="O3285" s="75">
        <v>139.69800000000001</v>
      </c>
      <c r="P3285" s="75">
        <v>67.815618000000001</v>
      </c>
      <c r="Q3285" s="75">
        <v>144.3546</v>
      </c>
    </row>
    <row r="3286" spans="1:17" x14ac:dyDescent="0.2">
      <c r="A3286" s="19">
        <v>40190613</v>
      </c>
      <c r="B3286" s="19" t="s">
        <v>1657</v>
      </c>
      <c r="C3286" s="20">
        <v>82570</v>
      </c>
      <c r="D3286" s="73">
        <v>42.75</v>
      </c>
      <c r="E3286" s="74">
        <v>0</v>
      </c>
      <c r="G3286" s="75">
        <v>24.028640000000003</v>
      </c>
      <c r="H3286" s="75">
        <v>185.535</v>
      </c>
      <c r="I3286" s="75">
        <v>179.55</v>
      </c>
      <c r="J3286" s="75">
        <v>169.57499999999999</v>
      </c>
      <c r="K3286" s="75">
        <v>139.64999999999998</v>
      </c>
      <c r="L3286" s="76">
        <v>0</v>
      </c>
      <c r="M3286" s="75">
        <v>179.55</v>
      </c>
      <c r="N3286" s="75">
        <v>179.55</v>
      </c>
      <c r="O3286" s="75">
        <v>179.55</v>
      </c>
      <c r="P3286" s="77">
        <v>0</v>
      </c>
      <c r="Q3286" s="77">
        <v>185.535</v>
      </c>
    </row>
    <row r="3287" spans="1:17" x14ac:dyDescent="0.2">
      <c r="A3287" s="19">
        <v>40190621</v>
      </c>
      <c r="B3287" s="19" t="s">
        <v>1043</v>
      </c>
      <c r="C3287" s="20">
        <v>82175</v>
      </c>
      <c r="D3287" s="73">
        <v>159.25</v>
      </c>
      <c r="E3287" s="74">
        <v>0</v>
      </c>
      <c r="G3287" s="75">
        <v>4.5053700000000001</v>
      </c>
      <c r="H3287" s="75">
        <v>9.8487000000000009</v>
      </c>
      <c r="I3287" s="75">
        <v>9.5310000000000006</v>
      </c>
      <c r="J3287" s="75">
        <v>9.0015000000000001</v>
      </c>
      <c r="K3287" s="75">
        <v>7.4129999999999994</v>
      </c>
      <c r="L3287" s="76">
        <v>0</v>
      </c>
      <c r="M3287" s="75">
        <v>9.5310000000000006</v>
      </c>
      <c r="N3287" s="75">
        <v>9.5310000000000006</v>
      </c>
      <c r="O3287" s="75">
        <v>9.5310000000000006</v>
      </c>
      <c r="P3287" s="77">
        <v>0</v>
      </c>
      <c r="Q3287" s="77">
        <v>9.8487000000000009</v>
      </c>
    </row>
    <row r="3288" spans="1:17" x14ac:dyDescent="0.2">
      <c r="A3288" s="19">
        <v>40190647</v>
      </c>
      <c r="B3288" s="19" t="s">
        <v>2332</v>
      </c>
      <c r="C3288" s="20">
        <v>82042</v>
      </c>
      <c r="D3288" s="73">
        <v>84.5</v>
      </c>
      <c r="E3288" s="74">
        <v>0</v>
      </c>
      <c r="G3288" s="75">
        <v>1901.336372</v>
      </c>
      <c r="H3288" s="75">
        <v>4047.2484000000004</v>
      </c>
      <c r="I3288" s="75">
        <v>3916.6920000000005</v>
      </c>
      <c r="J3288" s="75">
        <v>3699.098</v>
      </c>
      <c r="K3288" s="75">
        <v>3046.3159999999998</v>
      </c>
      <c r="L3288" s="74" t="s">
        <v>674</v>
      </c>
      <c r="M3288" s="75">
        <v>3916.6920000000005</v>
      </c>
      <c r="N3288" s="75">
        <v>3916.6920000000005</v>
      </c>
      <c r="O3288" s="75">
        <v>3916.6920000000005</v>
      </c>
      <c r="P3288" s="75">
        <v>1901.336372</v>
      </c>
      <c r="Q3288" s="75">
        <v>4047.2484000000004</v>
      </c>
    </row>
    <row r="3289" spans="1:17" x14ac:dyDescent="0.2">
      <c r="A3289" s="19">
        <v>40190654</v>
      </c>
      <c r="B3289" s="19" t="s">
        <v>2334</v>
      </c>
      <c r="C3289" s="20">
        <v>82465</v>
      </c>
      <c r="D3289" s="73">
        <v>84.5</v>
      </c>
      <c r="E3289" s="74">
        <v>0</v>
      </c>
      <c r="G3289" s="75">
        <v>8.3263800000000003</v>
      </c>
      <c r="H3289" s="75">
        <v>35.572500000000005</v>
      </c>
      <c r="I3289" s="75">
        <v>34.425000000000004</v>
      </c>
      <c r="J3289" s="75">
        <v>32.512499999999996</v>
      </c>
      <c r="K3289" s="75">
        <v>26.774999999999999</v>
      </c>
      <c r="L3289" s="76">
        <v>0</v>
      </c>
      <c r="M3289" s="75">
        <v>34.425000000000004</v>
      </c>
      <c r="N3289" s="75">
        <v>34.425000000000004</v>
      </c>
      <c r="O3289" s="75">
        <v>34.425000000000004</v>
      </c>
      <c r="P3289" s="77">
        <v>0</v>
      </c>
      <c r="Q3289" s="77">
        <v>35.572500000000005</v>
      </c>
    </row>
    <row r="3290" spans="1:17" x14ac:dyDescent="0.2">
      <c r="A3290" s="19">
        <v>40190662</v>
      </c>
      <c r="B3290" s="19" t="s">
        <v>2339</v>
      </c>
      <c r="C3290" s="20">
        <v>84478</v>
      </c>
      <c r="D3290" s="73">
        <v>84.5</v>
      </c>
      <c r="E3290" s="74">
        <v>0</v>
      </c>
      <c r="G3290" s="75">
        <v>8.0412300000000005</v>
      </c>
      <c r="H3290" s="75">
        <v>20.46</v>
      </c>
      <c r="I3290" s="75">
        <v>19.8</v>
      </c>
      <c r="J3290" s="75">
        <v>18.7</v>
      </c>
      <c r="K3290" s="75">
        <v>15.399999999999999</v>
      </c>
      <c r="L3290" s="76">
        <v>0</v>
      </c>
      <c r="M3290" s="75">
        <v>19.8</v>
      </c>
      <c r="N3290" s="75">
        <v>19.8</v>
      </c>
      <c r="O3290" s="75">
        <v>19.8</v>
      </c>
      <c r="P3290" s="77">
        <v>0</v>
      </c>
      <c r="Q3290" s="77">
        <v>20.46</v>
      </c>
    </row>
    <row r="3291" spans="1:17" x14ac:dyDescent="0.2">
      <c r="A3291" s="19">
        <v>40190753</v>
      </c>
      <c r="B3291" s="19" t="s">
        <v>4779</v>
      </c>
      <c r="C3291" s="72"/>
      <c r="D3291" s="73">
        <v>1370</v>
      </c>
      <c r="E3291" s="74">
        <v>0</v>
      </c>
      <c r="G3291" s="75">
        <v>7.5849900000000003</v>
      </c>
      <c r="H3291" s="75">
        <v>16.5075</v>
      </c>
      <c r="I3291" s="75">
        <v>15.975</v>
      </c>
      <c r="J3291" s="75">
        <v>15.0875</v>
      </c>
      <c r="K3291" s="75">
        <v>12.424999999999999</v>
      </c>
      <c r="L3291" s="76">
        <v>0</v>
      </c>
      <c r="M3291" s="75">
        <v>15.975</v>
      </c>
      <c r="N3291" s="75">
        <v>15.975</v>
      </c>
      <c r="O3291" s="75">
        <v>15.975</v>
      </c>
      <c r="P3291" s="77">
        <v>0</v>
      </c>
      <c r="Q3291" s="77">
        <v>16.5075</v>
      </c>
    </row>
    <row r="3292" spans="1:17" x14ac:dyDescent="0.2">
      <c r="A3292" s="19">
        <v>40190761</v>
      </c>
      <c r="B3292" s="19" t="s">
        <v>879</v>
      </c>
      <c r="C3292" s="20">
        <v>36415</v>
      </c>
      <c r="D3292" s="73">
        <v>32.25</v>
      </c>
      <c r="E3292" s="74">
        <v>0</v>
      </c>
      <c r="G3292" s="75">
        <v>8.0412300000000005</v>
      </c>
      <c r="H3292" s="75">
        <v>20.46</v>
      </c>
      <c r="I3292" s="75">
        <v>19.8</v>
      </c>
      <c r="J3292" s="75">
        <v>18.7</v>
      </c>
      <c r="K3292" s="75">
        <v>15.399999999999999</v>
      </c>
      <c r="L3292" s="76">
        <v>0</v>
      </c>
      <c r="M3292" s="75">
        <v>19.8</v>
      </c>
      <c r="N3292" s="75">
        <v>19.8</v>
      </c>
      <c r="O3292" s="75">
        <v>19.8</v>
      </c>
      <c r="P3292" s="77">
        <v>0</v>
      </c>
      <c r="Q3292" s="77">
        <v>20.46</v>
      </c>
    </row>
    <row r="3293" spans="1:17" x14ac:dyDescent="0.2">
      <c r="A3293" s="19">
        <v>40190779</v>
      </c>
      <c r="B3293" s="19" t="s">
        <v>853</v>
      </c>
      <c r="C3293" s="20">
        <v>80053</v>
      </c>
      <c r="D3293" s="73">
        <v>83.5</v>
      </c>
      <c r="E3293" s="74">
        <v>0</v>
      </c>
      <c r="G3293" s="75">
        <v>8.3263800000000003</v>
      </c>
      <c r="H3293" s="75">
        <v>23.25</v>
      </c>
      <c r="I3293" s="75">
        <v>22.5</v>
      </c>
      <c r="J3293" s="75">
        <v>21.25</v>
      </c>
      <c r="K3293" s="75">
        <v>17.5</v>
      </c>
      <c r="L3293" s="76">
        <v>0</v>
      </c>
      <c r="M3293" s="75">
        <v>22.5</v>
      </c>
      <c r="N3293" s="75">
        <v>22.5</v>
      </c>
      <c r="O3293" s="75">
        <v>22.5</v>
      </c>
      <c r="P3293" s="77">
        <v>0</v>
      </c>
      <c r="Q3293" s="77">
        <v>23.25</v>
      </c>
    </row>
    <row r="3294" spans="1:17" x14ac:dyDescent="0.2">
      <c r="A3294" s="19">
        <v>40190787</v>
      </c>
      <c r="B3294" s="19" t="s">
        <v>867</v>
      </c>
      <c r="C3294" s="20">
        <v>80061</v>
      </c>
      <c r="D3294" s="73">
        <v>174.75</v>
      </c>
      <c r="E3294" s="74">
        <v>0</v>
      </c>
      <c r="G3294" s="75">
        <v>8.3263800000000003</v>
      </c>
      <c r="H3294" s="75">
        <v>23.25</v>
      </c>
      <c r="I3294" s="75">
        <v>22.5</v>
      </c>
      <c r="J3294" s="75">
        <v>21.25</v>
      </c>
      <c r="K3294" s="75">
        <v>17.5</v>
      </c>
      <c r="L3294" s="76">
        <v>0</v>
      </c>
      <c r="M3294" s="75">
        <v>22.5</v>
      </c>
      <c r="N3294" s="75">
        <v>22.5</v>
      </c>
      <c r="O3294" s="75">
        <v>22.5</v>
      </c>
      <c r="P3294" s="77">
        <v>0</v>
      </c>
      <c r="Q3294" s="77">
        <v>23.25</v>
      </c>
    </row>
    <row r="3295" spans="1:17" x14ac:dyDescent="0.2">
      <c r="A3295" s="19">
        <v>40190795</v>
      </c>
      <c r="B3295" s="19" t="s">
        <v>877</v>
      </c>
      <c r="C3295" s="20">
        <v>81001</v>
      </c>
      <c r="D3295" s="73">
        <v>86.75</v>
      </c>
      <c r="E3295" s="74">
        <v>0</v>
      </c>
      <c r="G3295" s="75">
        <v>8.3263800000000003</v>
      </c>
      <c r="H3295" s="75">
        <v>23.25</v>
      </c>
      <c r="I3295" s="75">
        <v>22.5</v>
      </c>
      <c r="J3295" s="75">
        <v>21.25</v>
      </c>
      <c r="K3295" s="75">
        <v>17.5</v>
      </c>
      <c r="L3295" s="76">
        <v>0</v>
      </c>
      <c r="M3295" s="75">
        <v>22.5</v>
      </c>
      <c r="N3295" s="75">
        <v>22.5</v>
      </c>
      <c r="O3295" s="75">
        <v>22.5</v>
      </c>
      <c r="P3295" s="77">
        <v>0</v>
      </c>
      <c r="Q3295" s="77">
        <v>23.25</v>
      </c>
    </row>
    <row r="3296" spans="1:17" x14ac:dyDescent="0.2">
      <c r="A3296" s="19">
        <v>40190803</v>
      </c>
      <c r="B3296" s="19" t="s">
        <v>848</v>
      </c>
      <c r="C3296" s="20">
        <v>82043</v>
      </c>
      <c r="D3296" s="73">
        <v>96.75</v>
      </c>
      <c r="E3296" s="74">
        <v>0</v>
      </c>
      <c r="G3296" s="75">
        <v>8.3263800000000003</v>
      </c>
      <c r="H3296" s="75">
        <v>23.25</v>
      </c>
      <c r="I3296" s="75">
        <v>22.5</v>
      </c>
      <c r="J3296" s="75">
        <v>21.25</v>
      </c>
      <c r="K3296" s="75">
        <v>17.5</v>
      </c>
      <c r="L3296" s="76">
        <v>0</v>
      </c>
      <c r="M3296" s="75">
        <v>22.5</v>
      </c>
      <c r="N3296" s="75">
        <v>22.5</v>
      </c>
      <c r="O3296" s="75">
        <v>22.5</v>
      </c>
      <c r="P3296" s="77">
        <v>0</v>
      </c>
      <c r="Q3296" s="77">
        <v>23.25</v>
      </c>
    </row>
    <row r="3297" spans="1:17" x14ac:dyDescent="0.2">
      <c r="A3297" s="19">
        <v>40190811</v>
      </c>
      <c r="B3297" s="19" t="s">
        <v>855</v>
      </c>
      <c r="C3297" s="20">
        <v>82570</v>
      </c>
      <c r="D3297" s="73">
        <v>42.75</v>
      </c>
      <c r="E3297" s="74">
        <v>0</v>
      </c>
      <c r="G3297" s="75">
        <v>7.5849900000000003</v>
      </c>
      <c r="H3297" s="75">
        <v>16.5075</v>
      </c>
      <c r="I3297" s="75">
        <v>15.975</v>
      </c>
      <c r="J3297" s="75">
        <v>15.0875</v>
      </c>
      <c r="K3297" s="75">
        <v>12.424999999999999</v>
      </c>
      <c r="L3297" s="76">
        <v>0</v>
      </c>
      <c r="M3297" s="75">
        <v>15.975</v>
      </c>
      <c r="N3297" s="75">
        <v>15.975</v>
      </c>
      <c r="O3297" s="75">
        <v>15.975</v>
      </c>
      <c r="P3297" s="77">
        <v>0</v>
      </c>
      <c r="Q3297" s="77">
        <v>16.5075</v>
      </c>
    </row>
    <row r="3298" spans="1:17" x14ac:dyDescent="0.2">
      <c r="A3298" s="19">
        <v>40190829</v>
      </c>
      <c r="B3298" s="19" t="s">
        <v>856</v>
      </c>
      <c r="C3298" s="20">
        <v>83036</v>
      </c>
      <c r="D3298" s="73">
        <v>169.75</v>
      </c>
      <c r="E3298" s="74">
        <v>0</v>
      </c>
      <c r="G3298" s="75">
        <v>8.3263800000000003</v>
      </c>
      <c r="H3298" s="75">
        <v>23.25</v>
      </c>
      <c r="I3298" s="75">
        <v>22.5</v>
      </c>
      <c r="J3298" s="75">
        <v>21.25</v>
      </c>
      <c r="K3298" s="75">
        <v>17.5</v>
      </c>
      <c r="L3298" s="76">
        <v>0</v>
      </c>
      <c r="M3298" s="75">
        <v>22.5</v>
      </c>
      <c r="N3298" s="75">
        <v>22.5</v>
      </c>
      <c r="O3298" s="75">
        <v>22.5</v>
      </c>
      <c r="P3298" s="77">
        <v>0</v>
      </c>
      <c r="Q3298" s="77">
        <v>23.25</v>
      </c>
    </row>
    <row r="3299" spans="1:17" x14ac:dyDescent="0.2">
      <c r="A3299" s="19">
        <v>40190837</v>
      </c>
      <c r="B3299" s="19" t="s">
        <v>866</v>
      </c>
      <c r="C3299" s="20">
        <v>83615</v>
      </c>
      <c r="D3299" s="73">
        <v>84.5</v>
      </c>
      <c r="E3299" s="74">
        <v>0</v>
      </c>
      <c r="G3299" s="75">
        <v>380.10300000000001</v>
      </c>
      <c r="H3299" s="75">
        <v>809.1</v>
      </c>
      <c r="I3299" s="75">
        <v>783.00000000000011</v>
      </c>
      <c r="J3299" s="75">
        <v>739.5</v>
      </c>
      <c r="K3299" s="75">
        <v>609</v>
      </c>
      <c r="L3299" s="74" t="s">
        <v>674</v>
      </c>
      <c r="M3299" s="75">
        <v>783.00000000000011</v>
      </c>
      <c r="N3299" s="75">
        <v>783.00000000000011</v>
      </c>
      <c r="O3299" s="75">
        <v>783.00000000000011</v>
      </c>
      <c r="P3299" s="75">
        <v>380.10300000000001</v>
      </c>
      <c r="Q3299" s="75">
        <v>809.1</v>
      </c>
    </row>
    <row r="3300" spans="1:17" x14ac:dyDescent="0.2">
      <c r="A3300" s="19">
        <v>40190845</v>
      </c>
      <c r="B3300" s="19" t="s">
        <v>852</v>
      </c>
      <c r="C3300" s="20">
        <v>85025</v>
      </c>
      <c r="D3300" s="73">
        <v>152.75</v>
      </c>
      <c r="E3300" s="74">
        <v>0</v>
      </c>
      <c r="G3300" s="75">
        <v>32.688857999999996</v>
      </c>
      <c r="H3300" s="75">
        <v>69.582599999999999</v>
      </c>
      <c r="I3300" s="75">
        <v>67.338000000000008</v>
      </c>
      <c r="J3300" s="75">
        <v>63.596999999999994</v>
      </c>
      <c r="K3300" s="75">
        <v>52.373999999999995</v>
      </c>
      <c r="L3300" s="74" t="s">
        <v>674</v>
      </c>
      <c r="M3300" s="75">
        <v>67.338000000000008</v>
      </c>
      <c r="N3300" s="75">
        <v>67.338000000000008</v>
      </c>
      <c r="O3300" s="75">
        <v>67.338000000000008</v>
      </c>
      <c r="P3300" s="75">
        <v>32.688857999999996</v>
      </c>
      <c r="Q3300" s="75">
        <v>69.582599999999999</v>
      </c>
    </row>
    <row r="3301" spans="1:17" x14ac:dyDescent="0.2">
      <c r="A3301" s="19">
        <v>40190852</v>
      </c>
      <c r="B3301" s="19" t="s">
        <v>851</v>
      </c>
      <c r="C3301" s="20">
        <v>85027</v>
      </c>
      <c r="D3301" s="73">
        <v>94.75</v>
      </c>
      <c r="E3301" s="74">
        <v>0</v>
      </c>
      <c r="G3301" s="75">
        <v>4.5053700000000001</v>
      </c>
      <c r="H3301" s="75">
        <v>30.476100000000006</v>
      </c>
      <c r="I3301" s="75">
        <v>29.493000000000002</v>
      </c>
      <c r="J3301" s="75">
        <v>27.854500000000002</v>
      </c>
      <c r="K3301" s="75">
        <v>22.939</v>
      </c>
      <c r="L3301" s="76">
        <v>0</v>
      </c>
      <c r="M3301" s="75">
        <v>29.493000000000002</v>
      </c>
      <c r="N3301" s="75">
        <v>29.493000000000002</v>
      </c>
      <c r="O3301" s="75">
        <v>29.493000000000002</v>
      </c>
      <c r="P3301" s="77">
        <v>0</v>
      </c>
      <c r="Q3301" s="77">
        <v>30.476100000000006</v>
      </c>
    </row>
    <row r="3302" spans="1:17" x14ac:dyDescent="0.2">
      <c r="A3302" s="19">
        <v>40190860</v>
      </c>
      <c r="B3302" s="19" t="s">
        <v>869</v>
      </c>
      <c r="C3302" s="20">
        <v>85045</v>
      </c>
      <c r="D3302" s="73">
        <v>78</v>
      </c>
      <c r="E3302" s="74">
        <v>0</v>
      </c>
      <c r="G3302" s="75">
        <v>4.5053700000000001</v>
      </c>
      <c r="H3302" s="75">
        <v>30.476100000000006</v>
      </c>
      <c r="I3302" s="75">
        <v>29.493000000000002</v>
      </c>
      <c r="J3302" s="75">
        <v>27.854500000000002</v>
      </c>
      <c r="K3302" s="75">
        <v>22.939</v>
      </c>
      <c r="L3302" s="76">
        <v>0</v>
      </c>
      <c r="M3302" s="75">
        <v>29.493000000000002</v>
      </c>
      <c r="N3302" s="75">
        <v>29.493000000000002</v>
      </c>
      <c r="O3302" s="75">
        <v>29.493000000000002</v>
      </c>
      <c r="P3302" s="77">
        <v>0</v>
      </c>
      <c r="Q3302" s="77">
        <v>30.476100000000006</v>
      </c>
    </row>
    <row r="3303" spans="1:17" x14ac:dyDescent="0.2">
      <c r="A3303" s="19">
        <v>40190878</v>
      </c>
      <c r="B3303" s="19" t="s">
        <v>854</v>
      </c>
      <c r="C3303" s="20">
        <v>92565</v>
      </c>
      <c r="D3303" s="73">
        <v>84.5</v>
      </c>
      <c r="E3303" s="74">
        <v>39.053999999999995</v>
      </c>
      <c r="G3303" s="75">
        <v>4.5053700000000001</v>
      </c>
      <c r="H3303" s="75">
        <v>9.8673000000000002</v>
      </c>
      <c r="I3303" s="75">
        <v>9.5489999999999995</v>
      </c>
      <c r="J3303" s="75">
        <v>9.0184999999999995</v>
      </c>
      <c r="K3303" s="75">
        <v>7.4269999999999987</v>
      </c>
      <c r="L3303" s="76">
        <v>0</v>
      </c>
      <c r="M3303" s="75">
        <v>9.5489999999999995</v>
      </c>
      <c r="N3303" s="75">
        <v>9.5489999999999995</v>
      </c>
      <c r="O3303" s="75">
        <v>9.5489999999999995</v>
      </c>
      <c r="P3303" s="77">
        <v>0</v>
      </c>
      <c r="Q3303" s="77">
        <v>9.8673000000000002</v>
      </c>
    </row>
    <row r="3304" spans="1:17" x14ac:dyDescent="0.2">
      <c r="A3304" s="19">
        <v>40190886</v>
      </c>
      <c r="B3304" s="19" t="s">
        <v>5187</v>
      </c>
      <c r="C3304" s="72" t="s">
        <v>5188</v>
      </c>
      <c r="D3304" s="73">
        <v>12.5</v>
      </c>
      <c r="E3304" s="74">
        <v>0</v>
      </c>
      <c r="G3304" s="75">
        <v>4.5053700000000001</v>
      </c>
      <c r="H3304" s="75">
        <v>30.476100000000006</v>
      </c>
      <c r="I3304" s="75">
        <v>29.493000000000002</v>
      </c>
      <c r="J3304" s="75">
        <v>27.854500000000002</v>
      </c>
      <c r="K3304" s="75">
        <v>22.939</v>
      </c>
      <c r="L3304" s="76">
        <v>0</v>
      </c>
      <c r="M3304" s="75">
        <v>29.493000000000002</v>
      </c>
      <c r="N3304" s="75">
        <v>29.493000000000002</v>
      </c>
      <c r="O3304" s="75">
        <v>29.493000000000002</v>
      </c>
      <c r="P3304" s="77">
        <v>0</v>
      </c>
      <c r="Q3304" s="77">
        <v>30.476100000000006</v>
      </c>
    </row>
    <row r="3305" spans="1:17" x14ac:dyDescent="0.2">
      <c r="A3305" s="19">
        <v>40198806</v>
      </c>
      <c r="B3305" s="19" t="s">
        <v>2536</v>
      </c>
      <c r="C3305" s="20">
        <v>86677</v>
      </c>
      <c r="D3305" s="73">
        <v>236</v>
      </c>
      <c r="E3305" s="74">
        <v>0</v>
      </c>
      <c r="G3305" s="75">
        <v>4.5053700000000001</v>
      </c>
      <c r="H3305" s="75">
        <v>26.272500000000001</v>
      </c>
      <c r="I3305" s="75">
        <v>25.425000000000001</v>
      </c>
      <c r="J3305" s="75">
        <v>24.012499999999999</v>
      </c>
      <c r="K3305" s="75">
        <v>19.774999999999999</v>
      </c>
      <c r="L3305" s="76">
        <v>0</v>
      </c>
      <c r="M3305" s="75">
        <v>25.425000000000001</v>
      </c>
      <c r="N3305" s="75">
        <v>25.425000000000001</v>
      </c>
      <c r="O3305" s="75">
        <v>25.425000000000001</v>
      </c>
      <c r="P3305" s="77">
        <v>0</v>
      </c>
      <c r="Q3305" s="77">
        <v>26.272500000000001</v>
      </c>
    </row>
    <row r="3306" spans="1:17" x14ac:dyDescent="0.2">
      <c r="A3306" s="19">
        <v>40200008</v>
      </c>
      <c r="B3306" s="19" t="s">
        <v>991</v>
      </c>
      <c r="C3306" s="20">
        <v>86902</v>
      </c>
      <c r="D3306" s="73">
        <v>145.5</v>
      </c>
      <c r="E3306" s="74">
        <v>372.72649999999999</v>
      </c>
      <c r="G3306" s="75">
        <v>4.5053700000000001</v>
      </c>
      <c r="H3306" s="75">
        <v>30.476100000000006</v>
      </c>
      <c r="I3306" s="75">
        <v>29.493000000000002</v>
      </c>
      <c r="J3306" s="75">
        <v>27.854500000000002</v>
      </c>
      <c r="K3306" s="75">
        <v>22.939</v>
      </c>
      <c r="L3306" s="76">
        <v>0</v>
      </c>
      <c r="M3306" s="75">
        <v>29.493000000000002</v>
      </c>
      <c r="N3306" s="75">
        <v>29.493000000000002</v>
      </c>
      <c r="O3306" s="75">
        <v>29.493000000000002</v>
      </c>
      <c r="P3306" s="77">
        <v>0</v>
      </c>
      <c r="Q3306" s="77">
        <v>30.476100000000006</v>
      </c>
    </row>
    <row r="3307" spans="1:17" x14ac:dyDescent="0.2">
      <c r="A3307" s="19">
        <v>40200024</v>
      </c>
      <c r="B3307" s="19" t="s">
        <v>3891</v>
      </c>
      <c r="C3307" s="72" t="s">
        <v>3892</v>
      </c>
      <c r="D3307" s="73">
        <v>395.25</v>
      </c>
      <c r="E3307" s="74">
        <v>155.84800000000001</v>
      </c>
      <c r="G3307" s="75">
        <v>4.5053700000000001</v>
      </c>
      <c r="H3307" s="75">
        <v>30.476100000000006</v>
      </c>
      <c r="I3307" s="75">
        <v>29.493000000000002</v>
      </c>
      <c r="J3307" s="75">
        <v>27.854500000000002</v>
      </c>
      <c r="K3307" s="75">
        <v>22.939</v>
      </c>
      <c r="L3307" s="76">
        <v>0</v>
      </c>
      <c r="M3307" s="75">
        <v>29.493000000000002</v>
      </c>
      <c r="N3307" s="75">
        <v>29.493000000000002</v>
      </c>
      <c r="O3307" s="75">
        <v>29.493000000000002</v>
      </c>
      <c r="P3307" s="77">
        <v>0</v>
      </c>
      <c r="Q3307" s="77">
        <v>30.476100000000006</v>
      </c>
    </row>
    <row r="3308" spans="1:17" x14ac:dyDescent="0.2">
      <c r="A3308" s="19">
        <v>40200024</v>
      </c>
      <c r="B3308" s="19" t="s">
        <v>3891</v>
      </c>
      <c r="C3308" s="72" t="s">
        <v>3892</v>
      </c>
      <c r="D3308" s="73">
        <v>395.25</v>
      </c>
      <c r="E3308" s="74">
        <v>155.84800000000001</v>
      </c>
      <c r="G3308" s="75">
        <v>4.5053700000000001</v>
      </c>
      <c r="H3308" s="75">
        <v>30.476100000000006</v>
      </c>
      <c r="I3308" s="75">
        <v>29.493000000000002</v>
      </c>
      <c r="J3308" s="75">
        <v>27.854500000000002</v>
      </c>
      <c r="K3308" s="75">
        <v>22.939</v>
      </c>
      <c r="L3308" s="76">
        <v>0</v>
      </c>
      <c r="M3308" s="75">
        <v>29.493000000000002</v>
      </c>
      <c r="N3308" s="75">
        <v>29.493000000000002</v>
      </c>
      <c r="O3308" s="75">
        <v>29.493000000000002</v>
      </c>
      <c r="P3308" s="77">
        <v>0</v>
      </c>
      <c r="Q3308" s="77">
        <v>30.476100000000006</v>
      </c>
    </row>
    <row r="3309" spans="1:17" x14ac:dyDescent="0.2">
      <c r="A3309" s="19">
        <v>40200032</v>
      </c>
      <c r="B3309" s="19" t="s">
        <v>3665</v>
      </c>
      <c r="C3309" s="72" t="s">
        <v>3666</v>
      </c>
      <c r="D3309" s="73">
        <v>219</v>
      </c>
      <c r="E3309" s="74">
        <v>88.814499999999995</v>
      </c>
      <c r="G3309" s="75">
        <v>360.09298000000001</v>
      </c>
      <c r="H3309" s="75">
        <v>766.50600000000009</v>
      </c>
      <c r="I3309" s="75">
        <v>741.7800000000002</v>
      </c>
      <c r="J3309" s="75">
        <v>700.57</v>
      </c>
      <c r="K3309" s="75">
        <v>576.93999999999994</v>
      </c>
      <c r="L3309" s="74" t="s">
        <v>674</v>
      </c>
      <c r="M3309" s="75">
        <v>741.7800000000002</v>
      </c>
      <c r="N3309" s="75">
        <v>741.7800000000002</v>
      </c>
      <c r="O3309" s="75">
        <v>741.7800000000002</v>
      </c>
      <c r="P3309" s="75">
        <v>360.09298000000001</v>
      </c>
      <c r="Q3309" s="75">
        <v>766.50600000000009</v>
      </c>
    </row>
    <row r="3310" spans="1:17" x14ac:dyDescent="0.2">
      <c r="A3310" s="19">
        <v>40200032</v>
      </c>
      <c r="B3310" s="19" t="s">
        <v>3665</v>
      </c>
      <c r="C3310" s="72" t="s">
        <v>3666</v>
      </c>
      <c r="D3310" s="73">
        <v>219</v>
      </c>
      <c r="E3310" s="74">
        <v>88.814499999999995</v>
      </c>
      <c r="G3310" s="75">
        <v>850.59187200000008</v>
      </c>
      <c r="H3310" s="75">
        <v>1810.5984000000001</v>
      </c>
      <c r="I3310" s="75">
        <v>1752.1920000000005</v>
      </c>
      <c r="J3310" s="75">
        <v>1654.848</v>
      </c>
      <c r="K3310" s="75">
        <v>1362.816</v>
      </c>
      <c r="L3310" s="74" t="s">
        <v>674</v>
      </c>
      <c r="M3310" s="75">
        <v>1752.1920000000005</v>
      </c>
      <c r="N3310" s="75">
        <v>1752.1920000000005</v>
      </c>
      <c r="O3310" s="75">
        <v>1752.1920000000005</v>
      </c>
      <c r="P3310" s="75">
        <v>850.59187200000008</v>
      </c>
      <c r="Q3310" s="75">
        <v>1810.5984000000001</v>
      </c>
    </row>
    <row r="3311" spans="1:17" x14ac:dyDescent="0.2">
      <c r="A3311" s="19">
        <v>40200040</v>
      </c>
      <c r="B3311" s="19" t="s">
        <v>3658</v>
      </c>
      <c r="C3311" s="72" t="s">
        <v>3659</v>
      </c>
      <c r="D3311" s="73">
        <v>368.75</v>
      </c>
      <c r="E3311" s="74">
        <v>98.290499999999994</v>
      </c>
      <c r="G3311" s="75">
        <v>6.7675600000000005</v>
      </c>
      <c r="H3311" s="75">
        <v>83.467500000000001</v>
      </c>
      <c r="I3311" s="75">
        <v>80.775000000000006</v>
      </c>
      <c r="J3311" s="75">
        <v>76.287499999999994</v>
      </c>
      <c r="K3311" s="75">
        <v>62.824999999999996</v>
      </c>
      <c r="L3311" s="76">
        <v>0</v>
      </c>
      <c r="M3311" s="75">
        <v>80.775000000000006</v>
      </c>
      <c r="N3311" s="75">
        <v>80.775000000000006</v>
      </c>
      <c r="O3311" s="75">
        <v>80.775000000000006</v>
      </c>
      <c r="P3311" s="77">
        <v>0</v>
      </c>
      <c r="Q3311" s="77">
        <v>83.467500000000001</v>
      </c>
    </row>
    <row r="3312" spans="1:17" x14ac:dyDescent="0.2">
      <c r="A3312" s="19">
        <v>40200040</v>
      </c>
      <c r="B3312" s="19" t="s">
        <v>3658</v>
      </c>
      <c r="C3312" s="72" t="s">
        <v>3659</v>
      </c>
      <c r="D3312" s="73">
        <v>368.75</v>
      </c>
      <c r="E3312" s="74">
        <v>98.290499999999994</v>
      </c>
      <c r="G3312" s="75">
        <v>286.27872500000001</v>
      </c>
      <c r="H3312" s="75">
        <v>609.38250000000005</v>
      </c>
      <c r="I3312" s="75">
        <v>589.72500000000014</v>
      </c>
      <c r="J3312" s="75">
        <v>556.96249999999998</v>
      </c>
      <c r="K3312" s="75">
        <v>458.67499999999995</v>
      </c>
      <c r="L3312" s="74" t="s">
        <v>674</v>
      </c>
      <c r="M3312" s="75">
        <v>589.72500000000014</v>
      </c>
      <c r="N3312" s="75">
        <v>589.72500000000014</v>
      </c>
      <c r="O3312" s="75">
        <v>589.72500000000014</v>
      </c>
      <c r="P3312" s="75">
        <v>286.27872500000001</v>
      </c>
      <c r="Q3312" s="75">
        <v>609.38250000000005</v>
      </c>
    </row>
    <row r="3313" spans="1:17" x14ac:dyDescent="0.2">
      <c r="A3313" s="19">
        <v>40200057</v>
      </c>
      <c r="B3313" s="19" t="s">
        <v>3968</v>
      </c>
      <c r="C3313" s="72" t="s">
        <v>3969</v>
      </c>
      <c r="D3313" s="73">
        <v>368.5</v>
      </c>
      <c r="E3313" s="74">
        <v>0</v>
      </c>
      <c r="G3313" s="75">
        <v>14.42859</v>
      </c>
      <c r="H3313" s="75">
        <v>142.42950000000002</v>
      </c>
      <c r="I3313" s="75">
        <v>137.83500000000001</v>
      </c>
      <c r="J3313" s="75">
        <v>130.17750000000001</v>
      </c>
      <c r="K3313" s="75">
        <v>107.205</v>
      </c>
      <c r="L3313" s="76">
        <v>0</v>
      </c>
      <c r="M3313" s="75">
        <v>137.83500000000001</v>
      </c>
      <c r="N3313" s="75">
        <v>137.83500000000001</v>
      </c>
      <c r="O3313" s="75">
        <v>137.83500000000001</v>
      </c>
      <c r="P3313" s="77">
        <v>0</v>
      </c>
      <c r="Q3313" s="77">
        <v>142.42950000000002</v>
      </c>
    </row>
    <row r="3314" spans="1:17" x14ac:dyDescent="0.2">
      <c r="A3314" s="19">
        <v>40200057</v>
      </c>
      <c r="B3314" s="19" t="s">
        <v>3968</v>
      </c>
      <c r="C3314" s="72" t="s">
        <v>3969</v>
      </c>
      <c r="D3314" s="73">
        <v>368.5</v>
      </c>
      <c r="E3314" s="74">
        <v>0</v>
      </c>
      <c r="G3314" s="75">
        <v>595.88745999999992</v>
      </c>
      <c r="H3314" s="75">
        <v>1115.8233</v>
      </c>
      <c r="I3314" s="75">
        <v>1079.829</v>
      </c>
      <c r="J3314" s="75">
        <v>1019.8385</v>
      </c>
      <c r="K3314" s="75">
        <v>839.86699999999996</v>
      </c>
      <c r="L3314" s="76">
        <v>1144.971</v>
      </c>
      <c r="M3314" s="75">
        <v>1079.829</v>
      </c>
      <c r="N3314" s="75">
        <v>1079.829</v>
      </c>
      <c r="O3314" s="75">
        <v>1079.829</v>
      </c>
      <c r="P3314" s="77">
        <v>595.88745999999992</v>
      </c>
      <c r="Q3314" s="77">
        <v>1144.971</v>
      </c>
    </row>
    <row r="3315" spans="1:17" x14ac:dyDescent="0.2">
      <c r="A3315" s="19">
        <v>40200115</v>
      </c>
      <c r="B3315" s="19" t="s">
        <v>333</v>
      </c>
      <c r="C3315" s="72" t="s">
        <v>74</v>
      </c>
      <c r="D3315" s="73">
        <v>563.5</v>
      </c>
      <c r="E3315" s="74">
        <v>217.5915</v>
      </c>
      <c r="G3315" s="75">
        <v>17.66029</v>
      </c>
      <c r="H3315" s="75">
        <v>140.66249999999999</v>
      </c>
      <c r="I3315" s="75">
        <v>136.125</v>
      </c>
      <c r="J3315" s="75">
        <v>128.5625</v>
      </c>
      <c r="K3315" s="75">
        <v>105.875</v>
      </c>
      <c r="L3315" s="76">
        <v>0</v>
      </c>
      <c r="M3315" s="75">
        <v>136.125</v>
      </c>
      <c r="N3315" s="75">
        <v>136.125</v>
      </c>
      <c r="O3315" s="75">
        <v>136.125</v>
      </c>
      <c r="P3315" s="77">
        <v>0</v>
      </c>
      <c r="Q3315" s="77">
        <v>140.66249999999999</v>
      </c>
    </row>
    <row r="3316" spans="1:17" x14ac:dyDescent="0.2">
      <c r="A3316" s="19">
        <v>40200115</v>
      </c>
      <c r="B3316" s="19" t="s">
        <v>333</v>
      </c>
      <c r="C3316" s="72" t="s">
        <v>74</v>
      </c>
      <c r="D3316" s="73">
        <v>563.5</v>
      </c>
      <c r="E3316" s="74">
        <v>217.5915</v>
      </c>
      <c r="G3316" s="75">
        <v>16.06345</v>
      </c>
      <c r="H3316" s="75">
        <v>126.71250000000001</v>
      </c>
      <c r="I3316" s="75">
        <v>122.625</v>
      </c>
      <c r="J3316" s="75">
        <v>115.8125</v>
      </c>
      <c r="K3316" s="75">
        <v>95.375</v>
      </c>
      <c r="L3316" s="76">
        <v>0</v>
      </c>
      <c r="M3316" s="75">
        <v>122.625</v>
      </c>
      <c r="N3316" s="75">
        <v>122.625</v>
      </c>
      <c r="O3316" s="75">
        <v>122.625</v>
      </c>
      <c r="P3316" s="77">
        <v>0</v>
      </c>
      <c r="Q3316" s="77">
        <v>126.71250000000001</v>
      </c>
    </row>
    <row r="3317" spans="1:17" x14ac:dyDescent="0.2">
      <c r="A3317" s="19">
        <v>40200131</v>
      </c>
      <c r="B3317" s="19" t="s">
        <v>3672</v>
      </c>
      <c r="C3317" s="72" t="s">
        <v>3673</v>
      </c>
      <c r="D3317" s="73">
        <v>2602.25</v>
      </c>
      <c r="E3317" s="74">
        <v>558.50900000000001</v>
      </c>
      <c r="G3317" s="75">
        <v>0</v>
      </c>
      <c r="H3317" s="75">
        <v>87.885000000000005</v>
      </c>
      <c r="I3317" s="75">
        <v>85.05</v>
      </c>
      <c r="J3317" s="75">
        <v>80.325000000000003</v>
      </c>
      <c r="K3317" s="75">
        <v>66.149999999999991</v>
      </c>
      <c r="L3317" s="76">
        <v>0</v>
      </c>
      <c r="M3317" s="75">
        <v>85.05</v>
      </c>
      <c r="N3317" s="75">
        <v>85.05</v>
      </c>
      <c r="O3317" s="75">
        <v>85.05</v>
      </c>
      <c r="P3317" s="77">
        <v>0</v>
      </c>
      <c r="Q3317" s="77">
        <v>87.885000000000005</v>
      </c>
    </row>
    <row r="3318" spans="1:17" x14ac:dyDescent="0.2">
      <c r="A3318" s="19">
        <v>40200131</v>
      </c>
      <c r="B3318" s="19" t="s">
        <v>3672</v>
      </c>
      <c r="C3318" s="72" t="s">
        <v>3673</v>
      </c>
      <c r="D3318" s="73">
        <v>2602.25</v>
      </c>
      <c r="E3318" s="74">
        <v>558.50900000000001</v>
      </c>
      <c r="G3318" s="75">
        <v>79.918040000000005</v>
      </c>
      <c r="H3318" s="75">
        <v>138.2166</v>
      </c>
      <c r="I3318" s="75">
        <v>133.75800000000001</v>
      </c>
      <c r="J3318" s="75">
        <v>126.327</v>
      </c>
      <c r="K3318" s="75">
        <v>104.03399999999999</v>
      </c>
      <c r="L3318" s="76">
        <v>0</v>
      </c>
      <c r="M3318" s="75">
        <v>133.75800000000001</v>
      </c>
      <c r="N3318" s="75">
        <v>133.75800000000001</v>
      </c>
      <c r="O3318" s="75">
        <v>133.75800000000001</v>
      </c>
      <c r="P3318" s="77">
        <v>0</v>
      </c>
      <c r="Q3318" s="77">
        <v>138.2166</v>
      </c>
    </row>
    <row r="3319" spans="1:17" x14ac:dyDescent="0.2">
      <c r="A3319" s="19">
        <v>40200149</v>
      </c>
      <c r="B3319" s="19" t="s">
        <v>984</v>
      </c>
      <c r="C3319" s="20">
        <v>86860</v>
      </c>
      <c r="D3319" s="73">
        <v>279.25</v>
      </c>
      <c r="E3319" s="74">
        <v>180.83749999999998</v>
      </c>
      <c r="G3319" s="75">
        <v>22.937249999999999</v>
      </c>
      <c r="H3319" s="75">
        <v>48.825000000000003</v>
      </c>
      <c r="I3319" s="75">
        <v>47.250000000000007</v>
      </c>
      <c r="J3319" s="75">
        <v>44.625</v>
      </c>
      <c r="K3319" s="75">
        <v>36.75</v>
      </c>
      <c r="L3319" s="74" t="s">
        <v>674</v>
      </c>
      <c r="M3319" s="75">
        <v>47.250000000000007</v>
      </c>
      <c r="N3319" s="75">
        <v>47.250000000000007</v>
      </c>
      <c r="O3319" s="75">
        <v>47.250000000000007</v>
      </c>
      <c r="P3319" s="75">
        <v>22.937249999999999</v>
      </c>
      <c r="Q3319" s="75">
        <v>48.825000000000003</v>
      </c>
    </row>
    <row r="3320" spans="1:17" x14ac:dyDescent="0.2">
      <c r="A3320" s="19">
        <v>40200180</v>
      </c>
      <c r="B3320" s="19" t="s">
        <v>3670</v>
      </c>
      <c r="C3320" s="72" t="s">
        <v>3671</v>
      </c>
      <c r="D3320" s="73">
        <v>2729</v>
      </c>
      <c r="E3320" s="74">
        <v>733.91849999999999</v>
      </c>
      <c r="G3320" s="75">
        <v>15.32206</v>
      </c>
      <c r="H3320" s="75">
        <v>142.0575</v>
      </c>
      <c r="I3320" s="75">
        <v>137.47499999999999</v>
      </c>
      <c r="J3320" s="75">
        <v>129.83750000000001</v>
      </c>
      <c r="K3320" s="75">
        <v>106.925</v>
      </c>
      <c r="L3320" s="76">
        <v>0</v>
      </c>
      <c r="M3320" s="75">
        <v>137.47499999999999</v>
      </c>
      <c r="N3320" s="75">
        <v>137.47499999999999</v>
      </c>
      <c r="O3320" s="75">
        <v>137.47499999999999</v>
      </c>
      <c r="P3320" s="77">
        <v>0</v>
      </c>
      <c r="Q3320" s="77">
        <v>142.0575</v>
      </c>
    </row>
    <row r="3321" spans="1:17" x14ac:dyDescent="0.2">
      <c r="A3321" s="19">
        <v>40200180</v>
      </c>
      <c r="B3321" s="19" t="s">
        <v>3670</v>
      </c>
      <c r="C3321" s="72" t="s">
        <v>3671</v>
      </c>
      <c r="D3321" s="73">
        <v>2729</v>
      </c>
      <c r="E3321" s="74">
        <v>733.91849999999999</v>
      </c>
      <c r="G3321" s="75">
        <v>14.732749999999999</v>
      </c>
      <c r="H3321" s="75">
        <v>137.64000000000001</v>
      </c>
      <c r="I3321" s="75">
        <v>133.20000000000002</v>
      </c>
      <c r="J3321" s="75">
        <v>125.8</v>
      </c>
      <c r="K3321" s="75">
        <v>103.6</v>
      </c>
      <c r="L3321" s="76">
        <v>0</v>
      </c>
      <c r="M3321" s="75">
        <v>133.20000000000002</v>
      </c>
      <c r="N3321" s="75">
        <v>133.20000000000002</v>
      </c>
      <c r="O3321" s="75">
        <v>133.20000000000002</v>
      </c>
      <c r="P3321" s="77">
        <v>0</v>
      </c>
      <c r="Q3321" s="77">
        <v>137.64000000000001</v>
      </c>
    </row>
    <row r="3322" spans="1:17" x14ac:dyDescent="0.2">
      <c r="A3322" s="19">
        <v>40200214</v>
      </c>
      <c r="B3322" s="19" t="s">
        <v>3893</v>
      </c>
      <c r="C3322" s="72" t="s">
        <v>3894</v>
      </c>
      <c r="D3322" s="73">
        <v>690.75</v>
      </c>
      <c r="E3322" s="74">
        <v>297.988</v>
      </c>
      <c r="G3322" s="75">
        <v>17.185039999999997</v>
      </c>
      <c r="H3322" s="75">
        <v>144.15</v>
      </c>
      <c r="I3322" s="75">
        <v>139.5</v>
      </c>
      <c r="J3322" s="75">
        <v>131.75</v>
      </c>
      <c r="K3322" s="75">
        <v>108.5</v>
      </c>
      <c r="L3322" s="76">
        <v>0</v>
      </c>
      <c r="M3322" s="75">
        <v>139.5</v>
      </c>
      <c r="N3322" s="75">
        <v>139.5</v>
      </c>
      <c r="O3322" s="75">
        <v>139.5</v>
      </c>
      <c r="P3322" s="77">
        <v>0</v>
      </c>
      <c r="Q3322" s="77">
        <v>144.15</v>
      </c>
    </row>
    <row r="3323" spans="1:17" x14ac:dyDescent="0.2">
      <c r="A3323" s="19">
        <v>40200214</v>
      </c>
      <c r="B3323" s="19" t="s">
        <v>3893</v>
      </c>
      <c r="C3323" s="72" t="s">
        <v>3894</v>
      </c>
      <c r="D3323" s="73">
        <v>690.75</v>
      </c>
      <c r="E3323" s="74">
        <v>297.988</v>
      </c>
      <c r="G3323" s="75">
        <v>16.785830000000001</v>
      </c>
      <c r="H3323" s="75">
        <v>126.71250000000001</v>
      </c>
      <c r="I3323" s="75">
        <v>122.625</v>
      </c>
      <c r="J3323" s="75">
        <v>115.8125</v>
      </c>
      <c r="K3323" s="75">
        <v>95.375</v>
      </c>
      <c r="L3323" s="76">
        <v>0</v>
      </c>
      <c r="M3323" s="75">
        <v>122.625</v>
      </c>
      <c r="N3323" s="75">
        <v>122.625</v>
      </c>
      <c r="O3323" s="75">
        <v>122.625</v>
      </c>
      <c r="P3323" s="77">
        <v>0</v>
      </c>
      <c r="Q3323" s="77">
        <v>126.71250000000001</v>
      </c>
    </row>
    <row r="3324" spans="1:17" x14ac:dyDescent="0.2">
      <c r="A3324" s="19">
        <v>40200230</v>
      </c>
      <c r="B3324" s="19" t="s">
        <v>1666</v>
      </c>
      <c r="C3324" s="72" t="s">
        <v>1667</v>
      </c>
      <c r="D3324" s="73">
        <v>147.25</v>
      </c>
      <c r="E3324" s="74">
        <v>85.54849999999999</v>
      </c>
      <c r="G3324" s="75">
        <v>0</v>
      </c>
      <c r="H3324" s="75">
        <v>0</v>
      </c>
      <c r="I3324" s="75">
        <v>0</v>
      </c>
      <c r="J3324" s="75">
        <v>0</v>
      </c>
      <c r="K3324" s="75">
        <v>0</v>
      </c>
      <c r="L3324" s="74" t="s">
        <v>674</v>
      </c>
      <c r="M3324" s="75">
        <v>0</v>
      </c>
      <c r="N3324" s="75">
        <v>0</v>
      </c>
      <c r="O3324" s="75">
        <v>0</v>
      </c>
      <c r="P3324" s="75">
        <v>0</v>
      </c>
      <c r="Q3324" s="75">
        <v>0</v>
      </c>
    </row>
    <row r="3325" spans="1:17" x14ac:dyDescent="0.2">
      <c r="A3325" s="19">
        <v>40200230</v>
      </c>
      <c r="B3325" s="19" t="s">
        <v>1666</v>
      </c>
      <c r="C3325" s="72" t="s">
        <v>1667</v>
      </c>
      <c r="D3325" s="73">
        <v>147.25</v>
      </c>
      <c r="E3325" s="74">
        <v>85.54849999999999</v>
      </c>
      <c r="G3325" s="75">
        <v>14.732749999999999</v>
      </c>
      <c r="H3325" s="75">
        <v>44.64</v>
      </c>
      <c r="I3325" s="75">
        <v>43.2</v>
      </c>
      <c r="J3325" s="75">
        <v>40.799999999999997</v>
      </c>
      <c r="K3325" s="75">
        <v>33.599999999999994</v>
      </c>
      <c r="L3325" s="76">
        <v>0</v>
      </c>
      <c r="M3325" s="75">
        <v>43.2</v>
      </c>
      <c r="N3325" s="75">
        <v>43.2</v>
      </c>
      <c r="O3325" s="75">
        <v>43.2</v>
      </c>
      <c r="P3325" s="77">
        <v>0</v>
      </c>
      <c r="Q3325" s="77">
        <v>44.64</v>
      </c>
    </row>
    <row r="3326" spans="1:17" x14ac:dyDescent="0.2">
      <c r="A3326" s="19">
        <v>40200289</v>
      </c>
      <c r="B3326" s="19" t="s">
        <v>990</v>
      </c>
      <c r="C3326" s="20">
        <v>86902</v>
      </c>
      <c r="D3326" s="73">
        <v>121.25</v>
      </c>
      <c r="E3326" s="74">
        <v>372.72649999999999</v>
      </c>
      <c r="G3326" s="75">
        <v>0</v>
      </c>
      <c r="H3326" s="75">
        <v>79.05</v>
      </c>
      <c r="I3326" s="75">
        <v>76.5</v>
      </c>
      <c r="J3326" s="75">
        <v>72.25</v>
      </c>
      <c r="K3326" s="75">
        <v>59.499999999999993</v>
      </c>
      <c r="L3326" s="76">
        <v>0</v>
      </c>
      <c r="M3326" s="75">
        <v>76.5</v>
      </c>
      <c r="N3326" s="75">
        <v>76.5</v>
      </c>
      <c r="O3326" s="75">
        <v>76.5</v>
      </c>
      <c r="P3326" s="77">
        <v>0</v>
      </c>
      <c r="Q3326" s="77">
        <v>79.05</v>
      </c>
    </row>
    <row r="3327" spans="1:17" x14ac:dyDescent="0.2">
      <c r="A3327" s="19">
        <v>40201006</v>
      </c>
      <c r="B3327" s="19" t="s">
        <v>5189</v>
      </c>
      <c r="C3327" s="20">
        <v>84520</v>
      </c>
      <c r="D3327" s="73">
        <v>84.5</v>
      </c>
      <c r="E3327" s="74">
        <v>0</v>
      </c>
      <c r="G3327" s="75">
        <v>61.079130000000006</v>
      </c>
      <c r="H3327" s="75">
        <v>167.4</v>
      </c>
      <c r="I3327" s="75">
        <v>162</v>
      </c>
      <c r="J3327" s="75">
        <v>153</v>
      </c>
      <c r="K3327" s="75">
        <v>125.99999999999999</v>
      </c>
      <c r="L3327" s="76">
        <v>0</v>
      </c>
      <c r="M3327" s="75">
        <v>162</v>
      </c>
      <c r="N3327" s="75">
        <v>162</v>
      </c>
      <c r="O3327" s="75">
        <v>162</v>
      </c>
      <c r="P3327" s="77">
        <v>0</v>
      </c>
      <c r="Q3327" s="77">
        <v>167.4</v>
      </c>
    </row>
    <row r="3328" spans="1:17" x14ac:dyDescent="0.2">
      <c r="A3328" s="19">
        <v>42422139</v>
      </c>
      <c r="B3328" s="19" t="s">
        <v>4811</v>
      </c>
      <c r="C3328" s="20">
        <v>36415</v>
      </c>
      <c r="D3328" s="73">
        <v>37.5</v>
      </c>
      <c r="E3328" s="74">
        <v>0</v>
      </c>
      <c r="G3328" s="75">
        <v>516.84388000000001</v>
      </c>
      <c r="H3328" s="75">
        <v>654.86879999999996</v>
      </c>
      <c r="I3328" s="75">
        <v>633.74400000000003</v>
      </c>
      <c r="J3328" s="75">
        <v>598.53599999999994</v>
      </c>
      <c r="K3328" s="75">
        <v>492.91199999999992</v>
      </c>
      <c r="L3328" s="76">
        <v>129.15</v>
      </c>
      <c r="M3328" s="75">
        <v>633.74400000000003</v>
      </c>
      <c r="N3328" s="75">
        <v>633.74400000000003</v>
      </c>
      <c r="O3328" s="75">
        <v>633.74400000000003</v>
      </c>
      <c r="P3328" s="77">
        <v>129.15</v>
      </c>
      <c r="Q3328" s="77">
        <v>654.86879999999996</v>
      </c>
    </row>
    <row r="3329" spans="1:17" x14ac:dyDescent="0.2">
      <c r="A3329" s="19">
        <v>42422139</v>
      </c>
      <c r="B3329" s="19" t="s">
        <v>4811</v>
      </c>
      <c r="C3329" s="20">
        <v>36415</v>
      </c>
      <c r="D3329" s="73">
        <v>37.5</v>
      </c>
      <c r="E3329" s="74">
        <v>0</v>
      </c>
      <c r="G3329" s="75">
        <v>0</v>
      </c>
      <c r="H3329" s="75">
        <v>299.6925</v>
      </c>
      <c r="I3329" s="75">
        <v>290.02500000000003</v>
      </c>
      <c r="J3329" s="75">
        <v>273.91249999999997</v>
      </c>
      <c r="K3329" s="75">
        <v>225.57499999999999</v>
      </c>
      <c r="L3329" s="76">
        <v>0</v>
      </c>
      <c r="M3329" s="75">
        <v>290.02500000000003</v>
      </c>
      <c r="N3329" s="75">
        <v>290.02500000000003</v>
      </c>
      <c r="O3329" s="75">
        <v>290.02500000000003</v>
      </c>
      <c r="P3329" s="77">
        <v>0</v>
      </c>
      <c r="Q3329" s="77">
        <v>299.6925</v>
      </c>
    </row>
    <row r="3330" spans="1:17" x14ac:dyDescent="0.2">
      <c r="A3330" s="19">
        <v>40182040</v>
      </c>
      <c r="B3330" s="19" t="s">
        <v>1896</v>
      </c>
      <c r="C3330" s="20">
        <v>86880</v>
      </c>
      <c r="D3330" s="73">
        <v>142.5</v>
      </c>
      <c r="E3330" s="74">
        <v>66.10199999999999</v>
      </c>
      <c r="G3330" s="75">
        <v>362.80585000000002</v>
      </c>
      <c r="H3330" s="75">
        <v>560.16690000000006</v>
      </c>
      <c r="I3330" s="75">
        <v>542.09700000000009</v>
      </c>
      <c r="J3330" s="75">
        <v>511.98050000000001</v>
      </c>
      <c r="K3330" s="75">
        <v>421.63100000000003</v>
      </c>
      <c r="L3330" s="76">
        <v>255.06900000000002</v>
      </c>
      <c r="M3330" s="75">
        <v>542.09700000000009</v>
      </c>
      <c r="N3330" s="75">
        <v>542.09700000000009</v>
      </c>
      <c r="O3330" s="75">
        <v>542.09700000000009</v>
      </c>
      <c r="P3330" s="77">
        <v>255.06900000000002</v>
      </c>
      <c r="Q3330" s="77">
        <v>560.16690000000006</v>
      </c>
    </row>
    <row r="3331" spans="1:17" x14ac:dyDescent="0.2">
      <c r="A3331" s="19">
        <v>40190639</v>
      </c>
      <c r="B3331" s="19" t="s">
        <v>3129</v>
      </c>
      <c r="C3331" s="20">
        <v>83825</v>
      </c>
      <c r="D3331" s="73">
        <v>210.75</v>
      </c>
      <c r="E3331" s="74">
        <v>0</v>
      </c>
      <c r="G3331" s="75">
        <v>93.187020000000004</v>
      </c>
      <c r="H3331" s="75">
        <v>0</v>
      </c>
      <c r="I3331" s="75">
        <v>0</v>
      </c>
      <c r="J3331" s="75">
        <v>0</v>
      </c>
      <c r="K3331" s="75">
        <v>0</v>
      </c>
      <c r="L3331" s="76">
        <v>0</v>
      </c>
      <c r="M3331" s="75">
        <v>0</v>
      </c>
      <c r="N3331" s="75">
        <v>0</v>
      </c>
      <c r="O3331" s="75">
        <v>0</v>
      </c>
      <c r="P3331" s="77">
        <v>0</v>
      </c>
      <c r="Q3331" s="77">
        <v>93.187020000000004</v>
      </c>
    </row>
    <row r="3332" spans="1:17" x14ac:dyDescent="0.2">
      <c r="A3332" s="19">
        <v>40100000</v>
      </c>
      <c r="B3332" s="19" t="s">
        <v>2910</v>
      </c>
      <c r="C3332" s="20">
        <v>88239</v>
      </c>
      <c r="D3332" s="73">
        <v>2255</v>
      </c>
      <c r="E3332" s="74">
        <v>0</v>
      </c>
      <c r="G3332" s="75">
        <v>790.47382000000005</v>
      </c>
      <c r="H3332" s="75">
        <v>2790</v>
      </c>
      <c r="I3332" s="75">
        <v>2700</v>
      </c>
      <c r="J3332" s="75">
        <v>2550</v>
      </c>
      <c r="K3332" s="75">
        <v>2100</v>
      </c>
      <c r="L3332" s="76">
        <v>0</v>
      </c>
      <c r="M3332" s="75">
        <v>2700</v>
      </c>
      <c r="N3332" s="75">
        <v>2700</v>
      </c>
      <c r="O3332" s="75">
        <v>2700</v>
      </c>
      <c r="P3332" s="77">
        <v>0</v>
      </c>
      <c r="Q3332" s="77">
        <v>2790</v>
      </c>
    </row>
    <row r="3333" spans="1:17" x14ac:dyDescent="0.2">
      <c r="A3333" s="19">
        <v>40164238</v>
      </c>
      <c r="B3333" s="19" t="s">
        <v>569</v>
      </c>
      <c r="C3333" s="72" t="s">
        <v>44</v>
      </c>
      <c r="D3333" s="73">
        <v>136.25</v>
      </c>
      <c r="E3333" s="74">
        <v>0</v>
      </c>
      <c r="G3333" s="75">
        <v>50.034320000000001</v>
      </c>
      <c r="H3333" s="75">
        <v>219.71250000000001</v>
      </c>
      <c r="I3333" s="75">
        <v>212.625</v>
      </c>
      <c r="J3333" s="75">
        <v>200.8125</v>
      </c>
      <c r="K3333" s="75">
        <v>165.375</v>
      </c>
      <c r="L3333" s="76">
        <v>0</v>
      </c>
      <c r="M3333" s="75">
        <v>212.625</v>
      </c>
      <c r="N3333" s="75">
        <v>212.625</v>
      </c>
      <c r="O3333" s="75">
        <v>212.625</v>
      </c>
      <c r="P3333" s="77">
        <v>0</v>
      </c>
      <c r="Q3333" s="77">
        <v>219.71250000000001</v>
      </c>
    </row>
    <row r="3334" spans="1:17" x14ac:dyDescent="0.2">
      <c r="A3334" s="19">
        <v>40164238</v>
      </c>
      <c r="B3334" s="19" t="s">
        <v>569</v>
      </c>
      <c r="C3334" s="72" t="s">
        <v>44</v>
      </c>
      <c r="D3334" s="73">
        <v>136.25</v>
      </c>
      <c r="E3334" s="74">
        <v>0</v>
      </c>
      <c r="G3334" s="75">
        <v>101.79770000000001</v>
      </c>
      <c r="H3334" s="75">
        <v>216.69</v>
      </c>
      <c r="I3334" s="75">
        <v>209.70000000000002</v>
      </c>
      <c r="J3334" s="75">
        <v>198.04999999999998</v>
      </c>
      <c r="K3334" s="75">
        <v>163.1</v>
      </c>
      <c r="L3334" s="74" t="s">
        <v>674</v>
      </c>
      <c r="M3334" s="75">
        <v>209.70000000000002</v>
      </c>
      <c r="N3334" s="75">
        <v>209.70000000000002</v>
      </c>
      <c r="O3334" s="75">
        <v>209.70000000000002</v>
      </c>
      <c r="P3334" s="75">
        <v>101.79770000000001</v>
      </c>
      <c r="Q3334" s="75">
        <v>216.69</v>
      </c>
    </row>
    <row r="3335" spans="1:17" x14ac:dyDescent="0.2">
      <c r="A3335" s="19">
        <v>40164261</v>
      </c>
      <c r="B3335" s="19" t="s">
        <v>4385</v>
      </c>
      <c r="C3335" s="20">
        <v>85060</v>
      </c>
      <c r="D3335" s="73">
        <v>34.75</v>
      </c>
      <c r="E3335" s="74">
        <v>0</v>
      </c>
      <c r="G3335" s="75">
        <v>0</v>
      </c>
      <c r="H3335" s="75">
        <v>344.80680000000001</v>
      </c>
      <c r="I3335" s="75">
        <v>333.68400000000003</v>
      </c>
      <c r="J3335" s="75">
        <v>315.14599999999996</v>
      </c>
      <c r="K3335" s="75">
        <v>259.53199999999998</v>
      </c>
      <c r="L3335" s="76">
        <v>0</v>
      </c>
      <c r="M3335" s="75">
        <v>333.68400000000003</v>
      </c>
      <c r="N3335" s="75">
        <v>333.68400000000003</v>
      </c>
      <c r="O3335" s="75">
        <v>333.68400000000003</v>
      </c>
      <c r="P3335" s="77">
        <v>0</v>
      </c>
      <c r="Q3335" s="77">
        <v>344.80680000000001</v>
      </c>
    </row>
    <row r="3336" spans="1:17" x14ac:dyDescent="0.2">
      <c r="A3336" s="19">
        <v>40164279</v>
      </c>
      <c r="B3336" s="19" t="s">
        <v>2683</v>
      </c>
      <c r="C3336" s="20">
        <v>88364</v>
      </c>
      <c r="D3336" s="73">
        <v>893.5</v>
      </c>
      <c r="E3336" s="74">
        <v>0</v>
      </c>
      <c r="G3336" s="75">
        <v>0</v>
      </c>
      <c r="H3336" s="75">
        <v>157.0026</v>
      </c>
      <c r="I3336" s="75">
        <v>151.93799999999999</v>
      </c>
      <c r="J3336" s="75">
        <v>143.49699999999999</v>
      </c>
      <c r="K3336" s="75">
        <v>118.17399999999999</v>
      </c>
      <c r="L3336" s="76">
        <v>0</v>
      </c>
      <c r="M3336" s="75">
        <v>151.93799999999999</v>
      </c>
      <c r="N3336" s="75">
        <v>151.93799999999999</v>
      </c>
      <c r="O3336" s="75">
        <v>151.93799999999999</v>
      </c>
      <c r="P3336" s="77">
        <v>0</v>
      </c>
      <c r="Q3336" s="77">
        <v>157.0026</v>
      </c>
    </row>
    <row r="3337" spans="1:17" x14ac:dyDescent="0.2">
      <c r="A3337" s="19">
        <v>40170300</v>
      </c>
      <c r="B3337" s="19" t="s">
        <v>2560</v>
      </c>
      <c r="C3337" s="20">
        <v>88361</v>
      </c>
      <c r="D3337" s="73">
        <v>711.5</v>
      </c>
      <c r="E3337" s="74">
        <v>372.72649999999999</v>
      </c>
      <c r="G3337" s="75">
        <v>0</v>
      </c>
      <c r="H3337" s="75">
        <v>0</v>
      </c>
      <c r="I3337" s="75">
        <v>0</v>
      </c>
      <c r="J3337" s="75">
        <v>0</v>
      </c>
      <c r="K3337" s="75">
        <v>0</v>
      </c>
      <c r="L3337" s="74" t="s">
        <v>674</v>
      </c>
      <c r="M3337" s="75">
        <v>0</v>
      </c>
      <c r="N3337" s="75">
        <v>0</v>
      </c>
      <c r="O3337" s="75">
        <v>0</v>
      </c>
      <c r="P3337" s="75">
        <v>0</v>
      </c>
      <c r="Q3337" s="75">
        <v>0</v>
      </c>
    </row>
    <row r="3338" spans="1:17" x14ac:dyDescent="0.2">
      <c r="A3338" s="19">
        <v>40170300</v>
      </c>
      <c r="B3338" s="19" t="s">
        <v>2560</v>
      </c>
      <c r="C3338" s="20">
        <v>88361</v>
      </c>
      <c r="D3338" s="73">
        <v>711.5</v>
      </c>
      <c r="E3338" s="74">
        <v>372.72649999999999</v>
      </c>
      <c r="G3338" s="75">
        <v>0</v>
      </c>
      <c r="H3338" s="75">
        <v>344.80680000000001</v>
      </c>
      <c r="I3338" s="75">
        <v>333.68400000000003</v>
      </c>
      <c r="J3338" s="75">
        <v>315.14599999999996</v>
      </c>
      <c r="K3338" s="75">
        <v>259.53199999999998</v>
      </c>
      <c r="L3338" s="76">
        <v>0</v>
      </c>
      <c r="M3338" s="75">
        <v>333.68400000000003</v>
      </c>
      <c r="N3338" s="75">
        <v>333.68400000000003</v>
      </c>
      <c r="O3338" s="75">
        <v>333.68400000000003</v>
      </c>
      <c r="P3338" s="77">
        <v>0</v>
      </c>
      <c r="Q3338" s="77">
        <v>344.80680000000001</v>
      </c>
    </row>
    <row r="3339" spans="1:17" x14ac:dyDescent="0.2">
      <c r="A3339" s="19">
        <v>40170318</v>
      </c>
      <c r="B3339" s="19" t="s">
        <v>3257</v>
      </c>
      <c r="C3339" s="20">
        <v>88305</v>
      </c>
      <c r="D3339" s="73">
        <v>778</v>
      </c>
      <c r="E3339" s="74">
        <v>57.660999999999994</v>
      </c>
      <c r="G3339" s="75">
        <v>0</v>
      </c>
      <c r="H3339" s="75">
        <v>137.64000000000001</v>
      </c>
      <c r="I3339" s="75">
        <v>133.20000000000002</v>
      </c>
      <c r="J3339" s="75">
        <v>125.8</v>
      </c>
      <c r="K3339" s="75">
        <v>103.6</v>
      </c>
      <c r="L3339" s="76">
        <v>0</v>
      </c>
      <c r="M3339" s="75">
        <v>133.20000000000002</v>
      </c>
      <c r="N3339" s="75">
        <v>133.20000000000002</v>
      </c>
      <c r="O3339" s="75">
        <v>133.20000000000002</v>
      </c>
      <c r="P3339" s="77">
        <v>0</v>
      </c>
      <c r="Q3339" s="77">
        <v>137.64000000000001</v>
      </c>
    </row>
    <row r="3340" spans="1:17" x14ac:dyDescent="0.2">
      <c r="A3340" s="19">
        <v>40170375</v>
      </c>
      <c r="B3340" s="19" t="s">
        <v>2558</v>
      </c>
      <c r="C3340" s="20">
        <v>88365</v>
      </c>
      <c r="D3340" s="73">
        <v>893.5</v>
      </c>
      <c r="E3340" s="74">
        <v>180.83749999999998</v>
      </c>
      <c r="G3340" s="75">
        <v>0</v>
      </c>
      <c r="H3340" s="75">
        <v>126.29400000000001</v>
      </c>
      <c r="I3340" s="75">
        <v>122.22000000000001</v>
      </c>
      <c r="J3340" s="75">
        <v>115.43</v>
      </c>
      <c r="K3340" s="75">
        <v>95.06</v>
      </c>
      <c r="L3340" s="76">
        <v>0</v>
      </c>
      <c r="M3340" s="75">
        <v>122.22000000000001</v>
      </c>
      <c r="N3340" s="75">
        <v>122.22000000000001</v>
      </c>
      <c r="O3340" s="75">
        <v>122.22000000000001</v>
      </c>
      <c r="P3340" s="77">
        <v>0</v>
      </c>
      <c r="Q3340" s="77">
        <v>126.29400000000001</v>
      </c>
    </row>
    <row r="3341" spans="1:17" x14ac:dyDescent="0.2">
      <c r="A3341" s="19">
        <v>40171001</v>
      </c>
      <c r="B3341" s="19" t="s">
        <v>2588</v>
      </c>
      <c r="C3341" s="20">
        <v>88314</v>
      </c>
      <c r="D3341" s="73">
        <v>411.25</v>
      </c>
      <c r="E3341" s="74">
        <v>0</v>
      </c>
      <c r="G3341" s="75">
        <v>0</v>
      </c>
      <c r="H3341" s="75">
        <v>137.64000000000001</v>
      </c>
      <c r="I3341" s="75">
        <v>133.20000000000002</v>
      </c>
      <c r="J3341" s="75">
        <v>125.8</v>
      </c>
      <c r="K3341" s="75">
        <v>103.6</v>
      </c>
      <c r="L3341" s="76">
        <v>0</v>
      </c>
      <c r="M3341" s="75">
        <v>133.20000000000002</v>
      </c>
      <c r="N3341" s="75">
        <v>133.20000000000002</v>
      </c>
      <c r="O3341" s="75">
        <v>133.20000000000002</v>
      </c>
      <c r="P3341" s="77">
        <v>0</v>
      </c>
      <c r="Q3341" s="77">
        <v>137.64000000000001</v>
      </c>
    </row>
    <row r="3342" spans="1:17" x14ac:dyDescent="0.2">
      <c r="A3342" s="19">
        <v>40171019</v>
      </c>
      <c r="B3342" s="19" t="s">
        <v>2181</v>
      </c>
      <c r="C3342" s="20">
        <v>88319</v>
      </c>
      <c r="D3342" s="73">
        <v>753.5</v>
      </c>
      <c r="E3342" s="74">
        <v>892.98649999999986</v>
      </c>
      <c r="G3342" s="75">
        <v>0</v>
      </c>
      <c r="H3342" s="75">
        <v>142.38300000000001</v>
      </c>
      <c r="I3342" s="75">
        <v>137.79</v>
      </c>
      <c r="J3342" s="75">
        <v>130.13499999999999</v>
      </c>
      <c r="K3342" s="75">
        <v>107.16999999999999</v>
      </c>
      <c r="L3342" s="76">
        <v>0</v>
      </c>
      <c r="M3342" s="75">
        <v>137.79</v>
      </c>
      <c r="N3342" s="75">
        <v>137.79</v>
      </c>
      <c r="O3342" s="75">
        <v>137.79</v>
      </c>
      <c r="P3342" s="77">
        <v>0</v>
      </c>
      <c r="Q3342" s="77">
        <v>142.38300000000001</v>
      </c>
    </row>
    <row r="3343" spans="1:17" x14ac:dyDescent="0.2">
      <c r="A3343" s="19">
        <v>40171027</v>
      </c>
      <c r="B3343" s="19" t="s">
        <v>1582</v>
      </c>
      <c r="C3343" s="20">
        <v>88325</v>
      </c>
      <c r="D3343" s="73">
        <v>496.5</v>
      </c>
      <c r="E3343" s="74">
        <v>180.83749999999998</v>
      </c>
      <c r="G3343" s="75">
        <v>0</v>
      </c>
      <c r="H3343" s="75">
        <v>127.8843</v>
      </c>
      <c r="I3343" s="75">
        <v>123.759</v>
      </c>
      <c r="J3343" s="75">
        <v>116.88349999999998</v>
      </c>
      <c r="K3343" s="75">
        <v>96.256999999999991</v>
      </c>
      <c r="L3343" s="76">
        <v>0</v>
      </c>
      <c r="M3343" s="75">
        <v>123.759</v>
      </c>
      <c r="N3343" s="75">
        <v>123.759</v>
      </c>
      <c r="O3343" s="75">
        <v>123.759</v>
      </c>
      <c r="P3343" s="77">
        <v>0</v>
      </c>
      <c r="Q3343" s="77">
        <v>127.8843</v>
      </c>
    </row>
    <row r="3344" spans="1:17" x14ac:dyDescent="0.2">
      <c r="A3344" s="19">
        <v>40171035</v>
      </c>
      <c r="B3344" s="19" t="s">
        <v>2145</v>
      </c>
      <c r="C3344" s="20">
        <v>88348</v>
      </c>
      <c r="D3344" s="73">
        <v>2449.25</v>
      </c>
      <c r="E3344" s="74">
        <v>892.98649999999986</v>
      </c>
      <c r="G3344" s="75">
        <v>0</v>
      </c>
      <c r="H3344" s="75">
        <v>102.56970000000001</v>
      </c>
      <c r="I3344" s="75">
        <v>99.26100000000001</v>
      </c>
      <c r="J3344" s="75">
        <v>93.746499999999997</v>
      </c>
      <c r="K3344" s="75">
        <v>77.203000000000003</v>
      </c>
      <c r="L3344" s="76">
        <v>0</v>
      </c>
      <c r="M3344" s="75">
        <v>99.26100000000001</v>
      </c>
      <c r="N3344" s="75">
        <v>99.26100000000001</v>
      </c>
      <c r="O3344" s="75">
        <v>99.26100000000001</v>
      </c>
      <c r="P3344" s="77">
        <v>0</v>
      </c>
      <c r="Q3344" s="77">
        <v>102.56970000000001</v>
      </c>
    </row>
    <row r="3345" spans="1:17" x14ac:dyDescent="0.2">
      <c r="A3345" s="19">
        <v>40171043</v>
      </c>
      <c r="B3345" s="19" t="s">
        <v>2672</v>
      </c>
      <c r="C3345" s="20">
        <v>88346</v>
      </c>
      <c r="D3345" s="73">
        <v>384</v>
      </c>
      <c r="E3345" s="74">
        <v>372.72649999999999</v>
      </c>
      <c r="G3345" s="75">
        <v>0</v>
      </c>
      <c r="H3345" s="75">
        <v>0</v>
      </c>
      <c r="I3345" s="75">
        <v>0</v>
      </c>
      <c r="J3345" s="75">
        <v>0</v>
      </c>
      <c r="K3345" s="75">
        <v>0</v>
      </c>
      <c r="L3345" s="74" t="s">
        <v>674</v>
      </c>
      <c r="M3345" s="75">
        <v>0</v>
      </c>
      <c r="N3345" s="75">
        <v>0</v>
      </c>
      <c r="O3345" s="75">
        <v>0</v>
      </c>
      <c r="P3345" s="75">
        <v>0</v>
      </c>
      <c r="Q3345" s="75">
        <v>0</v>
      </c>
    </row>
    <row r="3346" spans="1:17" x14ac:dyDescent="0.2">
      <c r="A3346" s="19">
        <v>40171167</v>
      </c>
      <c r="B3346" s="19" t="s">
        <v>4638</v>
      </c>
      <c r="C3346" s="20">
        <v>86078</v>
      </c>
      <c r="D3346" s="73">
        <v>217.25</v>
      </c>
      <c r="E3346" s="74">
        <v>180.83749999999998</v>
      </c>
      <c r="G3346" s="75">
        <v>0</v>
      </c>
      <c r="H3346" s="75">
        <v>0</v>
      </c>
      <c r="I3346" s="75">
        <v>0</v>
      </c>
      <c r="J3346" s="75">
        <v>0</v>
      </c>
      <c r="K3346" s="75">
        <v>0</v>
      </c>
      <c r="L3346" s="74" t="s">
        <v>674</v>
      </c>
      <c r="M3346" s="75">
        <v>0</v>
      </c>
      <c r="N3346" s="75">
        <v>0</v>
      </c>
      <c r="O3346" s="75">
        <v>0</v>
      </c>
      <c r="P3346" s="75">
        <v>0</v>
      </c>
      <c r="Q3346" s="75">
        <v>0</v>
      </c>
    </row>
    <row r="3347" spans="1:17" x14ac:dyDescent="0.2">
      <c r="A3347" s="19">
        <v>40171373</v>
      </c>
      <c r="B3347" s="19" t="s">
        <v>218</v>
      </c>
      <c r="C3347" s="20">
        <v>88342</v>
      </c>
      <c r="D3347" s="73">
        <v>479.5</v>
      </c>
      <c r="E3347" s="74">
        <v>180.83749999999998</v>
      </c>
      <c r="G3347" s="75">
        <v>0</v>
      </c>
      <c r="H3347" s="75">
        <v>323.63070000000005</v>
      </c>
      <c r="I3347" s="75">
        <v>313.19100000000003</v>
      </c>
      <c r="J3347" s="75">
        <v>295.79149999999998</v>
      </c>
      <c r="K3347" s="75">
        <v>243.59299999999999</v>
      </c>
      <c r="L3347" s="76">
        <v>0</v>
      </c>
      <c r="M3347" s="75">
        <v>313.19100000000003</v>
      </c>
      <c r="N3347" s="75">
        <v>313.19100000000003</v>
      </c>
      <c r="O3347" s="75">
        <v>313.19100000000003</v>
      </c>
      <c r="P3347" s="77">
        <v>0</v>
      </c>
      <c r="Q3347" s="77">
        <v>323.63070000000005</v>
      </c>
    </row>
    <row r="3348" spans="1:17" x14ac:dyDescent="0.2">
      <c r="A3348" s="19">
        <v>40171381</v>
      </c>
      <c r="B3348" s="19" t="s">
        <v>2679</v>
      </c>
      <c r="C3348" s="20">
        <v>8834226</v>
      </c>
      <c r="D3348" s="73">
        <v>268.75</v>
      </c>
      <c r="E3348" s="74">
        <v>0</v>
      </c>
      <c r="G3348" s="75">
        <v>0</v>
      </c>
      <c r="H3348" s="75">
        <v>0</v>
      </c>
      <c r="I3348" s="75">
        <v>0</v>
      </c>
      <c r="J3348" s="75">
        <v>0</v>
      </c>
      <c r="K3348" s="75">
        <v>0</v>
      </c>
      <c r="L3348" s="74" t="s">
        <v>674</v>
      </c>
      <c r="M3348" s="75">
        <v>0</v>
      </c>
      <c r="N3348" s="75">
        <v>0</v>
      </c>
      <c r="O3348" s="75">
        <v>0</v>
      </c>
      <c r="P3348" s="75">
        <v>0</v>
      </c>
      <c r="Q3348" s="75">
        <v>0</v>
      </c>
    </row>
    <row r="3349" spans="1:17" x14ac:dyDescent="0.2">
      <c r="A3349" s="19">
        <v>40171399</v>
      </c>
      <c r="B3349" s="19" t="s">
        <v>3717</v>
      </c>
      <c r="C3349" s="20">
        <v>8836126</v>
      </c>
      <c r="D3349" s="73">
        <v>380.75</v>
      </c>
      <c r="E3349" s="74">
        <v>0</v>
      </c>
      <c r="G3349" s="75">
        <v>0</v>
      </c>
      <c r="H3349" s="75">
        <v>0</v>
      </c>
      <c r="I3349" s="75">
        <v>0</v>
      </c>
      <c r="J3349" s="75">
        <v>0</v>
      </c>
      <c r="K3349" s="75">
        <v>0</v>
      </c>
      <c r="L3349" s="74" t="s">
        <v>674</v>
      </c>
      <c r="M3349" s="75">
        <v>0</v>
      </c>
      <c r="N3349" s="75">
        <v>0</v>
      </c>
      <c r="O3349" s="75">
        <v>0</v>
      </c>
      <c r="P3349" s="75">
        <v>0</v>
      </c>
      <c r="Q3349" s="75">
        <v>0</v>
      </c>
    </row>
    <row r="3350" spans="1:17" x14ac:dyDescent="0.2">
      <c r="A3350" s="19">
        <v>40171407</v>
      </c>
      <c r="B3350" s="19" t="s">
        <v>2559</v>
      </c>
      <c r="C3350" s="20">
        <v>8836126</v>
      </c>
      <c r="D3350" s="73">
        <v>380.75</v>
      </c>
      <c r="E3350" s="74">
        <v>0</v>
      </c>
      <c r="G3350" s="75">
        <v>0</v>
      </c>
      <c r="H3350" s="75">
        <v>0</v>
      </c>
      <c r="I3350" s="75">
        <v>0</v>
      </c>
      <c r="J3350" s="75">
        <v>0</v>
      </c>
      <c r="K3350" s="75">
        <v>0</v>
      </c>
      <c r="L3350" s="74" t="s">
        <v>674</v>
      </c>
      <c r="M3350" s="75">
        <v>0</v>
      </c>
      <c r="N3350" s="75">
        <v>0</v>
      </c>
      <c r="O3350" s="75">
        <v>0</v>
      </c>
      <c r="P3350" s="75">
        <v>0</v>
      </c>
      <c r="Q3350" s="75">
        <v>0</v>
      </c>
    </row>
    <row r="3351" spans="1:17" x14ac:dyDescent="0.2">
      <c r="A3351" s="19">
        <v>40171415</v>
      </c>
      <c r="B3351" s="19" t="s">
        <v>2124</v>
      </c>
      <c r="C3351" s="20">
        <v>88361</v>
      </c>
      <c r="D3351" s="73">
        <v>711.5</v>
      </c>
      <c r="E3351" s="74">
        <v>372.72649999999999</v>
      </c>
      <c r="G3351" s="75">
        <v>950.59505000000001</v>
      </c>
      <c r="H3351" s="75">
        <v>1255.2489</v>
      </c>
      <c r="I3351" s="75">
        <v>1214.7570000000001</v>
      </c>
      <c r="J3351" s="75">
        <v>1147.2705000000001</v>
      </c>
      <c r="K3351" s="75">
        <v>944.81099999999992</v>
      </c>
      <c r="L3351" s="76">
        <v>331.31700000000001</v>
      </c>
      <c r="M3351" s="75">
        <v>1214.7570000000001</v>
      </c>
      <c r="N3351" s="75">
        <v>1214.7570000000001</v>
      </c>
      <c r="O3351" s="75">
        <v>1214.7570000000001</v>
      </c>
      <c r="P3351" s="77">
        <v>331.31700000000001</v>
      </c>
      <c r="Q3351" s="77">
        <v>1255.2489</v>
      </c>
    </row>
    <row r="3352" spans="1:17" x14ac:dyDescent="0.2">
      <c r="A3352" s="19">
        <v>40171431</v>
      </c>
      <c r="B3352" s="19" t="s">
        <v>2123</v>
      </c>
      <c r="C3352" s="20">
        <v>8836126</v>
      </c>
      <c r="D3352" s="73">
        <v>380.75</v>
      </c>
      <c r="E3352" s="74">
        <v>0</v>
      </c>
      <c r="G3352" s="75">
        <v>1284.0114400000002</v>
      </c>
      <c r="H3352" s="75">
        <v>1513.0449000000001</v>
      </c>
      <c r="I3352" s="75">
        <v>1464.2370000000001</v>
      </c>
      <c r="J3352" s="75">
        <v>1382.8905</v>
      </c>
      <c r="K3352" s="75">
        <v>1138.8509999999999</v>
      </c>
      <c r="L3352" s="76">
        <v>424.78200000000004</v>
      </c>
      <c r="M3352" s="75">
        <v>1464.2370000000001</v>
      </c>
      <c r="N3352" s="75">
        <v>1464.2370000000001</v>
      </c>
      <c r="O3352" s="75">
        <v>1464.2370000000001</v>
      </c>
      <c r="P3352" s="77">
        <v>424.78200000000004</v>
      </c>
      <c r="Q3352" s="77">
        <v>1513.0449000000001</v>
      </c>
    </row>
    <row r="3353" spans="1:17" x14ac:dyDescent="0.2">
      <c r="A3353" s="19">
        <v>40171456</v>
      </c>
      <c r="B3353" s="19" t="s">
        <v>2836</v>
      </c>
      <c r="C3353" s="20">
        <v>86077</v>
      </c>
      <c r="D3353" s="73">
        <v>298.5</v>
      </c>
      <c r="E3353" s="74">
        <v>28.703999999999997</v>
      </c>
      <c r="G3353" s="75">
        <v>53.729962</v>
      </c>
      <c r="H3353" s="75">
        <v>114.37140000000001</v>
      </c>
      <c r="I3353" s="75">
        <v>110.68200000000002</v>
      </c>
      <c r="J3353" s="75">
        <v>104.533</v>
      </c>
      <c r="K3353" s="75">
        <v>86.085999999999999</v>
      </c>
      <c r="L3353" s="74" t="s">
        <v>674</v>
      </c>
      <c r="M3353" s="75">
        <v>110.68200000000002</v>
      </c>
      <c r="N3353" s="75">
        <v>110.68200000000002</v>
      </c>
      <c r="O3353" s="75">
        <v>110.68200000000002</v>
      </c>
      <c r="P3353" s="75">
        <v>53.729962</v>
      </c>
      <c r="Q3353" s="75">
        <v>114.37140000000001</v>
      </c>
    </row>
    <row r="3354" spans="1:17" x14ac:dyDescent="0.2">
      <c r="A3354" s="19">
        <v>40171530</v>
      </c>
      <c r="B3354" s="19" t="s">
        <v>1770</v>
      </c>
      <c r="C3354" s="20">
        <v>88160</v>
      </c>
      <c r="D3354" s="73">
        <v>100.25</v>
      </c>
      <c r="E3354" s="74">
        <v>28.703999999999997</v>
      </c>
      <c r="G3354" s="75">
        <v>4.2029779999999999</v>
      </c>
      <c r="H3354" s="75">
        <v>8.9466000000000001</v>
      </c>
      <c r="I3354" s="75">
        <v>8.6580000000000013</v>
      </c>
      <c r="J3354" s="75">
        <v>8.1769999999999996</v>
      </c>
      <c r="K3354" s="75">
        <v>6.7339999999999991</v>
      </c>
      <c r="L3354" s="74" t="s">
        <v>674</v>
      </c>
      <c r="M3354" s="75">
        <v>8.6580000000000013</v>
      </c>
      <c r="N3354" s="75">
        <v>8.6580000000000013</v>
      </c>
      <c r="O3354" s="75">
        <v>8.6580000000000013</v>
      </c>
      <c r="P3354" s="75">
        <v>4.2029779999999999</v>
      </c>
      <c r="Q3354" s="75">
        <v>8.9466000000000001</v>
      </c>
    </row>
    <row r="3355" spans="1:17" x14ac:dyDescent="0.2">
      <c r="A3355" s="19">
        <v>40171548</v>
      </c>
      <c r="B3355" s="19" t="s">
        <v>3544</v>
      </c>
      <c r="C3355" s="20">
        <v>86079</v>
      </c>
      <c r="D3355" s="73">
        <v>134</v>
      </c>
      <c r="E3355" s="74">
        <v>57.660999999999994</v>
      </c>
      <c r="G3355" s="75">
        <v>0</v>
      </c>
      <c r="H3355" s="75">
        <v>344.75100000000003</v>
      </c>
      <c r="I3355" s="75">
        <v>333.63</v>
      </c>
      <c r="J3355" s="75">
        <v>315.09499999999997</v>
      </c>
      <c r="K3355" s="75">
        <v>259.48999999999995</v>
      </c>
      <c r="L3355" s="76">
        <v>0</v>
      </c>
      <c r="M3355" s="75">
        <v>333.63</v>
      </c>
      <c r="N3355" s="75">
        <v>333.63</v>
      </c>
      <c r="O3355" s="75">
        <v>333.63</v>
      </c>
      <c r="P3355" s="77">
        <v>0</v>
      </c>
      <c r="Q3355" s="77">
        <v>344.75100000000003</v>
      </c>
    </row>
    <row r="3356" spans="1:17" x14ac:dyDescent="0.2">
      <c r="A3356" s="19">
        <v>40171563</v>
      </c>
      <c r="B3356" s="19" t="s">
        <v>1583</v>
      </c>
      <c r="C3356" s="20">
        <v>8832526</v>
      </c>
      <c r="D3356" s="73">
        <v>441.5</v>
      </c>
      <c r="E3356" s="74">
        <v>0</v>
      </c>
      <c r="G3356" s="75">
        <v>128.6977</v>
      </c>
      <c r="H3356" s="75">
        <v>302.94749999999999</v>
      </c>
      <c r="I3356" s="75">
        <v>293.17500000000001</v>
      </c>
      <c r="J3356" s="75">
        <v>276.88749999999999</v>
      </c>
      <c r="K3356" s="75">
        <v>228.02499999999998</v>
      </c>
      <c r="L3356" s="76">
        <v>71.829000000000008</v>
      </c>
      <c r="M3356" s="75">
        <v>293.17500000000001</v>
      </c>
      <c r="N3356" s="75">
        <v>293.17500000000001</v>
      </c>
      <c r="O3356" s="75">
        <v>293.17500000000001</v>
      </c>
      <c r="P3356" s="77">
        <v>71.829000000000008</v>
      </c>
      <c r="Q3356" s="77">
        <v>302.94749999999999</v>
      </c>
    </row>
    <row r="3357" spans="1:17" x14ac:dyDescent="0.2">
      <c r="A3357" s="19">
        <v>40171571</v>
      </c>
      <c r="B3357" s="19" t="s">
        <v>3146</v>
      </c>
      <c r="C3357" s="20">
        <v>8832326</v>
      </c>
      <c r="D3357" s="73">
        <v>363.75</v>
      </c>
      <c r="E3357" s="74">
        <v>0</v>
      </c>
      <c r="G3357" s="75">
        <v>128.6977</v>
      </c>
      <c r="H3357" s="75">
        <v>308.79720000000003</v>
      </c>
      <c r="I3357" s="75">
        <v>298.83600000000001</v>
      </c>
      <c r="J3357" s="75">
        <v>282.23400000000004</v>
      </c>
      <c r="K3357" s="75">
        <v>232.428</v>
      </c>
      <c r="L3357" s="76">
        <v>71.829000000000008</v>
      </c>
      <c r="M3357" s="75">
        <v>298.83600000000001</v>
      </c>
      <c r="N3357" s="75">
        <v>298.83600000000001</v>
      </c>
      <c r="O3357" s="75">
        <v>298.83600000000001</v>
      </c>
      <c r="P3357" s="77">
        <v>71.829000000000008</v>
      </c>
      <c r="Q3357" s="77">
        <v>308.79720000000003</v>
      </c>
    </row>
    <row r="3358" spans="1:17" x14ac:dyDescent="0.2">
      <c r="A3358" s="19">
        <v>40171589</v>
      </c>
      <c r="B3358" s="19" t="s">
        <v>3147</v>
      </c>
      <c r="C3358" s="72" t="s">
        <v>3148</v>
      </c>
      <c r="D3358" s="73">
        <v>139.5</v>
      </c>
      <c r="E3358" s="74">
        <v>0</v>
      </c>
      <c r="G3358" s="75">
        <v>0</v>
      </c>
      <c r="H3358" s="75">
        <v>326.94150000000002</v>
      </c>
      <c r="I3358" s="75">
        <v>316.39500000000004</v>
      </c>
      <c r="J3358" s="75">
        <v>298.8175</v>
      </c>
      <c r="K3358" s="75">
        <v>246.08499999999998</v>
      </c>
      <c r="L3358" s="76">
        <v>0</v>
      </c>
      <c r="M3358" s="75">
        <v>316.39500000000004</v>
      </c>
      <c r="N3358" s="75">
        <v>316.39500000000004</v>
      </c>
      <c r="O3358" s="75">
        <v>316.39500000000004</v>
      </c>
      <c r="P3358" s="77">
        <v>0</v>
      </c>
      <c r="Q3358" s="77">
        <v>326.94150000000002</v>
      </c>
    </row>
    <row r="3359" spans="1:17" x14ac:dyDescent="0.2">
      <c r="A3359" s="19">
        <v>40171845</v>
      </c>
      <c r="B3359" s="19" t="s">
        <v>2647</v>
      </c>
      <c r="C3359" s="20">
        <v>88350</v>
      </c>
      <c r="D3359" s="73">
        <v>249.5</v>
      </c>
      <c r="E3359" s="74">
        <v>0</v>
      </c>
      <c r="G3359" s="75">
        <v>128.6977</v>
      </c>
      <c r="H3359" s="75">
        <v>326.94150000000002</v>
      </c>
      <c r="I3359" s="75">
        <v>316.39500000000004</v>
      </c>
      <c r="J3359" s="75">
        <v>298.8175</v>
      </c>
      <c r="K3359" s="75">
        <v>246.08499999999998</v>
      </c>
      <c r="L3359" s="76">
        <v>71.829000000000008</v>
      </c>
      <c r="M3359" s="75">
        <v>316.39500000000004</v>
      </c>
      <c r="N3359" s="75">
        <v>316.39500000000004</v>
      </c>
      <c r="O3359" s="75">
        <v>316.39500000000004</v>
      </c>
      <c r="P3359" s="77">
        <v>71.829000000000008</v>
      </c>
      <c r="Q3359" s="77">
        <v>326.94150000000002</v>
      </c>
    </row>
    <row r="3360" spans="1:17" x14ac:dyDescent="0.2">
      <c r="A3360" s="19">
        <v>40171977</v>
      </c>
      <c r="B3360" s="19" t="s">
        <v>3183</v>
      </c>
      <c r="C3360" s="20">
        <v>8836026</v>
      </c>
      <c r="D3360" s="73">
        <v>355.25</v>
      </c>
      <c r="E3360" s="74">
        <v>0</v>
      </c>
      <c r="G3360" s="75">
        <v>128.6977</v>
      </c>
      <c r="H3360" s="75">
        <v>326.94150000000002</v>
      </c>
      <c r="I3360" s="75">
        <v>316.39500000000004</v>
      </c>
      <c r="J3360" s="75">
        <v>298.8175</v>
      </c>
      <c r="K3360" s="75">
        <v>246.08499999999998</v>
      </c>
      <c r="L3360" s="76">
        <v>71.829000000000008</v>
      </c>
      <c r="M3360" s="75">
        <v>316.39500000000004</v>
      </c>
      <c r="N3360" s="75">
        <v>316.39500000000004</v>
      </c>
      <c r="O3360" s="75">
        <v>316.39500000000004</v>
      </c>
      <c r="P3360" s="77">
        <v>71.829000000000008</v>
      </c>
      <c r="Q3360" s="77">
        <v>326.94150000000002</v>
      </c>
    </row>
    <row r="3361" spans="1:17" x14ac:dyDescent="0.2">
      <c r="A3361" s="19">
        <v>40171993</v>
      </c>
      <c r="B3361" s="19" t="s">
        <v>3184</v>
      </c>
      <c r="C3361" s="20">
        <v>88360</v>
      </c>
      <c r="D3361" s="73">
        <v>616.5</v>
      </c>
      <c r="E3361" s="74">
        <v>180.83749999999998</v>
      </c>
      <c r="G3361" s="75">
        <v>90.202450000000013</v>
      </c>
      <c r="H3361" s="75">
        <v>214.36500000000001</v>
      </c>
      <c r="I3361" s="75">
        <v>207.45000000000002</v>
      </c>
      <c r="J3361" s="75">
        <v>195.92499999999998</v>
      </c>
      <c r="K3361" s="75">
        <v>161.35</v>
      </c>
      <c r="L3361" s="76">
        <v>71.829000000000008</v>
      </c>
      <c r="M3361" s="75">
        <v>207.45000000000002</v>
      </c>
      <c r="N3361" s="75">
        <v>207.45000000000002</v>
      </c>
      <c r="O3361" s="75">
        <v>207.45000000000002</v>
      </c>
      <c r="P3361" s="77">
        <v>71.829000000000008</v>
      </c>
      <c r="Q3361" s="77">
        <v>214.36500000000001</v>
      </c>
    </row>
    <row r="3362" spans="1:17" x14ac:dyDescent="0.2">
      <c r="A3362" s="19">
        <v>40172074</v>
      </c>
      <c r="B3362" s="19" t="s">
        <v>2676</v>
      </c>
      <c r="C3362" s="20">
        <v>88341</v>
      </c>
      <c r="D3362" s="73">
        <v>472.75</v>
      </c>
      <c r="E3362" s="74">
        <v>0</v>
      </c>
      <c r="G3362" s="75">
        <v>0</v>
      </c>
      <c r="H3362" s="75">
        <v>244.14359999999999</v>
      </c>
      <c r="I3362" s="75">
        <v>236.268</v>
      </c>
      <c r="J3362" s="75">
        <v>223.14199999999997</v>
      </c>
      <c r="K3362" s="75">
        <v>183.76399999999998</v>
      </c>
      <c r="L3362" s="76">
        <v>0</v>
      </c>
      <c r="M3362" s="75">
        <v>236.268</v>
      </c>
      <c r="N3362" s="75">
        <v>236.268</v>
      </c>
      <c r="O3362" s="75">
        <v>236.268</v>
      </c>
      <c r="P3362" s="77">
        <v>0</v>
      </c>
      <c r="Q3362" s="77">
        <v>244.14359999999999</v>
      </c>
    </row>
    <row r="3363" spans="1:17" x14ac:dyDescent="0.2">
      <c r="A3363" s="19">
        <v>40172090</v>
      </c>
      <c r="B3363" s="19" t="s">
        <v>2675</v>
      </c>
      <c r="C3363" s="20">
        <v>8834126</v>
      </c>
      <c r="D3363" s="73">
        <v>268.75</v>
      </c>
      <c r="E3363" s="74">
        <v>0</v>
      </c>
      <c r="G3363" s="75">
        <v>90.202450000000013</v>
      </c>
      <c r="H3363" s="75">
        <v>214.36500000000001</v>
      </c>
      <c r="I3363" s="75">
        <v>207.45000000000002</v>
      </c>
      <c r="J3363" s="75">
        <v>195.92499999999998</v>
      </c>
      <c r="K3363" s="75">
        <v>161.35</v>
      </c>
      <c r="L3363" s="76">
        <v>71.829000000000008</v>
      </c>
      <c r="M3363" s="75">
        <v>207.45000000000002</v>
      </c>
      <c r="N3363" s="75">
        <v>207.45000000000002</v>
      </c>
      <c r="O3363" s="75">
        <v>207.45000000000002</v>
      </c>
      <c r="P3363" s="77">
        <v>71.829000000000008</v>
      </c>
      <c r="Q3363" s="77">
        <v>214.36500000000001</v>
      </c>
    </row>
    <row r="3364" spans="1:17" x14ac:dyDescent="0.2">
      <c r="A3364" s="19">
        <v>40172652</v>
      </c>
      <c r="B3364" s="19" t="s">
        <v>1035</v>
      </c>
      <c r="C3364" s="20">
        <v>88363</v>
      </c>
      <c r="D3364" s="73">
        <v>112.25</v>
      </c>
      <c r="E3364" s="74">
        <v>28.703999999999997</v>
      </c>
      <c r="G3364" s="75">
        <v>90.202450000000013</v>
      </c>
      <c r="H3364" s="75">
        <v>231.3468</v>
      </c>
      <c r="I3364" s="75">
        <v>223.88399999999999</v>
      </c>
      <c r="J3364" s="75">
        <v>211.446</v>
      </c>
      <c r="K3364" s="75">
        <v>174.13199999999998</v>
      </c>
      <c r="L3364" s="76">
        <v>71.829000000000008</v>
      </c>
      <c r="M3364" s="75">
        <v>223.88399999999999</v>
      </c>
      <c r="N3364" s="75">
        <v>223.88399999999999</v>
      </c>
      <c r="O3364" s="75">
        <v>223.88399999999999</v>
      </c>
      <c r="P3364" s="77">
        <v>71.829000000000008</v>
      </c>
      <c r="Q3364" s="77">
        <v>231.3468</v>
      </c>
    </row>
    <row r="3365" spans="1:17" x14ac:dyDescent="0.2">
      <c r="A3365" s="19">
        <v>40172660</v>
      </c>
      <c r="B3365" s="19" t="s">
        <v>2839</v>
      </c>
      <c r="C3365" s="20">
        <v>8837726</v>
      </c>
      <c r="D3365" s="73">
        <v>380.75</v>
      </c>
      <c r="E3365" s="74">
        <v>0</v>
      </c>
      <c r="G3365" s="75">
        <v>90.202450000000013</v>
      </c>
      <c r="H3365" s="75">
        <v>231.3468</v>
      </c>
      <c r="I3365" s="75">
        <v>223.88399999999999</v>
      </c>
      <c r="J3365" s="75">
        <v>211.446</v>
      </c>
      <c r="K3365" s="75">
        <v>174.13199999999998</v>
      </c>
      <c r="L3365" s="76">
        <v>71.829000000000008</v>
      </c>
      <c r="M3365" s="75">
        <v>223.88399999999999</v>
      </c>
      <c r="N3365" s="75">
        <v>223.88399999999999</v>
      </c>
      <c r="O3365" s="75">
        <v>223.88399999999999</v>
      </c>
      <c r="P3365" s="77">
        <v>71.829000000000008</v>
      </c>
      <c r="Q3365" s="77">
        <v>231.3468</v>
      </c>
    </row>
    <row r="3366" spans="1:17" x14ac:dyDescent="0.2">
      <c r="A3366" s="19">
        <v>40172678</v>
      </c>
      <c r="B3366" s="19" t="s">
        <v>2840</v>
      </c>
      <c r="C3366" s="20">
        <v>88377</v>
      </c>
      <c r="D3366" s="73">
        <v>1048.25</v>
      </c>
      <c r="E3366" s="74">
        <v>180.83749999999998</v>
      </c>
      <c r="G3366" s="75">
        <v>90.202450000000013</v>
      </c>
      <c r="H3366" s="75">
        <v>214.36500000000001</v>
      </c>
      <c r="I3366" s="75">
        <v>207.45000000000002</v>
      </c>
      <c r="J3366" s="75">
        <v>195.92499999999998</v>
      </c>
      <c r="K3366" s="75">
        <v>161.35</v>
      </c>
      <c r="L3366" s="76">
        <v>71.829000000000008</v>
      </c>
      <c r="M3366" s="75">
        <v>207.45000000000002</v>
      </c>
      <c r="N3366" s="75">
        <v>207.45000000000002</v>
      </c>
      <c r="O3366" s="75">
        <v>207.45000000000002</v>
      </c>
      <c r="P3366" s="77">
        <v>71.829000000000008</v>
      </c>
      <c r="Q3366" s="77">
        <v>214.36500000000001</v>
      </c>
    </row>
    <row r="3367" spans="1:17" x14ac:dyDescent="0.2">
      <c r="A3367" s="19">
        <v>40174906</v>
      </c>
      <c r="B3367" s="19" t="s">
        <v>3718</v>
      </c>
      <c r="C3367" s="20">
        <v>88361</v>
      </c>
      <c r="D3367" s="73">
        <v>711.5</v>
      </c>
      <c r="E3367" s="74">
        <v>372.72649999999999</v>
      </c>
      <c r="G3367" s="75">
        <v>128.6977</v>
      </c>
      <c r="H3367" s="75">
        <v>307.30920000000003</v>
      </c>
      <c r="I3367" s="75">
        <v>297.39600000000002</v>
      </c>
      <c r="J3367" s="75">
        <v>280.87399999999997</v>
      </c>
      <c r="K3367" s="75">
        <v>231.30799999999999</v>
      </c>
      <c r="L3367" s="76">
        <v>71.829000000000008</v>
      </c>
      <c r="M3367" s="75">
        <v>297.39600000000002</v>
      </c>
      <c r="N3367" s="75">
        <v>297.39600000000002</v>
      </c>
      <c r="O3367" s="75">
        <v>297.39600000000002</v>
      </c>
      <c r="P3367" s="77">
        <v>71.829000000000008</v>
      </c>
      <c r="Q3367" s="77">
        <v>307.30920000000003</v>
      </c>
    </row>
    <row r="3368" spans="1:17" x14ac:dyDescent="0.2">
      <c r="A3368" s="19">
        <v>40174906</v>
      </c>
      <c r="B3368" s="19" t="s">
        <v>3718</v>
      </c>
      <c r="C3368" s="20">
        <v>88361</v>
      </c>
      <c r="D3368" s="73">
        <v>711.5</v>
      </c>
      <c r="E3368" s="74">
        <v>372.72649999999999</v>
      </c>
      <c r="G3368" s="75">
        <v>147.95482999999999</v>
      </c>
      <c r="H3368" s="75">
        <v>573.33570000000009</v>
      </c>
      <c r="I3368" s="75">
        <v>554.84100000000001</v>
      </c>
      <c r="J3368" s="75">
        <v>524.01649999999995</v>
      </c>
      <c r="K3368" s="75">
        <v>431.54300000000001</v>
      </c>
      <c r="L3368" s="76">
        <v>100.872</v>
      </c>
      <c r="M3368" s="75">
        <v>554.84100000000001</v>
      </c>
      <c r="N3368" s="75">
        <v>554.84100000000001</v>
      </c>
      <c r="O3368" s="75">
        <v>554.84100000000001</v>
      </c>
      <c r="P3368" s="77">
        <v>100.872</v>
      </c>
      <c r="Q3368" s="77">
        <v>573.33570000000009</v>
      </c>
    </row>
    <row r="3369" spans="1:17" x14ac:dyDescent="0.2">
      <c r="A3369" s="19">
        <v>40179574</v>
      </c>
      <c r="B3369" s="19" t="s">
        <v>2909</v>
      </c>
      <c r="C3369" s="20">
        <v>88262</v>
      </c>
      <c r="D3369" s="73">
        <v>1793.75</v>
      </c>
      <c r="E3369" s="74">
        <v>0</v>
      </c>
      <c r="G3369" s="75">
        <v>147.95482999999999</v>
      </c>
      <c r="H3369" s="75">
        <v>573.33570000000009</v>
      </c>
      <c r="I3369" s="75">
        <v>554.84100000000001</v>
      </c>
      <c r="J3369" s="75">
        <v>524.01649999999995</v>
      </c>
      <c r="K3369" s="75">
        <v>431.54300000000001</v>
      </c>
      <c r="L3369" s="76">
        <v>100.872</v>
      </c>
      <c r="M3369" s="75">
        <v>554.84100000000001</v>
      </c>
      <c r="N3369" s="75">
        <v>554.84100000000001</v>
      </c>
      <c r="O3369" s="75">
        <v>554.84100000000001</v>
      </c>
      <c r="P3369" s="77">
        <v>100.872</v>
      </c>
      <c r="Q3369" s="77">
        <v>573.33570000000009</v>
      </c>
    </row>
    <row r="3370" spans="1:17" x14ac:dyDescent="0.2">
      <c r="A3370" s="19">
        <v>40181554</v>
      </c>
      <c r="B3370" s="19" t="s">
        <v>1785</v>
      </c>
      <c r="C3370" s="72" t="s">
        <v>1786</v>
      </c>
      <c r="D3370" s="73">
        <v>136.25</v>
      </c>
      <c r="E3370" s="74">
        <v>0</v>
      </c>
      <c r="G3370" s="75">
        <v>0</v>
      </c>
      <c r="H3370" s="75">
        <v>604.45350000000008</v>
      </c>
      <c r="I3370" s="75">
        <v>584.95500000000004</v>
      </c>
      <c r="J3370" s="75">
        <v>552.45749999999998</v>
      </c>
      <c r="K3370" s="75">
        <v>454.96499999999997</v>
      </c>
      <c r="L3370" s="76">
        <v>0</v>
      </c>
      <c r="M3370" s="75">
        <v>584.95500000000004</v>
      </c>
      <c r="N3370" s="75">
        <v>584.95500000000004</v>
      </c>
      <c r="O3370" s="75">
        <v>584.95500000000004</v>
      </c>
      <c r="P3370" s="77">
        <v>0</v>
      </c>
      <c r="Q3370" s="77">
        <v>604.45350000000008</v>
      </c>
    </row>
    <row r="3371" spans="1:17" x14ac:dyDescent="0.2">
      <c r="A3371" s="19">
        <v>40181745</v>
      </c>
      <c r="B3371" s="19" t="s">
        <v>1803</v>
      </c>
      <c r="C3371" s="20">
        <v>88161</v>
      </c>
      <c r="D3371" s="73">
        <v>192.5</v>
      </c>
      <c r="E3371" s="74">
        <v>28.703999999999997</v>
      </c>
      <c r="G3371" s="75">
        <v>147.95482999999999</v>
      </c>
      <c r="H3371" s="75">
        <v>573.33570000000009</v>
      </c>
      <c r="I3371" s="75">
        <v>554.84100000000001</v>
      </c>
      <c r="J3371" s="75">
        <v>524.01649999999995</v>
      </c>
      <c r="K3371" s="75">
        <v>431.54300000000001</v>
      </c>
      <c r="L3371" s="76">
        <v>100.872</v>
      </c>
      <c r="M3371" s="75">
        <v>554.84100000000001</v>
      </c>
      <c r="N3371" s="75">
        <v>554.84100000000001</v>
      </c>
      <c r="O3371" s="75">
        <v>554.84100000000001</v>
      </c>
      <c r="P3371" s="77">
        <v>100.872</v>
      </c>
      <c r="Q3371" s="77">
        <v>573.33570000000009</v>
      </c>
    </row>
    <row r="3372" spans="1:17" x14ac:dyDescent="0.2">
      <c r="A3372" s="19">
        <v>40182263</v>
      </c>
      <c r="B3372" s="19" t="s">
        <v>3168</v>
      </c>
      <c r="C3372" s="72"/>
      <c r="D3372" s="73">
        <v>314.5</v>
      </c>
      <c r="E3372" s="74">
        <v>0</v>
      </c>
      <c r="G3372" s="75">
        <v>147.95482999999999</v>
      </c>
      <c r="H3372" s="75">
        <v>548.2722</v>
      </c>
      <c r="I3372" s="75">
        <v>530.58600000000001</v>
      </c>
      <c r="J3372" s="75">
        <v>501.10899999999998</v>
      </c>
      <c r="K3372" s="75">
        <v>412.67799999999994</v>
      </c>
      <c r="L3372" s="76">
        <v>100.872</v>
      </c>
      <c r="M3372" s="75">
        <v>530.58600000000001</v>
      </c>
      <c r="N3372" s="75">
        <v>530.58600000000001</v>
      </c>
      <c r="O3372" s="75">
        <v>530.58600000000001</v>
      </c>
      <c r="P3372" s="77">
        <v>100.872</v>
      </c>
      <c r="Q3372" s="77">
        <v>548.2722</v>
      </c>
    </row>
    <row r="3373" spans="1:17" x14ac:dyDescent="0.2">
      <c r="A3373" s="19">
        <v>40182545</v>
      </c>
      <c r="B3373" s="19" t="s">
        <v>1240</v>
      </c>
      <c r="C3373" s="20">
        <v>85097</v>
      </c>
      <c r="D3373" s="73">
        <v>450.75</v>
      </c>
      <c r="E3373" s="74">
        <v>892.98649999999986</v>
      </c>
      <c r="G3373" s="75">
        <v>147.95482999999999</v>
      </c>
      <c r="H3373" s="75">
        <v>531.26250000000005</v>
      </c>
      <c r="I3373" s="75">
        <v>514.125</v>
      </c>
      <c r="J3373" s="75">
        <v>485.5625</v>
      </c>
      <c r="K3373" s="75">
        <v>399.875</v>
      </c>
      <c r="L3373" s="76">
        <v>100.872</v>
      </c>
      <c r="M3373" s="75">
        <v>514.125</v>
      </c>
      <c r="N3373" s="75">
        <v>514.125</v>
      </c>
      <c r="O3373" s="75">
        <v>514.125</v>
      </c>
      <c r="P3373" s="77">
        <v>100.872</v>
      </c>
      <c r="Q3373" s="77">
        <v>531.26250000000005</v>
      </c>
    </row>
    <row r="3374" spans="1:17" x14ac:dyDescent="0.2">
      <c r="A3374" s="19">
        <v>40182560</v>
      </c>
      <c r="B3374" s="19" t="s">
        <v>1781</v>
      </c>
      <c r="C3374" s="20">
        <v>8816126</v>
      </c>
      <c r="D3374" s="73">
        <v>186.25</v>
      </c>
      <c r="E3374" s="74">
        <v>0</v>
      </c>
      <c r="G3374" s="75">
        <v>0</v>
      </c>
      <c r="H3374" s="75">
        <v>573.33570000000009</v>
      </c>
      <c r="I3374" s="75">
        <v>554.84100000000001</v>
      </c>
      <c r="J3374" s="75">
        <v>524.01649999999995</v>
      </c>
      <c r="K3374" s="75">
        <v>431.54300000000001</v>
      </c>
      <c r="L3374" s="76">
        <v>0</v>
      </c>
      <c r="M3374" s="75">
        <v>554.84100000000001</v>
      </c>
      <c r="N3374" s="75">
        <v>554.84100000000001</v>
      </c>
      <c r="O3374" s="75">
        <v>554.84100000000001</v>
      </c>
      <c r="P3374" s="77">
        <v>0</v>
      </c>
      <c r="Q3374" s="77">
        <v>573.33570000000009</v>
      </c>
    </row>
    <row r="3375" spans="1:17" x14ac:dyDescent="0.2">
      <c r="A3375" s="19">
        <v>40182578</v>
      </c>
      <c r="B3375" s="19" t="s">
        <v>1768</v>
      </c>
      <c r="C3375" s="20">
        <v>8816026</v>
      </c>
      <c r="D3375" s="73">
        <v>186.25</v>
      </c>
      <c r="E3375" s="74">
        <v>0</v>
      </c>
      <c r="G3375" s="75">
        <v>147.95482999999999</v>
      </c>
      <c r="H3375" s="75">
        <v>531.26250000000005</v>
      </c>
      <c r="I3375" s="75">
        <v>514.125</v>
      </c>
      <c r="J3375" s="75">
        <v>485.5625</v>
      </c>
      <c r="K3375" s="75">
        <v>399.875</v>
      </c>
      <c r="L3375" s="76">
        <v>100.872</v>
      </c>
      <c r="M3375" s="75">
        <v>514.125</v>
      </c>
      <c r="N3375" s="75">
        <v>514.125</v>
      </c>
      <c r="O3375" s="75">
        <v>514.125</v>
      </c>
      <c r="P3375" s="77">
        <v>100.872</v>
      </c>
      <c r="Q3375" s="77">
        <v>531.26250000000005</v>
      </c>
    </row>
    <row r="3376" spans="1:17" x14ac:dyDescent="0.2">
      <c r="A3376" s="19">
        <v>40182586</v>
      </c>
      <c r="B3376" s="19" t="s">
        <v>1774</v>
      </c>
      <c r="C3376" s="20">
        <v>8810426</v>
      </c>
      <c r="D3376" s="73">
        <v>155.5</v>
      </c>
      <c r="E3376" s="74">
        <v>0</v>
      </c>
      <c r="G3376" s="75">
        <v>276.67153999999999</v>
      </c>
      <c r="H3376" s="75">
        <v>323.64000000000004</v>
      </c>
      <c r="I3376" s="75">
        <v>313.2</v>
      </c>
      <c r="J3376" s="75">
        <v>295.8</v>
      </c>
      <c r="K3376" s="75">
        <v>243.6</v>
      </c>
      <c r="L3376" s="76">
        <v>0</v>
      </c>
      <c r="M3376" s="75">
        <v>313.2</v>
      </c>
      <c r="N3376" s="75">
        <v>313.2</v>
      </c>
      <c r="O3376" s="75">
        <v>313.2</v>
      </c>
      <c r="P3376" s="77">
        <v>0</v>
      </c>
      <c r="Q3376" s="77">
        <v>323.64000000000004</v>
      </c>
    </row>
    <row r="3377" spans="1:17" x14ac:dyDescent="0.2">
      <c r="A3377" s="19">
        <v>40182594</v>
      </c>
      <c r="B3377" s="19" t="s">
        <v>1773</v>
      </c>
      <c r="C3377" s="20">
        <v>8810626</v>
      </c>
      <c r="D3377" s="73">
        <v>155.5</v>
      </c>
      <c r="E3377" s="74">
        <v>0</v>
      </c>
      <c r="G3377" s="75">
        <v>18.89594</v>
      </c>
      <c r="H3377" s="75">
        <v>130.4325</v>
      </c>
      <c r="I3377" s="75">
        <v>126.22500000000001</v>
      </c>
      <c r="J3377" s="75">
        <v>119.21249999999999</v>
      </c>
      <c r="K3377" s="75">
        <v>98.174999999999997</v>
      </c>
      <c r="L3377" s="76">
        <v>0</v>
      </c>
      <c r="M3377" s="75">
        <v>126.22500000000001</v>
      </c>
      <c r="N3377" s="75">
        <v>126.22500000000001</v>
      </c>
      <c r="O3377" s="75">
        <v>126.22500000000001</v>
      </c>
      <c r="P3377" s="77">
        <v>0</v>
      </c>
      <c r="Q3377" s="77">
        <v>130.4325</v>
      </c>
    </row>
    <row r="3378" spans="1:17" x14ac:dyDescent="0.2">
      <c r="A3378" s="19">
        <v>40182602</v>
      </c>
      <c r="B3378" s="19" t="s">
        <v>4251</v>
      </c>
      <c r="C3378" s="20">
        <v>8831226</v>
      </c>
      <c r="D3378" s="73">
        <v>151.75</v>
      </c>
      <c r="E3378" s="74">
        <v>0</v>
      </c>
      <c r="G3378" s="75">
        <v>18.349800000000002</v>
      </c>
      <c r="H3378" s="75">
        <v>39.06</v>
      </c>
      <c r="I3378" s="75">
        <v>37.800000000000004</v>
      </c>
      <c r="J3378" s="75">
        <v>35.699999999999996</v>
      </c>
      <c r="K3378" s="75">
        <v>29.4</v>
      </c>
      <c r="L3378" s="74" t="s">
        <v>674</v>
      </c>
      <c r="M3378" s="75">
        <v>37.800000000000004</v>
      </c>
      <c r="N3378" s="75">
        <v>37.800000000000004</v>
      </c>
      <c r="O3378" s="75">
        <v>37.800000000000004</v>
      </c>
      <c r="P3378" s="75">
        <v>18.349800000000002</v>
      </c>
      <c r="Q3378" s="75">
        <v>39.06</v>
      </c>
    </row>
    <row r="3379" spans="1:17" x14ac:dyDescent="0.2">
      <c r="A3379" s="19">
        <v>40182610</v>
      </c>
      <c r="B3379" s="19" t="s">
        <v>4253</v>
      </c>
      <c r="C3379" s="20">
        <v>8831326</v>
      </c>
      <c r="D3379" s="73">
        <v>68.25</v>
      </c>
      <c r="E3379" s="74">
        <v>0</v>
      </c>
      <c r="G3379" s="75">
        <v>36.803359999999998</v>
      </c>
      <c r="H3379" s="75">
        <v>404.55</v>
      </c>
      <c r="I3379" s="75">
        <v>391.5</v>
      </c>
      <c r="J3379" s="75">
        <v>369.75</v>
      </c>
      <c r="K3379" s="75">
        <v>304.5</v>
      </c>
      <c r="L3379" s="76">
        <v>0</v>
      </c>
      <c r="M3379" s="75">
        <v>391.5</v>
      </c>
      <c r="N3379" s="75">
        <v>391.5</v>
      </c>
      <c r="O3379" s="75">
        <v>391.5</v>
      </c>
      <c r="P3379" s="77">
        <v>0</v>
      </c>
      <c r="Q3379" s="77">
        <v>404.55</v>
      </c>
    </row>
    <row r="3380" spans="1:17" x14ac:dyDescent="0.2">
      <c r="A3380" s="19">
        <v>40182636</v>
      </c>
      <c r="B3380" s="19" t="s">
        <v>1777</v>
      </c>
      <c r="C3380" s="20">
        <v>8811226</v>
      </c>
      <c r="D3380" s="73">
        <v>323.5</v>
      </c>
      <c r="E3380" s="74">
        <v>0</v>
      </c>
      <c r="G3380" s="75">
        <v>3.862196</v>
      </c>
      <c r="H3380" s="75">
        <v>8.2211999999999996</v>
      </c>
      <c r="I3380" s="75">
        <v>7.9560000000000013</v>
      </c>
      <c r="J3380" s="75">
        <v>7.5139999999999993</v>
      </c>
      <c r="K3380" s="75">
        <v>6.1879999999999997</v>
      </c>
      <c r="L3380" s="74" t="s">
        <v>674</v>
      </c>
      <c r="M3380" s="75">
        <v>7.9560000000000013</v>
      </c>
      <c r="N3380" s="75">
        <v>7.9560000000000013</v>
      </c>
      <c r="O3380" s="75">
        <v>7.9560000000000013</v>
      </c>
      <c r="P3380" s="75">
        <v>3.862196</v>
      </c>
      <c r="Q3380" s="75">
        <v>8.2211999999999996</v>
      </c>
    </row>
    <row r="3381" spans="1:17" x14ac:dyDescent="0.2">
      <c r="A3381" s="19">
        <v>40182644</v>
      </c>
      <c r="B3381" s="19" t="s">
        <v>1771</v>
      </c>
      <c r="C3381" s="20">
        <v>8816226</v>
      </c>
      <c r="D3381" s="73">
        <v>284.5</v>
      </c>
      <c r="E3381" s="74">
        <v>0</v>
      </c>
      <c r="G3381" s="75">
        <v>426.091094</v>
      </c>
      <c r="H3381" s="75">
        <v>906.99180000000001</v>
      </c>
      <c r="I3381" s="75">
        <v>877.73400000000015</v>
      </c>
      <c r="J3381" s="75">
        <v>828.971</v>
      </c>
      <c r="K3381" s="75">
        <v>682.6819999999999</v>
      </c>
      <c r="L3381" s="74" t="s">
        <v>674</v>
      </c>
      <c r="M3381" s="75">
        <v>877.73400000000015</v>
      </c>
      <c r="N3381" s="75">
        <v>877.73400000000015</v>
      </c>
      <c r="O3381" s="75">
        <v>877.73400000000015</v>
      </c>
      <c r="P3381" s="75">
        <v>426.091094</v>
      </c>
      <c r="Q3381" s="75">
        <v>906.99180000000001</v>
      </c>
    </row>
    <row r="3382" spans="1:17" x14ac:dyDescent="0.2">
      <c r="A3382" s="19">
        <v>40182669</v>
      </c>
      <c r="B3382" s="19" t="s">
        <v>1784</v>
      </c>
      <c r="C3382" s="20">
        <v>8817226</v>
      </c>
      <c r="D3382" s="73">
        <v>223.5</v>
      </c>
      <c r="E3382" s="74">
        <v>0</v>
      </c>
      <c r="G3382" s="75">
        <v>221.9452</v>
      </c>
      <c r="H3382" s="75">
        <v>472.44</v>
      </c>
      <c r="I3382" s="75">
        <v>457.20000000000005</v>
      </c>
      <c r="J3382" s="75">
        <v>431.8</v>
      </c>
      <c r="K3382" s="75">
        <v>355.59999999999997</v>
      </c>
      <c r="L3382" s="74" t="s">
        <v>674</v>
      </c>
      <c r="M3382" s="75">
        <v>457.20000000000005</v>
      </c>
      <c r="N3382" s="75">
        <v>457.20000000000005</v>
      </c>
      <c r="O3382" s="75">
        <v>457.20000000000005</v>
      </c>
      <c r="P3382" s="75">
        <v>221.9452</v>
      </c>
      <c r="Q3382" s="75">
        <v>472.44</v>
      </c>
    </row>
    <row r="3383" spans="1:17" x14ac:dyDescent="0.2">
      <c r="A3383" s="19">
        <v>40182677</v>
      </c>
      <c r="B3383" s="19" t="s">
        <v>1775</v>
      </c>
      <c r="C3383" s="20">
        <v>8817326</v>
      </c>
      <c r="D3383" s="73">
        <v>386.25</v>
      </c>
      <c r="E3383" s="74">
        <v>0</v>
      </c>
      <c r="G3383" s="75">
        <v>99.508343999999994</v>
      </c>
      <c r="H3383" s="75">
        <v>211.8168</v>
      </c>
      <c r="I3383" s="75">
        <v>204.98400000000001</v>
      </c>
      <c r="J3383" s="75">
        <v>193.59599999999998</v>
      </c>
      <c r="K3383" s="75">
        <v>159.43199999999999</v>
      </c>
      <c r="L3383" s="74" t="s">
        <v>674</v>
      </c>
      <c r="M3383" s="75">
        <v>204.98400000000001</v>
      </c>
      <c r="N3383" s="75">
        <v>204.98400000000001</v>
      </c>
      <c r="O3383" s="75">
        <v>204.98400000000001</v>
      </c>
      <c r="P3383" s="75">
        <v>99.508343999999994</v>
      </c>
      <c r="Q3383" s="75">
        <v>211.8168</v>
      </c>
    </row>
    <row r="3384" spans="1:17" x14ac:dyDescent="0.2">
      <c r="A3384" s="19">
        <v>40182685</v>
      </c>
      <c r="B3384" s="19" t="s">
        <v>4588</v>
      </c>
      <c r="C3384" s="20">
        <v>8831126</v>
      </c>
      <c r="D3384" s="73">
        <v>90.25</v>
      </c>
      <c r="E3384" s="74">
        <v>0</v>
      </c>
      <c r="G3384" s="75">
        <v>72.960380000000001</v>
      </c>
      <c r="H3384" s="75">
        <v>1249.6875</v>
      </c>
      <c r="I3384" s="75">
        <v>1209.375</v>
      </c>
      <c r="J3384" s="75">
        <v>1142.1875</v>
      </c>
      <c r="K3384" s="75">
        <v>940.62499999999989</v>
      </c>
      <c r="L3384" s="76">
        <v>98.12700000000001</v>
      </c>
      <c r="M3384" s="75">
        <v>1209.375</v>
      </c>
      <c r="N3384" s="75">
        <v>1209.375</v>
      </c>
      <c r="O3384" s="75">
        <v>1209.375</v>
      </c>
      <c r="P3384" s="77">
        <v>72.960380000000001</v>
      </c>
      <c r="Q3384" s="77">
        <v>1249.6875</v>
      </c>
    </row>
    <row r="3385" spans="1:17" x14ac:dyDescent="0.2">
      <c r="A3385" s="19">
        <v>40182693</v>
      </c>
      <c r="B3385" s="19" t="s">
        <v>4414</v>
      </c>
      <c r="C3385" s="20">
        <v>8830026</v>
      </c>
      <c r="D3385" s="73">
        <v>48.25</v>
      </c>
      <c r="E3385" s="74">
        <v>0</v>
      </c>
      <c r="G3385" s="75">
        <v>72.960380000000001</v>
      </c>
      <c r="H3385" s="75">
        <v>1394.2095000000002</v>
      </c>
      <c r="I3385" s="75">
        <v>1349.2350000000001</v>
      </c>
      <c r="J3385" s="75">
        <v>1274.2775000000001</v>
      </c>
      <c r="K3385" s="75">
        <v>1049.405</v>
      </c>
      <c r="L3385" s="76">
        <v>98.12700000000001</v>
      </c>
      <c r="M3385" s="75">
        <v>1349.2350000000001</v>
      </c>
      <c r="N3385" s="75">
        <v>1349.2350000000001</v>
      </c>
      <c r="O3385" s="75">
        <v>1349.2350000000001</v>
      </c>
      <c r="P3385" s="77">
        <v>72.960380000000001</v>
      </c>
      <c r="Q3385" s="77">
        <v>1394.2095000000002</v>
      </c>
    </row>
    <row r="3386" spans="1:17" x14ac:dyDescent="0.2">
      <c r="A3386" s="19">
        <v>40182701</v>
      </c>
      <c r="B3386" s="19" t="s">
        <v>4416</v>
      </c>
      <c r="C3386" s="20">
        <v>8830226</v>
      </c>
      <c r="D3386" s="73">
        <v>104.75</v>
      </c>
      <c r="E3386" s="74">
        <v>0</v>
      </c>
      <c r="G3386" s="75">
        <v>72.960380000000001</v>
      </c>
      <c r="H3386" s="75">
        <v>1538.4525000000001</v>
      </c>
      <c r="I3386" s="75">
        <v>1488.825</v>
      </c>
      <c r="J3386" s="75">
        <v>1406.1125</v>
      </c>
      <c r="K3386" s="75">
        <v>1157.9749999999999</v>
      </c>
      <c r="L3386" s="76">
        <v>98.12700000000001</v>
      </c>
      <c r="M3386" s="75">
        <v>1488.825</v>
      </c>
      <c r="N3386" s="75">
        <v>1488.825</v>
      </c>
      <c r="O3386" s="75">
        <v>1488.825</v>
      </c>
      <c r="P3386" s="77">
        <v>72.960380000000001</v>
      </c>
      <c r="Q3386" s="77">
        <v>1538.4525000000001</v>
      </c>
    </row>
    <row r="3387" spans="1:17" x14ac:dyDescent="0.2">
      <c r="A3387" s="19">
        <v>40182727</v>
      </c>
      <c r="B3387" s="19" t="s">
        <v>4418</v>
      </c>
      <c r="C3387" s="20">
        <v>8830426</v>
      </c>
      <c r="D3387" s="73">
        <v>149.25</v>
      </c>
      <c r="E3387" s="74">
        <v>0</v>
      </c>
      <c r="G3387" s="75">
        <v>0</v>
      </c>
      <c r="H3387" s="75">
        <v>0</v>
      </c>
      <c r="I3387" s="75">
        <v>0</v>
      </c>
      <c r="J3387" s="75">
        <v>0</v>
      </c>
      <c r="K3387" s="75">
        <v>0</v>
      </c>
      <c r="L3387" s="74" t="s">
        <v>674</v>
      </c>
      <c r="M3387" s="75">
        <v>0</v>
      </c>
      <c r="N3387" s="75">
        <v>0</v>
      </c>
      <c r="O3387" s="75">
        <v>0</v>
      </c>
      <c r="P3387" s="75">
        <v>0</v>
      </c>
      <c r="Q3387" s="75">
        <v>0</v>
      </c>
    </row>
    <row r="3388" spans="1:17" x14ac:dyDescent="0.2">
      <c r="A3388" s="19">
        <v>40182735</v>
      </c>
      <c r="B3388" s="19" t="s">
        <v>4420</v>
      </c>
      <c r="C3388" s="20">
        <v>8830726</v>
      </c>
      <c r="D3388" s="73">
        <v>444</v>
      </c>
      <c r="E3388" s="74">
        <v>0</v>
      </c>
      <c r="G3388" s="75">
        <v>334.42391999999995</v>
      </c>
      <c r="H3388" s="75">
        <v>349.48470000000003</v>
      </c>
      <c r="I3388" s="75">
        <v>338.21100000000001</v>
      </c>
      <c r="J3388" s="75">
        <v>319.42150000000004</v>
      </c>
      <c r="K3388" s="75">
        <v>263.053</v>
      </c>
      <c r="L3388" s="76">
        <v>124.515</v>
      </c>
      <c r="M3388" s="75">
        <v>338.21100000000001</v>
      </c>
      <c r="N3388" s="75">
        <v>338.21100000000001</v>
      </c>
      <c r="O3388" s="75">
        <v>338.21100000000001</v>
      </c>
      <c r="P3388" s="77">
        <v>124.515</v>
      </c>
      <c r="Q3388" s="77">
        <v>349.48470000000003</v>
      </c>
    </row>
    <row r="3389" spans="1:17" x14ac:dyDescent="0.2">
      <c r="A3389" s="19">
        <v>40182743</v>
      </c>
      <c r="B3389" s="19" t="s">
        <v>4419</v>
      </c>
      <c r="C3389" s="20">
        <v>8830526</v>
      </c>
      <c r="D3389" s="73">
        <v>282.75</v>
      </c>
      <c r="E3389" s="74">
        <v>0</v>
      </c>
      <c r="G3389" s="75">
        <v>25.549440000000001</v>
      </c>
      <c r="H3389" s="75">
        <v>316.89750000000004</v>
      </c>
      <c r="I3389" s="75">
        <v>306.67500000000001</v>
      </c>
      <c r="J3389" s="75">
        <v>289.63749999999999</v>
      </c>
      <c r="K3389" s="75">
        <v>238.52499999999998</v>
      </c>
      <c r="L3389" s="76">
        <v>0</v>
      </c>
      <c r="M3389" s="75">
        <v>306.67500000000001</v>
      </c>
      <c r="N3389" s="75">
        <v>306.67500000000001</v>
      </c>
      <c r="O3389" s="75">
        <v>306.67500000000001</v>
      </c>
      <c r="P3389" s="77">
        <v>0</v>
      </c>
      <c r="Q3389" s="77">
        <v>316.89750000000004</v>
      </c>
    </row>
    <row r="3390" spans="1:17" x14ac:dyDescent="0.2">
      <c r="A3390" s="19">
        <v>40182750</v>
      </c>
      <c r="B3390" s="19" t="s">
        <v>4421</v>
      </c>
      <c r="C3390" s="20">
        <v>8830926</v>
      </c>
      <c r="D3390" s="73">
        <v>634.25</v>
      </c>
      <c r="E3390" s="74">
        <v>0</v>
      </c>
      <c r="G3390" s="75">
        <v>0</v>
      </c>
      <c r="H3390" s="75">
        <v>0</v>
      </c>
      <c r="I3390" s="75">
        <v>0</v>
      </c>
      <c r="J3390" s="75">
        <v>0</v>
      </c>
      <c r="K3390" s="75">
        <v>0</v>
      </c>
      <c r="L3390" s="74" t="s">
        <v>674</v>
      </c>
      <c r="M3390" s="75">
        <v>0</v>
      </c>
      <c r="N3390" s="75">
        <v>0</v>
      </c>
      <c r="O3390" s="75">
        <v>0</v>
      </c>
      <c r="P3390" s="75">
        <v>0</v>
      </c>
      <c r="Q3390" s="75">
        <v>0</v>
      </c>
    </row>
    <row r="3391" spans="1:17" x14ac:dyDescent="0.2">
      <c r="A3391" s="19">
        <v>40182768</v>
      </c>
      <c r="B3391" s="19" t="s">
        <v>1789</v>
      </c>
      <c r="C3391" s="20">
        <v>8830526</v>
      </c>
      <c r="D3391" s="73">
        <v>282.75</v>
      </c>
      <c r="E3391" s="74">
        <v>0</v>
      </c>
      <c r="G3391" s="75">
        <v>7.20885</v>
      </c>
      <c r="H3391" s="75">
        <v>15.345000000000001</v>
      </c>
      <c r="I3391" s="75">
        <v>14.850000000000001</v>
      </c>
      <c r="J3391" s="75">
        <v>14.025</v>
      </c>
      <c r="K3391" s="75">
        <v>11.549999999999999</v>
      </c>
      <c r="L3391" s="74" t="s">
        <v>674</v>
      </c>
      <c r="M3391" s="75">
        <v>14.850000000000001</v>
      </c>
      <c r="N3391" s="75">
        <v>14.850000000000001</v>
      </c>
      <c r="O3391" s="75">
        <v>14.850000000000001</v>
      </c>
      <c r="P3391" s="75">
        <v>7.20885</v>
      </c>
      <c r="Q3391" s="75">
        <v>15.345000000000001</v>
      </c>
    </row>
    <row r="3392" spans="1:17" x14ac:dyDescent="0.2">
      <c r="A3392" s="19">
        <v>40182776</v>
      </c>
      <c r="B3392" s="19" t="s">
        <v>2377</v>
      </c>
      <c r="C3392" s="20">
        <v>8833126</v>
      </c>
      <c r="D3392" s="73">
        <v>441.5</v>
      </c>
      <c r="E3392" s="74">
        <v>0</v>
      </c>
      <c r="G3392" s="75">
        <v>57.80941</v>
      </c>
      <c r="H3392" s="75">
        <v>318.99</v>
      </c>
      <c r="I3392" s="75">
        <v>308.7</v>
      </c>
      <c r="J3392" s="75">
        <v>291.55</v>
      </c>
      <c r="K3392" s="75">
        <v>240.1</v>
      </c>
      <c r="L3392" s="76">
        <v>0</v>
      </c>
      <c r="M3392" s="75">
        <v>308.7</v>
      </c>
      <c r="N3392" s="75">
        <v>308.7</v>
      </c>
      <c r="O3392" s="75">
        <v>308.7</v>
      </c>
      <c r="P3392" s="77">
        <v>0</v>
      </c>
      <c r="Q3392" s="77">
        <v>318.99</v>
      </c>
    </row>
    <row r="3393" spans="1:17" x14ac:dyDescent="0.2">
      <c r="A3393" s="19">
        <v>40182784</v>
      </c>
      <c r="B3393" s="19" t="s">
        <v>2379</v>
      </c>
      <c r="C3393" s="20">
        <v>8833226</v>
      </c>
      <c r="D3393" s="73">
        <v>219.5</v>
      </c>
      <c r="E3393" s="74">
        <v>0</v>
      </c>
      <c r="G3393" s="75">
        <v>50.034320000000001</v>
      </c>
      <c r="H3393" s="75">
        <v>127.64250000000001</v>
      </c>
      <c r="I3393" s="75">
        <v>123.52500000000001</v>
      </c>
      <c r="J3393" s="75">
        <v>116.66249999999999</v>
      </c>
      <c r="K3393" s="75">
        <v>96.074999999999989</v>
      </c>
      <c r="L3393" s="76">
        <v>0</v>
      </c>
      <c r="M3393" s="75">
        <v>123.52500000000001</v>
      </c>
      <c r="N3393" s="75">
        <v>123.52500000000001</v>
      </c>
      <c r="O3393" s="75">
        <v>123.52500000000001</v>
      </c>
      <c r="P3393" s="77">
        <v>0</v>
      </c>
      <c r="Q3393" s="77">
        <v>127.64250000000001</v>
      </c>
    </row>
    <row r="3394" spans="1:17" x14ac:dyDescent="0.2">
      <c r="A3394" s="19">
        <v>40182792</v>
      </c>
      <c r="B3394" s="19" t="s">
        <v>1787</v>
      </c>
      <c r="C3394" s="20">
        <v>8811226</v>
      </c>
      <c r="D3394" s="73">
        <v>323.5</v>
      </c>
      <c r="E3394" s="74">
        <v>0</v>
      </c>
      <c r="G3394" s="75">
        <v>0</v>
      </c>
      <c r="H3394" s="75">
        <v>162.75</v>
      </c>
      <c r="I3394" s="75">
        <v>157.5</v>
      </c>
      <c r="J3394" s="75">
        <v>148.75</v>
      </c>
      <c r="K3394" s="75">
        <v>122.49999999999999</v>
      </c>
      <c r="L3394" s="76">
        <v>20.690999999999999</v>
      </c>
      <c r="M3394" s="75">
        <v>157.5</v>
      </c>
      <c r="N3394" s="75">
        <v>157.5</v>
      </c>
      <c r="O3394" s="75">
        <v>157.5</v>
      </c>
      <c r="P3394" s="77">
        <v>20.690999999999999</v>
      </c>
      <c r="Q3394" s="77">
        <v>162.75</v>
      </c>
    </row>
    <row r="3395" spans="1:17" x14ac:dyDescent="0.2">
      <c r="A3395" s="19">
        <v>40183071</v>
      </c>
      <c r="B3395" s="19" t="s">
        <v>2187</v>
      </c>
      <c r="C3395" s="20">
        <v>8836126</v>
      </c>
      <c r="D3395" s="73">
        <v>380.75</v>
      </c>
      <c r="E3395" s="74">
        <v>0</v>
      </c>
      <c r="G3395" s="75">
        <v>50.034320000000001</v>
      </c>
      <c r="H3395" s="75">
        <v>109.97250000000001</v>
      </c>
      <c r="I3395" s="75">
        <v>106.425</v>
      </c>
      <c r="J3395" s="75">
        <v>100.5125</v>
      </c>
      <c r="K3395" s="75">
        <v>82.774999999999991</v>
      </c>
      <c r="L3395" s="76">
        <v>0</v>
      </c>
      <c r="M3395" s="75">
        <v>106.425</v>
      </c>
      <c r="N3395" s="75">
        <v>106.425</v>
      </c>
      <c r="O3395" s="75">
        <v>106.425</v>
      </c>
      <c r="P3395" s="77">
        <v>0</v>
      </c>
      <c r="Q3395" s="77">
        <v>109.97250000000001</v>
      </c>
    </row>
    <row r="3396" spans="1:17" x14ac:dyDescent="0.2">
      <c r="A3396" s="19">
        <v>40183097</v>
      </c>
      <c r="B3396" s="19" t="s">
        <v>2322</v>
      </c>
      <c r="C3396" s="72"/>
      <c r="D3396" s="73">
        <v>380.75</v>
      </c>
      <c r="E3396" s="74">
        <v>0</v>
      </c>
      <c r="G3396" s="75">
        <v>0</v>
      </c>
      <c r="H3396" s="75">
        <v>109.97250000000001</v>
      </c>
      <c r="I3396" s="75">
        <v>106.425</v>
      </c>
      <c r="J3396" s="75">
        <v>100.5125</v>
      </c>
      <c r="K3396" s="75">
        <v>82.774999999999991</v>
      </c>
      <c r="L3396" s="76">
        <v>0</v>
      </c>
      <c r="M3396" s="75">
        <v>106.425</v>
      </c>
      <c r="N3396" s="75">
        <v>106.425</v>
      </c>
      <c r="O3396" s="75">
        <v>106.425</v>
      </c>
      <c r="P3396" s="77">
        <v>0</v>
      </c>
      <c r="Q3396" s="77">
        <v>109.97250000000001</v>
      </c>
    </row>
    <row r="3397" spans="1:17" x14ac:dyDescent="0.2">
      <c r="A3397" s="19">
        <v>40183360</v>
      </c>
      <c r="B3397" s="19" t="s">
        <v>1798</v>
      </c>
      <c r="C3397" s="20">
        <v>8833326</v>
      </c>
      <c r="D3397" s="73">
        <v>462.25</v>
      </c>
      <c r="E3397" s="74">
        <v>0</v>
      </c>
      <c r="G3397" s="75">
        <v>18.800890000000003</v>
      </c>
      <c r="H3397" s="75">
        <v>64.17</v>
      </c>
      <c r="I3397" s="75">
        <v>62.1</v>
      </c>
      <c r="J3397" s="75">
        <v>58.65</v>
      </c>
      <c r="K3397" s="75">
        <v>48.3</v>
      </c>
      <c r="L3397" s="76">
        <v>0</v>
      </c>
      <c r="M3397" s="75">
        <v>62.1</v>
      </c>
      <c r="N3397" s="75">
        <v>62.1</v>
      </c>
      <c r="O3397" s="75">
        <v>62.1</v>
      </c>
      <c r="P3397" s="77">
        <v>0</v>
      </c>
      <c r="Q3397" s="77">
        <v>64.17</v>
      </c>
    </row>
    <row r="3398" spans="1:17" x14ac:dyDescent="0.2">
      <c r="A3398" s="19">
        <v>40183386</v>
      </c>
      <c r="B3398" s="19" t="s">
        <v>1799</v>
      </c>
      <c r="C3398" s="72" t="s">
        <v>1800</v>
      </c>
      <c r="D3398" s="73">
        <v>189.25</v>
      </c>
      <c r="E3398" s="74">
        <v>0</v>
      </c>
      <c r="G3398" s="75">
        <v>0</v>
      </c>
      <c r="H3398" s="75">
        <v>64.17</v>
      </c>
      <c r="I3398" s="75">
        <v>62.1</v>
      </c>
      <c r="J3398" s="75">
        <v>58.65</v>
      </c>
      <c r="K3398" s="75">
        <v>48.3</v>
      </c>
      <c r="L3398" s="76">
        <v>0</v>
      </c>
      <c r="M3398" s="75">
        <v>62.1</v>
      </c>
      <c r="N3398" s="75">
        <v>62.1</v>
      </c>
      <c r="O3398" s="75">
        <v>62.1</v>
      </c>
      <c r="P3398" s="77">
        <v>0</v>
      </c>
      <c r="Q3398" s="77">
        <v>64.17</v>
      </c>
    </row>
    <row r="3399" spans="1:17" x14ac:dyDescent="0.2">
      <c r="A3399" s="19">
        <v>40183410</v>
      </c>
      <c r="B3399" s="19" t="s">
        <v>1795</v>
      </c>
      <c r="C3399" s="20">
        <v>8833426</v>
      </c>
      <c r="D3399" s="73">
        <v>314.5</v>
      </c>
      <c r="E3399" s="74">
        <v>0</v>
      </c>
      <c r="G3399" s="75">
        <v>27.58351</v>
      </c>
      <c r="H3399" s="75">
        <v>64.17</v>
      </c>
      <c r="I3399" s="75">
        <v>62.1</v>
      </c>
      <c r="J3399" s="75">
        <v>58.65</v>
      </c>
      <c r="K3399" s="75">
        <v>48.3</v>
      </c>
      <c r="L3399" s="76">
        <v>0</v>
      </c>
      <c r="M3399" s="75">
        <v>62.1</v>
      </c>
      <c r="N3399" s="75">
        <v>62.1</v>
      </c>
      <c r="O3399" s="75">
        <v>62.1</v>
      </c>
      <c r="P3399" s="77">
        <v>0</v>
      </c>
      <c r="Q3399" s="77">
        <v>64.17</v>
      </c>
    </row>
    <row r="3400" spans="1:17" x14ac:dyDescent="0.2">
      <c r="A3400" s="19">
        <v>40183428</v>
      </c>
      <c r="B3400" s="19" t="s">
        <v>1796</v>
      </c>
      <c r="C3400" s="72" t="s">
        <v>1797</v>
      </c>
      <c r="D3400" s="73">
        <v>96.5</v>
      </c>
      <c r="E3400" s="74">
        <v>0</v>
      </c>
      <c r="G3400" s="75">
        <v>0</v>
      </c>
      <c r="H3400" s="75">
        <v>64.17</v>
      </c>
      <c r="I3400" s="75">
        <v>62.1</v>
      </c>
      <c r="J3400" s="75">
        <v>58.65</v>
      </c>
      <c r="K3400" s="75">
        <v>48.3</v>
      </c>
      <c r="L3400" s="76">
        <v>0</v>
      </c>
      <c r="M3400" s="75">
        <v>62.1</v>
      </c>
      <c r="N3400" s="75">
        <v>62.1</v>
      </c>
      <c r="O3400" s="75">
        <v>62.1</v>
      </c>
      <c r="P3400" s="77">
        <v>0</v>
      </c>
      <c r="Q3400" s="77">
        <v>64.17</v>
      </c>
    </row>
    <row r="3401" spans="1:17" x14ac:dyDescent="0.2">
      <c r="A3401" s="19">
        <v>40183592</v>
      </c>
      <c r="B3401" s="19" t="s">
        <v>1221</v>
      </c>
      <c r="C3401" s="20">
        <v>85060</v>
      </c>
      <c r="D3401" s="73">
        <v>245.5</v>
      </c>
      <c r="E3401" s="74">
        <v>0</v>
      </c>
      <c r="G3401" s="75">
        <v>11.14095</v>
      </c>
      <c r="H3401" s="75">
        <v>23.715</v>
      </c>
      <c r="I3401" s="75">
        <v>22.950000000000003</v>
      </c>
      <c r="J3401" s="75">
        <v>21.675000000000001</v>
      </c>
      <c r="K3401" s="75">
        <v>17.849999999999998</v>
      </c>
      <c r="L3401" s="74" t="s">
        <v>674</v>
      </c>
      <c r="M3401" s="75">
        <v>22.950000000000003</v>
      </c>
      <c r="N3401" s="75">
        <v>22.950000000000003</v>
      </c>
      <c r="O3401" s="75">
        <v>22.950000000000003</v>
      </c>
      <c r="P3401" s="75">
        <v>11.14095</v>
      </c>
      <c r="Q3401" s="75">
        <v>23.715</v>
      </c>
    </row>
    <row r="3402" spans="1:17" x14ac:dyDescent="0.2">
      <c r="A3402" s="19">
        <v>40183725</v>
      </c>
      <c r="B3402" s="19" t="s">
        <v>1241</v>
      </c>
      <c r="C3402" s="20">
        <v>85097</v>
      </c>
      <c r="D3402" s="73">
        <v>1681.5</v>
      </c>
      <c r="E3402" s="74">
        <v>892.98649999999986</v>
      </c>
      <c r="G3402" s="75">
        <v>11.14095</v>
      </c>
      <c r="H3402" s="75">
        <v>23.715</v>
      </c>
      <c r="I3402" s="75">
        <v>22.950000000000003</v>
      </c>
      <c r="J3402" s="75">
        <v>21.675000000000001</v>
      </c>
      <c r="K3402" s="75">
        <v>17.849999999999998</v>
      </c>
      <c r="L3402" s="74" t="s">
        <v>674</v>
      </c>
      <c r="M3402" s="75">
        <v>22.950000000000003</v>
      </c>
      <c r="N3402" s="75">
        <v>22.950000000000003</v>
      </c>
      <c r="O3402" s="75">
        <v>22.950000000000003</v>
      </c>
      <c r="P3402" s="75">
        <v>11.14095</v>
      </c>
      <c r="Q3402" s="75">
        <v>23.715</v>
      </c>
    </row>
    <row r="3403" spans="1:17" x14ac:dyDescent="0.2">
      <c r="A3403" s="19">
        <v>40189219</v>
      </c>
      <c r="B3403" s="19" t="s">
        <v>1779</v>
      </c>
      <c r="C3403" s="72" t="s">
        <v>1780</v>
      </c>
      <c r="D3403" s="73">
        <v>116.5</v>
      </c>
      <c r="E3403" s="74">
        <v>0</v>
      </c>
      <c r="G3403" s="75">
        <v>89.175909999999988</v>
      </c>
      <c r="H3403" s="75">
        <v>398.27250000000004</v>
      </c>
      <c r="I3403" s="75">
        <v>385.42500000000001</v>
      </c>
      <c r="J3403" s="75">
        <v>364.01249999999999</v>
      </c>
      <c r="K3403" s="75">
        <v>299.77499999999998</v>
      </c>
      <c r="L3403" s="76">
        <v>71.829000000000008</v>
      </c>
      <c r="M3403" s="75">
        <v>385.42500000000001</v>
      </c>
      <c r="N3403" s="75">
        <v>385.42500000000001</v>
      </c>
      <c r="O3403" s="75">
        <v>385.42500000000001</v>
      </c>
      <c r="P3403" s="77">
        <v>71.829000000000008</v>
      </c>
      <c r="Q3403" s="77">
        <v>398.27250000000004</v>
      </c>
    </row>
    <row r="3404" spans="1:17" x14ac:dyDescent="0.2">
      <c r="A3404" s="19">
        <v>40189227</v>
      </c>
      <c r="B3404" s="19" t="s">
        <v>1782</v>
      </c>
      <c r="C3404" s="20">
        <v>88161</v>
      </c>
      <c r="D3404" s="73">
        <v>208.75</v>
      </c>
      <c r="E3404" s="74">
        <v>28.703999999999997</v>
      </c>
      <c r="G3404" s="75">
        <v>0</v>
      </c>
      <c r="H3404" s="75">
        <v>453.65400000000005</v>
      </c>
      <c r="I3404" s="75">
        <v>439.02000000000004</v>
      </c>
      <c r="J3404" s="75">
        <v>414.63</v>
      </c>
      <c r="K3404" s="75">
        <v>341.46</v>
      </c>
      <c r="L3404" s="76">
        <v>0</v>
      </c>
      <c r="M3404" s="75">
        <v>439.02000000000004</v>
      </c>
      <c r="N3404" s="75">
        <v>439.02000000000004</v>
      </c>
      <c r="O3404" s="75">
        <v>439.02000000000004</v>
      </c>
      <c r="P3404" s="77">
        <v>0</v>
      </c>
      <c r="Q3404" s="77">
        <v>453.65400000000005</v>
      </c>
    </row>
    <row r="3405" spans="1:17" x14ac:dyDescent="0.2">
      <c r="A3405" s="19">
        <v>40189235</v>
      </c>
      <c r="B3405" s="19" t="s">
        <v>1769</v>
      </c>
      <c r="C3405" s="20">
        <v>88160</v>
      </c>
      <c r="D3405" s="73">
        <v>178.75</v>
      </c>
      <c r="E3405" s="74">
        <v>28.703999999999997</v>
      </c>
      <c r="G3405" s="75">
        <v>89.175909999999988</v>
      </c>
      <c r="H3405" s="75">
        <v>429.81810000000002</v>
      </c>
      <c r="I3405" s="75">
        <v>415.95300000000003</v>
      </c>
      <c r="J3405" s="75">
        <v>392.84449999999998</v>
      </c>
      <c r="K3405" s="75">
        <v>323.51900000000001</v>
      </c>
      <c r="L3405" s="76">
        <v>71.829000000000008</v>
      </c>
      <c r="M3405" s="75">
        <v>415.95300000000003</v>
      </c>
      <c r="N3405" s="75">
        <v>415.95300000000003</v>
      </c>
      <c r="O3405" s="75">
        <v>415.95300000000003</v>
      </c>
      <c r="P3405" s="77">
        <v>71.829000000000008</v>
      </c>
      <c r="Q3405" s="77">
        <v>429.81810000000002</v>
      </c>
    </row>
    <row r="3406" spans="1:17" x14ac:dyDescent="0.2">
      <c r="A3406" s="19">
        <v>40189243</v>
      </c>
      <c r="B3406" s="19" t="s">
        <v>1792</v>
      </c>
      <c r="C3406" s="20">
        <v>88104</v>
      </c>
      <c r="D3406" s="73">
        <v>133.75</v>
      </c>
      <c r="E3406" s="74">
        <v>39.053999999999995</v>
      </c>
      <c r="G3406" s="75">
        <v>89.175909999999988</v>
      </c>
      <c r="H3406" s="75">
        <v>429.81810000000002</v>
      </c>
      <c r="I3406" s="75">
        <v>415.95300000000003</v>
      </c>
      <c r="J3406" s="75">
        <v>392.84449999999998</v>
      </c>
      <c r="K3406" s="75">
        <v>323.51900000000001</v>
      </c>
      <c r="L3406" s="76">
        <v>71.829000000000008</v>
      </c>
      <c r="M3406" s="75">
        <v>415.95300000000003</v>
      </c>
      <c r="N3406" s="75">
        <v>415.95300000000003</v>
      </c>
      <c r="O3406" s="75">
        <v>415.95300000000003</v>
      </c>
      <c r="P3406" s="77">
        <v>71.829000000000008</v>
      </c>
      <c r="Q3406" s="77">
        <v>429.81810000000002</v>
      </c>
    </row>
    <row r="3407" spans="1:17" x14ac:dyDescent="0.2">
      <c r="A3407" s="19">
        <v>40189250</v>
      </c>
      <c r="B3407" s="19" t="s">
        <v>1791</v>
      </c>
      <c r="C3407" s="20">
        <v>88106</v>
      </c>
      <c r="D3407" s="73">
        <v>236.25</v>
      </c>
      <c r="E3407" s="74">
        <v>28.703999999999997</v>
      </c>
      <c r="G3407" s="75">
        <v>90.765974999999997</v>
      </c>
      <c r="H3407" s="75">
        <v>193.20750000000001</v>
      </c>
      <c r="I3407" s="75">
        <v>186.97500000000002</v>
      </c>
      <c r="J3407" s="75">
        <v>176.58750000000001</v>
      </c>
      <c r="K3407" s="75">
        <v>145.42499999999998</v>
      </c>
      <c r="L3407" s="74" t="s">
        <v>674</v>
      </c>
      <c r="M3407" s="75">
        <v>186.97500000000002</v>
      </c>
      <c r="N3407" s="75">
        <v>186.97500000000002</v>
      </c>
      <c r="O3407" s="75">
        <v>186.97500000000002</v>
      </c>
      <c r="P3407" s="75">
        <v>90.765974999999997</v>
      </c>
      <c r="Q3407" s="75">
        <v>193.20750000000001</v>
      </c>
    </row>
    <row r="3408" spans="1:17" x14ac:dyDescent="0.2">
      <c r="A3408" s="19">
        <v>40189268</v>
      </c>
      <c r="B3408" s="19" t="s">
        <v>4252</v>
      </c>
      <c r="C3408" s="20">
        <v>88312</v>
      </c>
      <c r="D3408" s="73">
        <v>274.25</v>
      </c>
      <c r="E3408" s="74">
        <v>57.660999999999994</v>
      </c>
      <c r="G3408" s="75">
        <v>0</v>
      </c>
      <c r="H3408" s="75">
        <v>5.5614000000000008</v>
      </c>
      <c r="I3408" s="75">
        <v>5.3820000000000006</v>
      </c>
      <c r="J3408" s="75">
        <v>5.0830000000000002</v>
      </c>
      <c r="K3408" s="75">
        <v>4.1859999999999999</v>
      </c>
      <c r="L3408" s="76">
        <v>0</v>
      </c>
      <c r="M3408" s="75">
        <v>5.3820000000000006</v>
      </c>
      <c r="N3408" s="75">
        <v>5.3820000000000006</v>
      </c>
      <c r="O3408" s="75">
        <v>5.3820000000000006</v>
      </c>
      <c r="P3408" s="77">
        <v>0</v>
      </c>
      <c r="Q3408" s="77">
        <v>5.5614000000000008</v>
      </c>
    </row>
    <row r="3409" spans="1:17" x14ac:dyDescent="0.2">
      <c r="A3409" s="19">
        <v>40189276</v>
      </c>
      <c r="B3409" s="19" t="s">
        <v>4254</v>
      </c>
      <c r="C3409" s="20">
        <v>88313</v>
      </c>
      <c r="D3409" s="73">
        <v>239.75</v>
      </c>
      <c r="E3409" s="74">
        <v>39.053999999999995</v>
      </c>
      <c r="G3409" s="75">
        <v>125.17185000000001</v>
      </c>
      <c r="H3409" s="75">
        <v>266.44499999999999</v>
      </c>
      <c r="I3409" s="75">
        <v>257.85000000000002</v>
      </c>
      <c r="J3409" s="75">
        <v>243.52500000000001</v>
      </c>
      <c r="K3409" s="75">
        <v>200.54999999999998</v>
      </c>
      <c r="L3409" s="74" t="s">
        <v>674</v>
      </c>
      <c r="M3409" s="75">
        <v>257.85000000000002</v>
      </c>
      <c r="N3409" s="75">
        <v>257.85000000000002</v>
      </c>
      <c r="O3409" s="75">
        <v>257.85000000000002</v>
      </c>
      <c r="P3409" s="75">
        <v>125.17185000000001</v>
      </c>
      <c r="Q3409" s="75">
        <v>266.44499999999999</v>
      </c>
    </row>
    <row r="3410" spans="1:17" x14ac:dyDescent="0.2">
      <c r="A3410" s="19">
        <v>40189292</v>
      </c>
      <c r="B3410" s="19" t="s">
        <v>1778</v>
      </c>
      <c r="C3410" s="20">
        <v>88112</v>
      </c>
      <c r="D3410" s="73">
        <v>307</v>
      </c>
      <c r="E3410" s="74">
        <v>57.660999999999994</v>
      </c>
      <c r="G3410" s="75">
        <v>0</v>
      </c>
      <c r="H3410" s="75">
        <v>65.769599999999997</v>
      </c>
      <c r="I3410" s="75">
        <v>63.648000000000003</v>
      </c>
      <c r="J3410" s="75">
        <v>60.111999999999995</v>
      </c>
      <c r="K3410" s="75">
        <v>49.503999999999998</v>
      </c>
      <c r="L3410" s="76">
        <v>0</v>
      </c>
      <c r="M3410" s="75">
        <v>63.648000000000003</v>
      </c>
      <c r="N3410" s="75">
        <v>63.648000000000003</v>
      </c>
      <c r="O3410" s="75">
        <v>63.648000000000003</v>
      </c>
      <c r="P3410" s="77">
        <v>0</v>
      </c>
      <c r="Q3410" s="77">
        <v>65.769599999999997</v>
      </c>
    </row>
    <row r="3411" spans="1:17" x14ac:dyDescent="0.2">
      <c r="A3411" s="19">
        <v>40189300</v>
      </c>
      <c r="B3411" s="19" t="s">
        <v>1772</v>
      </c>
      <c r="C3411" s="20">
        <v>88162</v>
      </c>
      <c r="D3411" s="73">
        <v>198.25</v>
      </c>
      <c r="E3411" s="74">
        <v>57.660999999999994</v>
      </c>
      <c r="G3411" s="75">
        <v>8.0651740000000007</v>
      </c>
      <c r="H3411" s="75">
        <v>17.167800000000003</v>
      </c>
      <c r="I3411" s="75">
        <v>16.614000000000004</v>
      </c>
      <c r="J3411" s="75">
        <v>15.691000000000001</v>
      </c>
      <c r="K3411" s="75">
        <v>12.922000000000001</v>
      </c>
      <c r="L3411" s="74" t="s">
        <v>674</v>
      </c>
      <c r="M3411" s="75">
        <v>16.614000000000004</v>
      </c>
      <c r="N3411" s="75">
        <v>16.614000000000004</v>
      </c>
      <c r="O3411" s="75">
        <v>16.614000000000004</v>
      </c>
      <c r="P3411" s="75">
        <v>8.0651740000000007</v>
      </c>
      <c r="Q3411" s="75">
        <v>17.167800000000003</v>
      </c>
    </row>
    <row r="3412" spans="1:17" x14ac:dyDescent="0.2">
      <c r="A3412" s="19">
        <v>40189318</v>
      </c>
      <c r="B3412" s="19" t="s">
        <v>1783</v>
      </c>
      <c r="C3412" s="20">
        <v>88172</v>
      </c>
      <c r="D3412" s="73">
        <v>562</v>
      </c>
      <c r="E3412" s="74">
        <v>180.83749999999998</v>
      </c>
      <c r="G3412" s="75">
        <v>0</v>
      </c>
      <c r="H3412" s="75">
        <v>2734.5162000000005</v>
      </c>
      <c r="I3412" s="75">
        <v>2646.306</v>
      </c>
      <c r="J3412" s="75">
        <v>2499.2890000000002</v>
      </c>
      <c r="K3412" s="75">
        <v>2058.2379999999998</v>
      </c>
      <c r="L3412" s="76">
        <v>0</v>
      </c>
      <c r="M3412" s="75">
        <v>2646.306</v>
      </c>
      <c r="N3412" s="75">
        <v>2646.306</v>
      </c>
      <c r="O3412" s="75">
        <v>2646.306</v>
      </c>
      <c r="P3412" s="77">
        <v>0</v>
      </c>
      <c r="Q3412" s="77">
        <v>2734.5162000000005</v>
      </c>
    </row>
    <row r="3413" spans="1:17" x14ac:dyDescent="0.2">
      <c r="A3413" s="19">
        <v>40189326</v>
      </c>
      <c r="B3413" s="19" t="s">
        <v>1776</v>
      </c>
      <c r="C3413" s="20">
        <v>88173</v>
      </c>
      <c r="D3413" s="73">
        <v>326.25</v>
      </c>
      <c r="E3413" s="74">
        <v>57.660999999999994</v>
      </c>
      <c r="G3413" s="75">
        <v>1895.9537640000003</v>
      </c>
      <c r="H3413" s="75">
        <v>4035.7908000000007</v>
      </c>
      <c r="I3413" s="75">
        <v>3905.6040000000007</v>
      </c>
      <c r="J3413" s="75">
        <v>3688.6260000000002</v>
      </c>
      <c r="K3413" s="75">
        <v>3037.692</v>
      </c>
      <c r="L3413" s="74" t="s">
        <v>674</v>
      </c>
      <c r="M3413" s="75">
        <v>3905.6040000000007</v>
      </c>
      <c r="N3413" s="75">
        <v>3905.6040000000007</v>
      </c>
      <c r="O3413" s="75">
        <v>3905.6040000000007</v>
      </c>
      <c r="P3413" s="75">
        <v>1895.9537640000003</v>
      </c>
      <c r="Q3413" s="75">
        <v>4035.7908000000007</v>
      </c>
    </row>
    <row r="3414" spans="1:17" x14ac:dyDescent="0.2">
      <c r="A3414" s="19">
        <v>40189342</v>
      </c>
      <c r="B3414" s="19" t="s">
        <v>4589</v>
      </c>
      <c r="C3414" s="20">
        <v>88311</v>
      </c>
      <c r="D3414" s="73">
        <v>105.25</v>
      </c>
      <c r="E3414" s="74">
        <v>0</v>
      </c>
      <c r="G3414" s="75">
        <v>388.14618000000002</v>
      </c>
      <c r="H3414" s="75">
        <v>286.34699999999998</v>
      </c>
      <c r="I3414" s="75">
        <v>277.11</v>
      </c>
      <c r="J3414" s="75">
        <v>261.71499999999997</v>
      </c>
      <c r="K3414" s="75">
        <v>215.52999999999997</v>
      </c>
      <c r="L3414" s="76">
        <v>103.554</v>
      </c>
      <c r="M3414" s="75">
        <v>277.11</v>
      </c>
      <c r="N3414" s="75">
        <v>277.11</v>
      </c>
      <c r="O3414" s="75">
        <v>277.11</v>
      </c>
      <c r="P3414" s="77">
        <v>103.554</v>
      </c>
      <c r="Q3414" s="77">
        <v>388.14618000000002</v>
      </c>
    </row>
    <row r="3415" spans="1:17" x14ac:dyDescent="0.2">
      <c r="A3415" s="19">
        <v>40189359</v>
      </c>
      <c r="B3415" s="19" t="s">
        <v>4415</v>
      </c>
      <c r="C3415" s="20">
        <v>88300</v>
      </c>
      <c r="D3415" s="73">
        <v>118.5</v>
      </c>
      <c r="E3415" s="74">
        <v>28.703999999999997</v>
      </c>
      <c r="G3415" s="75">
        <v>77.069160000000011</v>
      </c>
      <c r="H3415" s="75">
        <v>164.05200000000002</v>
      </c>
      <c r="I3415" s="75">
        <v>158.76000000000002</v>
      </c>
      <c r="J3415" s="75">
        <v>149.94</v>
      </c>
      <c r="K3415" s="75">
        <v>123.47999999999999</v>
      </c>
      <c r="L3415" s="74" t="s">
        <v>674</v>
      </c>
      <c r="M3415" s="75">
        <v>158.76000000000002</v>
      </c>
      <c r="N3415" s="75">
        <v>158.76000000000002</v>
      </c>
      <c r="O3415" s="75">
        <v>158.76000000000002</v>
      </c>
      <c r="P3415" s="75">
        <v>77.069160000000011</v>
      </c>
      <c r="Q3415" s="75">
        <v>164.05200000000002</v>
      </c>
    </row>
    <row r="3416" spans="1:17" x14ac:dyDescent="0.2">
      <c r="A3416" s="19">
        <v>40189367</v>
      </c>
      <c r="B3416" s="19" t="s">
        <v>4417</v>
      </c>
      <c r="C3416" s="20">
        <v>88302</v>
      </c>
      <c r="D3416" s="73">
        <v>275.5</v>
      </c>
      <c r="E3416" s="74">
        <v>28.703999999999997</v>
      </c>
      <c r="G3416" s="75">
        <v>167.21195999999998</v>
      </c>
      <c r="H3416" s="75">
        <v>1587.4542000000001</v>
      </c>
      <c r="I3416" s="75">
        <v>1536.2460000000001</v>
      </c>
      <c r="J3416" s="75">
        <v>1450.8990000000001</v>
      </c>
      <c r="K3416" s="75">
        <v>1194.8579999999999</v>
      </c>
      <c r="L3416" s="76">
        <v>0</v>
      </c>
      <c r="M3416" s="75">
        <v>1536.2460000000001</v>
      </c>
      <c r="N3416" s="75">
        <v>1536.2460000000001</v>
      </c>
      <c r="O3416" s="75">
        <v>1536.2460000000001</v>
      </c>
      <c r="P3416" s="77">
        <v>0</v>
      </c>
      <c r="Q3416" s="77">
        <v>1587.4542000000001</v>
      </c>
    </row>
    <row r="3417" spans="1:17" x14ac:dyDescent="0.2">
      <c r="A3417" s="19">
        <v>40189375</v>
      </c>
      <c r="B3417" s="19" t="s">
        <v>203</v>
      </c>
      <c r="C3417" s="20">
        <v>88304</v>
      </c>
      <c r="D3417" s="73">
        <v>346</v>
      </c>
      <c r="E3417" s="74">
        <v>57.660999999999994</v>
      </c>
      <c r="G3417" s="75">
        <v>129.951536</v>
      </c>
      <c r="H3417" s="75">
        <v>276.61920000000003</v>
      </c>
      <c r="I3417" s="75">
        <v>267.69600000000003</v>
      </c>
      <c r="J3417" s="75">
        <v>252.82399999999998</v>
      </c>
      <c r="K3417" s="75">
        <v>208.208</v>
      </c>
      <c r="L3417" s="74" t="s">
        <v>674</v>
      </c>
      <c r="M3417" s="75">
        <v>267.69600000000003</v>
      </c>
      <c r="N3417" s="75">
        <v>267.69600000000003</v>
      </c>
      <c r="O3417" s="75">
        <v>267.69600000000003</v>
      </c>
      <c r="P3417" s="75">
        <v>129.951536</v>
      </c>
      <c r="Q3417" s="75">
        <v>276.61920000000003</v>
      </c>
    </row>
    <row r="3418" spans="1:17" x14ac:dyDescent="0.2">
      <c r="A3418" s="19">
        <v>40189383</v>
      </c>
      <c r="B3418" s="19" t="s">
        <v>213</v>
      </c>
      <c r="C3418" s="20">
        <v>88307</v>
      </c>
      <c r="D3418" s="73">
        <v>708.25</v>
      </c>
      <c r="E3418" s="74">
        <v>372.72649999999999</v>
      </c>
      <c r="G3418" s="75">
        <v>257.41440999999998</v>
      </c>
      <c r="H3418" s="75">
        <v>1053.2250000000001</v>
      </c>
      <c r="I3418" s="75">
        <v>1019.25</v>
      </c>
      <c r="J3418" s="75">
        <v>962.625</v>
      </c>
      <c r="K3418" s="75">
        <v>792.75</v>
      </c>
      <c r="L3418" s="76">
        <v>209.73599999999999</v>
      </c>
      <c r="M3418" s="75">
        <v>1019.25</v>
      </c>
      <c r="N3418" s="75">
        <v>1019.25</v>
      </c>
      <c r="O3418" s="75">
        <v>1019.25</v>
      </c>
      <c r="P3418" s="77">
        <v>209.73599999999999</v>
      </c>
      <c r="Q3418" s="77">
        <v>1053.2250000000001</v>
      </c>
    </row>
    <row r="3419" spans="1:17" x14ac:dyDescent="0.2">
      <c r="A3419" s="19">
        <v>40189391</v>
      </c>
      <c r="B3419" s="19" t="s">
        <v>104</v>
      </c>
      <c r="C3419" s="20">
        <v>88305</v>
      </c>
      <c r="D3419" s="73">
        <v>452</v>
      </c>
      <c r="E3419" s="74">
        <v>57.660999999999994</v>
      </c>
      <c r="G3419" s="75">
        <v>683.04831000000001</v>
      </c>
      <c r="H3419" s="75">
        <v>5254.5</v>
      </c>
      <c r="I3419" s="75">
        <v>5085</v>
      </c>
      <c r="J3419" s="75">
        <v>4802.5</v>
      </c>
      <c r="K3419" s="75">
        <v>3954.9999999999995</v>
      </c>
      <c r="L3419" s="76">
        <v>2248.29</v>
      </c>
      <c r="M3419" s="75">
        <v>5085</v>
      </c>
      <c r="N3419" s="75">
        <v>5085</v>
      </c>
      <c r="O3419" s="75">
        <v>5085</v>
      </c>
      <c r="P3419" s="77">
        <v>683.04831000000001</v>
      </c>
      <c r="Q3419" s="77">
        <v>5254.5</v>
      </c>
    </row>
    <row r="3420" spans="1:17" x14ac:dyDescent="0.2">
      <c r="A3420" s="19">
        <v>40189409</v>
      </c>
      <c r="B3420" s="19" t="s">
        <v>4422</v>
      </c>
      <c r="C3420" s="20">
        <v>88309</v>
      </c>
      <c r="D3420" s="73">
        <v>1096</v>
      </c>
      <c r="E3420" s="74">
        <v>892.98649999999986</v>
      </c>
      <c r="G3420" s="75">
        <v>135.74483000000001</v>
      </c>
      <c r="H3420" s="75">
        <v>288.95100000000002</v>
      </c>
      <c r="I3420" s="75">
        <v>279.63000000000005</v>
      </c>
      <c r="J3420" s="75">
        <v>264.09499999999997</v>
      </c>
      <c r="K3420" s="75">
        <v>217.48999999999998</v>
      </c>
      <c r="L3420" s="74" t="s">
        <v>674</v>
      </c>
      <c r="M3420" s="75">
        <v>279.63000000000005</v>
      </c>
      <c r="N3420" s="75">
        <v>279.63000000000005</v>
      </c>
      <c r="O3420" s="75">
        <v>279.63000000000005</v>
      </c>
      <c r="P3420" s="75">
        <v>135.74483000000001</v>
      </c>
      <c r="Q3420" s="75">
        <v>288.95100000000002</v>
      </c>
    </row>
    <row r="3421" spans="1:17" x14ac:dyDescent="0.2">
      <c r="A3421" s="19">
        <v>40189417</v>
      </c>
      <c r="B3421" s="19" t="s">
        <v>1790</v>
      </c>
      <c r="C3421" s="20">
        <v>88305</v>
      </c>
      <c r="D3421" s="73">
        <v>452</v>
      </c>
      <c r="E3421" s="74">
        <v>57.660999999999994</v>
      </c>
      <c r="G3421" s="75">
        <v>89.966448</v>
      </c>
      <c r="H3421" s="75">
        <v>191.50559999999999</v>
      </c>
      <c r="I3421" s="75">
        <v>185.328</v>
      </c>
      <c r="J3421" s="75">
        <v>175.03199999999998</v>
      </c>
      <c r="K3421" s="75">
        <v>144.14399999999998</v>
      </c>
      <c r="L3421" s="74" t="s">
        <v>674</v>
      </c>
      <c r="M3421" s="75">
        <v>185.328</v>
      </c>
      <c r="N3421" s="75">
        <v>185.328</v>
      </c>
      <c r="O3421" s="75">
        <v>185.328</v>
      </c>
      <c r="P3421" s="75">
        <v>89.966448</v>
      </c>
      <c r="Q3421" s="75">
        <v>191.50559999999999</v>
      </c>
    </row>
    <row r="3422" spans="1:17" x14ac:dyDescent="0.2">
      <c r="A3422" s="19">
        <v>40189425</v>
      </c>
      <c r="B3422" s="19" t="s">
        <v>4587</v>
      </c>
      <c r="C3422" s="20">
        <v>88329</v>
      </c>
      <c r="D3422" s="73">
        <v>97.25</v>
      </c>
      <c r="E3422" s="74">
        <v>39.053999999999995</v>
      </c>
      <c r="G3422" s="75">
        <v>170.618188</v>
      </c>
      <c r="H3422" s="75">
        <v>363.18360000000001</v>
      </c>
      <c r="I3422" s="75">
        <v>351.46800000000002</v>
      </c>
      <c r="J3422" s="75">
        <v>331.94199999999995</v>
      </c>
      <c r="K3422" s="75">
        <v>273.36399999999998</v>
      </c>
      <c r="L3422" s="74" t="s">
        <v>674</v>
      </c>
      <c r="M3422" s="75">
        <v>351.46800000000002</v>
      </c>
      <c r="N3422" s="75">
        <v>351.46800000000002</v>
      </c>
      <c r="O3422" s="75">
        <v>351.46800000000002</v>
      </c>
      <c r="P3422" s="75">
        <v>170.618188</v>
      </c>
      <c r="Q3422" s="75">
        <v>363.18360000000001</v>
      </c>
    </row>
    <row r="3423" spans="1:17" x14ac:dyDescent="0.2">
      <c r="A3423" s="19">
        <v>40189433</v>
      </c>
      <c r="B3423" s="19" t="s">
        <v>2378</v>
      </c>
      <c r="C3423" s="20">
        <v>88331</v>
      </c>
      <c r="D3423" s="73">
        <v>372.75</v>
      </c>
      <c r="E3423" s="74">
        <v>180.83749999999998</v>
      </c>
      <c r="G3423" s="75">
        <v>340.50711999999999</v>
      </c>
      <c r="H3423" s="75">
        <v>405.22890000000001</v>
      </c>
      <c r="I3423" s="75">
        <v>392.15700000000004</v>
      </c>
      <c r="J3423" s="75">
        <v>370.37049999999999</v>
      </c>
      <c r="K3423" s="75">
        <v>305.01099999999997</v>
      </c>
      <c r="L3423" s="76">
        <v>209.73599999999999</v>
      </c>
      <c r="M3423" s="75">
        <v>392.15700000000004</v>
      </c>
      <c r="N3423" s="75">
        <v>392.15700000000004</v>
      </c>
      <c r="O3423" s="75">
        <v>392.15700000000004</v>
      </c>
      <c r="P3423" s="77">
        <v>209.73599999999999</v>
      </c>
      <c r="Q3423" s="77">
        <v>405.22890000000001</v>
      </c>
    </row>
    <row r="3424" spans="1:17" x14ac:dyDescent="0.2">
      <c r="A3424" s="19">
        <v>40189441</v>
      </c>
      <c r="B3424" s="19" t="s">
        <v>2380</v>
      </c>
      <c r="C3424" s="20">
        <v>88332</v>
      </c>
      <c r="D3424" s="73">
        <v>188</v>
      </c>
      <c r="E3424" s="74">
        <v>0</v>
      </c>
      <c r="G3424" s="75">
        <v>347.59784999999999</v>
      </c>
      <c r="H3424" s="75">
        <v>402.45750000000004</v>
      </c>
      <c r="I3424" s="75">
        <v>389.47500000000002</v>
      </c>
      <c r="J3424" s="75">
        <v>367.83749999999998</v>
      </c>
      <c r="K3424" s="75">
        <v>302.92499999999995</v>
      </c>
      <c r="L3424" s="76">
        <v>243.64800000000002</v>
      </c>
      <c r="M3424" s="75">
        <v>389.47500000000002</v>
      </c>
      <c r="N3424" s="75">
        <v>389.47500000000002</v>
      </c>
      <c r="O3424" s="75">
        <v>389.47500000000002</v>
      </c>
      <c r="P3424" s="77">
        <v>243.64800000000002</v>
      </c>
      <c r="Q3424" s="77">
        <v>402.45750000000004</v>
      </c>
    </row>
    <row r="3425" spans="1:17" x14ac:dyDescent="0.2">
      <c r="A3425" s="19">
        <v>40189466</v>
      </c>
      <c r="B3425" s="19" t="s">
        <v>4590</v>
      </c>
      <c r="C3425" s="20">
        <v>88307</v>
      </c>
      <c r="D3425" s="73">
        <v>530</v>
      </c>
      <c r="E3425" s="74">
        <v>372.72649999999999</v>
      </c>
      <c r="G3425" s="75">
        <v>674.55612400000007</v>
      </c>
      <c r="H3425" s="75">
        <v>1435.8828000000001</v>
      </c>
      <c r="I3425" s="75">
        <v>1389.5640000000003</v>
      </c>
      <c r="J3425" s="75">
        <v>1312.366</v>
      </c>
      <c r="K3425" s="75">
        <v>1080.7719999999999</v>
      </c>
      <c r="L3425" s="74" t="s">
        <v>674</v>
      </c>
      <c r="M3425" s="75">
        <v>1389.5640000000003</v>
      </c>
      <c r="N3425" s="75">
        <v>1389.5640000000003</v>
      </c>
      <c r="O3425" s="75">
        <v>1389.5640000000003</v>
      </c>
      <c r="P3425" s="75">
        <v>674.55612400000007</v>
      </c>
      <c r="Q3425" s="75">
        <v>1435.8828000000001</v>
      </c>
    </row>
    <row r="3426" spans="1:17" x14ac:dyDescent="0.2">
      <c r="A3426" s="19">
        <v>40189854</v>
      </c>
      <c r="B3426" s="19" t="s">
        <v>2188</v>
      </c>
      <c r="C3426" s="20">
        <v>88361</v>
      </c>
      <c r="D3426" s="73">
        <v>711.5</v>
      </c>
      <c r="E3426" s="74">
        <v>372.72649999999999</v>
      </c>
      <c r="G3426" s="75">
        <v>110.08132400000001</v>
      </c>
      <c r="H3426" s="75">
        <v>234.32280000000003</v>
      </c>
      <c r="I3426" s="75">
        <v>226.76400000000004</v>
      </c>
      <c r="J3426" s="75">
        <v>214.166</v>
      </c>
      <c r="K3426" s="75">
        <v>176.37199999999999</v>
      </c>
      <c r="L3426" s="74" t="s">
        <v>674</v>
      </c>
      <c r="M3426" s="75">
        <v>226.76400000000004</v>
      </c>
      <c r="N3426" s="75">
        <v>226.76400000000004</v>
      </c>
      <c r="O3426" s="75">
        <v>226.76400000000004</v>
      </c>
      <c r="P3426" s="75">
        <v>110.08132400000001</v>
      </c>
      <c r="Q3426" s="75">
        <v>234.32280000000003</v>
      </c>
    </row>
    <row r="3427" spans="1:17" x14ac:dyDescent="0.2">
      <c r="A3427" s="19">
        <v>40189854</v>
      </c>
      <c r="B3427" s="19" t="s">
        <v>2188</v>
      </c>
      <c r="C3427" s="20">
        <v>88361</v>
      </c>
      <c r="D3427" s="73">
        <v>711.5</v>
      </c>
      <c r="E3427" s="74">
        <v>372.72649999999999</v>
      </c>
      <c r="G3427" s="75">
        <v>231.76992000000001</v>
      </c>
      <c r="H3427" s="75">
        <v>147.8049</v>
      </c>
      <c r="I3427" s="75">
        <v>143.03700000000001</v>
      </c>
      <c r="J3427" s="75">
        <v>135.09049999999999</v>
      </c>
      <c r="K3427" s="75">
        <v>111.251</v>
      </c>
      <c r="L3427" s="76">
        <v>157.25700000000001</v>
      </c>
      <c r="M3427" s="75">
        <v>143.03700000000001</v>
      </c>
      <c r="N3427" s="75">
        <v>143.03700000000001</v>
      </c>
      <c r="O3427" s="75">
        <v>143.03700000000001</v>
      </c>
      <c r="P3427" s="77">
        <v>111.251</v>
      </c>
      <c r="Q3427" s="77">
        <v>231.76992000000001</v>
      </c>
    </row>
    <row r="3428" spans="1:17" x14ac:dyDescent="0.2">
      <c r="A3428" s="19">
        <v>40189953</v>
      </c>
      <c r="B3428" s="19" t="s">
        <v>1793</v>
      </c>
      <c r="C3428" s="72" t="s">
        <v>1794</v>
      </c>
      <c r="D3428" s="73">
        <v>153</v>
      </c>
      <c r="E3428" s="74">
        <v>0</v>
      </c>
      <c r="G3428" s="75">
        <v>420.72931999999997</v>
      </c>
      <c r="H3428" s="75">
        <v>289.19279999999998</v>
      </c>
      <c r="I3428" s="75">
        <v>279.86399999999998</v>
      </c>
      <c r="J3428" s="75">
        <v>264.31599999999997</v>
      </c>
      <c r="K3428" s="75">
        <v>217.67199999999997</v>
      </c>
      <c r="L3428" s="76">
        <v>287.55900000000003</v>
      </c>
      <c r="M3428" s="75">
        <v>279.86399999999998</v>
      </c>
      <c r="N3428" s="75">
        <v>279.86399999999998</v>
      </c>
      <c r="O3428" s="75">
        <v>279.86399999999998</v>
      </c>
      <c r="P3428" s="77">
        <v>217.67199999999997</v>
      </c>
      <c r="Q3428" s="77">
        <v>420.72931999999997</v>
      </c>
    </row>
    <row r="3429" spans="1:17" x14ac:dyDescent="0.2">
      <c r="A3429" s="19">
        <v>40189961</v>
      </c>
      <c r="B3429" s="19" t="s">
        <v>3545</v>
      </c>
      <c r="C3429" s="20">
        <v>88321</v>
      </c>
      <c r="D3429" s="73">
        <v>363.75</v>
      </c>
      <c r="E3429" s="74">
        <v>39.053999999999995</v>
      </c>
      <c r="G3429" s="75">
        <v>420.72931999999997</v>
      </c>
      <c r="H3429" s="75">
        <v>289.19279999999998</v>
      </c>
      <c r="I3429" s="75">
        <v>279.86399999999998</v>
      </c>
      <c r="J3429" s="75">
        <v>264.31599999999997</v>
      </c>
      <c r="K3429" s="75">
        <v>217.67199999999997</v>
      </c>
      <c r="L3429" s="76">
        <v>287.55900000000003</v>
      </c>
      <c r="M3429" s="75">
        <v>279.86399999999998</v>
      </c>
      <c r="N3429" s="75">
        <v>279.86399999999998</v>
      </c>
      <c r="O3429" s="75">
        <v>279.86399999999998</v>
      </c>
      <c r="P3429" s="77">
        <v>217.67199999999997</v>
      </c>
      <c r="Q3429" s="77">
        <v>420.72931999999997</v>
      </c>
    </row>
    <row r="3430" spans="1:17" x14ac:dyDescent="0.2">
      <c r="A3430" s="19">
        <v>40190670</v>
      </c>
      <c r="B3430" s="19" t="s">
        <v>2677</v>
      </c>
      <c r="C3430" s="20">
        <v>8834426</v>
      </c>
      <c r="D3430" s="73">
        <v>537.25</v>
      </c>
      <c r="E3430" s="74">
        <v>0</v>
      </c>
      <c r="G3430" s="75">
        <v>420.72931999999997</v>
      </c>
      <c r="H3430" s="75">
        <v>289.19279999999998</v>
      </c>
      <c r="I3430" s="75">
        <v>279.86399999999998</v>
      </c>
      <c r="J3430" s="75">
        <v>264.31599999999997</v>
      </c>
      <c r="K3430" s="75">
        <v>217.67199999999997</v>
      </c>
      <c r="L3430" s="76">
        <v>287.55900000000003</v>
      </c>
      <c r="M3430" s="75">
        <v>279.86399999999998</v>
      </c>
      <c r="N3430" s="75">
        <v>279.86399999999998</v>
      </c>
      <c r="O3430" s="75">
        <v>279.86399999999998</v>
      </c>
      <c r="P3430" s="77">
        <v>217.67199999999997</v>
      </c>
      <c r="Q3430" s="77">
        <v>420.72931999999997</v>
      </c>
    </row>
    <row r="3431" spans="1:17" x14ac:dyDescent="0.2">
      <c r="A3431" s="19">
        <v>40190688</v>
      </c>
      <c r="B3431" s="19" t="s">
        <v>2678</v>
      </c>
      <c r="C3431" s="20">
        <v>88344</v>
      </c>
      <c r="D3431" s="73">
        <v>753.5</v>
      </c>
      <c r="E3431" s="74">
        <v>372.72649999999999</v>
      </c>
      <c r="G3431" s="75">
        <v>420.72931999999997</v>
      </c>
      <c r="H3431" s="75">
        <v>549.93690000000004</v>
      </c>
      <c r="I3431" s="75">
        <v>532.197</v>
      </c>
      <c r="J3431" s="75">
        <v>502.63050000000004</v>
      </c>
      <c r="K3431" s="75">
        <v>413.93099999999998</v>
      </c>
      <c r="L3431" s="76">
        <v>287.55900000000003</v>
      </c>
      <c r="M3431" s="75">
        <v>532.197</v>
      </c>
      <c r="N3431" s="75">
        <v>532.197</v>
      </c>
      <c r="O3431" s="75">
        <v>532.197</v>
      </c>
      <c r="P3431" s="77">
        <v>287.55900000000003</v>
      </c>
      <c r="Q3431" s="77">
        <v>549.93690000000004</v>
      </c>
    </row>
    <row r="3432" spans="1:17" x14ac:dyDescent="0.2">
      <c r="A3432" s="19">
        <v>40190696</v>
      </c>
      <c r="B3432" s="19" t="s">
        <v>1118</v>
      </c>
      <c r="C3432" s="72"/>
      <c r="D3432" s="73">
        <v>411.25</v>
      </c>
      <c r="E3432" s="74">
        <v>0</v>
      </c>
      <c r="G3432" s="75">
        <v>231.76992000000001</v>
      </c>
      <c r="H3432" s="75">
        <v>198.78750000000002</v>
      </c>
      <c r="I3432" s="75">
        <v>192.375</v>
      </c>
      <c r="J3432" s="75">
        <v>181.6875</v>
      </c>
      <c r="K3432" s="75">
        <v>149.625</v>
      </c>
      <c r="L3432" s="76">
        <v>157.25700000000001</v>
      </c>
      <c r="M3432" s="75">
        <v>192.375</v>
      </c>
      <c r="N3432" s="75">
        <v>192.375</v>
      </c>
      <c r="O3432" s="75">
        <v>192.375</v>
      </c>
      <c r="P3432" s="77">
        <v>149.625</v>
      </c>
      <c r="Q3432" s="77">
        <v>231.76992000000001</v>
      </c>
    </row>
    <row r="3433" spans="1:17" x14ac:dyDescent="0.2">
      <c r="A3433" s="19">
        <v>40190704</v>
      </c>
      <c r="B3433" s="19" t="s">
        <v>1117</v>
      </c>
      <c r="C3433" s="72"/>
      <c r="D3433" s="73">
        <v>274.25</v>
      </c>
      <c r="E3433" s="74">
        <v>0</v>
      </c>
      <c r="G3433" s="75">
        <v>231.76992000000001</v>
      </c>
      <c r="H3433" s="75">
        <v>138.82110000000003</v>
      </c>
      <c r="I3433" s="75">
        <v>134.34300000000002</v>
      </c>
      <c r="J3433" s="75">
        <v>126.87950000000001</v>
      </c>
      <c r="K3433" s="75">
        <v>104.489</v>
      </c>
      <c r="L3433" s="76">
        <v>157.25700000000001</v>
      </c>
      <c r="M3433" s="75">
        <v>134.34300000000002</v>
      </c>
      <c r="N3433" s="75">
        <v>134.34300000000002</v>
      </c>
      <c r="O3433" s="75">
        <v>134.34300000000002</v>
      </c>
      <c r="P3433" s="77">
        <v>104.489</v>
      </c>
      <c r="Q3433" s="77">
        <v>231.76992000000001</v>
      </c>
    </row>
    <row r="3434" spans="1:17" x14ac:dyDescent="0.2">
      <c r="A3434" s="19">
        <v>40190712</v>
      </c>
      <c r="B3434" s="19" t="s">
        <v>1115</v>
      </c>
      <c r="C3434" s="72"/>
      <c r="D3434" s="73">
        <v>34.75</v>
      </c>
      <c r="E3434" s="74">
        <v>0</v>
      </c>
      <c r="G3434" s="75">
        <v>231.76992000000001</v>
      </c>
      <c r="H3434" s="75">
        <v>138.82110000000003</v>
      </c>
      <c r="I3434" s="75">
        <v>134.34300000000002</v>
      </c>
      <c r="J3434" s="75">
        <v>126.87950000000001</v>
      </c>
      <c r="K3434" s="75">
        <v>104.489</v>
      </c>
      <c r="L3434" s="76">
        <v>157.25700000000001</v>
      </c>
      <c r="M3434" s="75">
        <v>134.34300000000002</v>
      </c>
      <c r="N3434" s="75">
        <v>134.34300000000002</v>
      </c>
      <c r="O3434" s="75">
        <v>134.34300000000002</v>
      </c>
      <c r="P3434" s="77">
        <v>104.489</v>
      </c>
      <c r="Q3434" s="77">
        <v>231.76992000000001</v>
      </c>
    </row>
    <row r="3435" spans="1:17" x14ac:dyDescent="0.2">
      <c r="A3435" s="19">
        <v>40190720</v>
      </c>
      <c r="B3435" s="19" t="s">
        <v>1116</v>
      </c>
      <c r="C3435" s="72"/>
      <c r="D3435" s="73">
        <v>171.75</v>
      </c>
      <c r="E3435" s="74">
        <v>0</v>
      </c>
      <c r="G3435" s="75">
        <v>231.76992000000001</v>
      </c>
      <c r="H3435" s="75">
        <v>138.82110000000003</v>
      </c>
      <c r="I3435" s="75">
        <v>134.34300000000002</v>
      </c>
      <c r="J3435" s="75">
        <v>126.87950000000001</v>
      </c>
      <c r="K3435" s="75">
        <v>104.489</v>
      </c>
      <c r="L3435" s="76">
        <v>157.25700000000001</v>
      </c>
      <c r="M3435" s="75">
        <v>134.34300000000002</v>
      </c>
      <c r="N3435" s="75">
        <v>134.34300000000002</v>
      </c>
      <c r="O3435" s="75">
        <v>134.34300000000002</v>
      </c>
      <c r="P3435" s="77">
        <v>104.489</v>
      </c>
      <c r="Q3435" s="77">
        <v>231.76992000000001</v>
      </c>
    </row>
    <row r="3436" spans="1:17" x14ac:dyDescent="0.2">
      <c r="A3436" s="19">
        <v>40190738</v>
      </c>
      <c r="B3436" s="19" t="s">
        <v>1119</v>
      </c>
      <c r="C3436" s="72"/>
      <c r="D3436" s="73">
        <v>137.25</v>
      </c>
      <c r="E3436" s="74">
        <v>0</v>
      </c>
      <c r="G3436" s="75">
        <v>231.76992000000001</v>
      </c>
      <c r="H3436" s="75">
        <v>147.8049</v>
      </c>
      <c r="I3436" s="75">
        <v>143.03700000000001</v>
      </c>
      <c r="J3436" s="75">
        <v>135.09049999999999</v>
      </c>
      <c r="K3436" s="75">
        <v>111.251</v>
      </c>
      <c r="L3436" s="76">
        <v>157.25700000000001</v>
      </c>
      <c r="M3436" s="75">
        <v>143.03700000000001</v>
      </c>
      <c r="N3436" s="75">
        <v>143.03700000000001</v>
      </c>
      <c r="O3436" s="75">
        <v>143.03700000000001</v>
      </c>
      <c r="P3436" s="77">
        <v>111.251</v>
      </c>
      <c r="Q3436" s="77">
        <v>231.76992000000001</v>
      </c>
    </row>
    <row r="3437" spans="1:17" x14ac:dyDescent="0.2">
      <c r="A3437" s="19">
        <v>40198822</v>
      </c>
      <c r="B3437" s="19" t="s">
        <v>1788</v>
      </c>
      <c r="C3437" s="20">
        <v>88112</v>
      </c>
      <c r="D3437" s="73">
        <v>307</v>
      </c>
      <c r="E3437" s="74">
        <v>57.660999999999994</v>
      </c>
      <c r="G3437" s="75">
        <v>231.76992000000001</v>
      </c>
      <c r="H3437" s="75">
        <v>147.8049</v>
      </c>
      <c r="I3437" s="75">
        <v>143.03700000000001</v>
      </c>
      <c r="J3437" s="75">
        <v>135.09049999999999</v>
      </c>
      <c r="K3437" s="75">
        <v>111.251</v>
      </c>
      <c r="L3437" s="76">
        <v>157.25700000000001</v>
      </c>
      <c r="M3437" s="75">
        <v>143.03700000000001</v>
      </c>
      <c r="N3437" s="75">
        <v>143.03700000000001</v>
      </c>
      <c r="O3437" s="75">
        <v>143.03700000000001</v>
      </c>
      <c r="P3437" s="77">
        <v>111.251</v>
      </c>
      <c r="Q3437" s="77">
        <v>231.76992000000001</v>
      </c>
    </row>
    <row r="3438" spans="1:17" x14ac:dyDescent="0.2">
      <c r="A3438" s="19">
        <v>40930034</v>
      </c>
      <c r="B3438" s="19" t="s">
        <v>4953</v>
      </c>
      <c r="C3438" s="72" t="s">
        <v>2341</v>
      </c>
      <c r="D3438" s="73">
        <v>124</v>
      </c>
      <c r="E3438" s="74">
        <v>0</v>
      </c>
      <c r="G3438" s="75">
        <v>0</v>
      </c>
      <c r="H3438" s="75">
        <v>195.8022</v>
      </c>
      <c r="I3438" s="75">
        <v>189.48599999999999</v>
      </c>
      <c r="J3438" s="75">
        <v>178.95899999999997</v>
      </c>
      <c r="K3438" s="75">
        <v>147.37799999999999</v>
      </c>
      <c r="L3438" s="76">
        <v>0</v>
      </c>
      <c r="M3438" s="75">
        <v>189.48599999999999</v>
      </c>
      <c r="N3438" s="75">
        <v>189.48599999999999</v>
      </c>
      <c r="O3438" s="75">
        <v>189.48599999999999</v>
      </c>
      <c r="P3438" s="77">
        <v>0</v>
      </c>
      <c r="Q3438" s="77">
        <v>195.8022</v>
      </c>
    </row>
    <row r="3439" spans="1:17" x14ac:dyDescent="0.2">
      <c r="A3439" s="19">
        <v>40930067</v>
      </c>
      <c r="B3439" s="19" t="s">
        <v>3532</v>
      </c>
      <c r="C3439" s="72" t="s">
        <v>3534</v>
      </c>
      <c r="D3439" s="73">
        <v>109.5</v>
      </c>
      <c r="E3439" s="74">
        <v>0</v>
      </c>
      <c r="G3439" s="75">
        <v>0</v>
      </c>
      <c r="H3439" s="75">
        <v>124.77809999999999</v>
      </c>
      <c r="I3439" s="75">
        <v>120.75299999999999</v>
      </c>
      <c r="J3439" s="75">
        <v>114.04449999999999</v>
      </c>
      <c r="K3439" s="75">
        <v>93.918999999999983</v>
      </c>
      <c r="L3439" s="76">
        <v>0</v>
      </c>
      <c r="M3439" s="75">
        <v>120.75299999999999</v>
      </c>
      <c r="N3439" s="75">
        <v>120.75299999999999</v>
      </c>
      <c r="O3439" s="75">
        <v>120.75299999999999</v>
      </c>
      <c r="P3439" s="77">
        <v>0</v>
      </c>
      <c r="Q3439" s="77">
        <v>124.77809999999999</v>
      </c>
    </row>
    <row r="3440" spans="1:17" x14ac:dyDescent="0.2">
      <c r="A3440" s="19">
        <v>40930075</v>
      </c>
      <c r="B3440" s="19" t="s">
        <v>399</v>
      </c>
      <c r="C3440" s="72" t="s">
        <v>409</v>
      </c>
      <c r="D3440" s="73">
        <v>130.5</v>
      </c>
      <c r="E3440" s="74">
        <v>0</v>
      </c>
      <c r="G3440" s="75">
        <v>949.56850999999995</v>
      </c>
      <c r="H3440" s="75">
        <v>979.87590000000012</v>
      </c>
      <c r="I3440" s="75">
        <v>948.26700000000017</v>
      </c>
      <c r="J3440" s="75">
        <v>895.58550000000002</v>
      </c>
      <c r="K3440" s="75">
        <v>737.54100000000005</v>
      </c>
      <c r="L3440" s="76">
        <v>2087.0009999999997</v>
      </c>
      <c r="M3440" s="75">
        <v>948.26700000000017</v>
      </c>
      <c r="N3440" s="75">
        <v>948.26700000000017</v>
      </c>
      <c r="O3440" s="75">
        <v>948.26700000000017</v>
      </c>
      <c r="P3440" s="77">
        <v>737.54100000000005</v>
      </c>
      <c r="Q3440" s="77">
        <v>2087.0009999999997</v>
      </c>
    </row>
    <row r="3441" spans="1:17" x14ac:dyDescent="0.2">
      <c r="A3441" s="19">
        <v>40930117</v>
      </c>
      <c r="B3441" s="19" t="s">
        <v>3092</v>
      </c>
      <c r="C3441" s="72" t="s">
        <v>3091</v>
      </c>
      <c r="D3441" s="73">
        <v>124</v>
      </c>
      <c r="E3441" s="74">
        <v>0</v>
      </c>
      <c r="G3441" s="75">
        <v>949.56850999999995</v>
      </c>
      <c r="H3441" s="75">
        <v>979.87590000000012</v>
      </c>
      <c r="I3441" s="75">
        <v>948.26700000000017</v>
      </c>
      <c r="J3441" s="75">
        <v>895.58550000000002</v>
      </c>
      <c r="K3441" s="75">
        <v>737.54100000000005</v>
      </c>
      <c r="L3441" s="76">
        <v>2087.0009999999997</v>
      </c>
      <c r="M3441" s="75">
        <v>948.26700000000017</v>
      </c>
      <c r="N3441" s="75">
        <v>948.26700000000017</v>
      </c>
      <c r="O3441" s="75">
        <v>948.26700000000017</v>
      </c>
      <c r="P3441" s="77">
        <v>737.54100000000005</v>
      </c>
      <c r="Q3441" s="77">
        <v>2087.0009999999997</v>
      </c>
    </row>
    <row r="3442" spans="1:17" x14ac:dyDescent="0.2">
      <c r="A3442" s="19">
        <v>40930158</v>
      </c>
      <c r="B3442" s="19" t="s">
        <v>1</v>
      </c>
      <c r="C3442" s="72" t="s">
        <v>0</v>
      </c>
      <c r="D3442" s="73">
        <v>161.75</v>
      </c>
      <c r="E3442" s="74">
        <v>0</v>
      </c>
      <c r="G3442" s="75">
        <v>949.56850999999995</v>
      </c>
      <c r="H3442" s="75">
        <v>979.87590000000012</v>
      </c>
      <c r="I3442" s="75">
        <v>948.26700000000017</v>
      </c>
      <c r="J3442" s="75">
        <v>895.58550000000002</v>
      </c>
      <c r="K3442" s="75">
        <v>737.54100000000005</v>
      </c>
      <c r="L3442" s="76">
        <v>2087.0009999999997</v>
      </c>
      <c r="M3442" s="75">
        <v>948.26700000000017</v>
      </c>
      <c r="N3442" s="75">
        <v>948.26700000000017</v>
      </c>
      <c r="O3442" s="75">
        <v>948.26700000000017</v>
      </c>
      <c r="P3442" s="77">
        <v>737.54100000000005</v>
      </c>
      <c r="Q3442" s="77">
        <v>2087.0009999999997</v>
      </c>
    </row>
    <row r="3443" spans="1:17" x14ac:dyDescent="0.2">
      <c r="A3443" s="19">
        <v>40930190</v>
      </c>
      <c r="B3443" s="19" t="s">
        <v>3063</v>
      </c>
      <c r="C3443" s="72" t="s">
        <v>3065</v>
      </c>
      <c r="D3443" s="73">
        <v>137.5</v>
      </c>
      <c r="E3443" s="74">
        <v>0</v>
      </c>
      <c r="G3443" s="75">
        <v>351.66599000000002</v>
      </c>
      <c r="H3443" s="75">
        <v>385.44780000000003</v>
      </c>
      <c r="I3443" s="75">
        <v>373.01400000000001</v>
      </c>
      <c r="J3443" s="75">
        <v>352.291</v>
      </c>
      <c r="K3443" s="75">
        <v>290.12199999999996</v>
      </c>
      <c r="L3443" s="76">
        <v>549.00900000000001</v>
      </c>
      <c r="M3443" s="75">
        <v>373.01400000000001</v>
      </c>
      <c r="N3443" s="75">
        <v>373.01400000000001</v>
      </c>
      <c r="O3443" s="75">
        <v>373.01400000000001</v>
      </c>
      <c r="P3443" s="77">
        <v>290.12199999999996</v>
      </c>
      <c r="Q3443" s="77">
        <v>549.00900000000001</v>
      </c>
    </row>
    <row r="3444" spans="1:17" x14ac:dyDescent="0.2">
      <c r="A3444" s="19">
        <v>40930273</v>
      </c>
      <c r="B3444" s="19" t="s">
        <v>268</v>
      </c>
      <c r="C3444" s="72" t="s">
        <v>416</v>
      </c>
      <c r="D3444" s="73">
        <v>174</v>
      </c>
      <c r="E3444" s="74">
        <v>0</v>
      </c>
      <c r="G3444" s="75">
        <v>275.37886000000003</v>
      </c>
      <c r="H3444" s="75">
        <v>191.44050000000001</v>
      </c>
      <c r="I3444" s="75">
        <v>185.26499999999999</v>
      </c>
      <c r="J3444" s="75">
        <v>174.9725</v>
      </c>
      <c r="K3444" s="75">
        <v>144.095</v>
      </c>
      <c r="L3444" s="76">
        <v>1235.3399999999999</v>
      </c>
      <c r="M3444" s="75">
        <v>185.26499999999999</v>
      </c>
      <c r="N3444" s="75">
        <v>185.26499999999999</v>
      </c>
      <c r="O3444" s="75">
        <v>185.26499999999999</v>
      </c>
      <c r="P3444" s="77">
        <v>144.095</v>
      </c>
      <c r="Q3444" s="77">
        <v>1235.3399999999999</v>
      </c>
    </row>
    <row r="3445" spans="1:17" x14ac:dyDescent="0.2">
      <c r="A3445" s="19">
        <v>40930299</v>
      </c>
      <c r="B3445" s="19" t="s">
        <v>269</v>
      </c>
      <c r="C3445" s="72" t="s">
        <v>413</v>
      </c>
      <c r="D3445" s="73">
        <v>174</v>
      </c>
      <c r="E3445" s="74">
        <v>0</v>
      </c>
      <c r="G3445" s="75">
        <v>0</v>
      </c>
      <c r="H3445" s="75">
        <v>191.44050000000001</v>
      </c>
      <c r="I3445" s="75">
        <v>185.26499999999999</v>
      </c>
      <c r="J3445" s="75">
        <v>174.9725</v>
      </c>
      <c r="K3445" s="75">
        <v>144.095</v>
      </c>
      <c r="L3445" s="76">
        <v>0</v>
      </c>
      <c r="M3445" s="75">
        <v>185.26499999999999</v>
      </c>
      <c r="N3445" s="75">
        <v>185.26499999999999</v>
      </c>
      <c r="O3445" s="75">
        <v>185.26499999999999</v>
      </c>
      <c r="P3445" s="77">
        <v>0</v>
      </c>
      <c r="Q3445" s="77">
        <v>191.44050000000001</v>
      </c>
    </row>
    <row r="3446" spans="1:17" x14ac:dyDescent="0.2">
      <c r="A3446" s="19">
        <v>40930307</v>
      </c>
      <c r="B3446" s="19" t="s">
        <v>2832</v>
      </c>
      <c r="C3446" s="72" t="s">
        <v>2834</v>
      </c>
      <c r="D3446" s="73">
        <v>180.25</v>
      </c>
      <c r="E3446" s="74">
        <v>0</v>
      </c>
      <c r="G3446" s="75">
        <v>275.37886000000003</v>
      </c>
      <c r="H3446" s="75">
        <v>191.44050000000001</v>
      </c>
      <c r="I3446" s="75">
        <v>185.26499999999999</v>
      </c>
      <c r="J3446" s="75">
        <v>174.9725</v>
      </c>
      <c r="K3446" s="75">
        <v>144.095</v>
      </c>
      <c r="L3446" s="76">
        <v>1235.3399999999999</v>
      </c>
      <c r="M3446" s="75">
        <v>185.26499999999999</v>
      </c>
      <c r="N3446" s="75">
        <v>185.26499999999999</v>
      </c>
      <c r="O3446" s="75">
        <v>185.26499999999999</v>
      </c>
      <c r="P3446" s="77">
        <v>144.095</v>
      </c>
      <c r="Q3446" s="77">
        <v>1235.3399999999999</v>
      </c>
    </row>
    <row r="3447" spans="1:17" x14ac:dyDescent="0.2">
      <c r="A3447" s="19">
        <v>40930562</v>
      </c>
      <c r="B3447" s="19" t="s">
        <v>4722</v>
      </c>
      <c r="C3447" s="72" t="s">
        <v>4723</v>
      </c>
      <c r="D3447" s="73">
        <v>109.5</v>
      </c>
      <c r="E3447" s="74">
        <v>0</v>
      </c>
      <c r="G3447" s="75">
        <v>0</v>
      </c>
      <c r="H3447" s="75">
        <v>184.83750000000001</v>
      </c>
      <c r="I3447" s="75">
        <v>178.875</v>
      </c>
      <c r="J3447" s="75">
        <v>168.9375</v>
      </c>
      <c r="K3447" s="75">
        <v>139.125</v>
      </c>
      <c r="L3447" s="76">
        <v>0</v>
      </c>
      <c r="M3447" s="75">
        <v>178.875</v>
      </c>
      <c r="N3447" s="75">
        <v>178.875</v>
      </c>
      <c r="O3447" s="75">
        <v>178.875</v>
      </c>
      <c r="P3447" s="77">
        <v>0</v>
      </c>
      <c r="Q3447" s="77">
        <v>184.83750000000001</v>
      </c>
    </row>
    <row r="3448" spans="1:17" x14ac:dyDescent="0.2">
      <c r="A3448" s="19">
        <v>40930612</v>
      </c>
      <c r="B3448" s="19" t="s">
        <v>3435</v>
      </c>
      <c r="C3448" s="72" t="s">
        <v>3436</v>
      </c>
      <c r="D3448" s="73">
        <v>146</v>
      </c>
      <c r="E3448" s="74">
        <v>0</v>
      </c>
      <c r="G3448" s="75">
        <v>695.21470999999997</v>
      </c>
      <c r="H3448" s="75">
        <v>1175.9478000000001</v>
      </c>
      <c r="I3448" s="75">
        <v>1138.0140000000001</v>
      </c>
      <c r="J3448" s="75">
        <v>1074.7909999999999</v>
      </c>
      <c r="K3448" s="75">
        <v>885.12199999999996</v>
      </c>
      <c r="L3448" s="76">
        <v>331.31700000000001</v>
      </c>
      <c r="M3448" s="75">
        <v>1138.0140000000001</v>
      </c>
      <c r="N3448" s="75">
        <v>1138.0140000000001</v>
      </c>
      <c r="O3448" s="75">
        <v>1138.0140000000001</v>
      </c>
      <c r="P3448" s="77">
        <v>331.31700000000001</v>
      </c>
      <c r="Q3448" s="77">
        <v>1175.9478000000001</v>
      </c>
    </row>
    <row r="3449" spans="1:17" x14ac:dyDescent="0.2">
      <c r="A3449" s="19">
        <v>40930661</v>
      </c>
      <c r="B3449" s="19" t="s">
        <v>3760</v>
      </c>
      <c r="C3449" s="72" t="s">
        <v>3762</v>
      </c>
      <c r="D3449" s="73">
        <v>174</v>
      </c>
      <c r="E3449" s="74">
        <v>0</v>
      </c>
      <c r="G3449" s="75">
        <v>143.9057</v>
      </c>
      <c r="H3449" s="75">
        <v>501.23280000000005</v>
      </c>
      <c r="I3449" s="75">
        <v>485.06400000000002</v>
      </c>
      <c r="J3449" s="75">
        <v>458.11600000000004</v>
      </c>
      <c r="K3449" s="75">
        <v>377.27199999999999</v>
      </c>
      <c r="L3449" s="76">
        <v>213.66</v>
      </c>
      <c r="M3449" s="75">
        <v>485.06400000000002</v>
      </c>
      <c r="N3449" s="75">
        <v>485.06400000000002</v>
      </c>
      <c r="O3449" s="75">
        <v>485.06400000000002</v>
      </c>
      <c r="P3449" s="77">
        <v>143.9057</v>
      </c>
      <c r="Q3449" s="77">
        <v>501.23280000000005</v>
      </c>
    </row>
    <row r="3450" spans="1:17" x14ac:dyDescent="0.2">
      <c r="A3450" s="19">
        <v>40930752</v>
      </c>
      <c r="B3450" s="19" t="s">
        <v>4804</v>
      </c>
      <c r="C3450" s="72" t="s">
        <v>4805</v>
      </c>
      <c r="D3450" s="73">
        <v>116</v>
      </c>
      <c r="E3450" s="74">
        <v>0</v>
      </c>
      <c r="G3450" s="75">
        <v>20.05555</v>
      </c>
      <c r="H3450" s="75">
        <v>58.59</v>
      </c>
      <c r="I3450" s="75">
        <v>56.7</v>
      </c>
      <c r="J3450" s="75">
        <v>53.55</v>
      </c>
      <c r="K3450" s="75">
        <v>44.099999999999994</v>
      </c>
      <c r="L3450" s="76">
        <v>0</v>
      </c>
      <c r="M3450" s="75">
        <v>56.7</v>
      </c>
      <c r="N3450" s="75">
        <v>56.7</v>
      </c>
      <c r="O3450" s="75">
        <v>56.7</v>
      </c>
      <c r="P3450" s="77">
        <v>0</v>
      </c>
      <c r="Q3450" s="77">
        <v>58.59</v>
      </c>
    </row>
    <row r="3451" spans="1:17" x14ac:dyDescent="0.2">
      <c r="A3451" s="19">
        <v>40930851</v>
      </c>
      <c r="B3451" s="19" t="s">
        <v>3636</v>
      </c>
      <c r="C3451" s="72" t="s">
        <v>3637</v>
      </c>
      <c r="D3451" s="73">
        <v>85</v>
      </c>
      <c r="E3451" s="74">
        <v>0</v>
      </c>
      <c r="G3451" s="75">
        <v>237.625</v>
      </c>
      <c r="H3451" s="75">
        <v>711.21750000000009</v>
      </c>
      <c r="I3451" s="75">
        <v>688.27499999999998</v>
      </c>
      <c r="J3451" s="75">
        <v>650.03750000000002</v>
      </c>
      <c r="K3451" s="75">
        <v>535.32499999999993</v>
      </c>
      <c r="L3451" s="76">
        <v>0</v>
      </c>
      <c r="M3451" s="75">
        <v>688.27499999999998</v>
      </c>
      <c r="N3451" s="75">
        <v>688.27499999999998</v>
      </c>
      <c r="O3451" s="75">
        <v>688.27499999999998</v>
      </c>
      <c r="P3451" s="77">
        <v>0</v>
      </c>
      <c r="Q3451" s="77">
        <v>711.21750000000009</v>
      </c>
    </row>
    <row r="3452" spans="1:17" x14ac:dyDescent="0.2">
      <c r="A3452" s="19">
        <v>40931073</v>
      </c>
      <c r="B3452" s="19" t="s">
        <v>270</v>
      </c>
      <c r="C3452" s="72" t="s">
        <v>800</v>
      </c>
      <c r="D3452" s="73">
        <v>161.75</v>
      </c>
      <c r="E3452" s="74">
        <v>0</v>
      </c>
      <c r="G3452" s="75">
        <v>695.21470999999997</v>
      </c>
      <c r="H3452" s="75">
        <v>1198.5375000000001</v>
      </c>
      <c r="I3452" s="75">
        <v>1159.875</v>
      </c>
      <c r="J3452" s="75">
        <v>1095.4375</v>
      </c>
      <c r="K3452" s="75">
        <v>902.12499999999989</v>
      </c>
      <c r="L3452" s="76">
        <v>331.31700000000001</v>
      </c>
      <c r="M3452" s="75">
        <v>1159.875</v>
      </c>
      <c r="N3452" s="75">
        <v>1159.875</v>
      </c>
      <c r="O3452" s="75">
        <v>1159.875</v>
      </c>
      <c r="P3452" s="77">
        <v>331.31700000000001</v>
      </c>
      <c r="Q3452" s="77">
        <v>1198.5375000000001</v>
      </c>
    </row>
    <row r="3453" spans="1:17" x14ac:dyDescent="0.2">
      <c r="A3453" s="19">
        <v>40931271</v>
      </c>
      <c r="B3453" s="19" t="s">
        <v>4961</v>
      </c>
      <c r="C3453" s="72" t="s">
        <v>4962</v>
      </c>
      <c r="D3453" s="73">
        <v>418.75</v>
      </c>
      <c r="E3453" s="74">
        <v>0</v>
      </c>
      <c r="G3453" s="75">
        <v>263.49761000000001</v>
      </c>
      <c r="H3453" s="75">
        <v>163.68</v>
      </c>
      <c r="I3453" s="75">
        <v>158.4</v>
      </c>
      <c r="J3453" s="75">
        <v>149.6</v>
      </c>
      <c r="K3453" s="75">
        <v>123.19999999999999</v>
      </c>
      <c r="L3453" s="76">
        <v>32.625</v>
      </c>
      <c r="M3453" s="75">
        <v>158.4</v>
      </c>
      <c r="N3453" s="75">
        <v>158.4</v>
      </c>
      <c r="O3453" s="75">
        <v>158.4</v>
      </c>
      <c r="P3453" s="77">
        <v>32.625</v>
      </c>
      <c r="Q3453" s="77">
        <v>263.49761000000001</v>
      </c>
    </row>
    <row r="3454" spans="1:17" x14ac:dyDescent="0.2">
      <c r="A3454" s="19">
        <v>40931289</v>
      </c>
      <c r="B3454" s="19" t="s">
        <v>2471</v>
      </c>
      <c r="C3454" s="72" t="s">
        <v>1233</v>
      </c>
      <c r="D3454" s="73">
        <v>101.25</v>
      </c>
      <c r="E3454" s="74">
        <v>0</v>
      </c>
      <c r="G3454" s="75">
        <v>263.49761000000001</v>
      </c>
      <c r="H3454" s="75">
        <v>163.68</v>
      </c>
      <c r="I3454" s="75">
        <v>158.4</v>
      </c>
      <c r="J3454" s="75">
        <v>149.6</v>
      </c>
      <c r="K3454" s="75">
        <v>123.19999999999999</v>
      </c>
      <c r="L3454" s="76">
        <v>32.625</v>
      </c>
      <c r="M3454" s="75">
        <v>158.4</v>
      </c>
      <c r="N3454" s="75">
        <v>158.4</v>
      </c>
      <c r="O3454" s="75">
        <v>158.4</v>
      </c>
      <c r="P3454" s="77">
        <v>32.625</v>
      </c>
      <c r="Q3454" s="77">
        <v>263.49761000000001</v>
      </c>
    </row>
    <row r="3455" spans="1:17" x14ac:dyDescent="0.2">
      <c r="A3455" s="19">
        <v>40931321</v>
      </c>
      <c r="B3455" s="19" t="s">
        <v>2212</v>
      </c>
      <c r="C3455" s="72" t="s">
        <v>2213</v>
      </c>
      <c r="D3455" s="73">
        <v>184</v>
      </c>
      <c r="E3455" s="74">
        <v>0</v>
      </c>
      <c r="G3455" s="75">
        <v>263.49761000000001</v>
      </c>
      <c r="H3455" s="75">
        <v>163.68</v>
      </c>
      <c r="I3455" s="75">
        <v>158.4</v>
      </c>
      <c r="J3455" s="75">
        <v>149.6</v>
      </c>
      <c r="K3455" s="75">
        <v>123.19999999999999</v>
      </c>
      <c r="L3455" s="76">
        <v>32.625</v>
      </c>
      <c r="M3455" s="75">
        <v>158.4</v>
      </c>
      <c r="N3455" s="75">
        <v>158.4</v>
      </c>
      <c r="O3455" s="75">
        <v>158.4</v>
      </c>
      <c r="P3455" s="77">
        <v>32.625</v>
      </c>
      <c r="Q3455" s="77">
        <v>263.49761000000001</v>
      </c>
    </row>
    <row r="3456" spans="1:17" x14ac:dyDescent="0.2">
      <c r="A3456" s="19">
        <v>40931503</v>
      </c>
      <c r="B3456" s="19" t="s">
        <v>4959</v>
      </c>
      <c r="C3456" s="72" t="s">
        <v>4960</v>
      </c>
      <c r="D3456" s="73">
        <v>180.25</v>
      </c>
      <c r="E3456" s="74">
        <v>0</v>
      </c>
      <c r="G3456" s="75">
        <v>263.49761000000001</v>
      </c>
      <c r="H3456" s="75">
        <v>163.68</v>
      </c>
      <c r="I3456" s="75">
        <v>158.4</v>
      </c>
      <c r="J3456" s="75">
        <v>149.6</v>
      </c>
      <c r="K3456" s="75">
        <v>123.19999999999999</v>
      </c>
      <c r="L3456" s="76">
        <v>32.625</v>
      </c>
      <c r="M3456" s="75">
        <v>158.4</v>
      </c>
      <c r="N3456" s="75">
        <v>158.4</v>
      </c>
      <c r="O3456" s="75">
        <v>158.4</v>
      </c>
      <c r="P3456" s="77">
        <v>32.625</v>
      </c>
      <c r="Q3456" s="77">
        <v>263.49761000000001</v>
      </c>
    </row>
    <row r="3457" spans="1:17" x14ac:dyDescent="0.2">
      <c r="A3457" s="19">
        <v>40931529</v>
      </c>
      <c r="B3457" s="19" t="s">
        <v>1604</v>
      </c>
      <c r="C3457" s="72" t="s">
        <v>1605</v>
      </c>
      <c r="D3457" s="73">
        <v>124</v>
      </c>
      <c r="E3457" s="74">
        <v>0</v>
      </c>
      <c r="G3457" s="75">
        <v>263.49761000000001</v>
      </c>
      <c r="H3457" s="75">
        <v>163.68</v>
      </c>
      <c r="I3457" s="75">
        <v>158.4</v>
      </c>
      <c r="J3457" s="75">
        <v>149.6</v>
      </c>
      <c r="K3457" s="75">
        <v>123.19999999999999</v>
      </c>
      <c r="L3457" s="76">
        <v>32.625</v>
      </c>
      <c r="M3457" s="75">
        <v>158.4</v>
      </c>
      <c r="N3457" s="75">
        <v>158.4</v>
      </c>
      <c r="O3457" s="75">
        <v>158.4</v>
      </c>
      <c r="P3457" s="77">
        <v>32.625</v>
      </c>
      <c r="Q3457" s="77">
        <v>263.49761000000001</v>
      </c>
    </row>
    <row r="3458" spans="1:17" x14ac:dyDescent="0.2">
      <c r="A3458" s="19">
        <v>40931875</v>
      </c>
      <c r="B3458" s="19" t="s">
        <v>2904</v>
      </c>
      <c r="C3458" s="72" t="s">
        <v>2905</v>
      </c>
      <c r="D3458" s="73">
        <v>101.25</v>
      </c>
      <c r="E3458" s="74">
        <v>0</v>
      </c>
      <c r="G3458" s="75">
        <v>263.49761000000001</v>
      </c>
      <c r="H3458" s="75">
        <v>163.68</v>
      </c>
      <c r="I3458" s="75">
        <v>158.4</v>
      </c>
      <c r="J3458" s="75">
        <v>149.6</v>
      </c>
      <c r="K3458" s="75">
        <v>123.19999999999999</v>
      </c>
      <c r="L3458" s="76">
        <v>32.625</v>
      </c>
      <c r="M3458" s="75">
        <v>158.4</v>
      </c>
      <c r="N3458" s="75">
        <v>158.4</v>
      </c>
      <c r="O3458" s="75">
        <v>158.4</v>
      </c>
      <c r="P3458" s="77">
        <v>32.625</v>
      </c>
      <c r="Q3458" s="77">
        <v>263.49761000000001</v>
      </c>
    </row>
    <row r="3459" spans="1:17" x14ac:dyDescent="0.2">
      <c r="A3459" s="19">
        <v>40931917</v>
      </c>
      <c r="B3459" s="19" t="s">
        <v>402</v>
      </c>
      <c r="C3459" s="72" t="s">
        <v>2341</v>
      </c>
      <c r="D3459" s="73">
        <v>124</v>
      </c>
      <c r="E3459" s="74">
        <v>0</v>
      </c>
      <c r="G3459" s="75">
        <v>284.76980000000003</v>
      </c>
      <c r="H3459" s="75">
        <v>210.8775</v>
      </c>
      <c r="I3459" s="75">
        <v>204.07500000000002</v>
      </c>
      <c r="J3459" s="75">
        <v>192.73749999999998</v>
      </c>
      <c r="K3459" s="75">
        <v>158.72499999999999</v>
      </c>
      <c r="L3459" s="76">
        <v>32.625</v>
      </c>
      <c r="M3459" s="75">
        <v>204.07500000000002</v>
      </c>
      <c r="N3459" s="75">
        <v>204.07500000000002</v>
      </c>
      <c r="O3459" s="75">
        <v>204.07500000000002</v>
      </c>
      <c r="P3459" s="77">
        <v>32.625</v>
      </c>
      <c r="Q3459" s="77">
        <v>284.76980000000003</v>
      </c>
    </row>
    <row r="3460" spans="1:17" x14ac:dyDescent="0.2">
      <c r="A3460" s="19">
        <v>40933699</v>
      </c>
      <c r="B3460" s="19" t="s">
        <v>397</v>
      </c>
      <c r="C3460" s="72" t="s">
        <v>412</v>
      </c>
      <c r="D3460" s="73">
        <v>174</v>
      </c>
      <c r="E3460" s="74">
        <v>0</v>
      </c>
      <c r="G3460" s="75">
        <v>284.76980000000003</v>
      </c>
      <c r="H3460" s="75">
        <v>210.8775</v>
      </c>
      <c r="I3460" s="75">
        <v>204.07500000000002</v>
      </c>
      <c r="J3460" s="75">
        <v>192.73749999999998</v>
      </c>
      <c r="K3460" s="75">
        <v>158.72499999999999</v>
      </c>
      <c r="L3460" s="76">
        <v>32.625</v>
      </c>
      <c r="M3460" s="75">
        <v>204.07500000000002</v>
      </c>
      <c r="N3460" s="75">
        <v>204.07500000000002</v>
      </c>
      <c r="O3460" s="75">
        <v>204.07500000000002</v>
      </c>
      <c r="P3460" s="77">
        <v>32.625</v>
      </c>
      <c r="Q3460" s="77">
        <v>284.76980000000003</v>
      </c>
    </row>
    <row r="3461" spans="1:17" x14ac:dyDescent="0.2">
      <c r="A3461" s="19">
        <v>40933780</v>
      </c>
      <c r="B3461" s="19" t="s">
        <v>3811</v>
      </c>
      <c r="C3461" s="72"/>
      <c r="D3461" s="73">
        <v>41</v>
      </c>
      <c r="E3461" s="74">
        <v>0</v>
      </c>
      <c r="G3461" s="75">
        <v>284.76980000000003</v>
      </c>
      <c r="H3461" s="75">
        <v>210.8775</v>
      </c>
      <c r="I3461" s="75">
        <v>204.07500000000002</v>
      </c>
      <c r="J3461" s="75">
        <v>192.73749999999998</v>
      </c>
      <c r="K3461" s="75">
        <v>158.72499999999999</v>
      </c>
      <c r="L3461" s="76">
        <v>32.625</v>
      </c>
      <c r="M3461" s="75">
        <v>204.07500000000002</v>
      </c>
      <c r="N3461" s="75">
        <v>204.07500000000002</v>
      </c>
      <c r="O3461" s="75">
        <v>204.07500000000002</v>
      </c>
      <c r="P3461" s="77">
        <v>32.625</v>
      </c>
      <c r="Q3461" s="77">
        <v>284.76980000000003</v>
      </c>
    </row>
    <row r="3462" spans="1:17" x14ac:dyDescent="0.2">
      <c r="A3462" s="19">
        <v>40934069</v>
      </c>
      <c r="B3462" s="19" t="s">
        <v>3075</v>
      </c>
      <c r="C3462" s="72" t="s">
        <v>3076</v>
      </c>
      <c r="D3462" s="73">
        <v>174</v>
      </c>
      <c r="E3462" s="74">
        <v>0</v>
      </c>
      <c r="G3462" s="75">
        <v>284.76980000000003</v>
      </c>
      <c r="H3462" s="75">
        <v>210.8775</v>
      </c>
      <c r="I3462" s="75">
        <v>204.07500000000002</v>
      </c>
      <c r="J3462" s="75">
        <v>192.73749999999998</v>
      </c>
      <c r="K3462" s="75">
        <v>158.72499999999999</v>
      </c>
      <c r="L3462" s="76">
        <v>32.625</v>
      </c>
      <c r="M3462" s="75">
        <v>204.07500000000002</v>
      </c>
      <c r="N3462" s="75">
        <v>204.07500000000002</v>
      </c>
      <c r="O3462" s="75">
        <v>204.07500000000002</v>
      </c>
      <c r="P3462" s="77">
        <v>32.625</v>
      </c>
      <c r="Q3462" s="77">
        <v>284.76980000000003</v>
      </c>
    </row>
    <row r="3463" spans="1:17" x14ac:dyDescent="0.2">
      <c r="A3463" s="19">
        <v>40934085</v>
      </c>
      <c r="B3463" s="19" t="s">
        <v>2474</v>
      </c>
      <c r="C3463" s="72" t="s">
        <v>405</v>
      </c>
      <c r="D3463" s="73">
        <v>120.5</v>
      </c>
      <c r="E3463" s="74">
        <v>0</v>
      </c>
      <c r="G3463" s="75">
        <v>284.76980000000003</v>
      </c>
      <c r="H3463" s="75">
        <v>210.8775</v>
      </c>
      <c r="I3463" s="75">
        <v>204.07500000000002</v>
      </c>
      <c r="J3463" s="75">
        <v>192.73749999999998</v>
      </c>
      <c r="K3463" s="75">
        <v>158.72499999999999</v>
      </c>
      <c r="L3463" s="76">
        <v>32.625</v>
      </c>
      <c r="M3463" s="75">
        <v>204.07500000000002</v>
      </c>
      <c r="N3463" s="75">
        <v>204.07500000000002</v>
      </c>
      <c r="O3463" s="75">
        <v>204.07500000000002</v>
      </c>
      <c r="P3463" s="77">
        <v>32.625</v>
      </c>
      <c r="Q3463" s="77">
        <v>284.76980000000003</v>
      </c>
    </row>
    <row r="3464" spans="1:17" x14ac:dyDescent="0.2">
      <c r="A3464" s="19">
        <v>40934093</v>
      </c>
      <c r="B3464" s="19" t="s">
        <v>3429</v>
      </c>
      <c r="C3464" s="72" t="s">
        <v>3430</v>
      </c>
      <c r="D3464" s="73">
        <v>159.5</v>
      </c>
      <c r="E3464" s="74">
        <v>0</v>
      </c>
      <c r="G3464" s="75">
        <v>284.76980000000003</v>
      </c>
      <c r="H3464" s="75">
        <v>210.8775</v>
      </c>
      <c r="I3464" s="75">
        <v>204.07500000000002</v>
      </c>
      <c r="J3464" s="75">
        <v>192.73749999999998</v>
      </c>
      <c r="K3464" s="75">
        <v>158.72499999999999</v>
      </c>
      <c r="L3464" s="76">
        <v>32.625</v>
      </c>
      <c r="M3464" s="75">
        <v>204.07500000000002</v>
      </c>
      <c r="N3464" s="75">
        <v>204.07500000000002</v>
      </c>
      <c r="O3464" s="75">
        <v>204.07500000000002</v>
      </c>
      <c r="P3464" s="77">
        <v>32.625</v>
      </c>
      <c r="Q3464" s="77">
        <v>284.76980000000003</v>
      </c>
    </row>
    <row r="3465" spans="1:17" x14ac:dyDescent="0.2">
      <c r="A3465" s="19">
        <v>40934242</v>
      </c>
      <c r="B3465" s="19" t="s">
        <v>411</v>
      </c>
      <c r="C3465" s="72" t="s">
        <v>410</v>
      </c>
      <c r="D3465" s="73">
        <v>161.75</v>
      </c>
      <c r="E3465" s="74">
        <v>0</v>
      </c>
      <c r="G3465" s="75">
        <v>189.51069000000001</v>
      </c>
      <c r="H3465" s="75">
        <v>121.06740000000001</v>
      </c>
      <c r="I3465" s="75">
        <v>117.16200000000001</v>
      </c>
      <c r="J3465" s="75">
        <v>110.65300000000001</v>
      </c>
      <c r="K3465" s="75">
        <v>91.126000000000005</v>
      </c>
      <c r="L3465" s="76">
        <v>32.625</v>
      </c>
      <c r="M3465" s="75">
        <v>117.16200000000001</v>
      </c>
      <c r="N3465" s="75">
        <v>117.16200000000001</v>
      </c>
      <c r="O3465" s="75">
        <v>117.16200000000001</v>
      </c>
      <c r="P3465" s="77">
        <v>32.625</v>
      </c>
      <c r="Q3465" s="77">
        <v>189.51069000000001</v>
      </c>
    </row>
    <row r="3466" spans="1:17" x14ac:dyDescent="0.2">
      <c r="A3466" s="19">
        <v>40934259</v>
      </c>
      <c r="B3466" s="19" t="s">
        <v>408</v>
      </c>
      <c r="C3466" s="72" t="s">
        <v>407</v>
      </c>
      <c r="D3466" s="73">
        <v>111.5</v>
      </c>
      <c r="E3466" s="74">
        <v>0</v>
      </c>
      <c r="G3466" s="75">
        <v>189.51069000000001</v>
      </c>
      <c r="H3466" s="75">
        <v>121.06740000000001</v>
      </c>
      <c r="I3466" s="75">
        <v>117.16200000000001</v>
      </c>
      <c r="J3466" s="75">
        <v>110.65300000000001</v>
      </c>
      <c r="K3466" s="75">
        <v>91.126000000000005</v>
      </c>
      <c r="L3466" s="76">
        <v>32.625</v>
      </c>
      <c r="M3466" s="75">
        <v>117.16200000000001</v>
      </c>
      <c r="N3466" s="75">
        <v>117.16200000000001</v>
      </c>
      <c r="O3466" s="75">
        <v>117.16200000000001</v>
      </c>
      <c r="P3466" s="77">
        <v>32.625</v>
      </c>
      <c r="Q3466" s="77">
        <v>189.51069000000001</v>
      </c>
    </row>
    <row r="3467" spans="1:17" x14ac:dyDescent="0.2">
      <c r="A3467" s="19">
        <v>40934291</v>
      </c>
      <c r="B3467" s="19" t="s">
        <v>1232</v>
      </c>
      <c r="C3467" s="72" t="s">
        <v>1233</v>
      </c>
      <c r="D3467" s="73">
        <v>28</v>
      </c>
      <c r="E3467" s="74">
        <v>0</v>
      </c>
      <c r="G3467" s="75">
        <v>189.51069000000001</v>
      </c>
      <c r="H3467" s="75">
        <v>121.06740000000001</v>
      </c>
      <c r="I3467" s="75">
        <v>117.16200000000001</v>
      </c>
      <c r="J3467" s="75">
        <v>110.65300000000001</v>
      </c>
      <c r="K3467" s="75">
        <v>91.126000000000005</v>
      </c>
      <c r="L3467" s="76">
        <v>32.625</v>
      </c>
      <c r="M3467" s="75">
        <v>117.16200000000001</v>
      </c>
      <c r="N3467" s="75">
        <v>117.16200000000001</v>
      </c>
      <c r="O3467" s="75">
        <v>117.16200000000001</v>
      </c>
      <c r="P3467" s="77">
        <v>32.625</v>
      </c>
      <c r="Q3467" s="77">
        <v>189.51069000000001</v>
      </c>
    </row>
    <row r="3468" spans="1:17" x14ac:dyDescent="0.2">
      <c r="A3468" s="19">
        <v>40934358</v>
      </c>
      <c r="B3468" s="19" t="s">
        <v>415</v>
      </c>
      <c r="C3468" s="72" t="s">
        <v>414</v>
      </c>
      <c r="D3468" s="73">
        <v>159.5</v>
      </c>
      <c r="E3468" s="74">
        <v>0</v>
      </c>
      <c r="G3468" s="75">
        <v>189.51069000000001</v>
      </c>
      <c r="H3468" s="75">
        <v>121.06740000000001</v>
      </c>
      <c r="I3468" s="75">
        <v>117.16200000000001</v>
      </c>
      <c r="J3468" s="75">
        <v>110.65300000000001</v>
      </c>
      <c r="K3468" s="75">
        <v>91.126000000000005</v>
      </c>
      <c r="L3468" s="76">
        <v>32.625</v>
      </c>
      <c r="M3468" s="75">
        <v>117.16200000000001</v>
      </c>
      <c r="N3468" s="75">
        <v>117.16200000000001</v>
      </c>
      <c r="O3468" s="75">
        <v>117.16200000000001</v>
      </c>
      <c r="P3468" s="77">
        <v>32.625</v>
      </c>
      <c r="Q3468" s="77">
        <v>189.51069000000001</v>
      </c>
    </row>
    <row r="3469" spans="1:17" x14ac:dyDescent="0.2">
      <c r="A3469" s="19">
        <v>40935116</v>
      </c>
      <c r="B3469" s="19" t="s">
        <v>3361</v>
      </c>
      <c r="C3469" s="72" t="s">
        <v>3360</v>
      </c>
      <c r="D3469" s="73">
        <v>169.5</v>
      </c>
      <c r="E3469" s="74">
        <v>0</v>
      </c>
      <c r="G3469" s="75">
        <v>189.51069000000001</v>
      </c>
      <c r="H3469" s="75">
        <v>121.06740000000001</v>
      </c>
      <c r="I3469" s="75">
        <v>117.16200000000001</v>
      </c>
      <c r="J3469" s="75">
        <v>110.65300000000001</v>
      </c>
      <c r="K3469" s="75">
        <v>91.126000000000005</v>
      </c>
      <c r="L3469" s="76">
        <v>32.625</v>
      </c>
      <c r="M3469" s="75">
        <v>117.16200000000001</v>
      </c>
      <c r="N3469" s="75">
        <v>117.16200000000001</v>
      </c>
      <c r="O3469" s="75">
        <v>117.16200000000001</v>
      </c>
      <c r="P3469" s="77">
        <v>32.625</v>
      </c>
      <c r="Q3469" s="77">
        <v>189.51069000000001</v>
      </c>
    </row>
    <row r="3470" spans="1:17" x14ac:dyDescent="0.2">
      <c r="A3470" s="19">
        <v>40935124</v>
      </c>
      <c r="B3470" s="19" t="s">
        <v>4951</v>
      </c>
      <c r="C3470" s="72" t="s">
        <v>4952</v>
      </c>
      <c r="D3470" s="73">
        <v>174</v>
      </c>
      <c r="E3470" s="74">
        <v>0</v>
      </c>
      <c r="G3470" s="75">
        <v>189.51069000000001</v>
      </c>
      <c r="H3470" s="75">
        <v>121.06740000000001</v>
      </c>
      <c r="I3470" s="75">
        <v>117.16200000000001</v>
      </c>
      <c r="J3470" s="75">
        <v>110.65300000000001</v>
      </c>
      <c r="K3470" s="75">
        <v>91.126000000000005</v>
      </c>
      <c r="L3470" s="76">
        <v>32.625</v>
      </c>
      <c r="M3470" s="75">
        <v>117.16200000000001</v>
      </c>
      <c r="N3470" s="75">
        <v>117.16200000000001</v>
      </c>
      <c r="O3470" s="75">
        <v>117.16200000000001</v>
      </c>
      <c r="P3470" s="77">
        <v>32.625</v>
      </c>
      <c r="Q3470" s="77">
        <v>189.51069000000001</v>
      </c>
    </row>
    <row r="3471" spans="1:17" x14ac:dyDescent="0.2">
      <c r="A3471" s="19">
        <v>40935488</v>
      </c>
      <c r="B3471" s="19" t="s">
        <v>3634</v>
      </c>
      <c r="C3471" s="72" t="s">
        <v>1108</v>
      </c>
      <c r="D3471" s="73">
        <v>10.75</v>
      </c>
      <c r="E3471" s="74">
        <v>0</v>
      </c>
      <c r="G3471" s="75">
        <v>210.78288000000001</v>
      </c>
      <c r="H3471" s="75">
        <v>152.98500000000001</v>
      </c>
      <c r="I3471" s="75">
        <v>148.05000000000001</v>
      </c>
      <c r="J3471" s="75">
        <v>139.82499999999999</v>
      </c>
      <c r="K3471" s="75">
        <v>115.14999999999999</v>
      </c>
      <c r="L3471" s="76">
        <v>32.625</v>
      </c>
      <c r="M3471" s="75">
        <v>148.05000000000001</v>
      </c>
      <c r="N3471" s="75">
        <v>148.05000000000001</v>
      </c>
      <c r="O3471" s="75">
        <v>148.05000000000001</v>
      </c>
      <c r="P3471" s="77">
        <v>32.625</v>
      </c>
      <c r="Q3471" s="77">
        <v>210.78288000000001</v>
      </c>
    </row>
    <row r="3472" spans="1:17" x14ac:dyDescent="0.2">
      <c r="A3472" s="19">
        <v>40935561</v>
      </c>
      <c r="B3472" s="19" t="s">
        <v>3418</v>
      </c>
      <c r="C3472" s="72"/>
      <c r="D3472" s="73">
        <v>204</v>
      </c>
      <c r="E3472" s="74">
        <v>0</v>
      </c>
      <c r="G3472" s="75">
        <v>210.78288000000001</v>
      </c>
      <c r="H3472" s="75">
        <v>152.98500000000001</v>
      </c>
      <c r="I3472" s="75">
        <v>148.05000000000001</v>
      </c>
      <c r="J3472" s="75">
        <v>139.82499999999999</v>
      </c>
      <c r="K3472" s="75">
        <v>115.14999999999999</v>
      </c>
      <c r="L3472" s="76">
        <v>32.625</v>
      </c>
      <c r="M3472" s="75">
        <v>148.05000000000001</v>
      </c>
      <c r="N3472" s="75">
        <v>148.05000000000001</v>
      </c>
      <c r="O3472" s="75">
        <v>148.05000000000001</v>
      </c>
      <c r="P3472" s="77">
        <v>32.625</v>
      </c>
      <c r="Q3472" s="77">
        <v>210.78288000000001</v>
      </c>
    </row>
    <row r="3473" spans="1:17" x14ac:dyDescent="0.2">
      <c r="A3473" s="19">
        <v>40936700</v>
      </c>
      <c r="B3473" s="19" t="s">
        <v>3114</v>
      </c>
      <c r="C3473" s="72" t="s">
        <v>3115</v>
      </c>
      <c r="D3473" s="73">
        <v>111.5</v>
      </c>
      <c r="E3473" s="74">
        <v>0</v>
      </c>
      <c r="G3473" s="75">
        <v>210.78288000000001</v>
      </c>
      <c r="H3473" s="75">
        <v>152.98500000000001</v>
      </c>
      <c r="I3473" s="75">
        <v>148.05000000000001</v>
      </c>
      <c r="J3473" s="75">
        <v>139.82499999999999</v>
      </c>
      <c r="K3473" s="75">
        <v>115.14999999999999</v>
      </c>
      <c r="L3473" s="76">
        <v>32.625</v>
      </c>
      <c r="M3473" s="75">
        <v>148.05000000000001</v>
      </c>
      <c r="N3473" s="75">
        <v>148.05000000000001</v>
      </c>
      <c r="O3473" s="75">
        <v>148.05000000000001</v>
      </c>
      <c r="P3473" s="77">
        <v>32.625</v>
      </c>
      <c r="Q3473" s="77">
        <v>210.78288000000001</v>
      </c>
    </row>
    <row r="3474" spans="1:17" x14ac:dyDescent="0.2">
      <c r="A3474" s="19">
        <v>40936726</v>
      </c>
      <c r="B3474" s="19" t="s">
        <v>1022</v>
      </c>
      <c r="C3474" s="72" t="s">
        <v>1023</v>
      </c>
      <c r="D3474" s="73">
        <v>107.5</v>
      </c>
      <c r="E3474" s="74">
        <v>0</v>
      </c>
      <c r="G3474" s="75">
        <v>210.78288000000001</v>
      </c>
      <c r="H3474" s="75">
        <v>152.98500000000001</v>
      </c>
      <c r="I3474" s="75">
        <v>148.05000000000001</v>
      </c>
      <c r="J3474" s="75">
        <v>139.82499999999999</v>
      </c>
      <c r="K3474" s="75">
        <v>115.14999999999999</v>
      </c>
      <c r="L3474" s="76">
        <v>32.625</v>
      </c>
      <c r="M3474" s="75">
        <v>148.05000000000001</v>
      </c>
      <c r="N3474" s="75">
        <v>148.05000000000001</v>
      </c>
      <c r="O3474" s="75">
        <v>148.05000000000001</v>
      </c>
      <c r="P3474" s="77">
        <v>32.625</v>
      </c>
      <c r="Q3474" s="77">
        <v>210.78288000000001</v>
      </c>
    </row>
    <row r="3475" spans="1:17" x14ac:dyDescent="0.2">
      <c r="A3475" s="19">
        <v>40936742</v>
      </c>
      <c r="B3475" s="19" t="s">
        <v>3720</v>
      </c>
      <c r="C3475" s="72"/>
      <c r="D3475" s="73">
        <v>86.25</v>
      </c>
      <c r="E3475" s="74">
        <v>0</v>
      </c>
      <c r="G3475" s="75">
        <v>210.78288000000001</v>
      </c>
      <c r="H3475" s="75">
        <v>152.98500000000001</v>
      </c>
      <c r="I3475" s="75">
        <v>148.05000000000001</v>
      </c>
      <c r="J3475" s="75">
        <v>139.82499999999999</v>
      </c>
      <c r="K3475" s="75">
        <v>115.14999999999999</v>
      </c>
      <c r="L3475" s="76">
        <v>32.625</v>
      </c>
      <c r="M3475" s="75">
        <v>148.05000000000001</v>
      </c>
      <c r="N3475" s="75">
        <v>148.05000000000001</v>
      </c>
      <c r="O3475" s="75">
        <v>148.05000000000001</v>
      </c>
      <c r="P3475" s="77">
        <v>32.625</v>
      </c>
      <c r="Q3475" s="77">
        <v>210.78288000000001</v>
      </c>
    </row>
    <row r="3476" spans="1:17" x14ac:dyDescent="0.2">
      <c r="A3476" s="19">
        <v>40936759</v>
      </c>
      <c r="B3476" s="19" t="s">
        <v>3356</v>
      </c>
      <c r="C3476" s="72"/>
      <c r="D3476" s="73">
        <v>81</v>
      </c>
      <c r="E3476" s="74">
        <v>0</v>
      </c>
      <c r="G3476" s="75">
        <v>2.6607210000000001</v>
      </c>
      <c r="H3476" s="75">
        <v>5.6637000000000004</v>
      </c>
      <c r="I3476" s="75">
        <v>5.4810000000000008</v>
      </c>
      <c r="J3476" s="75">
        <v>5.1764999999999999</v>
      </c>
      <c r="K3476" s="75">
        <v>4.2629999999999999</v>
      </c>
      <c r="L3476" s="19">
        <v>1</v>
      </c>
      <c r="M3476" s="75">
        <v>5.4810000000000008</v>
      </c>
      <c r="N3476" s="75">
        <v>5.4810000000000008</v>
      </c>
      <c r="O3476" s="75">
        <v>5.4810000000000008</v>
      </c>
      <c r="P3476" s="19">
        <v>1</v>
      </c>
    </row>
    <row r="3477" spans="1:17" x14ac:dyDescent="0.2">
      <c r="A3477" s="19">
        <v>40936841</v>
      </c>
      <c r="B3477" s="19" t="s">
        <v>1985</v>
      </c>
      <c r="C3477" s="72"/>
      <c r="D3477" s="73">
        <v>2</v>
      </c>
      <c r="E3477" s="74">
        <v>0</v>
      </c>
      <c r="G3477" s="75">
        <v>1728.2846509999999</v>
      </c>
      <c r="H3477" s="75">
        <v>3678.8847000000001</v>
      </c>
      <c r="I3477" s="75">
        <v>3560.2110000000007</v>
      </c>
      <c r="J3477" s="75">
        <v>3362.4214999999999</v>
      </c>
      <c r="K3477" s="75">
        <v>2769.0529999999999</v>
      </c>
      <c r="L3477" s="74" t="s">
        <v>674</v>
      </c>
      <c r="M3477" s="75">
        <v>3560.2110000000007</v>
      </c>
      <c r="N3477" s="75">
        <v>3560.2110000000007</v>
      </c>
      <c r="O3477" s="75">
        <v>3560.2110000000007</v>
      </c>
      <c r="P3477" s="75">
        <v>1728.2846509999999</v>
      </c>
      <c r="Q3477" s="75">
        <v>3678.8847000000001</v>
      </c>
    </row>
    <row r="3478" spans="1:17" x14ac:dyDescent="0.2">
      <c r="A3478" s="19">
        <v>40936866</v>
      </c>
      <c r="B3478" s="19" t="s">
        <v>1358</v>
      </c>
      <c r="D3478" s="73">
        <v>4</v>
      </c>
      <c r="E3478" s="74">
        <v>0</v>
      </c>
      <c r="G3478" s="75">
        <v>609.75948500000004</v>
      </c>
      <c r="H3478" s="75">
        <v>1297.9545000000001</v>
      </c>
      <c r="I3478" s="75">
        <v>1256.0850000000003</v>
      </c>
      <c r="J3478" s="75">
        <v>1186.3025</v>
      </c>
      <c r="K3478" s="75">
        <v>976.95500000000004</v>
      </c>
      <c r="L3478" s="74" t="s">
        <v>674</v>
      </c>
      <c r="M3478" s="75">
        <v>1256.0850000000003</v>
      </c>
      <c r="N3478" s="75">
        <v>1256.0850000000003</v>
      </c>
      <c r="O3478" s="75">
        <v>1256.0850000000003</v>
      </c>
      <c r="P3478" s="75">
        <v>609.75948500000004</v>
      </c>
      <c r="Q3478" s="75">
        <v>1297.9545000000001</v>
      </c>
    </row>
    <row r="3479" spans="1:17" x14ac:dyDescent="0.2">
      <c r="A3479" s="19">
        <v>40936866</v>
      </c>
      <c r="B3479" s="19" t="s">
        <v>1358</v>
      </c>
      <c r="C3479" s="72"/>
      <c r="D3479" s="73">
        <v>4</v>
      </c>
      <c r="E3479" s="74">
        <v>0</v>
      </c>
      <c r="G3479" s="75">
        <v>220.38293000000002</v>
      </c>
      <c r="H3479" s="75">
        <v>129.19559999999998</v>
      </c>
      <c r="I3479" s="75">
        <v>125.02799999999999</v>
      </c>
      <c r="J3479" s="75">
        <v>118.08199999999998</v>
      </c>
      <c r="K3479" s="75">
        <v>97.243999999999986</v>
      </c>
      <c r="L3479" s="76">
        <v>104.337</v>
      </c>
      <c r="M3479" s="75">
        <v>125.02799999999999</v>
      </c>
      <c r="N3479" s="75">
        <v>125.02799999999999</v>
      </c>
      <c r="O3479" s="75">
        <v>125.02799999999999</v>
      </c>
      <c r="P3479" s="77">
        <v>97.243999999999986</v>
      </c>
      <c r="Q3479" s="77">
        <v>220.38293000000002</v>
      </c>
    </row>
    <row r="3480" spans="1:17" x14ac:dyDescent="0.2">
      <c r="A3480" s="19">
        <v>40936874</v>
      </c>
      <c r="B3480" s="19" t="s">
        <v>1986</v>
      </c>
      <c r="C3480" s="72"/>
      <c r="D3480" s="73">
        <v>3.75</v>
      </c>
      <c r="E3480" s="74">
        <v>0</v>
      </c>
      <c r="G3480" s="75">
        <v>3.0416000000000003</v>
      </c>
      <c r="H3480" s="75">
        <v>25.881899999999998</v>
      </c>
      <c r="I3480" s="75">
        <v>25.047000000000001</v>
      </c>
      <c r="J3480" s="75">
        <v>23.655499999999996</v>
      </c>
      <c r="K3480" s="75">
        <v>19.480999999999998</v>
      </c>
      <c r="L3480" s="76">
        <v>49.509</v>
      </c>
      <c r="M3480" s="75">
        <v>25.047000000000001</v>
      </c>
      <c r="N3480" s="75">
        <v>25.047000000000001</v>
      </c>
      <c r="O3480" s="75">
        <v>25.047000000000001</v>
      </c>
      <c r="P3480" s="77">
        <v>3.0416000000000003</v>
      </c>
      <c r="Q3480" s="77">
        <v>49.509</v>
      </c>
    </row>
    <row r="3481" spans="1:17" x14ac:dyDescent="0.2">
      <c r="A3481" s="19">
        <v>40936882</v>
      </c>
      <c r="B3481" s="19" t="s">
        <v>557</v>
      </c>
      <c r="C3481" s="72"/>
      <c r="D3481" s="73">
        <v>4</v>
      </c>
      <c r="E3481" s="74">
        <v>0</v>
      </c>
      <c r="G3481" s="75">
        <v>3.0416000000000003</v>
      </c>
      <c r="H3481" s="75">
        <v>25.881899999999998</v>
      </c>
      <c r="I3481" s="75">
        <v>25.047000000000001</v>
      </c>
      <c r="J3481" s="75">
        <v>23.655499999999996</v>
      </c>
      <c r="K3481" s="75">
        <v>19.480999999999998</v>
      </c>
      <c r="L3481" s="76">
        <v>49.509</v>
      </c>
      <c r="M3481" s="75">
        <v>25.047000000000001</v>
      </c>
      <c r="N3481" s="75">
        <v>25.047000000000001</v>
      </c>
      <c r="O3481" s="75">
        <v>25.047000000000001</v>
      </c>
      <c r="P3481" s="77">
        <v>3.0416000000000003</v>
      </c>
      <c r="Q3481" s="77">
        <v>49.509</v>
      </c>
    </row>
    <row r="3482" spans="1:17" x14ac:dyDescent="0.2">
      <c r="A3482" s="19">
        <v>40936882</v>
      </c>
      <c r="B3482" s="19" t="s">
        <v>557</v>
      </c>
      <c r="C3482" s="72"/>
      <c r="D3482" s="73">
        <v>4</v>
      </c>
      <c r="E3482" s="74">
        <v>0</v>
      </c>
      <c r="G3482" s="75">
        <v>3.0416000000000003</v>
      </c>
      <c r="H3482" s="75">
        <v>25.881899999999998</v>
      </c>
      <c r="I3482" s="75">
        <v>25.047000000000001</v>
      </c>
      <c r="J3482" s="75">
        <v>23.655499999999996</v>
      </c>
      <c r="K3482" s="75">
        <v>19.480999999999998</v>
      </c>
      <c r="L3482" s="76">
        <v>49.509</v>
      </c>
      <c r="M3482" s="75">
        <v>25.047000000000001</v>
      </c>
      <c r="N3482" s="75">
        <v>25.047000000000001</v>
      </c>
      <c r="O3482" s="75">
        <v>25.047000000000001</v>
      </c>
      <c r="P3482" s="77">
        <v>3.0416000000000003</v>
      </c>
      <c r="Q3482" s="77">
        <v>49.509</v>
      </c>
    </row>
    <row r="3483" spans="1:17" x14ac:dyDescent="0.2">
      <c r="A3483" s="19">
        <v>40936890</v>
      </c>
      <c r="B3483" s="19" t="s">
        <v>1981</v>
      </c>
      <c r="C3483" s="72"/>
      <c r="D3483" s="73">
        <v>17.5</v>
      </c>
      <c r="E3483" s="74">
        <v>0</v>
      </c>
      <c r="G3483" s="75">
        <v>47.639060000000001</v>
      </c>
      <c r="H3483" s="75">
        <v>451.59870000000001</v>
      </c>
      <c r="I3483" s="75">
        <v>437.03100000000001</v>
      </c>
      <c r="J3483" s="75">
        <v>412.75149999999996</v>
      </c>
      <c r="K3483" s="75">
        <v>339.91299999999995</v>
      </c>
      <c r="L3483" s="76">
        <v>165.56400000000002</v>
      </c>
      <c r="M3483" s="75">
        <v>437.03100000000001</v>
      </c>
      <c r="N3483" s="75">
        <v>437.03100000000001</v>
      </c>
      <c r="O3483" s="75">
        <v>437.03100000000001</v>
      </c>
      <c r="P3483" s="77">
        <v>47.639060000000001</v>
      </c>
      <c r="Q3483" s="77">
        <v>451.59870000000001</v>
      </c>
    </row>
    <row r="3484" spans="1:17" x14ac:dyDescent="0.2">
      <c r="A3484" s="19">
        <v>40936908</v>
      </c>
      <c r="B3484" s="19" t="s">
        <v>275</v>
      </c>
      <c r="C3484" s="72"/>
      <c r="D3484" s="73">
        <v>6.5</v>
      </c>
      <c r="E3484" s="74">
        <v>0</v>
      </c>
      <c r="G3484" s="75">
        <v>264.50513999999998</v>
      </c>
      <c r="H3484" s="75">
        <v>169.26000000000002</v>
      </c>
      <c r="I3484" s="75">
        <v>163.80000000000001</v>
      </c>
      <c r="J3484" s="75">
        <v>154.69999999999999</v>
      </c>
      <c r="K3484" s="75">
        <v>127.39999999999999</v>
      </c>
      <c r="L3484" s="76">
        <v>0</v>
      </c>
      <c r="M3484" s="75">
        <v>163.80000000000001</v>
      </c>
      <c r="N3484" s="75">
        <v>163.80000000000001</v>
      </c>
      <c r="O3484" s="75">
        <v>163.80000000000001</v>
      </c>
      <c r="P3484" s="77">
        <v>0</v>
      </c>
      <c r="Q3484" s="77">
        <v>264.50513999999998</v>
      </c>
    </row>
    <row r="3485" spans="1:17" x14ac:dyDescent="0.2">
      <c r="A3485" s="19">
        <v>40936916</v>
      </c>
      <c r="B3485" s="19" t="s">
        <v>561</v>
      </c>
      <c r="C3485" s="72"/>
      <c r="D3485" s="73">
        <v>4</v>
      </c>
      <c r="E3485" s="74">
        <v>0</v>
      </c>
      <c r="G3485" s="75">
        <v>13.268980000000001</v>
      </c>
      <c r="H3485" s="75">
        <v>107.41500000000001</v>
      </c>
      <c r="I3485" s="75">
        <v>103.95</v>
      </c>
      <c r="J3485" s="75">
        <v>98.174999999999997</v>
      </c>
      <c r="K3485" s="75">
        <v>80.849999999999994</v>
      </c>
      <c r="L3485" s="76">
        <v>0</v>
      </c>
      <c r="M3485" s="75">
        <v>103.95</v>
      </c>
      <c r="N3485" s="75">
        <v>103.95</v>
      </c>
      <c r="O3485" s="75">
        <v>103.95</v>
      </c>
      <c r="P3485" s="77">
        <v>0</v>
      </c>
      <c r="Q3485" s="77">
        <v>107.41500000000001</v>
      </c>
    </row>
    <row r="3486" spans="1:17" x14ac:dyDescent="0.2">
      <c r="A3486" s="19">
        <v>40936932</v>
      </c>
      <c r="B3486" s="19" t="s">
        <v>778</v>
      </c>
      <c r="C3486" s="72"/>
      <c r="D3486" s="73">
        <v>7.5</v>
      </c>
      <c r="E3486" s="74">
        <v>0</v>
      </c>
      <c r="G3486" s="75">
        <v>23.477350000000001</v>
      </c>
      <c r="H3486" s="75">
        <v>300.15750000000003</v>
      </c>
      <c r="I3486" s="75">
        <v>290.47500000000002</v>
      </c>
      <c r="J3486" s="75">
        <v>274.33749999999998</v>
      </c>
      <c r="K3486" s="75">
        <v>225.92499999999998</v>
      </c>
      <c r="L3486" s="76">
        <v>0</v>
      </c>
      <c r="M3486" s="75">
        <v>290.47500000000002</v>
      </c>
      <c r="N3486" s="75">
        <v>290.47500000000002</v>
      </c>
      <c r="O3486" s="75">
        <v>290.47500000000002</v>
      </c>
      <c r="P3486" s="77">
        <v>0</v>
      </c>
      <c r="Q3486" s="77">
        <v>300.15750000000003</v>
      </c>
    </row>
    <row r="3487" spans="1:17" x14ac:dyDescent="0.2">
      <c r="A3487" s="19">
        <v>40936940</v>
      </c>
      <c r="B3487" s="19" t="s">
        <v>556</v>
      </c>
      <c r="C3487" s="72"/>
      <c r="D3487" s="73">
        <v>5.75</v>
      </c>
      <c r="E3487" s="74">
        <v>0</v>
      </c>
      <c r="G3487" s="75">
        <v>13.268980000000001</v>
      </c>
      <c r="H3487" s="75">
        <v>136.71</v>
      </c>
      <c r="I3487" s="75">
        <v>132.30000000000001</v>
      </c>
      <c r="J3487" s="75">
        <v>124.95</v>
      </c>
      <c r="K3487" s="75">
        <v>102.89999999999999</v>
      </c>
      <c r="L3487" s="76">
        <v>0</v>
      </c>
      <c r="M3487" s="75">
        <v>132.30000000000001</v>
      </c>
      <c r="N3487" s="75">
        <v>132.30000000000001</v>
      </c>
      <c r="O3487" s="75">
        <v>132.30000000000001</v>
      </c>
      <c r="P3487" s="77">
        <v>0</v>
      </c>
      <c r="Q3487" s="77">
        <v>136.71</v>
      </c>
    </row>
    <row r="3488" spans="1:17" x14ac:dyDescent="0.2">
      <c r="A3488" s="19">
        <v>40936940</v>
      </c>
      <c r="B3488" s="19" t="s">
        <v>556</v>
      </c>
      <c r="C3488" s="72"/>
      <c r="D3488" s="73">
        <v>5.75</v>
      </c>
      <c r="E3488" s="74">
        <v>0</v>
      </c>
      <c r="G3488" s="75">
        <v>13.268980000000001</v>
      </c>
      <c r="H3488" s="75">
        <v>115.78500000000001</v>
      </c>
      <c r="I3488" s="75">
        <v>112.05</v>
      </c>
      <c r="J3488" s="75">
        <v>105.825</v>
      </c>
      <c r="K3488" s="75">
        <v>87.149999999999991</v>
      </c>
      <c r="L3488" s="76">
        <v>0</v>
      </c>
      <c r="M3488" s="75">
        <v>112.05</v>
      </c>
      <c r="N3488" s="75">
        <v>112.05</v>
      </c>
      <c r="O3488" s="75">
        <v>112.05</v>
      </c>
      <c r="P3488" s="77">
        <v>0</v>
      </c>
      <c r="Q3488" s="77">
        <v>115.78500000000001</v>
      </c>
    </row>
    <row r="3489" spans="1:17" x14ac:dyDescent="0.2">
      <c r="A3489" s="19">
        <v>40936957</v>
      </c>
      <c r="B3489" s="19" t="s">
        <v>804</v>
      </c>
      <c r="C3489" s="72"/>
      <c r="D3489" s="73">
        <v>8</v>
      </c>
      <c r="E3489" s="74">
        <v>0</v>
      </c>
      <c r="G3489" s="75">
        <v>11.44402</v>
      </c>
      <c r="H3489" s="75">
        <v>41.385000000000005</v>
      </c>
      <c r="I3489" s="75">
        <v>40.050000000000004</v>
      </c>
      <c r="J3489" s="75">
        <v>37.824999999999996</v>
      </c>
      <c r="K3489" s="75">
        <v>31.15</v>
      </c>
      <c r="L3489" s="76">
        <v>0</v>
      </c>
      <c r="M3489" s="75">
        <v>40.050000000000004</v>
      </c>
      <c r="N3489" s="75">
        <v>40.050000000000004</v>
      </c>
      <c r="O3489" s="75">
        <v>40.050000000000004</v>
      </c>
      <c r="P3489" s="77">
        <v>0</v>
      </c>
      <c r="Q3489" s="77">
        <v>41.385000000000005</v>
      </c>
    </row>
    <row r="3490" spans="1:17" x14ac:dyDescent="0.2">
      <c r="A3490" s="19">
        <v>40936965</v>
      </c>
      <c r="B3490" s="19" t="s">
        <v>448</v>
      </c>
      <c r="C3490" s="72"/>
      <c r="D3490" s="73">
        <v>2.25</v>
      </c>
      <c r="E3490" s="74">
        <v>0</v>
      </c>
      <c r="G3490" s="75">
        <v>0</v>
      </c>
      <c r="H3490" s="75">
        <v>41.385000000000005</v>
      </c>
      <c r="I3490" s="75">
        <v>40.050000000000004</v>
      </c>
      <c r="J3490" s="75">
        <v>37.824999999999996</v>
      </c>
      <c r="K3490" s="75">
        <v>31.15</v>
      </c>
      <c r="L3490" s="76">
        <v>0</v>
      </c>
      <c r="M3490" s="75">
        <v>40.050000000000004</v>
      </c>
      <c r="N3490" s="75">
        <v>40.050000000000004</v>
      </c>
      <c r="O3490" s="75">
        <v>40.050000000000004</v>
      </c>
      <c r="P3490" s="77">
        <v>0</v>
      </c>
      <c r="Q3490" s="77">
        <v>41.385000000000005</v>
      </c>
    </row>
    <row r="3491" spans="1:17" x14ac:dyDescent="0.2">
      <c r="A3491" s="19">
        <v>40936973</v>
      </c>
      <c r="B3491" s="19" t="s">
        <v>898</v>
      </c>
      <c r="C3491" s="72"/>
      <c r="D3491" s="73">
        <v>8</v>
      </c>
      <c r="E3491" s="74">
        <v>0</v>
      </c>
      <c r="G3491" s="75">
        <v>13.268980000000001</v>
      </c>
      <c r="H3491" s="75">
        <v>107.41500000000001</v>
      </c>
      <c r="I3491" s="75">
        <v>103.95</v>
      </c>
      <c r="J3491" s="75">
        <v>98.174999999999997</v>
      </c>
      <c r="K3491" s="75">
        <v>80.849999999999994</v>
      </c>
      <c r="L3491" s="76">
        <v>0</v>
      </c>
      <c r="M3491" s="75">
        <v>103.95</v>
      </c>
      <c r="N3491" s="75">
        <v>103.95</v>
      </c>
      <c r="O3491" s="75">
        <v>103.95</v>
      </c>
      <c r="P3491" s="77">
        <v>0</v>
      </c>
      <c r="Q3491" s="77">
        <v>107.41500000000001</v>
      </c>
    </row>
    <row r="3492" spans="1:17" x14ac:dyDescent="0.2">
      <c r="A3492" s="19">
        <v>40936973</v>
      </c>
      <c r="B3492" s="19" t="s">
        <v>898</v>
      </c>
      <c r="C3492" s="72"/>
      <c r="D3492" s="73">
        <v>8</v>
      </c>
      <c r="E3492" s="74">
        <v>0</v>
      </c>
      <c r="G3492" s="75">
        <v>349.63191999999998</v>
      </c>
      <c r="H3492" s="75">
        <v>652.50660000000005</v>
      </c>
      <c r="I3492" s="75">
        <v>631.45799999999997</v>
      </c>
      <c r="J3492" s="75">
        <v>596.37699999999995</v>
      </c>
      <c r="K3492" s="75">
        <v>491.13399999999996</v>
      </c>
      <c r="L3492" s="76">
        <v>0</v>
      </c>
      <c r="M3492" s="75">
        <v>631.45799999999997</v>
      </c>
      <c r="N3492" s="75">
        <v>631.45799999999997</v>
      </c>
      <c r="O3492" s="75">
        <v>631.45799999999997</v>
      </c>
      <c r="P3492" s="77">
        <v>0</v>
      </c>
      <c r="Q3492" s="77">
        <v>652.50660000000005</v>
      </c>
    </row>
    <row r="3493" spans="1:17" x14ac:dyDescent="0.2">
      <c r="A3493" s="19">
        <v>40936973</v>
      </c>
      <c r="B3493" s="19" t="s">
        <v>898</v>
      </c>
      <c r="C3493" s="72"/>
      <c r="D3493" s="73">
        <v>8</v>
      </c>
      <c r="E3493" s="74">
        <v>0</v>
      </c>
      <c r="G3493" s="75">
        <v>0</v>
      </c>
      <c r="H3493" s="75">
        <v>493.89510000000007</v>
      </c>
      <c r="I3493" s="75">
        <v>477.96300000000008</v>
      </c>
      <c r="J3493" s="75">
        <v>451.40950000000004</v>
      </c>
      <c r="K3493" s="75">
        <v>371.74900000000002</v>
      </c>
      <c r="L3493" s="76">
        <v>0</v>
      </c>
      <c r="M3493" s="75">
        <v>477.96300000000008</v>
      </c>
      <c r="N3493" s="75">
        <v>477.96300000000008</v>
      </c>
      <c r="O3493" s="75">
        <v>477.96300000000008</v>
      </c>
      <c r="P3493" s="77">
        <v>0</v>
      </c>
      <c r="Q3493" s="77">
        <v>493.89510000000007</v>
      </c>
    </row>
    <row r="3494" spans="1:17" x14ac:dyDescent="0.2">
      <c r="A3494" s="19">
        <v>40936981</v>
      </c>
      <c r="B3494" s="19" t="s">
        <v>903</v>
      </c>
      <c r="C3494" s="72"/>
      <c r="D3494" s="73">
        <v>17</v>
      </c>
      <c r="E3494" s="74">
        <v>0</v>
      </c>
      <c r="G3494" s="75" t="s">
        <v>2657</v>
      </c>
      <c r="H3494" s="75">
        <v>337.84109999999998</v>
      </c>
      <c r="I3494" s="75">
        <v>326.94299999999998</v>
      </c>
      <c r="J3494" s="75">
        <v>308.77949999999998</v>
      </c>
      <c r="K3494" s="75">
        <v>254.28899999999996</v>
      </c>
      <c r="L3494" s="76">
        <v>71.829000000000008</v>
      </c>
      <c r="M3494" s="75">
        <v>326.94299999999998</v>
      </c>
      <c r="N3494" s="75">
        <v>326.94299999999998</v>
      </c>
      <c r="O3494" s="75">
        <v>326.94299999999998</v>
      </c>
      <c r="P3494" s="77">
        <v>71.829000000000008</v>
      </c>
      <c r="Q3494" s="77">
        <v>337.84109999999998</v>
      </c>
    </row>
    <row r="3495" spans="1:17" x14ac:dyDescent="0.2">
      <c r="A3495" s="19">
        <v>40936981</v>
      </c>
      <c r="B3495" s="19" t="s">
        <v>903</v>
      </c>
      <c r="C3495" s="72"/>
      <c r="D3495" s="73">
        <v>17</v>
      </c>
      <c r="E3495" s="74">
        <v>0</v>
      </c>
      <c r="G3495" s="75">
        <v>888.77452999999991</v>
      </c>
      <c r="H3495" s="75">
        <v>2891.0724</v>
      </c>
      <c r="I3495" s="75">
        <v>2797.8119999999999</v>
      </c>
      <c r="J3495" s="75">
        <v>2642.3779999999997</v>
      </c>
      <c r="K3495" s="75">
        <v>2176.0759999999996</v>
      </c>
      <c r="L3495" s="76">
        <v>5568.4170000000004</v>
      </c>
      <c r="M3495" s="75">
        <v>2797.8119999999999</v>
      </c>
      <c r="N3495" s="75">
        <v>2797.8119999999999</v>
      </c>
      <c r="O3495" s="75">
        <v>2797.8119999999999</v>
      </c>
      <c r="P3495" s="77">
        <v>888.77452999999991</v>
      </c>
      <c r="Q3495" s="77">
        <v>5568.4170000000004</v>
      </c>
    </row>
    <row r="3496" spans="1:17" x14ac:dyDescent="0.2">
      <c r="A3496" s="19">
        <v>40936999</v>
      </c>
      <c r="B3496" s="19" t="s">
        <v>1032</v>
      </c>
      <c r="C3496" s="72"/>
      <c r="D3496" s="73">
        <v>57.5</v>
      </c>
      <c r="E3496" s="74">
        <v>0</v>
      </c>
      <c r="G3496" s="75">
        <v>163.16282999999999</v>
      </c>
      <c r="H3496" s="75">
        <v>666.51239999999996</v>
      </c>
      <c r="I3496" s="75">
        <v>645.01199999999994</v>
      </c>
      <c r="J3496" s="75">
        <v>609.178</v>
      </c>
      <c r="K3496" s="75">
        <v>501.67599999999993</v>
      </c>
      <c r="L3496" s="76">
        <v>707.32799999999997</v>
      </c>
      <c r="M3496" s="75">
        <v>645.01199999999994</v>
      </c>
      <c r="N3496" s="75">
        <v>645.01199999999994</v>
      </c>
      <c r="O3496" s="75">
        <v>645.01199999999994</v>
      </c>
      <c r="P3496" s="77">
        <v>163.16282999999999</v>
      </c>
      <c r="Q3496" s="77">
        <v>707.32799999999997</v>
      </c>
    </row>
    <row r="3497" spans="1:17" x14ac:dyDescent="0.2">
      <c r="A3497" s="19">
        <v>40936999</v>
      </c>
      <c r="B3497" s="19" t="s">
        <v>1032</v>
      </c>
      <c r="C3497" s="72"/>
      <c r="D3497" s="73">
        <v>57.5</v>
      </c>
      <c r="E3497" s="74">
        <v>0</v>
      </c>
      <c r="G3497" s="75">
        <v>163.16282999999999</v>
      </c>
      <c r="H3497" s="75">
        <v>666.51239999999996</v>
      </c>
      <c r="I3497" s="75">
        <v>645.01199999999994</v>
      </c>
      <c r="J3497" s="75">
        <v>609.178</v>
      </c>
      <c r="K3497" s="75">
        <v>501.67599999999993</v>
      </c>
      <c r="L3497" s="76">
        <v>707.32799999999997</v>
      </c>
      <c r="M3497" s="75">
        <v>645.01199999999994</v>
      </c>
      <c r="N3497" s="75">
        <v>645.01199999999994</v>
      </c>
      <c r="O3497" s="75">
        <v>645.01199999999994</v>
      </c>
      <c r="P3497" s="77">
        <v>163.16282999999999</v>
      </c>
      <c r="Q3497" s="77">
        <v>707.32799999999997</v>
      </c>
    </row>
    <row r="3498" spans="1:17" x14ac:dyDescent="0.2">
      <c r="A3498" s="19">
        <v>40937005</v>
      </c>
      <c r="B3498" s="19" t="s">
        <v>168</v>
      </c>
      <c r="C3498" s="72"/>
      <c r="D3498" s="73">
        <v>3.25</v>
      </c>
      <c r="E3498" s="74">
        <v>0</v>
      </c>
      <c r="G3498" s="75">
        <v>163.16282999999999</v>
      </c>
      <c r="H3498" s="75">
        <v>666.51239999999996</v>
      </c>
      <c r="I3498" s="75">
        <v>645.01199999999994</v>
      </c>
      <c r="J3498" s="75">
        <v>609.178</v>
      </c>
      <c r="K3498" s="75">
        <v>501.67599999999993</v>
      </c>
      <c r="L3498" s="76">
        <v>707.32799999999997</v>
      </c>
      <c r="M3498" s="75">
        <v>645.01199999999994</v>
      </c>
      <c r="N3498" s="75">
        <v>645.01199999999994</v>
      </c>
      <c r="O3498" s="75">
        <v>645.01199999999994</v>
      </c>
      <c r="P3498" s="77">
        <v>163.16282999999999</v>
      </c>
      <c r="Q3498" s="77">
        <v>707.32799999999997</v>
      </c>
    </row>
    <row r="3499" spans="1:17" x14ac:dyDescent="0.2">
      <c r="A3499" s="19">
        <v>40937013</v>
      </c>
      <c r="B3499" s="19" t="s">
        <v>774</v>
      </c>
      <c r="C3499" s="72"/>
      <c r="D3499" s="73">
        <v>7.5</v>
      </c>
      <c r="E3499" s="74">
        <v>0</v>
      </c>
      <c r="G3499" s="75">
        <v>163.16282999999999</v>
      </c>
      <c r="H3499" s="75">
        <v>666.51239999999996</v>
      </c>
      <c r="I3499" s="75">
        <v>645.01199999999994</v>
      </c>
      <c r="J3499" s="75">
        <v>609.178</v>
      </c>
      <c r="K3499" s="75">
        <v>501.67599999999993</v>
      </c>
      <c r="L3499" s="76">
        <v>707.32799999999997</v>
      </c>
      <c r="M3499" s="75">
        <v>645.01199999999994</v>
      </c>
      <c r="N3499" s="75">
        <v>645.01199999999994</v>
      </c>
      <c r="O3499" s="75">
        <v>645.01199999999994</v>
      </c>
      <c r="P3499" s="77">
        <v>163.16282999999999</v>
      </c>
      <c r="Q3499" s="77">
        <v>707.32799999999997</v>
      </c>
    </row>
    <row r="3500" spans="1:17" x14ac:dyDescent="0.2">
      <c r="A3500" s="19">
        <v>40937021</v>
      </c>
      <c r="B3500" s="19" t="s">
        <v>775</v>
      </c>
      <c r="C3500" s="72"/>
      <c r="D3500" s="73">
        <v>9.5</v>
      </c>
      <c r="E3500" s="74">
        <v>0</v>
      </c>
      <c r="G3500" s="75">
        <v>0</v>
      </c>
      <c r="H3500" s="75">
        <v>666.51239999999996</v>
      </c>
      <c r="I3500" s="75">
        <v>645.01199999999994</v>
      </c>
      <c r="J3500" s="75">
        <v>609.178</v>
      </c>
      <c r="K3500" s="75">
        <v>501.67599999999993</v>
      </c>
      <c r="L3500" s="76">
        <v>0</v>
      </c>
      <c r="M3500" s="75">
        <v>645.01199999999994</v>
      </c>
      <c r="N3500" s="75">
        <v>645.01199999999994</v>
      </c>
      <c r="O3500" s="75">
        <v>645.01199999999994</v>
      </c>
      <c r="P3500" s="77">
        <v>0</v>
      </c>
      <c r="Q3500" s="77">
        <v>666.51239999999996</v>
      </c>
    </row>
    <row r="3501" spans="1:17" x14ac:dyDescent="0.2">
      <c r="A3501" s="19">
        <v>40937039</v>
      </c>
      <c r="B3501" s="19" t="s">
        <v>233</v>
      </c>
      <c r="C3501" s="72"/>
      <c r="D3501" s="73">
        <v>13</v>
      </c>
      <c r="E3501" s="74">
        <v>0</v>
      </c>
      <c r="G3501" s="75">
        <v>30.556785999999999</v>
      </c>
      <c r="H3501" s="75">
        <v>65.044200000000004</v>
      </c>
      <c r="I3501" s="75">
        <v>62.946000000000005</v>
      </c>
      <c r="J3501" s="75">
        <v>59.448999999999998</v>
      </c>
      <c r="K3501" s="75">
        <v>48.957999999999998</v>
      </c>
      <c r="L3501" s="74" t="s">
        <v>674</v>
      </c>
      <c r="M3501" s="75">
        <v>62.946000000000005</v>
      </c>
      <c r="N3501" s="75">
        <v>62.946000000000005</v>
      </c>
      <c r="O3501" s="75">
        <v>62.946000000000005</v>
      </c>
      <c r="P3501" s="75">
        <v>30.556785999999999</v>
      </c>
      <c r="Q3501" s="75">
        <v>65.044200000000004</v>
      </c>
    </row>
    <row r="3502" spans="1:17" x14ac:dyDescent="0.2">
      <c r="A3502" s="19">
        <v>40937047</v>
      </c>
      <c r="B3502" s="19" t="s">
        <v>279</v>
      </c>
      <c r="C3502" s="72"/>
      <c r="D3502" s="73">
        <v>19.25</v>
      </c>
      <c r="E3502" s="74">
        <v>0</v>
      </c>
      <c r="G3502" s="75">
        <v>29.066289999999999</v>
      </c>
      <c r="H3502" s="75">
        <v>27.202500000000001</v>
      </c>
      <c r="I3502" s="75">
        <v>26.324999999999999</v>
      </c>
      <c r="J3502" s="75">
        <v>24.862500000000001</v>
      </c>
      <c r="K3502" s="75">
        <v>20.474999999999998</v>
      </c>
      <c r="L3502" s="76">
        <v>0</v>
      </c>
      <c r="M3502" s="75">
        <v>26.324999999999999</v>
      </c>
      <c r="N3502" s="75">
        <v>26.324999999999999</v>
      </c>
      <c r="O3502" s="75">
        <v>26.324999999999999</v>
      </c>
      <c r="P3502" s="77">
        <v>0</v>
      </c>
      <c r="Q3502" s="77">
        <v>29.066289999999999</v>
      </c>
    </row>
    <row r="3503" spans="1:17" x14ac:dyDescent="0.2">
      <c r="A3503" s="19">
        <v>40937054</v>
      </c>
      <c r="B3503" s="19" t="s">
        <v>214</v>
      </c>
      <c r="C3503" s="72"/>
      <c r="D3503" s="73">
        <v>11.5</v>
      </c>
      <c r="E3503" s="74">
        <v>0</v>
      </c>
      <c r="G3503" s="75">
        <v>29.066289999999999</v>
      </c>
      <c r="H3503" s="75">
        <v>31.5549</v>
      </c>
      <c r="I3503" s="75">
        <v>30.536999999999999</v>
      </c>
      <c r="J3503" s="75">
        <v>28.840499999999999</v>
      </c>
      <c r="K3503" s="75">
        <v>23.750999999999998</v>
      </c>
      <c r="L3503" s="76">
        <v>0</v>
      </c>
      <c r="M3503" s="75">
        <v>30.536999999999999</v>
      </c>
      <c r="N3503" s="75">
        <v>30.536999999999999</v>
      </c>
      <c r="O3503" s="75">
        <v>30.536999999999999</v>
      </c>
      <c r="P3503" s="77">
        <v>0</v>
      </c>
      <c r="Q3503" s="77">
        <v>31.5549</v>
      </c>
    </row>
    <row r="3504" spans="1:17" x14ac:dyDescent="0.2">
      <c r="A3504" s="19">
        <v>40937062</v>
      </c>
      <c r="B3504" s="19" t="s">
        <v>1357</v>
      </c>
      <c r="C3504" s="72"/>
      <c r="D3504" s="73">
        <v>5</v>
      </c>
      <c r="E3504" s="74">
        <v>0</v>
      </c>
      <c r="G3504" s="75">
        <v>29.066289999999999</v>
      </c>
      <c r="H3504" s="75">
        <v>31.5549</v>
      </c>
      <c r="I3504" s="75">
        <v>30.536999999999999</v>
      </c>
      <c r="J3504" s="75">
        <v>28.840499999999999</v>
      </c>
      <c r="K3504" s="75">
        <v>23.750999999999998</v>
      </c>
      <c r="L3504" s="76">
        <v>0</v>
      </c>
      <c r="M3504" s="75">
        <v>30.536999999999999</v>
      </c>
      <c r="N3504" s="75">
        <v>30.536999999999999</v>
      </c>
      <c r="O3504" s="75">
        <v>30.536999999999999</v>
      </c>
      <c r="P3504" s="77">
        <v>0</v>
      </c>
      <c r="Q3504" s="77">
        <v>31.5549</v>
      </c>
    </row>
    <row r="3505" spans="1:17" x14ac:dyDescent="0.2">
      <c r="A3505" s="19">
        <v>40937070</v>
      </c>
      <c r="B3505" s="19" t="s">
        <v>181</v>
      </c>
      <c r="C3505" s="72"/>
      <c r="D3505" s="73">
        <v>14.75</v>
      </c>
      <c r="E3505" s="74">
        <v>0</v>
      </c>
      <c r="G3505" s="75">
        <v>29.066289999999999</v>
      </c>
      <c r="H3505" s="75">
        <v>31.5549</v>
      </c>
      <c r="I3505" s="75">
        <v>30.536999999999999</v>
      </c>
      <c r="J3505" s="75">
        <v>28.840499999999999</v>
      </c>
      <c r="K3505" s="75">
        <v>23.750999999999998</v>
      </c>
      <c r="L3505" s="76">
        <v>0</v>
      </c>
      <c r="M3505" s="75">
        <v>30.536999999999999</v>
      </c>
      <c r="N3505" s="75">
        <v>30.536999999999999</v>
      </c>
      <c r="O3505" s="75">
        <v>30.536999999999999</v>
      </c>
      <c r="P3505" s="77">
        <v>0</v>
      </c>
      <c r="Q3505" s="77">
        <v>31.5549</v>
      </c>
    </row>
    <row r="3506" spans="1:17" x14ac:dyDescent="0.2">
      <c r="A3506" s="19">
        <v>40937138</v>
      </c>
      <c r="B3506" s="19" t="s">
        <v>2618</v>
      </c>
      <c r="C3506" s="72"/>
      <c r="D3506" s="73">
        <v>21.5</v>
      </c>
      <c r="E3506" s="74">
        <v>0</v>
      </c>
      <c r="G3506" s="75">
        <v>613.12952999999993</v>
      </c>
      <c r="H3506" s="75">
        <v>1976.6498999999999</v>
      </c>
      <c r="I3506" s="75">
        <v>1912.8869999999999</v>
      </c>
      <c r="J3506" s="75">
        <v>1806.6154999999999</v>
      </c>
      <c r="K3506" s="75">
        <v>1487.8009999999997</v>
      </c>
      <c r="L3506" s="76">
        <v>1235.3399999999999</v>
      </c>
      <c r="M3506" s="75">
        <v>1912.8869999999999</v>
      </c>
      <c r="N3506" s="75">
        <v>1912.8869999999999</v>
      </c>
      <c r="O3506" s="75">
        <v>1912.8869999999999</v>
      </c>
      <c r="P3506" s="77">
        <v>613.12952999999993</v>
      </c>
      <c r="Q3506" s="77">
        <v>1976.6498999999999</v>
      </c>
    </row>
    <row r="3507" spans="1:17" x14ac:dyDescent="0.2">
      <c r="A3507" s="19">
        <v>40937138</v>
      </c>
      <c r="B3507" s="19" t="s">
        <v>2618</v>
      </c>
      <c r="C3507" s="72"/>
      <c r="D3507" s="73">
        <v>21.5</v>
      </c>
      <c r="E3507" s="74">
        <v>0</v>
      </c>
      <c r="G3507" s="75">
        <v>577.65687000000003</v>
      </c>
      <c r="H3507" s="75">
        <v>2860.6986000000002</v>
      </c>
      <c r="I3507" s="75">
        <v>2768.4180000000001</v>
      </c>
      <c r="J3507" s="75">
        <v>2614.6169999999997</v>
      </c>
      <c r="K3507" s="75">
        <v>2153.2139999999999</v>
      </c>
      <c r="L3507" s="76">
        <v>1235.3399999999999</v>
      </c>
      <c r="M3507" s="75">
        <v>2768.4180000000001</v>
      </c>
      <c r="N3507" s="75">
        <v>2768.4180000000001</v>
      </c>
      <c r="O3507" s="75">
        <v>2768.4180000000001</v>
      </c>
      <c r="P3507" s="77">
        <v>577.65687000000003</v>
      </c>
      <c r="Q3507" s="77">
        <v>2860.6986000000002</v>
      </c>
    </row>
    <row r="3508" spans="1:17" x14ac:dyDescent="0.2">
      <c r="A3508" s="19">
        <v>40937138</v>
      </c>
      <c r="B3508" s="19" t="s">
        <v>2618</v>
      </c>
      <c r="C3508" s="72"/>
      <c r="D3508" s="73">
        <v>21.5</v>
      </c>
      <c r="E3508" s="74">
        <v>0</v>
      </c>
      <c r="G3508" s="75">
        <v>578.6644</v>
      </c>
      <c r="H3508" s="75">
        <v>3109.4550000000004</v>
      </c>
      <c r="I3508" s="75">
        <v>3009.15</v>
      </c>
      <c r="J3508" s="75">
        <v>2841.9749999999999</v>
      </c>
      <c r="K3508" s="75">
        <v>2340.4499999999998</v>
      </c>
      <c r="L3508" s="76">
        <v>1235.3399999999999</v>
      </c>
      <c r="M3508" s="75">
        <v>3009.15</v>
      </c>
      <c r="N3508" s="75">
        <v>3009.15</v>
      </c>
      <c r="O3508" s="75">
        <v>3009.15</v>
      </c>
      <c r="P3508" s="77">
        <v>578.6644</v>
      </c>
      <c r="Q3508" s="77">
        <v>3109.4550000000004</v>
      </c>
    </row>
    <row r="3509" spans="1:17" x14ac:dyDescent="0.2">
      <c r="A3509" s="19">
        <v>40937146</v>
      </c>
      <c r="B3509" s="19" t="s">
        <v>321</v>
      </c>
      <c r="C3509" s="72"/>
      <c r="D3509" s="73">
        <v>1.25</v>
      </c>
      <c r="E3509" s="74">
        <v>0</v>
      </c>
      <c r="G3509" s="75">
        <v>0</v>
      </c>
      <c r="H3509" s="75">
        <v>5520.3312000000005</v>
      </c>
      <c r="I3509" s="75">
        <v>5342.2560000000003</v>
      </c>
      <c r="J3509" s="75">
        <v>5045.4639999999999</v>
      </c>
      <c r="K3509" s="75">
        <v>4155.0879999999997</v>
      </c>
      <c r="L3509" s="76">
        <v>1591.605</v>
      </c>
      <c r="M3509" s="75">
        <v>5342.2560000000003</v>
      </c>
      <c r="N3509" s="75">
        <v>5342.2560000000003</v>
      </c>
      <c r="O3509" s="75">
        <v>5342.2560000000003</v>
      </c>
      <c r="P3509" s="77">
        <v>1591.605</v>
      </c>
      <c r="Q3509" s="77">
        <v>5520.3312000000005</v>
      </c>
    </row>
    <row r="3510" spans="1:17" x14ac:dyDescent="0.2">
      <c r="A3510" s="19">
        <v>40937161</v>
      </c>
      <c r="B3510" s="19" t="s">
        <v>277</v>
      </c>
      <c r="C3510" s="72"/>
      <c r="D3510" s="73">
        <v>233.5</v>
      </c>
      <c r="E3510" s="74">
        <v>0</v>
      </c>
      <c r="G3510" s="75">
        <v>0</v>
      </c>
      <c r="H3510" s="75">
        <v>16016.832000000002</v>
      </c>
      <c r="I3510" s="75">
        <v>15500.160000000002</v>
      </c>
      <c r="J3510" s="75">
        <v>14639.04</v>
      </c>
      <c r="K3510" s="75">
        <v>12055.68</v>
      </c>
      <c r="L3510" s="76">
        <v>7148.1689999999999</v>
      </c>
      <c r="M3510" s="75">
        <v>15500.160000000002</v>
      </c>
      <c r="N3510" s="75">
        <v>15500.160000000002</v>
      </c>
      <c r="O3510" s="75">
        <v>15500.160000000002</v>
      </c>
      <c r="P3510" s="77">
        <v>7148.1689999999999</v>
      </c>
      <c r="Q3510" s="77">
        <v>16016.832000000002</v>
      </c>
    </row>
    <row r="3511" spans="1:17" x14ac:dyDescent="0.2">
      <c r="A3511" s="19">
        <v>40937179</v>
      </c>
      <c r="B3511" s="19" t="s">
        <v>4028</v>
      </c>
      <c r="C3511" s="72"/>
      <c r="D3511" s="73">
        <v>44.25</v>
      </c>
      <c r="E3511" s="74">
        <v>0</v>
      </c>
      <c r="G3511" s="75">
        <v>0</v>
      </c>
      <c r="H3511" s="75">
        <v>0</v>
      </c>
      <c r="I3511" s="75">
        <v>0</v>
      </c>
      <c r="J3511" s="75">
        <v>0</v>
      </c>
      <c r="K3511" s="75">
        <v>0</v>
      </c>
      <c r="L3511" s="74" t="s">
        <v>674</v>
      </c>
      <c r="M3511" s="75">
        <v>0</v>
      </c>
      <c r="N3511" s="75">
        <v>0</v>
      </c>
      <c r="O3511" s="75">
        <v>0</v>
      </c>
      <c r="P3511" s="75">
        <v>0</v>
      </c>
      <c r="Q3511" s="75">
        <v>0</v>
      </c>
    </row>
    <row r="3512" spans="1:17" x14ac:dyDescent="0.2">
      <c r="A3512" s="19">
        <v>40937203</v>
      </c>
      <c r="B3512" s="19" t="s">
        <v>1626</v>
      </c>
      <c r="C3512" s="72"/>
      <c r="D3512" s="73">
        <v>78</v>
      </c>
      <c r="E3512" s="74">
        <v>0</v>
      </c>
      <c r="G3512" s="75">
        <v>735.71775500000001</v>
      </c>
      <c r="H3512" s="75">
        <v>1566.0735000000002</v>
      </c>
      <c r="I3512" s="75">
        <v>1515.5550000000003</v>
      </c>
      <c r="J3512" s="75">
        <v>1431.3575000000001</v>
      </c>
      <c r="K3512" s="75">
        <v>1178.7649999999999</v>
      </c>
      <c r="L3512" s="74" t="s">
        <v>674</v>
      </c>
      <c r="M3512" s="75">
        <v>1515.5550000000003</v>
      </c>
      <c r="N3512" s="75">
        <v>1515.5550000000003</v>
      </c>
      <c r="O3512" s="75">
        <v>1515.5550000000003</v>
      </c>
      <c r="P3512" s="75">
        <v>735.71775500000001</v>
      </c>
      <c r="Q3512" s="75">
        <v>1566.0735000000002</v>
      </c>
    </row>
    <row r="3513" spans="1:17" x14ac:dyDescent="0.2">
      <c r="A3513" s="19">
        <v>40937203</v>
      </c>
      <c r="B3513" s="19" t="s">
        <v>1626</v>
      </c>
      <c r="C3513" s="72"/>
      <c r="D3513" s="73">
        <v>78</v>
      </c>
      <c r="E3513" s="74">
        <v>0</v>
      </c>
      <c r="G3513" s="75">
        <v>163.14381999999998</v>
      </c>
      <c r="H3513" s="75">
        <v>116.25</v>
      </c>
      <c r="I3513" s="75">
        <v>112.5</v>
      </c>
      <c r="J3513" s="75">
        <v>106.25</v>
      </c>
      <c r="K3513" s="75">
        <v>87.5</v>
      </c>
      <c r="L3513" s="76">
        <v>0</v>
      </c>
      <c r="M3513" s="75">
        <v>112.5</v>
      </c>
      <c r="N3513" s="75">
        <v>112.5</v>
      </c>
      <c r="O3513" s="75">
        <v>112.5</v>
      </c>
      <c r="P3513" s="77">
        <v>0</v>
      </c>
      <c r="Q3513" s="77">
        <v>163.14381999999998</v>
      </c>
    </row>
    <row r="3514" spans="1:17" x14ac:dyDescent="0.2">
      <c r="A3514" s="19">
        <v>40937211</v>
      </c>
      <c r="B3514" s="19" t="s">
        <v>1627</v>
      </c>
      <c r="C3514" s="72"/>
      <c r="D3514" s="73">
        <v>73</v>
      </c>
      <c r="E3514" s="74">
        <v>0</v>
      </c>
      <c r="G3514" s="75">
        <v>163.14381999999998</v>
      </c>
      <c r="H3514" s="75">
        <v>146.01000000000002</v>
      </c>
      <c r="I3514" s="75">
        <v>141.30000000000001</v>
      </c>
      <c r="J3514" s="75">
        <v>133.44999999999999</v>
      </c>
      <c r="K3514" s="75">
        <v>109.89999999999999</v>
      </c>
      <c r="L3514" s="76">
        <v>0</v>
      </c>
      <c r="M3514" s="75">
        <v>141.30000000000001</v>
      </c>
      <c r="N3514" s="75">
        <v>141.30000000000001</v>
      </c>
      <c r="O3514" s="75">
        <v>141.30000000000001</v>
      </c>
      <c r="P3514" s="77">
        <v>0</v>
      </c>
      <c r="Q3514" s="77">
        <v>163.14381999999998</v>
      </c>
    </row>
    <row r="3515" spans="1:17" x14ac:dyDescent="0.2">
      <c r="A3515" s="19">
        <v>40937211</v>
      </c>
      <c r="B3515" s="19" t="s">
        <v>1627</v>
      </c>
      <c r="C3515" s="72"/>
      <c r="D3515" s="73">
        <v>73</v>
      </c>
      <c r="E3515" s="74">
        <v>0</v>
      </c>
      <c r="G3515" s="75">
        <v>54.216520000000003</v>
      </c>
      <c r="H3515" s="75">
        <v>48.276299999999999</v>
      </c>
      <c r="I3515" s="75">
        <v>46.719000000000001</v>
      </c>
      <c r="J3515" s="75">
        <v>44.123499999999993</v>
      </c>
      <c r="K3515" s="75">
        <v>36.336999999999996</v>
      </c>
      <c r="L3515" s="76">
        <v>54.423000000000002</v>
      </c>
      <c r="M3515" s="75">
        <v>46.719000000000001</v>
      </c>
      <c r="N3515" s="75">
        <v>46.719000000000001</v>
      </c>
      <c r="O3515" s="75">
        <v>46.719000000000001</v>
      </c>
      <c r="P3515" s="77">
        <v>36.336999999999996</v>
      </c>
      <c r="Q3515" s="77">
        <v>54.423000000000002</v>
      </c>
    </row>
    <row r="3516" spans="1:17" x14ac:dyDescent="0.2">
      <c r="A3516" s="19">
        <v>40937245</v>
      </c>
      <c r="B3516" s="19" t="s">
        <v>1182</v>
      </c>
      <c r="C3516" s="72"/>
      <c r="D3516" s="73">
        <v>9.75</v>
      </c>
      <c r="E3516" s="74">
        <v>0</v>
      </c>
      <c r="G3516" s="75">
        <v>54.216520000000003</v>
      </c>
      <c r="H3516" s="75">
        <v>48.276299999999999</v>
      </c>
      <c r="I3516" s="75">
        <v>46.719000000000001</v>
      </c>
      <c r="J3516" s="75">
        <v>44.123499999999993</v>
      </c>
      <c r="K3516" s="75">
        <v>36.336999999999996</v>
      </c>
      <c r="L3516" s="76">
        <v>54.423000000000002</v>
      </c>
      <c r="M3516" s="75">
        <v>46.719000000000001</v>
      </c>
      <c r="N3516" s="75">
        <v>46.719000000000001</v>
      </c>
      <c r="O3516" s="75">
        <v>46.719000000000001</v>
      </c>
      <c r="P3516" s="77">
        <v>36.336999999999996</v>
      </c>
      <c r="Q3516" s="77">
        <v>54.423000000000002</v>
      </c>
    </row>
    <row r="3517" spans="1:17" x14ac:dyDescent="0.2">
      <c r="A3517" s="19">
        <v>40937245</v>
      </c>
      <c r="B3517" s="19" t="s">
        <v>1182</v>
      </c>
      <c r="C3517" s="72"/>
      <c r="D3517" s="73">
        <v>9.75</v>
      </c>
      <c r="E3517" s="74">
        <v>0</v>
      </c>
      <c r="G3517" s="75">
        <v>54.216520000000003</v>
      </c>
      <c r="H3517" s="75">
        <v>48.276299999999999</v>
      </c>
      <c r="I3517" s="75">
        <v>46.719000000000001</v>
      </c>
      <c r="J3517" s="75">
        <v>44.123499999999993</v>
      </c>
      <c r="K3517" s="75">
        <v>36.336999999999996</v>
      </c>
      <c r="L3517" s="76">
        <v>54.423000000000002</v>
      </c>
      <c r="M3517" s="75">
        <v>46.719000000000001</v>
      </c>
      <c r="N3517" s="75">
        <v>46.719000000000001</v>
      </c>
      <c r="O3517" s="75">
        <v>46.719000000000001</v>
      </c>
      <c r="P3517" s="77">
        <v>36.336999999999996</v>
      </c>
      <c r="Q3517" s="77">
        <v>54.423000000000002</v>
      </c>
    </row>
    <row r="3518" spans="1:17" x14ac:dyDescent="0.2">
      <c r="A3518" s="19">
        <v>40937252</v>
      </c>
      <c r="B3518" s="19" t="s">
        <v>4507</v>
      </c>
      <c r="C3518" s="72"/>
      <c r="D3518" s="73">
        <v>3</v>
      </c>
      <c r="E3518" s="74">
        <v>0</v>
      </c>
      <c r="G3518" s="75">
        <v>54.216520000000003</v>
      </c>
      <c r="H3518" s="75">
        <v>48.276299999999999</v>
      </c>
      <c r="I3518" s="75">
        <v>46.719000000000001</v>
      </c>
      <c r="J3518" s="75">
        <v>44.123499999999993</v>
      </c>
      <c r="K3518" s="75">
        <v>36.336999999999996</v>
      </c>
      <c r="L3518" s="76">
        <v>54.423000000000002</v>
      </c>
      <c r="M3518" s="75">
        <v>46.719000000000001</v>
      </c>
      <c r="N3518" s="75">
        <v>46.719000000000001</v>
      </c>
      <c r="O3518" s="75">
        <v>46.719000000000001</v>
      </c>
      <c r="P3518" s="77">
        <v>36.336999999999996</v>
      </c>
      <c r="Q3518" s="77">
        <v>54.423000000000002</v>
      </c>
    </row>
    <row r="3519" spans="1:17" x14ac:dyDescent="0.2">
      <c r="A3519" s="19">
        <v>40937278</v>
      </c>
      <c r="B3519" s="19" t="s">
        <v>4161</v>
      </c>
      <c r="C3519" s="72"/>
      <c r="D3519" s="73">
        <v>3</v>
      </c>
      <c r="E3519" s="74">
        <v>0</v>
      </c>
      <c r="G3519" s="75">
        <v>24.61795</v>
      </c>
      <c r="H3519" s="75">
        <v>96.022500000000008</v>
      </c>
      <c r="I3519" s="75">
        <v>92.924999999999997</v>
      </c>
      <c r="J3519" s="75">
        <v>87.762500000000003</v>
      </c>
      <c r="K3519" s="75">
        <v>72.274999999999991</v>
      </c>
      <c r="L3519" s="76">
        <v>0</v>
      </c>
      <c r="M3519" s="75">
        <v>92.924999999999997</v>
      </c>
      <c r="N3519" s="75">
        <v>92.924999999999997</v>
      </c>
      <c r="O3519" s="75">
        <v>92.924999999999997</v>
      </c>
      <c r="P3519" s="77">
        <v>0</v>
      </c>
      <c r="Q3519" s="77">
        <v>96.022500000000008</v>
      </c>
    </row>
    <row r="3520" spans="1:17" x14ac:dyDescent="0.2">
      <c r="A3520" s="19">
        <v>40937278</v>
      </c>
      <c r="B3520" s="19" t="s">
        <v>4161</v>
      </c>
      <c r="C3520" s="72"/>
      <c r="D3520" s="73">
        <v>3</v>
      </c>
      <c r="E3520" s="74">
        <v>0</v>
      </c>
      <c r="G3520" s="75">
        <v>26.233800000000002</v>
      </c>
      <c r="H3520" s="75">
        <v>156.70500000000001</v>
      </c>
      <c r="I3520" s="75">
        <v>151.65</v>
      </c>
      <c r="J3520" s="75">
        <v>143.22499999999999</v>
      </c>
      <c r="K3520" s="75">
        <v>117.94999999999999</v>
      </c>
      <c r="L3520" s="76">
        <v>0</v>
      </c>
      <c r="M3520" s="75">
        <v>151.65</v>
      </c>
      <c r="N3520" s="75">
        <v>151.65</v>
      </c>
      <c r="O3520" s="75">
        <v>151.65</v>
      </c>
      <c r="P3520" s="77">
        <v>0</v>
      </c>
      <c r="Q3520" s="77">
        <v>156.70500000000001</v>
      </c>
    </row>
    <row r="3521" spans="1:17" x14ac:dyDescent="0.2">
      <c r="A3521" s="19">
        <v>40937302</v>
      </c>
      <c r="B3521" s="19" t="s">
        <v>4581</v>
      </c>
      <c r="C3521" s="72"/>
      <c r="D3521" s="73">
        <v>11</v>
      </c>
      <c r="E3521" s="74">
        <v>0</v>
      </c>
      <c r="G3521" s="75">
        <v>0</v>
      </c>
      <c r="H3521" s="75">
        <v>186.69750000000002</v>
      </c>
      <c r="I3521" s="75">
        <v>180.67500000000001</v>
      </c>
      <c r="J3521" s="75">
        <v>170.63749999999999</v>
      </c>
      <c r="K3521" s="75">
        <v>140.52499999999998</v>
      </c>
      <c r="L3521" s="76">
        <v>0</v>
      </c>
      <c r="M3521" s="75">
        <v>180.67500000000001</v>
      </c>
      <c r="N3521" s="75">
        <v>180.67500000000001</v>
      </c>
      <c r="O3521" s="75">
        <v>180.67500000000001</v>
      </c>
      <c r="P3521" s="77">
        <v>0</v>
      </c>
      <c r="Q3521" s="77">
        <v>186.69750000000002</v>
      </c>
    </row>
    <row r="3522" spans="1:17" x14ac:dyDescent="0.2">
      <c r="A3522" s="19">
        <v>40937302</v>
      </c>
      <c r="B3522" s="19" t="s">
        <v>4581</v>
      </c>
      <c r="C3522" s="72"/>
      <c r="D3522" s="73">
        <v>11</v>
      </c>
      <c r="E3522" s="74">
        <v>0</v>
      </c>
      <c r="G3522" s="75">
        <v>0</v>
      </c>
      <c r="H3522" s="75">
        <v>186.69750000000002</v>
      </c>
      <c r="I3522" s="75">
        <v>180.67500000000001</v>
      </c>
      <c r="J3522" s="75">
        <v>170.63749999999999</v>
      </c>
      <c r="K3522" s="75">
        <v>140.52499999999998</v>
      </c>
      <c r="L3522" s="76">
        <v>0</v>
      </c>
      <c r="M3522" s="75">
        <v>180.67500000000001</v>
      </c>
      <c r="N3522" s="75">
        <v>180.67500000000001</v>
      </c>
      <c r="O3522" s="75">
        <v>180.67500000000001</v>
      </c>
      <c r="P3522" s="77">
        <v>0</v>
      </c>
      <c r="Q3522" s="77">
        <v>186.69750000000002</v>
      </c>
    </row>
    <row r="3523" spans="1:17" x14ac:dyDescent="0.2">
      <c r="A3523" s="19">
        <v>40937302</v>
      </c>
      <c r="B3523" s="19" t="s">
        <v>4581</v>
      </c>
      <c r="C3523" s="72"/>
      <c r="D3523" s="73">
        <v>11</v>
      </c>
      <c r="E3523" s="74">
        <v>0</v>
      </c>
      <c r="G3523" s="75">
        <v>0</v>
      </c>
      <c r="H3523" s="75">
        <v>179.49</v>
      </c>
      <c r="I3523" s="75">
        <v>173.70000000000002</v>
      </c>
      <c r="J3523" s="75">
        <v>164.04999999999998</v>
      </c>
      <c r="K3523" s="75">
        <v>135.1</v>
      </c>
      <c r="L3523" s="76">
        <v>0</v>
      </c>
      <c r="M3523" s="75">
        <v>173.70000000000002</v>
      </c>
      <c r="N3523" s="75">
        <v>173.70000000000002</v>
      </c>
      <c r="O3523" s="75">
        <v>173.70000000000002</v>
      </c>
      <c r="P3523" s="77">
        <v>0</v>
      </c>
      <c r="Q3523" s="77">
        <v>179.49</v>
      </c>
    </row>
    <row r="3524" spans="1:17" x14ac:dyDescent="0.2">
      <c r="A3524" s="19">
        <v>40937302</v>
      </c>
      <c r="B3524" s="19" t="s">
        <v>4581</v>
      </c>
      <c r="C3524" s="72"/>
      <c r="D3524" s="73">
        <v>11</v>
      </c>
      <c r="E3524" s="74">
        <v>0</v>
      </c>
      <c r="G3524" s="75">
        <v>0</v>
      </c>
      <c r="H3524" s="75">
        <v>186.69750000000002</v>
      </c>
      <c r="I3524" s="75">
        <v>180.67500000000001</v>
      </c>
      <c r="J3524" s="75">
        <v>170.63749999999999</v>
      </c>
      <c r="K3524" s="75">
        <v>140.52499999999998</v>
      </c>
      <c r="L3524" s="76">
        <v>0</v>
      </c>
      <c r="M3524" s="75">
        <v>180.67500000000001</v>
      </c>
      <c r="N3524" s="75">
        <v>180.67500000000001</v>
      </c>
      <c r="O3524" s="75">
        <v>180.67500000000001</v>
      </c>
      <c r="P3524" s="77">
        <v>0</v>
      </c>
      <c r="Q3524" s="77">
        <v>186.69750000000002</v>
      </c>
    </row>
    <row r="3525" spans="1:17" x14ac:dyDescent="0.2">
      <c r="A3525" s="19">
        <v>40937310</v>
      </c>
      <c r="B3525" s="19" t="s">
        <v>3756</v>
      </c>
      <c r="C3525" s="72"/>
      <c r="D3525" s="73">
        <v>43.5</v>
      </c>
      <c r="E3525" s="74">
        <v>0</v>
      </c>
      <c r="G3525" s="75">
        <v>95.544259999999994</v>
      </c>
      <c r="H3525" s="75">
        <v>179.95500000000001</v>
      </c>
      <c r="I3525" s="75">
        <v>174.15</v>
      </c>
      <c r="J3525" s="75">
        <v>164.47499999999999</v>
      </c>
      <c r="K3525" s="75">
        <v>135.44999999999999</v>
      </c>
      <c r="L3525" s="76">
        <v>0</v>
      </c>
      <c r="M3525" s="75">
        <v>174.15</v>
      </c>
      <c r="N3525" s="75">
        <v>174.15</v>
      </c>
      <c r="O3525" s="75">
        <v>174.15</v>
      </c>
      <c r="P3525" s="77">
        <v>0</v>
      </c>
      <c r="Q3525" s="77">
        <v>179.95500000000001</v>
      </c>
    </row>
    <row r="3526" spans="1:17" x14ac:dyDescent="0.2">
      <c r="A3526" s="19">
        <v>40937310</v>
      </c>
      <c r="B3526" s="19" t="s">
        <v>3756</v>
      </c>
      <c r="C3526" s="72"/>
      <c r="D3526" s="73">
        <v>43.5</v>
      </c>
      <c r="E3526" s="74">
        <v>0</v>
      </c>
      <c r="G3526" s="75">
        <v>85.564009999999996</v>
      </c>
      <c r="H3526" s="75">
        <v>139.965</v>
      </c>
      <c r="I3526" s="75">
        <v>135.45000000000002</v>
      </c>
      <c r="J3526" s="75">
        <v>127.925</v>
      </c>
      <c r="K3526" s="75">
        <v>105.35</v>
      </c>
      <c r="L3526" s="76">
        <v>0</v>
      </c>
      <c r="M3526" s="75">
        <v>135.45000000000002</v>
      </c>
      <c r="N3526" s="75">
        <v>135.45000000000002</v>
      </c>
      <c r="O3526" s="75">
        <v>135.45000000000002</v>
      </c>
      <c r="P3526" s="77">
        <v>0</v>
      </c>
      <c r="Q3526" s="77">
        <v>139.965</v>
      </c>
    </row>
    <row r="3527" spans="1:17" x14ac:dyDescent="0.2">
      <c r="A3527" s="19">
        <v>40937328</v>
      </c>
      <c r="B3527" s="19" t="s">
        <v>1567</v>
      </c>
      <c r="C3527" s="72"/>
      <c r="D3527" s="73">
        <v>15.25</v>
      </c>
      <c r="E3527" s="74">
        <v>0</v>
      </c>
      <c r="G3527" s="75">
        <v>360.77177999999998</v>
      </c>
      <c r="H3527" s="75">
        <v>260.40000000000003</v>
      </c>
      <c r="I3527" s="75">
        <v>252</v>
      </c>
      <c r="J3527" s="75">
        <v>238</v>
      </c>
      <c r="K3527" s="75">
        <v>196</v>
      </c>
      <c r="L3527" s="76">
        <v>255.06900000000002</v>
      </c>
      <c r="M3527" s="75">
        <v>252</v>
      </c>
      <c r="N3527" s="75">
        <v>252</v>
      </c>
      <c r="O3527" s="75">
        <v>252</v>
      </c>
      <c r="P3527" s="77">
        <v>196</v>
      </c>
      <c r="Q3527" s="77">
        <v>360.77177999999998</v>
      </c>
    </row>
    <row r="3528" spans="1:17" x14ac:dyDescent="0.2">
      <c r="A3528" s="19">
        <v>40937328</v>
      </c>
      <c r="B3528" s="19" t="s">
        <v>1567</v>
      </c>
      <c r="C3528" s="72"/>
      <c r="D3528" s="73">
        <v>15.25</v>
      </c>
      <c r="E3528" s="74">
        <v>0</v>
      </c>
      <c r="G3528" s="75">
        <v>19.3902</v>
      </c>
      <c r="H3528" s="75">
        <v>142.29000000000002</v>
      </c>
      <c r="I3528" s="75">
        <v>137.70000000000002</v>
      </c>
      <c r="J3528" s="75">
        <v>130.04999999999998</v>
      </c>
      <c r="K3528" s="75">
        <v>107.1</v>
      </c>
      <c r="L3528" s="76">
        <v>0</v>
      </c>
      <c r="M3528" s="75">
        <v>137.70000000000002</v>
      </c>
      <c r="N3528" s="75">
        <v>137.70000000000002</v>
      </c>
      <c r="O3528" s="75">
        <v>137.70000000000002</v>
      </c>
      <c r="P3528" s="77">
        <v>0</v>
      </c>
      <c r="Q3528" s="77">
        <v>142.29000000000002</v>
      </c>
    </row>
    <row r="3529" spans="1:17" x14ac:dyDescent="0.2">
      <c r="A3529" s="19">
        <v>40937328</v>
      </c>
      <c r="B3529" s="19" t="s">
        <v>1567</v>
      </c>
      <c r="C3529" s="72"/>
      <c r="D3529" s="73">
        <v>15.25</v>
      </c>
      <c r="E3529" s="74">
        <v>0</v>
      </c>
      <c r="G3529" s="75">
        <v>0</v>
      </c>
      <c r="H3529" s="75">
        <v>142.29000000000002</v>
      </c>
      <c r="I3529" s="75">
        <v>137.70000000000002</v>
      </c>
      <c r="J3529" s="75">
        <v>130.04999999999998</v>
      </c>
      <c r="K3529" s="75">
        <v>107.1</v>
      </c>
      <c r="L3529" s="76">
        <v>0</v>
      </c>
      <c r="M3529" s="75">
        <v>137.70000000000002</v>
      </c>
      <c r="N3529" s="75">
        <v>137.70000000000002</v>
      </c>
      <c r="O3529" s="75">
        <v>137.70000000000002</v>
      </c>
      <c r="P3529" s="77">
        <v>0</v>
      </c>
      <c r="Q3529" s="77">
        <v>142.29000000000002</v>
      </c>
    </row>
    <row r="3530" spans="1:17" x14ac:dyDescent="0.2">
      <c r="A3530" s="19">
        <v>40937351</v>
      </c>
      <c r="B3530" s="19" t="s">
        <v>904</v>
      </c>
      <c r="C3530" s="72"/>
      <c r="D3530" s="73">
        <v>47</v>
      </c>
      <c r="E3530" s="74">
        <v>0</v>
      </c>
      <c r="G3530" s="75">
        <v>0</v>
      </c>
      <c r="H3530" s="75">
        <v>0</v>
      </c>
      <c r="I3530" s="75">
        <v>0</v>
      </c>
      <c r="J3530" s="75">
        <v>0</v>
      </c>
      <c r="K3530" s="75">
        <v>0</v>
      </c>
      <c r="L3530" s="76">
        <v>0</v>
      </c>
      <c r="M3530" s="75">
        <v>0</v>
      </c>
      <c r="N3530" s="75">
        <v>0</v>
      </c>
      <c r="O3530" s="75">
        <v>0</v>
      </c>
      <c r="P3530" s="77">
        <v>0</v>
      </c>
      <c r="Q3530" s="77">
        <v>0</v>
      </c>
    </row>
    <row r="3531" spans="1:17" x14ac:dyDescent="0.2">
      <c r="A3531" s="19">
        <v>40937377</v>
      </c>
      <c r="B3531" s="19" t="s">
        <v>1902</v>
      </c>
      <c r="C3531" s="72"/>
      <c r="D3531" s="73">
        <v>7.5</v>
      </c>
      <c r="E3531" s="74">
        <v>0</v>
      </c>
      <c r="G3531" s="75">
        <v>264.50513999999998</v>
      </c>
      <c r="H3531" s="75">
        <v>329.05259999999998</v>
      </c>
      <c r="I3531" s="75">
        <v>318.43799999999999</v>
      </c>
      <c r="J3531" s="75">
        <v>300.74700000000001</v>
      </c>
      <c r="K3531" s="75">
        <v>247.67399999999998</v>
      </c>
      <c r="L3531" s="76">
        <v>0</v>
      </c>
      <c r="M3531" s="75">
        <v>318.43799999999999</v>
      </c>
      <c r="N3531" s="75">
        <v>318.43799999999999</v>
      </c>
      <c r="O3531" s="75">
        <v>318.43799999999999</v>
      </c>
      <c r="P3531" s="77">
        <v>0</v>
      </c>
      <c r="Q3531" s="77">
        <v>329.05259999999998</v>
      </c>
    </row>
    <row r="3532" spans="1:17" x14ac:dyDescent="0.2">
      <c r="A3532" s="19">
        <v>40937385</v>
      </c>
      <c r="B3532" s="19" t="s">
        <v>1148</v>
      </c>
      <c r="C3532" s="72"/>
      <c r="D3532" s="73">
        <v>7</v>
      </c>
      <c r="E3532" s="74">
        <v>0</v>
      </c>
      <c r="G3532" s="75">
        <v>0</v>
      </c>
      <c r="H3532" s="75">
        <v>422.91750000000002</v>
      </c>
      <c r="I3532" s="75">
        <v>409.27500000000003</v>
      </c>
      <c r="J3532" s="75">
        <v>386.53749999999997</v>
      </c>
      <c r="K3532" s="75">
        <v>318.32499999999999</v>
      </c>
      <c r="L3532" s="76">
        <v>0</v>
      </c>
      <c r="M3532" s="75">
        <v>409.27500000000003</v>
      </c>
      <c r="N3532" s="75">
        <v>409.27500000000003</v>
      </c>
      <c r="O3532" s="75">
        <v>409.27500000000003</v>
      </c>
      <c r="P3532" s="77">
        <v>0</v>
      </c>
      <c r="Q3532" s="77">
        <v>422.91750000000002</v>
      </c>
    </row>
    <row r="3533" spans="1:17" x14ac:dyDescent="0.2">
      <c r="A3533" s="19">
        <v>40937393</v>
      </c>
      <c r="B3533" s="19" t="s">
        <v>1992</v>
      </c>
      <c r="C3533" s="72"/>
      <c r="D3533" s="73">
        <v>1.25</v>
      </c>
      <c r="E3533" s="74">
        <v>0</v>
      </c>
      <c r="G3533" s="75">
        <v>492.53008999999997</v>
      </c>
      <c r="H3533" s="75">
        <v>593.34</v>
      </c>
      <c r="I3533" s="75">
        <v>574.20000000000005</v>
      </c>
      <c r="J3533" s="75">
        <v>542.29999999999995</v>
      </c>
      <c r="K3533" s="75">
        <v>446.59999999999997</v>
      </c>
      <c r="L3533" s="76">
        <v>255.06900000000002</v>
      </c>
      <c r="M3533" s="75">
        <v>574.20000000000005</v>
      </c>
      <c r="N3533" s="75">
        <v>574.20000000000005</v>
      </c>
      <c r="O3533" s="75">
        <v>574.20000000000005</v>
      </c>
      <c r="P3533" s="77">
        <v>255.06900000000002</v>
      </c>
      <c r="Q3533" s="77">
        <v>593.34</v>
      </c>
    </row>
    <row r="3534" spans="1:17" x14ac:dyDescent="0.2">
      <c r="A3534" s="19">
        <v>40937401</v>
      </c>
      <c r="B3534" s="19" t="s">
        <v>4051</v>
      </c>
      <c r="C3534" s="72"/>
      <c r="D3534" s="73">
        <v>14.75</v>
      </c>
      <c r="E3534" s="74">
        <v>0</v>
      </c>
      <c r="G3534" s="75">
        <v>0</v>
      </c>
      <c r="H3534" s="75">
        <v>0</v>
      </c>
      <c r="I3534" s="75">
        <v>0</v>
      </c>
      <c r="J3534" s="75">
        <v>0</v>
      </c>
      <c r="K3534" s="75">
        <v>0</v>
      </c>
      <c r="L3534" s="76">
        <v>0</v>
      </c>
      <c r="M3534" s="75">
        <v>0</v>
      </c>
      <c r="N3534" s="75">
        <v>0</v>
      </c>
      <c r="O3534" s="75">
        <v>0</v>
      </c>
      <c r="P3534" s="77">
        <v>0</v>
      </c>
      <c r="Q3534" s="77">
        <v>0</v>
      </c>
    </row>
    <row r="3535" spans="1:17" x14ac:dyDescent="0.2">
      <c r="A3535" s="19">
        <v>40937427</v>
      </c>
      <c r="B3535" s="19" t="s">
        <v>3831</v>
      </c>
      <c r="C3535" s="72"/>
      <c r="D3535" s="73">
        <v>63.25</v>
      </c>
      <c r="E3535" s="74">
        <v>0</v>
      </c>
      <c r="G3535" s="75">
        <v>300.98533000000003</v>
      </c>
      <c r="H3535" s="75">
        <v>336.79950000000002</v>
      </c>
      <c r="I3535" s="75">
        <v>325.935</v>
      </c>
      <c r="J3535" s="75">
        <v>307.82749999999999</v>
      </c>
      <c r="K3535" s="75">
        <v>253.50499999999997</v>
      </c>
      <c r="L3535" s="76">
        <v>129.15</v>
      </c>
      <c r="M3535" s="75">
        <v>325.935</v>
      </c>
      <c r="N3535" s="75">
        <v>325.935</v>
      </c>
      <c r="O3535" s="75">
        <v>325.935</v>
      </c>
      <c r="P3535" s="77">
        <v>129.15</v>
      </c>
      <c r="Q3535" s="77">
        <v>336.79950000000002</v>
      </c>
    </row>
    <row r="3536" spans="1:17" x14ac:dyDescent="0.2">
      <c r="A3536" s="19">
        <v>40937435</v>
      </c>
      <c r="B3536" s="19" t="s">
        <v>178</v>
      </c>
      <c r="C3536" s="72"/>
      <c r="D3536" s="73">
        <v>14.25</v>
      </c>
      <c r="E3536" s="74">
        <v>0</v>
      </c>
      <c r="G3536" s="75">
        <v>30.396990000000002</v>
      </c>
      <c r="H3536" s="75">
        <v>49.838700000000003</v>
      </c>
      <c r="I3536" s="75">
        <v>48.231000000000002</v>
      </c>
      <c r="J3536" s="75">
        <v>45.551500000000004</v>
      </c>
      <c r="K3536" s="75">
        <v>37.512999999999998</v>
      </c>
      <c r="L3536" s="76">
        <v>34.298999999999999</v>
      </c>
      <c r="M3536" s="75">
        <v>48.231000000000002</v>
      </c>
      <c r="N3536" s="75">
        <v>48.231000000000002</v>
      </c>
      <c r="O3536" s="75">
        <v>48.231000000000002</v>
      </c>
      <c r="P3536" s="77">
        <v>30.396990000000002</v>
      </c>
      <c r="Q3536" s="77">
        <v>49.838700000000003</v>
      </c>
    </row>
    <row r="3537" spans="1:17" x14ac:dyDescent="0.2">
      <c r="A3537" s="19">
        <v>40937443</v>
      </c>
      <c r="B3537" s="19" t="s">
        <v>232</v>
      </c>
      <c r="C3537" s="72"/>
      <c r="D3537" s="73">
        <v>5.5</v>
      </c>
      <c r="E3537" s="74">
        <v>0</v>
      </c>
      <c r="G3537" s="75">
        <v>30.396990000000002</v>
      </c>
      <c r="H3537" s="75">
        <v>49.838700000000003</v>
      </c>
      <c r="I3537" s="75">
        <v>48.231000000000002</v>
      </c>
      <c r="J3537" s="75">
        <v>45.551500000000004</v>
      </c>
      <c r="K3537" s="75">
        <v>37.512999999999998</v>
      </c>
      <c r="L3537" s="76">
        <v>34.298999999999999</v>
      </c>
      <c r="M3537" s="75">
        <v>48.231000000000002</v>
      </c>
      <c r="N3537" s="75">
        <v>48.231000000000002</v>
      </c>
      <c r="O3537" s="75">
        <v>48.231000000000002</v>
      </c>
      <c r="P3537" s="77">
        <v>30.396990000000002</v>
      </c>
      <c r="Q3537" s="77">
        <v>49.838700000000003</v>
      </c>
    </row>
    <row r="3538" spans="1:17" x14ac:dyDescent="0.2">
      <c r="A3538" s="19">
        <v>40937450</v>
      </c>
      <c r="B3538" s="19" t="s">
        <v>166</v>
      </c>
      <c r="C3538" s="72"/>
      <c r="D3538" s="73">
        <v>1.75</v>
      </c>
      <c r="E3538" s="74">
        <v>0</v>
      </c>
      <c r="G3538" s="75">
        <v>30.396990000000002</v>
      </c>
      <c r="H3538" s="75">
        <v>49.838700000000003</v>
      </c>
      <c r="I3538" s="75">
        <v>48.231000000000002</v>
      </c>
      <c r="J3538" s="75">
        <v>45.551500000000004</v>
      </c>
      <c r="K3538" s="75">
        <v>37.512999999999998</v>
      </c>
      <c r="L3538" s="76">
        <v>34.298999999999999</v>
      </c>
      <c r="M3538" s="75">
        <v>48.231000000000002</v>
      </c>
      <c r="N3538" s="75">
        <v>48.231000000000002</v>
      </c>
      <c r="O3538" s="75">
        <v>48.231000000000002</v>
      </c>
      <c r="P3538" s="77">
        <v>30.396990000000002</v>
      </c>
      <c r="Q3538" s="77">
        <v>49.838700000000003</v>
      </c>
    </row>
    <row r="3539" spans="1:17" x14ac:dyDescent="0.2">
      <c r="A3539" s="19">
        <v>40937468</v>
      </c>
      <c r="B3539" s="19" t="s">
        <v>1987</v>
      </c>
      <c r="C3539" s="72"/>
      <c r="D3539" s="73">
        <v>5.25</v>
      </c>
      <c r="E3539" s="74">
        <v>0</v>
      </c>
      <c r="G3539" s="75">
        <v>30.396990000000002</v>
      </c>
      <c r="H3539" s="75">
        <v>49.838700000000003</v>
      </c>
      <c r="I3539" s="75">
        <v>48.231000000000002</v>
      </c>
      <c r="J3539" s="75">
        <v>45.551500000000004</v>
      </c>
      <c r="K3539" s="75">
        <v>37.512999999999998</v>
      </c>
      <c r="L3539" s="76">
        <v>34.298999999999999</v>
      </c>
      <c r="M3539" s="75">
        <v>48.231000000000002</v>
      </c>
      <c r="N3539" s="75">
        <v>48.231000000000002</v>
      </c>
      <c r="O3539" s="75">
        <v>48.231000000000002</v>
      </c>
      <c r="P3539" s="77">
        <v>30.396990000000002</v>
      </c>
      <c r="Q3539" s="77">
        <v>49.838700000000003</v>
      </c>
    </row>
    <row r="3540" spans="1:17" x14ac:dyDescent="0.2">
      <c r="A3540" s="19">
        <v>40937534</v>
      </c>
      <c r="B3540" s="19" t="s">
        <v>281</v>
      </c>
      <c r="C3540" s="72"/>
      <c r="D3540" s="73">
        <v>7.75</v>
      </c>
      <c r="E3540" s="74">
        <v>0</v>
      </c>
      <c r="G3540" s="75">
        <v>26.347860000000001</v>
      </c>
      <c r="H3540" s="75">
        <v>35.721299999999999</v>
      </c>
      <c r="I3540" s="75">
        <v>34.568999999999996</v>
      </c>
      <c r="J3540" s="75">
        <v>32.648499999999999</v>
      </c>
      <c r="K3540" s="75">
        <v>26.886999999999997</v>
      </c>
      <c r="L3540" s="76">
        <v>34.298999999999999</v>
      </c>
      <c r="M3540" s="75">
        <v>34.568999999999996</v>
      </c>
      <c r="N3540" s="75">
        <v>34.568999999999996</v>
      </c>
      <c r="O3540" s="75">
        <v>34.568999999999996</v>
      </c>
      <c r="P3540" s="77">
        <v>26.347860000000001</v>
      </c>
      <c r="Q3540" s="77">
        <v>35.721299999999999</v>
      </c>
    </row>
    <row r="3541" spans="1:17" x14ac:dyDescent="0.2">
      <c r="A3541" s="19">
        <v>40937559</v>
      </c>
      <c r="B3541" s="19" t="s">
        <v>1966</v>
      </c>
      <c r="C3541" s="72" t="s">
        <v>49</v>
      </c>
      <c r="D3541" s="73">
        <v>159.5</v>
      </c>
      <c r="E3541" s="74">
        <v>138.98899999999998</v>
      </c>
      <c r="G3541" s="75">
        <v>26.347860000000001</v>
      </c>
      <c r="H3541" s="75">
        <v>35.721299999999999</v>
      </c>
      <c r="I3541" s="75">
        <v>34.568999999999996</v>
      </c>
      <c r="J3541" s="75">
        <v>32.648499999999999</v>
      </c>
      <c r="K3541" s="75">
        <v>26.886999999999997</v>
      </c>
      <c r="L3541" s="76">
        <v>34.298999999999999</v>
      </c>
      <c r="M3541" s="75">
        <v>34.568999999999996</v>
      </c>
      <c r="N3541" s="75">
        <v>34.568999999999996</v>
      </c>
      <c r="O3541" s="75">
        <v>34.568999999999996</v>
      </c>
      <c r="P3541" s="77">
        <v>26.347860000000001</v>
      </c>
      <c r="Q3541" s="77">
        <v>35.721299999999999</v>
      </c>
    </row>
    <row r="3542" spans="1:17" x14ac:dyDescent="0.2">
      <c r="A3542" s="19">
        <v>40937617</v>
      </c>
      <c r="B3542" s="19" t="s">
        <v>4083</v>
      </c>
      <c r="C3542" s="72" t="s">
        <v>4084</v>
      </c>
      <c r="D3542" s="73">
        <v>218.5</v>
      </c>
      <c r="E3542" s="74">
        <v>0</v>
      </c>
      <c r="G3542" s="75">
        <v>26.347860000000001</v>
      </c>
      <c r="H3542" s="75">
        <v>35.721299999999999</v>
      </c>
      <c r="I3542" s="75">
        <v>34.568999999999996</v>
      </c>
      <c r="J3542" s="75">
        <v>32.648499999999999</v>
      </c>
      <c r="K3542" s="75">
        <v>26.886999999999997</v>
      </c>
      <c r="L3542" s="76">
        <v>34.298999999999999</v>
      </c>
      <c r="M3542" s="75">
        <v>34.568999999999996</v>
      </c>
      <c r="N3542" s="75">
        <v>34.568999999999996</v>
      </c>
      <c r="O3542" s="75">
        <v>34.568999999999996</v>
      </c>
      <c r="P3542" s="77">
        <v>26.347860000000001</v>
      </c>
      <c r="Q3542" s="77">
        <v>35.721299999999999</v>
      </c>
    </row>
    <row r="3543" spans="1:17" x14ac:dyDescent="0.2">
      <c r="A3543" s="19">
        <v>40937625</v>
      </c>
      <c r="B3543" s="19" t="s">
        <v>4087</v>
      </c>
      <c r="C3543" s="72" t="s">
        <v>4086</v>
      </c>
      <c r="D3543" s="73">
        <v>271.5</v>
      </c>
      <c r="E3543" s="74">
        <v>0</v>
      </c>
      <c r="G3543" s="75">
        <v>26.347860000000001</v>
      </c>
      <c r="H3543" s="75">
        <v>35.721299999999999</v>
      </c>
      <c r="I3543" s="75">
        <v>34.568999999999996</v>
      </c>
      <c r="J3543" s="75">
        <v>32.648499999999999</v>
      </c>
      <c r="K3543" s="75">
        <v>26.886999999999997</v>
      </c>
      <c r="L3543" s="76">
        <v>34.298999999999999</v>
      </c>
      <c r="M3543" s="75">
        <v>34.568999999999996</v>
      </c>
      <c r="N3543" s="75">
        <v>34.568999999999996</v>
      </c>
      <c r="O3543" s="75">
        <v>34.568999999999996</v>
      </c>
      <c r="P3543" s="77">
        <v>26.347860000000001</v>
      </c>
      <c r="Q3543" s="77">
        <v>35.721299999999999</v>
      </c>
    </row>
    <row r="3544" spans="1:17" x14ac:dyDescent="0.2">
      <c r="A3544" s="19">
        <v>40937732</v>
      </c>
      <c r="B3544" s="19" t="s">
        <v>4783</v>
      </c>
      <c r="C3544" s="72" t="s">
        <v>4784</v>
      </c>
      <c r="D3544" s="73">
        <v>218.5</v>
      </c>
      <c r="E3544" s="74">
        <v>0</v>
      </c>
      <c r="G3544" s="75">
        <v>0</v>
      </c>
      <c r="H3544" s="75">
        <v>1146.8574000000001</v>
      </c>
      <c r="I3544" s="75">
        <v>1109.8620000000001</v>
      </c>
      <c r="J3544" s="75">
        <v>1048.203</v>
      </c>
      <c r="K3544" s="75">
        <v>863.226</v>
      </c>
      <c r="L3544" s="76">
        <v>0</v>
      </c>
      <c r="M3544" s="75">
        <v>1109.8620000000001</v>
      </c>
      <c r="N3544" s="75">
        <v>1109.8620000000001</v>
      </c>
      <c r="O3544" s="75">
        <v>1109.8620000000001</v>
      </c>
      <c r="P3544" s="77">
        <v>0</v>
      </c>
      <c r="Q3544" s="77">
        <v>1146.8574000000001</v>
      </c>
    </row>
    <row r="3545" spans="1:17" x14ac:dyDescent="0.2">
      <c r="A3545" s="19">
        <v>40937740</v>
      </c>
      <c r="B3545" s="19" t="s">
        <v>4785</v>
      </c>
      <c r="C3545" s="72" t="s">
        <v>4786</v>
      </c>
      <c r="D3545" s="73">
        <v>271.5</v>
      </c>
      <c r="E3545" s="74">
        <v>0</v>
      </c>
      <c r="G3545" s="75">
        <v>0</v>
      </c>
      <c r="H3545" s="75">
        <v>1146.8574000000001</v>
      </c>
      <c r="I3545" s="75">
        <v>1109.8620000000001</v>
      </c>
      <c r="J3545" s="75">
        <v>1048.203</v>
      </c>
      <c r="K3545" s="75">
        <v>863.226</v>
      </c>
      <c r="L3545" s="76">
        <v>0</v>
      </c>
      <c r="M3545" s="75">
        <v>1109.8620000000001</v>
      </c>
      <c r="N3545" s="75">
        <v>1109.8620000000001</v>
      </c>
      <c r="O3545" s="75">
        <v>1109.8620000000001</v>
      </c>
      <c r="P3545" s="77">
        <v>0</v>
      </c>
      <c r="Q3545" s="77">
        <v>1146.8574000000001</v>
      </c>
    </row>
    <row r="3546" spans="1:17" x14ac:dyDescent="0.2">
      <c r="A3546" s="19">
        <v>40937799</v>
      </c>
      <c r="B3546" s="19" t="s">
        <v>793</v>
      </c>
      <c r="C3546" s="72"/>
      <c r="D3546" s="73">
        <v>70.5</v>
      </c>
      <c r="E3546" s="74">
        <v>0</v>
      </c>
      <c r="G3546" s="75">
        <v>0</v>
      </c>
      <c r="H3546" s="75">
        <v>1146.8574000000001</v>
      </c>
      <c r="I3546" s="75">
        <v>1109.8620000000001</v>
      </c>
      <c r="J3546" s="75">
        <v>1048.203</v>
      </c>
      <c r="K3546" s="75">
        <v>863.226</v>
      </c>
      <c r="L3546" s="76">
        <v>0</v>
      </c>
      <c r="M3546" s="75">
        <v>1109.8620000000001</v>
      </c>
      <c r="N3546" s="75">
        <v>1109.8620000000001</v>
      </c>
      <c r="O3546" s="75">
        <v>1109.8620000000001</v>
      </c>
      <c r="P3546" s="77">
        <v>0</v>
      </c>
      <c r="Q3546" s="77">
        <v>1146.8574000000001</v>
      </c>
    </row>
    <row r="3547" spans="1:17" x14ac:dyDescent="0.2">
      <c r="A3547" s="19">
        <v>40937799</v>
      </c>
      <c r="B3547" s="19" t="s">
        <v>793</v>
      </c>
      <c r="C3547" s="72"/>
      <c r="D3547" s="73">
        <v>70.5</v>
      </c>
      <c r="E3547" s="74">
        <v>0</v>
      </c>
      <c r="G3547" s="75">
        <v>0</v>
      </c>
      <c r="H3547" s="75">
        <v>1146.8574000000001</v>
      </c>
      <c r="I3547" s="75">
        <v>1109.8620000000001</v>
      </c>
      <c r="J3547" s="75">
        <v>1048.203</v>
      </c>
      <c r="K3547" s="75">
        <v>863.226</v>
      </c>
      <c r="L3547" s="76">
        <v>0</v>
      </c>
      <c r="M3547" s="75">
        <v>1109.8620000000001</v>
      </c>
      <c r="N3547" s="75">
        <v>1109.8620000000001</v>
      </c>
      <c r="O3547" s="75">
        <v>1109.8620000000001</v>
      </c>
      <c r="P3547" s="77">
        <v>0</v>
      </c>
      <c r="Q3547" s="77">
        <v>1146.8574000000001</v>
      </c>
    </row>
    <row r="3548" spans="1:17" x14ac:dyDescent="0.2">
      <c r="A3548" s="19">
        <v>40937971</v>
      </c>
      <c r="B3548" s="19" t="s">
        <v>3319</v>
      </c>
      <c r="C3548" s="72"/>
      <c r="D3548" s="73">
        <v>801.5</v>
      </c>
      <c r="E3548" s="74">
        <v>0</v>
      </c>
      <c r="G3548" s="75">
        <v>0</v>
      </c>
      <c r="H3548" s="75">
        <v>1146.8574000000001</v>
      </c>
      <c r="I3548" s="75">
        <v>1109.8620000000001</v>
      </c>
      <c r="J3548" s="75">
        <v>1048.203</v>
      </c>
      <c r="K3548" s="75">
        <v>863.226</v>
      </c>
      <c r="L3548" s="76">
        <v>0</v>
      </c>
      <c r="M3548" s="75">
        <v>1109.8620000000001</v>
      </c>
      <c r="N3548" s="75">
        <v>1109.8620000000001</v>
      </c>
      <c r="O3548" s="75">
        <v>1109.8620000000001</v>
      </c>
      <c r="P3548" s="77">
        <v>0</v>
      </c>
      <c r="Q3548" s="77">
        <v>1146.8574000000001</v>
      </c>
    </row>
    <row r="3549" spans="1:17" x14ac:dyDescent="0.2">
      <c r="A3549" s="19">
        <v>40937989</v>
      </c>
      <c r="B3549" s="19" t="s">
        <v>3318</v>
      </c>
      <c r="C3549" s="72"/>
      <c r="D3549" s="73">
        <v>251.25</v>
      </c>
      <c r="E3549" s="74">
        <v>0</v>
      </c>
      <c r="G3549" s="75">
        <v>1181.5785740000001</v>
      </c>
      <c r="H3549" s="75">
        <v>2515.1478000000002</v>
      </c>
      <c r="I3549" s="75">
        <v>2434.0140000000006</v>
      </c>
      <c r="J3549" s="75">
        <v>2298.7910000000002</v>
      </c>
      <c r="K3549" s="75">
        <v>1893.1219999999998</v>
      </c>
      <c r="L3549" s="74" t="s">
        <v>674</v>
      </c>
      <c r="M3549" s="75">
        <v>2434.0140000000006</v>
      </c>
      <c r="N3549" s="75">
        <v>2434.0140000000006</v>
      </c>
      <c r="O3549" s="75">
        <v>2434.0140000000006</v>
      </c>
      <c r="P3549" s="75">
        <v>1181.5785740000001</v>
      </c>
      <c r="Q3549" s="75">
        <v>2515.1478000000002</v>
      </c>
    </row>
    <row r="3550" spans="1:17" x14ac:dyDescent="0.2">
      <c r="A3550" s="19">
        <v>40937997</v>
      </c>
      <c r="B3550" s="19" t="s">
        <v>3317</v>
      </c>
      <c r="C3550" s="72"/>
      <c r="D3550" s="73">
        <v>327.25</v>
      </c>
      <c r="E3550" s="74">
        <v>0</v>
      </c>
      <c r="G3550" s="75">
        <v>888.77452999999991</v>
      </c>
      <c r="H3550" s="75">
        <v>2891.0724</v>
      </c>
      <c r="I3550" s="75">
        <v>2797.8119999999999</v>
      </c>
      <c r="J3550" s="75">
        <v>2642.3779999999997</v>
      </c>
      <c r="K3550" s="75">
        <v>2176.0759999999996</v>
      </c>
      <c r="L3550" s="76">
        <v>5568.4170000000004</v>
      </c>
      <c r="M3550" s="75">
        <v>2797.8119999999999</v>
      </c>
      <c r="N3550" s="75">
        <v>2797.8119999999999</v>
      </c>
      <c r="O3550" s="75">
        <v>2797.8119999999999</v>
      </c>
      <c r="P3550" s="77">
        <v>888.77452999999991</v>
      </c>
      <c r="Q3550" s="77">
        <v>5568.4170000000004</v>
      </c>
    </row>
    <row r="3551" spans="1:17" x14ac:dyDescent="0.2">
      <c r="A3551" s="19">
        <v>40938201</v>
      </c>
      <c r="B3551" s="19" t="s">
        <v>190</v>
      </c>
      <c r="C3551" s="72"/>
      <c r="D3551" s="73">
        <v>4.5</v>
      </c>
      <c r="E3551" s="74">
        <v>0</v>
      </c>
      <c r="G3551" s="75">
        <v>888.77452999999991</v>
      </c>
      <c r="H3551" s="75">
        <v>5681.0724000000009</v>
      </c>
      <c r="I3551" s="75">
        <v>5497.8120000000008</v>
      </c>
      <c r="J3551" s="75">
        <v>5192.3779999999997</v>
      </c>
      <c r="K3551" s="75">
        <v>4276.076</v>
      </c>
      <c r="L3551" s="76">
        <v>5568.4170000000004</v>
      </c>
      <c r="M3551" s="75">
        <v>5497.8120000000008</v>
      </c>
      <c r="N3551" s="75">
        <v>5497.8120000000008</v>
      </c>
      <c r="O3551" s="75">
        <v>5497.8120000000008</v>
      </c>
      <c r="P3551" s="77">
        <v>888.77452999999991</v>
      </c>
      <c r="Q3551" s="77">
        <v>5681.0724000000009</v>
      </c>
    </row>
    <row r="3552" spans="1:17" x14ac:dyDescent="0.2">
      <c r="A3552" s="19">
        <v>40938201</v>
      </c>
      <c r="B3552" s="19" t="s">
        <v>190</v>
      </c>
      <c r="C3552" s="72"/>
      <c r="D3552" s="73">
        <v>4.5</v>
      </c>
      <c r="E3552" s="74">
        <v>0</v>
      </c>
      <c r="G3552" s="75">
        <v>0</v>
      </c>
      <c r="H3552" s="75">
        <v>2891.0724</v>
      </c>
      <c r="I3552" s="75">
        <v>2797.8119999999999</v>
      </c>
      <c r="J3552" s="75">
        <v>2642.3779999999997</v>
      </c>
      <c r="K3552" s="75">
        <v>2176.0759999999996</v>
      </c>
      <c r="L3552" s="76">
        <v>0</v>
      </c>
      <c r="M3552" s="75">
        <v>2797.8119999999999</v>
      </c>
      <c r="N3552" s="75">
        <v>2797.8119999999999</v>
      </c>
      <c r="O3552" s="75">
        <v>2797.8119999999999</v>
      </c>
      <c r="P3552" s="77">
        <v>0</v>
      </c>
      <c r="Q3552" s="77">
        <v>2891.0724</v>
      </c>
    </row>
    <row r="3553" spans="1:17" x14ac:dyDescent="0.2">
      <c r="A3553" s="19">
        <v>40938201</v>
      </c>
      <c r="B3553" s="19" t="s">
        <v>190</v>
      </c>
      <c r="C3553" s="72"/>
      <c r="D3553" s="73">
        <v>4.5</v>
      </c>
      <c r="E3553" s="74">
        <v>0</v>
      </c>
      <c r="G3553" s="75">
        <v>888.77452999999991</v>
      </c>
      <c r="H3553" s="75">
        <v>2891.0724</v>
      </c>
      <c r="I3553" s="75">
        <v>2797.8119999999999</v>
      </c>
      <c r="J3553" s="75">
        <v>2642.3779999999997</v>
      </c>
      <c r="K3553" s="75">
        <v>2176.0759999999996</v>
      </c>
      <c r="L3553" s="76">
        <v>5568.4170000000004</v>
      </c>
      <c r="M3553" s="75">
        <v>2797.8119999999999</v>
      </c>
      <c r="N3553" s="75">
        <v>2797.8119999999999</v>
      </c>
      <c r="O3553" s="75">
        <v>2797.8119999999999</v>
      </c>
      <c r="P3553" s="77">
        <v>888.77452999999991</v>
      </c>
      <c r="Q3553" s="77">
        <v>5568.4170000000004</v>
      </c>
    </row>
    <row r="3554" spans="1:17" x14ac:dyDescent="0.2">
      <c r="A3554" s="19">
        <v>40938201</v>
      </c>
      <c r="B3554" s="19" t="s">
        <v>190</v>
      </c>
      <c r="C3554" s="72"/>
      <c r="D3554" s="73">
        <v>4.5</v>
      </c>
      <c r="E3554" s="74">
        <v>0</v>
      </c>
      <c r="G3554" s="75">
        <v>0</v>
      </c>
      <c r="H3554" s="75">
        <v>7.9794</v>
      </c>
      <c r="I3554" s="75">
        <v>7.7220000000000004</v>
      </c>
      <c r="J3554" s="75">
        <v>7.2930000000000001</v>
      </c>
      <c r="K3554" s="75">
        <v>6.0059999999999993</v>
      </c>
      <c r="L3554" s="76">
        <v>0</v>
      </c>
      <c r="M3554" s="75">
        <v>7.7220000000000004</v>
      </c>
      <c r="N3554" s="75">
        <v>7.7220000000000004</v>
      </c>
      <c r="O3554" s="75">
        <v>7.7220000000000004</v>
      </c>
      <c r="P3554" s="77">
        <v>0</v>
      </c>
      <c r="Q3554" s="77">
        <v>7.9794</v>
      </c>
    </row>
    <row r="3555" spans="1:17" x14ac:dyDescent="0.2">
      <c r="A3555" s="19">
        <v>40938219</v>
      </c>
      <c r="B3555" s="19" t="s">
        <v>1050</v>
      </c>
      <c r="C3555" s="20">
        <v>93922</v>
      </c>
      <c r="D3555" s="73">
        <v>354</v>
      </c>
      <c r="E3555" s="74">
        <v>133.5265</v>
      </c>
      <c r="G3555" s="75">
        <v>980.19362000000001</v>
      </c>
      <c r="H3555" s="75">
        <v>1607.7746999999999</v>
      </c>
      <c r="I3555" s="75">
        <v>1555.9110000000001</v>
      </c>
      <c r="J3555" s="75">
        <v>1469.4714999999999</v>
      </c>
      <c r="K3555" s="75">
        <v>1210.1529999999998</v>
      </c>
      <c r="L3555" s="76">
        <v>484.94700000000006</v>
      </c>
      <c r="M3555" s="75">
        <v>1555.9110000000001</v>
      </c>
      <c r="N3555" s="75">
        <v>1555.9110000000001</v>
      </c>
      <c r="O3555" s="75">
        <v>1555.9110000000001</v>
      </c>
      <c r="P3555" s="77">
        <v>484.94700000000006</v>
      </c>
      <c r="Q3555" s="77">
        <v>1607.7746999999999</v>
      </c>
    </row>
    <row r="3556" spans="1:17" x14ac:dyDescent="0.2">
      <c r="A3556" s="19">
        <v>40938227</v>
      </c>
      <c r="B3556" s="19" t="s">
        <v>4078</v>
      </c>
      <c r="C3556" s="20">
        <v>93923</v>
      </c>
      <c r="D3556" s="73">
        <v>225</v>
      </c>
      <c r="E3556" s="74">
        <v>167.24449999999999</v>
      </c>
      <c r="G3556" s="75">
        <v>980.19362000000001</v>
      </c>
      <c r="H3556" s="75">
        <v>1533.5328000000002</v>
      </c>
      <c r="I3556" s="75">
        <v>1484.0640000000001</v>
      </c>
      <c r="J3556" s="75">
        <v>1401.616</v>
      </c>
      <c r="K3556" s="75">
        <v>1154.2719999999999</v>
      </c>
      <c r="L3556" s="76">
        <v>484.94700000000006</v>
      </c>
      <c r="M3556" s="75">
        <v>1484.0640000000001</v>
      </c>
      <c r="N3556" s="75">
        <v>1484.0640000000001</v>
      </c>
      <c r="O3556" s="75">
        <v>1484.0640000000001</v>
      </c>
      <c r="P3556" s="77">
        <v>484.94700000000006</v>
      </c>
      <c r="Q3556" s="77">
        <v>1533.5328000000002</v>
      </c>
    </row>
    <row r="3557" spans="1:17" x14ac:dyDescent="0.2">
      <c r="A3557" s="19">
        <v>40938250</v>
      </c>
      <c r="B3557" s="19" t="s">
        <v>1584</v>
      </c>
      <c r="C3557" s="72"/>
      <c r="D3557" s="73">
        <v>7.25</v>
      </c>
      <c r="E3557" s="74">
        <v>0</v>
      </c>
      <c r="G3557" s="75">
        <v>394.22937999999999</v>
      </c>
      <c r="H3557" s="75">
        <v>703.37760000000003</v>
      </c>
      <c r="I3557" s="75">
        <v>680.6880000000001</v>
      </c>
      <c r="J3557" s="75">
        <v>642.87200000000007</v>
      </c>
      <c r="K3557" s="75">
        <v>529.42399999999998</v>
      </c>
      <c r="L3557" s="76">
        <v>0</v>
      </c>
      <c r="M3557" s="75">
        <v>680.6880000000001</v>
      </c>
      <c r="N3557" s="75">
        <v>680.6880000000001</v>
      </c>
      <c r="O3557" s="75">
        <v>680.6880000000001</v>
      </c>
      <c r="P3557" s="77">
        <v>0</v>
      </c>
      <c r="Q3557" s="77">
        <v>703.37760000000003</v>
      </c>
    </row>
    <row r="3558" spans="1:17" x14ac:dyDescent="0.2">
      <c r="A3558" s="19">
        <v>40938268</v>
      </c>
      <c r="B3558" s="19" t="s">
        <v>1585</v>
      </c>
      <c r="C3558" s="72"/>
      <c r="D3558" s="73">
        <v>7.25</v>
      </c>
      <c r="E3558" s="74">
        <v>0</v>
      </c>
      <c r="G3558" s="75">
        <v>73.492660000000001</v>
      </c>
      <c r="H3558" s="75">
        <v>201.49380000000002</v>
      </c>
      <c r="I3558" s="75">
        <v>194.994</v>
      </c>
      <c r="J3558" s="75">
        <v>184.161</v>
      </c>
      <c r="K3558" s="75">
        <v>151.66199999999998</v>
      </c>
      <c r="L3558" s="76">
        <v>0</v>
      </c>
      <c r="M3558" s="75">
        <v>194.994</v>
      </c>
      <c r="N3558" s="75">
        <v>194.994</v>
      </c>
      <c r="O3558" s="75">
        <v>194.994</v>
      </c>
      <c r="P3558" s="77">
        <v>0</v>
      </c>
      <c r="Q3558" s="77">
        <v>201.49380000000002</v>
      </c>
    </row>
    <row r="3559" spans="1:17" x14ac:dyDescent="0.2">
      <c r="A3559" s="19">
        <v>40938276</v>
      </c>
      <c r="B3559" s="19" t="s">
        <v>4693</v>
      </c>
      <c r="C3559" s="72"/>
      <c r="D3559" s="73">
        <v>19.5</v>
      </c>
      <c r="E3559" s="74">
        <v>0</v>
      </c>
      <c r="G3559" s="75">
        <v>136.47279</v>
      </c>
      <c r="H3559" s="75">
        <v>354.43230000000005</v>
      </c>
      <c r="I3559" s="75">
        <v>342.99900000000002</v>
      </c>
      <c r="J3559" s="75">
        <v>323.94350000000003</v>
      </c>
      <c r="K3559" s="75">
        <v>266.77699999999999</v>
      </c>
      <c r="L3559" s="76">
        <v>287.55900000000003</v>
      </c>
      <c r="M3559" s="75">
        <v>342.99900000000002</v>
      </c>
      <c r="N3559" s="75">
        <v>342.99900000000002</v>
      </c>
      <c r="O3559" s="75">
        <v>342.99900000000002</v>
      </c>
      <c r="P3559" s="77">
        <v>136.47279</v>
      </c>
      <c r="Q3559" s="77">
        <v>354.43230000000005</v>
      </c>
    </row>
    <row r="3560" spans="1:17" x14ac:dyDescent="0.2">
      <c r="A3560" s="19">
        <v>40938375</v>
      </c>
      <c r="B3560" s="19" t="s">
        <v>1991</v>
      </c>
      <c r="C3560" s="72"/>
      <c r="D3560" s="73">
        <v>1</v>
      </c>
      <c r="E3560" s="74">
        <v>0</v>
      </c>
      <c r="G3560" s="75">
        <v>202.68462000000002</v>
      </c>
      <c r="H3560" s="75">
        <v>438.70890000000003</v>
      </c>
      <c r="I3560" s="75">
        <v>424.55700000000002</v>
      </c>
      <c r="J3560" s="75">
        <v>400.97050000000002</v>
      </c>
      <c r="K3560" s="75">
        <v>330.21100000000001</v>
      </c>
      <c r="L3560" s="76">
        <v>243.441</v>
      </c>
      <c r="M3560" s="75">
        <v>424.55700000000002</v>
      </c>
      <c r="N3560" s="75">
        <v>424.55700000000002</v>
      </c>
      <c r="O3560" s="75">
        <v>424.55700000000002</v>
      </c>
      <c r="P3560" s="77">
        <v>202.68462000000002</v>
      </c>
      <c r="Q3560" s="77">
        <v>438.70890000000003</v>
      </c>
    </row>
    <row r="3561" spans="1:17" x14ac:dyDescent="0.2">
      <c r="A3561" s="19">
        <v>40938391</v>
      </c>
      <c r="B3561" s="19" t="s">
        <v>3521</v>
      </c>
      <c r="C3561" s="72"/>
      <c r="D3561" s="73">
        <v>16.5</v>
      </c>
      <c r="E3561" s="74">
        <v>0</v>
      </c>
      <c r="G3561" s="75">
        <v>275.37886000000003</v>
      </c>
      <c r="H3561" s="75">
        <v>2860.6986000000002</v>
      </c>
      <c r="I3561" s="75">
        <v>2768.4180000000001</v>
      </c>
      <c r="J3561" s="75">
        <v>2614.6169999999997</v>
      </c>
      <c r="K3561" s="75">
        <v>2153.2139999999999</v>
      </c>
      <c r="L3561" s="76">
        <v>1235.3399999999999</v>
      </c>
      <c r="M3561" s="75">
        <v>2768.4180000000001</v>
      </c>
      <c r="N3561" s="75">
        <v>2768.4180000000001</v>
      </c>
      <c r="O3561" s="75">
        <v>2768.4180000000001</v>
      </c>
      <c r="P3561" s="77">
        <v>275.37886000000003</v>
      </c>
      <c r="Q3561" s="77">
        <v>2860.6986000000002</v>
      </c>
    </row>
    <row r="3562" spans="1:17" x14ac:dyDescent="0.2">
      <c r="A3562" s="19">
        <v>40938409</v>
      </c>
      <c r="B3562" s="19" t="s">
        <v>2255</v>
      </c>
      <c r="C3562" s="72"/>
      <c r="D3562" s="73">
        <v>19.5</v>
      </c>
      <c r="E3562" s="74">
        <v>0</v>
      </c>
      <c r="G3562" s="75">
        <v>842.16201000000001</v>
      </c>
      <c r="H3562" s="75">
        <v>3022.5</v>
      </c>
      <c r="I3562" s="75">
        <v>2925</v>
      </c>
      <c r="J3562" s="75">
        <v>2762.5</v>
      </c>
      <c r="K3562" s="75">
        <v>2275</v>
      </c>
      <c r="L3562" s="76">
        <v>1219.8510000000001</v>
      </c>
      <c r="M3562" s="75">
        <v>2925</v>
      </c>
      <c r="N3562" s="75">
        <v>2925</v>
      </c>
      <c r="O3562" s="75">
        <v>2925</v>
      </c>
      <c r="P3562" s="77">
        <v>842.16201000000001</v>
      </c>
      <c r="Q3562" s="77">
        <v>3022.5</v>
      </c>
    </row>
    <row r="3563" spans="1:17" x14ac:dyDescent="0.2">
      <c r="A3563" s="19">
        <v>40938417</v>
      </c>
      <c r="B3563" s="19" t="s">
        <v>2256</v>
      </c>
      <c r="C3563" s="72"/>
      <c r="D3563" s="73">
        <v>16.5</v>
      </c>
      <c r="E3563" s="74">
        <v>0</v>
      </c>
      <c r="G3563" s="75">
        <v>420.72931999999997</v>
      </c>
      <c r="H3563" s="75">
        <v>358.05</v>
      </c>
      <c r="I3563" s="75">
        <v>346.5</v>
      </c>
      <c r="J3563" s="75">
        <v>327.25</v>
      </c>
      <c r="K3563" s="75">
        <v>269.5</v>
      </c>
      <c r="L3563" s="76">
        <v>287.55900000000003</v>
      </c>
      <c r="M3563" s="75">
        <v>346.5</v>
      </c>
      <c r="N3563" s="75">
        <v>346.5</v>
      </c>
      <c r="O3563" s="75">
        <v>346.5</v>
      </c>
      <c r="P3563" s="77">
        <v>269.5</v>
      </c>
      <c r="Q3563" s="77">
        <v>420.72931999999997</v>
      </c>
    </row>
    <row r="3564" spans="1:17" x14ac:dyDescent="0.2">
      <c r="A3564" s="19">
        <v>40938458</v>
      </c>
      <c r="B3564" s="19" t="s">
        <v>1016</v>
      </c>
      <c r="C3564" s="72" t="s">
        <v>1017</v>
      </c>
      <c r="D3564" s="73">
        <v>139.75</v>
      </c>
      <c r="E3564" s="74">
        <v>0</v>
      </c>
      <c r="G3564" s="75">
        <v>275.37886000000003</v>
      </c>
      <c r="H3564" s="75">
        <v>223.20000000000002</v>
      </c>
      <c r="I3564" s="75">
        <v>216</v>
      </c>
      <c r="J3564" s="75">
        <v>204</v>
      </c>
      <c r="K3564" s="75">
        <v>168</v>
      </c>
      <c r="L3564" s="76">
        <v>1235.3399999999999</v>
      </c>
      <c r="M3564" s="75">
        <v>216</v>
      </c>
      <c r="N3564" s="75">
        <v>216</v>
      </c>
      <c r="O3564" s="75">
        <v>216</v>
      </c>
      <c r="P3564" s="77">
        <v>168</v>
      </c>
      <c r="Q3564" s="77">
        <v>1235.3399999999999</v>
      </c>
    </row>
    <row r="3565" spans="1:17" x14ac:dyDescent="0.2">
      <c r="A3565" s="19">
        <v>40938490</v>
      </c>
      <c r="B3565" s="19" t="s">
        <v>1334</v>
      </c>
      <c r="C3565" s="72" t="s">
        <v>1335</v>
      </c>
      <c r="D3565" s="73">
        <v>93.75</v>
      </c>
      <c r="E3565" s="74">
        <v>0</v>
      </c>
      <c r="G3565" s="75">
        <v>540.15013999999996</v>
      </c>
      <c r="H3565" s="75">
        <v>541.16700000000003</v>
      </c>
      <c r="I3565" s="75">
        <v>523.71</v>
      </c>
      <c r="J3565" s="75">
        <v>494.61499999999995</v>
      </c>
      <c r="K3565" s="75">
        <v>407.33</v>
      </c>
      <c r="L3565" s="76">
        <v>1235.3399999999999</v>
      </c>
      <c r="M3565" s="75">
        <v>523.71</v>
      </c>
      <c r="N3565" s="75">
        <v>523.71</v>
      </c>
      <c r="O3565" s="75">
        <v>523.71</v>
      </c>
      <c r="P3565" s="77">
        <v>407.33</v>
      </c>
      <c r="Q3565" s="77">
        <v>1235.3399999999999</v>
      </c>
    </row>
    <row r="3566" spans="1:17" x14ac:dyDescent="0.2">
      <c r="A3566" s="19">
        <v>40938540</v>
      </c>
      <c r="B3566" s="19" t="s">
        <v>2892</v>
      </c>
      <c r="C3566" s="72"/>
      <c r="D3566" s="73">
        <v>4.75</v>
      </c>
      <c r="E3566" s="74">
        <v>0</v>
      </c>
      <c r="G3566" s="75">
        <v>297.94372999999996</v>
      </c>
      <c r="H3566" s="75">
        <v>186</v>
      </c>
      <c r="I3566" s="75">
        <v>180</v>
      </c>
      <c r="J3566" s="75">
        <v>170</v>
      </c>
      <c r="K3566" s="75">
        <v>140</v>
      </c>
      <c r="L3566" s="76">
        <v>287.55900000000003</v>
      </c>
      <c r="M3566" s="75">
        <v>180</v>
      </c>
      <c r="N3566" s="75">
        <v>180</v>
      </c>
      <c r="O3566" s="75">
        <v>180</v>
      </c>
      <c r="P3566" s="77">
        <v>140</v>
      </c>
      <c r="Q3566" s="77">
        <v>297.94372999999996</v>
      </c>
    </row>
    <row r="3567" spans="1:17" x14ac:dyDescent="0.2">
      <c r="A3567" s="19">
        <v>40938557</v>
      </c>
      <c r="B3567" s="19" t="s">
        <v>119</v>
      </c>
      <c r="C3567" s="72"/>
      <c r="D3567" s="73">
        <v>20.25</v>
      </c>
      <c r="E3567" s="74">
        <v>0</v>
      </c>
      <c r="G3567" s="75">
        <v>297.94372999999996</v>
      </c>
      <c r="H3567" s="75">
        <v>202.13550000000001</v>
      </c>
      <c r="I3567" s="75">
        <v>195.61500000000001</v>
      </c>
      <c r="J3567" s="75">
        <v>184.7475</v>
      </c>
      <c r="K3567" s="75">
        <v>152.14499999999998</v>
      </c>
      <c r="L3567" s="76">
        <v>287.55900000000003</v>
      </c>
      <c r="M3567" s="75">
        <v>195.61500000000001</v>
      </c>
      <c r="N3567" s="75">
        <v>195.61500000000001</v>
      </c>
      <c r="O3567" s="75">
        <v>195.61500000000001</v>
      </c>
      <c r="P3567" s="77">
        <v>152.14499999999998</v>
      </c>
      <c r="Q3567" s="77">
        <v>297.94372999999996</v>
      </c>
    </row>
    <row r="3568" spans="1:17" x14ac:dyDescent="0.2">
      <c r="A3568" s="19">
        <v>40938581</v>
      </c>
      <c r="B3568" s="19" t="s">
        <v>2860</v>
      </c>
      <c r="C3568" s="72"/>
      <c r="D3568" s="73">
        <v>7.25</v>
      </c>
      <c r="E3568" s="74">
        <v>0</v>
      </c>
      <c r="G3568" s="75">
        <v>1232.3232499999999</v>
      </c>
      <c r="H3568" s="75">
        <v>2078.5500000000002</v>
      </c>
      <c r="I3568" s="75">
        <v>2011.5</v>
      </c>
      <c r="J3568" s="75">
        <v>1899.75</v>
      </c>
      <c r="K3568" s="75">
        <v>1564.5</v>
      </c>
      <c r="L3568" s="76">
        <v>903.798</v>
      </c>
      <c r="M3568" s="75">
        <v>2011.5</v>
      </c>
      <c r="N3568" s="75">
        <v>2011.5</v>
      </c>
      <c r="O3568" s="75">
        <v>2011.5</v>
      </c>
      <c r="P3568" s="77">
        <v>903.798</v>
      </c>
      <c r="Q3568" s="77">
        <v>2078.5500000000002</v>
      </c>
    </row>
    <row r="3569" spans="1:17" x14ac:dyDescent="0.2">
      <c r="A3569" s="19">
        <v>40938599</v>
      </c>
      <c r="B3569" s="19" t="s">
        <v>1105</v>
      </c>
      <c r="C3569" s="72"/>
      <c r="D3569" s="73">
        <v>138.75</v>
      </c>
      <c r="E3569" s="74">
        <v>0</v>
      </c>
      <c r="G3569" s="75">
        <v>0</v>
      </c>
      <c r="H3569" s="75">
        <v>1100.3574000000001</v>
      </c>
      <c r="I3569" s="75">
        <v>1064.8620000000001</v>
      </c>
      <c r="J3569" s="75">
        <v>1005.703</v>
      </c>
      <c r="K3569" s="75">
        <v>828.226</v>
      </c>
      <c r="L3569" s="76">
        <v>0</v>
      </c>
      <c r="M3569" s="75">
        <v>1064.8620000000001</v>
      </c>
      <c r="N3569" s="75">
        <v>1064.8620000000001</v>
      </c>
      <c r="O3569" s="75">
        <v>1064.8620000000001</v>
      </c>
      <c r="P3569" s="77">
        <v>0</v>
      </c>
      <c r="Q3569" s="77">
        <v>1100.3574000000001</v>
      </c>
    </row>
    <row r="3570" spans="1:17" x14ac:dyDescent="0.2">
      <c r="A3570" s="19">
        <v>40938607</v>
      </c>
      <c r="B3570" s="19" t="s">
        <v>1106</v>
      </c>
      <c r="C3570" s="72"/>
      <c r="D3570" s="73">
        <v>111</v>
      </c>
      <c r="E3570" s="74">
        <v>0</v>
      </c>
      <c r="G3570" s="75">
        <v>160.12123</v>
      </c>
      <c r="H3570" s="75">
        <v>114.70620000000001</v>
      </c>
      <c r="I3570" s="75">
        <v>111.006</v>
      </c>
      <c r="J3570" s="75">
        <v>104.839</v>
      </c>
      <c r="K3570" s="75">
        <v>86.337999999999994</v>
      </c>
      <c r="L3570" s="76">
        <v>0</v>
      </c>
      <c r="M3570" s="75">
        <v>111.006</v>
      </c>
      <c r="N3570" s="75">
        <v>111.006</v>
      </c>
      <c r="O3570" s="75">
        <v>111.006</v>
      </c>
      <c r="P3570" s="77">
        <v>0</v>
      </c>
      <c r="Q3570" s="77">
        <v>160.12123</v>
      </c>
    </row>
    <row r="3571" spans="1:17" x14ac:dyDescent="0.2">
      <c r="A3571" s="19">
        <v>40938615</v>
      </c>
      <c r="B3571" s="19" t="s">
        <v>796</v>
      </c>
      <c r="C3571" s="72"/>
      <c r="D3571" s="73">
        <v>56.5</v>
      </c>
      <c r="E3571" s="74">
        <v>0</v>
      </c>
      <c r="G3571" s="75">
        <v>160.12123</v>
      </c>
      <c r="H3571" s="75">
        <v>108.26130000000001</v>
      </c>
      <c r="I3571" s="75">
        <v>104.76900000000001</v>
      </c>
      <c r="J3571" s="75">
        <v>98.948499999999996</v>
      </c>
      <c r="K3571" s="75">
        <v>81.486999999999995</v>
      </c>
      <c r="L3571" s="76">
        <v>0</v>
      </c>
      <c r="M3571" s="75">
        <v>104.76900000000001</v>
      </c>
      <c r="N3571" s="75">
        <v>104.76900000000001</v>
      </c>
      <c r="O3571" s="75">
        <v>104.76900000000001</v>
      </c>
      <c r="P3571" s="77">
        <v>0</v>
      </c>
      <c r="Q3571" s="77">
        <v>160.12123</v>
      </c>
    </row>
    <row r="3572" spans="1:17" x14ac:dyDescent="0.2">
      <c r="A3572" s="19">
        <v>40940116</v>
      </c>
      <c r="B3572" s="19" t="s">
        <v>3738</v>
      </c>
      <c r="C3572" s="72"/>
      <c r="D3572" s="73">
        <v>86.25</v>
      </c>
      <c r="E3572" s="74">
        <v>0</v>
      </c>
      <c r="G3572" s="75">
        <v>10.677836000000001</v>
      </c>
      <c r="H3572" s="75">
        <v>22.729200000000002</v>
      </c>
      <c r="I3572" s="75">
        <v>21.996000000000006</v>
      </c>
      <c r="J3572" s="75">
        <v>20.774000000000001</v>
      </c>
      <c r="K3572" s="75">
        <v>17.108000000000001</v>
      </c>
      <c r="L3572" s="74" t="s">
        <v>674</v>
      </c>
      <c r="M3572" s="75">
        <v>21.996000000000006</v>
      </c>
      <c r="N3572" s="75">
        <v>21.996000000000006</v>
      </c>
      <c r="O3572" s="75">
        <v>21.996000000000006</v>
      </c>
      <c r="P3572" s="75">
        <v>10.677836000000001</v>
      </c>
      <c r="Q3572" s="75">
        <v>22.729200000000002</v>
      </c>
    </row>
    <row r="3573" spans="1:17" x14ac:dyDescent="0.2">
      <c r="A3573" s="19">
        <v>40940140</v>
      </c>
      <c r="B3573" s="19" t="s">
        <v>4772</v>
      </c>
      <c r="C3573" s="72"/>
      <c r="D3573" s="73">
        <v>83.25</v>
      </c>
      <c r="E3573" s="74">
        <v>0</v>
      </c>
      <c r="G3573" s="75">
        <v>410.44490999999999</v>
      </c>
      <c r="H3573" s="75">
        <v>997.65750000000003</v>
      </c>
      <c r="I3573" s="75">
        <v>965.47500000000002</v>
      </c>
      <c r="J3573" s="75">
        <v>911.83749999999998</v>
      </c>
      <c r="K3573" s="75">
        <v>750.92499999999995</v>
      </c>
      <c r="L3573" s="76">
        <v>71.829000000000008</v>
      </c>
      <c r="M3573" s="75">
        <v>965.47500000000002</v>
      </c>
      <c r="N3573" s="75">
        <v>965.47500000000002</v>
      </c>
      <c r="O3573" s="75">
        <v>965.47500000000002</v>
      </c>
      <c r="P3573" s="77">
        <v>71.829000000000008</v>
      </c>
      <c r="Q3573" s="77">
        <v>997.65750000000003</v>
      </c>
    </row>
    <row r="3574" spans="1:17" x14ac:dyDescent="0.2">
      <c r="A3574" s="19">
        <v>40940157</v>
      </c>
      <c r="B3574" s="19" t="s">
        <v>2007</v>
      </c>
      <c r="C3574" s="72"/>
      <c r="D3574" s="73">
        <v>69.5</v>
      </c>
      <c r="E3574" s="74">
        <v>0</v>
      </c>
      <c r="G3574" s="75">
        <v>300.98533000000003</v>
      </c>
      <c r="H3574" s="75">
        <v>603.63510000000008</v>
      </c>
      <c r="I3574" s="75">
        <v>584.16300000000001</v>
      </c>
      <c r="J3574" s="75">
        <v>551.70950000000005</v>
      </c>
      <c r="K3574" s="75">
        <v>454.34899999999999</v>
      </c>
      <c r="L3574" s="76">
        <v>71.829000000000008</v>
      </c>
      <c r="M3574" s="75">
        <v>584.16300000000001</v>
      </c>
      <c r="N3574" s="75">
        <v>584.16300000000001</v>
      </c>
      <c r="O3574" s="75">
        <v>584.16300000000001</v>
      </c>
      <c r="P3574" s="77">
        <v>71.829000000000008</v>
      </c>
      <c r="Q3574" s="77">
        <v>603.63510000000008</v>
      </c>
    </row>
    <row r="3575" spans="1:17" x14ac:dyDescent="0.2">
      <c r="A3575" s="19">
        <v>40940298</v>
      </c>
      <c r="B3575" s="19" t="s">
        <v>3815</v>
      </c>
      <c r="C3575" s="72" t="s">
        <v>3816</v>
      </c>
      <c r="D3575" s="73">
        <v>269.25</v>
      </c>
      <c r="E3575" s="74">
        <v>0</v>
      </c>
      <c r="G3575" s="75">
        <v>16.130348000000001</v>
      </c>
      <c r="H3575" s="75">
        <v>34.335600000000007</v>
      </c>
      <c r="I3575" s="75">
        <v>33.228000000000009</v>
      </c>
      <c r="J3575" s="75">
        <v>31.382000000000001</v>
      </c>
      <c r="K3575" s="75">
        <v>25.844000000000001</v>
      </c>
      <c r="L3575" s="74" t="s">
        <v>674</v>
      </c>
      <c r="M3575" s="75">
        <v>33.228000000000009</v>
      </c>
      <c r="N3575" s="75">
        <v>33.228000000000009</v>
      </c>
      <c r="O3575" s="75">
        <v>33.228000000000009</v>
      </c>
      <c r="P3575" s="75">
        <v>16.130348000000001</v>
      </c>
      <c r="Q3575" s="75">
        <v>34.335600000000007</v>
      </c>
    </row>
    <row r="3576" spans="1:17" x14ac:dyDescent="0.2">
      <c r="A3576" s="19">
        <v>40940306</v>
      </c>
      <c r="B3576" s="19" t="s">
        <v>3812</v>
      </c>
      <c r="C3576" s="72" t="s">
        <v>3813</v>
      </c>
      <c r="D3576" s="73">
        <v>269.25</v>
      </c>
      <c r="E3576" s="74">
        <v>0</v>
      </c>
      <c r="G3576" s="75">
        <v>3.9757899999999999</v>
      </c>
      <c r="H3576" s="75">
        <v>8.463000000000001</v>
      </c>
      <c r="I3576" s="75">
        <v>8.1900000000000013</v>
      </c>
      <c r="J3576" s="75">
        <v>7.7349999999999994</v>
      </c>
      <c r="K3576" s="75">
        <v>6.3699999999999992</v>
      </c>
      <c r="L3576" s="74" t="s">
        <v>674</v>
      </c>
      <c r="M3576" s="75">
        <v>8.1900000000000013</v>
      </c>
      <c r="N3576" s="75">
        <v>8.1900000000000013</v>
      </c>
      <c r="O3576" s="75">
        <v>8.1900000000000013</v>
      </c>
      <c r="P3576" s="75">
        <v>3.9757899999999999</v>
      </c>
      <c r="Q3576" s="75">
        <v>8.463000000000001</v>
      </c>
    </row>
    <row r="3577" spans="1:17" x14ac:dyDescent="0.2">
      <c r="A3577" s="19">
        <v>40940413</v>
      </c>
      <c r="B3577" s="19" t="s">
        <v>4303</v>
      </c>
      <c r="C3577" s="20">
        <v>92541</v>
      </c>
      <c r="D3577" s="73">
        <v>111.25</v>
      </c>
      <c r="E3577" s="74">
        <v>133.5265</v>
      </c>
      <c r="G3577" s="75">
        <v>39.102550000000001</v>
      </c>
      <c r="H3577" s="75">
        <v>83.234999999999999</v>
      </c>
      <c r="I3577" s="75">
        <v>80.550000000000011</v>
      </c>
      <c r="J3577" s="75">
        <v>76.075000000000003</v>
      </c>
      <c r="K3577" s="75">
        <v>62.65</v>
      </c>
      <c r="L3577" s="74" t="s">
        <v>674</v>
      </c>
      <c r="M3577" s="75">
        <v>80.550000000000011</v>
      </c>
      <c r="N3577" s="75">
        <v>80.550000000000011</v>
      </c>
      <c r="O3577" s="75">
        <v>80.550000000000011</v>
      </c>
      <c r="P3577" s="75">
        <v>39.102550000000001</v>
      </c>
      <c r="Q3577" s="75">
        <v>83.234999999999999</v>
      </c>
    </row>
    <row r="3578" spans="1:17" x14ac:dyDescent="0.2">
      <c r="A3578" s="19">
        <v>40940421</v>
      </c>
      <c r="B3578" s="19" t="s">
        <v>3702</v>
      </c>
      <c r="C3578" s="20">
        <v>92542</v>
      </c>
      <c r="D3578" s="73">
        <v>111.25</v>
      </c>
      <c r="E3578" s="74">
        <v>133.5265</v>
      </c>
      <c r="G3578" s="75">
        <v>20.150600000000001</v>
      </c>
      <c r="H3578" s="75">
        <v>103.92750000000001</v>
      </c>
      <c r="I3578" s="75">
        <v>100.575</v>
      </c>
      <c r="J3578" s="75">
        <v>94.987499999999997</v>
      </c>
      <c r="K3578" s="75">
        <v>78.224999999999994</v>
      </c>
      <c r="L3578" s="76">
        <v>0</v>
      </c>
      <c r="M3578" s="75">
        <v>100.575</v>
      </c>
      <c r="N3578" s="75">
        <v>100.575</v>
      </c>
      <c r="O3578" s="75">
        <v>100.575</v>
      </c>
      <c r="P3578" s="77">
        <v>0</v>
      </c>
      <c r="Q3578" s="77">
        <v>103.92750000000001</v>
      </c>
    </row>
    <row r="3579" spans="1:17" x14ac:dyDescent="0.2">
      <c r="A3579" s="19">
        <v>40940462</v>
      </c>
      <c r="B3579" s="19" t="s">
        <v>1014</v>
      </c>
      <c r="C3579" s="72" t="s">
        <v>1015</v>
      </c>
      <c r="D3579" s="73">
        <v>139.75</v>
      </c>
      <c r="E3579" s="74">
        <v>0</v>
      </c>
      <c r="G3579" s="75">
        <v>20.150600000000001</v>
      </c>
      <c r="H3579" s="75">
        <v>103.92750000000001</v>
      </c>
      <c r="I3579" s="75">
        <v>100.575</v>
      </c>
      <c r="J3579" s="75">
        <v>94.987499999999997</v>
      </c>
      <c r="K3579" s="75">
        <v>78.224999999999994</v>
      </c>
      <c r="L3579" s="76">
        <v>0</v>
      </c>
      <c r="M3579" s="75">
        <v>100.575</v>
      </c>
      <c r="N3579" s="75">
        <v>100.575</v>
      </c>
      <c r="O3579" s="75">
        <v>100.575</v>
      </c>
      <c r="P3579" s="77">
        <v>0</v>
      </c>
      <c r="Q3579" s="77">
        <v>103.92750000000001</v>
      </c>
    </row>
    <row r="3580" spans="1:17" x14ac:dyDescent="0.2">
      <c r="A3580" s="19">
        <v>40940595</v>
      </c>
      <c r="B3580" s="19" t="s">
        <v>1811</v>
      </c>
      <c r="C3580" s="72" t="s">
        <v>1812</v>
      </c>
      <c r="D3580" s="73">
        <v>17.5</v>
      </c>
      <c r="E3580" s="74">
        <v>0</v>
      </c>
      <c r="G3580" s="75">
        <v>22.773980000000002</v>
      </c>
      <c r="H3580" s="75">
        <v>92.302500000000009</v>
      </c>
      <c r="I3580" s="75">
        <v>89.325000000000003</v>
      </c>
      <c r="J3580" s="75">
        <v>84.362499999999997</v>
      </c>
      <c r="K3580" s="75">
        <v>69.474999999999994</v>
      </c>
      <c r="L3580" s="76">
        <v>0</v>
      </c>
      <c r="M3580" s="75">
        <v>89.325000000000003</v>
      </c>
      <c r="N3580" s="75">
        <v>89.325000000000003</v>
      </c>
      <c r="O3580" s="75">
        <v>89.325000000000003</v>
      </c>
      <c r="P3580" s="77">
        <v>0</v>
      </c>
      <c r="Q3580" s="77">
        <v>92.302500000000009</v>
      </c>
    </row>
    <row r="3581" spans="1:17" x14ac:dyDescent="0.2">
      <c r="A3581" s="19">
        <v>40940603</v>
      </c>
      <c r="B3581" s="19" t="s">
        <v>1813</v>
      </c>
      <c r="C3581" s="72" t="s">
        <v>1814</v>
      </c>
      <c r="D3581" s="73">
        <v>28.75</v>
      </c>
      <c r="E3581" s="74">
        <v>0</v>
      </c>
      <c r="G3581" s="75">
        <v>43.965246999999998</v>
      </c>
      <c r="H3581" s="75">
        <v>93.585899999999995</v>
      </c>
      <c r="I3581" s="75">
        <v>90.567000000000007</v>
      </c>
      <c r="J3581" s="75">
        <v>85.535499999999999</v>
      </c>
      <c r="K3581" s="75">
        <v>70.440999999999988</v>
      </c>
      <c r="L3581" s="74" t="s">
        <v>674</v>
      </c>
      <c r="M3581" s="75">
        <v>90.567000000000007</v>
      </c>
      <c r="N3581" s="75">
        <v>90.567000000000007</v>
      </c>
      <c r="O3581" s="75">
        <v>90.567000000000007</v>
      </c>
      <c r="P3581" s="75">
        <v>43.965246999999998</v>
      </c>
      <c r="Q3581" s="75">
        <v>93.585899999999995</v>
      </c>
    </row>
    <row r="3582" spans="1:17" x14ac:dyDescent="0.2">
      <c r="A3582" s="19">
        <v>40940611</v>
      </c>
      <c r="B3582" s="19" t="s">
        <v>1815</v>
      </c>
      <c r="C3582" s="72" t="s">
        <v>1816</v>
      </c>
      <c r="D3582" s="73">
        <v>40.5</v>
      </c>
      <c r="E3582" s="74">
        <v>0</v>
      </c>
      <c r="G3582" s="75">
        <v>71.332663000000011</v>
      </c>
      <c r="H3582" s="75">
        <v>151.84110000000001</v>
      </c>
      <c r="I3582" s="75">
        <v>146.94300000000004</v>
      </c>
      <c r="J3582" s="75">
        <v>138.77950000000001</v>
      </c>
      <c r="K3582" s="75">
        <v>114.289</v>
      </c>
      <c r="L3582" s="74" t="s">
        <v>674</v>
      </c>
      <c r="M3582" s="75">
        <v>146.94300000000004</v>
      </c>
      <c r="N3582" s="75">
        <v>146.94300000000004</v>
      </c>
      <c r="O3582" s="75">
        <v>146.94300000000004</v>
      </c>
      <c r="P3582" s="75">
        <v>71.332663000000011</v>
      </c>
      <c r="Q3582" s="75">
        <v>151.84110000000001</v>
      </c>
    </row>
    <row r="3583" spans="1:17" x14ac:dyDescent="0.2">
      <c r="A3583" s="19">
        <v>40940280</v>
      </c>
      <c r="B3583" s="19" t="s">
        <v>272</v>
      </c>
      <c r="C3583" s="72" t="s">
        <v>3814</v>
      </c>
      <c r="D3583" s="73">
        <v>269.25</v>
      </c>
      <c r="E3583" s="74">
        <v>0</v>
      </c>
      <c r="G3583" s="75">
        <v>44.293300000000002</v>
      </c>
      <c r="H3583" s="75">
        <v>23.733599999999999</v>
      </c>
      <c r="I3583" s="75">
        <v>22.968</v>
      </c>
      <c r="J3583" s="75">
        <v>21.692</v>
      </c>
      <c r="K3583" s="75">
        <v>17.863999999999997</v>
      </c>
      <c r="L3583" s="76">
        <v>34.298999999999999</v>
      </c>
      <c r="M3583" s="75">
        <v>22.968</v>
      </c>
      <c r="N3583" s="75">
        <v>22.968</v>
      </c>
      <c r="O3583" s="75">
        <v>22.968</v>
      </c>
      <c r="P3583" s="77">
        <v>17.863999999999997</v>
      </c>
      <c r="Q3583" s="77">
        <v>44.293300000000002</v>
      </c>
    </row>
    <row r="3584" spans="1:17" x14ac:dyDescent="0.2">
      <c r="A3584" s="19">
        <v>4047145</v>
      </c>
      <c r="B3584" s="19" t="s">
        <v>3532</v>
      </c>
      <c r="C3584" s="72" t="s">
        <v>5190</v>
      </c>
      <c r="D3584" s="73">
        <v>113</v>
      </c>
      <c r="E3584" s="74">
        <v>0</v>
      </c>
      <c r="G3584" s="75">
        <v>44.293300000000002</v>
      </c>
      <c r="H3584" s="75">
        <v>23.733599999999999</v>
      </c>
      <c r="I3584" s="75">
        <v>22.968</v>
      </c>
      <c r="J3584" s="75">
        <v>21.692</v>
      </c>
      <c r="K3584" s="75">
        <v>17.863999999999997</v>
      </c>
      <c r="L3584" s="76">
        <v>34.298999999999999</v>
      </c>
      <c r="M3584" s="75">
        <v>22.968</v>
      </c>
      <c r="N3584" s="75">
        <v>22.968</v>
      </c>
      <c r="O3584" s="75">
        <v>22.968</v>
      </c>
      <c r="P3584" s="77">
        <v>17.863999999999997</v>
      </c>
      <c r="Q3584" s="77">
        <v>44.293300000000002</v>
      </c>
    </row>
    <row r="3585" spans="1:17" x14ac:dyDescent="0.2">
      <c r="A3585" s="19">
        <v>4047145</v>
      </c>
      <c r="B3585" s="19" t="s">
        <v>3532</v>
      </c>
      <c r="C3585" s="72" t="s">
        <v>5190</v>
      </c>
      <c r="D3585" s="73">
        <v>113</v>
      </c>
      <c r="E3585" s="74">
        <v>0</v>
      </c>
      <c r="G3585" s="75">
        <v>44.293300000000002</v>
      </c>
      <c r="H3585" s="75">
        <v>23.733599999999999</v>
      </c>
      <c r="I3585" s="75">
        <v>22.968</v>
      </c>
      <c r="J3585" s="75">
        <v>21.692</v>
      </c>
      <c r="K3585" s="75">
        <v>17.863999999999997</v>
      </c>
      <c r="L3585" s="76">
        <v>34.298999999999999</v>
      </c>
      <c r="M3585" s="75">
        <v>22.968</v>
      </c>
      <c r="N3585" s="75">
        <v>22.968</v>
      </c>
      <c r="O3585" s="75">
        <v>22.968</v>
      </c>
      <c r="P3585" s="77">
        <v>17.863999999999997</v>
      </c>
      <c r="Q3585" s="77">
        <v>44.293300000000002</v>
      </c>
    </row>
    <row r="3586" spans="1:17" x14ac:dyDescent="0.2">
      <c r="A3586" s="19">
        <v>4047152</v>
      </c>
      <c r="B3586" s="19" t="s">
        <v>3090</v>
      </c>
      <c r="C3586" s="72" t="s">
        <v>5191</v>
      </c>
      <c r="D3586" s="73">
        <v>127.5</v>
      </c>
      <c r="E3586" s="74">
        <v>0</v>
      </c>
      <c r="G3586" s="75">
        <v>44.293300000000002</v>
      </c>
      <c r="H3586" s="75">
        <v>23.733599999999999</v>
      </c>
      <c r="I3586" s="75">
        <v>22.968</v>
      </c>
      <c r="J3586" s="75">
        <v>21.692</v>
      </c>
      <c r="K3586" s="75">
        <v>17.863999999999997</v>
      </c>
      <c r="L3586" s="76">
        <v>34.298999999999999</v>
      </c>
      <c r="M3586" s="75">
        <v>22.968</v>
      </c>
      <c r="N3586" s="75">
        <v>22.968</v>
      </c>
      <c r="O3586" s="75">
        <v>22.968</v>
      </c>
      <c r="P3586" s="77">
        <v>17.863999999999997</v>
      </c>
      <c r="Q3586" s="77">
        <v>44.293300000000002</v>
      </c>
    </row>
    <row r="3587" spans="1:17" x14ac:dyDescent="0.2">
      <c r="A3587" s="19">
        <v>4047152</v>
      </c>
      <c r="B3587" s="19" t="s">
        <v>3090</v>
      </c>
      <c r="C3587" s="72" t="s">
        <v>5191</v>
      </c>
      <c r="D3587" s="73">
        <v>127.5</v>
      </c>
      <c r="E3587" s="74">
        <v>0</v>
      </c>
      <c r="G3587" s="75">
        <v>44.293300000000002</v>
      </c>
      <c r="H3587" s="75">
        <v>23.733599999999999</v>
      </c>
      <c r="I3587" s="75">
        <v>22.968</v>
      </c>
      <c r="J3587" s="75">
        <v>21.692</v>
      </c>
      <c r="K3587" s="75">
        <v>17.863999999999997</v>
      </c>
      <c r="L3587" s="76">
        <v>34.298999999999999</v>
      </c>
      <c r="M3587" s="75">
        <v>22.968</v>
      </c>
      <c r="N3587" s="75">
        <v>22.968</v>
      </c>
      <c r="O3587" s="75">
        <v>22.968</v>
      </c>
      <c r="P3587" s="77">
        <v>17.863999999999997</v>
      </c>
      <c r="Q3587" s="77">
        <v>44.293300000000002</v>
      </c>
    </row>
    <row r="3588" spans="1:17" x14ac:dyDescent="0.2">
      <c r="A3588" s="19">
        <v>40946436</v>
      </c>
      <c r="B3588" s="19" t="s">
        <v>5192</v>
      </c>
      <c r="C3588" s="72" t="s">
        <v>5193</v>
      </c>
      <c r="D3588" s="73">
        <v>114.75</v>
      </c>
      <c r="E3588" s="74">
        <v>0</v>
      </c>
      <c r="G3588" s="75">
        <v>44.293300000000002</v>
      </c>
      <c r="H3588" s="75">
        <v>23.733599999999999</v>
      </c>
      <c r="I3588" s="75">
        <v>22.968</v>
      </c>
      <c r="J3588" s="75">
        <v>21.692</v>
      </c>
      <c r="K3588" s="75">
        <v>17.863999999999997</v>
      </c>
      <c r="L3588" s="76">
        <v>34.298999999999999</v>
      </c>
      <c r="M3588" s="75">
        <v>22.968</v>
      </c>
      <c r="N3588" s="75">
        <v>22.968</v>
      </c>
      <c r="O3588" s="75">
        <v>22.968</v>
      </c>
      <c r="P3588" s="77">
        <v>17.863999999999997</v>
      </c>
      <c r="Q3588" s="77">
        <v>44.293300000000002</v>
      </c>
    </row>
    <row r="3589" spans="1:17" x14ac:dyDescent="0.2">
      <c r="A3589" s="19">
        <v>40946436</v>
      </c>
      <c r="B3589" s="19" t="s">
        <v>5192</v>
      </c>
      <c r="C3589" s="72" t="s">
        <v>5193</v>
      </c>
      <c r="D3589" s="73">
        <v>114.75</v>
      </c>
      <c r="E3589" s="74">
        <v>0</v>
      </c>
      <c r="G3589" s="75">
        <v>44.293300000000002</v>
      </c>
      <c r="H3589" s="75">
        <v>23.733599999999999</v>
      </c>
      <c r="I3589" s="75">
        <v>22.968</v>
      </c>
      <c r="J3589" s="75">
        <v>21.692</v>
      </c>
      <c r="K3589" s="75">
        <v>17.863999999999997</v>
      </c>
      <c r="L3589" s="76">
        <v>34.298999999999999</v>
      </c>
      <c r="M3589" s="75">
        <v>22.968</v>
      </c>
      <c r="N3589" s="75">
        <v>22.968</v>
      </c>
      <c r="O3589" s="75">
        <v>22.968</v>
      </c>
      <c r="P3589" s="77">
        <v>17.863999999999997</v>
      </c>
      <c r="Q3589" s="77">
        <v>44.293300000000002</v>
      </c>
    </row>
    <row r="3590" spans="1:17" x14ac:dyDescent="0.2">
      <c r="A3590" s="19">
        <v>40946444</v>
      </c>
      <c r="B3590" s="19" t="s">
        <v>5194</v>
      </c>
      <c r="C3590" s="72" t="s">
        <v>5193</v>
      </c>
      <c r="D3590" s="73">
        <v>114.75</v>
      </c>
      <c r="E3590" s="74">
        <v>0</v>
      </c>
      <c r="G3590" s="75">
        <v>44.293300000000002</v>
      </c>
      <c r="H3590" s="75">
        <v>23.733599999999999</v>
      </c>
      <c r="I3590" s="75">
        <v>22.968</v>
      </c>
      <c r="J3590" s="75">
        <v>21.692</v>
      </c>
      <c r="K3590" s="75">
        <v>17.863999999999997</v>
      </c>
      <c r="L3590" s="76">
        <v>34.298999999999999</v>
      </c>
      <c r="M3590" s="75">
        <v>22.968</v>
      </c>
      <c r="N3590" s="75">
        <v>22.968</v>
      </c>
      <c r="O3590" s="75">
        <v>22.968</v>
      </c>
      <c r="P3590" s="77">
        <v>17.863999999999997</v>
      </c>
      <c r="Q3590" s="77">
        <v>44.293300000000002</v>
      </c>
    </row>
    <row r="3591" spans="1:17" x14ac:dyDescent="0.2">
      <c r="A3591" s="19">
        <v>40946444</v>
      </c>
      <c r="B3591" s="19" t="s">
        <v>5194</v>
      </c>
      <c r="C3591" s="72" t="s">
        <v>5193</v>
      </c>
      <c r="D3591" s="73">
        <v>114.75</v>
      </c>
      <c r="E3591" s="74">
        <v>0</v>
      </c>
      <c r="G3591" s="75">
        <v>31.461550000000003</v>
      </c>
      <c r="H3591" s="75">
        <v>57.195</v>
      </c>
      <c r="I3591" s="75">
        <v>55.35</v>
      </c>
      <c r="J3591" s="75">
        <v>52.274999999999999</v>
      </c>
      <c r="K3591" s="75">
        <v>43.05</v>
      </c>
      <c r="L3591" s="76">
        <v>0</v>
      </c>
      <c r="M3591" s="75">
        <v>55.35</v>
      </c>
      <c r="N3591" s="75">
        <v>55.35</v>
      </c>
      <c r="O3591" s="75">
        <v>55.35</v>
      </c>
      <c r="P3591" s="77">
        <v>0</v>
      </c>
      <c r="Q3591" s="77">
        <v>57.195</v>
      </c>
    </row>
    <row r="3592" spans="1:17" x14ac:dyDescent="0.2">
      <c r="A3592" s="19">
        <v>40946451</v>
      </c>
      <c r="B3592" s="19" t="s">
        <v>5195</v>
      </c>
      <c r="C3592" s="72" t="s">
        <v>5196</v>
      </c>
      <c r="D3592" s="73">
        <v>165.25</v>
      </c>
      <c r="E3592" s="74">
        <v>0</v>
      </c>
      <c r="G3592" s="75">
        <v>31.461550000000003</v>
      </c>
      <c r="H3592" s="75">
        <v>54.172499999999999</v>
      </c>
      <c r="I3592" s="75">
        <v>52.425000000000004</v>
      </c>
      <c r="J3592" s="75">
        <v>49.512499999999996</v>
      </c>
      <c r="K3592" s="75">
        <v>40.774999999999999</v>
      </c>
      <c r="L3592" s="76">
        <v>0</v>
      </c>
      <c r="M3592" s="75">
        <v>52.425000000000004</v>
      </c>
      <c r="N3592" s="75">
        <v>52.425000000000004</v>
      </c>
      <c r="O3592" s="75">
        <v>52.425000000000004</v>
      </c>
      <c r="P3592" s="77">
        <v>0</v>
      </c>
      <c r="Q3592" s="77">
        <v>54.172499999999999</v>
      </c>
    </row>
    <row r="3593" spans="1:17" x14ac:dyDescent="0.2">
      <c r="A3593" s="19">
        <v>40946451</v>
      </c>
      <c r="B3593" s="19" t="s">
        <v>5195</v>
      </c>
      <c r="C3593" s="72" t="s">
        <v>5196</v>
      </c>
      <c r="D3593" s="73">
        <v>165.25</v>
      </c>
      <c r="E3593" s="74">
        <v>0</v>
      </c>
      <c r="G3593" s="75">
        <v>31.461550000000003</v>
      </c>
      <c r="H3593" s="75">
        <v>54.172499999999999</v>
      </c>
      <c r="I3593" s="75">
        <v>52.425000000000004</v>
      </c>
      <c r="J3593" s="75">
        <v>49.512499999999996</v>
      </c>
      <c r="K3593" s="75">
        <v>40.774999999999999</v>
      </c>
      <c r="L3593" s="76">
        <v>0</v>
      </c>
      <c r="M3593" s="75">
        <v>52.425000000000004</v>
      </c>
      <c r="N3593" s="75">
        <v>52.425000000000004</v>
      </c>
      <c r="O3593" s="75">
        <v>52.425000000000004</v>
      </c>
      <c r="P3593" s="77">
        <v>0</v>
      </c>
      <c r="Q3593" s="77">
        <v>54.172499999999999</v>
      </c>
    </row>
    <row r="3594" spans="1:17" x14ac:dyDescent="0.2">
      <c r="A3594" s="19">
        <v>40946469</v>
      </c>
      <c r="B3594" s="19" t="s">
        <v>5197</v>
      </c>
      <c r="C3594" s="72" t="s">
        <v>5198</v>
      </c>
      <c r="D3594" s="73">
        <v>1073.25</v>
      </c>
      <c r="E3594" s="74">
        <v>0</v>
      </c>
      <c r="G3594" s="75">
        <v>31.461550000000003</v>
      </c>
      <c r="H3594" s="75">
        <v>54.172499999999999</v>
      </c>
      <c r="I3594" s="75">
        <v>52.425000000000004</v>
      </c>
      <c r="J3594" s="75">
        <v>49.512499999999996</v>
      </c>
      <c r="K3594" s="75">
        <v>40.774999999999999</v>
      </c>
      <c r="L3594" s="76">
        <v>0</v>
      </c>
      <c r="M3594" s="75">
        <v>52.425000000000004</v>
      </c>
      <c r="N3594" s="75">
        <v>52.425000000000004</v>
      </c>
      <c r="O3594" s="75">
        <v>52.425000000000004</v>
      </c>
      <c r="P3594" s="77">
        <v>0</v>
      </c>
      <c r="Q3594" s="77">
        <v>54.172499999999999</v>
      </c>
    </row>
    <row r="3595" spans="1:17" x14ac:dyDescent="0.2">
      <c r="A3595" s="19">
        <v>40946469</v>
      </c>
      <c r="B3595" s="19" t="s">
        <v>5197</v>
      </c>
      <c r="C3595" s="72" t="s">
        <v>5198</v>
      </c>
      <c r="D3595" s="73">
        <v>1073.25</v>
      </c>
      <c r="E3595" s="74">
        <v>0</v>
      </c>
      <c r="G3595" s="75">
        <v>31.461550000000003</v>
      </c>
      <c r="H3595" s="75">
        <v>54.172499999999999</v>
      </c>
      <c r="I3595" s="75">
        <v>52.425000000000004</v>
      </c>
      <c r="J3595" s="75">
        <v>49.512499999999996</v>
      </c>
      <c r="K3595" s="75">
        <v>40.774999999999999</v>
      </c>
      <c r="L3595" s="76">
        <v>0</v>
      </c>
      <c r="M3595" s="75">
        <v>52.425000000000004</v>
      </c>
      <c r="N3595" s="75">
        <v>52.425000000000004</v>
      </c>
      <c r="O3595" s="75">
        <v>52.425000000000004</v>
      </c>
      <c r="P3595" s="77">
        <v>0</v>
      </c>
      <c r="Q3595" s="77">
        <v>54.172499999999999</v>
      </c>
    </row>
    <row r="3596" spans="1:17" x14ac:dyDescent="0.2">
      <c r="A3596" s="19">
        <v>40946477</v>
      </c>
      <c r="B3596" s="19" t="s">
        <v>5199</v>
      </c>
      <c r="C3596" s="72" t="s">
        <v>5200</v>
      </c>
      <c r="D3596" s="73">
        <v>835.75</v>
      </c>
      <c r="E3596" s="74">
        <v>0</v>
      </c>
      <c r="G3596" s="75">
        <v>0</v>
      </c>
      <c r="H3596" s="75">
        <v>88.591800000000006</v>
      </c>
      <c r="I3596" s="75">
        <v>85.734000000000009</v>
      </c>
      <c r="J3596" s="75">
        <v>80.971000000000004</v>
      </c>
      <c r="K3596" s="75">
        <v>66.682000000000002</v>
      </c>
      <c r="L3596" s="76">
        <v>0</v>
      </c>
      <c r="M3596" s="75">
        <v>85.734000000000009</v>
      </c>
      <c r="N3596" s="75">
        <v>85.734000000000009</v>
      </c>
      <c r="O3596" s="75">
        <v>85.734000000000009</v>
      </c>
      <c r="P3596" s="77">
        <v>0</v>
      </c>
      <c r="Q3596" s="77">
        <v>88.591800000000006</v>
      </c>
    </row>
    <row r="3597" spans="1:17" x14ac:dyDescent="0.2">
      <c r="A3597" s="19">
        <v>40946477</v>
      </c>
      <c r="B3597" s="19" t="s">
        <v>5199</v>
      </c>
      <c r="C3597" s="72" t="s">
        <v>5200</v>
      </c>
      <c r="D3597" s="73">
        <v>835.75</v>
      </c>
      <c r="E3597" s="74">
        <v>0</v>
      </c>
      <c r="G3597" s="75">
        <v>685.08237999999994</v>
      </c>
      <c r="H3597" s="75">
        <v>4217.2524000000003</v>
      </c>
      <c r="I3597" s="75">
        <v>4081.2120000000004</v>
      </c>
      <c r="J3597" s="75">
        <v>3854.4780000000001</v>
      </c>
      <c r="K3597" s="75">
        <v>3174.2759999999998</v>
      </c>
      <c r="L3597" s="76">
        <v>1468.0170000000001</v>
      </c>
      <c r="M3597" s="75">
        <v>4081.2120000000004</v>
      </c>
      <c r="N3597" s="75">
        <v>4081.2120000000004</v>
      </c>
      <c r="O3597" s="75">
        <v>4081.2120000000004</v>
      </c>
      <c r="P3597" s="77">
        <v>685.08237999999994</v>
      </c>
      <c r="Q3597" s="77">
        <v>4217.2524000000003</v>
      </c>
    </row>
    <row r="3598" spans="1:17" x14ac:dyDescent="0.2">
      <c r="A3598" s="19">
        <v>40946485</v>
      </c>
      <c r="B3598" s="19" t="s">
        <v>5201</v>
      </c>
      <c r="C3598" s="72" t="s">
        <v>5202</v>
      </c>
      <c r="D3598" s="73">
        <v>151.75</v>
      </c>
      <c r="E3598" s="74">
        <v>0</v>
      </c>
      <c r="G3598" s="75">
        <v>361.79831999999999</v>
      </c>
      <c r="H3598" s="75">
        <v>4217.2524000000003</v>
      </c>
      <c r="I3598" s="75">
        <v>4081.2120000000004</v>
      </c>
      <c r="J3598" s="75">
        <v>3854.4780000000001</v>
      </c>
      <c r="K3598" s="75">
        <v>3174.2759999999998</v>
      </c>
      <c r="L3598" s="76">
        <v>1468.0170000000001</v>
      </c>
      <c r="M3598" s="75">
        <v>4081.2120000000004</v>
      </c>
      <c r="N3598" s="75">
        <v>4081.2120000000004</v>
      </c>
      <c r="O3598" s="75">
        <v>4081.2120000000004</v>
      </c>
      <c r="P3598" s="77">
        <v>361.79831999999999</v>
      </c>
      <c r="Q3598" s="77">
        <v>4217.2524000000003</v>
      </c>
    </row>
    <row r="3599" spans="1:17" x14ac:dyDescent="0.2">
      <c r="A3599" s="19">
        <v>40946485</v>
      </c>
      <c r="B3599" s="19" t="s">
        <v>5201</v>
      </c>
      <c r="C3599" s="72" t="s">
        <v>5202</v>
      </c>
      <c r="D3599" s="73">
        <v>151.75</v>
      </c>
      <c r="E3599" s="74">
        <v>0</v>
      </c>
      <c r="G3599" s="75">
        <v>25.877586999999998</v>
      </c>
      <c r="H3599" s="75">
        <v>55.0839</v>
      </c>
      <c r="I3599" s="75">
        <v>53.307000000000002</v>
      </c>
      <c r="J3599" s="75">
        <v>50.345499999999994</v>
      </c>
      <c r="K3599" s="75">
        <v>41.460999999999999</v>
      </c>
      <c r="L3599" s="74" t="s">
        <v>674</v>
      </c>
      <c r="M3599" s="75">
        <v>53.307000000000002</v>
      </c>
      <c r="N3599" s="75">
        <v>53.307000000000002</v>
      </c>
      <c r="O3599" s="75">
        <v>53.307000000000002</v>
      </c>
      <c r="P3599" s="75">
        <v>25.877586999999998</v>
      </c>
      <c r="Q3599" s="75">
        <v>55.0839</v>
      </c>
    </row>
    <row r="3600" spans="1:17" x14ac:dyDescent="0.2">
      <c r="A3600" s="19">
        <v>40946493</v>
      </c>
      <c r="B3600" s="19" t="s">
        <v>5203</v>
      </c>
      <c r="C3600" s="72" t="s">
        <v>5204</v>
      </c>
      <c r="D3600" s="73">
        <v>103.25</v>
      </c>
      <c r="E3600" s="74">
        <v>0</v>
      </c>
      <c r="G3600" s="75">
        <v>5.7030000000000003</v>
      </c>
      <c r="H3600" s="75">
        <v>29.639100000000003</v>
      </c>
      <c r="I3600" s="75">
        <v>28.683</v>
      </c>
      <c r="J3600" s="75">
        <v>27.089500000000001</v>
      </c>
      <c r="K3600" s="75">
        <v>22.309000000000001</v>
      </c>
      <c r="L3600" s="76">
        <v>0</v>
      </c>
      <c r="M3600" s="75">
        <v>28.683</v>
      </c>
      <c r="N3600" s="75">
        <v>28.683</v>
      </c>
      <c r="O3600" s="75">
        <v>28.683</v>
      </c>
      <c r="P3600" s="77">
        <v>0</v>
      </c>
      <c r="Q3600" s="77">
        <v>29.639100000000003</v>
      </c>
    </row>
    <row r="3601" spans="1:17" x14ac:dyDescent="0.2">
      <c r="A3601" s="19">
        <v>40946493</v>
      </c>
      <c r="B3601" s="19" t="s">
        <v>5203</v>
      </c>
      <c r="C3601" s="72" t="s">
        <v>5204</v>
      </c>
      <c r="D3601" s="73">
        <v>103.25</v>
      </c>
      <c r="E3601" s="74">
        <v>0</v>
      </c>
      <c r="G3601" s="75">
        <v>220.38293000000002</v>
      </c>
      <c r="H3601" s="75">
        <v>289.62060000000002</v>
      </c>
      <c r="I3601" s="75">
        <v>280.27800000000002</v>
      </c>
      <c r="J3601" s="75">
        <v>264.70699999999999</v>
      </c>
      <c r="K3601" s="75">
        <v>217.994</v>
      </c>
      <c r="L3601" s="76">
        <v>104.337</v>
      </c>
      <c r="M3601" s="75">
        <v>280.27800000000002</v>
      </c>
      <c r="N3601" s="75">
        <v>280.27800000000002</v>
      </c>
      <c r="O3601" s="75">
        <v>280.27800000000002</v>
      </c>
      <c r="P3601" s="77">
        <v>104.337</v>
      </c>
      <c r="Q3601" s="77">
        <v>289.62060000000002</v>
      </c>
    </row>
    <row r="3602" spans="1:17" x14ac:dyDescent="0.2">
      <c r="A3602" s="19">
        <v>40946501</v>
      </c>
      <c r="B3602" s="19" t="s">
        <v>5205</v>
      </c>
      <c r="C3602" s="72" t="s">
        <v>5206</v>
      </c>
      <c r="D3602" s="73">
        <v>55.25</v>
      </c>
      <c r="E3602" s="74">
        <v>0</v>
      </c>
      <c r="G3602" s="75">
        <v>220.38293000000002</v>
      </c>
      <c r="H3602" s="75">
        <v>289.62060000000002</v>
      </c>
      <c r="I3602" s="75">
        <v>280.27800000000002</v>
      </c>
      <c r="J3602" s="75">
        <v>264.70699999999999</v>
      </c>
      <c r="K3602" s="75">
        <v>217.994</v>
      </c>
      <c r="L3602" s="76">
        <v>104.337</v>
      </c>
      <c r="M3602" s="75">
        <v>280.27800000000002</v>
      </c>
      <c r="N3602" s="75">
        <v>280.27800000000002</v>
      </c>
      <c r="O3602" s="75">
        <v>280.27800000000002</v>
      </c>
      <c r="P3602" s="77">
        <v>104.337</v>
      </c>
      <c r="Q3602" s="77">
        <v>289.62060000000002</v>
      </c>
    </row>
    <row r="3603" spans="1:17" x14ac:dyDescent="0.2">
      <c r="A3603" s="19">
        <v>40946501</v>
      </c>
      <c r="B3603" s="19" t="s">
        <v>5205</v>
      </c>
      <c r="C3603" s="72" t="s">
        <v>5206</v>
      </c>
      <c r="D3603" s="73">
        <v>55.25</v>
      </c>
      <c r="E3603" s="74">
        <v>0</v>
      </c>
      <c r="G3603" s="75">
        <v>44.218648999999999</v>
      </c>
      <c r="H3603" s="75">
        <v>94.125299999999996</v>
      </c>
      <c r="I3603" s="75">
        <v>91.089000000000013</v>
      </c>
      <c r="J3603" s="75">
        <v>86.028499999999994</v>
      </c>
      <c r="K3603" s="75">
        <v>70.846999999999994</v>
      </c>
      <c r="L3603" s="74" t="s">
        <v>674</v>
      </c>
      <c r="M3603" s="75">
        <v>91.089000000000013</v>
      </c>
      <c r="N3603" s="75">
        <v>91.089000000000013</v>
      </c>
      <c r="O3603" s="75">
        <v>91.089000000000013</v>
      </c>
      <c r="P3603" s="75">
        <v>44.218648999999999</v>
      </c>
      <c r="Q3603" s="75">
        <v>94.125299999999996</v>
      </c>
    </row>
    <row r="3604" spans="1:17" x14ac:dyDescent="0.2">
      <c r="A3604" s="19">
        <v>40946519</v>
      </c>
      <c r="B3604" s="19" t="s">
        <v>3489</v>
      </c>
      <c r="C3604" s="72" t="s">
        <v>5207</v>
      </c>
      <c r="D3604" s="73">
        <v>179.25</v>
      </c>
      <c r="E3604" s="74">
        <v>0</v>
      </c>
      <c r="G3604" s="75">
        <v>344.55624999999998</v>
      </c>
      <c r="H3604" s="75">
        <v>749.07780000000002</v>
      </c>
      <c r="I3604" s="75">
        <v>724.9140000000001</v>
      </c>
      <c r="J3604" s="75">
        <v>684.64099999999996</v>
      </c>
      <c r="K3604" s="75">
        <v>563.822</v>
      </c>
      <c r="L3604" s="76">
        <v>212.72400000000002</v>
      </c>
      <c r="M3604" s="75">
        <v>724.9140000000001</v>
      </c>
      <c r="N3604" s="75">
        <v>724.9140000000001</v>
      </c>
      <c r="O3604" s="75">
        <v>724.9140000000001</v>
      </c>
      <c r="P3604" s="77">
        <v>212.72400000000002</v>
      </c>
      <c r="Q3604" s="77">
        <v>749.07780000000002</v>
      </c>
    </row>
    <row r="3605" spans="1:17" x14ac:dyDescent="0.2">
      <c r="A3605" s="19">
        <v>40946519</v>
      </c>
      <c r="B3605" s="19" t="s">
        <v>3489</v>
      </c>
      <c r="C3605" s="72" t="s">
        <v>5207</v>
      </c>
      <c r="D3605" s="73">
        <v>179.25</v>
      </c>
      <c r="E3605" s="74">
        <v>0</v>
      </c>
      <c r="G3605" s="75">
        <v>50.680660000000003</v>
      </c>
      <c r="H3605" s="75">
        <v>465.5394</v>
      </c>
      <c r="I3605" s="75">
        <v>450.52199999999999</v>
      </c>
      <c r="J3605" s="75">
        <v>425.49299999999999</v>
      </c>
      <c r="K3605" s="75">
        <v>350.40599999999995</v>
      </c>
      <c r="L3605" s="76">
        <v>165.56400000000002</v>
      </c>
      <c r="M3605" s="75">
        <v>450.52199999999999</v>
      </c>
      <c r="N3605" s="75">
        <v>450.52199999999999</v>
      </c>
      <c r="O3605" s="75">
        <v>450.52199999999999</v>
      </c>
      <c r="P3605" s="77">
        <v>50.680660000000003</v>
      </c>
      <c r="Q3605" s="77">
        <v>465.5394</v>
      </c>
    </row>
    <row r="3606" spans="1:17" x14ac:dyDescent="0.2">
      <c r="A3606" s="19">
        <v>40946543</v>
      </c>
      <c r="B3606" s="19" t="s">
        <v>3477</v>
      </c>
      <c r="C3606" s="72"/>
      <c r="D3606" s="73">
        <v>51.5</v>
      </c>
      <c r="E3606" s="74">
        <v>0</v>
      </c>
      <c r="G3606" s="75">
        <v>22.22269</v>
      </c>
      <c r="H3606" s="75">
        <v>144.15</v>
      </c>
      <c r="I3606" s="75">
        <v>139.5</v>
      </c>
      <c r="J3606" s="75">
        <v>131.75</v>
      </c>
      <c r="K3606" s="75">
        <v>108.5</v>
      </c>
      <c r="L3606" s="76">
        <v>0</v>
      </c>
      <c r="M3606" s="75">
        <v>139.5</v>
      </c>
      <c r="N3606" s="75">
        <v>139.5</v>
      </c>
      <c r="O3606" s="75">
        <v>139.5</v>
      </c>
      <c r="P3606" s="77">
        <v>0</v>
      </c>
      <c r="Q3606" s="77">
        <v>144.15</v>
      </c>
    </row>
    <row r="3607" spans="1:17" x14ac:dyDescent="0.2">
      <c r="A3607" s="19">
        <v>40946543</v>
      </c>
      <c r="B3607" s="19" t="s">
        <v>3477</v>
      </c>
      <c r="C3607" s="72"/>
      <c r="D3607" s="73">
        <v>51.5</v>
      </c>
      <c r="E3607" s="74">
        <v>0</v>
      </c>
      <c r="G3607" s="75">
        <v>107.40650000000001</v>
      </c>
      <c r="H3607" s="75">
        <v>337.32029999999997</v>
      </c>
      <c r="I3607" s="75">
        <v>326.43899999999996</v>
      </c>
      <c r="J3607" s="75">
        <v>308.30349999999999</v>
      </c>
      <c r="K3607" s="75">
        <v>253.89699999999996</v>
      </c>
      <c r="L3607" s="76">
        <v>157.25700000000001</v>
      </c>
      <c r="M3607" s="75">
        <v>326.43899999999996</v>
      </c>
      <c r="N3607" s="75">
        <v>326.43899999999996</v>
      </c>
      <c r="O3607" s="75">
        <v>326.43899999999996</v>
      </c>
      <c r="P3607" s="77">
        <v>107.40650000000001</v>
      </c>
      <c r="Q3607" s="77">
        <v>337.32029999999997</v>
      </c>
    </row>
    <row r="3608" spans="1:17" x14ac:dyDescent="0.2">
      <c r="A3608" s="19">
        <v>40946568</v>
      </c>
      <c r="B3608" s="19" t="s">
        <v>402</v>
      </c>
      <c r="C3608" s="72" t="s">
        <v>5208</v>
      </c>
      <c r="D3608" s="73">
        <v>134.25</v>
      </c>
      <c r="E3608" s="74">
        <v>0</v>
      </c>
      <c r="G3608" s="75">
        <v>162.15529999999998</v>
      </c>
      <c r="H3608" s="75">
        <v>356.9991</v>
      </c>
      <c r="I3608" s="75">
        <v>345.483</v>
      </c>
      <c r="J3608" s="75">
        <v>326.28949999999998</v>
      </c>
      <c r="K3608" s="75">
        <v>268.709</v>
      </c>
      <c r="L3608" s="76">
        <v>562.54499999999996</v>
      </c>
      <c r="M3608" s="75">
        <v>345.483</v>
      </c>
      <c r="N3608" s="75">
        <v>345.483</v>
      </c>
      <c r="O3608" s="75">
        <v>345.483</v>
      </c>
      <c r="P3608" s="77">
        <v>162.15529999999998</v>
      </c>
      <c r="Q3608" s="77">
        <v>562.54499999999996</v>
      </c>
    </row>
    <row r="3609" spans="1:17" x14ac:dyDescent="0.2">
      <c r="A3609" s="19">
        <v>40946568</v>
      </c>
      <c r="B3609" s="19" t="s">
        <v>402</v>
      </c>
      <c r="C3609" s="72" t="s">
        <v>5208</v>
      </c>
      <c r="D3609" s="73">
        <v>134.25</v>
      </c>
      <c r="E3609" s="74">
        <v>0</v>
      </c>
      <c r="G3609" s="75">
        <v>162.15529999999998</v>
      </c>
      <c r="H3609" s="75">
        <v>356.9991</v>
      </c>
      <c r="I3609" s="75">
        <v>345.483</v>
      </c>
      <c r="J3609" s="75">
        <v>326.28949999999998</v>
      </c>
      <c r="K3609" s="75">
        <v>268.709</v>
      </c>
      <c r="L3609" s="76">
        <v>562.54499999999996</v>
      </c>
      <c r="M3609" s="75">
        <v>345.483</v>
      </c>
      <c r="N3609" s="75">
        <v>345.483</v>
      </c>
      <c r="O3609" s="75">
        <v>345.483</v>
      </c>
      <c r="P3609" s="77">
        <v>162.15529999999998</v>
      </c>
      <c r="Q3609" s="77">
        <v>562.54499999999996</v>
      </c>
    </row>
    <row r="3610" spans="1:17" x14ac:dyDescent="0.2">
      <c r="A3610" s="19">
        <v>40946576</v>
      </c>
      <c r="B3610" s="19" t="s">
        <v>5209</v>
      </c>
      <c r="C3610" s="72"/>
      <c r="D3610" s="73">
        <v>164.5</v>
      </c>
      <c r="E3610" s="74">
        <v>0</v>
      </c>
      <c r="G3610" s="75">
        <v>162.15529999999998</v>
      </c>
      <c r="H3610" s="75">
        <v>356.9991</v>
      </c>
      <c r="I3610" s="75">
        <v>345.483</v>
      </c>
      <c r="J3610" s="75">
        <v>326.28949999999998</v>
      </c>
      <c r="K3610" s="75">
        <v>268.709</v>
      </c>
      <c r="L3610" s="76">
        <v>562.54499999999996</v>
      </c>
      <c r="M3610" s="75">
        <v>345.483</v>
      </c>
      <c r="N3610" s="75">
        <v>345.483</v>
      </c>
      <c r="O3610" s="75">
        <v>345.483</v>
      </c>
      <c r="P3610" s="77">
        <v>162.15529999999998</v>
      </c>
      <c r="Q3610" s="77">
        <v>562.54499999999996</v>
      </c>
    </row>
    <row r="3611" spans="1:17" x14ac:dyDescent="0.2">
      <c r="A3611" s="19">
        <v>40946576</v>
      </c>
      <c r="B3611" s="19" t="s">
        <v>5209</v>
      </c>
      <c r="C3611" s="72"/>
      <c r="D3611" s="73">
        <v>164.5</v>
      </c>
      <c r="E3611" s="74">
        <v>0</v>
      </c>
      <c r="G3611" s="75">
        <v>0</v>
      </c>
      <c r="H3611" s="75">
        <v>356.9991</v>
      </c>
      <c r="I3611" s="75">
        <v>345.483</v>
      </c>
      <c r="J3611" s="75">
        <v>326.28949999999998</v>
      </c>
      <c r="K3611" s="75">
        <v>268.709</v>
      </c>
      <c r="L3611" s="76">
        <v>0</v>
      </c>
      <c r="M3611" s="75">
        <v>345.483</v>
      </c>
      <c r="N3611" s="75">
        <v>345.483</v>
      </c>
      <c r="O3611" s="75">
        <v>345.483</v>
      </c>
      <c r="P3611" s="77">
        <v>0</v>
      </c>
      <c r="Q3611" s="77">
        <v>356.9991</v>
      </c>
    </row>
    <row r="3612" spans="1:17" x14ac:dyDescent="0.2">
      <c r="A3612" s="19">
        <v>40946584</v>
      </c>
      <c r="B3612" s="19" t="s">
        <v>3433</v>
      </c>
      <c r="C3612" s="72" t="s">
        <v>5210</v>
      </c>
      <c r="D3612" s="73">
        <v>150.5</v>
      </c>
      <c r="E3612" s="74">
        <v>0</v>
      </c>
      <c r="G3612" s="75">
        <v>162.15529999999998</v>
      </c>
      <c r="H3612" s="75">
        <v>356.9991</v>
      </c>
      <c r="I3612" s="75">
        <v>345.483</v>
      </c>
      <c r="J3612" s="75">
        <v>326.28949999999998</v>
      </c>
      <c r="K3612" s="75">
        <v>268.709</v>
      </c>
      <c r="L3612" s="76">
        <v>562.54499999999996</v>
      </c>
      <c r="M3612" s="75">
        <v>345.483</v>
      </c>
      <c r="N3612" s="75">
        <v>345.483</v>
      </c>
      <c r="O3612" s="75">
        <v>345.483</v>
      </c>
      <c r="P3612" s="77">
        <v>162.15529999999998</v>
      </c>
      <c r="Q3612" s="77">
        <v>562.54499999999996</v>
      </c>
    </row>
    <row r="3613" spans="1:17" x14ac:dyDescent="0.2">
      <c r="A3613" s="19">
        <v>40946584</v>
      </c>
      <c r="B3613" s="19" t="s">
        <v>3433</v>
      </c>
      <c r="C3613" s="72" t="s">
        <v>5210</v>
      </c>
      <c r="D3613" s="73">
        <v>150.5</v>
      </c>
      <c r="E3613" s="74">
        <v>0</v>
      </c>
      <c r="G3613" s="75">
        <v>152.02296999999999</v>
      </c>
      <c r="H3613" s="75">
        <v>703.08929999999998</v>
      </c>
      <c r="I3613" s="75">
        <v>680.40899999999999</v>
      </c>
      <c r="J3613" s="75">
        <v>642.60849999999994</v>
      </c>
      <c r="K3613" s="75">
        <v>529.20699999999999</v>
      </c>
      <c r="L3613" s="76">
        <v>0</v>
      </c>
      <c r="M3613" s="75">
        <v>680.40899999999999</v>
      </c>
      <c r="N3613" s="75">
        <v>680.40899999999999</v>
      </c>
      <c r="O3613" s="75">
        <v>680.40899999999999</v>
      </c>
      <c r="P3613" s="77">
        <v>0</v>
      </c>
      <c r="Q3613" s="77">
        <v>703.08929999999998</v>
      </c>
    </row>
    <row r="3614" spans="1:17" x14ac:dyDescent="0.2">
      <c r="A3614" s="19">
        <v>40946592</v>
      </c>
      <c r="B3614" s="19" t="s">
        <v>3431</v>
      </c>
      <c r="C3614" s="72" t="s">
        <v>5211</v>
      </c>
      <c r="D3614" s="73">
        <v>164.5</v>
      </c>
      <c r="E3614" s="74">
        <v>0</v>
      </c>
      <c r="G3614" s="75">
        <v>325.31813</v>
      </c>
      <c r="H3614" s="75">
        <v>1347.5700000000002</v>
      </c>
      <c r="I3614" s="75">
        <v>1304.1000000000001</v>
      </c>
      <c r="J3614" s="75">
        <v>1231.6499999999999</v>
      </c>
      <c r="K3614" s="75">
        <v>1014.3</v>
      </c>
      <c r="L3614" s="76">
        <v>730.84500000000003</v>
      </c>
      <c r="M3614" s="75">
        <v>1304.1000000000001</v>
      </c>
      <c r="N3614" s="75">
        <v>1304.1000000000001</v>
      </c>
      <c r="O3614" s="75">
        <v>1304.1000000000001</v>
      </c>
      <c r="P3614" s="77">
        <v>325.31813</v>
      </c>
      <c r="Q3614" s="77">
        <v>1347.5700000000002</v>
      </c>
    </row>
    <row r="3615" spans="1:17" x14ac:dyDescent="0.2">
      <c r="A3615" s="19">
        <v>40946592</v>
      </c>
      <c r="B3615" s="19" t="s">
        <v>3431</v>
      </c>
      <c r="C3615" s="72" t="s">
        <v>5211</v>
      </c>
      <c r="D3615" s="73">
        <v>164.5</v>
      </c>
      <c r="E3615" s="74">
        <v>0</v>
      </c>
      <c r="G3615" s="75">
        <v>154.03802999999999</v>
      </c>
      <c r="H3615" s="75">
        <v>1904.6586</v>
      </c>
      <c r="I3615" s="75">
        <v>1843.2180000000001</v>
      </c>
      <c r="J3615" s="75">
        <v>1740.817</v>
      </c>
      <c r="K3615" s="75">
        <v>1433.6139999999998</v>
      </c>
      <c r="L3615" s="76">
        <v>0</v>
      </c>
      <c r="M3615" s="75">
        <v>1843.2180000000001</v>
      </c>
      <c r="N3615" s="75">
        <v>1843.2180000000001</v>
      </c>
      <c r="O3615" s="75">
        <v>1843.2180000000001</v>
      </c>
      <c r="P3615" s="77">
        <v>0</v>
      </c>
      <c r="Q3615" s="77">
        <v>1904.6586</v>
      </c>
    </row>
    <row r="3616" spans="1:17" x14ac:dyDescent="0.2">
      <c r="A3616" s="19">
        <v>40946600</v>
      </c>
      <c r="B3616" s="19" t="s">
        <v>3634</v>
      </c>
      <c r="C3616" s="72" t="s">
        <v>5212</v>
      </c>
      <c r="D3616" s="73">
        <v>11</v>
      </c>
      <c r="E3616" s="74">
        <v>0</v>
      </c>
      <c r="G3616" s="75">
        <v>289.84546999999998</v>
      </c>
      <c r="H3616" s="75">
        <v>1190.5674000000001</v>
      </c>
      <c r="I3616" s="75">
        <v>1152.162</v>
      </c>
      <c r="J3616" s="75">
        <v>1088.153</v>
      </c>
      <c r="K3616" s="75">
        <v>896.12599999999998</v>
      </c>
      <c r="L3616" s="76">
        <v>562.54499999999996</v>
      </c>
      <c r="M3616" s="75">
        <v>1152.162</v>
      </c>
      <c r="N3616" s="75">
        <v>1152.162</v>
      </c>
      <c r="O3616" s="75">
        <v>1152.162</v>
      </c>
      <c r="P3616" s="77">
        <v>289.84546999999998</v>
      </c>
      <c r="Q3616" s="77">
        <v>1190.5674000000001</v>
      </c>
    </row>
    <row r="3617" spans="1:17" x14ac:dyDescent="0.2">
      <c r="A3617" s="19">
        <v>40946600</v>
      </c>
      <c r="B3617" s="19" t="s">
        <v>3634</v>
      </c>
      <c r="C3617" s="72" t="s">
        <v>5212</v>
      </c>
      <c r="D3617" s="73">
        <v>11</v>
      </c>
      <c r="E3617" s="74">
        <v>0</v>
      </c>
      <c r="G3617" s="75">
        <v>108.43304000000001</v>
      </c>
      <c r="H3617" s="75">
        <v>472.82130000000006</v>
      </c>
      <c r="I3617" s="75">
        <v>457.56900000000002</v>
      </c>
      <c r="J3617" s="75">
        <v>432.14850000000001</v>
      </c>
      <c r="K3617" s="75">
        <v>355.887</v>
      </c>
      <c r="L3617" s="76">
        <v>165.36600000000001</v>
      </c>
      <c r="M3617" s="75">
        <v>457.56900000000002</v>
      </c>
      <c r="N3617" s="75">
        <v>457.56900000000002</v>
      </c>
      <c r="O3617" s="75">
        <v>457.56900000000002</v>
      </c>
      <c r="P3617" s="77">
        <v>108.43304000000001</v>
      </c>
      <c r="Q3617" s="77">
        <v>472.82130000000006</v>
      </c>
    </row>
    <row r="3618" spans="1:17" x14ac:dyDescent="0.2">
      <c r="A3618" s="19">
        <v>40946626</v>
      </c>
      <c r="B3618" s="19" t="s">
        <v>5213</v>
      </c>
      <c r="C3618" s="72" t="s">
        <v>5214</v>
      </c>
      <c r="D3618" s="73">
        <v>166.75</v>
      </c>
      <c r="E3618" s="74">
        <v>0</v>
      </c>
      <c r="G3618" s="75">
        <v>98.300710000000009</v>
      </c>
      <c r="H3618" s="75">
        <v>627.10829999999999</v>
      </c>
      <c r="I3618" s="75">
        <v>606.87900000000002</v>
      </c>
      <c r="J3618" s="75">
        <v>573.16349999999989</v>
      </c>
      <c r="K3618" s="75">
        <v>472.01699999999994</v>
      </c>
      <c r="L3618" s="76">
        <v>331.31700000000001</v>
      </c>
      <c r="M3618" s="75">
        <v>606.87900000000002</v>
      </c>
      <c r="N3618" s="75">
        <v>606.87900000000002</v>
      </c>
      <c r="O3618" s="75">
        <v>606.87900000000002</v>
      </c>
      <c r="P3618" s="77">
        <v>98.300710000000009</v>
      </c>
      <c r="Q3618" s="77">
        <v>627.10829999999999</v>
      </c>
    </row>
    <row r="3619" spans="1:17" x14ac:dyDescent="0.2">
      <c r="A3619" s="19">
        <v>40946626</v>
      </c>
      <c r="B3619" s="19" t="s">
        <v>5213</v>
      </c>
      <c r="C3619" s="72" t="s">
        <v>5214</v>
      </c>
      <c r="D3619" s="73">
        <v>166.75</v>
      </c>
      <c r="E3619" s="74">
        <v>0</v>
      </c>
      <c r="G3619" s="75">
        <v>246.25554</v>
      </c>
      <c r="H3619" s="75">
        <v>3128.52</v>
      </c>
      <c r="I3619" s="75">
        <v>3027.6</v>
      </c>
      <c r="J3619" s="75">
        <v>2859.4</v>
      </c>
      <c r="K3619" s="75">
        <v>2354.7999999999997</v>
      </c>
      <c r="L3619" s="76">
        <v>0</v>
      </c>
      <c r="M3619" s="75">
        <v>3027.6</v>
      </c>
      <c r="N3619" s="75">
        <v>3027.6</v>
      </c>
      <c r="O3619" s="75">
        <v>3027.6</v>
      </c>
      <c r="P3619" s="77">
        <v>0</v>
      </c>
      <c r="Q3619" s="77">
        <v>3128.52</v>
      </c>
    </row>
    <row r="3620" spans="1:17" x14ac:dyDescent="0.2">
      <c r="A3620" s="19">
        <v>40946634</v>
      </c>
      <c r="B3620" s="19" t="s">
        <v>5215</v>
      </c>
      <c r="C3620" s="72" t="s">
        <v>5216</v>
      </c>
      <c r="D3620" s="73">
        <v>1771</v>
      </c>
      <c r="E3620" s="74">
        <v>0</v>
      </c>
      <c r="G3620" s="75">
        <v>139.70448999999999</v>
      </c>
      <c r="H3620" s="75">
        <v>514.85730000000001</v>
      </c>
      <c r="I3620" s="75">
        <v>498.24900000000002</v>
      </c>
      <c r="J3620" s="75">
        <v>470.56849999999997</v>
      </c>
      <c r="K3620" s="75">
        <v>387.52699999999999</v>
      </c>
      <c r="L3620" s="76">
        <v>235.59299999999999</v>
      </c>
      <c r="M3620" s="75">
        <v>498.24900000000002</v>
      </c>
      <c r="N3620" s="75">
        <v>498.24900000000002</v>
      </c>
      <c r="O3620" s="75">
        <v>498.24900000000002</v>
      </c>
      <c r="P3620" s="77">
        <v>139.70448999999999</v>
      </c>
      <c r="Q3620" s="77">
        <v>514.85730000000001</v>
      </c>
    </row>
    <row r="3621" spans="1:17" x14ac:dyDescent="0.2">
      <c r="A3621" s="19">
        <v>40946634</v>
      </c>
      <c r="B3621" s="19" t="s">
        <v>5215</v>
      </c>
      <c r="C3621" s="72" t="s">
        <v>5216</v>
      </c>
      <c r="D3621" s="73">
        <v>1771</v>
      </c>
      <c r="E3621" s="74">
        <v>0</v>
      </c>
      <c r="G3621" s="75">
        <v>167.21195999999998</v>
      </c>
      <c r="H3621" s="75">
        <v>1477.9746</v>
      </c>
      <c r="I3621" s="75">
        <v>1430.298</v>
      </c>
      <c r="J3621" s="75">
        <v>1350.837</v>
      </c>
      <c r="K3621" s="75">
        <v>1112.454</v>
      </c>
      <c r="L3621" s="76">
        <v>0</v>
      </c>
      <c r="M3621" s="75">
        <v>1430.298</v>
      </c>
      <c r="N3621" s="75">
        <v>1430.298</v>
      </c>
      <c r="O3621" s="75">
        <v>1430.298</v>
      </c>
      <c r="P3621" s="77">
        <v>0</v>
      </c>
      <c r="Q3621" s="77">
        <v>1477.9746</v>
      </c>
    </row>
    <row r="3622" spans="1:17" x14ac:dyDescent="0.2">
      <c r="A3622" s="19">
        <v>40946659</v>
      </c>
      <c r="B3622" s="19" t="s">
        <v>271</v>
      </c>
      <c r="C3622" s="72" t="s">
        <v>5217</v>
      </c>
      <c r="D3622" s="73">
        <v>291.5</v>
      </c>
      <c r="E3622" s="74">
        <v>0</v>
      </c>
      <c r="G3622" s="75">
        <v>70.260959999999997</v>
      </c>
      <c r="H3622" s="75">
        <v>149.51610000000002</v>
      </c>
      <c r="I3622" s="75">
        <v>144.69300000000001</v>
      </c>
      <c r="J3622" s="75">
        <v>136.65450000000001</v>
      </c>
      <c r="K3622" s="75">
        <v>112.539</v>
      </c>
      <c r="L3622" s="76">
        <v>157.25700000000001</v>
      </c>
      <c r="M3622" s="75">
        <v>144.69300000000001</v>
      </c>
      <c r="N3622" s="75">
        <v>144.69300000000001</v>
      </c>
      <c r="O3622" s="75">
        <v>144.69300000000001</v>
      </c>
      <c r="P3622" s="77">
        <v>70.260959999999997</v>
      </c>
      <c r="Q3622" s="77">
        <v>157.25700000000001</v>
      </c>
    </row>
    <row r="3623" spans="1:17" x14ac:dyDescent="0.2">
      <c r="A3623" s="19">
        <v>40946659</v>
      </c>
      <c r="B3623" s="19" t="s">
        <v>271</v>
      </c>
      <c r="C3623" s="72" t="s">
        <v>5217</v>
      </c>
      <c r="D3623" s="73">
        <v>291.5</v>
      </c>
      <c r="E3623" s="74">
        <v>0</v>
      </c>
      <c r="G3623" s="75">
        <v>70.260959999999997</v>
      </c>
      <c r="H3623" s="75">
        <v>149.51610000000002</v>
      </c>
      <c r="I3623" s="75">
        <v>144.69300000000001</v>
      </c>
      <c r="J3623" s="75">
        <v>136.65450000000001</v>
      </c>
      <c r="K3623" s="75">
        <v>112.539</v>
      </c>
      <c r="L3623" s="76">
        <v>157.25700000000001</v>
      </c>
      <c r="M3623" s="75">
        <v>144.69300000000001</v>
      </c>
      <c r="N3623" s="75">
        <v>144.69300000000001</v>
      </c>
      <c r="O3623" s="75">
        <v>144.69300000000001</v>
      </c>
      <c r="P3623" s="77">
        <v>70.260959999999997</v>
      </c>
      <c r="Q3623" s="77">
        <v>157.25700000000001</v>
      </c>
    </row>
    <row r="3624" spans="1:17" x14ac:dyDescent="0.2">
      <c r="A3624" s="19">
        <v>40946667</v>
      </c>
      <c r="B3624" s="19" t="s">
        <v>395</v>
      </c>
      <c r="C3624" s="72" t="s">
        <v>5218</v>
      </c>
      <c r="D3624" s="73">
        <v>291.5</v>
      </c>
      <c r="E3624" s="74">
        <v>0</v>
      </c>
      <c r="G3624" s="75">
        <v>119.59191</v>
      </c>
      <c r="H3624" s="75">
        <v>832.49879999999996</v>
      </c>
      <c r="I3624" s="75">
        <v>805.64400000000001</v>
      </c>
      <c r="J3624" s="75">
        <v>760.88599999999997</v>
      </c>
      <c r="K3624" s="75">
        <v>626.61199999999997</v>
      </c>
      <c r="L3624" s="76">
        <v>0</v>
      </c>
      <c r="M3624" s="75">
        <v>805.64400000000001</v>
      </c>
      <c r="N3624" s="75">
        <v>805.64400000000001</v>
      </c>
      <c r="O3624" s="75">
        <v>805.64400000000001</v>
      </c>
      <c r="P3624" s="77">
        <v>0</v>
      </c>
      <c r="Q3624" s="77">
        <v>832.49879999999996</v>
      </c>
    </row>
    <row r="3625" spans="1:17" x14ac:dyDescent="0.2">
      <c r="A3625" s="19">
        <v>40946667</v>
      </c>
      <c r="B3625" s="19" t="s">
        <v>395</v>
      </c>
      <c r="C3625" s="72" t="s">
        <v>5218</v>
      </c>
      <c r="D3625" s="73">
        <v>291.5</v>
      </c>
      <c r="E3625" s="74">
        <v>0</v>
      </c>
      <c r="G3625" s="75">
        <v>224.98335</v>
      </c>
      <c r="H3625" s="75">
        <v>1700.9328</v>
      </c>
      <c r="I3625" s="75">
        <v>1646.0640000000001</v>
      </c>
      <c r="J3625" s="75">
        <v>1554.616</v>
      </c>
      <c r="K3625" s="75">
        <v>1280.2719999999999</v>
      </c>
      <c r="L3625" s="76">
        <v>0</v>
      </c>
      <c r="M3625" s="75">
        <v>1646.0640000000001</v>
      </c>
      <c r="N3625" s="75">
        <v>1646.0640000000001</v>
      </c>
      <c r="O3625" s="75">
        <v>1646.0640000000001</v>
      </c>
      <c r="P3625" s="77">
        <v>0</v>
      </c>
      <c r="Q3625" s="77">
        <v>1700.9328</v>
      </c>
    </row>
    <row r="3626" spans="1:17" x14ac:dyDescent="0.2">
      <c r="A3626" s="19">
        <v>40946675</v>
      </c>
      <c r="B3626" s="19" t="s">
        <v>3478</v>
      </c>
      <c r="C3626" s="72" t="s">
        <v>5219</v>
      </c>
      <c r="D3626" s="73">
        <v>291.5</v>
      </c>
      <c r="E3626" s="74">
        <v>0</v>
      </c>
      <c r="G3626" s="75">
        <v>267.05248</v>
      </c>
      <c r="H3626" s="75">
        <v>2298.0672</v>
      </c>
      <c r="I3626" s="75">
        <v>2223.9360000000001</v>
      </c>
      <c r="J3626" s="75">
        <v>2100.384</v>
      </c>
      <c r="K3626" s="75">
        <v>1729.7279999999998</v>
      </c>
      <c r="L3626" s="76">
        <v>0</v>
      </c>
      <c r="M3626" s="75">
        <v>2223.9360000000001</v>
      </c>
      <c r="N3626" s="75">
        <v>2223.9360000000001</v>
      </c>
      <c r="O3626" s="75">
        <v>2223.9360000000001</v>
      </c>
      <c r="P3626" s="77">
        <v>0</v>
      </c>
      <c r="Q3626" s="77">
        <v>2298.0672</v>
      </c>
    </row>
    <row r="3627" spans="1:17" x14ac:dyDescent="0.2">
      <c r="A3627" s="19">
        <v>40946675</v>
      </c>
      <c r="B3627" s="19" t="s">
        <v>3478</v>
      </c>
      <c r="C3627" s="72" t="s">
        <v>5219</v>
      </c>
      <c r="D3627" s="73">
        <v>291.5</v>
      </c>
      <c r="E3627" s="74">
        <v>0</v>
      </c>
      <c r="G3627" s="75">
        <v>190.51822000000001</v>
      </c>
      <c r="H3627" s="75">
        <v>1261.5450000000001</v>
      </c>
      <c r="I3627" s="75">
        <v>1220.8500000000001</v>
      </c>
      <c r="J3627" s="75">
        <v>1153.0249999999999</v>
      </c>
      <c r="K3627" s="75">
        <v>949.55</v>
      </c>
      <c r="L3627" s="76">
        <v>500.87700000000001</v>
      </c>
      <c r="M3627" s="75">
        <v>1220.8500000000001</v>
      </c>
      <c r="N3627" s="75">
        <v>1220.8500000000001</v>
      </c>
      <c r="O3627" s="75">
        <v>1220.8500000000001</v>
      </c>
      <c r="P3627" s="77">
        <v>190.51822000000001</v>
      </c>
      <c r="Q3627" s="77">
        <v>1261.5450000000001</v>
      </c>
    </row>
    <row r="3628" spans="1:17" x14ac:dyDescent="0.2">
      <c r="A3628" s="19">
        <v>40946683</v>
      </c>
      <c r="B3628" s="19" t="s">
        <v>5220</v>
      </c>
      <c r="C3628" s="72" t="s">
        <v>5221</v>
      </c>
      <c r="D3628" s="73">
        <v>128</v>
      </c>
      <c r="E3628" s="74">
        <v>0</v>
      </c>
      <c r="G3628" s="75">
        <v>261.46353999999997</v>
      </c>
      <c r="H3628" s="75">
        <v>1475.2683</v>
      </c>
      <c r="I3628" s="75">
        <v>1427.6790000000001</v>
      </c>
      <c r="J3628" s="75">
        <v>1348.3634999999999</v>
      </c>
      <c r="K3628" s="75">
        <v>1110.4169999999999</v>
      </c>
      <c r="L3628" s="76">
        <v>730.84500000000003</v>
      </c>
      <c r="M3628" s="75">
        <v>1427.6790000000001</v>
      </c>
      <c r="N3628" s="75">
        <v>1427.6790000000001</v>
      </c>
      <c r="O3628" s="75">
        <v>1427.6790000000001</v>
      </c>
      <c r="P3628" s="77">
        <v>261.46353999999997</v>
      </c>
      <c r="Q3628" s="77">
        <v>1475.2683</v>
      </c>
    </row>
    <row r="3629" spans="1:17" x14ac:dyDescent="0.2">
      <c r="A3629" s="19">
        <v>40946683</v>
      </c>
      <c r="B3629" s="19" t="s">
        <v>5220</v>
      </c>
      <c r="C3629" s="72" t="s">
        <v>5221</v>
      </c>
      <c r="D3629" s="73">
        <v>128</v>
      </c>
      <c r="E3629" s="74">
        <v>0</v>
      </c>
      <c r="G3629" s="75">
        <v>150.99643</v>
      </c>
      <c r="H3629" s="75">
        <v>911.42790000000002</v>
      </c>
      <c r="I3629" s="75">
        <v>882.02700000000004</v>
      </c>
      <c r="J3629" s="75">
        <v>833.02549999999997</v>
      </c>
      <c r="K3629" s="75">
        <v>686.02099999999996</v>
      </c>
      <c r="L3629" s="76">
        <v>0</v>
      </c>
      <c r="M3629" s="75">
        <v>882.02700000000004</v>
      </c>
      <c r="N3629" s="75">
        <v>882.02700000000004</v>
      </c>
      <c r="O3629" s="75">
        <v>882.02700000000004</v>
      </c>
      <c r="P3629" s="77">
        <v>0</v>
      </c>
      <c r="Q3629" s="77">
        <v>911.42790000000002</v>
      </c>
    </row>
    <row r="3630" spans="1:17" x14ac:dyDescent="0.2">
      <c r="A3630" s="19">
        <v>40946691</v>
      </c>
      <c r="B3630" s="19" t="s">
        <v>5222</v>
      </c>
      <c r="C3630" s="72" t="s">
        <v>5223</v>
      </c>
      <c r="D3630" s="73">
        <v>122.25</v>
      </c>
      <c r="E3630" s="74">
        <v>0</v>
      </c>
      <c r="G3630" s="75">
        <v>153.03049999999999</v>
      </c>
      <c r="H3630" s="75">
        <v>914.63640000000009</v>
      </c>
      <c r="I3630" s="75">
        <v>885.13200000000006</v>
      </c>
      <c r="J3630" s="75">
        <v>835.95799999999997</v>
      </c>
      <c r="K3630" s="75">
        <v>688.43599999999992</v>
      </c>
      <c r="L3630" s="76">
        <v>0</v>
      </c>
      <c r="M3630" s="75">
        <v>885.13200000000006</v>
      </c>
      <c r="N3630" s="75">
        <v>885.13200000000006</v>
      </c>
      <c r="O3630" s="75">
        <v>885.13200000000006</v>
      </c>
      <c r="P3630" s="77">
        <v>0</v>
      </c>
      <c r="Q3630" s="77">
        <v>914.63640000000009</v>
      </c>
    </row>
    <row r="3631" spans="1:17" x14ac:dyDescent="0.2">
      <c r="A3631" s="19">
        <v>40946691</v>
      </c>
      <c r="B3631" s="19" t="s">
        <v>5222</v>
      </c>
      <c r="C3631" s="72" t="s">
        <v>5223</v>
      </c>
      <c r="D3631" s="73">
        <v>122.25</v>
      </c>
      <c r="E3631" s="74">
        <v>0</v>
      </c>
      <c r="G3631" s="75">
        <v>206.73375000000001</v>
      </c>
      <c r="H3631" s="75">
        <v>5192.5340999999999</v>
      </c>
      <c r="I3631" s="75">
        <v>5025.0330000000004</v>
      </c>
      <c r="J3631" s="75">
        <v>4745.8644999999997</v>
      </c>
      <c r="K3631" s="75">
        <v>3908.3589999999995</v>
      </c>
      <c r="L3631" s="76">
        <v>2798.4060000000004</v>
      </c>
      <c r="M3631" s="75">
        <v>5025.0330000000004</v>
      </c>
      <c r="N3631" s="75">
        <v>5025.0330000000004</v>
      </c>
      <c r="O3631" s="75">
        <v>5025.0330000000004</v>
      </c>
      <c r="P3631" s="77">
        <v>206.73375000000001</v>
      </c>
      <c r="Q3631" s="77">
        <v>5192.5340999999999</v>
      </c>
    </row>
    <row r="3632" spans="1:17" x14ac:dyDescent="0.2">
      <c r="A3632" s="19">
        <v>40946709</v>
      </c>
      <c r="B3632" s="19" t="s">
        <v>5224</v>
      </c>
      <c r="C3632" s="72" t="s">
        <v>5225</v>
      </c>
      <c r="D3632" s="73">
        <v>18</v>
      </c>
      <c r="E3632" s="74">
        <v>0</v>
      </c>
      <c r="G3632" s="75">
        <v>202.68462000000002</v>
      </c>
      <c r="H3632" s="75">
        <v>2269.4883</v>
      </c>
      <c r="I3632" s="75">
        <v>2196.279</v>
      </c>
      <c r="J3632" s="75">
        <v>2074.2635</v>
      </c>
      <c r="K3632" s="75">
        <v>1708.2169999999999</v>
      </c>
      <c r="L3632" s="76">
        <v>0</v>
      </c>
      <c r="M3632" s="75">
        <v>2196.279</v>
      </c>
      <c r="N3632" s="75">
        <v>2196.279</v>
      </c>
      <c r="O3632" s="75">
        <v>2196.279</v>
      </c>
      <c r="P3632" s="77">
        <v>0</v>
      </c>
      <c r="Q3632" s="77">
        <v>2269.4883</v>
      </c>
    </row>
    <row r="3633" spans="1:17" x14ac:dyDescent="0.2">
      <c r="A3633" s="19">
        <v>40946709</v>
      </c>
      <c r="B3633" s="19" t="s">
        <v>5224</v>
      </c>
      <c r="C3633" s="72" t="s">
        <v>5225</v>
      </c>
      <c r="D3633" s="73">
        <v>18</v>
      </c>
      <c r="E3633" s="74">
        <v>0</v>
      </c>
      <c r="G3633" s="75">
        <v>187.47662</v>
      </c>
      <c r="H3633" s="75">
        <v>1429.9494</v>
      </c>
      <c r="I3633" s="75">
        <v>1383.8219999999999</v>
      </c>
      <c r="J3633" s="75">
        <v>1306.943</v>
      </c>
      <c r="K3633" s="75">
        <v>1076.3059999999998</v>
      </c>
      <c r="L3633" s="76">
        <v>0</v>
      </c>
      <c r="M3633" s="75">
        <v>1383.8219999999999</v>
      </c>
      <c r="N3633" s="75">
        <v>1383.8219999999999</v>
      </c>
      <c r="O3633" s="75">
        <v>1383.8219999999999</v>
      </c>
      <c r="P3633" s="77">
        <v>0</v>
      </c>
      <c r="Q3633" s="77">
        <v>1429.9494</v>
      </c>
    </row>
    <row r="3634" spans="1:17" x14ac:dyDescent="0.2">
      <c r="A3634" s="19">
        <v>40946717</v>
      </c>
      <c r="B3634" s="19" t="s">
        <v>5226</v>
      </c>
      <c r="C3634" s="72"/>
      <c r="D3634" s="73">
        <v>28.75</v>
      </c>
      <c r="E3634" s="74">
        <v>0</v>
      </c>
      <c r="G3634" s="75">
        <v>112.48217000000001</v>
      </c>
      <c r="H3634" s="75">
        <v>202.27500000000001</v>
      </c>
      <c r="I3634" s="75">
        <v>195.75</v>
      </c>
      <c r="J3634" s="75">
        <v>184.875</v>
      </c>
      <c r="K3634" s="75">
        <v>152.25</v>
      </c>
      <c r="L3634" s="76">
        <v>235.59299999999999</v>
      </c>
      <c r="M3634" s="75">
        <v>195.75</v>
      </c>
      <c r="N3634" s="75">
        <v>195.75</v>
      </c>
      <c r="O3634" s="75">
        <v>195.75</v>
      </c>
      <c r="P3634" s="77">
        <v>112.48217000000001</v>
      </c>
      <c r="Q3634" s="77">
        <v>235.59299999999999</v>
      </c>
    </row>
    <row r="3635" spans="1:17" x14ac:dyDescent="0.2">
      <c r="A3635" s="19">
        <v>40946717</v>
      </c>
      <c r="B3635" s="19" t="s">
        <v>5226</v>
      </c>
      <c r="C3635" s="72"/>
      <c r="D3635" s="73">
        <v>28.75</v>
      </c>
      <c r="E3635" s="74">
        <v>0</v>
      </c>
      <c r="G3635" s="75">
        <v>112.48217000000001</v>
      </c>
      <c r="H3635" s="75">
        <v>186.09300000000002</v>
      </c>
      <c r="I3635" s="75">
        <v>180.09</v>
      </c>
      <c r="J3635" s="75">
        <v>170.08499999999998</v>
      </c>
      <c r="K3635" s="75">
        <v>140.07</v>
      </c>
      <c r="L3635" s="76">
        <v>235.59299999999999</v>
      </c>
      <c r="M3635" s="75">
        <v>180.09</v>
      </c>
      <c r="N3635" s="75">
        <v>180.09</v>
      </c>
      <c r="O3635" s="75">
        <v>180.09</v>
      </c>
      <c r="P3635" s="77">
        <v>112.48217000000001</v>
      </c>
      <c r="Q3635" s="77">
        <v>235.59299999999999</v>
      </c>
    </row>
    <row r="3636" spans="1:17" x14ac:dyDescent="0.2">
      <c r="A3636" s="19">
        <v>40946725</v>
      </c>
      <c r="B3636" s="19" t="s">
        <v>5227</v>
      </c>
      <c r="C3636" s="72" t="s">
        <v>5228</v>
      </c>
      <c r="D3636" s="73">
        <v>41.75</v>
      </c>
      <c r="E3636" s="74">
        <v>0</v>
      </c>
      <c r="G3636" s="75">
        <v>112.48217000000001</v>
      </c>
      <c r="H3636" s="75">
        <v>186.09300000000002</v>
      </c>
      <c r="I3636" s="75">
        <v>180.09</v>
      </c>
      <c r="J3636" s="75">
        <v>170.08499999999998</v>
      </c>
      <c r="K3636" s="75">
        <v>140.07</v>
      </c>
      <c r="L3636" s="76">
        <v>235.59299999999999</v>
      </c>
      <c r="M3636" s="75">
        <v>180.09</v>
      </c>
      <c r="N3636" s="75">
        <v>180.09</v>
      </c>
      <c r="O3636" s="75">
        <v>180.09</v>
      </c>
      <c r="P3636" s="77">
        <v>112.48217000000001</v>
      </c>
      <c r="Q3636" s="77">
        <v>235.59299999999999</v>
      </c>
    </row>
    <row r="3637" spans="1:17" x14ac:dyDescent="0.2">
      <c r="A3637" s="19">
        <v>40946725</v>
      </c>
      <c r="B3637" s="19" t="s">
        <v>5227</v>
      </c>
      <c r="C3637" s="72" t="s">
        <v>5228</v>
      </c>
      <c r="D3637" s="73">
        <v>41.75</v>
      </c>
      <c r="E3637" s="74">
        <v>0</v>
      </c>
      <c r="G3637" s="75">
        <v>112.48217000000001</v>
      </c>
      <c r="H3637" s="75">
        <v>186.09300000000002</v>
      </c>
      <c r="I3637" s="75">
        <v>180.09</v>
      </c>
      <c r="J3637" s="75">
        <v>170.08499999999998</v>
      </c>
      <c r="K3637" s="75">
        <v>140.07</v>
      </c>
      <c r="L3637" s="76">
        <v>235.59299999999999</v>
      </c>
      <c r="M3637" s="75">
        <v>180.09</v>
      </c>
      <c r="N3637" s="75">
        <v>180.09</v>
      </c>
      <c r="O3637" s="75">
        <v>180.09</v>
      </c>
      <c r="P3637" s="77">
        <v>112.48217000000001</v>
      </c>
      <c r="Q3637" s="77">
        <v>235.59299999999999</v>
      </c>
    </row>
    <row r="3638" spans="1:17" x14ac:dyDescent="0.2">
      <c r="A3638" s="19">
        <v>40946741</v>
      </c>
      <c r="B3638" s="19" t="s">
        <v>393</v>
      </c>
      <c r="C3638" s="72" t="s">
        <v>5229</v>
      </c>
      <c r="D3638" s="73">
        <v>442.5</v>
      </c>
      <c r="E3638" s="74">
        <v>0</v>
      </c>
      <c r="G3638" s="75">
        <v>1188.2200499999999</v>
      </c>
      <c r="H3638" s="75">
        <v>1347.5700000000002</v>
      </c>
      <c r="I3638" s="75">
        <v>1304.1000000000001</v>
      </c>
      <c r="J3638" s="75">
        <v>1231.6499999999999</v>
      </c>
      <c r="K3638" s="75">
        <v>1014.3</v>
      </c>
      <c r="L3638" s="76">
        <v>562.54499999999996</v>
      </c>
      <c r="M3638" s="75">
        <v>1304.1000000000001</v>
      </c>
      <c r="N3638" s="75">
        <v>1304.1000000000001</v>
      </c>
      <c r="O3638" s="75">
        <v>1304.1000000000001</v>
      </c>
      <c r="P3638" s="77">
        <v>562.54499999999996</v>
      </c>
      <c r="Q3638" s="77">
        <v>1347.5700000000002</v>
      </c>
    </row>
    <row r="3639" spans="1:17" x14ac:dyDescent="0.2">
      <c r="A3639" s="19">
        <v>40946741</v>
      </c>
      <c r="B3639" s="19" t="s">
        <v>393</v>
      </c>
      <c r="C3639" s="72" t="s">
        <v>5229</v>
      </c>
      <c r="D3639" s="73">
        <v>442.5</v>
      </c>
      <c r="E3639" s="74">
        <v>0</v>
      </c>
      <c r="G3639" s="75">
        <v>39.687996000000005</v>
      </c>
      <c r="H3639" s="75">
        <v>84.481200000000001</v>
      </c>
      <c r="I3639" s="75">
        <v>81.756000000000014</v>
      </c>
      <c r="J3639" s="75">
        <v>77.213999999999999</v>
      </c>
      <c r="K3639" s="75">
        <v>63.588000000000001</v>
      </c>
      <c r="L3639" s="74" t="s">
        <v>674</v>
      </c>
      <c r="M3639" s="75">
        <v>81.756000000000014</v>
      </c>
      <c r="N3639" s="75">
        <v>81.756000000000014</v>
      </c>
      <c r="O3639" s="75">
        <v>81.756000000000014</v>
      </c>
      <c r="P3639" s="75">
        <v>39.687996000000005</v>
      </c>
      <c r="Q3639" s="75">
        <v>84.481200000000001</v>
      </c>
    </row>
    <row r="3640" spans="1:17" x14ac:dyDescent="0.2">
      <c r="A3640" s="19">
        <v>40946766</v>
      </c>
      <c r="B3640" s="19" t="s">
        <v>4314</v>
      </c>
      <c r="C3640" s="72"/>
      <c r="D3640" s="73">
        <v>472</v>
      </c>
      <c r="E3640" s="74">
        <v>0</v>
      </c>
      <c r="G3640" s="75">
        <v>92.863849999999999</v>
      </c>
      <c r="H3640" s="75">
        <v>216.9597</v>
      </c>
      <c r="I3640" s="75">
        <v>209.96099999999998</v>
      </c>
      <c r="J3640" s="75">
        <v>198.29649999999998</v>
      </c>
      <c r="K3640" s="75">
        <v>163.303</v>
      </c>
      <c r="L3640" s="76">
        <v>235.59299999999999</v>
      </c>
      <c r="M3640" s="75">
        <v>209.96099999999998</v>
      </c>
      <c r="N3640" s="75">
        <v>209.96099999999998</v>
      </c>
      <c r="O3640" s="75">
        <v>209.96099999999998</v>
      </c>
      <c r="P3640" s="77">
        <v>92.863849999999999</v>
      </c>
      <c r="Q3640" s="77">
        <v>235.59299999999999</v>
      </c>
    </row>
    <row r="3641" spans="1:17" x14ac:dyDescent="0.2">
      <c r="A3641" s="19">
        <v>40946766</v>
      </c>
      <c r="B3641" s="19" t="s">
        <v>4314</v>
      </c>
      <c r="C3641" s="72"/>
      <c r="D3641" s="73">
        <v>472</v>
      </c>
      <c r="E3641" s="74">
        <v>0</v>
      </c>
      <c r="G3641" s="75">
        <v>92.863849999999999</v>
      </c>
      <c r="H3641" s="75">
        <v>202.99110000000002</v>
      </c>
      <c r="I3641" s="75">
        <v>196.44300000000001</v>
      </c>
      <c r="J3641" s="75">
        <v>185.52950000000001</v>
      </c>
      <c r="K3641" s="75">
        <v>152.78899999999999</v>
      </c>
      <c r="L3641" s="76">
        <v>235.59299999999999</v>
      </c>
      <c r="M3641" s="75">
        <v>196.44300000000001</v>
      </c>
      <c r="N3641" s="75">
        <v>196.44300000000001</v>
      </c>
      <c r="O3641" s="75">
        <v>196.44300000000001</v>
      </c>
      <c r="P3641" s="77">
        <v>92.863849999999999</v>
      </c>
      <c r="Q3641" s="77">
        <v>235.59299999999999</v>
      </c>
    </row>
    <row r="3642" spans="1:17" x14ac:dyDescent="0.2">
      <c r="A3642" s="19">
        <v>40946774</v>
      </c>
      <c r="B3642" s="19" t="s">
        <v>1006</v>
      </c>
      <c r="C3642" s="72" t="s">
        <v>5230</v>
      </c>
      <c r="D3642" s="73">
        <v>472</v>
      </c>
      <c r="E3642" s="74">
        <v>0</v>
      </c>
      <c r="G3642" s="75">
        <v>92.863849999999999</v>
      </c>
      <c r="H3642" s="75">
        <v>213.5838</v>
      </c>
      <c r="I3642" s="75">
        <v>206.69399999999999</v>
      </c>
      <c r="J3642" s="75">
        <v>195.21099999999998</v>
      </c>
      <c r="K3642" s="75">
        <v>160.762</v>
      </c>
      <c r="L3642" s="76">
        <v>235.59299999999999</v>
      </c>
      <c r="M3642" s="75">
        <v>206.69399999999999</v>
      </c>
      <c r="N3642" s="75">
        <v>206.69399999999999</v>
      </c>
      <c r="O3642" s="75">
        <v>206.69399999999999</v>
      </c>
      <c r="P3642" s="77">
        <v>92.863849999999999</v>
      </c>
      <c r="Q3642" s="77">
        <v>235.59299999999999</v>
      </c>
    </row>
    <row r="3643" spans="1:17" x14ac:dyDescent="0.2">
      <c r="A3643" s="19">
        <v>40946774</v>
      </c>
      <c r="B3643" s="19" t="s">
        <v>1006</v>
      </c>
      <c r="C3643" s="72" t="s">
        <v>5230</v>
      </c>
      <c r="D3643" s="73">
        <v>472</v>
      </c>
      <c r="E3643" s="74">
        <v>0</v>
      </c>
      <c r="G3643" s="75">
        <v>91.248000000000005</v>
      </c>
      <c r="H3643" s="75">
        <v>443.41470000000004</v>
      </c>
      <c r="I3643" s="75">
        <v>429.11100000000005</v>
      </c>
      <c r="J3643" s="75">
        <v>405.2715</v>
      </c>
      <c r="K3643" s="75">
        <v>333.75299999999999</v>
      </c>
      <c r="L3643" s="76">
        <v>235.59299999999999</v>
      </c>
      <c r="M3643" s="75">
        <v>429.11100000000005</v>
      </c>
      <c r="N3643" s="75">
        <v>429.11100000000005</v>
      </c>
      <c r="O3643" s="75">
        <v>429.11100000000005</v>
      </c>
      <c r="P3643" s="77">
        <v>91.248000000000005</v>
      </c>
      <c r="Q3643" s="77">
        <v>443.41470000000004</v>
      </c>
    </row>
    <row r="3644" spans="1:17" x14ac:dyDescent="0.2">
      <c r="A3644" s="19">
        <v>40946782</v>
      </c>
      <c r="B3644" s="19" t="s">
        <v>391</v>
      </c>
      <c r="C3644" s="72" t="s">
        <v>5231</v>
      </c>
      <c r="D3644" s="73">
        <v>214.25</v>
      </c>
      <c r="E3644" s="74">
        <v>0</v>
      </c>
      <c r="G3644" s="75">
        <v>451.98176000000001</v>
      </c>
      <c r="H3644" s="75">
        <v>1513.5564000000002</v>
      </c>
      <c r="I3644" s="75">
        <v>1464.732</v>
      </c>
      <c r="J3644" s="75">
        <v>1383.3579999999999</v>
      </c>
      <c r="K3644" s="75">
        <v>1139.2359999999999</v>
      </c>
      <c r="L3644" s="76">
        <v>500.87700000000001</v>
      </c>
      <c r="M3644" s="75">
        <v>1464.732</v>
      </c>
      <c r="N3644" s="75">
        <v>1464.732</v>
      </c>
      <c r="O3644" s="75">
        <v>1464.732</v>
      </c>
      <c r="P3644" s="77">
        <v>451.98176000000001</v>
      </c>
      <c r="Q3644" s="77">
        <v>1513.5564000000002</v>
      </c>
    </row>
    <row r="3645" spans="1:17" x14ac:dyDescent="0.2">
      <c r="A3645" s="19">
        <v>40946782</v>
      </c>
      <c r="B3645" s="19" t="s">
        <v>391</v>
      </c>
      <c r="C3645" s="72" t="s">
        <v>5231</v>
      </c>
      <c r="D3645" s="73">
        <v>214.25</v>
      </c>
      <c r="E3645" s="74">
        <v>0</v>
      </c>
      <c r="G3645" s="75">
        <v>112.48217000000001</v>
      </c>
      <c r="H3645" s="75">
        <v>443.41470000000004</v>
      </c>
      <c r="I3645" s="75">
        <v>429.11100000000005</v>
      </c>
      <c r="J3645" s="75">
        <v>405.2715</v>
      </c>
      <c r="K3645" s="75">
        <v>333.75299999999999</v>
      </c>
      <c r="L3645" s="76">
        <v>235.59299999999999</v>
      </c>
      <c r="M3645" s="75">
        <v>429.11100000000005</v>
      </c>
      <c r="N3645" s="75">
        <v>429.11100000000005</v>
      </c>
      <c r="O3645" s="75">
        <v>429.11100000000005</v>
      </c>
      <c r="P3645" s="77">
        <v>112.48217000000001</v>
      </c>
      <c r="Q3645" s="77">
        <v>443.41470000000004</v>
      </c>
    </row>
    <row r="3646" spans="1:17" x14ac:dyDescent="0.2">
      <c r="A3646" s="19">
        <v>40946790</v>
      </c>
      <c r="B3646" s="19" t="s">
        <v>2472</v>
      </c>
      <c r="C3646" s="72" t="s">
        <v>5232</v>
      </c>
      <c r="D3646" s="73">
        <v>95.25</v>
      </c>
      <c r="E3646" s="74">
        <v>0</v>
      </c>
      <c r="G3646" s="75">
        <v>206.73375000000001</v>
      </c>
      <c r="H3646" s="75">
        <v>4476.3225000000002</v>
      </c>
      <c r="I3646" s="75">
        <v>4331.9250000000002</v>
      </c>
      <c r="J3646" s="75">
        <v>4091.2624999999998</v>
      </c>
      <c r="K3646" s="75">
        <v>3369.2749999999996</v>
      </c>
      <c r="L3646" s="76">
        <v>2798.4060000000004</v>
      </c>
      <c r="M3646" s="75">
        <v>4331.9250000000002</v>
      </c>
      <c r="N3646" s="75">
        <v>4331.9250000000002</v>
      </c>
      <c r="O3646" s="75">
        <v>4331.9250000000002</v>
      </c>
      <c r="P3646" s="77">
        <v>206.73375000000001</v>
      </c>
      <c r="Q3646" s="77">
        <v>4476.3225000000002</v>
      </c>
    </row>
    <row r="3647" spans="1:17" x14ac:dyDescent="0.2">
      <c r="A3647" s="19">
        <v>40946790</v>
      </c>
      <c r="B3647" s="19" t="s">
        <v>2472</v>
      </c>
      <c r="C3647" s="72" t="s">
        <v>5232</v>
      </c>
      <c r="D3647" s="73">
        <v>95.25</v>
      </c>
      <c r="E3647" s="74">
        <v>0</v>
      </c>
      <c r="G3647" s="75">
        <v>146.94729999999998</v>
      </c>
      <c r="H3647" s="75">
        <v>1274.3325</v>
      </c>
      <c r="I3647" s="75">
        <v>1233.2250000000001</v>
      </c>
      <c r="J3647" s="75">
        <v>1164.7124999999999</v>
      </c>
      <c r="K3647" s="75">
        <v>959.17499999999995</v>
      </c>
      <c r="L3647" s="76">
        <v>0</v>
      </c>
      <c r="M3647" s="75">
        <v>1233.2250000000001</v>
      </c>
      <c r="N3647" s="75">
        <v>1233.2250000000001</v>
      </c>
      <c r="O3647" s="75">
        <v>1233.2250000000001</v>
      </c>
      <c r="P3647" s="77">
        <v>0</v>
      </c>
      <c r="Q3647" s="77">
        <v>1274.3325</v>
      </c>
    </row>
    <row r="3648" spans="1:17" x14ac:dyDescent="0.2">
      <c r="A3648" s="19">
        <v>40946808</v>
      </c>
      <c r="B3648" s="19" t="s">
        <v>1875</v>
      </c>
      <c r="C3648" s="72" t="s">
        <v>5233</v>
      </c>
      <c r="D3648" s="73">
        <v>354.5</v>
      </c>
      <c r="E3648" s="74">
        <v>0</v>
      </c>
      <c r="G3648" s="75">
        <v>44.598751999999998</v>
      </c>
      <c r="H3648" s="75">
        <v>94.934399999999997</v>
      </c>
      <c r="I3648" s="75">
        <v>91.872000000000014</v>
      </c>
      <c r="J3648" s="75">
        <v>86.768000000000001</v>
      </c>
      <c r="K3648" s="75">
        <v>71.455999999999989</v>
      </c>
      <c r="L3648" s="74" t="s">
        <v>674</v>
      </c>
      <c r="M3648" s="75">
        <v>91.872000000000014</v>
      </c>
      <c r="N3648" s="75">
        <v>91.872000000000014</v>
      </c>
      <c r="O3648" s="75">
        <v>91.872000000000014</v>
      </c>
      <c r="P3648" s="75">
        <v>44.598751999999998</v>
      </c>
      <c r="Q3648" s="75">
        <v>94.934399999999997</v>
      </c>
    </row>
    <row r="3649" spans="1:17" x14ac:dyDescent="0.2">
      <c r="A3649" s="19">
        <v>40946808</v>
      </c>
      <c r="B3649" s="19" t="s">
        <v>1875</v>
      </c>
      <c r="C3649" s="72" t="s">
        <v>5233</v>
      </c>
      <c r="D3649" s="73">
        <v>354.5</v>
      </c>
      <c r="E3649" s="74">
        <v>0</v>
      </c>
      <c r="G3649" s="75">
        <v>38.552056</v>
      </c>
      <c r="H3649" s="75">
        <v>82.063199999999995</v>
      </c>
      <c r="I3649" s="75">
        <v>79.416000000000011</v>
      </c>
      <c r="J3649" s="75">
        <v>75.003999999999991</v>
      </c>
      <c r="K3649" s="75">
        <v>61.767999999999994</v>
      </c>
      <c r="L3649" s="74" t="s">
        <v>674</v>
      </c>
      <c r="M3649" s="75">
        <v>79.416000000000011</v>
      </c>
      <c r="N3649" s="75">
        <v>79.416000000000011</v>
      </c>
      <c r="O3649" s="75">
        <v>79.416000000000011</v>
      </c>
      <c r="P3649" s="75">
        <v>38.552056</v>
      </c>
      <c r="Q3649" s="75">
        <v>82.063199999999995</v>
      </c>
    </row>
    <row r="3650" spans="1:17" x14ac:dyDescent="0.2">
      <c r="A3650" s="19">
        <v>40946816</v>
      </c>
      <c r="B3650" s="19" t="s">
        <v>388</v>
      </c>
      <c r="C3650" s="72" t="s">
        <v>5234</v>
      </c>
      <c r="D3650" s="73">
        <v>442.5</v>
      </c>
      <c r="E3650" s="74">
        <v>0</v>
      </c>
      <c r="G3650" s="75">
        <v>129.72423999999998</v>
      </c>
      <c r="H3650" s="75">
        <v>2118.7725</v>
      </c>
      <c r="I3650" s="75">
        <v>2050.4250000000002</v>
      </c>
      <c r="J3650" s="75">
        <v>1936.5125</v>
      </c>
      <c r="K3650" s="75">
        <v>1594.7749999999999</v>
      </c>
      <c r="L3650" s="76">
        <v>0</v>
      </c>
      <c r="M3650" s="75">
        <v>2050.4250000000002</v>
      </c>
      <c r="N3650" s="75">
        <v>2050.4250000000002</v>
      </c>
      <c r="O3650" s="75">
        <v>2050.4250000000002</v>
      </c>
      <c r="P3650" s="77">
        <v>0</v>
      </c>
      <c r="Q3650" s="77">
        <v>2118.7725</v>
      </c>
    </row>
    <row r="3651" spans="1:17" x14ac:dyDescent="0.2">
      <c r="A3651" s="19">
        <v>40946816</v>
      </c>
      <c r="B3651" s="19" t="s">
        <v>388</v>
      </c>
      <c r="C3651" s="72" t="s">
        <v>5234</v>
      </c>
      <c r="D3651" s="73">
        <v>442.5</v>
      </c>
      <c r="E3651" s="74">
        <v>0</v>
      </c>
      <c r="G3651" s="75">
        <v>147.40354000000002</v>
      </c>
      <c r="H3651" s="75">
        <v>1514.1981000000001</v>
      </c>
      <c r="I3651" s="75">
        <v>1465.3530000000001</v>
      </c>
      <c r="J3651" s="75">
        <v>1383.9445000000001</v>
      </c>
      <c r="K3651" s="75">
        <v>1139.7190000000001</v>
      </c>
      <c r="L3651" s="76">
        <v>0</v>
      </c>
      <c r="M3651" s="75">
        <v>1465.3530000000001</v>
      </c>
      <c r="N3651" s="75">
        <v>1465.3530000000001</v>
      </c>
      <c r="O3651" s="75">
        <v>1465.3530000000001</v>
      </c>
      <c r="P3651" s="77">
        <v>0</v>
      </c>
      <c r="Q3651" s="77">
        <v>1514.1981000000001</v>
      </c>
    </row>
    <row r="3652" spans="1:17" x14ac:dyDescent="0.2">
      <c r="A3652" s="19">
        <v>40946824</v>
      </c>
      <c r="B3652" s="19" t="s">
        <v>5235</v>
      </c>
      <c r="C3652" s="72" t="s">
        <v>5236</v>
      </c>
      <c r="D3652" s="73">
        <v>489</v>
      </c>
      <c r="E3652" s="74">
        <v>0</v>
      </c>
      <c r="G3652" s="75">
        <v>220.38293000000002</v>
      </c>
      <c r="H3652" s="75">
        <v>0</v>
      </c>
      <c r="I3652" s="75">
        <v>0</v>
      </c>
      <c r="J3652" s="75">
        <v>0</v>
      </c>
      <c r="K3652" s="75">
        <v>0</v>
      </c>
      <c r="L3652" s="76">
        <v>104.337</v>
      </c>
      <c r="M3652" s="75">
        <v>0</v>
      </c>
      <c r="N3652" s="75">
        <v>0</v>
      </c>
      <c r="O3652" s="75">
        <v>0</v>
      </c>
      <c r="P3652" s="77">
        <v>0</v>
      </c>
      <c r="Q3652" s="77">
        <v>220.38293000000002</v>
      </c>
    </row>
    <row r="3653" spans="1:17" x14ac:dyDescent="0.2">
      <c r="A3653" s="19">
        <v>40946824</v>
      </c>
      <c r="B3653" s="19" t="s">
        <v>5235</v>
      </c>
      <c r="C3653" s="72" t="s">
        <v>5236</v>
      </c>
      <c r="D3653" s="73">
        <v>489</v>
      </c>
      <c r="E3653" s="74">
        <v>0</v>
      </c>
      <c r="G3653" s="75">
        <v>216.86608000000001</v>
      </c>
      <c r="H3653" s="75">
        <v>1960.4214000000002</v>
      </c>
      <c r="I3653" s="75">
        <v>1897.182</v>
      </c>
      <c r="J3653" s="75">
        <v>1791.7829999999999</v>
      </c>
      <c r="K3653" s="75">
        <v>1475.586</v>
      </c>
      <c r="L3653" s="76">
        <v>0</v>
      </c>
      <c r="M3653" s="75">
        <v>1897.182</v>
      </c>
      <c r="N3653" s="75">
        <v>1897.182</v>
      </c>
      <c r="O3653" s="75">
        <v>1897.182</v>
      </c>
      <c r="P3653" s="77">
        <v>0</v>
      </c>
      <c r="Q3653" s="77">
        <v>1960.4214000000002</v>
      </c>
    </row>
    <row r="3654" spans="1:17" x14ac:dyDescent="0.2">
      <c r="A3654" s="19">
        <v>40946832</v>
      </c>
      <c r="B3654" s="19" t="s">
        <v>5237</v>
      </c>
      <c r="C3654" s="72" t="s">
        <v>5238</v>
      </c>
      <c r="D3654" s="73">
        <v>417.5</v>
      </c>
      <c r="E3654" s="74">
        <v>0</v>
      </c>
      <c r="G3654" s="75">
        <v>116.56492</v>
      </c>
      <c r="H3654" s="75">
        <v>248.12400000000002</v>
      </c>
      <c r="I3654" s="75">
        <v>240.12000000000003</v>
      </c>
      <c r="J3654" s="75">
        <v>226.78</v>
      </c>
      <c r="K3654" s="75">
        <v>186.76</v>
      </c>
      <c r="L3654" s="74" t="s">
        <v>674</v>
      </c>
      <c r="M3654" s="75">
        <v>240.12000000000003</v>
      </c>
      <c r="N3654" s="75">
        <v>240.12000000000003</v>
      </c>
      <c r="O3654" s="75">
        <v>240.12000000000003</v>
      </c>
      <c r="P3654" s="75">
        <v>116.56492</v>
      </c>
      <c r="Q3654" s="75">
        <v>248.12400000000002</v>
      </c>
    </row>
    <row r="3655" spans="1:17" x14ac:dyDescent="0.2">
      <c r="A3655" s="19">
        <v>40946832</v>
      </c>
      <c r="B3655" s="19" t="s">
        <v>5237</v>
      </c>
      <c r="C3655" s="72" t="s">
        <v>5238</v>
      </c>
      <c r="D3655" s="73">
        <v>417.5</v>
      </c>
      <c r="E3655" s="74">
        <v>0</v>
      </c>
      <c r="G3655" s="75">
        <v>91.248000000000005</v>
      </c>
      <c r="H3655" s="75">
        <v>189.72</v>
      </c>
      <c r="I3655" s="75">
        <v>183.6</v>
      </c>
      <c r="J3655" s="75">
        <v>173.4</v>
      </c>
      <c r="K3655" s="75">
        <v>142.79999999999998</v>
      </c>
      <c r="L3655" s="76">
        <v>235.59299999999999</v>
      </c>
      <c r="M3655" s="75">
        <v>183.6</v>
      </c>
      <c r="N3655" s="75">
        <v>183.6</v>
      </c>
      <c r="O3655" s="75">
        <v>183.6</v>
      </c>
      <c r="P3655" s="77">
        <v>91.248000000000005</v>
      </c>
      <c r="Q3655" s="77">
        <v>235.59299999999999</v>
      </c>
    </row>
    <row r="3656" spans="1:17" x14ac:dyDescent="0.2">
      <c r="A3656" s="19">
        <v>40946840</v>
      </c>
      <c r="B3656" s="19" t="s">
        <v>4259</v>
      </c>
      <c r="C3656" s="72" t="s">
        <v>5239</v>
      </c>
      <c r="D3656" s="73">
        <v>214.25</v>
      </c>
      <c r="E3656" s="74">
        <v>0</v>
      </c>
      <c r="G3656" s="75">
        <v>91.248000000000005</v>
      </c>
      <c r="H3656" s="75">
        <v>187.2834</v>
      </c>
      <c r="I3656" s="75">
        <v>181.24199999999999</v>
      </c>
      <c r="J3656" s="75">
        <v>171.173</v>
      </c>
      <c r="K3656" s="75">
        <v>140.96599999999998</v>
      </c>
      <c r="L3656" s="76">
        <v>235.59299999999999</v>
      </c>
      <c r="M3656" s="75">
        <v>181.24199999999999</v>
      </c>
      <c r="N3656" s="75">
        <v>181.24199999999999</v>
      </c>
      <c r="O3656" s="75">
        <v>181.24199999999999</v>
      </c>
      <c r="P3656" s="77">
        <v>91.248000000000005</v>
      </c>
      <c r="Q3656" s="77">
        <v>235.59299999999999</v>
      </c>
    </row>
    <row r="3657" spans="1:17" x14ac:dyDescent="0.2">
      <c r="A3657" s="19">
        <v>40946840</v>
      </c>
      <c r="B3657" s="19" t="s">
        <v>4259</v>
      </c>
      <c r="C3657" s="72" t="s">
        <v>5239</v>
      </c>
      <c r="D3657" s="73">
        <v>214.25</v>
      </c>
      <c r="E3657" s="74">
        <v>0</v>
      </c>
      <c r="G3657" s="75">
        <v>91.248000000000005</v>
      </c>
      <c r="H3657" s="75">
        <v>187.488</v>
      </c>
      <c r="I3657" s="75">
        <v>181.44</v>
      </c>
      <c r="J3657" s="75">
        <v>171.35999999999999</v>
      </c>
      <c r="K3657" s="75">
        <v>141.11999999999998</v>
      </c>
      <c r="L3657" s="76">
        <v>235.59299999999999</v>
      </c>
      <c r="M3657" s="75">
        <v>181.44</v>
      </c>
      <c r="N3657" s="75">
        <v>181.44</v>
      </c>
      <c r="O3657" s="75">
        <v>181.44</v>
      </c>
      <c r="P3657" s="77">
        <v>91.248000000000005</v>
      </c>
      <c r="Q3657" s="77">
        <v>235.59299999999999</v>
      </c>
    </row>
    <row r="3658" spans="1:17" x14ac:dyDescent="0.2">
      <c r="A3658" s="19">
        <v>40946857</v>
      </c>
      <c r="B3658" s="19" t="s">
        <v>3362</v>
      </c>
      <c r="C3658" s="72" t="s">
        <v>5240</v>
      </c>
      <c r="D3658" s="73">
        <v>453</v>
      </c>
      <c r="E3658" s="74">
        <v>0</v>
      </c>
      <c r="G3658" s="75">
        <v>91.248000000000005</v>
      </c>
      <c r="H3658" s="75">
        <v>174.54240000000001</v>
      </c>
      <c r="I3658" s="75">
        <v>168.91200000000001</v>
      </c>
      <c r="J3658" s="75">
        <v>159.52799999999999</v>
      </c>
      <c r="K3658" s="75">
        <v>131.376</v>
      </c>
      <c r="L3658" s="76">
        <v>235.59299999999999</v>
      </c>
      <c r="M3658" s="75">
        <v>168.91200000000001</v>
      </c>
      <c r="N3658" s="75">
        <v>168.91200000000001</v>
      </c>
      <c r="O3658" s="75">
        <v>168.91200000000001</v>
      </c>
      <c r="P3658" s="77">
        <v>91.248000000000005</v>
      </c>
      <c r="Q3658" s="77">
        <v>235.59299999999999</v>
      </c>
    </row>
    <row r="3659" spans="1:17" x14ac:dyDescent="0.2">
      <c r="A3659" s="19">
        <v>40946857</v>
      </c>
      <c r="B3659" s="19" t="s">
        <v>3362</v>
      </c>
      <c r="C3659" s="72" t="s">
        <v>5240</v>
      </c>
      <c r="D3659" s="73">
        <v>453</v>
      </c>
      <c r="E3659" s="74">
        <v>0</v>
      </c>
      <c r="G3659" s="75">
        <v>91.248000000000005</v>
      </c>
      <c r="H3659" s="75">
        <v>187.37639999999999</v>
      </c>
      <c r="I3659" s="75">
        <v>181.33199999999999</v>
      </c>
      <c r="J3659" s="75">
        <v>171.25799999999998</v>
      </c>
      <c r="K3659" s="75">
        <v>141.03599999999997</v>
      </c>
      <c r="L3659" s="76">
        <v>235.59299999999999</v>
      </c>
      <c r="M3659" s="75">
        <v>181.33199999999999</v>
      </c>
      <c r="N3659" s="75">
        <v>181.33199999999999</v>
      </c>
      <c r="O3659" s="75">
        <v>181.33199999999999</v>
      </c>
      <c r="P3659" s="77">
        <v>91.248000000000005</v>
      </c>
      <c r="Q3659" s="77">
        <v>235.59299999999999</v>
      </c>
    </row>
    <row r="3660" spans="1:17" x14ac:dyDescent="0.2">
      <c r="A3660" s="19">
        <v>40946865</v>
      </c>
      <c r="B3660" s="19" t="s">
        <v>3364</v>
      </c>
      <c r="C3660" s="72" t="s">
        <v>5241</v>
      </c>
      <c r="D3660" s="73">
        <v>214.25</v>
      </c>
      <c r="E3660" s="74">
        <v>0</v>
      </c>
      <c r="G3660" s="75">
        <v>112.48217000000001</v>
      </c>
      <c r="H3660" s="75">
        <v>488.25</v>
      </c>
      <c r="I3660" s="75">
        <v>472.5</v>
      </c>
      <c r="J3660" s="75">
        <v>446.25</v>
      </c>
      <c r="K3660" s="75">
        <v>367.5</v>
      </c>
      <c r="L3660" s="76">
        <v>235.59299999999999</v>
      </c>
      <c r="M3660" s="75">
        <v>472.5</v>
      </c>
      <c r="N3660" s="75">
        <v>472.5</v>
      </c>
      <c r="O3660" s="75">
        <v>472.5</v>
      </c>
      <c r="P3660" s="77">
        <v>112.48217000000001</v>
      </c>
      <c r="Q3660" s="77">
        <v>488.25</v>
      </c>
    </row>
    <row r="3661" spans="1:17" x14ac:dyDescent="0.2">
      <c r="A3661" s="19">
        <v>40946865</v>
      </c>
      <c r="B3661" s="19" t="s">
        <v>3364</v>
      </c>
      <c r="C3661" s="72" t="s">
        <v>5241</v>
      </c>
      <c r="D3661" s="73">
        <v>214.25</v>
      </c>
      <c r="E3661" s="74">
        <v>0</v>
      </c>
      <c r="G3661" s="75">
        <v>25.910630000000001</v>
      </c>
      <c r="H3661" s="75">
        <v>25.575000000000003</v>
      </c>
      <c r="I3661" s="75">
        <v>24.75</v>
      </c>
      <c r="J3661" s="75">
        <v>23.375</v>
      </c>
      <c r="K3661" s="75">
        <v>19.25</v>
      </c>
      <c r="L3661" s="76">
        <v>54.423000000000002</v>
      </c>
      <c r="M3661" s="75">
        <v>24.75</v>
      </c>
      <c r="N3661" s="75">
        <v>24.75</v>
      </c>
      <c r="O3661" s="75">
        <v>24.75</v>
      </c>
      <c r="P3661" s="77">
        <v>19.25</v>
      </c>
      <c r="Q3661" s="77">
        <v>54.423000000000002</v>
      </c>
    </row>
    <row r="3662" spans="1:17" x14ac:dyDescent="0.2">
      <c r="A3662" s="19">
        <v>40946873</v>
      </c>
      <c r="B3662" s="19" t="s">
        <v>1107</v>
      </c>
      <c r="C3662" s="72" t="s">
        <v>5212</v>
      </c>
      <c r="D3662" s="73">
        <v>11.5</v>
      </c>
      <c r="E3662" s="74">
        <v>0</v>
      </c>
      <c r="G3662" s="75">
        <v>162.15529999999998</v>
      </c>
      <c r="H3662" s="75" t="e">
        <v>#N/A</v>
      </c>
      <c r="I3662" s="75" t="e">
        <v>#N/A</v>
      </c>
      <c r="J3662" s="75" t="e">
        <v>#N/A</v>
      </c>
      <c r="K3662" s="75" t="e">
        <v>#N/A</v>
      </c>
      <c r="L3662" s="76">
        <v>562.54499999999996</v>
      </c>
      <c r="M3662" s="75" t="e">
        <v>#N/A</v>
      </c>
      <c r="N3662" s="75" t="e">
        <v>#N/A</v>
      </c>
      <c r="O3662" s="75" t="e">
        <v>#N/A</v>
      </c>
      <c r="P3662" s="77"/>
      <c r="Q3662" s="77"/>
    </row>
    <row r="3663" spans="1:17" x14ac:dyDescent="0.2">
      <c r="A3663" s="19">
        <v>40946873</v>
      </c>
      <c r="B3663" s="19" t="s">
        <v>1107</v>
      </c>
      <c r="C3663" s="72" t="s">
        <v>5212</v>
      </c>
      <c r="D3663" s="73">
        <v>11.5</v>
      </c>
      <c r="E3663" s="74">
        <v>0</v>
      </c>
      <c r="G3663" s="75">
        <v>2.2937250000000002</v>
      </c>
      <c r="H3663" s="75">
        <v>4.8825000000000003</v>
      </c>
      <c r="I3663" s="75">
        <v>4.7250000000000005</v>
      </c>
      <c r="J3663" s="75">
        <v>4.4624999999999995</v>
      </c>
      <c r="K3663" s="75">
        <v>3.6749999999999998</v>
      </c>
      <c r="L3663" s="74" t="s">
        <v>674</v>
      </c>
      <c r="M3663" s="75">
        <v>4.7250000000000005</v>
      </c>
      <c r="N3663" s="75">
        <v>4.7250000000000005</v>
      </c>
      <c r="O3663" s="75">
        <v>4.7250000000000005</v>
      </c>
      <c r="P3663" s="75">
        <v>2.2937250000000002</v>
      </c>
      <c r="Q3663" s="75">
        <v>4.8825000000000003</v>
      </c>
    </row>
    <row r="3664" spans="1:17" x14ac:dyDescent="0.2">
      <c r="A3664" s="19">
        <v>40946881</v>
      </c>
      <c r="B3664" s="19" t="s">
        <v>4238</v>
      </c>
      <c r="C3664" s="72" t="s">
        <v>5242</v>
      </c>
      <c r="D3664" s="73">
        <v>233.25</v>
      </c>
      <c r="E3664" s="74">
        <v>0</v>
      </c>
      <c r="G3664" s="75">
        <v>148.98137</v>
      </c>
      <c r="H3664" s="75">
        <v>534.75</v>
      </c>
      <c r="I3664" s="75">
        <v>517.5</v>
      </c>
      <c r="J3664" s="75">
        <v>488.75</v>
      </c>
      <c r="K3664" s="75">
        <v>402.5</v>
      </c>
      <c r="L3664" s="76">
        <v>0</v>
      </c>
      <c r="M3664" s="75">
        <v>517.5</v>
      </c>
      <c r="N3664" s="75">
        <v>517.5</v>
      </c>
      <c r="O3664" s="75">
        <v>517.5</v>
      </c>
      <c r="P3664" s="77">
        <v>0</v>
      </c>
      <c r="Q3664" s="77">
        <v>534.75</v>
      </c>
    </row>
    <row r="3665" spans="1:17" x14ac:dyDescent="0.2">
      <c r="A3665" s="19">
        <v>40946881</v>
      </c>
      <c r="B3665" s="19" t="s">
        <v>4238</v>
      </c>
      <c r="C3665" s="72" t="s">
        <v>5242</v>
      </c>
      <c r="D3665" s="73">
        <v>233.25</v>
      </c>
      <c r="E3665" s="74">
        <v>0</v>
      </c>
      <c r="G3665" s="75">
        <v>415.81957499999999</v>
      </c>
      <c r="H3665" s="75">
        <v>885.12750000000005</v>
      </c>
      <c r="I3665" s="75">
        <v>856.57500000000016</v>
      </c>
      <c r="J3665" s="75">
        <v>808.98749999999995</v>
      </c>
      <c r="K3665" s="75">
        <v>666.22499999999991</v>
      </c>
      <c r="L3665" s="74" t="s">
        <v>674</v>
      </c>
      <c r="M3665" s="75">
        <v>856.57500000000016</v>
      </c>
      <c r="N3665" s="75">
        <v>856.57500000000016</v>
      </c>
      <c r="O3665" s="75">
        <v>856.57500000000016</v>
      </c>
      <c r="P3665" s="75">
        <v>415.81957499999999</v>
      </c>
      <c r="Q3665" s="75">
        <v>885.12750000000005</v>
      </c>
    </row>
    <row r="3666" spans="1:17" x14ac:dyDescent="0.2">
      <c r="A3666" s="19">
        <v>40946899</v>
      </c>
      <c r="B3666" s="19" t="s">
        <v>4933</v>
      </c>
      <c r="C3666" s="72" t="s">
        <v>5243</v>
      </c>
      <c r="D3666" s="73">
        <v>233.25</v>
      </c>
      <c r="E3666" s="74">
        <v>0</v>
      </c>
      <c r="G3666" s="75">
        <v>70.260959999999997</v>
      </c>
      <c r="H3666" s="75">
        <v>66.736800000000002</v>
      </c>
      <c r="I3666" s="75">
        <v>64.584000000000003</v>
      </c>
      <c r="J3666" s="75">
        <v>60.996000000000002</v>
      </c>
      <c r="K3666" s="75">
        <v>50.231999999999999</v>
      </c>
      <c r="L3666" s="76">
        <v>157.25700000000001</v>
      </c>
      <c r="M3666" s="75">
        <v>64.584000000000003</v>
      </c>
      <c r="N3666" s="75">
        <v>64.584000000000003</v>
      </c>
      <c r="O3666" s="75">
        <v>64.584000000000003</v>
      </c>
      <c r="P3666" s="77">
        <v>50.231999999999999</v>
      </c>
      <c r="Q3666" s="77">
        <v>157.25700000000001</v>
      </c>
    </row>
    <row r="3667" spans="1:17" x14ac:dyDescent="0.2">
      <c r="A3667" s="19">
        <v>40946899</v>
      </c>
      <c r="B3667" s="19" t="s">
        <v>4933</v>
      </c>
      <c r="C3667" s="72" t="s">
        <v>5243</v>
      </c>
      <c r="D3667" s="73">
        <v>233.25</v>
      </c>
      <c r="E3667" s="74">
        <v>0</v>
      </c>
      <c r="G3667" s="75">
        <v>109.82077000000001</v>
      </c>
      <c r="H3667" s="75">
        <v>81.068100000000001</v>
      </c>
      <c r="I3667" s="75">
        <v>78.453000000000003</v>
      </c>
      <c r="J3667" s="75">
        <v>74.094499999999996</v>
      </c>
      <c r="K3667" s="75">
        <v>61.018999999999998</v>
      </c>
      <c r="L3667" s="76">
        <v>157.25700000000001</v>
      </c>
      <c r="M3667" s="75">
        <v>78.453000000000003</v>
      </c>
      <c r="N3667" s="75">
        <v>78.453000000000003</v>
      </c>
      <c r="O3667" s="75">
        <v>78.453000000000003</v>
      </c>
      <c r="P3667" s="77">
        <v>61.018999999999998</v>
      </c>
      <c r="Q3667" s="77">
        <v>157.25700000000001</v>
      </c>
    </row>
    <row r="3668" spans="1:17" x14ac:dyDescent="0.2">
      <c r="A3668" s="19">
        <v>40946907</v>
      </c>
      <c r="B3668" s="19" t="s">
        <v>3634</v>
      </c>
      <c r="C3668" s="72" t="s">
        <v>5212</v>
      </c>
      <c r="D3668" s="73">
        <v>11</v>
      </c>
      <c r="E3668" s="74">
        <v>0</v>
      </c>
      <c r="G3668" s="75">
        <v>85.523175000000009</v>
      </c>
      <c r="H3668" s="75">
        <v>182.04750000000001</v>
      </c>
      <c r="I3668" s="75">
        <v>176.17500000000004</v>
      </c>
      <c r="J3668" s="75">
        <v>166.38749999999999</v>
      </c>
      <c r="K3668" s="75">
        <v>137.02499999999998</v>
      </c>
      <c r="L3668" s="74" t="s">
        <v>674</v>
      </c>
      <c r="M3668" s="75">
        <v>176.17500000000004</v>
      </c>
      <c r="N3668" s="75">
        <v>176.17500000000004</v>
      </c>
      <c r="O3668" s="75">
        <v>176.17500000000004</v>
      </c>
      <c r="P3668" s="75">
        <v>85.523175000000009</v>
      </c>
      <c r="Q3668" s="75">
        <v>182.04750000000001</v>
      </c>
    </row>
    <row r="3669" spans="1:17" x14ac:dyDescent="0.2">
      <c r="A3669" s="19">
        <v>40946907</v>
      </c>
      <c r="B3669" s="19" t="s">
        <v>3634</v>
      </c>
      <c r="C3669" s="72" t="s">
        <v>5212</v>
      </c>
      <c r="D3669" s="73">
        <v>11</v>
      </c>
      <c r="E3669" s="74">
        <v>0</v>
      </c>
      <c r="G3669" s="75">
        <v>212.81695000000002</v>
      </c>
      <c r="H3669" s="75">
        <v>259.88850000000002</v>
      </c>
      <c r="I3669" s="75">
        <v>251.505</v>
      </c>
      <c r="J3669" s="75">
        <v>237.53249999999997</v>
      </c>
      <c r="K3669" s="75">
        <v>195.61499999999998</v>
      </c>
      <c r="L3669" s="76">
        <v>211.41</v>
      </c>
      <c r="M3669" s="75">
        <v>251.505</v>
      </c>
      <c r="N3669" s="75">
        <v>251.505</v>
      </c>
      <c r="O3669" s="75">
        <v>251.505</v>
      </c>
      <c r="P3669" s="77">
        <v>195.61499999999998</v>
      </c>
      <c r="Q3669" s="77">
        <v>259.88850000000002</v>
      </c>
    </row>
    <row r="3670" spans="1:17" x14ac:dyDescent="0.2">
      <c r="A3670" s="19">
        <v>40946915</v>
      </c>
      <c r="B3670" s="19" t="s">
        <v>4327</v>
      </c>
      <c r="C3670" s="72"/>
      <c r="D3670" s="73">
        <v>180.25</v>
      </c>
      <c r="E3670" s="74">
        <v>0</v>
      </c>
      <c r="G3670" s="75">
        <v>212.81695000000002</v>
      </c>
      <c r="H3670" s="75">
        <v>259.88850000000002</v>
      </c>
      <c r="I3670" s="75">
        <v>251.505</v>
      </c>
      <c r="J3670" s="75">
        <v>237.53249999999997</v>
      </c>
      <c r="K3670" s="75">
        <v>195.61499999999998</v>
      </c>
      <c r="L3670" s="76">
        <v>211.41</v>
      </c>
      <c r="M3670" s="75">
        <v>251.505</v>
      </c>
      <c r="N3670" s="75">
        <v>251.505</v>
      </c>
      <c r="O3670" s="75">
        <v>251.505</v>
      </c>
      <c r="P3670" s="77">
        <v>195.61499999999998</v>
      </c>
      <c r="Q3670" s="77">
        <v>259.88850000000002</v>
      </c>
    </row>
    <row r="3671" spans="1:17" x14ac:dyDescent="0.2">
      <c r="A3671" s="19">
        <v>40946915</v>
      </c>
      <c r="B3671" s="19" t="s">
        <v>4327</v>
      </c>
      <c r="C3671" s="72"/>
      <c r="D3671" s="73">
        <v>180.25</v>
      </c>
      <c r="E3671" s="74">
        <v>0</v>
      </c>
      <c r="G3671" s="75">
        <v>212.81695000000002</v>
      </c>
      <c r="H3671" s="75">
        <v>259.88850000000002</v>
      </c>
      <c r="I3671" s="75">
        <v>251.505</v>
      </c>
      <c r="J3671" s="75">
        <v>237.53249999999997</v>
      </c>
      <c r="K3671" s="75">
        <v>195.61499999999998</v>
      </c>
      <c r="L3671" s="76">
        <v>211.41</v>
      </c>
      <c r="M3671" s="75">
        <v>251.505</v>
      </c>
      <c r="N3671" s="75">
        <v>251.505</v>
      </c>
      <c r="O3671" s="75">
        <v>251.505</v>
      </c>
      <c r="P3671" s="77">
        <v>195.61499999999998</v>
      </c>
      <c r="Q3671" s="77">
        <v>259.88850000000002</v>
      </c>
    </row>
    <row r="3672" spans="1:17" x14ac:dyDescent="0.2">
      <c r="A3672" s="19">
        <v>40946923</v>
      </c>
      <c r="B3672" s="19" t="s">
        <v>5244</v>
      </c>
      <c r="C3672" s="72"/>
      <c r="D3672" s="73">
        <v>188.25</v>
      </c>
      <c r="E3672" s="74">
        <v>0</v>
      </c>
      <c r="G3672" s="75">
        <v>0</v>
      </c>
      <c r="H3672" s="75">
        <v>259.88850000000002</v>
      </c>
      <c r="I3672" s="75">
        <v>251.505</v>
      </c>
      <c r="J3672" s="75">
        <v>237.53249999999997</v>
      </c>
      <c r="K3672" s="75">
        <v>195.61499999999998</v>
      </c>
      <c r="L3672" s="76">
        <v>0</v>
      </c>
      <c r="M3672" s="75">
        <v>251.505</v>
      </c>
      <c r="N3672" s="75">
        <v>251.505</v>
      </c>
      <c r="O3672" s="75">
        <v>251.505</v>
      </c>
      <c r="P3672" s="77">
        <v>0</v>
      </c>
      <c r="Q3672" s="77">
        <v>259.88850000000002</v>
      </c>
    </row>
    <row r="3673" spans="1:17" x14ac:dyDescent="0.2">
      <c r="A3673" s="19">
        <v>40946923</v>
      </c>
      <c r="B3673" s="19" t="s">
        <v>5244</v>
      </c>
      <c r="C3673" s="72"/>
      <c r="D3673" s="73">
        <v>188.25</v>
      </c>
      <c r="E3673" s="74">
        <v>0</v>
      </c>
      <c r="G3673" s="75">
        <v>212.81695000000002</v>
      </c>
      <c r="H3673" s="75">
        <v>453.89580000000001</v>
      </c>
      <c r="I3673" s="75">
        <v>439.25400000000002</v>
      </c>
      <c r="J3673" s="75">
        <v>414.851</v>
      </c>
      <c r="K3673" s="75">
        <v>341.642</v>
      </c>
      <c r="L3673" s="76">
        <v>211.41</v>
      </c>
      <c r="M3673" s="75">
        <v>439.25400000000002</v>
      </c>
      <c r="N3673" s="75">
        <v>439.25400000000002</v>
      </c>
      <c r="O3673" s="75">
        <v>439.25400000000002</v>
      </c>
      <c r="P3673" s="77">
        <v>211.41</v>
      </c>
      <c r="Q3673" s="77">
        <v>453.89580000000001</v>
      </c>
    </row>
    <row r="3674" spans="1:17" x14ac:dyDescent="0.2">
      <c r="A3674" s="19">
        <v>40946931</v>
      </c>
      <c r="B3674" s="19" t="s">
        <v>5245</v>
      </c>
      <c r="C3674" s="72" t="s">
        <v>5246</v>
      </c>
      <c r="D3674" s="73">
        <v>1771</v>
      </c>
      <c r="E3674" s="74">
        <v>0</v>
      </c>
      <c r="G3674" s="75">
        <v>0</v>
      </c>
      <c r="H3674" s="75">
        <v>90.888900000000007</v>
      </c>
      <c r="I3674" s="75">
        <v>87.957000000000008</v>
      </c>
      <c r="J3674" s="75">
        <v>83.070499999999996</v>
      </c>
      <c r="K3674" s="75">
        <v>68.411000000000001</v>
      </c>
      <c r="L3674" s="76">
        <v>0</v>
      </c>
      <c r="M3674" s="75">
        <v>87.957000000000008</v>
      </c>
      <c r="N3674" s="75">
        <v>87.957000000000008</v>
      </c>
      <c r="O3674" s="75">
        <v>87.957000000000008</v>
      </c>
      <c r="P3674" s="77">
        <v>0</v>
      </c>
      <c r="Q3674" s="77">
        <v>90.888900000000007</v>
      </c>
    </row>
    <row r="3675" spans="1:17" x14ac:dyDescent="0.2">
      <c r="A3675" s="19">
        <v>40946931</v>
      </c>
      <c r="B3675" s="19" t="s">
        <v>5245</v>
      </c>
      <c r="C3675" s="72" t="s">
        <v>5246</v>
      </c>
      <c r="D3675" s="73">
        <v>1771</v>
      </c>
      <c r="E3675" s="74">
        <v>0</v>
      </c>
      <c r="G3675" s="75">
        <v>25.910630000000001</v>
      </c>
      <c r="H3675" s="75">
        <v>90.888900000000007</v>
      </c>
      <c r="I3675" s="75">
        <v>87.957000000000008</v>
      </c>
      <c r="J3675" s="75">
        <v>83.070499999999996</v>
      </c>
      <c r="K3675" s="75">
        <v>68.411000000000001</v>
      </c>
      <c r="L3675" s="76">
        <v>54.423000000000002</v>
      </c>
      <c r="M3675" s="75">
        <v>87.957000000000008</v>
      </c>
      <c r="N3675" s="75">
        <v>87.957000000000008</v>
      </c>
      <c r="O3675" s="75">
        <v>87.957000000000008</v>
      </c>
      <c r="P3675" s="77">
        <v>25.910630000000001</v>
      </c>
      <c r="Q3675" s="77">
        <v>90.888900000000007</v>
      </c>
    </row>
    <row r="3676" spans="1:17" x14ac:dyDescent="0.2">
      <c r="A3676" s="19">
        <v>40946949</v>
      </c>
      <c r="B3676" s="19" t="s">
        <v>4315</v>
      </c>
      <c r="C3676" s="72" t="s">
        <v>5247</v>
      </c>
      <c r="D3676" s="73">
        <v>417.5</v>
      </c>
      <c r="E3676" s="74">
        <v>0</v>
      </c>
      <c r="G3676" s="75">
        <v>25.910630000000001</v>
      </c>
      <c r="H3676" s="75">
        <v>46.118700000000004</v>
      </c>
      <c r="I3676" s="75">
        <v>44.631000000000007</v>
      </c>
      <c r="J3676" s="75">
        <v>42.151499999999999</v>
      </c>
      <c r="K3676" s="75">
        <v>34.713000000000001</v>
      </c>
      <c r="L3676" s="76">
        <v>54.423000000000002</v>
      </c>
      <c r="M3676" s="75">
        <v>44.631000000000007</v>
      </c>
      <c r="N3676" s="75">
        <v>44.631000000000007</v>
      </c>
      <c r="O3676" s="75">
        <v>44.631000000000007</v>
      </c>
      <c r="P3676" s="77">
        <v>25.910630000000001</v>
      </c>
      <c r="Q3676" s="77">
        <v>54.423000000000002</v>
      </c>
    </row>
    <row r="3677" spans="1:17" x14ac:dyDescent="0.2">
      <c r="A3677" s="19">
        <v>40946949</v>
      </c>
      <c r="B3677" s="19" t="s">
        <v>4315</v>
      </c>
      <c r="C3677" s="72" t="s">
        <v>5247</v>
      </c>
      <c r="D3677" s="73">
        <v>417.5</v>
      </c>
      <c r="E3677" s="74">
        <v>0</v>
      </c>
      <c r="G3677" s="75">
        <v>0</v>
      </c>
      <c r="H3677" s="75">
        <v>0</v>
      </c>
      <c r="I3677" s="75">
        <v>0</v>
      </c>
      <c r="J3677" s="75">
        <v>0</v>
      </c>
      <c r="K3677" s="75">
        <v>0</v>
      </c>
      <c r="L3677" s="74" t="s">
        <v>674</v>
      </c>
      <c r="M3677" s="75">
        <v>0</v>
      </c>
      <c r="N3677" s="75">
        <v>0</v>
      </c>
      <c r="O3677" s="75">
        <v>0</v>
      </c>
      <c r="P3677" s="75">
        <v>0</v>
      </c>
      <c r="Q3677" s="75">
        <v>0</v>
      </c>
    </row>
    <row r="3678" spans="1:17" x14ac:dyDescent="0.2">
      <c r="A3678" s="19">
        <v>40946956</v>
      </c>
      <c r="B3678" s="19" t="s">
        <v>4317</v>
      </c>
      <c r="C3678" s="72" t="s">
        <v>5248</v>
      </c>
      <c r="D3678" s="73">
        <v>417.5</v>
      </c>
      <c r="E3678" s="74">
        <v>0</v>
      </c>
      <c r="G3678" s="75">
        <v>133.24109000000001</v>
      </c>
      <c r="H3678" s="75">
        <v>278.76750000000004</v>
      </c>
      <c r="I3678" s="75">
        <v>269.77500000000003</v>
      </c>
      <c r="J3678" s="75">
        <v>254.78749999999999</v>
      </c>
      <c r="K3678" s="75">
        <v>209.82499999999999</v>
      </c>
      <c r="L3678" s="76">
        <v>235.59299999999999</v>
      </c>
      <c r="M3678" s="75">
        <v>269.77500000000003</v>
      </c>
      <c r="N3678" s="75">
        <v>269.77500000000003</v>
      </c>
      <c r="O3678" s="75">
        <v>269.77500000000003</v>
      </c>
      <c r="P3678" s="77">
        <v>133.24109000000001</v>
      </c>
      <c r="Q3678" s="77">
        <v>278.76750000000004</v>
      </c>
    </row>
    <row r="3679" spans="1:17" x14ac:dyDescent="0.2">
      <c r="A3679" s="19">
        <v>40946956</v>
      </c>
      <c r="B3679" s="19" t="s">
        <v>4317</v>
      </c>
      <c r="C3679" s="72" t="s">
        <v>5248</v>
      </c>
      <c r="D3679" s="73">
        <v>417.5</v>
      </c>
      <c r="E3679" s="74">
        <v>0</v>
      </c>
      <c r="G3679" s="75">
        <v>133.24109000000001</v>
      </c>
      <c r="H3679" s="75">
        <v>75.106800000000007</v>
      </c>
      <c r="I3679" s="75">
        <v>72.684000000000012</v>
      </c>
      <c r="J3679" s="75">
        <v>68.646000000000001</v>
      </c>
      <c r="K3679" s="75">
        <v>56.531999999999996</v>
      </c>
      <c r="L3679" s="76">
        <v>235.59299999999999</v>
      </c>
      <c r="M3679" s="75">
        <v>72.684000000000012</v>
      </c>
      <c r="N3679" s="75">
        <v>72.684000000000012</v>
      </c>
      <c r="O3679" s="75">
        <v>72.684000000000012</v>
      </c>
      <c r="P3679" s="77">
        <v>56.531999999999996</v>
      </c>
      <c r="Q3679" s="77">
        <v>235.59299999999999</v>
      </c>
    </row>
    <row r="3680" spans="1:17" x14ac:dyDescent="0.2">
      <c r="A3680" s="19">
        <v>40946964</v>
      </c>
      <c r="B3680" s="19" t="s">
        <v>4319</v>
      </c>
      <c r="C3680" s="72"/>
      <c r="D3680" s="73">
        <v>417.5</v>
      </c>
      <c r="E3680" s="74">
        <v>0</v>
      </c>
      <c r="G3680" s="75">
        <v>133.24109000000001</v>
      </c>
      <c r="H3680" s="75">
        <v>256.46609999999998</v>
      </c>
      <c r="I3680" s="75">
        <v>248.19299999999998</v>
      </c>
      <c r="J3680" s="75">
        <v>234.40449999999998</v>
      </c>
      <c r="K3680" s="75">
        <v>193.03899999999999</v>
      </c>
      <c r="L3680" s="76">
        <v>235.59299999999999</v>
      </c>
      <c r="M3680" s="75">
        <v>248.19299999999998</v>
      </c>
      <c r="N3680" s="75">
        <v>248.19299999999998</v>
      </c>
      <c r="O3680" s="75">
        <v>248.19299999999998</v>
      </c>
      <c r="P3680" s="77">
        <v>133.24109000000001</v>
      </c>
      <c r="Q3680" s="77">
        <v>256.46609999999998</v>
      </c>
    </row>
    <row r="3681" spans="1:17" x14ac:dyDescent="0.2">
      <c r="A3681" s="19">
        <v>40946964</v>
      </c>
      <c r="B3681" s="19" t="s">
        <v>4319</v>
      </c>
      <c r="C3681" s="72"/>
      <c r="D3681" s="73">
        <v>417.5</v>
      </c>
      <c r="E3681" s="74">
        <v>0</v>
      </c>
      <c r="G3681" s="75">
        <v>133.24109000000001</v>
      </c>
      <c r="H3681" s="75">
        <v>256.46609999999998</v>
      </c>
      <c r="I3681" s="75">
        <v>248.19299999999998</v>
      </c>
      <c r="J3681" s="75">
        <v>234.40449999999998</v>
      </c>
      <c r="K3681" s="75">
        <v>193.03899999999999</v>
      </c>
      <c r="L3681" s="76">
        <v>235.59299999999999</v>
      </c>
      <c r="M3681" s="75">
        <v>248.19299999999998</v>
      </c>
      <c r="N3681" s="75">
        <v>248.19299999999998</v>
      </c>
      <c r="O3681" s="75">
        <v>248.19299999999998</v>
      </c>
      <c r="P3681" s="77">
        <v>133.24109000000001</v>
      </c>
      <c r="Q3681" s="77">
        <v>256.46609999999998</v>
      </c>
    </row>
    <row r="3682" spans="1:17" x14ac:dyDescent="0.2">
      <c r="A3682" s="19">
        <v>40946972</v>
      </c>
      <c r="B3682" s="19" t="s">
        <v>5249</v>
      </c>
      <c r="C3682" s="72" t="s">
        <v>5250</v>
      </c>
      <c r="D3682" s="73">
        <v>417.5</v>
      </c>
      <c r="E3682" s="74">
        <v>0</v>
      </c>
      <c r="G3682" s="75">
        <v>133.24109000000001</v>
      </c>
      <c r="H3682" s="75">
        <v>278.76750000000004</v>
      </c>
      <c r="I3682" s="75">
        <v>269.77500000000003</v>
      </c>
      <c r="J3682" s="75">
        <v>254.78749999999999</v>
      </c>
      <c r="K3682" s="75">
        <v>209.82499999999999</v>
      </c>
      <c r="L3682" s="76">
        <v>235.59299999999999</v>
      </c>
      <c r="M3682" s="75">
        <v>269.77500000000003</v>
      </c>
      <c r="N3682" s="75">
        <v>269.77500000000003</v>
      </c>
      <c r="O3682" s="75">
        <v>269.77500000000003</v>
      </c>
      <c r="P3682" s="77">
        <v>133.24109000000001</v>
      </c>
      <c r="Q3682" s="77">
        <v>278.76750000000004</v>
      </c>
    </row>
    <row r="3683" spans="1:17" x14ac:dyDescent="0.2">
      <c r="A3683" s="19">
        <v>40946972</v>
      </c>
      <c r="B3683" s="19" t="s">
        <v>5249</v>
      </c>
      <c r="C3683" s="72" t="s">
        <v>5250</v>
      </c>
      <c r="D3683" s="73">
        <v>417.5</v>
      </c>
      <c r="E3683" s="74">
        <v>0</v>
      </c>
      <c r="G3683" s="75">
        <v>460.73726399999998</v>
      </c>
      <c r="H3683" s="75">
        <v>980.74080000000004</v>
      </c>
      <c r="I3683" s="75">
        <v>949.10400000000004</v>
      </c>
      <c r="J3683" s="75">
        <v>896.37599999999998</v>
      </c>
      <c r="K3683" s="75">
        <v>738.19199999999989</v>
      </c>
      <c r="L3683" s="74" t="s">
        <v>674</v>
      </c>
      <c r="M3683" s="75">
        <v>949.10400000000004</v>
      </c>
      <c r="N3683" s="75">
        <v>949.10400000000004</v>
      </c>
      <c r="O3683" s="75">
        <v>949.10400000000004</v>
      </c>
      <c r="P3683" s="75">
        <v>460.73726399999998</v>
      </c>
      <c r="Q3683" s="75">
        <v>980.74080000000004</v>
      </c>
    </row>
    <row r="3684" spans="1:17" x14ac:dyDescent="0.2">
      <c r="A3684" s="19">
        <v>40946980</v>
      </c>
      <c r="B3684" s="19" t="s">
        <v>1548</v>
      </c>
      <c r="C3684" s="72" t="s">
        <v>5251</v>
      </c>
      <c r="D3684" s="73">
        <v>471.75</v>
      </c>
      <c r="E3684" s="74">
        <v>0</v>
      </c>
      <c r="G3684" s="75">
        <v>0</v>
      </c>
      <c r="H3684" s="75">
        <v>0</v>
      </c>
      <c r="I3684" s="75">
        <v>0</v>
      </c>
      <c r="J3684" s="75">
        <v>0</v>
      </c>
      <c r="K3684" s="75">
        <v>0</v>
      </c>
      <c r="L3684" s="74" t="s">
        <v>674</v>
      </c>
      <c r="M3684" s="75">
        <v>0</v>
      </c>
      <c r="N3684" s="75">
        <v>0</v>
      </c>
      <c r="O3684" s="75">
        <v>0</v>
      </c>
      <c r="P3684" s="75">
        <v>0</v>
      </c>
      <c r="Q3684" s="75">
        <v>0</v>
      </c>
    </row>
    <row r="3685" spans="1:17" x14ac:dyDescent="0.2">
      <c r="A3685" s="19">
        <v>40946980</v>
      </c>
      <c r="B3685" s="19" t="s">
        <v>1548</v>
      </c>
      <c r="C3685" s="72" t="s">
        <v>5251</v>
      </c>
      <c r="D3685" s="73">
        <v>471.75</v>
      </c>
      <c r="E3685" s="74">
        <v>0</v>
      </c>
      <c r="G3685" s="75">
        <v>0</v>
      </c>
      <c r="H3685" s="75">
        <v>0</v>
      </c>
      <c r="I3685" s="75">
        <v>0</v>
      </c>
      <c r="J3685" s="75">
        <v>0</v>
      </c>
      <c r="K3685" s="75">
        <v>0</v>
      </c>
      <c r="L3685" s="74" t="s">
        <v>674</v>
      </c>
      <c r="M3685" s="75">
        <v>0</v>
      </c>
      <c r="N3685" s="75">
        <v>0</v>
      </c>
      <c r="O3685" s="75">
        <v>0</v>
      </c>
      <c r="P3685" s="75">
        <v>0</v>
      </c>
      <c r="Q3685" s="75">
        <v>0</v>
      </c>
    </row>
    <row r="3686" spans="1:17" x14ac:dyDescent="0.2">
      <c r="A3686" s="19">
        <v>40946998</v>
      </c>
      <c r="B3686" s="19" t="s">
        <v>5252</v>
      </c>
      <c r="C3686" s="72" t="s">
        <v>5253</v>
      </c>
      <c r="D3686" s="73">
        <v>128</v>
      </c>
      <c r="E3686" s="74">
        <v>0</v>
      </c>
      <c r="G3686" s="75">
        <v>0</v>
      </c>
      <c r="H3686" s="75">
        <v>0</v>
      </c>
      <c r="I3686" s="75">
        <v>0</v>
      </c>
      <c r="J3686" s="75">
        <v>0</v>
      </c>
      <c r="K3686" s="75">
        <v>0</v>
      </c>
      <c r="L3686" s="74" t="s">
        <v>674</v>
      </c>
      <c r="M3686" s="75">
        <v>0</v>
      </c>
      <c r="N3686" s="75">
        <v>0</v>
      </c>
      <c r="O3686" s="75">
        <v>0</v>
      </c>
      <c r="P3686" s="75">
        <v>0</v>
      </c>
      <c r="Q3686" s="75">
        <v>0</v>
      </c>
    </row>
    <row r="3687" spans="1:17" x14ac:dyDescent="0.2">
      <c r="A3687" s="19">
        <v>40946998</v>
      </c>
      <c r="B3687" s="19" t="s">
        <v>5252</v>
      </c>
      <c r="C3687" s="72" t="s">
        <v>5253</v>
      </c>
      <c r="D3687" s="73">
        <v>128</v>
      </c>
      <c r="E3687" s="74">
        <v>0</v>
      </c>
      <c r="G3687" s="75">
        <v>0</v>
      </c>
      <c r="H3687" s="75">
        <v>0</v>
      </c>
      <c r="I3687" s="75">
        <v>0</v>
      </c>
      <c r="J3687" s="75">
        <v>0</v>
      </c>
      <c r="K3687" s="75">
        <v>0</v>
      </c>
      <c r="L3687" s="74" t="s">
        <v>674</v>
      </c>
      <c r="M3687" s="75">
        <v>0</v>
      </c>
      <c r="N3687" s="75">
        <v>0</v>
      </c>
      <c r="O3687" s="75">
        <v>0</v>
      </c>
      <c r="P3687" s="75">
        <v>0</v>
      </c>
      <c r="Q3687" s="75">
        <v>0</v>
      </c>
    </row>
    <row r="3688" spans="1:17" x14ac:dyDescent="0.2">
      <c r="A3688" s="19">
        <v>40947004</v>
      </c>
      <c r="B3688" s="19" t="s">
        <v>5254</v>
      </c>
      <c r="C3688" s="72" t="s">
        <v>5255</v>
      </c>
      <c r="D3688" s="73">
        <v>122.25</v>
      </c>
      <c r="E3688" s="74">
        <v>0</v>
      </c>
      <c r="G3688" s="75">
        <v>0</v>
      </c>
      <c r="H3688" s="75">
        <v>0</v>
      </c>
      <c r="I3688" s="75">
        <v>0</v>
      </c>
      <c r="J3688" s="75">
        <v>0</v>
      </c>
      <c r="K3688" s="75">
        <v>0</v>
      </c>
      <c r="L3688" s="74" t="s">
        <v>674</v>
      </c>
      <c r="M3688" s="75">
        <v>0</v>
      </c>
      <c r="N3688" s="75">
        <v>0</v>
      </c>
      <c r="O3688" s="75">
        <v>0</v>
      </c>
      <c r="P3688" s="75">
        <v>0</v>
      </c>
      <c r="Q3688" s="75">
        <v>0</v>
      </c>
    </row>
    <row r="3689" spans="1:17" x14ac:dyDescent="0.2">
      <c r="A3689" s="19">
        <v>40947004</v>
      </c>
      <c r="B3689" s="19" t="s">
        <v>5254</v>
      </c>
      <c r="C3689" s="72" t="s">
        <v>5255</v>
      </c>
      <c r="D3689" s="73">
        <v>122.25</v>
      </c>
      <c r="E3689" s="74">
        <v>0</v>
      </c>
      <c r="G3689" s="75">
        <v>225.99088</v>
      </c>
      <c r="H3689" s="75">
        <v>410.2602</v>
      </c>
      <c r="I3689" s="75">
        <v>397.02600000000001</v>
      </c>
      <c r="J3689" s="75">
        <v>374.96899999999999</v>
      </c>
      <c r="K3689" s="75">
        <v>308.79799999999994</v>
      </c>
      <c r="L3689" s="76">
        <v>124.515</v>
      </c>
      <c r="M3689" s="75">
        <v>397.02600000000001</v>
      </c>
      <c r="N3689" s="75">
        <v>397.02600000000001</v>
      </c>
      <c r="O3689" s="75">
        <v>397.02600000000001</v>
      </c>
      <c r="P3689" s="77">
        <v>124.515</v>
      </c>
      <c r="Q3689" s="77">
        <v>410.2602</v>
      </c>
    </row>
    <row r="3690" spans="1:17" x14ac:dyDescent="0.2">
      <c r="A3690" s="19">
        <v>40947012</v>
      </c>
      <c r="B3690" s="19" t="s">
        <v>5256</v>
      </c>
      <c r="C3690" s="72" t="s">
        <v>5225</v>
      </c>
      <c r="D3690" s="73">
        <v>18</v>
      </c>
      <c r="E3690" s="74">
        <v>0</v>
      </c>
      <c r="G3690" s="75">
        <v>0</v>
      </c>
      <c r="H3690" s="75">
        <v>26.272500000000001</v>
      </c>
      <c r="I3690" s="75">
        <v>25.425000000000001</v>
      </c>
      <c r="J3690" s="75">
        <v>24.012499999999999</v>
      </c>
      <c r="K3690" s="75">
        <v>19.774999999999999</v>
      </c>
      <c r="L3690" s="76">
        <v>0</v>
      </c>
      <c r="M3690" s="75">
        <v>25.425000000000001</v>
      </c>
      <c r="N3690" s="75">
        <v>25.425000000000001</v>
      </c>
      <c r="O3690" s="75">
        <v>25.425000000000001</v>
      </c>
      <c r="P3690" s="77">
        <v>0</v>
      </c>
      <c r="Q3690" s="77">
        <v>26.272500000000001</v>
      </c>
    </row>
    <row r="3691" spans="1:17" x14ac:dyDescent="0.2">
      <c r="A3691" s="19">
        <v>40947012</v>
      </c>
      <c r="B3691" s="19" t="s">
        <v>5256</v>
      </c>
      <c r="C3691" s="72" t="s">
        <v>5225</v>
      </c>
      <c r="D3691" s="73">
        <v>18</v>
      </c>
      <c r="E3691" s="74">
        <v>0</v>
      </c>
      <c r="G3691" s="75">
        <v>600.96312999999998</v>
      </c>
      <c r="H3691" s="75">
        <v>2938.3443000000002</v>
      </c>
      <c r="I3691" s="75">
        <v>2843.5590000000002</v>
      </c>
      <c r="J3691" s="75">
        <v>2685.5835000000002</v>
      </c>
      <c r="K3691" s="75">
        <v>2211.6570000000002</v>
      </c>
      <c r="L3691" s="76">
        <v>1401.66</v>
      </c>
      <c r="M3691" s="75">
        <v>2843.5590000000002</v>
      </c>
      <c r="N3691" s="75">
        <v>2843.5590000000002</v>
      </c>
      <c r="O3691" s="75">
        <v>2843.5590000000002</v>
      </c>
      <c r="P3691" s="77">
        <v>600.96312999999998</v>
      </c>
      <c r="Q3691" s="77">
        <v>2938.3443000000002</v>
      </c>
    </row>
    <row r="3692" spans="1:17" x14ac:dyDescent="0.2">
      <c r="A3692" s="19">
        <v>40947020</v>
      </c>
      <c r="B3692" s="19" t="s">
        <v>5257</v>
      </c>
      <c r="C3692" s="72" t="s">
        <v>5258</v>
      </c>
      <c r="D3692" s="73">
        <v>28.75</v>
      </c>
      <c r="E3692" s="74">
        <v>0</v>
      </c>
      <c r="G3692" s="75">
        <v>1335.6996300000001</v>
      </c>
      <c r="H3692" s="75">
        <v>34875</v>
      </c>
      <c r="I3692" s="75">
        <v>33750</v>
      </c>
      <c r="J3692" s="75">
        <v>31875</v>
      </c>
      <c r="K3692" s="75">
        <v>26250</v>
      </c>
      <c r="L3692" s="76">
        <v>9226.746000000001</v>
      </c>
      <c r="M3692" s="75">
        <v>33750</v>
      </c>
      <c r="N3692" s="75">
        <v>33750</v>
      </c>
      <c r="O3692" s="75">
        <v>33750</v>
      </c>
      <c r="P3692" s="77">
        <v>1335.6996300000001</v>
      </c>
      <c r="Q3692" s="77">
        <v>34875</v>
      </c>
    </row>
    <row r="3693" spans="1:17" x14ac:dyDescent="0.2">
      <c r="A3693" s="19">
        <v>40947020</v>
      </c>
      <c r="B3693" s="19" t="s">
        <v>5257</v>
      </c>
      <c r="C3693" s="72" t="s">
        <v>5258</v>
      </c>
      <c r="D3693" s="73">
        <v>28.75</v>
      </c>
      <c r="E3693" s="74">
        <v>0</v>
      </c>
      <c r="G3693" s="75">
        <v>1533.3085800000001</v>
      </c>
      <c r="H3693" s="75">
        <v>27900</v>
      </c>
      <c r="I3693" s="75">
        <v>27000</v>
      </c>
      <c r="J3693" s="75">
        <v>25500</v>
      </c>
      <c r="K3693" s="75">
        <v>21000</v>
      </c>
      <c r="L3693" s="76">
        <v>9226.746000000001</v>
      </c>
      <c r="M3693" s="75">
        <v>27000</v>
      </c>
      <c r="N3693" s="75">
        <v>27000</v>
      </c>
      <c r="O3693" s="75">
        <v>27000</v>
      </c>
      <c r="P3693" s="77">
        <v>1533.3085800000001</v>
      </c>
      <c r="Q3693" s="77">
        <v>27900</v>
      </c>
    </row>
    <row r="3694" spans="1:17" x14ac:dyDescent="0.2">
      <c r="A3694" s="19">
        <v>40947038</v>
      </c>
      <c r="B3694" s="19" t="s">
        <v>5259</v>
      </c>
      <c r="C3694" s="72" t="s">
        <v>5228</v>
      </c>
      <c r="D3694" s="73">
        <v>41.75</v>
      </c>
      <c r="E3694" s="74">
        <v>0</v>
      </c>
      <c r="G3694" s="75">
        <v>1410.69408</v>
      </c>
      <c r="H3694" s="75">
        <v>18600</v>
      </c>
      <c r="I3694" s="75">
        <v>18000</v>
      </c>
      <c r="J3694" s="75">
        <v>17000</v>
      </c>
      <c r="K3694" s="75">
        <v>14000</v>
      </c>
      <c r="L3694" s="76">
        <v>9226.746000000001</v>
      </c>
      <c r="M3694" s="75">
        <v>18000</v>
      </c>
      <c r="N3694" s="75">
        <v>18000</v>
      </c>
      <c r="O3694" s="75">
        <v>18000</v>
      </c>
      <c r="P3694" s="77">
        <v>1410.69408</v>
      </c>
      <c r="Q3694" s="77">
        <v>18600</v>
      </c>
    </row>
    <row r="3695" spans="1:17" x14ac:dyDescent="0.2">
      <c r="A3695" s="19">
        <v>40947038</v>
      </c>
      <c r="B3695" s="19" t="s">
        <v>5259</v>
      </c>
      <c r="C3695" s="72" t="s">
        <v>5228</v>
      </c>
      <c r="D3695" s="73">
        <v>41.75</v>
      </c>
      <c r="E3695" s="74">
        <v>0</v>
      </c>
      <c r="G3695" s="75">
        <v>605.01225999999997</v>
      </c>
      <c r="H3695" s="75">
        <v>2279.7462</v>
      </c>
      <c r="I3695" s="75">
        <v>2206.2060000000001</v>
      </c>
      <c r="J3695" s="75">
        <v>2083.6390000000001</v>
      </c>
      <c r="K3695" s="75">
        <v>1715.9380000000001</v>
      </c>
      <c r="L3695" s="76">
        <v>2798.4060000000004</v>
      </c>
      <c r="M3695" s="75">
        <v>2206.2060000000001</v>
      </c>
      <c r="N3695" s="75">
        <v>2206.2060000000001</v>
      </c>
      <c r="O3695" s="75">
        <v>2206.2060000000001</v>
      </c>
      <c r="P3695" s="77">
        <v>605.01225999999997</v>
      </c>
      <c r="Q3695" s="77">
        <v>2798.4060000000004</v>
      </c>
    </row>
    <row r="3696" spans="1:17" x14ac:dyDescent="0.2">
      <c r="A3696" s="19">
        <v>40947079</v>
      </c>
      <c r="B3696" s="19" t="s">
        <v>5260</v>
      </c>
      <c r="C3696" s="72" t="s">
        <v>5261</v>
      </c>
      <c r="D3696" s="73">
        <v>189.5</v>
      </c>
      <c r="E3696" s="74">
        <v>0</v>
      </c>
      <c r="G3696" s="75">
        <v>4.2772500000000004</v>
      </c>
      <c r="H3696" s="75">
        <v>0</v>
      </c>
      <c r="I3696" s="75">
        <v>0</v>
      </c>
      <c r="J3696" s="75">
        <v>0</v>
      </c>
      <c r="K3696" s="75">
        <v>0</v>
      </c>
      <c r="L3696" s="76">
        <v>0</v>
      </c>
      <c r="M3696" s="75">
        <v>0</v>
      </c>
      <c r="N3696" s="75">
        <v>0</v>
      </c>
      <c r="O3696" s="75">
        <v>0</v>
      </c>
      <c r="P3696" s="77">
        <v>0</v>
      </c>
      <c r="Q3696" s="77">
        <v>4.2772500000000004</v>
      </c>
    </row>
    <row r="3697" spans="1:17" x14ac:dyDescent="0.2">
      <c r="A3697" s="19">
        <v>40947079</v>
      </c>
      <c r="B3697" s="19" t="s">
        <v>5260</v>
      </c>
      <c r="C3697" s="72" t="s">
        <v>5261</v>
      </c>
      <c r="D3697" s="73">
        <v>189.5</v>
      </c>
      <c r="E3697" s="74">
        <v>0</v>
      </c>
      <c r="G3697" s="75">
        <v>4.2772500000000004</v>
      </c>
      <c r="H3697" s="75">
        <v>25.835400000000003</v>
      </c>
      <c r="I3697" s="75">
        <v>25.002000000000002</v>
      </c>
      <c r="J3697" s="75">
        <v>23.613</v>
      </c>
      <c r="K3697" s="75">
        <v>19.445999999999998</v>
      </c>
      <c r="L3697" s="76">
        <v>0</v>
      </c>
      <c r="M3697" s="75">
        <v>25.002000000000002</v>
      </c>
      <c r="N3697" s="75">
        <v>25.002000000000002</v>
      </c>
      <c r="O3697" s="75">
        <v>25.002000000000002</v>
      </c>
      <c r="P3697" s="77">
        <v>0</v>
      </c>
      <c r="Q3697" s="77">
        <v>25.835400000000003</v>
      </c>
    </row>
    <row r="3698" spans="1:17" x14ac:dyDescent="0.2">
      <c r="A3698" s="19">
        <v>40947095</v>
      </c>
      <c r="B3698" s="19" t="s">
        <v>408</v>
      </c>
      <c r="C3698" s="72" t="s">
        <v>5262</v>
      </c>
      <c r="D3698" s="73">
        <v>114.75</v>
      </c>
      <c r="E3698" s="74">
        <v>0</v>
      </c>
      <c r="G3698" s="75">
        <v>249.29713999999998</v>
      </c>
      <c r="H3698" s="75">
        <v>859.08750000000009</v>
      </c>
      <c r="I3698" s="75">
        <v>831.375</v>
      </c>
      <c r="J3698" s="75">
        <v>785.1875</v>
      </c>
      <c r="K3698" s="75">
        <v>646.625</v>
      </c>
      <c r="L3698" s="76">
        <v>1468.0170000000001</v>
      </c>
      <c r="M3698" s="75">
        <v>831.375</v>
      </c>
      <c r="N3698" s="75">
        <v>831.375</v>
      </c>
      <c r="O3698" s="75">
        <v>831.375</v>
      </c>
      <c r="P3698" s="77">
        <v>249.29713999999998</v>
      </c>
      <c r="Q3698" s="77">
        <v>1468.0170000000001</v>
      </c>
    </row>
    <row r="3699" spans="1:17" x14ac:dyDescent="0.2">
      <c r="A3699" s="19">
        <v>40947095</v>
      </c>
      <c r="B3699" s="19" t="s">
        <v>408</v>
      </c>
      <c r="C3699" s="72" t="s">
        <v>5262</v>
      </c>
      <c r="D3699" s="73">
        <v>114.75</v>
      </c>
      <c r="E3699" s="74">
        <v>0</v>
      </c>
      <c r="G3699" s="75">
        <v>605.01225999999997</v>
      </c>
      <c r="H3699" s="75">
        <v>6714.8325000000004</v>
      </c>
      <c r="I3699" s="75">
        <v>6498.2250000000004</v>
      </c>
      <c r="J3699" s="75">
        <v>6137.2124999999996</v>
      </c>
      <c r="K3699" s="75">
        <v>5054.1749999999993</v>
      </c>
      <c r="L3699" s="76">
        <v>2798.4060000000004</v>
      </c>
      <c r="M3699" s="75">
        <v>6498.2250000000004</v>
      </c>
      <c r="N3699" s="75">
        <v>6498.2250000000004</v>
      </c>
      <c r="O3699" s="75">
        <v>6498.2250000000004</v>
      </c>
      <c r="P3699" s="77">
        <v>605.01225999999997</v>
      </c>
      <c r="Q3699" s="77">
        <v>6714.8325000000004</v>
      </c>
    </row>
    <row r="3700" spans="1:17" x14ac:dyDescent="0.2">
      <c r="A3700" s="19">
        <v>40947103</v>
      </c>
      <c r="B3700" s="19" t="s">
        <v>3063</v>
      </c>
      <c r="C3700" s="72" t="s">
        <v>5263</v>
      </c>
      <c r="D3700" s="73">
        <v>141.5</v>
      </c>
      <c r="E3700" s="74">
        <v>0</v>
      </c>
      <c r="G3700" s="75">
        <v>673.92350999999996</v>
      </c>
      <c r="H3700" s="75">
        <v>6301.921800000001</v>
      </c>
      <c r="I3700" s="75">
        <v>6098.634</v>
      </c>
      <c r="J3700" s="75">
        <v>5759.8209999999999</v>
      </c>
      <c r="K3700" s="75">
        <v>4743.3819999999996</v>
      </c>
      <c r="L3700" s="76">
        <v>2798.4060000000004</v>
      </c>
      <c r="M3700" s="75">
        <v>6098.634</v>
      </c>
      <c r="N3700" s="75">
        <v>6098.634</v>
      </c>
      <c r="O3700" s="75">
        <v>6098.634</v>
      </c>
      <c r="P3700" s="77">
        <v>673.92350999999996</v>
      </c>
      <c r="Q3700" s="77">
        <v>6301.921800000001</v>
      </c>
    </row>
    <row r="3701" spans="1:17" x14ac:dyDescent="0.2">
      <c r="A3701" s="19">
        <v>40947103</v>
      </c>
      <c r="B3701" s="19" t="s">
        <v>3063</v>
      </c>
      <c r="C3701" s="72" t="s">
        <v>5263</v>
      </c>
      <c r="D3701" s="73">
        <v>141.5</v>
      </c>
      <c r="E3701" s="74">
        <v>0</v>
      </c>
      <c r="G3701" s="75">
        <v>445.89856000000003</v>
      </c>
      <c r="H3701" s="75">
        <v>2086.3806</v>
      </c>
      <c r="I3701" s="75">
        <v>2019.0780000000002</v>
      </c>
      <c r="J3701" s="75">
        <v>1906.9069999999999</v>
      </c>
      <c r="K3701" s="75">
        <v>1570.394</v>
      </c>
      <c r="L3701" s="76">
        <v>1468.0170000000001</v>
      </c>
      <c r="M3701" s="75">
        <v>2019.0780000000002</v>
      </c>
      <c r="N3701" s="75">
        <v>2019.0780000000002</v>
      </c>
      <c r="O3701" s="75">
        <v>2019.0780000000002</v>
      </c>
      <c r="P3701" s="77">
        <v>445.89856000000003</v>
      </c>
      <c r="Q3701" s="77">
        <v>2086.3806</v>
      </c>
    </row>
    <row r="3702" spans="1:17" x14ac:dyDescent="0.2">
      <c r="A3702" s="19">
        <v>40947111</v>
      </c>
      <c r="B3702" s="19" t="s">
        <v>399</v>
      </c>
      <c r="C3702" s="72" t="s">
        <v>5264</v>
      </c>
      <c r="D3702" s="73">
        <v>134.25</v>
      </c>
      <c r="E3702" s="74">
        <v>0</v>
      </c>
      <c r="G3702" s="75">
        <v>188.50316000000001</v>
      </c>
      <c r="H3702" s="75">
        <v>415.60770000000002</v>
      </c>
      <c r="I3702" s="75">
        <v>402.20100000000002</v>
      </c>
      <c r="J3702" s="75">
        <v>379.85649999999998</v>
      </c>
      <c r="K3702" s="75">
        <v>312.82299999999998</v>
      </c>
      <c r="L3702" s="76">
        <v>98.12700000000001</v>
      </c>
      <c r="M3702" s="75">
        <v>402.20100000000002</v>
      </c>
      <c r="N3702" s="75">
        <v>402.20100000000002</v>
      </c>
      <c r="O3702" s="75">
        <v>402.20100000000002</v>
      </c>
      <c r="P3702" s="77">
        <v>98.12700000000001</v>
      </c>
      <c r="Q3702" s="77">
        <v>415.60770000000002</v>
      </c>
    </row>
    <row r="3703" spans="1:17" x14ac:dyDescent="0.2">
      <c r="A3703" s="19">
        <v>40947111</v>
      </c>
      <c r="B3703" s="19" t="s">
        <v>399</v>
      </c>
      <c r="C3703" s="72" t="s">
        <v>5264</v>
      </c>
      <c r="D3703" s="73">
        <v>134.25</v>
      </c>
      <c r="E3703" s="74">
        <v>0</v>
      </c>
      <c r="G3703" s="75">
        <v>188.50316000000001</v>
      </c>
      <c r="H3703" s="75">
        <v>415.60770000000002</v>
      </c>
      <c r="I3703" s="75">
        <v>402.20100000000002</v>
      </c>
      <c r="J3703" s="75">
        <v>379.85649999999998</v>
      </c>
      <c r="K3703" s="75">
        <v>312.82299999999998</v>
      </c>
      <c r="L3703" s="76">
        <v>98.12700000000001</v>
      </c>
      <c r="M3703" s="75">
        <v>402.20100000000002</v>
      </c>
      <c r="N3703" s="75">
        <v>402.20100000000002</v>
      </c>
      <c r="O3703" s="75">
        <v>402.20100000000002</v>
      </c>
      <c r="P3703" s="77">
        <v>98.12700000000001</v>
      </c>
      <c r="Q3703" s="77">
        <v>415.60770000000002</v>
      </c>
    </row>
    <row r="3704" spans="1:17" x14ac:dyDescent="0.2">
      <c r="A3704" s="19">
        <v>40947129</v>
      </c>
      <c r="B3704" s="19" t="s">
        <v>415</v>
      </c>
      <c r="C3704" s="72" t="s">
        <v>5265</v>
      </c>
      <c r="D3704" s="73">
        <v>164.5</v>
      </c>
      <c r="E3704" s="74">
        <v>0</v>
      </c>
      <c r="G3704" s="75">
        <v>188.50316000000001</v>
      </c>
      <c r="H3704" s="75">
        <v>415.60770000000002</v>
      </c>
      <c r="I3704" s="75">
        <v>402.20100000000002</v>
      </c>
      <c r="J3704" s="75">
        <v>379.85649999999998</v>
      </c>
      <c r="K3704" s="75">
        <v>312.82299999999998</v>
      </c>
      <c r="L3704" s="76">
        <v>98.12700000000001</v>
      </c>
      <c r="M3704" s="75">
        <v>402.20100000000002</v>
      </c>
      <c r="N3704" s="75">
        <v>402.20100000000002</v>
      </c>
      <c r="O3704" s="75">
        <v>402.20100000000002</v>
      </c>
      <c r="P3704" s="77">
        <v>98.12700000000001</v>
      </c>
      <c r="Q3704" s="77">
        <v>415.60770000000002</v>
      </c>
    </row>
    <row r="3705" spans="1:17" x14ac:dyDescent="0.2">
      <c r="A3705" s="19">
        <v>40947129</v>
      </c>
      <c r="B3705" s="19" t="s">
        <v>415</v>
      </c>
      <c r="C3705" s="72" t="s">
        <v>5265</v>
      </c>
      <c r="D3705" s="73">
        <v>164.5</v>
      </c>
      <c r="E3705" s="74">
        <v>0</v>
      </c>
      <c r="G3705" s="75">
        <v>0</v>
      </c>
      <c r="H3705" s="75">
        <v>415.60770000000002</v>
      </c>
      <c r="I3705" s="75">
        <v>402.20100000000002</v>
      </c>
      <c r="J3705" s="75">
        <v>379.85649999999998</v>
      </c>
      <c r="K3705" s="75">
        <v>312.82299999999998</v>
      </c>
      <c r="L3705" s="76">
        <v>0</v>
      </c>
      <c r="M3705" s="75">
        <v>402.20100000000002</v>
      </c>
      <c r="N3705" s="75">
        <v>402.20100000000002</v>
      </c>
      <c r="O3705" s="75">
        <v>402.20100000000002</v>
      </c>
      <c r="P3705" s="77">
        <v>0</v>
      </c>
      <c r="Q3705" s="77">
        <v>415.60770000000002</v>
      </c>
    </row>
    <row r="3706" spans="1:17" x14ac:dyDescent="0.2">
      <c r="A3706" s="19">
        <v>40947137</v>
      </c>
      <c r="B3706" s="19" t="s">
        <v>3075</v>
      </c>
      <c r="C3706" s="72" t="s">
        <v>5266</v>
      </c>
      <c r="D3706" s="73">
        <v>179.25</v>
      </c>
      <c r="E3706" s="74">
        <v>0</v>
      </c>
      <c r="G3706" s="75">
        <v>188.50316000000001</v>
      </c>
      <c r="H3706" s="75">
        <v>415.60770000000002</v>
      </c>
      <c r="I3706" s="75">
        <v>402.20100000000002</v>
      </c>
      <c r="J3706" s="75">
        <v>379.85649999999998</v>
      </c>
      <c r="K3706" s="75">
        <v>312.82299999999998</v>
      </c>
      <c r="L3706" s="76">
        <v>98.12700000000001</v>
      </c>
      <c r="M3706" s="75">
        <v>402.20100000000002</v>
      </c>
      <c r="N3706" s="75">
        <v>402.20100000000002</v>
      </c>
      <c r="O3706" s="75">
        <v>402.20100000000002</v>
      </c>
      <c r="P3706" s="77">
        <v>98.12700000000001</v>
      </c>
      <c r="Q3706" s="77">
        <v>415.60770000000002</v>
      </c>
    </row>
    <row r="3707" spans="1:17" x14ac:dyDescent="0.2">
      <c r="A3707" s="19">
        <v>40947137</v>
      </c>
      <c r="B3707" s="19" t="s">
        <v>3075</v>
      </c>
      <c r="C3707" s="72" t="s">
        <v>5266</v>
      </c>
      <c r="D3707" s="73">
        <v>179.25</v>
      </c>
      <c r="E3707" s="74">
        <v>0</v>
      </c>
      <c r="G3707" s="75">
        <v>61.364280000000001</v>
      </c>
      <c r="H3707" s="75">
        <v>184.3818</v>
      </c>
      <c r="I3707" s="75">
        <v>178.434</v>
      </c>
      <c r="J3707" s="75">
        <v>168.52099999999999</v>
      </c>
      <c r="K3707" s="75">
        <v>138.78199999999998</v>
      </c>
      <c r="L3707" s="76">
        <v>98.12700000000001</v>
      </c>
      <c r="M3707" s="75">
        <v>178.434</v>
      </c>
      <c r="N3707" s="75">
        <v>178.434</v>
      </c>
      <c r="O3707" s="75">
        <v>178.434</v>
      </c>
      <c r="P3707" s="77">
        <v>61.364280000000001</v>
      </c>
      <c r="Q3707" s="77">
        <v>184.3818</v>
      </c>
    </row>
    <row r="3708" spans="1:17" x14ac:dyDescent="0.2">
      <c r="A3708" s="19">
        <v>40947160</v>
      </c>
      <c r="B3708" s="19" t="s">
        <v>2832</v>
      </c>
      <c r="C3708" s="72" t="s">
        <v>5267</v>
      </c>
      <c r="D3708" s="73">
        <v>186</v>
      </c>
      <c r="E3708" s="74">
        <v>0</v>
      </c>
      <c r="G3708" s="75">
        <v>61.364280000000001</v>
      </c>
      <c r="H3708" s="75">
        <v>184.3818</v>
      </c>
      <c r="I3708" s="75">
        <v>178.434</v>
      </c>
      <c r="J3708" s="75">
        <v>168.52099999999999</v>
      </c>
      <c r="K3708" s="75">
        <v>138.78199999999998</v>
      </c>
      <c r="L3708" s="76">
        <v>98.12700000000001</v>
      </c>
      <c r="M3708" s="75">
        <v>178.434</v>
      </c>
      <c r="N3708" s="75">
        <v>178.434</v>
      </c>
      <c r="O3708" s="75">
        <v>178.434</v>
      </c>
      <c r="P3708" s="77">
        <v>61.364280000000001</v>
      </c>
      <c r="Q3708" s="77">
        <v>184.3818</v>
      </c>
    </row>
    <row r="3709" spans="1:17" x14ac:dyDescent="0.2">
      <c r="A3709" s="19">
        <v>40947160</v>
      </c>
      <c r="B3709" s="19" t="s">
        <v>2832</v>
      </c>
      <c r="C3709" s="72" t="s">
        <v>5267</v>
      </c>
      <c r="D3709" s="73">
        <v>186</v>
      </c>
      <c r="E3709" s="74">
        <v>0</v>
      </c>
      <c r="G3709" s="75">
        <v>61.364280000000001</v>
      </c>
      <c r="H3709" s="75">
        <v>196.46250000000001</v>
      </c>
      <c r="I3709" s="75">
        <v>190.125</v>
      </c>
      <c r="J3709" s="75">
        <v>179.5625</v>
      </c>
      <c r="K3709" s="75">
        <v>147.875</v>
      </c>
      <c r="L3709" s="76">
        <v>98.12700000000001</v>
      </c>
      <c r="M3709" s="75">
        <v>190.125</v>
      </c>
      <c r="N3709" s="75">
        <v>190.125</v>
      </c>
      <c r="O3709" s="75">
        <v>190.125</v>
      </c>
      <c r="P3709" s="77">
        <v>61.364280000000001</v>
      </c>
      <c r="Q3709" s="77">
        <v>196.46250000000001</v>
      </c>
    </row>
    <row r="3710" spans="1:17" x14ac:dyDescent="0.2">
      <c r="A3710" s="19">
        <v>40947178</v>
      </c>
      <c r="B3710" s="19" t="s">
        <v>4804</v>
      </c>
      <c r="C3710" s="72" t="s">
        <v>5268</v>
      </c>
      <c r="D3710" s="73">
        <v>119.5</v>
      </c>
      <c r="E3710" s="74">
        <v>0</v>
      </c>
      <c r="G3710" s="75">
        <v>0</v>
      </c>
      <c r="H3710" s="75">
        <v>184.3818</v>
      </c>
      <c r="I3710" s="75">
        <v>178.434</v>
      </c>
      <c r="J3710" s="75">
        <v>168.52099999999999</v>
      </c>
      <c r="K3710" s="75">
        <v>138.78199999999998</v>
      </c>
      <c r="L3710" s="76">
        <v>0</v>
      </c>
      <c r="M3710" s="75">
        <v>178.434</v>
      </c>
      <c r="N3710" s="75">
        <v>178.434</v>
      </c>
      <c r="O3710" s="75">
        <v>178.434</v>
      </c>
      <c r="P3710" s="77">
        <v>0</v>
      </c>
      <c r="Q3710" s="77">
        <v>184.3818</v>
      </c>
    </row>
    <row r="3711" spans="1:17" x14ac:dyDescent="0.2">
      <c r="A3711" s="19">
        <v>40947178</v>
      </c>
      <c r="B3711" s="19" t="s">
        <v>4804</v>
      </c>
      <c r="C3711" s="72" t="s">
        <v>5268</v>
      </c>
      <c r="D3711" s="73">
        <v>119.5</v>
      </c>
      <c r="E3711" s="74">
        <v>0</v>
      </c>
      <c r="G3711" s="75">
        <v>61.364280000000001</v>
      </c>
      <c r="H3711" s="75">
        <v>184.3818</v>
      </c>
      <c r="I3711" s="75">
        <v>178.434</v>
      </c>
      <c r="J3711" s="75">
        <v>168.52099999999999</v>
      </c>
      <c r="K3711" s="75">
        <v>138.78199999999998</v>
      </c>
      <c r="L3711" s="76">
        <v>98.12700000000001</v>
      </c>
      <c r="M3711" s="75">
        <v>178.434</v>
      </c>
      <c r="N3711" s="75">
        <v>178.434</v>
      </c>
      <c r="O3711" s="75">
        <v>178.434</v>
      </c>
      <c r="P3711" s="77">
        <v>61.364280000000001</v>
      </c>
      <c r="Q3711" s="77">
        <v>184.3818</v>
      </c>
    </row>
    <row r="3712" spans="1:17" x14ac:dyDescent="0.2">
      <c r="A3712" s="19">
        <v>40947186</v>
      </c>
      <c r="B3712" s="19" t="s">
        <v>5269</v>
      </c>
      <c r="C3712" s="72" t="s">
        <v>5270</v>
      </c>
      <c r="D3712" s="73">
        <v>113</v>
      </c>
      <c r="E3712" s="74">
        <v>0</v>
      </c>
      <c r="G3712" s="75">
        <v>462.11409000000003</v>
      </c>
      <c r="H3712" s="75">
        <v>659.83500000000004</v>
      </c>
      <c r="I3712" s="75">
        <v>638.55000000000007</v>
      </c>
      <c r="J3712" s="75">
        <v>603.07499999999993</v>
      </c>
      <c r="K3712" s="75">
        <v>496.65</v>
      </c>
      <c r="L3712" s="76">
        <v>1468.0170000000001</v>
      </c>
      <c r="M3712" s="75">
        <v>638.55000000000007</v>
      </c>
      <c r="N3712" s="75">
        <v>638.55000000000007</v>
      </c>
      <c r="O3712" s="75">
        <v>638.55000000000007</v>
      </c>
      <c r="P3712" s="77">
        <v>462.11409000000003</v>
      </c>
      <c r="Q3712" s="77">
        <v>1468.0170000000001</v>
      </c>
    </row>
    <row r="3713" spans="1:17" x14ac:dyDescent="0.2">
      <c r="A3713" s="19">
        <v>40947186</v>
      </c>
      <c r="B3713" s="19" t="s">
        <v>5269</v>
      </c>
      <c r="C3713" s="72" t="s">
        <v>5270</v>
      </c>
      <c r="D3713" s="73">
        <v>113</v>
      </c>
      <c r="E3713" s="74">
        <v>0</v>
      </c>
      <c r="G3713" s="75">
        <v>74.994450000000001</v>
      </c>
      <c r="H3713" s="75">
        <v>242.99039999999999</v>
      </c>
      <c r="I3713" s="75">
        <v>235.15199999999999</v>
      </c>
      <c r="J3713" s="75">
        <v>222.08799999999997</v>
      </c>
      <c r="K3713" s="75">
        <v>182.89599999999996</v>
      </c>
      <c r="L3713" s="76">
        <v>98.12700000000001</v>
      </c>
      <c r="M3713" s="75">
        <v>235.15199999999999</v>
      </c>
      <c r="N3713" s="75">
        <v>235.15199999999999</v>
      </c>
      <c r="O3713" s="75">
        <v>235.15199999999999</v>
      </c>
      <c r="P3713" s="77">
        <v>74.994450000000001</v>
      </c>
      <c r="Q3713" s="77">
        <v>242.99039999999999</v>
      </c>
    </row>
    <row r="3714" spans="1:17" x14ac:dyDescent="0.2">
      <c r="A3714" s="19">
        <v>40947194</v>
      </c>
      <c r="B3714" s="19" t="s">
        <v>4722</v>
      </c>
      <c r="C3714" s="72" t="s">
        <v>5271</v>
      </c>
      <c r="D3714" s="73">
        <v>113</v>
      </c>
      <c r="E3714" s="74">
        <v>0</v>
      </c>
      <c r="G3714" s="75">
        <v>74.994450000000001</v>
      </c>
      <c r="H3714" s="75">
        <v>260.84640000000002</v>
      </c>
      <c r="I3714" s="75">
        <v>252.43200000000002</v>
      </c>
      <c r="J3714" s="75">
        <v>238.40800000000002</v>
      </c>
      <c r="K3714" s="75">
        <v>196.33600000000001</v>
      </c>
      <c r="L3714" s="76">
        <v>98.12700000000001</v>
      </c>
      <c r="M3714" s="75">
        <v>252.43200000000002</v>
      </c>
      <c r="N3714" s="75">
        <v>252.43200000000002</v>
      </c>
      <c r="O3714" s="75">
        <v>252.43200000000002</v>
      </c>
      <c r="P3714" s="77">
        <v>74.994450000000001</v>
      </c>
      <c r="Q3714" s="77">
        <v>260.84640000000002</v>
      </c>
    </row>
    <row r="3715" spans="1:17" x14ac:dyDescent="0.2">
      <c r="A3715" s="19">
        <v>40947194</v>
      </c>
      <c r="B3715" s="19" t="s">
        <v>4722</v>
      </c>
      <c r="C3715" s="72" t="s">
        <v>5271</v>
      </c>
      <c r="D3715" s="73">
        <v>113</v>
      </c>
      <c r="E3715" s="74">
        <v>0</v>
      </c>
      <c r="G3715" s="75">
        <v>74.994450000000001</v>
      </c>
      <c r="H3715" s="75">
        <v>262.20420000000001</v>
      </c>
      <c r="I3715" s="75">
        <v>253.74600000000001</v>
      </c>
      <c r="J3715" s="75">
        <v>239.649</v>
      </c>
      <c r="K3715" s="75">
        <v>197.35799999999998</v>
      </c>
      <c r="L3715" s="76">
        <v>98.12700000000001</v>
      </c>
      <c r="M3715" s="75">
        <v>253.74600000000001</v>
      </c>
      <c r="N3715" s="75">
        <v>253.74600000000001</v>
      </c>
      <c r="O3715" s="75">
        <v>253.74600000000001</v>
      </c>
      <c r="P3715" s="77">
        <v>74.994450000000001</v>
      </c>
      <c r="Q3715" s="77">
        <v>262.20420000000001</v>
      </c>
    </row>
    <row r="3716" spans="1:17" x14ac:dyDescent="0.2">
      <c r="A3716" s="19">
        <v>40947202</v>
      </c>
      <c r="B3716" s="19" t="s">
        <v>3359</v>
      </c>
      <c r="C3716" s="72" t="s">
        <v>5272</v>
      </c>
      <c r="D3716" s="73">
        <v>174.5</v>
      </c>
      <c r="E3716" s="74">
        <v>0</v>
      </c>
      <c r="G3716" s="75">
        <v>0</v>
      </c>
      <c r="H3716" s="75">
        <v>242.99039999999999</v>
      </c>
      <c r="I3716" s="75">
        <v>235.15199999999999</v>
      </c>
      <c r="J3716" s="75">
        <v>222.08799999999997</v>
      </c>
      <c r="K3716" s="75">
        <v>182.89599999999996</v>
      </c>
      <c r="L3716" s="76">
        <v>0</v>
      </c>
      <c r="M3716" s="75">
        <v>235.15199999999999</v>
      </c>
      <c r="N3716" s="75">
        <v>235.15199999999999</v>
      </c>
      <c r="O3716" s="75">
        <v>235.15199999999999</v>
      </c>
      <c r="P3716" s="77">
        <v>0</v>
      </c>
      <c r="Q3716" s="77">
        <v>242.99039999999999</v>
      </c>
    </row>
    <row r="3717" spans="1:17" x14ac:dyDescent="0.2">
      <c r="A3717" s="19">
        <v>40947202</v>
      </c>
      <c r="B3717" s="19" t="s">
        <v>3359</v>
      </c>
      <c r="C3717" s="72" t="s">
        <v>5272</v>
      </c>
      <c r="D3717" s="73">
        <v>174.5</v>
      </c>
      <c r="E3717" s="74">
        <v>0</v>
      </c>
      <c r="G3717" s="75">
        <v>0</v>
      </c>
      <c r="H3717" s="75">
        <v>410.2602</v>
      </c>
      <c r="I3717" s="75">
        <v>397.02600000000001</v>
      </c>
      <c r="J3717" s="75">
        <v>374.96899999999999</v>
      </c>
      <c r="K3717" s="75">
        <v>308.79799999999994</v>
      </c>
      <c r="L3717" s="76">
        <v>0</v>
      </c>
      <c r="M3717" s="75">
        <v>397.02600000000001</v>
      </c>
      <c r="N3717" s="75">
        <v>397.02600000000001</v>
      </c>
      <c r="O3717" s="75">
        <v>397.02600000000001</v>
      </c>
      <c r="P3717" s="77">
        <v>0</v>
      </c>
      <c r="Q3717" s="77">
        <v>410.2602</v>
      </c>
    </row>
    <row r="3718" spans="1:17" x14ac:dyDescent="0.2">
      <c r="A3718" s="19">
        <v>40947210</v>
      </c>
      <c r="B3718" s="19" t="s">
        <v>4531</v>
      </c>
      <c r="C3718" s="72" t="s">
        <v>5273</v>
      </c>
      <c r="D3718" s="73">
        <v>166.75</v>
      </c>
      <c r="E3718" s="74">
        <v>0</v>
      </c>
      <c r="G3718" s="75">
        <v>74.994450000000001</v>
      </c>
      <c r="H3718" s="75">
        <v>242.99039999999999</v>
      </c>
      <c r="I3718" s="75">
        <v>235.15199999999999</v>
      </c>
      <c r="J3718" s="75">
        <v>222.08799999999997</v>
      </c>
      <c r="K3718" s="75">
        <v>182.89599999999996</v>
      </c>
      <c r="L3718" s="76">
        <v>98.12700000000001</v>
      </c>
      <c r="M3718" s="75">
        <v>235.15199999999999</v>
      </c>
      <c r="N3718" s="75">
        <v>235.15199999999999</v>
      </c>
      <c r="O3718" s="75">
        <v>235.15199999999999</v>
      </c>
      <c r="P3718" s="77">
        <v>74.994450000000001</v>
      </c>
      <c r="Q3718" s="77">
        <v>242.99039999999999</v>
      </c>
    </row>
    <row r="3719" spans="1:17" x14ac:dyDescent="0.2">
      <c r="A3719" s="19">
        <v>40947210</v>
      </c>
      <c r="B3719" s="19" t="s">
        <v>4531</v>
      </c>
      <c r="C3719" s="72" t="s">
        <v>5273</v>
      </c>
      <c r="D3719" s="73">
        <v>166.75</v>
      </c>
      <c r="E3719" s="74">
        <v>0</v>
      </c>
      <c r="G3719" s="75">
        <v>188.50316000000001</v>
      </c>
      <c r="H3719" s="75" t="e">
        <v>#N/A</v>
      </c>
      <c r="I3719" s="75" t="e">
        <v>#N/A</v>
      </c>
      <c r="J3719" s="75" t="e">
        <v>#N/A</v>
      </c>
      <c r="K3719" s="75" t="e">
        <v>#N/A</v>
      </c>
      <c r="L3719" s="76">
        <v>98.12700000000001</v>
      </c>
      <c r="M3719" s="75" t="e">
        <v>#N/A</v>
      </c>
      <c r="N3719" s="75" t="e">
        <v>#N/A</v>
      </c>
      <c r="O3719" s="75" t="e">
        <v>#N/A</v>
      </c>
      <c r="P3719" s="77"/>
      <c r="Q3719" s="77"/>
    </row>
    <row r="3720" spans="1:17" x14ac:dyDescent="0.2">
      <c r="A3720" s="19">
        <v>40947228</v>
      </c>
      <c r="B3720" s="19" t="s">
        <v>268</v>
      </c>
      <c r="C3720" s="72" t="s">
        <v>5274</v>
      </c>
      <c r="D3720" s="73">
        <v>179.25</v>
      </c>
      <c r="E3720" s="74">
        <v>0</v>
      </c>
      <c r="G3720" s="75">
        <v>276.67153999999999</v>
      </c>
      <c r="H3720" s="75">
        <v>361.77000000000004</v>
      </c>
      <c r="I3720" s="75">
        <v>350.1</v>
      </c>
      <c r="J3720" s="75">
        <v>330.65</v>
      </c>
      <c r="K3720" s="75">
        <v>272.29999999999995</v>
      </c>
      <c r="L3720" s="76">
        <v>1468.0170000000001</v>
      </c>
      <c r="M3720" s="75">
        <v>350.1</v>
      </c>
      <c r="N3720" s="75">
        <v>350.1</v>
      </c>
      <c r="O3720" s="75">
        <v>350.1</v>
      </c>
      <c r="P3720" s="77">
        <v>272.29999999999995</v>
      </c>
      <c r="Q3720" s="77">
        <v>1468.0170000000001</v>
      </c>
    </row>
    <row r="3721" spans="1:17" x14ac:dyDescent="0.2">
      <c r="A3721" s="19">
        <v>40947228</v>
      </c>
      <c r="B3721" s="19" t="s">
        <v>268</v>
      </c>
      <c r="C3721" s="72" t="s">
        <v>5274</v>
      </c>
      <c r="D3721" s="73">
        <v>179.25</v>
      </c>
      <c r="E3721" s="74">
        <v>0</v>
      </c>
      <c r="G3721" s="75">
        <v>6.5535000000000005</v>
      </c>
      <c r="H3721" s="75">
        <v>13.950000000000001</v>
      </c>
      <c r="I3721" s="75">
        <v>13.500000000000002</v>
      </c>
      <c r="J3721" s="75">
        <v>12.75</v>
      </c>
      <c r="K3721" s="75">
        <v>10.5</v>
      </c>
      <c r="L3721" s="74" t="s">
        <v>674</v>
      </c>
      <c r="M3721" s="75">
        <v>13.500000000000002</v>
      </c>
      <c r="N3721" s="75">
        <v>13.500000000000002</v>
      </c>
      <c r="O3721" s="75">
        <v>13.500000000000002</v>
      </c>
      <c r="P3721" s="75">
        <v>6.5535000000000005</v>
      </c>
      <c r="Q3721" s="75">
        <v>13.950000000000001</v>
      </c>
    </row>
    <row r="3722" spans="1:17" x14ac:dyDescent="0.2">
      <c r="A3722" s="19">
        <v>40947236</v>
      </c>
      <c r="B3722" s="19" t="s">
        <v>4951</v>
      </c>
      <c r="C3722" s="72" t="s">
        <v>5275</v>
      </c>
      <c r="D3722" s="73">
        <v>179.25</v>
      </c>
      <c r="E3722" s="74">
        <v>0</v>
      </c>
      <c r="G3722" s="75">
        <v>3.9321000000000002</v>
      </c>
      <c r="H3722" s="75">
        <v>8.370000000000001</v>
      </c>
      <c r="I3722" s="75">
        <v>8.1000000000000014</v>
      </c>
      <c r="J3722" s="75">
        <v>7.6499999999999995</v>
      </c>
      <c r="K3722" s="75">
        <v>6.3</v>
      </c>
      <c r="L3722" s="74" t="s">
        <v>674</v>
      </c>
      <c r="M3722" s="75">
        <v>8.1000000000000014</v>
      </c>
      <c r="N3722" s="75">
        <v>8.1000000000000014</v>
      </c>
      <c r="O3722" s="75">
        <v>8.1000000000000014</v>
      </c>
      <c r="P3722" s="75">
        <v>3.9321000000000002</v>
      </c>
      <c r="Q3722" s="75">
        <v>8.370000000000001</v>
      </c>
    </row>
    <row r="3723" spans="1:17" x14ac:dyDescent="0.2">
      <c r="A3723" s="19">
        <v>40947236</v>
      </c>
      <c r="B3723" s="19" t="s">
        <v>4951</v>
      </c>
      <c r="C3723" s="72" t="s">
        <v>5275</v>
      </c>
      <c r="D3723" s="73">
        <v>179.25</v>
      </c>
      <c r="E3723" s="74">
        <v>0</v>
      </c>
      <c r="G3723" s="75">
        <v>4.5874500000000005</v>
      </c>
      <c r="H3723" s="75">
        <v>9.7650000000000006</v>
      </c>
      <c r="I3723" s="75">
        <v>9.4500000000000011</v>
      </c>
      <c r="J3723" s="75">
        <v>8.9249999999999989</v>
      </c>
      <c r="K3723" s="75">
        <v>7.35</v>
      </c>
      <c r="L3723" s="74" t="s">
        <v>674</v>
      </c>
      <c r="M3723" s="75">
        <v>9.4500000000000011</v>
      </c>
      <c r="N3723" s="75">
        <v>9.4500000000000011</v>
      </c>
      <c r="O3723" s="75">
        <v>9.4500000000000011</v>
      </c>
      <c r="P3723" s="75">
        <v>4.5874500000000005</v>
      </c>
      <c r="Q3723" s="75">
        <v>9.7650000000000006</v>
      </c>
    </row>
    <row r="3724" spans="1:17" x14ac:dyDescent="0.2">
      <c r="A3724" s="19">
        <v>40947244</v>
      </c>
      <c r="B3724" s="19" t="s">
        <v>397</v>
      </c>
      <c r="C3724" s="72" t="s">
        <v>5276</v>
      </c>
      <c r="D3724" s="73">
        <v>179.25</v>
      </c>
      <c r="E3724" s="74">
        <v>0</v>
      </c>
      <c r="G3724" s="75">
        <v>14.308475</v>
      </c>
      <c r="H3724" s="75">
        <v>30.457500000000003</v>
      </c>
      <c r="I3724" s="75">
        <v>29.475000000000005</v>
      </c>
      <c r="J3724" s="75">
        <v>27.837499999999999</v>
      </c>
      <c r="K3724" s="75">
        <v>22.924999999999997</v>
      </c>
      <c r="L3724" s="74" t="s">
        <v>674</v>
      </c>
      <c r="M3724" s="75">
        <v>29.475000000000005</v>
      </c>
      <c r="N3724" s="75">
        <v>29.475000000000005</v>
      </c>
      <c r="O3724" s="75">
        <v>29.475000000000005</v>
      </c>
      <c r="P3724" s="75">
        <v>14.308475</v>
      </c>
      <c r="Q3724" s="75">
        <v>30.457500000000003</v>
      </c>
    </row>
    <row r="3725" spans="1:17" x14ac:dyDescent="0.2">
      <c r="A3725" s="19">
        <v>40947244</v>
      </c>
      <c r="B3725" s="19" t="s">
        <v>397</v>
      </c>
      <c r="C3725" s="72" t="s">
        <v>5276</v>
      </c>
      <c r="D3725" s="73">
        <v>179.25</v>
      </c>
      <c r="E3725" s="74">
        <v>0</v>
      </c>
      <c r="G3725" s="75">
        <v>16.29157</v>
      </c>
      <c r="H3725" s="75">
        <v>182.51250000000002</v>
      </c>
      <c r="I3725" s="75">
        <v>176.625</v>
      </c>
      <c r="J3725" s="75">
        <v>166.8125</v>
      </c>
      <c r="K3725" s="75">
        <v>137.375</v>
      </c>
      <c r="L3725" s="76">
        <v>0</v>
      </c>
      <c r="M3725" s="75">
        <v>176.625</v>
      </c>
      <c r="N3725" s="75">
        <v>176.625</v>
      </c>
      <c r="O3725" s="75">
        <v>176.625</v>
      </c>
      <c r="P3725" s="77">
        <v>0</v>
      </c>
      <c r="Q3725" s="77">
        <v>182.51250000000002</v>
      </c>
    </row>
    <row r="3726" spans="1:17" x14ac:dyDescent="0.2">
      <c r="A3726" s="19">
        <v>40947251</v>
      </c>
      <c r="B3726" s="19" t="s">
        <v>2474</v>
      </c>
      <c r="C3726" s="72" t="s">
        <v>5277</v>
      </c>
      <c r="D3726" s="73">
        <v>124.5</v>
      </c>
      <c r="E3726" s="74">
        <v>0</v>
      </c>
      <c r="G3726" s="75">
        <v>26.233800000000002</v>
      </c>
      <c r="H3726" s="75">
        <v>116.01750000000001</v>
      </c>
      <c r="I3726" s="75">
        <v>112.27500000000001</v>
      </c>
      <c r="J3726" s="75">
        <v>106.03749999999999</v>
      </c>
      <c r="K3726" s="75">
        <v>87.324999999999989</v>
      </c>
      <c r="L3726" s="76">
        <v>0</v>
      </c>
      <c r="M3726" s="75">
        <v>112.27500000000001</v>
      </c>
      <c r="N3726" s="75">
        <v>112.27500000000001</v>
      </c>
      <c r="O3726" s="75">
        <v>112.27500000000001</v>
      </c>
      <c r="P3726" s="77">
        <v>0</v>
      </c>
      <c r="Q3726" s="77">
        <v>116.01750000000001</v>
      </c>
    </row>
    <row r="3727" spans="1:17" x14ac:dyDescent="0.2">
      <c r="A3727" s="19">
        <v>40947251</v>
      </c>
      <c r="B3727" s="19" t="s">
        <v>2474</v>
      </c>
      <c r="C3727" s="72" t="s">
        <v>5277</v>
      </c>
      <c r="D3727" s="73">
        <v>124.5</v>
      </c>
      <c r="E3727" s="74">
        <v>0</v>
      </c>
      <c r="G3727" s="75">
        <v>30.32095</v>
      </c>
      <c r="H3727" s="75">
        <v>152.52000000000001</v>
      </c>
      <c r="I3727" s="75">
        <v>147.6</v>
      </c>
      <c r="J3727" s="75">
        <v>139.4</v>
      </c>
      <c r="K3727" s="75">
        <v>114.8</v>
      </c>
      <c r="L3727" s="76">
        <v>0</v>
      </c>
      <c r="M3727" s="75">
        <v>147.6</v>
      </c>
      <c r="N3727" s="75">
        <v>147.6</v>
      </c>
      <c r="O3727" s="75">
        <v>147.6</v>
      </c>
      <c r="P3727" s="77">
        <v>0</v>
      </c>
      <c r="Q3727" s="77">
        <v>152.52000000000001</v>
      </c>
    </row>
    <row r="3728" spans="1:17" x14ac:dyDescent="0.2">
      <c r="A3728" s="19">
        <v>40947269</v>
      </c>
      <c r="B3728" s="19" t="s">
        <v>2390</v>
      </c>
      <c r="C3728" s="72" t="s">
        <v>5278</v>
      </c>
      <c r="D3728" s="73">
        <v>179.25</v>
      </c>
      <c r="E3728" s="74">
        <v>0</v>
      </c>
      <c r="G3728" s="75">
        <v>24.61795</v>
      </c>
      <c r="H3728" s="75">
        <v>132.06</v>
      </c>
      <c r="I3728" s="75">
        <v>127.8</v>
      </c>
      <c r="J3728" s="75">
        <v>120.7</v>
      </c>
      <c r="K3728" s="75">
        <v>99.399999999999991</v>
      </c>
      <c r="L3728" s="76">
        <v>0</v>
      </c>
      <c r="M3728" s="75">
        <v>127.8</v>
      </c>
      <c r="N3728" s="75">
        <v>127.8</v>
      </c>
      <c r="O3728" s="75">
        <v>127.8</v>
      </c>
      <c r="P3728" s="77">
        <v>0</v>
      </c>
      <c r="Q3728" s="77">
        <v>132.06</v>
      </c>
    </row>
    <row r="3729" spans="1:17" x14ac:dyDescent="0.2">
      <c r="A3729" s="19">
        <v>40947269</v>
      </c>
      <c r="B3729" s="19" t="s">
        <v>2390</v>
      </c>
      <c r="C3729" s="72" t="s">
        <v>5278</v>
      </c>
      <c r="D3729" s="73">
        <v>179.25</v>
      </c>
      <c r="E3729" s="74">
        <v>0</v>
      </c>
      <c r="G3729" s="75">
        <v>467.04610000000002</v>
      </c>
      <c r="H3729" s="75">
        <v>994.17000000000007</v>
      </c>
      <c r="I3729" s="75">
        <v>962.10000000000014</v>
      </c>
      <c r="J3729" s="75">
        <v>908.65</v>
      </c>
      <c r="K3729" s="75">
        <v>748.3</v>
      </c>
      <c r="L3729" s="74" t="s">
        <v>674</v>
      </c>
      <c r="M3729" s="75">
        <v>962.10000000000014</v>
      </c>
      <c r="N3729" s="75">
        <v>962.10000000000014</v>
      </c>
      <c r="O3729" s="75">
        <v>962.10000000000014</v>
      </c>
      <c r="P3729" s="75">
        <v>467.04610000000002</v>
      </c>
      <c r="Q3729" s="75">
        <v>994.17000000000007</v>
      </c>
    </row>
    <row r="3730" spans="1:17" x14ac:dyDescent="0.2">
      <c r="A3730" s="19">
        <v>40947277</v>
      </c>
      <c r="B3730" s="19" t="s">
        <v>270</v>
      </c>
      <c r="C3730" s="72" t="s">
        <v>5279</v>
      </c>
      <c r="D3730" s="73">
        <v>166.75</v>
      </c>
      <c r="E3730" s="74">
        <v>0</v>
      </c>
      <c r="G3730" s="75">
        <v>3.9757899999999999</v>
      </c>
      <c r="H3730" s="75">
        <v>8.463000000000001</v>
      </c>
      <c r="I3730" s="75">
        <v>8.1900000000000013</v>
      </c>
      <c r="J3730" s="75">
        <v>7.7349999999999994</v>
      </c>
      <c r="K3730" s="75">
        <v>6.3699999999999992</v>
      </c>
      <c r="L3730" s="74" t="s">
        <v>674</v>
      </c>
      <c r="M3730" s="75">
        <v>8.1900000000000013</v>
      </c>
      <c r="N3730" s="75">
        <v>8.1900000000000013</v>
      </c>
      <c r="O3730" s="75">
        <v>8.1900000000000013</v>
      </c>
      <c r="P3730" s="75">
        <v>3.9757899999999999</v>
      </c>
      <c r="Q3730" s="75">
        <v>8.463000000000001</v>
      </c>
    </row>
    <row r="3731" spans="1:17" x14ac:dyDescent="0.2">
      <c r="A3731" s="19">
        <v>40947277</v>
      </c>
      <c r="B3731" s="19" t="s">
        <v>270</v>
      </c>
      <c r="C3731" s="72" t="s">
        <v>5279</v>
      </c>
      <c r="D3731" s="73">
        <v>166.75</v>
      </c>
      <c r="E3731" s="74">
        <v>0</v>
      </c>
      <c r="G3731" s="75">
        <v>0</v>
      </c>
      <c r="H3731" s="75">
        <v>188.12040000000002</v>
      </c>
      <c r="I3731" s="75">
        <v>182.05199999999999</v>
      </c>
      <c r="J3731" s="75">
        <v>171.93799999999999</v>
      </c>
      <c r="K3731" s="75">
        <v>141.596</v>
      </c>
      <c r="L3731" s="76">
        <v>0</v>
      </c>
      <c r="M3731" s="75">
        <v>182.05199999999999</v>
      </c>
      <c r="N3731" s="75">
        <v>182.05199999999999</v>
      </c>
      <c r="O3731" s="75">
        <v>182.05199999999999</v>
      </c>
      <c r="P3731" s="77">
        <v>0</v>
      </c>
      <c r="Q3731" s="77">
        <v>188.12040000000002</v>
      </c>
    </row>
    <row r="3732" spans="1:17" x14ac:dyDescent="0.2">
      <c r="A3732" s="19">
        <v>40947285</v>
      </c>
      <c r="B3732" s="19" t="s">
        <v>3760</v>
      </c>
      <c r="C3732" s="72" t="s">
        <v>5280</v>
      </c>
      <c r="D3732" s="73">
        <v>179.25</v>
      </c>
      <c r="E3732" s="74">
        <v>0</v>
      </c>
      <c r="G3732" s="75">
        <v>47.622100000000003</v>
      </c>
      <c r="H3732" s="75">
        <v>101.37</v>
      </c>
      <c r="I3732" s="75">
        <v>98.100000000000009</v>
      </c>
      <c r="J3732" s="75">
        <v>92.649999999999991</v>
      </c>
      <c r="K3732" s="75">
        <v>76.3</v>
      </c>
      <c r="L3732" s="74" t="s">
        <v>674</v>
      </c>
      <c r="M3732" s="75">
        <v>98.100000000000009</v>
      </c>
      <c r="N3732" s="75">
        <v>98.100000000000009</v>
      </c>
      <c r="O3732" s="75">
        <v>98.100000000000009</v>
      </c>
      <c r="P3732" s="75">
        <v>47.622100000000003</v>
      </c>
      <c r="Q3732" s="75">
        <v>101.37</v>
      </c>
    </row>
    <row r="3733" spans="1:17" x14ac:dyDescent="0.2">
      <c r="A3733" s="19">
        <v>40947285</v>
      </c>
      <c r="B3733" s="19" t="s">
        <v>3760</v>
      </c>
      <c r="C3733" s="72" t="s">
        <v>5280</v>
      </c>
      <c r="D3733" s="73">
        <v>179.25</v>
      </c>
      <c r="E3733" s="74">
        <v>0</v>
      </c>
      <c r="G3733" s="75">
        <v>491.50355000000002</v>
      </c>
      <c r="H3733" s="75">
        <v>937.44</v>
      </c>
      <c r="I3733" s="75">
        <v>907.2</v>
      </c>
      <c r="J3733" s="75">
        <v>856.8</v>
      </c>
      <c r="K3733" s="75">
        <v>705.59999999999991</v>
      </c>
      <c r="L3733" s="76">
        <v>287.55900000000003</v>
      </c>
      <c r="M3733" s="75">
        <v>907.2</v>
      </c>
      <c r="N3733" s="75">
        <v>907.2</v>
      </c>
      <c r="O3733" s="75">
        <v>907.2</v>
      </c>
      <c r="P3733" s="77">
        <v>287.55900000000003</v>
      </c>
      <c r="Q3733" s="77">
        <v>937.44</v>
      </c>
    </row>
    <row r="3734" spans="1:17" x14ac:dyDescent="0.2">
      <c r="A3734" s="19">
        <v>40947293</v>
      </c>
      <c r="B3734" s="19" t="s">
        <v>3435</v>
      </c>
      <c r="C3734" s="72" t="s">
        <v>5281</v>
      </c>
      <c r="D3734" s="73">
        <v>150.5</v>
      </c>
      <c r="E3734" s="74">
        <v>0</v>
      </c>
      <c r="G3734" s="75">
        <v>581.70600000000002</v>
      </c>
      <c r="H3734" s="75">
        <v>966.2700000000001</v>
      </c>
      <c r="I3734" s="75">
        <v>935.1</v>
      </c>
      <c r="J3734" s="75">
        <v>883.15</v>
      </c>
      <c r="K3734" s="75">
        <v>727.3</v>
      </c>
      <c r="L3734" s="76">
        <v>287.55900000000003</v>
      </c>
      <c r="M3734" s="75">
        <v>935.1</v>
      </c>
      <c r="N3734" s="75">
        <v>935.1</v>
      </c>
      <c r="O3734" s="75">
        <v>935.1</v>
      </c>
      <c r="P3734" s="77">
        <v>287.55900000000003</v>
      </c>
      <c r="Q3734" s="77">
        <v>966.2700000000001</v>
      </c>
    </row>
    <row r="3735" spans="1:17" x14ac:dyDescent="0.2">
      <c r="A3735" s="19">
        <v>40947293</v>
      </c>
      <c r="B3735" s="19" t="s">
        <v>3435</v>
      </c>
      <c r="C3735" s="72" t="s">
        <v>5281</v>
      </c>
      <c r="D3735" s="73">
        <v>150.5</v>
      </c>
      <c r="E3735" s="74">
        <v>0</v>
      </c>
      <c r="G3735" s="75">
        <v>643.52652</v>
      </c>
      <c r="H3735" s="75">
        <v>1312.6950000000002</v>
      </c>
      <c r="I3735" s="75">
        <v>1270.3500000000001</v>
      </c>
      <c r="J3735" s="75">
        <v>1199.7749999999999</v>
      </c>
      <c r="K3735" s="75">
        <v>988.05</v>
      </c>
      <c r="L3735" s="76">
        <v>287.55900000000003</v>
      </c>
      <c r="M3735" s="75">
        <v>1270.3500000000001</v>
      </c>
      <c r="N3735" s="75">
        <v>1270.3500000000001</v>
      </c>
      <c r="O3735" s="75">
        <v>1270.3500000000001</v>
      </c>
      <c r="P3735" s="77">
        <v>287.55900000000003</v>
      </c>
      <c r="Q3735" s="77">
        <v>1312.6950000000002</v>
      </c>
    </row>
    <row r="3736" spans="1:17" x14ac:dyDescent="0.2">
      <c r="A3736" s="19">
        <v>40947301</v>
      </c>
      <c r="B3736" s="19" t="s">
        <v>3429</v>
      </c>
      <c r="C3736" s="72" t="s">
        <v>5282</v>
      </c>
      <c r="D3736" s="73">
        <v>164.5</v>
      </c>
      <c r="E3736" s="74">
        <v>0</v>
      </c>
      <c r="G3736" s="75">
        <v>571.57366999999999</v>
      </c>
      <c r="H3736" s="75">
        <v>696.57</v>
      </c>
      <c r="I3736" s="75">
        <v>674.1</v>
      </c>
      <c r="J3736" s="75">
        <v>636.65</v>
      </c>
      <c r="K3736" s="75">
        <v>524.29999999999995</v>
      </c>
      <c r="L3736" s="76">
        <v>287.55900000000003</v>
      </c>
      <c r="M3736" s="75">
        <v>674.1</v>
      </c>
      <c r="N3736" s="75">
        <v>674.1</v>
      </c>
      <c r="O3736" s="75">
        <v>674.1</v>
      </c>
      <c r="P3736" s="77">
        <v>287.55900000000003</v>
      </c>
      <c r="Q3736" s="77">
        <v>696.57</v>
      </c>
    </row>
    <row r="3737" spans="1:17" x14ac:dyDescent="0.2">
      <c r="A3737" s="19">
        <v>40947301</v>
      </c>
      <c r="B3737" s="19" t="s">
        <v>3429</v>
      </c>
      <c r="C3737" s="72" t="s">
        <v>5282</v>
      </c>
      <c r="D3737" s="73">
        <v>164.5</v>
      </c>
      <c r="E3737" s="74">
        <v>0</v>
      </c>
      <c r="G3737" s="75">
        <v>440.91793999999999</v>
      </c>
      <c r="H3737" s="75">
        <v>1156.92</v>
      </c>
      <c r="I3737" s="75">
        <v>1119.6000000000001</v>
      </c>
      <c r="J3737" s="75">
        <v>1057.3999999999999</v>
      </c>
      <c r="K3737" s="75">
        <v>870.8</v>
      </c>
      <c r="L3737" s="76">
        <v>287.55900000000003</v>
      </c>
      <c r="M3737" s="75">
        <v>1119.6000000000001</v>
      </c>
      <c r="N3737" s="75">
        <v>1119.6000000000001</v>
      </c>
      <c r="O3737" s="75">
        <v>1119.6000000000001</v>
      </c>
      <c r="P3737" s="77">
        <v>287.55900000000003</v>
      </c>
      <c r="Q3737" s="77">
        <v>1156.92</v>
      </c>
    </row>
    <row r="3738" spans="1:17" x14ac:dyDescent="0.2">
      <c r="A3738" s="19">
        <v>40947319</v>
      </c>
      <c r="B3738" s="19" t="s">
        <v>1966</v>
      </c>
      <c r="C3738" s="72" t="s">
        <v>5283</v>
      </c>
      <c r="D3738" s="73">
        <v>130.5</v>
      </c>
      <c r="E3738" s="74">
        <v>0</v>
      </c>
      <c r="G3738" s="75">
        <v>352.08421000000004</v>
      </c>
      <c r="H3738" s="75">
        <v>904.42500000000007</v>
      </c>
      <c r="I3738" s="75">
        <v>875.25</v>
      </c>
      <c r="J3738" s="75">
        <v>826.625</v>
      </c>
      <c r="K3738" s="75">
        <v>680.75</v>
      </c>
      <c r="L3738" s="76">
        <v>287.55900000000003</v>
      </c>
      <c r="M3738" s="75">
        <v>875.25</v>
      </c>
      <c r="N3738" s="75">
        <v>875.25</v>
      </c>
      <c r="O3738" s="75">
        <v>875.25</v>
      </c>
      <c r="P3738" s="77">
        <v>287.55900000000003</v>
      </c>
      <c r="Q3738" s="77">
        <v>904.42500000000007</v>
      </c>
    </row>
    <row r="3739" spans="1:17" x14ac:dyDescent="0.2">
      <c r="A3739" s="19">
        <v>40947319</v>
      </c>
      <c r="B3739" s="19" t="s">
        <v>1966</v>
      </c>
      <c r="C3739" s="72" t="s">
        <v>5283</v>
      </c>
      <c r="D3739" s="73">
        <v>130.5</v>
      </c>
      <c r="E3739" s="74">
        <v>0</v>
      </c>
      <c r="G3739" s="75">
        <v>477.26506000000001</v>
      </c>
      <c r="H3739" s="75">
        <v>1191.7950000000001</v>
      </c>
      <c r="I3739" s="75">
        <v>1153.3500000000001</v>
      </c>
      <c r="J3739" s="75">
        <v>1089.2749999999999</v>
      </c>
      <c r="K3739" s="75">
        <v>897.05</v>
      </c>
      <c r="L3739" s="76">
        <v>287.55900000000003</v>
      </c>
      <c r="M3739" s="75">
        <v>1153.3500000000001</v>
      </c>
      <c r="N3739" s="75">
        <v>1153.3500000000001</v>
      </c>
      <c r="O3739" s="75">
        <v>1153.3500000000001</v>
      </c>
      <c r="P3739" s="77">
        <v>287.55900000000003</v>
      </c>
      <c r="Q3739" s="77">
        <v>1191.7950000000001</v>
      </c>
    </row>
    <row r="3740" spans="1:17" x14ac:dyDescent="0.2">
      <c r="A3740" s="19">
        <v>40947327</v>
      </c>
      <c r="B3740" s="19" t="s">
        <v>4083</v>
      </c>
      <c r="C3740" s="72" t="s">
        <v>5284</v>
      </c>
      <c r="D3740" s="73">
        <v>225.25</v>
      </c>
      <c r="E3740" s="74">
        <v>0</v>
      </c>
      <c r="G3740" s="75">
        <v>658.14521000000002</v>
      </c>
      <c r="H3740" s="75">
        <v>993.47250000000008</v>
      </c>
      <c r="I3740" s="75">
        <v>961.42500000000007</v>
      </c>
      <c r="J3740" s="75">
        <v>908.01249999999993</v>
      </c>
      <c r="K3740" s="75">
        <v>747.77499999999998</v>
      </c>
      <c r="L3740" s="76">
        <v>447.31799999999998</v>
      </c>
      <c r="M3740" s="75">
        <v>961.42500000000007</v>
      </c>
      <c r="N3740" s="75">
        <v>961.42500000000007</v>
      </c>
      <c r="O3740" s="75">
        <v>961.42500000000007</v>
      </c>
      <c r="P3740" s="77">
        <v>447.31799999999998</v>
      </c>
      <c r="Q3740" s="77">
        <v>993.47250000000008</v>
      </c>
    </row>
    <row r="3741" spans="1:17" x14ac:dyDescent="0.2">
      <c r="A3741" s="19">
        <v>40947327</v>
      </c>
      <c r="B3741" s="19" t="s">
        <v>4083</v>
      </c>
      <c r="C3741" s="72" t="s">
        <v>5284</v>
      </c>
      <c r="D3741" s="73">
        <v>225.25</v>
      </c>
      <c r="E3741" s="74">
        <v>0</v>
      </c>
      <c r="G3741" s="75">
        <v>624.26938999999993</v>
      </c>
      <c r="H3741" s="75">
        <v>482.98620000000005</v>
      </c>
      <c r="I3741" s="75">
        <v>467.40600000000006</v>
      </c>
      <c r="J3741" s="75">
        <v>441.43900000000002</v>
      </c>
      <c r="K3741" s="75">
        <v>363.53800000000001</v>
      </c>
      <c r="L3741" s="76">
        <v>447.31799999999998</v>
      </c>
      <c r="M3741" s="75">
        <v>467.40600000000006</v>
      </c>
      <c r="N3741" s="75">
        <v>467.40600000000006</v>
      </c>
      <c r="O3741" s="75">
        <v>467.40600000000006</v>
      </c>
      <c r="P3741" s="77">
        <v>363.53800000000001</v>
      </c>
      <c r="Q3741" s="77">
        <v>624.26938999999993</v>
      </c>
    </row>
    <row r="3742" spans="1:17" x14ac:dyDescent="0.2">
      <c r="A3742" s="19">
        <v>40947335</v>
      </c>
      <c r="B3742" s="19" t="s">
        <v>4085</v>
      </c>
      <c r="C3742" s="72" t="s">
        <v>5285</v>
      </c>
      <c r="D3742" s="73">
        <v>280</v>
      </c>
      <c r="E3742" s="74">
        <v>0</v>
      </c>
      <c r="G3742" s="75">
        <v>467.18975999999998</v>
      </c>
      <c r="H3742" s="75">
        <v>310.58280000000002</v>
      </c>
      <c r="I3742" s="75">
        <v>300.56399999999996</v>
      </c>
      <c r="J3742" s="75">
        <v>283.86599999999999</v>
      </c>
      <c r="K3742" s="75">
        <v>233.77199999999996</v>
      </c>
      <c r="L3742" s="76">
        <v>0</v>
      </c>
      <c r="M3742" s="75">
        <v>300.56399999999996</v>
      </c>
      <c r="N3742" s="75">
        <v>300.56399999999996</v>
      </c>
      <c r="O3742" s="75">
        <v>300.56399999999996</v>
      </c>
      <c r="P3742" s="77">
        <v>0</v>
      </c>
      <c r="Q3742" s="77">
        <v>467.18975999999998</v>
      </c>
    </row>
    <row r="3743" spans="1:17" x14ac:dyDescent="0.2">
      <c r="A3743" s="19">
        <v>40947335</v>
      </c>
      <c r="B3743" s="19" t="s">
        <v>4085</v>
      </c>
      <c r="C3743" s="72" t="s">
        <v>5285</v>
      </c>
      <c r="D3743" s="73">
        <v>280</v>
      </c>
      <c r="E3743" s="74">
        <v>0</v>
      </c>
      <c r="G3743" s="75">
        <v>467.18975999999998</v>
      </c>
      <c r="H3743" s="75">
        <v>310.58280000000002</v>
      </c>
      <c r="I3743" s="75">
        <v>300.56399999999996</v>
      </c>
      <c r="J3743" s="75">
        <v>283.86599999999999</v>
      </c>
      <c r="K3743" s="75">
        <v>233.77199999999996</v>
      </c>
      <c r="L3743" s="76">
        <v>0</v>
      </c>
      <c r="M3743" s="75">
        <v>300.56399999999996</v>
      </c>
      <c r="N3743" s="75">
        <v>300.56399999999996</v>
      </c>
      <c r="O3743" s="75">
        <v>300.56399999999996</v>
      </c>
      <c r="P3743" s="77">
        <v>0</v>
      </c>
      <c r="Q3743" s="77">
        <v>467.18975999999998</v>
      </c>
    </row>
    <row r="3744" spans="1:17" x14ac:dyDescent="0.2">
      <c r="A3744" s="19">
        <v>40947343</v>
      </c>
      <c r="B3744" s="19" t="s">
        <v>1033</v>
      </c>
      <c r="C3744" s="72" t="s">
        <v>5286</v>
      </c>
      <c r="D3744" s="73">
        <v>141.25</v>
      </c>
      <c r="E3744" s="74">
        <v>0</v>
      </c>
      <c r="G3744" s="75">
        <v>467.18975999999998</v>
      </c>
      <c r="H3744" s="75">
        <v>310.58280000000002</v>
      </c>
      <c r="I3744" s="75">
        <v>300.56399999999996</v>
      </c>
      <c r="J3744" s="75">
        <v>283.86599999999999</v>
      </c>
      <c r="K3744" s="75">
        <v>233.77199999999996</v>
      </c>
      <c r="L3744" s="76">
        <v>0</v>
      </c>
      <c r="M3744" s="75">
        <v>300.56399999999996</v>
      </c>
      <c r="N3744" s="75">
        <v>300.56399999999996</v>
      </c>
      <c r="O3744" s="75">
        <v>300.56399999999996</v>
      </c>
      <c r="P3744" s="77">
        <v>0</v>
      </c>
      <c r="Q3744" s="77">
        <v>467.18975999999998</v>
      </c>
    </row>
    <row r="3745" spans="1:17" x14ac:dyDescent="0.2">
      <c r="A3745" s="19">
        <v>40947343</v>
      </c>
      <c r="B3745" s="19" t="s">
        <v>1033</v>
      </c>
      <c r="C3745" s="72" t="s">
        <v>5286</v>
      </c>
      <c r="D3745" s="73">
        <v>141.25</v>
      </c>
      <c r="E3745" s="74">
        <v>0</v>
      </c>
      <c r="G3745" s="75">
        <v>0</v>
      </c>
      <c r="H3745" s="75">
        <v>310.58280000000002</v>
      </c>
      <c r="I3745" s="75">
        <v>300.56399999999996</v>
      </c>
      <c r="J3745" s="75">
        <v>283.86599999999999</v>
      </c>
      <c r="K3745" s="75">
        <v>233.77199999999996</v>
      </c>
      <c r="L3745" s="76">
        <v>0</v>
      </c>
      <c r="M3745" s="75">
        <v>300.56399999999996</v>
      </c>
      <c r="N3745" s="75">
        <v>300.56399999999996</v>
      </c>
      <c r="O3745" s="75">
        <v>300.56399999999996</v>
      </c>
      <c r="P3745" s="77">
        <v>0</v>
      </c>
      <c r="Q3745" s="77">
        <v>310.58280000000002</v>
      </c>
    </row>
    <row r="3746" spans="1:17" x14ac:dyDescent="0.2">
      <c r="A3746" s="19">
        <v>40947350</v>
      </c>
      <c r="B3746" s="19" t="s">
        <v>1334</v>
      </c>
      <c r="C3746" s="72" t="s">
        <v>5287</v>
      </c>
      <c r="D3746" s="73">
        <v>96.5</v>
      </c>
      <c r="E3746" s="74">
        <v>0</v>
      </c>
      <c r="G3746" s="75">
        <v>467.18975999999998</v>
      </c>
      <c r="H3746" s="75">
        <v>310.58280000000002</v>
      </c>
      <c r="I3746" s="75">
        <v>300.56399999999996</v>
      </c>
      <c r="J3746" s="75">
        <v>283.86599999999999</v>
      </c>
      <c r="K3746" s="75">
        <v>233.77199999999996</v>
      </c>
      <c r="L3746" s="76">
        <v>0</v>
      </c>
      <c r="M3746" s="75">
        <v>300.56399999999996</v>
      </c>
      <c r="N3746" s="75">
        <v>300.56399999999996</v>
      </c>
      <c r="O3746" s="75">
        <v>300.56399999999996</v>
      </c>
      <c r="P3746" s="77">
        <v>0</v>
      </c>
      <c r="Q3746" s="77">
        <v>467.18975999999998</v>
      </c>
    </row>
    <row r="3747" spans="1:17" x14ac:dyDescent="0.2">
      <c r="A3747" s="19">
        <v>40947350</v>
      </c>
      <c r="B3747" s="19" t="s">
        <v>1334</v>
      </c>
      <c r="C3747" s="72" t="s">
        <v>5287</v>
      </c>
      <c r="D3747" s="73">
        <v>96.5</v>
      </c>
      <c r="E3747" s="74">
        <v>0</v>
      </c>
      <c r="G3747" s="75">
        <v>0</v>
      </c>
      <c r="H3747" s="75">
        <v>986.73</v>
      </c>
      <c r="I3747" s="75">
        <v>954.9</v>
      </c>
      <c r="J3747" s="75">
        <v>901.85</v>
      </c>
      <c r="K3747" s="75">
        <v>742.69999999999993</v>
      </c>
      <c r="L3747" s="76">
        <v>0</v>
      </c>
      <c r="M3747" s="75">
        <v>954.9</v>
      </c>
      <c r="N3747" s="75">
        <v>954.9</v>
      </c>
      <c r="O3747" s="75">
        <v>954.9</v>
      </c>
      <c r="P3747" s="77">
        <v>0</v>
      </c>
      <c r="Q3747" s="77">
        <v>986.73</v>
      </c>
    </row>
    <row r="3748" spans="1:17" x14ac:dyDescent="0.2">
      <c r="A3748" s="19">
        <v>40947376</v>
      </c>
      <c r="B3748" s="19" t="s">
        <v>272</v>
      </c>
      <c r="C3748" s="72" t="s">
        <v>5288</v>
      </c>
      <c r="D3748" s="73">
        <v>277.75</v>
      </c>
      <c r="E3748" s="74">
        <v>0</v>
      </c>
      <c r="G3748" s="75">
        <v>88.716914000000003</v>
      </c>
      <c r="H3748" s="75">
        <v>188.84580000000003</v>
      </c>
      <c r="I3748" s="75">
        <v>182.75400000000002</v>
      </c>
      <c r="J3748" s="75">
        <v>172.601</v>
      </c>
      <c r="K3748" s="75">
        <v>142.142</v>
      </c>
      <c r="L3748" s="74" t="s">
        <v>674</v>
      </c>
      <c r="M3748" s="75">
        <v>182.75400000000002</v>
      </c>
      <c r="N3748" s="75">
        <v>182.75400000000002</v>
      </c>
      <c r="O3748" s="75">
        <v>182.75400000000002</v>
      </c>
      <c r="P3748" s="75">
        <v>88.716914000000003</v>
      </c>
      <c r="Q3748" s="75">
        <v>188.84580000000003</v>
      </c>
    </row>
    <row r="3749" spans="1:17" x14ac:dyDescent="0.2">
      <c r="A3749" s="19">
        <v>40947376</v>
      </c>
      <c r="B3749" s="19" t="s">
        <v>272</v>
      </c>
      <c r="C3749" s="72" t="s">
        <v>5288</v>
      </c>
      <c r="D3749" s="73">
        <v>277.75</v>
      </c>
      <c r="E3749" s="74">
        <v>0</v>
      </c>
      <c r="G3749" s="75">
        <v>219.80439000000001</v>
      </c>
      <c r="H3749" s="75">
        <v>467.88300000000004</v>
      </c>
      <c r="I3749" s="75">
        <v>452.79000000000008</v>
      </c>
      <c r="J3749" s="75">
        <v>427.63499999999999</v>
      </c>
      <c r="K3749" s="75">
        <v>352.17</v>
      </c>
      <c r="L3749" s="74" t="s">
        <v>674</v>
      </c>
      <c r="M3749" s="75">
        <v>452.79000000000008</v>
      </c>
      <c r="N3749" s="75">
        <v>452.79000000000008</v>
      </c>
      <c r="O3749" s="75">
        <v>452.79000000000008</v>
      </c>
      <c r="P3749" s="75">
        <v>219.80439000000001</v>
      </c>
      <c r="Q3749" s="75">
        <v>467.88300000000004</v>
      </c>
    </row>
    <row r="3750" spans="1:17" x14ac:dyDescent="0.2">
      <c r="A3750" s="19">
        <v>40947384</v>
      </c>
      <c r="B3750" s="19" t="s">
        <v>3815</v>
      </c>
      <c r="C3750" s="72" t="s">
        <v>5289</v>
      </c>
      <c r="D3750" s="73">
        <v>277.75</v>
      </c>
      <c r="E3750" s="74">
        <v>0</v>
      </c>
      <c r="G3750" s="75">
        <v>0</v>
      </c>
      <c r="H3750" s="75">
        <v>0</v>
      </c>
      <c r="I3750" s="75">
        <v>0</v>
      </c>
      <c r="J3750" s="75">
        <v>0</v>
      </c>
      <c r="K3750" s="75">
        <v>0</v>
      </c>
      <c r="L3750" s="74" t="s">
        <v>674</v>
      </c>
      <c r="M3750" s="75">
        <v>0</v>
      </c>
      <c r="N3750" s="75">
        <v>0</v>
      </c>
      <c r="O3750" s="75">
        <v>0</v>
      </c>
      <c r="P3750" s="75">
        <v>0</v>
      </c>
      <c r="Q3750" s="75">
        <v>0</v>
      </c>
    </row>
    <row r="3751" spans="1:17" x14ac:dyDescent="0.2">
      <c r="A3751" s="19">
        <v>40947384</v>
      </c>
      <c r="B3751" s="19" t="s">
        <v>3815</v>
      </c>
      <c r="C3751" s="72" t="s">
        <v>5289</v>
      </c>
      <c r="D3751" s="73">
        <v>277.75</v>
      </c>
      <c r="E3751" s="74">
        <v>0</v>
      </c>
      <c r="G3751" s="75">
        <v>610.08793000000003</v>
      </c>
      <c r="H3751" s="75">
        <v>22888.155599999998</v>
      </c>
      <c r="I3751" s="75">
        <v>22149.827999999998</v>
      </c>
      <c r="J3751" s="75">
        <v>20919.281999999999</v>
      </c>
      <c r="K3751" s="75">
        <v>17227.643999999997</v>
      </c>
      <c r="L3751" s="76">
        <v>0</v>
      </c>
      <c r="M3751" s="75">
        <v>22149.827999999998</v>
      </c>
      <c r="N3751" s="75">
        <v>22149.827999999998</v>
      </c>
      <c r="O3751" s="75">
        <v>22149.827999999998</v>
      </c>
      <c r="P3751" s="77">
        <v>0</v>
      </c>
      <c r="Q3751" s="77">
        <v>22888.155599999998</v>
      </c>
    </row>
    <row r="3752" spans="1:17" x14ac:dyDescent="0.2">
      <c r="A3752" s="19">
        <v>40947392</v>
      </c>
      <c r="B3752" s="19" t="s">
        <v>3812</v>
      </c>
      <c r="C3752" s="72" t="s">
        <v>5290</v>
      </c>
      <c r="D3752" s="73">
        <v>277.75</v>
      </c>
      <c r="E3752" s="74">
        <v>0</v>
      </c>
      <c r="G3752" s="75">
        <v>21.500310000000002</v>
      </c>
      <c r="H3752" s="75">
        <v>37.200000000000003</v>
      </c>
      <c r="I3752" s="75">
        <v>36</v>
      </c>
      <c r="J3752" s="75">
        <v>34</v>
      </c>
      <c r="K3752" s="75">
        <v>28</v>
      </c>
      <c r="L3752" s="76">
        <v>0</v>
      </c>
      <c r="M3752" s="75">
        <v>36</v>
      </c>
      <c r="N3752" s="75">
        <v>36</v>
      </c>
      <c r="O3752" s="75">
        <v>36</v>
      </c>
      <c r="P3752" s="77">
        <v>0</v>
      </c>
      <c r="Q3752" s="77">
        <v>37.200000000000003</v>
      </c>
    </row>
    <row r="3753" spans="1:17" x14ac:dyDescent="0.2">
      <c r="A3753" s="19">
        <v>40947392</v>
      </c>
      <c r="B3753" s="19" t="s">
        <v>3812</v>
      </c>
      <c r="C3753" s="72" t="s">
        <v>5290</v>
      </c>
      <c r="D3753" s="73">
        <v>277.75</v>
      </c>
      <c r="E3753" s="74">
        <v>0</v>
      </c>
      <c r="G3753" s="75">
        <v>411.45244000000002</v>
      </c>
      <c r="H3753" s="75">
        <v>4359.9702000000007</v>
      </c>
      <c r="I3753" s="75">
        <v>4219.326</v>
      </c>
      <c r="J3753" s="75">
        <v>3984.9190000000003</v>
      </c>
      <c r="K3753" s="75">
        <v>3281.6979999999999</v>
      </c>
      <c r="L3753" s="76">
        <v>0</v>
      </c>
      <c r="M3753" s="75">
        <v>4219.326</v>
      </c>
      <c r="N3753" s="75">
        <v>4219.326</v>
      </c>
      <c r="O3753" s="75">
        <v>4219.326</v>
      </c>
      <c r="P3753" s="77">
        <v>0</v>
      </c>
      <c r="Q3753" s="77">
        <v>4359.9702000000007</v>
      </c>
    </row>
    <row r="3754" spans="1:17" x14ac:dyDescent="0.2">
      <c r="A3754" s="19">
        <v>40947400</v>
      </c>
      <c r="B3754" s="19" t="s">
        <v>2139</v>
      </c>
      <c r="C3754" s="72" t="s">
        <v>5291</v>
      </c>
      <c r="D3754" s="73">
        <v>147.75</v>
      </c>
      <c r="E3754" s="74">
        <v>0</v>
      </c>
      <c r="G3754" s="75">
        <v>263.49761000000001</v>
      </c>
      <c r="H3754" s="75">
        <v>5600.3205000000007</v>
      </c>
      <c r="I3754" s="75">
        <v>5419.6650000000009</v>
      </c>
      <c r="J3754" s="75">
        <v>5118.5725000000002</v>
      </c>
      <c r="K3754" s="75">
        <v>4215.2950000000001</v>
      </c>
      <c r="L3754" s="76">
        <v>0</v>
      </c>
      <c r="M3754" s="75">
        <v>5419.6650000000009</v>
      </c>
      <c r="N3754" s="75">
        <v>5419.6650000000009</v>
      </c>
      <c r="O3754" s="75">
        <v>5419.6650000000009</v>
      </c>
      <c r="P3754" s="77">
        <v>0</v>
      </c>
      <c r="Q3754" s="77">
        <v>5600.3205000000007</v>
      </c>
    </row>
    <row r="3755" spans="1:17" x14ac:dyDescent="0.2">
      <c r="A3755" s="19">
        <v>40947400</v>
      </c>
      <c r="B3755" s="19" t="s">
        <v>2139</v>
      </c>
      <c r="C3755" s="72" t="s">
        <v>5291</v>
      </c>
      <c r="D3755" s="73">
        <v>147.75</v>
      </c>
      <c r="E3755" s="74">
        <v>0</v>
      </c>
      <c r="G3755" s="75">
        <v>604.00473</v>
      </c>
      <c r="H3755" s="75">
        <v>3598.2258000000002</v>
      </c>
      <c r="I3755" s="75">
        <v>3482.154</v>
      </c>
      <c r="J3755" s="75">
        <v>3288.701</v>
      </c>
      <c r="K3755" s="75">
        <v>2708.3419999999996</v>
      </c>
      <c r="L3755" s="76">
        <v>1594.395</v>
      </c>
      <c r="M3755" s="75">
        <v>3482.154</v>
      </c>
      <c r="N3755" s="75">
        <v>3482.154</v>
      </c>
      <c r="O3755" s="75">
        <v>3482.154</v>
      </c>
      <c r="P3755" s="77">
        <v>604.00473</v>
      </c>
      <c r="Q3755" s="77">
        <v>3598.2258000000002</v>
      </c>
    </row>
    <row r="3756" spans="1:17" x14ac:dyDescent="0.2">
      <c r="A3756" s="19">
        <v>40947418</v>
      </c>
      <c r="B3756" s="19" t="s">
        <v>3639</v>
      </c>
      <c r="C3756" s="72" t="s">
        <v>5292</v>
      </c>
      <c r="D3756" s="73">
        <v>74.25</v>
      </c>
      <c r="E3756" s="74">
        <v>0</v>
      </c>
      <c r="G3756" s="75">
        <v>604.00473</v>
      </c>
      <c r="H3756" s="75">
        <v>3911.1150000000002</v>
      </c>
      <c r="I3756" s="75">
        <v>3784.9500000000003</v>
      </c>
      <c r="J3756" s="75">
        <v>3574.6749999999997</v>
      </c>
      <c r="K3756" s="75">
        <v>2943.85</v>
      </c>
      <c r="L3756" s="76">
        <v>1594.395</v>
      </c>
      <c r="M3756" s="75">
        <v>3784.9500000000003</v>
      </c>
      <c r="N3756" s="75">
        <v>3784.9500000000003</v>
      </c>
      <c r="O3756" s="75">
        <v>3784.9500000000003</v>
      </c>
      <c r="P3756" s="77">
        <v>604.00473</v>
      </c>
      <c r="Q3756" s="77">
        <v>3911.1150000000002</v>
      </c>
    </row>
    <row r="3757" spans="1:17" x14ac:dyDescent="0.2">
      <c r="A3757" s="19">
        <v>40947418</v>
      </c>
      <c r="B3757" s="19" t="s">
        <v>3639</v>
      </c>
      <c r="C3757" s="72" t="s">
        <v>5292</v>
      </c>
      <c r="D3757" s="73">
        <v>74.25</v>
      </c>
      <c r="E3757" s="74">
        <v>0</v>
      </c>
      <c r="G3757" s="75">
        <v>788.43975</v>
      </c>
      <c r="H3757" s="75">
        <v>3298.7658000000001</v>
      </c>
      <c r="I3757" s="75">
        <v>3192.3539999999998</v>
      </c>
      <c r="J3757" s="75">
        <v>3015.0009999999997</v>
      </c>
      <c r="K3757" s="75">
        <v>2482.942</v>
      </c>
      <c r="L3757" s="76">
        <v>2716.6860000000001</v>
      </c>
      <c r="M3757" s="75">
        <v>3192.3539999999998</v>
      </c>
      <c r="N3757" s="75">
        <v>3192.3539999999998</v>
      </c>
      <c r="O3757" s="75">
        <v>3192.3539999999998</v>
      </c>
      <c r="P3757" s="77">
        <v>788.43975</v>
      </c>
      <c r="Q3757" s="77">
        <v>3298.7658000000001</v>
      </c>
    </row>
    <row r="3758" spans="1:17" x14ac:dyDescent="0.2">
      <c r="A3758" s="19">
        <v>40947426</v>
      </c>
      <c r="B3758" s="19" t="s">
        <v>1615</v>
      </c>
      <c r="C3758" s="72" t="s">
        <v>5293</v>
      </c>
      <c r="D3758" s="73">
        <v>177.5</v>
      </c>
      <c r="E3758" s="74">
        <v>0</v>
      </c>
      <c r="G3758" s="75">
        <v>411.45244000000002</v>
      </c>
      <c r="H3758" s="75">
        <v>4359.9702000000007</v>
      </c>
      <c r="I3758" s="75">
        <v>4219.326</v>
      </c>
      <c r="J3758" s="75">
        <v>3984.9190000000003</v>
      </c>
      <c r="K3758" s="75">
        <v>3281.6979999999999</v>
      </c>
      <c r="L3758" s="76">
        <v>0</v>
      </c>
      <c r="M3758" s="75">
        <v>4219.326</v>
      </c>
      <c r="N3758" s="75">
        <v>4219.326</v>
      </c>
      <c r="O3758" s="75">
        <v>4219.326</v>
      </c>
      <c r="P3758" s="77">
        <v>0</v>
      </c>
      <c r="Q3758" s="77">
        <v>4359.9702000000007</v>
      </c>
    </row>
    <row r="3759" spans="1:17" x14ac:dyDescent="0.2">
      <c r="A3759" s="19">
        <v>40947426</v>
      </c>
      <c r="B3759" s="19" t="s">
        <v>1615</v>
      </c>
      <c r="C3759" s="72" t="s">
        <v>5293</v>
      </c>
      <c r="D3759" s="73">
        <v>177.5</v>
      </c>
      <c r="E3759" s="74">
        <v>0</v>
      </c>
      <c r="G3759" s="75">
        <v>496.57922000000008</v>
      </c>
      <c r="H3759" s="75">
        <v>2568.2973000000002</v>
      </c>
      <c r="I3759" s="75">
        <v>2485.4490000000001</v>
      </c>
      <c r="J3759" s="75">
        <v>2347.3685</v>
      </c>
      <c r="K3759" s="75">
        <v>1933.127</v>
      </c>
      <c r="L3759" s="76">
        <v>1468.0170000000001</v>
      </c>
      <c r="M3759" s="75">
        <v>2485.4490000000001</v>
      </c>
      <c r="N3759" s="75">
        <v>2485.4490000000001</v>
      </c>
      <c r="O3759" s="75">
        <v>2485.4490000000001</v>
      </c>
      <c r="P3759" s="77">
        <v>496.57922000000008</v>
      </c>
      <c r="Q3759" s="77">
        <v>2568.2973000000002</v>
      </c>
    </row>
    <row r="3760" spans="1:17" x14ac:dyDescent="0.2">
      <c r="A3760" s="19">
        <v>41946535</v>
      </c>
      <c r="B3760" s="19" t="s">
        <v>3487</v>
      </c>
      <c r="C3760" s="72" t="s">
        <v>5294</v>
      </c>
      <c r="D3760" s="73">
        <v>195.5</v>
      </c>
      <c r="E3760" s="74">
        <v>0</v>
      </c>
      <c r="G3760" s="75">
        <v>323.28406000000001</v>
      </c>
      <c r="H3760" s="75">
        <v>4831.9452000000001</v>
      </c>
      <c r="I3760" s="75">
        <v>4676.076</v>
      </c>
      <c r="J3760" s="75">
        <v>4416.2939999999999</v>
      </c>
      <c r="K3760" s="75">
        <v>3636.9479999999999</v>
      </c>
      <c r="L3760" s="76">
        <v>0</v>
      </c>
      <c r="M3760" s="75">
        <v>4676.076</v>
      </c>
      <c r="N3760" s="75">
        <v>4676.076</v>
      </c>
      <c r="O3760" s="75">
        <v>4676.076</v>
      </c>
      <c r="P3760" s="77">
        <v>0</v>
      </c>
      <c r="Q3760" s="77">
        <v>4831.9452000000001</v>
      </c>
    </row>
    <row r="3761" spans="1:17" x14ac:dyDescent="0.2">
      <c r="A3761" s="19">
        <v>41946535</v>
      </c>
      <c r="B3761" s="19" t="s">
        <v>3487</v>
      </c>
      <c r="C3761" s="72" t="s">
        <v>5294</v>
      </c>
      <c r="D3761" s="73">
        <v>195.5</v>
      </c>
      <c r="E3761" s="74">
        <v>0</v>
      </c>
      <c r="G3761" s="75">
        <v>370.90411</v>
      </c>
      <c r="H3761" s="75">
        <v>585.9</v>
      </c>
      <c r="I3761" s="75">
        <v>567</v>
      </c>
      <c r="J3761" s="75">
        <v>535.5</v>
      </c>
      <c r="K3761" s="75">
        <v>441</v>
      </c>
      <c r="L3761" s="76">
        <v>0</v>
      </c>
      <c r="M3761" s="75">
        <v>567</v>
      </c>
      <c r="N3761" s="75">
        <v>567</v>
      </c>
      <c r="O3761" s="75">
        <v>567</v>
      </c>
      <c r="P3761" s="77">
        <v>0</v>
      </c>
      <c r="Q3761" s="77">
        <v>585.9</v>
      </c>
    </row>
    <row r="3762" spans="1:17" x14ac:dyDescent="0.2">
      <c r="A3762" s="19">
        <v>40935223</v>
      </c>
      <c r="B3762" s="19" t="s">
        <v>3811</v>
      </c>
      <c r="C3762" s="72"/>
      <c r="D3762" s="73">
        <v>42</v>
      </c>
      <c r="E3762" s="74">
        <v>0</v>
      </c>
      <c r="G3762" s="75">
        <v>79.515799999999999</v>
      </c>
      <c r="H3762" s="75">
        <v>169.26000000000002</v>
      </c>
      <c r="I3762" s="75">
        <v>163.80000000000001</v>
      </c>
      <c r="J3762" s="75">
        <v>154.69999999999999</v>
      </c>
      <c r="K3762" s="75">
        <v>127.39999999999999</v>
      </c>
      <c r="L3762" s="74" t="s">
        <v>674</v>
      </c>
      <c r="M3762" s="75">
        <v>163.80000000000001</v>
      </c>
      <c r="N3762" s="75">
        <v>163.80000000000001</v>
      </c>
      <c r="O3762" s="75">
        <v>163.80000000000001</v>
      </c>
      <c r="P3762" s="75">
        <v>79.515799999999999</v>
      </c>
      <c r="Q3762" s="75">
        <v>169.26000000000002</v>
      </c>
    </row>
    <row r="3763" spans="1:17" x14ac:dyDescent="0.2">
      <c r="A3763" s="19">
        <v>40935249</v>
      </c>
      <c r="B3763" s="19" t="s">
        <v>2212</v>
      </c>
      <c r="C3763" s="72" t="s">
        <v>5295</v>
      </c>
      <c r="D3763" s="73">
        <v>189.5</v>
      </c>
      <c r="E3763" s="74">
        <v>0</v>
      </c>
      <c r="G3763" s="75">
        <v>72.927347999999995</v>
      </c>
      <c r="H3763" s="75">
        <v>155.23560000000001</v>
      </c>
      <c r="I3763" s="75">
        <v>150.22800000000001</v>
      </c>
      <c r="J3763" s="75">
        <v>141.88199999999998</v>
      </c>
      <c r="K3763" s="75">
        <v>116.84399999999998</v>
      </c>
      <c r="L3763" s="74" t="s">
        <v>674</v>
      </c>
      <c r="M3763" s="75">
        <v>150.22800000000001</v>
      </c>
      <c r="N3763" s="75">
        <v>150.22800000000001</v>
      </c>
      <c r="O3763" s="75">
        <v>150.22800000000001</v>
      </c>
      <c r="P3763" s="75">
        <v>72.927347999999995</v>
      </c>
      <c r="Q3763" s="75">
        <v>155.23560000000001</v>
      </c>
    </row>
    <row r="3764" spans="1:17" x14ac:dyDescent="0.2">
      <c r="A3764" s="19">
        <v>40935264</v>
      </c>
      <c r="B3764" s="19" t="s">
        <v>408</v>
      </c>
      <c r="C3764" s="72" t="s">
        <v>5262</v>
      </c>
      <c r="D3764" s="73">
        <v>114.75</v>
      </c>
      <c r="E3764" s="74">
        <v>0</v>
      </c>
      <c r="G3764" s="75">
        <v>21.355672000000002</v>
      </c>
      <c r="H3764" s="75">
        <v>45.458400000000005</v>
      </c>
      <c r="I3764" s="75">
        <v>43.992000000000012</v>
      </c>
      <c r="J3764" s="75">
        <v>41.548000000000002</v>
      </c>
      <c r="K3764" s="75">
        <v>34.216000000000001</v>
      </c>
      <c r="L3764" s="74" t="s">
        <v>674</v>
      </c>
      <c r="M3764" s="75">
        <v>43.992000000000012</v>
      </c>
      <c r="N3764" s="75">
        <v>43.992000000000012</v>
      </c>
      <c r="O3764" s="75">
        <v>43.992000000000012</v>
      </c>
      <c r="P3764" s="75">
        <v>21.355672000000002</v>
      </c>
      <c r="Q3764" s="75">
        <v>45.458400000000005</v>
      </c>
    </row>
    <row r="3765" spans="1:17" x14ac:dyDescent="0.2">
      <c r="A3765" s="19">
        <v>40935272</v>
      </c>
      <c r="B3765" s="19" t="s">
        <v>3063</v>
      </c>
      <c r="C3765" s="72" t="s">
        <v>5263</v>
      </c>
      <c r="D3765" s="73">
        <v>141.5</v>
      </c>
      <c r="E3765" s="74">
        <v>0</v>
      </c>
      <c r="G3765" s="75">
        <v>97.690839999999994</v>
      </c>
      <c r="H3765" s="75">
        <v>207.94800000000001</v>
      </c>
      <c r="I3765" s="75">
        <v>201.24000000000004</v>
      </c>
      <c r="J3765" s="75">
        <v>190.06</v>
      </c>
      <c r="K3765" s="75">
        <v>156.51999999999998</v>
      </c>
      <c r="L3765" s="74" t="s">
        <v>674</v>
      </c>
      <c r="M3765" s="75">
        <v>201.24000000000004</v>
      </c>
      <c r="N3765" s="75">
        <v>201.24000000000004</v>
      </c>
      <c r="O3765" s="75">
        <v>201.24000000000004</v>
      </c>
      <c r="P3765" s="75">
        <v>97.690839999999994</v>
      </c>
      <c r="Q3765" s="75">
        <v>207.94800000000001</v>
      </c>
    </row>
    <row r="3766" spans="1:17" x14ac:dyDescent="0.2">
      <c r="A3766" s="19">
        <v>40935280</v>
      </c>
      <c r="B3766" s="19" t="s">
        <v>399</v>
      </c>
      <c r="C3766" s="72" t="s">
        <v>5264</v>
      </c>
      <c r="D3766" s="73">
        <v>134.25</v>
      </c>
      <c r="E3766" s="74">
        <v>0</v>
      </c>
      <c r="G3766" s="75">
        <v>97.690839999999994</v>
      </c>
      <c r="H3766" s="75">
        <v>207.94800000000001</v>
      </c>
      <c r="I3766" s="75">
        <v>201.24000000000004</v>
      </c>
      <c r="J3766" s="75">
        <v>190.06</v>
      </c>
      <c r="K3766" s="75">
        <v>156.51999999999998</v>
      </c>
      <c r="L3766" s="74" t="s">
        <v>674</v>
      </c>
      <c r="M3766" s="75">
        <v>201.24000000000004</v>
      </c>
      <c r="N3766" s="75">
        <v>201.24000000000004</v>
      </c>
      <c r="O3766" s="75">
        <v>201.24000000000004</v>
      </c>
      <c r="P3766" s="75">
        <v>97.690839999999994</v>
      </c>
      <c r="Q3766" s="75">
        <v>207.94800000000001</v>
      </c>
    </row>
    <row r="3767" spans="1:17" x14ac:dyDescent="0.2">
      <c r="A3767" s="19">
        <v>40935298</v>
      </c>
      <c r="B3767" s="19" t="s">
        <v>415</v>
      </c>
      <c r="C3767" s="72" t="s">
        <v>5265</v>
      </c>
      <c r="D3767" s="73">
        <v>164.5</v>
      </c>
      <c r="E3767" s="74">
        <v>0</v>
      </c>
      <c r="G3767" s="75">
        <v>79.515799999999999</v>
      </c>
      <c r="H3767" s="75">
        <v>169.26000000000002</v>
      </c>
      <c r="I3767" s="75">
        <v>163.80000000000001</v>
      </c>
      <c r="J3767" s="75">
        <v>154.69999999999999</v>
      </c>
      <c r="K3767" s="75">
        <v>127.39999999999999</v>
      </c>
      <c r="L3767" s="74" t="s">
        <v>674</v>
      </c>
      <c r="M3767" s="75">
        <v>163.80000000000001</v>
      </c>
      <c r="N3767" s="75">
        <v>163.80000000000001</v>
      </c>
      <c r="O3767" s="75">
        <v>163.80000000000001</v>
      </c>
      <c r="P3767" s="75">
        <v>79.515799999999999</v>
      </c>
      <c r="Q3767" s="75">
        <v>169.26000000000002</v>
      </c>
    </row>
    <row r="3768" spans="1:17" x14ac:dyDescent="0.2">
      <c r="A3768" s="19">
        <v>40935306</v>
      </c>
      <c r="B3768" s="19" t="s">
        <v>3075</v>
      </c>
      <c r="C3768" s="72" t="s">
        <v>5266</v>
      </c>
      <c r="D3768" s="73">
        <v>179.25</v>
      </c>
      <c r="E3768" s="74">
        <v>0</v>
      </c>
      <c r="G3768" s="75">
        <v>173.44929999999999</v>
      </c>
      <c r="H3768" s="75">
        <v>369.21000000000004</v>
      </c>
      <c r="I3768" s="75">
        <v>357.30000000000007</v>
      </c>
      <c r="J3768" s="75">
        <v>337.45</v>
      </c>
      <c r="K3768" s="75">
        <v>277.89999999999998</v>
      </c>
      <c r="L3768" s="74" t="s">
        <v>674</v>
      </c>
      <c r="M3768" s="75">
        <v>357.30000000000007</v>
      </c>
      <c r="N3768" s="75">
        <v>357.30000000000007</v>
      </c>
      <c r="O3768" s="75">
        <v>357.30000000000007</v>
      </c>
      <c r="P3768" s="75">
        <v>173.44929999999999</v>
      </c>
      <c r="Q3768" s="75">
        <v>369.21000000000004</v>
      </c>
    </row>
    <row r="3769" spans="1:17" x14ac:dyDescent="0.2">
      <c r="A3769" s="19">
        <v>40935314</v>
      </c>
      <c r="B3769" s="19" t="s">
        <v>3532</v>
      </c>
      <c r="C3769" s="72" t="s">
        <v>5190</v>
      </c>
      <c r="D3769" s="73">
        <v>113</v>
      </c>
      <c r="E3769" s="74">
        <v>0</v>
      </c>
      <c r="G3769" s="75">
        <v>199.47106400000001</v>
      </c>
      <c r="H3769" s="75">
        <v>424.60080000000005</v>
      </c>
      <c r="I3769" s="75">
        <v>410.90400000000005</v>
      </c>
      <c r="J3769" s="75">
        <v>388.07599999999996</v>
      </c>
      <c r="K3769" s="75">
        <v>319.59199999999998</v>
      </c>
      <c r="L3769" s="74" t="s">
        <v>674</v>
      </c>
      <c r="M3769" s="75">
        <v>410.90400000000005</v>
      </c>
      <c r="N3769" s="75">
        <v>410.90400000000005</v>
      </c>
      <c r="O3769" s="75">
        <v>410.90400000000005</v>
      </c>
      <c r="P3769" s="75">
        <v>199.47106400000001</v>
      </c>
      <c r="Q3769" s="75">
        <v>424.60080000000005</v>
      </c>
    </row>
    <row r="3770" spans="1:17" x14ac:dyDescent="0.2">
      <c r="A3770" s="19">
        <v>40935322</v>
      </c>
      <c r="B3770" s="19" t="s">
        <v>3090</v>
      </c>
      <c r="C3770" s="72" t="s">
        <v>5191</v>
      </c>
      <c r="D3770" s="73">
        <v>127.5</v>
      </c>
      <c r="E3770" s="74">
        <v>0</v>
      </c>
      <c r="G3770" s="75">
        <v>419.55070000000001</v>
      </c>
      <c r="H3770" s="75">
        <v>432.45000000000005</v>
      </c>
      <c r="I3770" s="75">
        <v>418.5</v>
      </c>
      <c r="J3770" s="75">
        <v>395.25</v>
      </c>
      <c r="K3770" s="75">
        <v>325.5</v>
      </c>
      <c r="L3770" s="76">
        <v>183.27599999999998</v>
      </c>
      <c r="M3770" s="75">
        <v>418.5</v>
      </c>
      <c r="N3770" s="75">
        <v>418.5</v>
      </c>
      <c r="O3770" s="75">
        <v>418.5</v>
      </c>
      <c r="P3770" s="77">
        <v>183.27599999999998</v>
      </c>
      <c r="Q3770" s="77">
        <v>432.45000000000005</v>
      </c>
    </row>
    <row r="3771" spans="1:17" x14ac:dyDescent="0.2">
      <c r="A3771" s="19">
        <v>40935330</v>
      </c>
      <c r="B3771" s="19" t="s">
        <v>2832</v>
      </c>
      <c r="C3771" s="72" t="s">
        <v>5267</v>
      </c>
      <c r="D3771" s="73">
        <v>186</v>
      </c>
      <c r="E3771" s="74">
        <v>0</v>
      </c>
      <c r="G3771" s="75">
        <v>143.48669800000002</v>
      </c>
      <c r="H3771" s="75">
        <v>305.43060000000003</v>
      </c>
      <c r="I3771" s="75">
        <v>295.57800000000003</v>
      </c>
      <c r="J3771" s="75">
        <v>279.15699999999998</v>
      </c>
      <c r="K3771" s="75">
        <v>229.89400000000001</v>
      </c>
      <c r="L3771" s="74" t="s">
        <v>674</v>
      </c>
      <c r="M3771" s="75">
        <v>295.57800000000003</v>
      </c>
      <c r="N3771" s="75">
        <v>295.57800000000003</v>
      </c>
      <c r="O3771" s="75">
        <v>295.57800000000003</v>
      </c>
      <c r="P3771" s="75">
        <v>143.48669800000002</v>
      </c>
      <c r="Q3771" s="75">
        <v>305.43060000000003</v>
      </c>
    </row>
    <row r="3772" spans="1:17" x14ac:dyDescent="0.2">
      <c r="A3772" s="19">
        <v>40935348</v>
      </c>
      <c r="B3772" s="19" t="s">
        <v>4804</v>
      </c>
      <c r="C3772" s="72" t="s">
        <v>5268</v>
      </c>
      <c r="D3772" s="73">
        <v>119.5</v>
      </c>
      <c r="E3772" s="74">
        <v>0</v>
      </c>
      <c r="G3772" s="75">
        <v>4406.9932500000004</v>
      </c>
      <c r="H3772" s="75">
        <v>7482.9474000000009</v>
      </c>
      <c r="I3772" s="75">
        <v>7241.5620000000008</v>
      </c>
      <c r="J3772" s="75">
        <v>6839.2529999999997</v>
      </c>
      <c r="K3772" s="75">
        <v>5632.326</v>
      </c>
      <c r="L3772" s="76">
        <v>1120.806</v>
      </c>
      <c r="M3772" s="75">
        <v>7241.5620000000008</v>
      </c>
      <c r="N3772" s="75">
        <v>7241.5620000000008</v>
      </c>
      <c r="O3772" s="75">
        <v>7241.5620000000008</v>
      </c>
      <c r="P3772" s="77">
        <v>1120.806</v>
      </c>
      <c r="Q3772" s="77">
        <v>7482.9474000000009</v>
      </c>
    </row>
    <row r="3773" spans="1:17" x14ac:dyDescent="0.2">
      <c r="A3773" s="19">
        <v>40935355</v>
      </c>
      <c r="B3773" s="19" t="s">
        <v>4722</v>
      </c>
      <c r="C3773" s="72" t="s">
        <v>5271</v>
      </c>
      <c r="D3773" s="73">
        <v>113</v>
      </c>
      <c r="E3773" s="74">
        <v>0</v>
      </c>
      <c r="G3773" s="75">
        <v>101.66663</v>
      </c>
      <c r="H3773" s="75">
        <v>216.411</v>
      </c>
      <c r="I3773" s="75">
        <v>209.43</v>
      </c>
      <c r="J3773" s="75">
        <v>197.79499999999999</v>
      </c>
      <c r="K3773" s="75">
        <v>162.88999999999999</v>
      </c>
      <c r="L3773" s="74" t="s">
        <v>674</v>
      </c>
      <c r="M3773" s="75">
        <v>209.43</v>
      </c>
      <c r="N3773" s="75">
        <v>209.43</v>
      </c>
      <c r="O3773" s="75">
        <v>209.43</v>
      </c>
      <c r="P3773" s="75">
        <v>101.66663</v>
      </c>
      <c r="Q3773" s="75">
        <v>216.411</v>
      </c>
    </row>
    <row r="3774" spans="1:17" x14ac:dyDescent="0.2">
      <c r="A3774" s="19">
        <v>40935371</v>
      </c>
      <c r="B3774" s="19" t="s">
        <v>3359</v>
      </c>
      <c r="C3774" s="72" t="s">
        <v>5272</v>
      </c>
      <c r="D3774" s="73">
        <v>174.5</v>
      </c>
      <c r="E3774" s="74">
        <v>0</v>
      </c>
      <c r="G3774" s="75">
        <v>26.323225000000001</v>
      </c>
      <c r="H3774" s="75">
        <v>56.032500000000006</v>
      </c>
      <c r="I3774" s="75">
        <v>54.225000000000009</v>
      </c>
      <c r="J3774" s="75">
        <v>51.212499999999999</v>
      </c>
      <c r="K3774" s="75">
        <v>42.174999999999997</v>
      </c>
      <c r="L3774" s="74" t="s">
        <v>674</v>
      </c>
      <c r="M3774" s="75">
        <v>54.225000000000009</v>
      </c>
      <c r="N3774" s="75">
        <v>54.225000000000009</v>
      </c>
      <c r="O3774" s="75">
        <v>54.225000000000009</v>
      </c>
      <c r="P3774" s="75">
        <v>26.323225000000001</v>
      </c>
      <c r="Q3774" s="75">
        <v>56.032500000000006</v>
      </c>
    </row>
    <row r="3775" spans="1:17" x14ac:dyDescent="0.2">
      <c r="A3775" s="19">
        <v>40935389</v>
      </c>
      <c r="B3775" s="19" t="s">
        <v>1</v>
      </c>
      <c r="C3775" s="72" t="s">
        <v>5273</v>
      </c>
      <c r="D3775" s="73">
        <v>166.75</v>
      </c>
      <c r="E3775" s="74">
        <v>0</v>
      </c>
      <c r="G3775" s="75">
        <v>23.513958000000002</v>
      </c>
      <c r="H3775" s="75">
        <v>50.052600000000005</v>
      </c>
      <c r="I3775" s="75">
        <v>48.438000000000009</v>
      </c>
      <c r="J3775" s="75">
        <v>45.747</v>
      </c>
      <c r="K3775" s="75">
        <v>37.673999999999999</v>
      </c>
      <c r="L3775" s="74" t="s">
        <v>674</v>
      </c>
      <c r="M3775" s="75">
        <v>48.438000000000009</v>
      </c>
      <c r="N3775" s="75">
        <v>48.438000000000009</v>
      </c>
      <c r="O3775" s="75">
        <v>48.438000000000009</v>
      </c>
      <c r="P3775" s="75">
        <v>23.513958000000002</v>
      </c>
      <c r="Q3775" s="75">
        <v>50.052600000000005</v>
      </c>
    </row>
    <row r="3776" spans="1:17" x14ac:dyDescent="0.2">
      <c r="A3776" s="19">
        <v>40935397</v>
      </c>
      <c r="B3776" s="19" t="s">
        <v>268</v>
      </c>
      <c r="C3776" s="72" t="s">
        <v>5274</v>
      </c>
      <c r="D3776" s="73">
        <v>179.25</v>
      </c>
      <c r="E3776" s="74">
        <v>0</v>
      </c>
      <c r="G3776" s="75">
        <v>0</v>
      </c>
      <c r="H3776" s="75">
        <v>133.12019999999998</v>
      </c>
      <c r="I3776" s="75">
        <v>128.82599999999999</v>
      </c>
      <c r="J3776" s="75">
        <v>121.66899999999998</v>
      </c>
      <c r="K3776" s="75">
        <v>100.19799999999998</v>
      </c>
      <c r="L3776" s="76">
        <v>0</v>
      </c>
      <c r="M3776" s="75">
        <v>128.82599999999999</v>
      </c>
      <c r="N3776" s="75">
        <v>128.82599999999999</v>
      </c>
      <c r="O3776" s="75">
        <v>128.82599999999999</v>
      </c>
      <c r="P3776" s="77">
        <v>0</v>
      </c>
      <c r="Q3776" s="77">
        <v>133.12019999999998</v>
      </c>
    </row>
    <row r="3777" spans="1:17" x14ac:dyDescent="0.2">
      <c r="A3777" s="19">
        <v>40935405</v>
      </c>
      <c r="B3777" s="19" t="s">
        <v>4951</v>
      </c>
      <c r="C3777" s="72" t="s">
        <v>5275</v>
      </c>
      <c r="D3777" s="73">
        <v>179.25</v>
      </c>
      <c r="E3777" s="74">
        <v>0</v>
      </c>
      <c r="G3777" s="75">
        <v>0</v>
      </c>
      <c r="H3777" s="75">
        <v>128.80500000000001</v>
      </c>
      <c r="I3777" s="75">
        <v>124.65</v>
      </c>
      <c r="J3777" s="75">
        <v>117.72499999999999</v>
      </c>
      <c r="K3777" s="75">
        <v>96.949999999999989</v>
      </c>
      <c r="L3777" s="76">
        <v>0</v>
      </c>
      <c r="M3777" s="75">
        <v>124.65</v>
      </c>
      <c r="N3777" s="75">
        <v>124.65</v>
      </c>
      <c r="O3777" s="75">
        <v>124.65</v>
      </c>
      <c r="P3777" s="77">
        <v>0</v>
      </c>
      <c r="Q3777" s="77">
        <v>128.80500000000001</v>
      </c>
    </row>
    <row r="3778" spans="1:17" x14ac:dyDescent="0.2">
      <c r="A3778" s="19">
        <v>40935413</v>
      </c>
      <c r="B3778" s="19" t="s">
        <v>397</v>
      </c>
      <c r="C3778" s="72" t="s">
        <v>5276</v>
      </c>
      <c r="D3778" s="73">
        <v>191.5</v>
      </c>
      <c r="E3778" s="74">
        <v>0</v>
      </c>
      <c r="G3778" s="75">
        <v>0</v>
      </c>
      <c r="H3778" s="75">
        <v>0</v>
      </c>
      <c r="I3778" s="75">
        <v>0</v>
      </c>
      <c r="J3778" s="75">
        <v>0</v>
      </c>
      <c r="K3778" s="75">
        <v>0</v>
      </c>
      <c r="L3778" s="74" t="s">
        <v>674</v>
      </c>
      <c r="M3778" s="75">
        <v>0</v>
      </c>
      <c r="N3778" s="75">
        <v>0</v>
      </c>
      <c r="O3778" s="75">
        <v>0</v>
      </c>
      <c r="P3778" s="75">
        <v>0</v>
      </c>
      <c r="Q3778" s="75">
        <v>0</v>
      </c>
    </row>
    <row r="3779" spans="1:17" x14ac:dyDescent="0.2">
      <c r="A3779" s="19">
        <v>40935421</v>
      </c>
      <c r="B3779" s="19" t="s">
        <v>2474</v>
      </c>
      <c r="C3779" s="72" t="s">
        <v>5277</v>
      </c>
      <c r="D3779" s="73">
        <v>124.5</v>
      </c>
      <c r="E3779" s="74">
        <v>0</v>
      </c>
      <c r="G3779" s="75">
        <v>9.2198499999999992</v>
      </c>
      <c r="H3779" s="75">
        <v>75.357900000000001</v>
      </c>
      <c r="I3779" s="75">
        <v>72.927000000000007</v>
      </c>
      <c r="J3779" s="75">
        <v>68.875500000000002</v>
      </c>
      <c r="K3779" s="75">
        <v>56.720999999999997</v>
      </c>
      <c r="L3779" s="76">
        <v>0</v>
      </c>
      <c r="M3779" s="75">
        <v>72.927000000000007</v>
      </c>
      <c r="N3779" s="75">
        <v>72.927000000000007</v>
      </c>
      <c r="O3779" s="75">
        <v>72.927000000000007</v>
      </c>
      <c r="P3779" s="77">
        <v>0</v>
      </c>
      <c r="Q3779" s="77">
        <v>75.357900000000001</v>
      </c>
    </row>
    <row r="3780" spans="1:17" x14ac:dyDescent="0.2">
      <c r="A3780" s="19">
        <v>40935439</v>
      </c>
      <c r="B3780" s="19" t="s">
        <v>269</v>
      </c>
      <c r="C3780" s="72" t="s">
        <v>5278</v>
      </c>
      <c r="D3780" s="73">
        <v>179.25</v>
      </c>
      <c r="E3780" s="74">
        <v>0</v>
      </c>
      <c r="G3780" s="75">
        <v>12.470559999999999</v>
      </c>
      <c r="H3780" s="75">
        <v>91.074900000000014</v>
      </c>
      <c r="I3780" s="75">
        <v>88.137000000000015</v>
      </c>
      <c r="J3780" s="75">
        <v>83.240499999999997</v>
      </c>
      <c r="K3780" s="75">
        <v>68.551000000000002</v>
      </c>
      <c r="L3780" s="76">
        <v>0</v>
      </c>
      <c r="M3780" s="75">
        <v>88.137000000000015</v>
      </c>
      <c r="N3780" s="75">
        <v>88.137000000000015</v>
      </c>
      <c r="O3780" s="75">
        <v>88.137000000000015</v>
      </c>
      <c r="P3780" s="77">
        <v>0</v>
      </c>
      <c r="Q3780" s="77">
        <v>91.074900000000014</v>
      </c>
    </row>
    <row r="3781" spans="1:17" x14ac:dyDescent="0.2">
      <c r="A3781" s="19">
        <v>40935447</v>
      </c>
      <c r="B3781" s="19" t="s">
        <v>270</v>
      </c>
      <c r="C3781" s="72" t="s">
        <v>5279</v>
      </c>
      <c r="D3781" s="73">
        <v>166.75</v>
      </c>
      <c r="E3781" s="74">
        <v>0</v>
      </c>
      <c r="G3781" s="75">
        <v>147.95482999999999</v>
      </c>
      <c r="H3781" s="75">
        <v>234.82500000000002</v>
      </c>
      <c r="I3781" s="75">
        <v>227.25</v>
      </c>
      <c r="J3781" s="75">
        <v>214.625</v>
      </c>
      <c r="K3781" s="75">
        <v>176.75</v>
      </c>
      <c r="L3781" s="76">
        <v>20.690999999999999</v>
      </c>
      <c r="M3781" s="75">
        <v>227.25</v>
      </c>
      <c r="N3781" s="75">
        <v>227.25</v>
      </c>
      <c r="O3781" s="75">
        <v>227.25</v>
      </c>
      <c r="P3781" s="77">
        <v>20.690999999999999</v>
      </c>
      <c r="Q3781" s="77">
        <v>234.82500000000002</v>
      </c>
    </row>
    <row r="3782" spans="1:17" x14ac:dyDescent="0.2">
      <c r="A3782" s="19">
        <v>40935454</v>
      </c>
      <c r="B3782" s="19" t="s">
        <v>3760</v>
      </c>
      <c r="C3782" s="72" t="s">
        <v>5280</v>
      </c>
      <c r="D3782" s="73">
        <v>179.25</v>
      </c>
      <c r="E3782" s="74">
        <v>0</v>
      </c>
      <c r="G3782" s="75">
        <v>79.043579999999992</v>
      </c>
      <c r="H3782" s="75">
        <v>90.051900000000003</v>
      </c>
      <c r="I3782" s="75">
        <v>87.147000000000006</v>
      </c>
      <c r="J3782" s="75">
        <v>82.305499999999995</v>
      </c>
      <c r="K3782" s="75">
        <v>67.780999999999992</v>
      </c>
      <c r="L3782" s="76">
        <v>49.509</v>
      </c>
      <c r="M3782" s="75">
        <v>87.147000000000006</v>
      </c>
      <c r="N3782" s="75">
        <v>87.147000000000006</v>
      </c>
      <c r="O3782" s="75">
        <v>87.147000000000006</v>
      </c>
      <c r="P3782" s="77">
        <v>49.509</v>
      </c>
      <c r="Q3782" s="77">
        <v>90.051900000000003</v>
      </c>
    </row>
    <row r="3783" spans="1:17" x14ac:dyDescent="0.2">
      <c r="A3783" s="19">
        <v>40935462</v>
      </c>
      <c r="B3783" s="19" t="s">
        <v>3435</v>
      </c>
      <c r="C3783" s="72" t="s">
        <v>5281</v>
      </c>
      <c r="D3783" s="73">
        <v>150.5</v>
      </c>
      <c r="E3783" s="74">
        <v>0</v>
      </c>
      <c r="G3783" s="75">
        <v>72.675229999999999</v>
      </c>
      <c r="H3783" s="75">
        <v>268.01670000000001</v>
      </c>
      <c r="I3783" s="75">
        <v>259.37099999999998</v>
      </c>
      <c r="J3783" s="75">
        <v>244.9615</v>
      </c>
      <c r="K3783" s="75">
        <v>201.73299999999998</v>
      </c>
      <c r="L3783" s="76">
        <v>211.41</v>
      </c>
      <c r="M3783" s="75">
        <v>259.37099999999998</v>
      </c>
      <c r="N3783" s="75">
        <v>259.37099999999998</v>
      </c>
      <c r="O3783" s="75">
        <v>259.37099999999998</v>
      </c>
      <c r="P3783" s="77">
        <v>72.675229999999999</v>
      </c>
      <c r="Q3783" s="77">
        <v>268.01670000000001</v>
      </c>
    </row>
    <row r="3784" spans="1:17" x14ac:dyDescent="0.2">
      <c r="A3784" s="19">
        <v>40935470</v>
      </c>
      <c r="B3784" s="19" t="s">
        <v>3429</v>
      </c>
      <c r="C3784" s="72" t="s">
        <v>5282</v>
      </c>
      <c r="D3784" s="73">
        <v>159.5</v>
      </c>
      <c r="E3784" s="74">
        <v>0</v>
      </c>
      <c r="G3784" s="75">
        <v>72.675229999999999</v>
      </c>
      <c r="H3784" s="75">
        <v>268.01670000000001</v>
      </c>
      <c r="I3784" s="75">
        <v>259.37099999999998</v>
      </c>
      <c r="J3784" s="75">
        <v>244.9615</v>
      </c>
      <c r="K3784" s="75">
        <v>201.73299999999998</v>
      </c>
      <c r="L3784" s="76">
        <v>211.41</v>
      </c>
      <c r="M3784" s="75">
        <v>259.37099999999998</v>
      </c>
      <c r="N3784" s="75">
        <v>259.37099999999998</v>
      </c>
      <c r="O3784" s="75">
        <v>259.37099999999998</v>
      </c>
      <c r="P3784" s="77">
        <v>72.675229999999999</v>
      </c>
      <c r="Q3784" s="77">
        <v>268.01670000000001</v>
      </c>
    </row>
    <row r="3785" spans="1:17" x14ac:dyDescent="0.2">
      <c r="A3785" s="19">
        <v>40935504</v>
      </c>
      <c r="B3785" s="19" t="s">
        <v>3634</v>
      </c>
      <c r="C3785" s="72" t="s">
        <v>5212</v>
      </c>
      <c r="D3785" s="73">
        <v>11</v>
      </c>
      <c r="E3785" s="74">
        <v>0</v>
      </c>
      <c r="G3785" s="75">
        <v>72.675229999999999</v>
      </c>
      <c r="H3785" s="75">
        <v>279.93</v>
      </c>
      <c r="I3785" s="75">
        <v>270.90000000000003</v>
      </c>
      <c r="J3785" s="75">
        <v>255.85</v>
      </c>
      <c r="K3785" s="75">
        <v>210.7</v>
      </c>
      <c r="L3785" s="76">
        <v>211.41</v>
      </c>
      <c r="M3785" s="75">
        <v>270.90000000000003</v>
      </c>
      <c r="N3785" s="75">
        <v>270.90000000000003</v>
      </c>
      <c r="O3785" s="75">
        <v>270.90000000000003</v>
      </c>
      <c r="P3785" s="77">
        <v>72.675229999999999</v>
      </c>
      <c r="Q3785" s="77">
        <v>279.93</v>
      </c>
    </row>
    <row r="3786" spans="1:17" x14ac:dyDescent="0.2">
      <c r="A3786" s="19">
        <v>40937609</v>
      </c>
      <c r="B3786" s="19" t="s">
        <v>1966</v>
      </c>
      <c r="C3786" s="72" t="s">
        <v>5283</v>
      </c>
      <c r="D3786" s="73">
        <v>127</v>
      </c>
      <c r="E3786" s="74">
        <v>0</v>
      </c>
      <c r="G3786" s="75">
        <v>0</v>
      </c>
      <c r="H3786" s="75">
        <v>268.01670000000001</v>
      </c>
      <c r="I3786" s="75">
        <v>259.37099999999998</v>
      </c>
      <c r="J3786" s="75">
        <v>244.9615</v>
      </c>
      <c r="K3786" s="75">
        <v>201.73299999999998</v>
      </c>
      <c r="L3786" s="76">
        <v>0</v>
      </c>
      <c r="M3786" s="75">
        <v>259.37099999999998</v>
      </c>
      <c r="N3786" s="75">
        <v>259.37099999999998</v>
      </c>
      <c r="O3786" s="75">
        <v>259.37099999999998</v>
      </c>
      <c r="P3786" s="77">
        <v>0</v>
      </c>
      <c r="Q3786" s="77">
        <v>268.01670000000001</v>
      </c>
    </row>
    <row r="3787" spans="1:17" x14ac:dyDescent="0.2">
      <c r="A3787" s="19">
        <v>40937674</v>
      </c>
      <c r="B3787" s="19" t="s">
        <v>4083</v>
      </c>
      <c r="C3787" s="72" t="s">
        <v>5284</v>
      </c>
      <c r="D3787" s="73">
        <v>225.25</v>
      </c>
      <c r="E3787" s="74">
        <v>0</v>
      </c>
      <c r="G3787" s="75">
        <v>72.675229999999999</v>
      </c>
      <c r="H3787" s="75">
        <v>268.01670000000001</v>
      </c>
      <c r="I3787" s="75">
        <v>259.37099999999998</v>
      </c>
      <c r="J3787" s="75">
        <v>244.9615</v>
      </c>
      <c r="K3787" s="75">
        <v>201.73299999999998</v>
      </c>
      <c r="L3787" s="76">
        <v>211.41</v>
      </c>
      <c r="M3787" s="75">
        <v>259.37099999999998</v>
      </c>
      <c r="N3787" s="75">
        <v>259.37099999999998</v>
      </c>
      <c r="O3787" s="75">
        <v>259.37099999999998</v>
      </c>
      <c r="P3787" s="77">
        <v>72.675229999999999</v>
      </c>
      <c r="Q3787" s="77">
        <v>268.01670000000001</v>
      </c>
    </row>
    <row r="3788" spans="1:17" x14ac:dyDescent="0.2">
      <c r="A3788" s="19">
        <v>40937724</v>
      </c>
      <c r="B3788" s="19" t="s">
        <v>4085</v>
      </c>
      <c r="C3788" s="72" t="s">
        <v>5285</v>
      </c>
      <c r="D3788" s="73">
        <v>280</v>
      </c>
      <c r="E3788" s="74">
        <v>0</v>
      </c>
      <c r="G3788" s="75">
        <v>72.675229999999999</v>
      </c>
      <c r="H3788" s="75">
        <v>268.01670000000001</v>
      </c>
      <c r="I3788" s="75">
        <v>259.37099999999998</v>
      </c>
      <c r="J3788" s="75">
        <v>244.9615</v>
      </c>
      <c r="K3788" s="75">
        <v>201.73299999999998</v>
      </c>
      <c r="L3788" s="76">
        <v>211.41</v>
      </c>
      <c r="M3788" s="75">
        <v>259.37099999999998</v>
      </c>
      <c r="N3788" s="75">
        <v>259.37099999999998</v>
      </c>
      <c r="O3788" s="75">
        <v>259.37099999999998</v>
      </c>
      <c r="P3788" s="77">
        <v>72.675229999999999</v>
      </c>
      <c r="Q3788" s="77">
        <v>268.01670000000001</v>
      </c>
    </row>
    <row r="3789" spans="1:17" x14ac:dyDescent="0.2">
      <c r="A3789" s="19">
        <v>40938508</v>
      </c>
      <c r="B3789" s="19" t="s">
        <v>1334</v>
      </c>
      <c r="C3789" s="72" t="s">
        <v>5287</v>
      </c>
      <c r="D3789" s="73">
        <v>96.5</v>
      </c>
      <c r="E3789" s="74">
        <v>0</v>
      </c>
      <c r="G3789" s="75">
        <v>5.4525120000000005</v>
      </c>
      <c r="H3789" s="75">
        <v>11.606400000000001</v>
      </c>
      <c r="I3789" s="75">
        <v>11.232000000000003</v>
      </c>
      <c r="J3789" s="75">
        <v>10.608000000000001</v>
      </c>
      <c r="K3789" s="75">
        <v>8.7359999999999989</v>
      </c>
      <c r="L3789" s="74" t="s">
        <v>674</v>
      </c>
      <c r="M3789" s="75">
        <v>11.232000000000003</v>
      </c>
      <c r="N3789" s="75">
        <v>11.232000000000003</v>
      </c>
      <c r="O3789" s="75">
        <v>11.232000000000003</v>
      </c>
      <c r="P3789" s="75">
        <v>5.4525120000000005</v>
      </c>
      <c r="Q3789" s="75">
        <v>11.606400000000001</v>
      </c>
    </row>
    <row r="3790" spans="1:17" x14ac:dyDescent="0.2">
      <c r="A3790" s="19">
        <v>40940314</v>
      </c>
      <c r="B3790" s="19" t="s">
        <v>272</v>
      </c>
      <c r="C3790" s="72" t="s">
        <v>5288</v>
      </c>
      <c r="D3790" s="73">
        <v>277.75</v>
      </c>
      <c r="E3790" s="74">
        <v>0</v>
      </c>
      <c r="G3790" s="75">
        <v>306.06099999999998</v>
      </c>
      <c r="H3790" s="75">
        <v>81.923700000000011</v>
      </c>
      <c r="I3790" s="75">
        <v>79.281000000000006</v>
      </c>
      <c r="J3790" s="75">
        <v>74.876500000000007</v>
      </c>
      <c r="K3790" s="75">
        <v>61.662999999999997</v>
      </c>
      <c r="L3790" s="76">
        <v>183.27599999999998</v>
      </c>
      <c r="M3790" s="75">
        <v>79.281000000000006</v>
      </c>
      <c r="N3790" s="75">
        <v>79.281000000000006</v>
      </c>
      <c r="O3790" s="75">
        <v>79.281000000000006</v>
      </c>
      <c r="P3790" s="77">
        <v>61.662999999999997</v>
      </c>
      <c r="Q3790" s="77">
        <v>306.06099999999998</v>
      </c>
    </row>
    <row r="3791" spans="1:17" x14ac:dyDescent="0.2">
      <c r="A3791" s="19">
        <v>40940322</v>
      </c>
      <c r="B3791" s="19" t="s">
        <v>3815</v>
      </c>
      <c r="C3791" s="72" t="s">
        <v>5289</v>
      </c>
      <c r="D3791" s="73">
        <v>277.75</v>
      </c>
      <c r="E3791" s="74">
        <v>0</v>
      </c>
      <c r="G3791" s="75">
        <v>306.06099999999998</v>
      </c>
      <c r="H3791" s="75">
        <v>81.923700000000011</v>
      </c>
      <c r="I3791" s="75">
        <v>79.281000000000006</v>
      </c>
      <c r="J3791" s="75">
        <v>74.876500000000007</v>
      </c>
      <c r="K3791" s="75">
        <v>61.662999999999997</v>
      </c>
      <c r="L3791" s="76">
        <v>183.27599999999998</v>
      </c>
      <c r="M3791" s="75">
        <v>79.281000000000006</v>
      </c>
      <c r="N3791" s="75">
        <v>79.281000000000006</v>
      </c>
      <c r="O3791" s="75">
        <v>79.281000000000006</v>
      </c>
      <c r="P3791" s="77">
        <v>61.662999999999997</v>
      </c>
      <c r="Q3791" s="77">
        <v>306.06099999999998</v>
      </c>
    </row>
    <row r="3792" spans="1:17" x14ac:dyDescent="0.2">
      <c r="A3792" s="19">
        <v>40940330</v>
      </c>
      <c r="B3792" s="19" t="s">
        <v>3812</v>
      </c>
      <c r="C3792" s="72" t="s">
        <v>5290</v>
      </c>
      <c r="D3792" s="73">
        <v>277.75</v>
      </c>
      <c r="E3792" s="74">
        <v>0</v>
      </c>
      <c r="G3792" s="75">
        <v>0</v>
      </c>
      <c r="H3792" s="75">
        <v>299.6925</v>
      </c>
      <c r="I3792" s="75">
        <v>290.02500000000003</v>
      </c>
      <c r="J3792" s="75">
        <v>273.91249999999997</v>
      </c>
      <c r="K3792" s="75">
        <v>225.57499999999999</v>
      </c>
      <c r="L3792" s="76">
        <v>0</v>
      </c>
      <c r="M3792" s="75">
        <v>290.02500000000003</v>
      </c>
      <c r="N3792" s="75">
        <v>290.02500000000003</v>
      </c>
      <c r="O3792" s="75">
        <v>290.02500000000003</v>
      </c>
      <c r="P3792" s="77">
        <v>0</v>
      </c>
      <c r="Q3792" s="77">
        <v>299.6925</v>
      </c>
    </row>
    <row r="3793" spans="1:17" x14ac:dyDescent="0.2">
      <c r="A3793" s="19">
        <v>40941114</v>
      </c>
      <c r="B3793" s="19" t="s">
        <v>5296</v>
      </c>
      <c r="C3793" s="20">
        <v>20560</v>
      </c>
      <c r="D3793" s="73">
        <v>39.5</v>
      </c>
      <c r="E3793" s="74">
        <v>28.703999999999997</v>
      </c>
      <c r="G3793" s="75">
        <v>0</v>
      </c>
      <c r="H3793" s="75">
        <v>0</v>
      </c>
      <c r="I3793" s="75">
        <v>0</v>
      </c>
      <c r="J3793" s="75">
        <v>0</v>
      </c>
      <c r="K3793" s="75">
        <v>0</v>
      </c>
      <c r="L3793" s="74" t="s">
        <v>674</v>
      </c>
      <c r="M3793" s="75">
        <v>0</v>
      </c>
      <c r="N3793" s="75">
        <v>0</v>
      </c>
      <c r="O3793" s="75">
        <v>0</v>
      </c>
      <c r="P3793" s="75">
        <v>0</v>
      </c>
      <c r="Q3793" s="75">
        <v>0</v>
      </c>
    </row>
    <row r="3794" spans="1:17" x14ac:dyDescent="0.2">
      <c r="A3794" s="19">
        <v>40941122</v>
      </c>
      <c r="B3794" s="19" t="s">
        <v>5297</v>
      </c>
      <c r="C3794" s="20">
        <v>20561</v>
      </c>
      <c r="D3794" s="73">
        <v>39.5</v>
      </c>
      <c r="E3794" s="74">
        <v>28.703999999999997</v>
      </c>
      <c r="G3794" s="75">
        <v>10.223459999999999</v>
      </c>
      <c r="H3794" s="75">
        <v>21.762</v>
      </c>
      <c r="I3794" s="75">
        <v>21.060000000000002</v>
      </c>
      <c r="J3794" s="75">
        <v>19.889999999999997</v>
      </c>
      <c r="K3794" s="75">
        <v>16.38</v>
      </c>
      <c r="L3794" s="74" t="s">
        <v>674</v>
      </c>
      <c r="M3794" s="75">
        <v>21.060000000000002</v>
      </c>
      <c r="N3794" s="75">
        <v>21.060000000000002</v>
      </c>
      <c r="O3794" s="75">
        <v>21.060000000000002</v>
      </c>
      <c r="P3794" s="75">
        <v>10.223459999999999</v>
      </c>
      <c r="Q3794" s="75">
        <v>21.762</v>
      </c>
    </row>
    <row r="3795" spans="1:17" x14ac:dyDescent="0.2">
      <c r="A3795" s="19">
        <v>40941155</v>
      </c>
      <c r="B3795" s="19" t="s">
        <v>2139</v>
      </c>
      <c r="C3795" s="72"/>
      <c r="D3795" s="73">
        <v>147.75</v>
      </c>
      <c r="E3795" s="74">
        <v>0</v>
      </c>
      <c r="G3795" s="75">
        <v>10.245305</v>
      </c>
      <c r="H3795" s="75">
        <v>21.808500000000002</v>
      </c>
      <c r="I3795" s="75">
        <v>21.105000000000004</v>
      </c>
      <c r="J3795" s="75">
        <v>19.932499999999997</v>
      </c>
      <c r="K3795" s="75">
        <v>16.414999999999999</v>
      </c>
      <c r="L3795" s="74" t="s">
        <v>674</v>
      </c>
      <c r="M3795" s="75">
        <v>21.105000000000004</v>
      </c>
      <c r="N3795" s="75">
        <v>21.105000000000004</v>
      </c>
      <c r="O3795" s="75">
        <v>21.105000000000004</v>
      </c>
      <c r="P3795" s="75">
        <v>10.245305</v>
      </c>
      <c r="Q3795" s="75">
        <v>21.808500000000002</v>
      </c>
    </row>
    <row r="3796" spans="1:17" x14ac:dyDescent="0.2">
      <c r="A3796" s="19">
        <v>40941197</v>
      </c>
      <c r="B3796" s="19" t="s">
        <v>5298</v>
      </c>
      <c r="C3796" s="72" t="s">
        <v>5292</v>
      </c>
      <c r="D3796" s="73">
        <v>74.25</v>
      </c>
      <c r="E3796" s="74">
        <v>0</v>
      </c>
      <c r="G3796" s="75">
        <v>14.526925</v>
      </c>
      <c r="H3796" s="75">
        <v>30.922500000000003</v>
      </c>
      <c r="I3796" s="75">
        <v>29.925000000000004</v>
      </c>
      <c r="J3796" s="75">
        <v>28.262499999999999</v>
      </c>
      <c r="K3796" s="75">
        <v>23.274999999999999</v>
      </c>
      <c r="L3796" s="74" t="s">
        <v>674</v>
      </c>
      <c r="M3796" s="75">
        <v>29.925000000000004</v>
      </c>
      <c r="N3796" s="75">
        <v>29.925000000000004</v>
      </c>
      <c r="O3796" s="75">
        <v>29.925000000000004</v>
      </c>
      <c r="P3796" s="75">
        <v>14.526925</v>
      </c>
      <c r="Q3796" s="75">
        <v>30.922500000000003</v>
      </c>
    </row>
    <row r="3797" spans="1:17" x14ac:dyDescent="0.2">
      <c r="A3797" s="19">
        <v>40936155</v>
      </c>
      <c r="B3797" s="19" t="s">
        <v>3811</v>
      </c>
      <c r="C3797" s="72"/>
      <c r="D3797" s="73">
        <v>35</v>
      </c>
      <c r="E3797" s="74">
        <v>0</v>
      </c>
      <c r="G3797" s="75">
        <v>1.022346</v>
      </c>
      <c r="H3797" s="75">
        <v>2.1762000000000001</v>
      </c>
      <c r="I3797" s="75">
        <v>2.1060000000000003</v>
      </c>
      <c r="J3797" s="75">
        <v>1.9889999999999999</v>
      </c>
      <c r="K3797" s="75">
        <v>1.6379999999999999</v>
      </c>
      <c r="L3797" s="74" t="s">
        <v>674</v>
      </c>
      <c r="M3797" s="75">
        <v>2.1060000000000003</v>
      </c>
      <c r="N3797" s="75">
        <v>2.1060000000000003</v>
      </c>
      <c r="O3797" s="75">
        <v>2.1060000000000003</v>
      </c>
      <c r="P3797" s="75">
        <v>1.022346</v>
      </c>
      <c r="Q3797" s="75">
        <v>2.1762000000000001</v>
      </c>
    </row>
    <row r="3798" spans="1:17" x14ac:dyDescent="0.2">
      <c r="A3798" s="19">
        <v>40936163</v>
      </c>
      <c r="B3798" s="19" t="s">
        <v>2235</v>
      </c>
      <c r="C3798" s="72" t="s">
        <v>5299</v>
      </c>
      <c r="D3798" s="73">
        <v>235.25</v>
      </c>
      <c r="E3798" s="74">
        <v>0</v>
      </c>
      <c r="G3798" s="75">
        <v>0.97428700000000001</v>
      </c>
      <c r="H3798" s="75">
        <v>2.0739000000000001</v>
      </c>
      <c r="I3798" s="75">
        <v>2.0070000000000001</v>
      </c>
      <c r="J3798" s="75">
        <v>1.8955</v>
      </c>
      <c r="K3798" s="75">
        <v>1.5609999999999999</v>
      </c>
      <c r="L3798" s="74" t="s">
        <v>674</v>
      </c>
      <c r="M3798" s="75">
        <v>2.0070000000000001</v>
      </c>
      <c r="N3798" s="75">
        <v>2.0070000000000001</v>
      </c>
      <c r="O3798" s="75">
        <v>2.0070000000000001</v>
      </c>
      <c r="P3798" s="75">
        <v>0.97428700000000001</v>
      </c>
      <c r="Q3798" s="75">
        <v>2.0739000000000001</v>
      </c>
    </row>
    <row r="3799" spans="1:17" x14ac:dyDescent="0.2">
      <c r="A3799" s="19">
        <v>40936171</v>
      </c>
      <c r="B3799" s="19" t="s">
        <v>5260</v>
      </c>
      <c r="C3799" s="72" t="s">
        <v>5295</v>
      </c>
      <c r="D3799" s="73">
        <v>160.75</v>
      </c>
      <c r="E3799" s="74">
        <v>0</v>
      </c>
      <c r="G3799" s="75">
        <v>2.4990679999999998</v>
      </c>
      <c r="H3799" s="75">
        <v>5.3196000000000003</v>
      </c>
      <c r="I3799" s="75">
        <v>5.1480000000000006</v>
      </c>
      <c r="J3799" s="75">
        <v>4.8620000000000001</v>
      </c>
      <c r="K3799" s="75">
        <v>4.0039999999999996</v>
      </c>
      <c r="L3799" s="74" t="s">
        <v>674</v>
      </c>
      <c r="M3799" s="75">
        <v>5.1480000000000006</v>
      </c>
      <c r="N3799" s="75">
        <v>5.1480000000000006</v>
      </c>
      <c r="O3799" s="75">
        <v>5.1480000000000006</v>
      </c>
      <c r="P3799" s="75">
        <v>2.4990679999999998</v>
      </c>
      <c r="Q3799" s="75">
        <v>5.3196000000000003</v>
      </c>
    </row>
    <row r="3800" spans="1:17" x14ac:dyDescent="0.2">
      <c r="A3800" s="19">
        <v>40936197</v>
      </c>
      <c r="B3800" s="19" t="s">
        <v>408</v>
      </c>
      <c r="C3800" s="72" t="s">
        <v>5262</v>
      </c>
      <c r="D3800" s="73">
        <v>120</v>
      </c>
      <c r="E3800" s="74">
        <v>0</v>
      </c>
      <c r="G3800" s="75">
        <v>1.52915</v>
      </c>
      <c r="H3800" s="75">
        <v>3.2550000000000003</v>
      </c>
      <c r="I3800" s="75">
        <v>3.1500000000000004</v>
      </c>
      <c r="J3800" s="75">
        <v>2.9750000000000001</v>
      </c>
      <c r="K3800" s="75">
        <v>2.4499999999999997</v>
      </c>
      <c r="L3800" s="74" t="s">
        <v>674</v>
      </c>
      <c r="M3800" s="75">
        <v>3.1500000000000004</v>
      </c>
      <c r="N3800" s="75">
        <v>3.1500000000000004</v>
      </c>
      <c r="O3800" s="75">
        <v>3.1500000000000004</v>
      </c>
      <c r="P3800" s="75">
        <v>1.52915</v>
      </c>
      <c r="Q3800" s="75">
        <v>3.2550000000000003</v>
      </c>
    </row>
    <row r="3801" spans="1:17" x14ac:dyDescent="0.2">
      <c r="A3801" s="19">
        <v>40936205</v>
      </c>
      <c r="B3801" s="19" t="s">
        <v>3063</v>
      </c>
      <c r="C3801" s="72" t="s">
        <v>5263</v>
      </c>
      <c r="D3801" s="73">
        <v>120</v>
      </c>
      <c r="E3801" s="74">
        <v>0</v>
      </c>
      <c r="G3801" s="75">
        <v>1.8568249999999999</v>
      </c>
      <c r="H3801" s="75">
        <v>3.9525000000000001</v>
      </c>
      <c r="I3801" s="75">
        <v>3.8250000000000006</v>
      </c>
      <c r="J3801" s="75">
        <v>3.6124999999999998</v>
      </c>
      <c r="K3801" s="75">
        <v>2.9749999999999996</v>
      </c>
      <c r="L3801" s="74" t="s">
        <v>674</v>
      </c>
      <c r="M3801" s="75">
        <v>3.8250000000000006</v>
      </c>
      <c r="N3801" s="75">
        <v>3.8250000000000006</v>
      </c>
      <c r="O3801" s="75">
        <v>3.8250000000000006</v>
      </c>
      <c r="P3801" s="75">
        <v>1.8568249999999999</v>
      </c>
      <c r="Q3801" s="75">
        <v>3.9525000000000001</v>
      </c>
    </row>
    <row r="3802" spans="1:17" x14ac:dyDescent="0.2">
      <c r="A3802" s="19">
        <v>40936213</v>
      </c>
      <c r="B3802" s="19" t="s">
        <v>399</v>
      </c>
      <c r="C3802" s="72" t="s">
        <v>5264</v>
      </c>
      <c r="D3802" s="73">
        <v>113.75</v>
      </c>
      <c r="E3802" s="74">
        <v>0</v>
      </c>
      <c r="G3802" s="75">
        <v>1.8568249999999999</v>
      </c>
      <c r="H3802" s="75">
        <v>3.9525000000000001</v>
      </c>
      <c r="I3802" s="75">
        <v>3.8250000000000006</v>
      </c>
      <c r="J3802" s="75">
        <v>3.6124999999999998</v>
      </c>
      <c r="K3802" s="75">
        <v>2.9749999999999996</v>
      </c>
      <c r="L3802" s="74" t="s">
        <v>674</v>
      </c>
      <c r="M3802" s="75">
        <v>3.8250000000000006</v>
      </c>
      <c r="N3802" s="75">
        <v>3.8250000000000006</v>
      </c>
      <c r="O3802" s="75">
        <v>3.8250000000000006</v>
      </c>
      <c r="P3802" s="75">
        <v>1.8568249999999999</v>
      </c>
      <c r="Q3802" s="75">
        <v>3.9525000000000001</v>
      </c>
    </row>
    <row r="3803" spans="1:17" x14ac:dyDescent="0.2">
      <c r="A3803" s="19">
        <v>40936221</v>
      </c>
      <c r="B3803" s="19" t="s">
        <v>415</v>
      </c>
      <c r="C3803" s="72" t="s">
        <v>5265</v>
      </c>
      <c r="D3803" s="73">
        <v>139.5</v>
      </c>
      <c r="E3803" s="74">
        <v>0</v>
      </c>
      <c r="G3803" s="75">
        <v>61.820520000000009</v>
      </c>
      <c r="H3803" s="75">
        <v>76.325099999999992</v>
      </c>
      <c r="I3803" s="75">
        <v>73.863</v>
      </c>
      <c r="J3803" s="75">
        <v>69.759499999999989</v>
      </c>
      <c r="K3803" s="75">
        <v>57.448999999999991</v>
      </c>
      <c r="L3803" s="76">
        <v>34.298999999999999</v>
      </c>
      <c r="M3803" s="75">
        <v>73.863</v>
      </c>
      <c r="N3803" s="75">
        <v>73.863</v>
      </c>
      <c r="O3803" s="75">
        <v>73.863</v>
      </c>
      <c r="P3803" s="77">
        <v>34.298999999999999</v>
      </c>
      <c r="Q3803" s="77">
        <v>76.325099999999992</v>
      </c>
    </row>
    <row r="3804" spans="1:17" x14ac:dyDescent="0.2">
      <c r="A3804" s="19">
        <v>40936239</v>
      </c>
      <c r="B3804" s="19" t="s">
        <v>3075</v>
      </c>
      <c r="C3804" s="72" t="s">
        <v>5266</v>
      </c>
      <c r="D3804" s="73">
        <v>152.25</v>
      </c>
      <c r="E3804" s="74">
        <v>0</v>
      </c>
      <c r="G3804" s="75">
        <v>61.820520000000009</v>
      </c>
      <c r="H3804" s="75">
        <v>76.325099999999992</v>
      </c>
      <c r="I3804" s="75">
        <v>73.863</v>
      </c>
      <c r="J3804" s="75">
        <v>69.759499999999989</v>
      </c>
      <c r="K3804" s="75">
        <v>57.448999999999991</v>
      </c>
      <c r="L3804" s="76">
        <v>34.298999999999999</v>
      </c>
      <c r="M3804" s="75">
        <v>73.863</v>
      </c>
      <c r="N3804" s="75">
        <v>73.863</v>
      </c>
      <c r="O3804" s="75">
        <v>73.863</v>
      </c>
      <c r="P3804" s="77">
        <v>34.298999999999999</v>
      </c>
      <c r="Q3804" s="77">
        <v>76.325099999999992</v>
      </c>
    </row>
    <row r="3805" spans="1:17" x14ac:dyDescent="0.2">
      <c r="A3805" s="19">
        <v>40936247</v>
      </c>
      <c r="B3805" s="19" t="s">
        <v>3532</v>
      </c>
      <c r="C3805" s="72" t="s">
        <v>5190</v>
      </c>
      <c r="D3805" s="73">
        <v>95.75</v>
      </c>
      <c r="E3805" s="74">
        <v>0</v>
      </c>
      <c r="G3805" s="75">
        <v>61.820520000000009</v>
      </c>
      <c r="H3805" s="75">
        <v>76.325099999999992</v>
      </c>
      <c r="I3805" s="75">
        <v>73.863</v>
      </c>
      <c r="J3805" s="75">
        <v>69.759499999999989</v>
      </c>
      <c r="K3805" s="75">
        <v>57.448999999999991</v>
      </c>
      <c r="L3805" s="76">
        <v>34.298999999999999</v>
      </c>
      <c r="M3805" s="75">
        <v>73.863</v>
      </c>
      <c r="N3805" s="75">
        <v>73.863</v>
      </c>
      <c r="O3805" s="75">
        <v>73.863</v>
      </c>
      <c r="P3805" s="77">
        <v>34.298999999999999</v>
      </c>
      <c r="Q3805" s="77">
        <v>76.325099999999992</v>
      </c>
    </row>
    <row r="3806" spans="1:17" x14ac:dyDescent="0.2">
      <c r="A3806" s="19">
        <v>40936254</v>
      </c>
      <c r="B3806" s="19" t="s">
        <v>3090</v>
      </c>
      <c r="C3806" s="72" t="s">
        <v>5191</v>
      </c>
      <c r="D3806" s="73">
        <v>108</v>
      </c>
      <c r="E3806" s="74">
        <v>0</v>
      </c>
      <c r="G3806" s="75">
        <v>61.820520000000009</v>
      </c>
      <c r="H3806" s="75">
        <v>76.325099999999992</v>
      </c>
      <c r="I3806" s="75">
        <v>73.863</v>
      </c>
      <c r="J3806" s="75">
        <v>69.759499999999989</v>
      </c>
      <c r="K3806" s="75">
        <v>57.448999999999991</v>
      </c>
      <c r="L3806" s="76">
        <v>34.298999999999999</v>
      </c>
      <c r="M3806" s="75">
        <v>73.863</v>
      </c>
      <c r="N3806" s="75">
        <v>73.863</v>
      </c>
      <c r="O3806" s="75">
        <v>73.863</v>
      </c>
      <c r="P3806" s="77">
        <v>34.298999999999999</v>
      </c>
      <c r="Q3806" s="77">
        <v>76.325099999999992</v>
      </c>
    </row>
    <row r="3807" spans="1:17" x14ac:dyDescent="0.2">
      <c r="A3807" s="19">
        <v>40936262</v>
      </c>
      <c r="B3807" s="19" t="s">
        <v>2832</v>
      </c>
      <c r="C3807" s="72" t="s">
        <v>5267</v>
      </c>
      <c r="D3807" s="73">
        <v>157.5</v>
      </c>
      <c r="E3807" s="74">
        <v>0</v>
      </c>
      <c r="G3807" s="75">
        <v>38.51426</v>
      </c>
      <c r="H3807" s="75">
        <v>61.761299999999999</v>
      </c>
      <c r="I3807" s="75">
        <v>59.768999999999998</v>
      </c>
      <c r="J3807" s="75">
        <v>56.448499999999996</v>
      </c>
      <c r="K3807" s="75">
        <v>46.486999999999995</v>
      </c>
      <c r="L3807" s="76">
        <v>34.298999999999999</v>
      </c>
      <c r="M3807" s="75">
        <v>59.768999999999998</v>
      </c>
      <c r="N3807" s="75">
        <v>59.768999999999998</v>
      </c>
      <c r="O3807" s="75">
        <v>59.768999999999998</v>
      </c>
      <c r="P3807" s="77">
        <v>34.298999999999999</v>
      </c>
      <c r="Q3807" s="77">
        <v>61.761299999999999</v>
      </c>
    </row>
    <row r="3808" spans="1:17" x14ac:dyDescent="0.2">
      <c r="A3808" s="19">
        <v>40936270</v>
      </c>
      <c r="B3808" s="19" t="s">
        <v>4804</v>
      </c>
      <c r="C3808" s="72" t="s">
        <v>5268</v>
      </c>
      <c r="D3808" s="73">
        <v>101.5</v>
      </c>
      <c r="E3808" s="74">
        <v>0</v>
      </c>
      <c r="G3808" s="75">
        <v>38.51426</v>
      </c>
      <c r="H3808" s="75">
        <v>61.761299999999999</v>
      </c>
      <c r="I3808" s="75">
        <v>59.768999999999998</v>
      </c>
      <c r="J3808" s="75">
        <v>56.448499999999996</v>
      </c>
      <c r="K3808" s="75">
        <v>46.486999999999995</v>
      </c>
      <c r="L3808" s="76">
        <v>34.298999999999999</v>
      </c>
      <c r="M3808" s="75">
        <v>59.768999999999998</v>
      </c>
      <c r="N3808" s="75">
        <v>59.768999999999998</v>
      </c>
      <c r="O3808" s="75">
        <v>59.768999999999998</v>
      </c>
      <c r="P3808" s="77">
        <v>34.298999999999999</v>
      </c>
      <c r="Q3808" s="77">
        <v>61.761299999999999</v>
      </c>
    </row>
    <row r="3809" spans="1:17" x14ac:dyDescent="0.2">
      <c r="A3809" s="19">
        <v>40936288</v>
      </c>
      <c r="B3809" s="19" t="s">
        <v>3634</v>
      </c>
      <c r="C3809" s="72" t="s">
        <v>5212</v>
      </c>
      <c r="D3809" s="73">
        <v>9.25</v>
      </c>
      <c r="E3809" s="74">
        <v>0</v>
      </c>
      <c r="G3809" s="75">
        <v>38.51426</v>
      </c>
      <c r="H3809" s="75">
        <v>61.761299999999999</v>
      </c>
      <c r="I3809" s="75">
        <v>59.768999999999998</v>
      </c>
      <c r="J3809" s="75">
        <v>56.448499999999996</v>
      </c>
      <c r="K3809" s="75">
        <v>46.486999999999995</v>
      </c>
      <c r="L3809" s="76">
        <v>34.298999999999999</v>
      </c>
      <c r="M3809" s="75">
        <v>59.768999999999998</v>
      </c>
      <c r="N3809" s="75">
        <v>59.768999999999998</v>
      </c>
      <c r="O3809" s="75">
        <v>59.768999999999998</v>
      </c>
      <c r="P3809" s="77">
        <v>34.298999999999999</v>
      </c>
      <c r="Q3809" s="77">
        <v>61.761299999999999</v>
      </c>
    </row>
    <row r="3810" spans="1:17" x14ac:dyDescent="0.2">
      <c r="A3810" s="19">
        <v>40936296</v>
      </c>
      <c r="B3810" s="19" t="s">
        <v>4722</v>
      </c>
      <c r="C3810" s="72" t="s">
        <v>5271</v>
      </c>
      <c r="D3810" s="73">
        <v>95.75</v>
      </c>
      <c r="E3810" s="74">
        <v>0</v>
      </c>
      <c r="G3810" s="75">
        <v>38.51426</v>
      </c>
      <c r="H3810" s="75">
        <v>53.2425</v>
      </c>
      <c r="I3810" s="75">
        <v>51.524999999999999</v>
      </c>
      <c r="J3810" s="75">
        <v>48.662500000000001</v>
      </c>
      <c r="K3810" s="75">
        <v>40.074999999999996</v>
      </c>
      <c r="L3810" s="76">
        <v>34.298999999999999</v>
      </c>
      <c r="M3810" s="75">
        <v>51.524999999999999</v>
      </c>
      <c r="N3810" s="75">
        <v>51.524999999999999</v>
      </c>
      <c r="O3810" s="75">
        <v>51.524999999999999</v>
      </c>
      <c r="P3810" s="77">
        <v>34.298999999999999</v>
      </c>
      <c r="Q3810" s="77">
        <v>53.2425</v>
      </c>
    </row>
    <row r="3811" spans="1:17" x14ac:dyDescent="0.2">
      <c r="A3811" s="19">
        <v>40936312</v>
      </c>
      <c r="B3811" s="19" t="s">
        <v>3359</v>
      </c>
      <c r="C3811" s="72" t="s">
        <v>5272</v>
      </c>
      <c r="D3811" s="73">
        <v>185.75</v>
      </c>
      <c r="E3811" s="74">
        <v>0</v>
      </c>
      <c r="G3811" s="75">
        <v>97.293180000000007</v>
      </c>
      <c r="H3811" s="75">
        <v>232.48140000000001</v>
      </c>
      <c r="I3811" s="75">
        <v>224.982</v>
      </c>
      <c r="J3811" s="75">
        <v>212.48299999999998</v>
      </c>
      <c r="K3811" s="75">
        <v>174.98599999999999</v>
      </c>
      <c r="L3811" s="76">
        <v>165.36600000000001</v>
      </c>
      <c r="M3811" s="75">
        <v>224.982</v>
      </c>
      <c r="N3811" s="75">
        <v>224.982</v>
      </c>
      <c r="O3811" s="75">
        <v>224.982</v>
      </c>
      <c r="P3811" s="77">
        <v>97.293180000000007</v>
      </c>
      <c r="Q3811" s="77">
        <v>232.48140000000001</v>
      </c>
    </row>
    <row r="3812" spans="1:17" x14ac:dyDescent="0.2">
      <c r="A3812" s="19">
        <v>40936320</v>
      </c>
      <c r="B3812" s="19" t="s">
        <v>1</v>
      </c>
      <c r="C3812" s="72" t="s">
        <v>5273</v>
      </c>
      <c r="D3812" s="73">
        <v>141.25</v>
      </c>
      <c r="E3812" s="74">
        <v>0</v>
      </c>
      <c r="G3812" s="75">
        <v>97.293180000000007</v>
      </c>
      <c r="H3812" s="75">
        <v>232.48140000000001</v>
      </c>
      <c r="I3812" s="75">
        <v>224.982</v>
      </c>
      <c r="J3812" s="75">
        <v>212.48299999999998</v>
      </c>
      <c r="K3812" s="75">
        <v>174.98599999999999</v>
      </c>
      <c r="L3812" s="76">
        <v>165.36600000000001</v>
      </c>
      <c r="M3812" s="75">
        <v>224.982</v>
      </c>
      <c r="N3812" s="75">
        <v>224.982</v>
      </c>
      <c r="O3812" s="75">
        <v>224.982</v>
      </c>
      <c r="P3812" s="77">
        <v>97.293180000000007</v>
      </c>
      <c r="Q3812" s="77">
        <v>232.48140000000001</v>
      </c>
    </row>
    <row r="3813" spans="1:17" x14ac:dyDescent="0.2">
      <c r="A3813" s="19">
        <v>40936338</v>
      </c>
      <c r="B3813" s="19" t="s">
        <v>268</v>
      </c>
      <c r="C3813" s="72" t="s">
        <v>5274</v>
      </c>
      <c r="D3813" s="73">
        <v>152.25</v>
      </c>
      <c r="E3813" s="74">
        <v>0</v>
      </c>
      <c r="G3813" s="75">
        <v>97.293180000000007</v>
      </c>
      <c r="H3813" s="75">
        <v>232.48140000000001</v>
      </c>
      <c r="I3813" s="75">
        <v>224.982</v>
      </c>
      <c r="J3813" s="75">
        <v>212.48299999999998</v>
      </c>
      <c r="K3813" s="75">
        <v>174.98599999999999</v>
      </c>
      <c r="L3813" s="76">
        <v>165.36600000000001</v>
      </c>
      <c r="M3813" s="75">
        <v>224.982</v>
      </c>
      <c r="N3813" s="75">
        <v>224.982</v>
      </c>
      <c r="O3813" s="75">
        <v>224.982</v>
      </c>
      <c r="P3813" s="77">
        <v>97.293180000000007</v>
      </c>
      <c r="Q3813" s="77">
        <v>232.48140000000001</v>
      </c>
    </row>
    <row r="3814" spans="1:17" x14ac:dyDescent="0.2">
      <c r="A3814" s="19">
        <v>40936346</v>
      </c>
      <c r="B3814" s="19" t="s">
        <v>4951</v>
      </c>
      <c r="C3814" s="72" t="s">
        <v>5275</v>
      </c>
      <c r="D3814" s="73">
        <v>152.25</v>
      </c>
      <c r="E3814" s="74">
        <v>0</v>
      </c>
      <c r="G3814" s="75">
        <v>97.293180000000007</v>
      </c>
      <c r="H3814" s="75">
        <v>200.41500000000002</v>
      </c>
      <c r="I3814" s="75">
        <v>193.95000000000002</v>
      </c>
      <c r="J3814" s="75">
        <v>183.17499999999998</v>
      </c>
      <c r="K3814" s="75">
        <v>150.85</v>
      </c>
      <c r="L3814" s="76">
        <v>165.36600000000001</v>
      </c>
      <c r="M3814" s="75">
        <v>193.95000000000002</v>
      </c>
      <c r="N3814" s="75">
        <v>193.95000000000002</v>
      </c>
      <c r="O3814" s="75">
        <v>193.95000000000002</v>
      </c>
      <c r="P3814" s="77">
        <v>97.293180000000007</v>
      </c>
      <c r="Q3814" s="77">
        <v>200.41500000000002</v>
      </c>
    </row>
    <row r="3815" spans="1:17" x14ac:dyDescent="0.2">
      <c r="A3815" s="19">
        <v>40936353</v>
      </c>
      <c r="B3815" s="19" t="s">
        <v>397</v>
      </c>
      <c r="C3815" s="72" t="s">
        <v>5276</v>
      </c>
      <c r="D3815" s="73">
        <v>152.25</v>
      </c>
      <c r="E3815" s="74">
        <v>0</v>
      </c>
      <c r="G3815" s="75">
        <v>202.68462000000002</v>
      </c>
      <c r="H3815" s="75">
        <v>241.8</v>
      </c>
      <c r="I3815" s="75">
        <v>234</v>
      </c>
      <c r="J3815" s="75">
        <v>221</v>
      </c>
      <c r="K3815" s="75">
        <v>182</v>
      </c>
      <c r="L3815" s="76">
        <v>165.36600000000001</v>
      </c>
      <c r="M3815" s="75">
        <v>234</v>
      </c>
      <c r="N3815" s="75">
        <v>234</v>
      </c>
      <c r="O3815" s="75">
        <v>234</v>
      </c>
      <c r="P3815" s="77">
        <v>165.36600000000001</v>
      </c>
      <c r="Q3815" s="77">
        <v>241.8</v>
      </c>
    </row>
    <row r="3816" spans="1:17" x14ac:dyDescent="0.2">
      <c r="A3816" s="19">
        <v>40936361</v>
      </c>
      <c r="B3816" s="19" t="s">
        <v>2474</v>
      </c>
      <c r="C3816" s="72" t="s">
        <v>5277</v>
      </c>
      <c r="D3816" s="73">
        <v>105.25</v>
      </c>
      <c r="E3816" s="74">
        <v>0</v>
      </c>
      <c r="G3816" s="75">
        <v>202.68462000000002</v>
      </c>
      <c r="H3816" s="75">
        <v>248.69130000000004</v>
      </c>
      <c r="I3816" s="75">
        <v>240.66900000000004</v>
      </c>
      <c r="J3816" s="75">
        <v>227.29850000000002</v>
      </c>
      <c r="K3816" s="75">
        <v>187.18700000000001</v>
      </c>
      <c r="L3816" s="76">
        <v>165.36600000000001</v>
      </c>
      <c r="M3816" s="75">
        <v>240.66900000000004</v>
      </c>
      <c r="N3816" s="75">
        <v>240.66900000000004</v>
      </c>
      <c r="O3816" s="75">
        <v>240.66900000000004</v>
      </c>
      <c r="P3816" s="77">
        <v>165.36600000000001</v>
      </c>
      <c r="Q3816" s="77">
        <v>248.69130000000004</v>
      </c>
    </row>
    <row r="3817" spans="1:17" x14ac:dyDescent="0.2">
      <c r="A3817" s="19">
        <v>40936379</v>
      </c>
      <c r="B3817" s="19" t="s">
        <v>269</v>
      </c>
      <c r="C3817" s="72" t="s">
        <v>5278</v>
      </c>
      <c r="D3817" s="73">
        <v>152.25</v>
      </c>
      <c r="E3817" s="74">
        <v>0</v>
      </c>
      <c r="G3817" s="75">
        <v>202.68462000000002</v>
      </c>
      <c r="H3817" s="75">
        <v>280.48800000000006</v>
      </c>
      <c r="I3817" s="75">
        <v>271.44000000000005</v>
      </c>
      <c r="J3817" s="75">
        <v>256.36</v>
      </c>
      <c r="K3817" s="75">
        <v>211.12</v>
      </c>
      <c r="L3817" s="76">
        <v>165.36600000000001</v>
      </c>
      <c r="M3817" s="75">
        <v>271.44000000000005</v>
      </c>
      <c r="N3817" s="75">
        <v>271.44000000000005</v>
      </c>
      <c r="O3817" s="75">
        <v>271.44000000000005</v>
      </c>
      <c r="P3817" s="77">
        <v>165.36600000000001</v>
      </c>
      <c r="Q3817" s="77">
        <v>280.48800000000006</v>
      </c>
    </row>
    <row r="3818" spans="1:17" x14ac:dyDescent="0.2">
      <c r="A3818" s="19">
        <v>40936387</v>
      </c>
      <c r="B3818" s="19" t="s">
        <v>270</v>
      </c>
      <c r="C3818" s="72" t="s">
        <v>5279</v>
      </c>
      <c r="D3818" s="73">
        <v>141.25</v>
      </c>
      <c r="E3818" s="74">
        <v>0</v>
      </c>
      <c r="G3818" s="75">
        <v>1.9660500000000001</v>
      </c>
      <c r="H3818" s="75">
        <v>4.1850000000000005</v>
      </c>
      <c r="I3818" s="75">
        <v>4.0500000000000007</v>
      </c>
      <c r="J3818" s="75">
        <v>3.8249999999999997</v>
      </c>
      <c r="K3818" s="75">
        <v>3.15</v>
      </c>
      <c r="L3818" s="74" t="s">
        <v>674</v>
      </c>
      <c r="M3818" s="75">
        <v>4.0500000000000007</v>
      </c>
      <c r="N3818" s="75">
        <v>4.0500000000000007</v>
      </c>
      <c r="O3818" s="75">
        <v>4.0500000000000007</v>
      </c>
      <c r="P3818" s="75">
        <v>1.9660500000000001</v>
      </c>
      <c r="Q3818" s="75">
        <v>4.1850000000000005</v>
      </c>
    </row>
    <row r="3819" spans="1:17" x14ac:dyDescent="0.2">
      <c r="A3819" s="19">
        <v>40936395</v>
      </c>
      <c r="B3819" s="19" t="s">
        <v>3760</v>
      </c>
      <c r="C3819" s="72" t="s">
        <v>5280</v>
      </c>
      <c r="D3819" s="73">
        <v>152.25</v>
      </c>
      <c r="E3819" s="74">
        <v>0</v>
      </c>
      <c r="G3819" s="75">
        <v>88.168379999999999</v>
      </c>
      <c r="H3819" s="75">
        <v>122.44380000000001</v>
      </c>
      <c r="I3819" s="75">
        <v>118.494</v>
      </c>
      <c r="J3819" s="75">
        <v>111.91099999999999</v>
      </c>
      <c r="K3819" s="75">
        <v>92.161999999999992</v>
      </c>
      <c r="L3819" s="76">
        <v>54.423000000000002</v>
      </c>
      <c r="M3819" s="75">
        <v>118.494</v>
      </c>
      <c r="N3819" s="75">
        <v>118.494</v>
      </c>
      <c r="O3819" s="75">
        <v>118.494</v>
      </c>
      <c r="P3819" s="77">
        <v>54.423000000000002</v>
      </c>
      <c r="Q3819" s="77">
        <v>122.44380000000001</v>
      </c>
    </row>
    <row r="3820" spans="1:17" x14ac:dyDescent="0.2">
      <c r="A3820" s="19">
        <v>40936403</v>
      </c>
      <c r="B3820" s="19" t="s">
        <v>3435</v>
      </c>
      <c r="C3820" s="72" t="s">
        <v>5281</v>
      </c>
      <c r="D3820" s="73">
        <v>127.25</v>
      </c>
      <c r="E3820" s="74">
        <v>0</v>
      </c>
      <c r="G3820" s="75">
        <v>59.786450000000002</v>
      </c>
      <c r="H3820" s="75">
        <v>83.067599999999999</v>
      </c>
      <c r="I3820" s="75">
        <v>80.387999999999991</v>
      </c>
      <c r="J3820" s="75">
        <v>75.921999999999997</v>
      </c>
      <c r="K3820" s="75">
        <v>62.523999999999994</v>
      </c>
      <c r="L3820" s="76">
        <v>0</v>
      </c>
      <c r="M3820" s="75">
        <v>80.387999999999991</v>
      </c>
      <c r="N3820" s="75">
        <v>80.387999999999991</v>
      </c>
      <c r="O3820" s="75">
        <v>80.387999999999991</v>
      </c>
      <c r="P3820" s="77">
        <v>0</v>
      </c>
      <c r="Q3820" s="77">
        <v>83.067599999999999</v>
      </c>
    </row>
    <row r="3821" spans="1:17" x14ac:dyDescent="0.2">
      <c r="A3821" s="19">
        <v>40936411</v>
      </c>
      <c r="B3821" s="19" t="s">
        <v>3429</v>
      </c>
      <c r="C3821" s="72" t="s">
        <v>5282</v>
      </c>
      <c r="D3821" s="73">
        <v>139.5</v>
      </c>
      <c r="E3821" s="74">
        <v>0</v>
      </c>
      <c r="G3821" s="75">
        <v>59.786450000000002</v>
      </c>
      <c r="H3821" s="75">
        <v>83.067599999999999</v>
      </c>
      <c r="I3821" s="75">
        <v>80.387999999999991</v>
      </c>
      <c r="J3821" s="75">
        <v>75.921999999999997</v>
      </c>
      <c r="K3821" s="75">
        <v>62.523999999999994</v>
      </c>
      <c r="L3821" s="76">
        <v>0</v>
      </c>
      <c r="M3821" s="75">
        <v>80.387999999999991</v>
      </c>
      <c r="N3821" s="75">
        <v>80.387999999999991</v>
      </c>
      <c r="O3821" s="75">
        <v>80.387999999999991</v>
      </c>
      <c r="P3821" s="77">
        <v>0</v>
      </c>
      <c r="Q3821" s="77">
        <v>83.067599999999999</v>
      </c>
    </row>
    <row r="3822" spans="1:17" x14ac:dyDescent="0.2">
      <c r="A3822" s="19">
        <v>40937583</v>
      </c>
      <c r="B3822" s="19" t="s">
        <v>1966</v>
      </c>
      <c r="C3822" s="72" t="s">
        <v>5283</v>
      </c>
      <c r="D3822" s="73">
        <v>136</v>
      </c>
      <c r="E3822" s="74">
        <v>0</v>
      </c>
      <c r="G3822" s="75">
        <v>59.786450000000002</v>
      </c>
      <c r="H3822" s="75">
        <v>83.067599999999999</v>
      </c>
      <c r="I3822" s="75">
        <v>80.387999999999991</v>
      </c>
      <c r="J3822" s="75">
        <v>75.921999999999997</v>
      </c>
      <c r="K3822" s="75">
        <v>62.523999999999994</v>
      </c>
      <c r="L3822" s="76">
        <v>0</v>
      </c>
      <c r="M3822" s="75">
        <v>80.387999999999991</v>
      </c>
      <c r="N3822" s="75">
        <v>80.387999999999991</v>
      </c>
      <c r="O3822" s="75">
        <v>80.387999999999991</v>
      </c>
      <c r="P3822" s="77">
        <v>0</v>
      </c>
      <c r="Q3822" s="77">
        <v>83.067599999999999</v>
      </c>
    </row>
    <row r="3823" spans="1:17" x14ac:dyDescent="0.2">
      <c r="A3823" s="19">
        <v>40937658</v>
      </c>
      <c r="B3823" s="19" t="s">
        <v>4083</v>
      </c>
      <c r="C3823" s="72" t="s">
        <v>5284</v>
      </c>
      <c r="D3823" s="73">
        <v>235.25</v>
      </c>
      <c r="E3823" s="74">
        <v>0</v>
      </c>
      <c r="G3823" s="75">
        <v>59.786450000000002</v>
      </c>
      <c r="H3823" s="75">
        <v>83.067599999999999</v>
      </c>
      <c r="I3823" s="75">
        <v>80.387999999999991</v>
      </c>
      <c r="J3823" s="75">
        <v>75.921999999999997</v>
      </c>
      <c r="K3823" s="75">
        <v>62.523999999999994</v>
      </c>
      <c r="L3823" s="76">
        <v>0</v>
      </c>
      <c r="M3823" s="75">
        <v>80.387999999999991</v>
      </c>
      <c r="N3823" s="75">
        <v>80.387999999999991</v>
      </c>
      <c r="O3823" s="75">
        <v>80.387999999999991</v>
      </c>
      <c r="P3823" s="77">
        <v>0</v>
      </c>
      <c r="Q3823" s="77">
        <v>83.067599999999999</v>
      </c>
    </row>
    <row r="3824" spans="1:17" x14ac:dyDescent="0.2">
      <c r="A3824" s="19">
        <v>40937708</v>
      </c>
      <c r="B3824" s="19" t="s">
        <v>4085</v>
      </c>
      <c r="C3824" s="72" t="s">
        <v>5285</v>
      </c>
      <c r="D3824" s="73">
        <v>292.25</v>
      </c>
      <c r="E3824" s="74">
        <v>0</v>
      </c>
      <c r="G3824" s="75">
        <v>88.168379999999999</v>
      </c>
      <c r="H3824" s="75">
        <v>122.44380000000001</v>
      </c>
      <c r="I3824" s="75">
        <v>118.494</v>
      </c>
      <c r="J3824" s="75">
        <v>111.91099999999999</v>
      </c>
      <c r="K3824" s="75">
        <v>92.161999999999992</v>
      </c>
      <c r="L3824" s="76">
        <v>54.423000000000002</v>
      </c>
      <c r="M3824" s="75">
        <v>118.494</v>
      </c>
      <c r="N3824" s="75">
        <v>118.494</v>
      </c>
      <c r="O3824" s="75">
        <v>118.494</v>
      </c>
      <c r="P3824" s="77">
        <v>54.423000000000002</v>
      </c>
      <c r="Q3824" s="77">
        <v>122.44380000000001</v>
      </c>
    </row>
    <row r="3825" spans="1:17" x14ac:dyDescent="0.2">
      <c r="A3825" s="19">
        <v>40937807</v>
      </c>
      <c r="B3825" s="19" t="s">
        <v>4520</v>
      </c>
      <c r="C3825" s="72" t="s">
        <v>5300</v>
      </c>
      <c r="D3825" s="73">
        <v>83.25</v>
      </c>
      <c r="E3825" s="74">
        <v>0</v>
      </c>
      <c r="G3825" s="75">
        <v>0</v>
      </c>
      <c r="H3825" s="75">
        <v>149.26500000000001</v>
      </c>
      <c r="I3825" s="75">
        <v>144.45000000000002</v>
      </c>
      <c r="J3825" s="75">
        <v>136.42499999999998</v>
      </c>
      <c r="K3825" s="75">
        <v>112.35</v>
      </c>
      <c r="L3825" s="76">
        <v>0</v>
      </c>
      <c r="M3825" s="75">
        <v>144.45000000000002</v>
      </c>
      <c r="N3825" s="75">
        <v>144.45000000000002</v>
      </c>
      <c r="O3825" s="75">
        <v>144.45000000000002</v>
      </c>
      <c r="P3825" s="77">
        <v>0</v>
      </c>
      <c r="Q3825" s="77">
        <v>149.26500000000001</v>
      </c>
    </row>
    <row r="3826" spans="1:17" x14ac:dyDescent="0.2">
      <c r="A3826" s="19">
        <v>40938334</v>
      </c>
      <c r="B3826" s="19" t="s">
        <v>2571</v>
      </c>
      <c r="C3826" s="72"/>
      <c r="D3826" s="73">
        <v>94.75</v>
      </c>
      <c r="E3826" s="74">
        <v>0</v>
      </c>
      <c r="G3826" s="75">
        <v>433.75117</v>
      </c>
      <c r="H3826" s="75">
        <v>1504.2750000000001</v>
      </c>
      <c r="I3826" s="75">
        <v>1455.75</v>
      </c>
      <c r="J3826" s="75">
        <v>1374.875</v>
      </c>
      <c r="K3826" s="75">
        <v>1132.25</v>
      </c>
      <c r="L3826" s="76">
        <v>163.99799999999999</v>
      </c>
      <c r="M3826" s="75">
        <v>1455.75</v>
      </c>
      <c r="N3826" s="75">
        <v>1455.75</v>
      </c>
      <c r="O3826" s="75">
        <v>1455.75</v>
      </c>
      <c r="P3826" s="77">
        <v>163.99799999999999</v>
      </c>
      <c r="Q3826" s="77">
        <v>1504.2750000000001</v>
      </c>
    </row>
    <row r="3827" spans="1:17" x14ac:dyDescent="0.2">
      <c r="A3827" s="19">
        <v>40938342</v>
      </c>
      <c r="B3827" s="19" t="s">
        <v>2569</v>
      </c>
      <c r="C3827" s="72"/>
      <c r="D3827" s="73">
        <v>132.75</v>
      </c>
      <c r="E3827" s="74">
        <v>0</v>
      </c>
      <c r="G3827" s="75">
        <v>364.83992000000001</v>
      </c>
      <c r="H3827" s="75">
        <v>1294.7925</v>
      </c>
      <c r="I3827" s="75">
        <v>1253.0250000000001</v>
      </c>
      <c r="J3827" s="75">
        <v>1183.4124999999999</v>
      </c>
      <c r="K3827" s="75">
        <v>974.57499999999993</v>
      </c>
      <c r="L3827" s="76">
        <v>163.99799999999999</v>
      </c>
      <c r="M3827" s="75">
        <v>1253.0250000000001</v>
      </c>
      <c r="N3827" s="75">
        <v>1253.0250000000001</v>
      </c>
      <c r="O3827" s="75">
        <v>1253.0250000000001</v>
      </c>
      <c r="P3827" s="77">
        <v>163.99799999999999</v>
      </c>
      <c r="Q3827" s="77">
        <v>1294.7925</v>
      </c>
    </row>
    <row r="3828" spans="1:17" x14ac:dyDescent="0.2">
      <c r="A3828" s="19">
        <v>40938367</v>
      </c>
      <c r="B3828" s="19" t="s">
        <v>2570</v>
      </c>
      <c r="C3828" s="72"/>
      <c r="D3828" s="73">
        <v>76</v>
      </c>
      <c r="E3828" s="74">
        <v>0</v>
      </c>
      <c r="G3828" s="75">
        <v>370.90411</v>
      </c>
      <c r="H3828" s="75">
        <v>1086.7050000000002</v>
      </c>
      <c r="I3828" s="75">
        <v>1051.6500000000001</v>
      </c>
      <c r="J3828" s="75">
        <v>993.22500000000002</v>
      </c>
      <c r="K3828" s="75">
        <v>817.94999999999993</v>
      </c>
      <c r="L3828" s="76">
        <v>163.99799999999999</v>
      </c>
      <c r="M3828" s="75">
        <v>1051.6500000000001</v>
      </c>
      <c r="N3828" s="75">
        <v>1051.6500000000001</v>
      </c>
      <c r="O3828" s="75">
        <v>1051.6500000000001</v>
      </c>
      <c r="P3828" s="77">
        <v>163.99799999999999</v>
      </c>
      <c r="Q3828" s="77">
        <v>1086.7050000000002</v>
      </c>
    </row>
    <row r="3829" spans="1:17" x14ac:dyDescent="0.2">
      <c r="A3829" s="19">
        <v>40938516</v>
      </c>
      <c r="B3829" s="19" t="s">
        <v>1334</v>
      </c>
      <c r="C3829" s="72" t="s">
        <v>5287</v>
      </c>
      <c r="D3829" s="73">
        <v>100.75</v>
      </c>
      <c r="E3829" s="74">
        <v>0</v>
      </c>
      <c r="G3829" s="75">
        <v>2.6214</v>
      </c>
      <c r="H3829" s="75">
        <v>5.58</v>
      </c>
      <c r="I3829" s="75">
        <v>5.4</v>
      </c>
      <c r="J3829" s="75">
        <v>5.0999999999999996</v>
      </c>
      <c r="K3829" s="75">
        <v>4.1999999999999993</v>
      </c>
      <c r="L3829" s="74" t="s">
        <v>674</v>
      </c>
      <c r="M3829" s="75">
        <v>5.4</v>
      </c>
      <c r="N3829" s="75">
        <v>5.4</v>
      </c>
      <c r="O3829" s="75">
        <v>5.4</v>
      </c>
      <c r="P3829" s="75">
        <v>2.6214</v>
      </c>
      <c r="Q3829" s="75">
        <v>5.58</v>
      </c>
    </row>
    <row r="3830" spans="1:17" x14ac:dyDescent="0.2">
      <c r="A3830" s="19">
        <v>40940371</v>
      </c>
      <c r="B3830" s="19" t="s">
        <v>272</v>
      </c>
      <c r="C3830" s="72" t="s">
        <v>5288</v>
      </c>
      <c r="D3830" s="73">
        <v>235.25</v>
      </c>
      <c r="E3830" s="74">
        <v>0</v>
      </c>
      <c r="G3830" s="75">
        <v>3.2942260000000001</v>
      </c>
      <c r="H3830" s="75">
        <v>7.0122</v>
      </c>
      <c r="I3830" s="75">
        <v>6.7860000000000014</v>
      </c>
      <c r="J3830" s="75">
        <v>6.4089999999999998</v>
      </c>
      <c r="K3830" s="75">
        <v>5.2779999999999996</v>
      </c>
      <c r="L3830" s="74" t="s">
        <v>674</v>
      </c>
      <c r="M3830" s="75">
        <v>6.7860000000000014</v>
      </c>
      <c r="N3830" s="75">
        <v>6.7860000000000014</v>
      </c>
      <c r="O3830" s="75">
        <v>6.7860000000000014</v>
      </c>
      <c r="P3830" s="75">
        <v>3.2942260000000001</v>
      </c>
      <c r="Q3830" s="75">
        <v>7.0122</v>
      </c>
    </row>
    <row r="3831" spans="1:17" x14ac:dyDescent="0.2">
      <c r="A3831" s="19">
        <v>40940389</v>
      </c>
      <c r="B3831" s="19" t="s">
        <v>3815</v>
      </c>
      <c r="C3831" s="72" t="s">
        <v>5289</v>
      </c>
      <c r="D3831" s="73">
        <v>235.25</v>
      </c>
      <c r="E3831" s="74">
        <v>0</v>
      </c>
      <c r="G3831" s="75">
        <v>4.3034650000000001</v>
      </c>
      <c r="H3831" s="75">
        <v>9.1605000000000008</v>
      </c>
      <c r="I3831" s="75">
        <v>8.8650000000000002</v>
      </c>
      <c r="J3831" s="75">
        <v>8.3724999999999987</v>
      </c>
      <c r="K3831" s="75">
        <v>6.8949999999999996</v>
      </c>
      <c r="L3831" s="74" t="s">
        <v>674</v>
      </c>
      <c r="M3831" s="75">
        <v>8.8650000000000002</v>
      </c>
      <c r="N3831" s="75">
        <v>8.8650000000000002</v>
      </c>
      <c r="O3831" s="75">
        <v>8.8650000000000002</v>
      </c>
      <c r="P3831" s="75">
        <v>4.3034650000000001</v>
      </c>
      <c r="Q3831" s="75">
        <v>9.1605000000000008</v>
      </c>
    </row>
    <row r="3832" spans="1:17" x14ac:dyDescent="0.2">
      <c r="A3832" s="19">
        <v>40940397</v>
      </c>
      <c r="B3832" s="19" t="s">
        <v>3812</v>
      </c>
      <c r="C3832" s="72" t="s">
        <v>5290</v>
      </c>
      <c r="D3832" s="73">
        <v>235.25</v>
      </c>
      <c r="E3832" s="74">
        <v>0</v>
      </c>
      <c r="G3832" s="75">
        <v>6.6802009999999994</v>
      </c>
      <c r="H3832" s="75">
        <v>14.2197</v>
      </c>
      <c r="I3832" s="75">
        <v>13.761000000000001</v>
      </c>
      <c r="J3832" s="75">
        <v>12.996499999999999</v>
      </c>
      <c r="K3832" s="75">
        <v>10.702999999999999</v>
      </c>
      <c r="L3832" s="74" t="s">
        <v>674</v>
      </c>
      <c r="M3832" s="75">
        <v>13.761000000000001</v>
      </c>
      <c r="N3832" s="75">
        <v>13.761000000000001</v>
      </c>
      <c r="O3832" s="75">
        <v>13.761000000000001</v>
      </c>
      <c r="P3832" s="75">
        <v>6.6802009999999994</v>
      </c>
      <c r="Q3832" s="75">
        <v>14.2197</v>
      </c>
    </row>
    <row r="3833" spans="1:17" x14ac:dyDescent="0.2">
      <c r="A3833" s="19">
        <v>40940728</v>
      </c>
      <c r="B3833" s="19" t="s">
        <v>3312</v>
      </c>
      <c r="C3833" s="20">
        <v>20560</v>
      </c>
      <c r="D3833" s="73">
        <v>39.5</v>
      </c>
      <c r="E3833" s="74">
        <v>28.703999999999997</v>
      </c>
      <c r="G3833" s="75">
        <v>6.7020460000000002</v>
      </c>
      <c r="H3833" s="75">
        <v>14.266200000000001</v>
      </c>
      <c r="I3833" s="75">
        <v>13.806000000000003</v>
      </c>
      <c r="J3833" s="75">
        <v>13.039</v>
      </c>
      <c r="K3833" s="75">
        <v>10.738</v>
      </c>
      <c r="L3833" s="74" t="s">
        <v>674</v>
      </c>
      <c r="M3833" s="75">
        <v>13.806000000000003</v>
      </c>
      <c r="N3833" s="75">
        <v>13.806000000000003</v>
      </c>
      <c r="O3833" s="75">
        <v>13.806000000000003</v>
      </c>
      <c r="P3833" s="75">
        <v>6.7020460000000002</v>
      </c>
      <c r="Q3833" s="75">
        <v>14.266200000000001</v>
      </c>
    </row>
    <row r="3834" spans="1:17" x14ac:dyDescent="0.2">
      <c r="A3834" s="19">
        <v>40940736</v>
      </c>
      <c r="B3834" s="19" t="s">
        <v>3313</v>
      </c>
      <c r="C3834" s="20">
        <v>20561</v>
      </c>
      <c r="D3834" s="73">
        <v>35.5</v>
      </c>
      <c r="E3834" s="74">
        <v>28.703999999999997</v>
      </c>
      <c r="G3834" s="75">
        <v>5.7932940000000004</v>
      </c>
      <c r="H3834" s="75">
        <v>12.331800000000001</v>
      </c>
      <c r="I3834" s="75">
        <v>11.934000000000001</v>
      </c>
      <c r="J3834" s="75">
        <v>11.270999999999999</v>
      </c>
      <c r="K3834" s="75">
        <v>9.282</v>
      </c>
      <c r="L3834" s="74" t="s">
        <v>674</v>
      </c>
      <c r="M3834" s="75">
        <v>11.934000000000001</v>
      </c>
      <c r="N3834" s="75">
        <v>11.934000000000001</v>
      </c>
      <c r="O3834" s="75">
        <v>11.934000000000001</v>
      </c>
      <c r="P3834" s="75">
        <v>5.7932940000000004</v>
      </c>
      <c r="Q3834" s="75">
        <v>12.331800000000001</v>
      </c>
    </row>
    <row r="3835" spans="1:17" x14ac:dyDescent="0.2">
      <c r="A3835" s="19">
        <v>40940777</v>
      </c>
      <c r="B3835" s="19" t="s">
        <v>2139</v>
      </c>
      <c r="C3835" s="72" t="s">
        <v>5291</v>
      </c>
      <c r="D3835" s="73">
        <v>147.75</v>
      </c>
      <c r="E3835" s="74">
        <v>0</v>
      </c>
      <c r="G3835" s="75">
        <v>13.107000000000001</v>
      </c>
      <c r="H3835" s="75">
        <v>27.900000000000002</v>
      </c>
      <c r="I3835" s="75">
        <v>27.000000000000004</v>
      </c>
      <c r="J3835" s="75">
        <v>25.5</v>
      </c>
      <c r="K3835" s="75">
        <v>21</v>
      </c>
      <c r="L3835" s="74" t="s">
        <v>674</v>
      </c>
      <c r="M3835" s="75">
        <v>27.000000000000004</v>
      </c>
      <c r="N3835" s="75">
        <v>27.000000000000004</v>
      </c>
      <c r="O3835" s="75">
        <v>27.000000000000004</v>
      </c>
      <c r="P3835" s="75">
        <v>13.107000000000001</v>
      </c>
      <c r="Q3835" s="75">
        <v>27.900000000000002</v>
      </c>
    </row>
    <row r="3836" spans="1:17" x14ac:dyDescent="0.2">
      <c r="A3836" s="19">
        <v>40940793</v>
      </c>
      <c r="B3836" s="19" t="s">
        <v>3639</v>
      </c>
      <c r="C3836" s="72" t="s">
        <v>5292</v>
      </c>
      <c r="D3836" s="73">
        <v>74.25</v>
      </c>
      <c r="E3836" s="74">
        <v>0</v>
      </c>
      <c r="G3836" s="75">
        <v>14.636150000000001</v>
      </c>
      <c r="H3836" s="75">
        <v>31.155000000000001</v>
      </c>
      <c r="I3836" s="75">
        <v>30.150000000000006</v>
      </c>
      <c r="J3836" s="75">
        <v>28.474999999999998</v>
      </c>
      <c r="K3836" s="75">
        <v>23.45</v>
      </c>
      <c r="L3836" s="74" t="s">
        <v>674</v>
      </c>
      <c r="M3836" s="75">
        <v>30.150000000000006</v>
      </c>
      <c r="N3836" s="75">
        <v>30.150000000000006</v>
      </c>
      <c r="O3836" s="75">
        <v>30.150000000000006</v>
      </c>
      <c r="P3836" s="75">
        <v>14.636150000000001</v>
      </c>
      <c r="Q3836" s="75">
        <v>31.155000000000001</v>
      </c>
    </row>
    <row r="3837" spans="1:17" x14ac:dyDescent="0.2">
      <c r="A3837" s="19">
        <v>40940819</v>
      </c>
      <c r="B3837" s="19" t="s">
        <v>3417</v>
      </c>
      <c r="C3837" s="72" t="s">
        <v>5293</v>
      </c>
      <c r="D3837" s="73">
        <v>177.5</v>
      </c>
      <c r="E3837" s="74">
        <v>0</v>
      </c>
      <c r="G3837" s="75">
        <v>12.268151999999999</v>
      </c>
      <c r="H3837" s="75">
        <v>26.1144</v>
      </c>
      <c r="I3837" s="75">
        <v>25.272000000000002</v>
      </c>
      <c r="J3837" s="75">
        <v>23.867999999999999</v>
      </c>
      <c r="K3837" s="75">
        <v>19.655999999999999</v>
      </c>
      <c r="L3837" s="74" t="s">
        <v>674</v>
      </c>
      <c r="M3837" s="75">
        <v>25.272000000000002</v>
      </c>
      <c r="N3837" s="75">
        <v>25.272000000000002</v>
      </c>
      <c r="O3837" s="75">
        <v>25.272000000000002</v>
      </c>
      <c r="P3837" s="75">
        <v>12.268151999999999</v>
      </c>
      <c r="Q3837" s="75">
        <v>26.1144</v>
      </c>
    </row>
    <row r="3838" spans="1:17" x14ac:dyDescent="0.2">
      <c r="A3838" s="19">
        <v>40935876</v>
      </c>
      <c r="B3838" s="19" t="s">
        <v>3811</v>
      </c>
      <c r="C3838" s="72"/>
      <c r="D3838" s="73">
        <v>42</v>
      </c>
      <c r="E3838" s="74">
        <v>0</v>
      </c>
      <c r="G3838" s="75">
        <v>463.12273800000003</v>
      </c>
      <c r="H3838" s="75">
        <v>985.81860000000006</v>
      </c>
      <c r="I3838" s="75">
        <v>954.01800000000014</v>
      </c>
      <c r="J3838" s="75">
        <v>901.01699999999994</v>
      </c>
      <c r="K3838" s="75">
        <v>742.0139999999999</v>
      </c>
      <c r="L3838" s="74" t="s">
        <v>674</v>
      </c>
      <c r="M3838" s="75">
        <v>954.01800000000014</v>
      </c>
      <c r="N3838" s="75">
        <v>954.01800000000014</v>
      </c>
      <c r="O3838" s="75">
        <v>954.01800000000014</v>
      </c>
      <c r="P3838" s="75">
        <v>463.12273800000003</v>
      </c>
      <c r="Q3838" s="75">
        <v>985.81860000000006</v>
      </c>
    </row>
    <row r="3839" spans="1:17" x14ac:dyDescent="0.2">
      <c r="A3839" s="19">
        <v>40935892</v>
      </c>
      <c r="B3839" s="19" t="s">
        <v>2212</v>
      </c>
      <c r="C3839" s="72" t="s">
        <v>5295</v>
      </c>
      <c r="D3839" s="73">
        <v>189.5</v>
      </c>
      <c r="E3839" s="74">
        <v>0</v>
      </c>
      <c r="G3839" s="75">
        <v>1.9660500000000001</v>
      </c>
      <c r="H3839" s="75">
        <v>4.1850000000000005</v>
      </c>
      <c r="I3839" s="75">
        <v>4.0500000000000007</v>
      </c>
      <c r="J3839" s="75">
        <v>3.8249999999999997</v>
      </c>
      <c r="K3839" s="75">
        <v>3.15</v>
      </c>
      <c r="L3839" s="74" t="s">
        <v>674</v>
      </c>
      <c r="M3839" s="75">
        <v>4.0500000000000007</v>
      </c>
      <c r="N3839" s="75">
        <v>4.0500000000000007</v>
      </c>
      <c r="O3839" s="75">
        <v>4.0500000000000007</v>
      </c>
      <c r="P3839" s="75">
        <v>1.9660500000000001</v>
      </c>
      <c r="Q3839" s="75">
        <v>4.1850000000000005</v>
      </c>
    </row>
    <row r="3840" spans="1:17" x14ac:dyDescent="0.2">
      <c r="A3840" s="19">
        <v>40935918</v>
      </c>
      <c r="B3840" s="19" t="s">
        <v>408</v>
      </c>
      <c r="C3840" s="72" t="s">
        <v>5262</v>
      </c>
      <c r="D3840" s="73">
        <v>114.75</v>
      </c>
      <c r="E3840" s="74">
        <v>0</v>
      </c>
      <c r="G3840" s="75">
        <v>1.817504</v>
      </c>
      <c r="H3840" s="75">
        <v>3.8688000000000002</v>
      </c>
      <c r="I3840" s="75">
        <v>3.7440000000000007</v>
      </c>
      <c r="J3840" s="75">
        <v>3.536</v>
      </c>
      <c r="K3840" s="75">
        <v>2.9119999999999999</v>
      </c>
      <c r="L3840" s="74" t="s">
        <v>674</v>
      </c>
      <c r="M3840" s="75">
        <v>3.7440000000000007</v>
      </c>
      <c r="N3840" s="75">
        <v>3.7440000000000007</v>
      </c>
      <c r="O3840" s="75">
        <v>3.7440000000000007</v>
      </c>
      <c r="P3840" s="75">
        <v>1.817504</v>
      </c>
      <c r="Q3840" s="75">
        <v>3.8688000000000002</v>
      </c>
    </row>
    <row r="3841" spans="1:17" x14ac:dyDescent="0.2">
      <c r="A3841" s="19">
        <v>40935926</v>
      </c>
      <c r="B3841" s="19" t="s">
        <v>3063</v>
      </c>
      <c r="C3841" s="72" t="s">
        <v>5263</v>
      </c>
      <c r="D3841" s="73">
        <v>141.5</v>
      </c>
      <c r="E3841" s="74">
        <v>0</v>
      </c>
      <c r="G3841" s="75">
        <v>1.5903160000000001</v>
      </c>
      <c r="H3841" s="75">
        <v>3.3852000000000002</v>
      </c>
      <c r="I3841" s="75">
        <v>3.2760000000000007</v>
      </c>
      <c r="J3841" s="75">
        <v>3.0939999999999999</v>
      </c>
      <c r="K3841" s="75">
        <v>2.548</v>
      </c>
      <c r="L3841" s="74" t="s">
        <v>674</v>
      </c>
      <c r="M3841" s="75">
        <v>3.2760000000000007</v>
      </c>
      <c r="N3841" s="75">
        <v>3.2760000000000007</v>
      </c>
      <c r="O3841" s="75">
        <v>3.2760000000000007</v>
      </c>
      <c r="P3841" s="75">
        <v>1.5903160000000001</v>
      </c>
      <c r="Q3841" s="75">
        <v>3.3852000000000002</v>
      </c>
    </row>
    <row r="3842" spans="1:17" x14ac:dyDescent="0.2">
      <c r="A3842" s="19">
        <v>40935934</v>
      </c>
      <c r="B3842" s="19" t="s">
        <v>399</v>
      </c>
      <c r="C3842" s="72" t="s">
        <v>5264</v>
      </c>
      <c r="D3842" s="73">
        <v>134.25</v>
      </c>
      <c r="E3842" s="74">
        <v>0</v>
      </c>
      <c r="G3842" s="75">
        <v>1.70391</v>
      </c>
      <c r="H3842" s="75">
        <v>3.6270000000000002</v>
      </c>
      <c r="I3842" s="75">
        <v>3.5100000000000002</v>
      </c>
      <c r="J3842" s="75">
        <v>3.3149999999999999</v>
      </c>
      <c r="K3842" s="75">
        <v>2.73</v>
      </c>
      <c r="L3842" s="74" t="s">
        <v>674</v>
      </c>
      <c r="M3842" s="75">
        <v>3.5100000000000002</v>
      </c>
      <c r="N3842" s="75">
        <v>3.5100000000000002</v>
      </c>
      <c r="O3842" s="75">
        <v>3.5100000000000002</v>
      </c>
      <c r="P3842" s="75">
        <v>1.70391</v>
      </c>
      <c r="Q3842" s="75">
        <v>3.6270000000000002</v>
      </c>
    </row>
    <row r="3843" spans="1:17" x14ac:dyDescent="0.2">
      <c r="A3843" s="19">
        <v>40935942</v>
      </c>
      <c r="B3843" s="19" t="s">
        <v>415</v>
      </c>
      <c r="C3843" s="72" t="s">
        <v>5265</v>
      </c>
      <c r="D3843" s="73">
        <v>164.5</v>
      </c>
      <c r="E3843" s="74">
        <v>0</v>
      </c>
      <c r="G3843" s="75">
        <v>6.5884520000000002</v>
      </c>
      <c r="H3843" s="75">
        <v>14.0244</v>
      </c>
      <c r="I3843" s="75">
        <v>13.572000000000003</v>
      </c>
      <c r="J3843" s="75">
        <v>12.818</v>
      </c>
      <c r="K3843" s="75">
        <v>10.555999999999999</v>
      </c>
      <c r="L3843" s="74" t="s">
        <v>674</v>
      </c>
      <c r="M3843" s="75">
        <v>13.572000000000003</v>
      </c>
      <c r="N3843" s="75">
        <v>13.572000000000003</v>
      </c>
      <c r="O3843" s="75">
        <v>13.572000000000003</v>
      </c>
      <c r="P3843" s="75">
        <v>6.5884520000000002</v>
      </c>
      <c r="Q3843" s="75">
        <v>14.0244</v>
      </c>
    </row>
    <row r="3844" spans="1:17" x14ac:dyDescent="0.2">
      <c r="A3844" s="19">
        <v>40935959</v>
      </c>
      <c r="B3844" s="19" t="s">
        <v>3075</v>
      </c>
      <c r="C3844" s="72" t="s">
        <v>5266</v>
      </c>
      <c r="D3844" s="73">
        <v>179.25</v>
      </c>
      <c r="E3844" s="74">
        <v>0</v>
      </c>
      <c r="G3844" s="75">
        <v>2.2718800000000003</v>
      </c>
      <c r="H3844" s="75">
        <v>4.8360000000000003</v>
      </c>
      <c r="I3844" s="75">
        <v>4.6800000000000006</v>
      </c>
      <c r="J3844" s="75">
        <v>4.42</v>
      </c>
      <c r="K3844" s="75">
        <v>3.6399999999999997</v>
      </c>
      <c r="L3844" s="74" t="s">
        <v>674</v>
      </c>
      <c r="M3844" s="75">
        <v>4.6800000000000006</v>
      </c>
      <c r="N3844" s="75">
        <v>4.6800000000000006</v>
      </c>
      <c r="O3844" s="75">
        <v>4.6800000000000006</v>
      </c>
      <c r="P3844" s="75">
        <v>2.2718800000000003</v>
      </c>
      <c r="Q3844" s="75">
        <v>4.8360000000000003</v>
      </c>
    </row>
    <row r="3845" spans="1:17" x14ac:dyDescent="0.2">
      <c r="A3845" s="19">
        <v>40935967</v>
      </c>
      <c r="B3845" s="19" t="s">
        <v>3532</v>
      </c>
      <c r="C3845" s="72" t="s">
        <v>5190</v>
      </c>
      <c r="D3845" s="73">
        <v>113</v>
      </c>
      <c r="E3845" s="74">
        <v>0</v>
      </c>
      <c r="G3845" s="75">
        <v>1.931098</v>
      </c>
      <c r="H3845" s="75">
        <v>4.1105999999999998</v>
      </c>
      <c r="I3845" s="75">
        <v>3.9780000000000006</v>
      </c>
      <c r="J3845" s="75">
        <v>3.7569999999999997</v>
      </c>
      <c r="K3845" s="75">
        <v>3.0939999999999999</v>
      </c>
      <c r="L3845" s="74" t="s">
        <v>674</v>
      </c>
      <c r="M3845" s="75">
        <v>3.9780000000000006</v>
      </c>
      <c r="N3845" s="75">
        <v>3.9780000000000006</v>
      </c>
      <c r="O3845" s="75">
        <v>3.9780000000000006</v>
      </c>
      <c r="P3845" s="75">
        <v>1.931098</v>
      </c>
      <c r="Q3845" s="75">
        <v>4.1105999999999998</v>
      </c>
    </row>
    <row r="3846" spans="1:17" x14ac:dyDescent="0.2">
      <c r="A3846" s="19">
        <v>40935975</v>
      </c>
      <c r="B3846" s="19" t="s">
        <v>3090</v>
      </c>
      <c r="C3846" s="72" t="s">
        <v>5191</v>
      </c>
      <c r="D3846" s="73">
        <v>127.5</v>
      </c>
      <c r="E3846" s="74">
        <v>0</v>
      </c>
      <c r="G3846" s="75">
        <v>1.931098</v>
      </c>
      <c r="H3846" s="75">
        <v>4.1105999999999998</v>
      </c>
      <c r="I3846" s="75">
        <v>3.9780000000000006</v>
      </c>
      <c r="J3846" s="75">
        <v>3.7569999999999997</v>
      </c>
      <c r="K3846" s="75">
        <v>3.0939999999999999</v>
      </c>
      <c r="L3846" s="74" t="s">
        <v>674</v>
      </c>
      <c r="M3846" s="75">
        <v>3.9780000000000006</v>
      </c>
      <c r="N3846" s="75">
        <v>3.9780000000000006</v>
      </c>
      <c r="O3846" s="75">
        <v>3.9780000000000006</v>
      </c>
      <c r="P3846" s="75">
        <v>1.931098</v>
      </c>
      <c r="Q3846" s="75">
        <v>4.1105999999999998</v>
      </c>
    </row>
    <row r="3847" spans="1:17" x14ac:dyDescent="0.2">
      <c r="A3847" s="19">
        <v>40935983</v>
      </c>
      <c r="B3847" s="19" t="s">
        <v>2832</v>
      </c>
      <c r="C3847" s="72" t="s">
        <v>5267</v>
      </c>
      <c r="D3847" s="73">
        <v>186</v>
      </c>
      <c r="E3847" s="74">
        <v>0</v>
      </c>
      <c r="G3847" s="75">
        <v>2.2718800000000003</v>
      </c>
      <c r="H3847" s="75">
        <v>4.8360000000000003</v>
      </c>
      <c r="I3847" s="75">
        <v>4.6800000000000006</v>
      </c>
      <c r="J3847" s="75">
        <v>4.42</v>
      </c>
      <c r="K3847" s="75">
        <v>3.6399999999999997</v>
      </c>
      <c r="L3847" s="74" t="s">
        <v>674</v>
      </c>
      <c r="M3847" s="75">
        <v>4.6800000000000006</v>
      </c>
      <c r="N3847" s="75">
        <v>4.6800000000000006</v>
      </c>
      <c r="O3847" s="75">
        <v>4.6800000000000006</v>
      </c>
      <c r="P3847" s="75">
        <v>2.2718800000000003</v>
      </c>
      <c r="Q3847" s="75">
        <v>4.8360000000000003</v>
      </c>
    </row>
    <row r="3848" spans="1:17" x14ac:dyDescent="0.2">
      <c r="A3848" s="19">
        <v>40935991</v>
      </c>
      <c r="B3848" s="19" t="s">
        <v>4804</v>
      </c>
      <c r="C3848" s="72" t="s">
        <v>5268</v>
      </c>
      <c r="D3848" s="73">
        <v>119.5</v>
      </c>
      <c r="E3848" s="74">
        <v>0</v>
      </c>
      <c r="G3848" s="75">
        <v>1.931098</v>
      </c>
      <c r="H3848" s="75">
        <v>4.1105999999999998</v>
      </c>
      <c r="I3848" s="75">
        <v>3.9780000000000006</v>
      </c>
      <c r="J3848" s="75">
        <v>3.7569999999999997</v>
      </c>
      <c r="K3848" s="75">
        <v>3.0939999999999999</v>
      </c>
      <c r="L3848" s="74" t="s">
        <v>674</v>
      </c>
      <c r="M3848" s="75">
        <v>3.9780000000000006</v>
      </c>
      <c r="N3848" s="75">
        <v>3.9780000000000006</v>
      </c>
      <c r="O3848" s="75">
        <v>3.9780000000000006</v>
      </c>
      <c r="P3848" s="75">
        <v>1.931098</v>
      </c>
      <c r="Q3848" s="75">
        <v>4.1105999999999998</v>
      </c>
    </row>
    <row r="3849" spans="1:17" x14ac:dyDescent="0.2">
      <c r="A3849" s="19">
        <v>40936007</v>
      </c>
      <c r="B3849" s="19" t="s">
        <v>3634</v>
      </c>
      <c r="C3849" s="72" t="s">
        <v>5212</v>
      </c>
      <c r="D3849" s="73">
        <v>11</v>
      </c>
      <c r="E3849" s="74">
        <v>0</v>
      </c>
      <c r="G3849" s="75">
        <v>1.8568249999999999</v>
      </c>
      <c r="H3849" s="75">
        <v>3.9525000000000001</v>
      </c>
      <c r="I3849" s="75">
        <v>3.8250000000000006</v>
      </c>
      <c r="J3849" s="75">
        <v>3.6124999999999998</v>
      </c>
      <c r="K3849" s="75">
        <v>2.9749999999999996</v>
      </c>
      <c r="L3849" s="74" t="s">
        <v>674</v>
      </c>
      <c r="M3849" s="75">
        <v>3.8250000000000006</v>
      </c>
      <c r="N3849" s="75">
        <v>3.8250000000000006</v>
      </c>
      <c r="O3849" s="75">
        <v>3.8250000000000006</v>
      </c>
      <c r="P3849" s="75">
        <v>1.8568249999999999</v>
      </c>
      <c r="Q3849" s="75">
        <v>3.9525000000000001</v>
      </c>
    </row>
    <row r="3850" spans="1:17" x14ac:dyDescent="0.2">
      <c r="A3850" s="19">
        <v>40936007</v>
      </c>
      <c r="B3850" s="19" t="s">
        <v>3634</v>
      </c>
      <c r="C3850" s="72" t="s">
        <v>5212</v>
      </c>
      <c r="D3850" s="73">
        <v>11</v>
      </c>
      <c r="E3850" s="74">
        <v>0</v>
      </c>
      <c r="G3850" s="75">
        <v>5.0243500000000001</v>
      </c>
      <c r="H3850" s="75">
        <v>10.695</v>
      </c>
      <c r="I3850" s="75">
        <v>10.350000000000001</v>
      </c>
      <c r="J3850" s="75">
        <v>9.7750000000000004</v>
      </c>
      <c r="K3850" s="75">
        <v>8.0499999999999989</v>
      </c>
      <c r="L3850" s="74" t="s">
        <v>674</v>
      </c>
      <c r="M3850" s="75">
        <v>10.350000000000001</v>
      </c>
      <c r="N3850" s="75">
        <v>10.350000000000001</v>
      </c>
      <c r="O3850" s="75">
        <v>10.350000000000001</v>
      </c>
      <c r="P3850" s="75">
        <v>5.0243500000000001</v>
      </c>
      <c r="Q3850" s="75">
        <v>10.695</v>
      </c>
    </row>
    <row r="3851" spans="1:17" x14ac:dyDescent="0.2">
      <c r="A3851" s="19">
        <v>40936015</v>
      </c>
      <c r="B3851" s="19" t="s">
        <v>4722</v>
      </c>
      <c r="C3851" s="72" t="s">
        <v>5271</v>
      </c>
      <c r="D3851" s="73">
        <v>113</v>
      </c>
      <c r="E3851" s="74">
        <v>0</v>
      </c>
      <c r="G3851" s="75">
        <v>19.87895</v>
      </c>
      <c r="H3851" s="75">
        <v>42.315000000000005</v>
      </c>
      <c r="I3851" s="75">
        <v>40.950000000000003</v>
      </c>
      <c r="J3851" s="75">
        <v>38.674999999999997</v>
      </c>
      <c r="K3851" s="75">
        <v>31.849999999999998</v>
      </c>
      <c r="L3851" s="74" t="s">
        <v>674</v>
      </c>
      <c r="M3851" s="75">
        <v>40.950000000000003</v>
      </c>
      <c r="N3851" s="75">
        <v>40.950000000000003</v>
      </c>
      <c r="O3851" s="75">
        <v>40.950000000000003</v>
      </c>
      <c r="P3851" s="75">
        <v>19.87895</v>
      </c>
      <c r="Q3851" s="75">
        <v>42.315000000000005</v>
      </c>
    </row>
    <row r="3852" spans="1:17" x14ac:dyDescent="0.2">
      <c r="A3852" s="19">
        <v>40936031</v>
      </c>
      <c r="B3852" s="19" t="s">
        <v>3359</v>
      </c>
      <c r="C3852" s="72" t="s">
        <v>5272</v>
      </c>
      <c r="D3852" s="73">
        <v>174.5</v>
      </c>
      <c r="E3852" s="74">
        <v>0</v>
      </c>
      <c r="G3852" s="75">
        <v>2.2718800000000003</v>
      </c>
      <c r="H3852" s="75">
        <v>4.8360000000000003</v>
      </c>
      <c r="I3852" s="75">
        <v>4.6800000000000006</v>
      </c>
      <c r="J3852" s="75">
        <v>4.42</v>
      </c>
      <c r="K3852" s="75">
        <v>3.6399999999999997</v>
      </c>
      <c r="L3852" s="74" t="s">
        <v>674</v>
      </c>
      <c r="M3852" s="75">
        <v>4.6800000000000006</v>
      </c>
      <c r="N3852" s="75">
        <v>4.6800000000000006</v>
      </c>
      <c r="O3852" s="75">
        <v>4.6800000000000006</v>
      </c>
      <c r="P3852" s="75">
        <v>2.2718800000000003</v>
      </c>
      <c r="Q3852" s="75">
        <v>4.8360000000000003</v>
      </c>
    </row>
    <row r="3853" spans="1:17" x14ac:dyDescent="0.2">
      <c r="A3853" s="19">
        <v>40936049</v>
      </c>
      <c r="B3853" s="19" t="s">
        <v>1</v>
      </c>
      <c r="C3853" s="72" t="s">
        <v>5273</v>
      </c>
      <c r="D3853" s="73">
        <v>166.75</v>
      </c>
      <c r="E3853" s="74">
        <v>0</v>
      </c>
      <c r="G3853" s="75">
        <v>98.066574000000003</v>
      </c>
      <c r="H3853" s="75">
        <v>208.74780000000001</v>
      </c>
      <c r="I3853" s="75">
        <v>202.01400000000004</v>
      </c>
      <c r="J3853" s="75">
        <v>190.791</v>
      </c>
      <c r="K3853" s="75">
        <v>157.12199999999999</v>
      </c>
      <c r="L3853" s="74" t="s">
        <v>674</v>
      </c>
      <c r="M3853" s="75">
        <v>202.01400000000004</v>
      </c>
      <c r="N3853" s="75">
        <v>202.01400000000004</v>
      </c>
      <c r="O3853" s="75">
        <v>202.01400000000004</v>
      </c>
      <c r="P3853" s="75">
        <v>98.066574000000003</v>
      </c>
      <c r="Q3853" s="75">
        <v>208.74780000000001</v>
      </c>
    </row>
    <row r="3854" spans="1:17" x14ac:dyDescent="0.2">
      <c r="A3854" s="19">
        <v>40936056</v>
      </c>
      <c r="B3854" s="19" t="s">
        <v>268</v>
      </c>
      <c r="C3854" s="72" t="s">
        <v>5274</v>
      </c>
      <c r="D3854" s="73">
        <v>179.25</v>
      </c>
      <c r="E3854" s="74">
        <v>0</v>
      </c>
      <c r="G3854" s="75">
        <v>86.99115900000001</v>
      </c>
      <c r="H3854" s="75">
        <v>185.17230000000004</v>
      </c>
      <c r="I3854" s="75">
        <v>179.19900000000004</v>
      </c>
      <c r="J3854" s="75">
        <v>169.24350000000001</v>
      </c>
      <c r="K3854" s="75">
        <v>139.37700000000001</v>
      </c>
      <c r="L3854" s="74" t="s">
        <v>674</v>
      </c>
      <c r="M3854" s="75">
        <v>179.19900000000004</v>
      </c>
      <c r="N3854" s="75">
        <v>179.19900000000004</v>
      </c>
      <c r="O3854" s="75">
        <v>179.19900000000004</v>
      </c>
      <c r="P3854" s="75">
        <v>86.99115900000001</v>
      </c>
      <c r="Q3854" s="75">
        <v>185.17230000000004</v>
      </c>
    </row>
    <row r="3855" spans="1:17" x14ac:dyDescent="0.2">
      <c r="A3855" s="19">
        <v>40936064</v>
      </c>
      <c r="B3855" s="19" t="s">
        <v>4951</v>
      </c>
      <c r="C3855" s="72" t="s">
        <v>5275</v>
      </c>
      <c r="D3855" s="73">
        <v>179.25</v>
      </c>
      <c r="E3855" s="74">
        <v>0</v>
      </c>
      <c r="G3855" s="75">
        <v>91.303361999999993</v>
      </c>
      <c r="H3855" s="75">
        <v>194.35140000000001</v>
      </c>
      <c r="I3855" s="75">
        <v>188.08200000000002</v>
      </c>
      <c r="J3855" s="75">
        <v>177.63299999999998</v>
      </c>
      <c r="K3855" s="75">
        <v>146.28599999999997</v>
      </c>
      <c r="L3855" s="74" t="s">
        <v>674</v>
      </c>
      <c r="M3855" s="75">
        <v>188.08200000000002</v>
      </c>
      <c r="N3855" s="75">
        <v>188.08200000000002</v>
      </c>
      <c r="O3855" s="75">
        <v>188.08200000000002</v>
      </c>
      <c r="P3855" s="75">
        <v>91.303361999999993</v>
      </c>
      <c r="Q3855" s="75">
        <v>194.35140000000001</v>
      </c>
    </row>
    <row r="3856" spans="1:17" x14ac:dyDescent="0.2">
      <c r="A3856" s="19">
        <v>40936072</v>
      </c>
      <c r="B3856" s="19" t="s">
        <v>397</v>
      </c>
      <c r="C3856" s="72" t="s">
        <v>5276</v>
      </c>
      <c r="D3856" s="73">
        <v>179.25</v>
      </c>
      <c r="E3856" s="74">
        <v>0</v>
      </c>
      <c r="G3856" s="75">
        <v>3.2942260000000001</v>
      </c>
      <c r="H3856" s="75">
        <v>7.0122</v>
      </c>
      <c r="I3856" s="75">
        <v>6.7860000000000014</v>
      </c>
      <c r="J3856" s="75">
        <v>6.4089999999999998</v>
      </c>
      <c r="K3856" s="75">
        <v>5.2779999999999996</v>
      </c>
      <c r="L3856" s="74" t="s">
        <v>674</v>
      </c>
      <c r="M3856" s="75">
        <v>6.7860000000000014</v>
      </c>
      <c r="N3856" s="75">
        <v>6.7860000000000014</v>
      </c>
      <c r="O3856" s="75">
        <v>6.7860000000000014</v>
      </c>
      <c r="P3856" s="75">
        <v>3.2942260000000001</v>
      </c>
      <c r="Q3856" s="75">
        <v>7.0122</v>
      </c>
    </row>
    <row r="3857" spans="1:17" x14ac:dyDescent="0.2">
      <c r="A3857" s="19">
        <v>40936080</v>
      </c>
      <c r="B3857" s="19" t="s">
        <v>2474</v>
      </c>
      <c r="C3857" s="72" t="s">
        <v>5277</v>
      </c>
      <c r="D3857" s="73">
        <v>124.5</v>
      </c>
      <c r="E3857" s="74">
        <v>0</v>
      </c>
      <c r="G3857" s="75">
        <v>98.066574000000003</v>
      </c>
      <c r="H3857" s="75">
        <v>208.74780000000001</v>
      </c>
      <c r="I3857" s="75">
        <v>202.01400000000004</v>
      </c>
      <c r="J3857" s="75">
        <v>190.791</v>
      </c>
      <c r="K3857" s="75">
        <v>157.12199999999999</v>
      </c>
      <c r="L3857" s="74" t="s">
        <v>674</v>
      </c>
      <c r="M3857" s="75">
        <v>202.01400000000004</v>
      </c>
      <c r="N3857" s="75">
        <v>202.01400000000004</v>
      </c>
      <c r="O3857" s="75">
        <v>202.01400000000004</v>
      </c>
      <c r="P3857" s="75">
        <v>98.066574000000003</v>
      </c>
      <c r="Q3857" s="75">
        <v>208.74780000000001</v>
      </c>
    </row>
    <row r="3858" spans="1:17" x14ac:dyDescent="0.2">
      <c r="A3858" s="19">
        <v>40936098</v>
      </c>
      <c r="B3858" s="19" t="s">
        <v>2390</v>
      </c>
      <c r="C3858" s="72" t="s">
        <v>5278</v>
      </c>
      <c r="D3858" s="73">
        <v>179.25</v>
      </c>
      <c r="E3858" s="74">
        <v>0</v>
      </c>
      <c r="G3858" s="75">
        <v>11.687075</v>
      </c>
      <c r="H3858" s="75">
        <v>24.877500000000001</v>
      </c>
      <c r="I3858" s="75">
        <v>24.075000000000003</v>
      </c>
      <c r="J3858" s="75">
        <v>22.737500000000001</v>
      </c>
      <c r="K3858" s="75">
        <v>18.724999999999998</v>
      </c>
      <c r="L3858" s="74" t="s">
        <v>674</v>
      </c>
      <c r="M3858" s="75">
        <v>24.075000000000003</v>
      </c>
      <c r="N3858" s="75">
        <v>24.075000000000003</v>
      </c>
      <c r="O3858" s="75">
        <v>24.075000000000003</v>
      </c>
      <c r="P3858" s="75">
        <v>11.687075</v>
      </c>
      <c r="Q3858" s="75">
        <v>24.877500000000001</v>
      </c>
    </row>
    <row r="3859" spans="1:17" x14ac:dyDescent="0.2">
      <c r="A3859" s="19">
        <v>40936106</v>
      </c>
      <c r="B3859" s="19" t="s">
        <v>270</v>
      </c>
      <c r="C3859" s="72" t="s">
        <v>5279</v>
      </c>
      <c r="D3859" s="73">
        <v>166.75</v>
      </c>
      <c r="E3859" s="74">
        <v>0</v>
      </c>
      <c r="G3859" s="75">
        <v>1.817504</v>
      </c>
      <c r="H3859" s="75">
        <v>3.8688000000000002</v>
      </c>
      <c r="I3859" s="75">
        <v>3.7440000000000007</v>
      </c>
      <c r="J3859" s="75">
        <v>3.536</v>
      </c>
      <c r="K3859" s="75">
        <v>2.9119999999999999</v>
      </c>
      <c r="L3859" s="74" t="s">
        <v>674</v>
      </c>
      <c r="M3859" s="75">
        <v>3.7440000000000007</v>
      </c>
      <c r="N3859" s="75">
        <v>3.7440000000000007</v>
      </c>
      <c r="O3859" s="75">
        <v>3.7440000000000007</v>
      </c>
      <c r="P3859" s="75">
        <v>1.817504</v>
      </c>
      <c r="Q3859" s="75">
        <v>3.8688000000000002</v>
      </c>
    </row>
    <row r="3860" spans="1:17" x14ac:dyDescent="0.2">
      <c r="A3860" s="19">
        <v>40936114</v>
      </c>
      <c r="B3860" s="19" t="s">
        <v>3760</v>
      </c>
      <c r="C3860" s="72" t="s">
        <v>5280</v>
      </c>
      <c r="D3860" s="73">
        <v>179.25</v>
      </c>
      <c r="E3860" s="74">
        <v>0</v>
      </c>
      <c r="G3860" s="75">
        <v>2.4990679999999998</v>
      </c>
      <c r="H3860" s="75">
        <v>5.3196000000000003</v>
      </c>
      <c r="I3860" s="75">
        <v>5.1480000000000006</v>
      </c>
      <c r="J3860" s="75">
        <v>4.8620000000000001</v>
      </c>
      <c r="K3860" s="75">
        <v>4.0039999999999996</v>
      </c>
      <c r="L3860" s="74" t="s">
        <v>674</v>
      </c>
      <c r="M3860" s="75">
        <v>5.1480000000000006</v>
      </c>
      <c r="N3860" s="75">
        <v>5.1480000000000006</v>
      </c>
      <c r="O3860" s="75">
        <v>5.1480000000000006</v>
      </c>
      <c r="P3860" s="75">
        <v>2.4990679999999998</v>
      </c>
      <c r="Q3860" s="75">
        <v>5.3196000000000003</v>
      </c>
    </row>
    <row r="3861" spans="1:17" x14ac:dyDescent="0.2">
      <c r="A3861" s="19">
        <v>40936122</v>
      </c>
      <c r="B3861" s="19" t="s">
        <v>3435</v>
      </c>
      <c r="C3861" s="72" t="s">
        <v>5281</v>
      </c>
      <c r="D3861" s="73">
        <v>150.5</v>
      </c>
      <c r="E3861" s="74">
        <v>0</v>
      </c>
      <c r="G3861" s="75">
        <v>2.4029500000000001</v>
      </c>
      <c r="H3861" s="75">
        <v>5.1150000000000002</v>
      </c>
      <c r="I3861" s="75">
        <v>4.9500000000000011</v>
      </c>
      <c r="J3861" s="75">
        <v>4.6749999999999998</v>
      </c>
      <c r="K3861" s="75">
        <v>3.8499999999999996</v>
      </c>
      <c r="L3861" s="74" t="s">
        <v>674</v>
      </c>
      <c r="M3861" s="75">
        <v>4.9500000000000011</v>
      </c>
      <c r="N3861" s="75">
        <v>4.9500000000000011</v>
      </c>
      <c r="O3861" s="75">
        <v>4.9500000000000011</v>
      </c>
      <c r="P3861" s="75">
        <v>2.4029500000000001</v>
      </c>
      <c r="Q3861" s="75">
        <v>5.1150000000000002</v>
      </c>
    </row>
    <row r="3862" spans="1:17" x14ac:dyDescent="0.2">
      <c r="A3862" s="19">
        <v>40936130</v>
      </c>
      <c r="B3862" s="19" t="s">
        <v>3429</v>
      </c>
      <c r="C3862" s="72" t="s">
        <v>5282</v>
      </c>
      <c r="D3862" s="73">
        <v>164.5</v>
      </c>
      <c r="E3862" s="74">
        <v>0</v>
      </c>
      <c r="G3862" s="75">
        <v>1.817504</v>
      </c>
      <c r="H3862" s="75">
        <v>3.8688000000000002</v>
      </c>
      <c r="I3862" s="75">
        <v>3.7440000000000007</v>
      </c>
      <c r="J3862" s="75">
        <v>3.536</v>
      </c>
      <c r="K3862" s="75">
        <v>2.9119999999999999</v>
      </c>
      <c r="L3862" s="74" t="s">
        <v>674</v>
      </c>
      <c r="M3862" s="75">
        <v>3.7440000000000007</v>
      </c>
      <c r="N3862" s="75">
        <v>3.7440000000000007</v>
      </c>
      <c r="O3862" s="75">
        <v>3.7440000000000007</v>
      </c>
      <c r="P3862" s="75">
        <v>1.817504</v>
      </c>
      <c r="Q3862" s="75">
        <v>3.8688000000000002</v>
      </c>
    </row>
    <row r="3863" spans="1:17" x14ac:dyDescent="0.2">
      <c r="A3863" s="19">
        <v>40937575</v>
      </c>
      <c r="B3863" s="19" t="s">
        <v>1966</v>
      </c>
      <c r="C3863" s="72" t="s">
        <v>5283</v>
      </c>
      <c r="D3863" s="73">
        <v>130.5</v>
      </c>
      <c r="E3863" s="74">
        <v>0</v>
      </c>
      <c r="G3863" s="75">
        <v>12.268151999999999</v>
      </c>
      <c r="H3863" s="75">
        <v>26.1144</v>
      </c>
      <c r="I3863" s="75">
        <v>25.272000000000002</v>
      </c>
      <c r="J3863" s="75">
        <v>23.867999999999999</v>
      </c>
      <c r="K3863" s="75">
        <v>19.655999999999999</v>
      </c>
      <c r="L3863" s="74" t="s">
        <v>674</v>
      </c>
      <c r="M3863" s="75">
        <v>25.272000000000002</v>
      </c>
      <c r="N3863" s="75">
        <v>25.272000000000002</v>
      </c>
      <c r="O3863" s="75">
        <v>25.272000000000002</v>
      </c>
      <c r="P3863" s="75">
        <v>12.268151999999999</v>
      </c>
      <c r="Q3863" s="75">
        <v>26.1144</v>
      </c>
    </row>
    <row r="3864" spans="1:17" x14ac:dyDescent="0.2">
      <c r="A3864" s="19">
        <v>40937641</v>
      </c>
      <c r="B3864" s="19" t="s">
        <v>4083</v>
      </c>
      <c r="C3864" s="72" t="s">
        <v>5284</v>
      </c>
      <c r="D3864" s="73">
        <v>225.25</v>
      </c>
      <c r="E3864" s="74">
        <v>0</v>
      </c>
      <c r="G3864" s="75">
        <v>1.70391</v>
      </c>
      <c r="H3864" s="75">
        <v>3.6270000000000002</v>
      </c>
      <c r="I3864" s="75">
        <v>3.5100000000000002</v>
      </c>
      <c r="J3864" s="75">
        <v>3.3149999999999999</v>
      </c>
      <c r="K3864" s="75">
        <v>2.73</v>
      </c>
      <c r="L3864" s="74" t="s">
        <v>674</v>
      </c>
      <c r="M3864" s="75">
        <v>3.5100000000000002</v>
      </c>
      <c r="N3864" s="75">
        <v>3.5100000000000002</v>
      </c>
      <c r="O3864" s="75">
        <v>3.5100000000000002</v>
      </c>
      <c r="P3864" s="75">
        <v>1.70391</v>
      </c>
      <c r="Q3864" s="75">
        <v>3.6270000000000002</v>
      </c>
    </row>
    <row r="3865" spans="1:17" x14ac:dyDescent="0.2">
      <c r="A3865" s="19">
        <v>40937690</v>
      </c>
      <c r="B3865" s="19" t="s">
        <v>4085</v>
      </c>
      <c r="C3865" s="72" t="s">
        <v>5285</v>
      </c>
      <c r="D3865" s="73">
        <v>280</v>
      </c>
      <c r="E3865" s="74">
        <v>0</v>
      </c>
      <c r="G3865" s="75">
        <v>2.2718800000000003</v>
      </c>
      <c r="H3865" s="75">
        <v>4.8360000000000003</v>
      </c>
      <c r="I3865" s="75">
        <v>4.6800000000000006</v>
      </c>
      <c r="J3865" s="75">
        <v>4.42</v>
      </c>
      <c r="K3865" s="75">
        <v>3.6399999999999997</v>
      </c>
      <c r="L3865" s="74" t="s">
        <v>674</v>
      </c>
      <c r="M3865" s="75">
        <v>4.6800000000000006</v>
      </c>
      <c r="N3865" s="75">
        <v>4.6800000000000006</v>
      </c>
      <c r="O3865" s="75">
        <v>4.6800000000000006</v>
      </c>
      <c r="P3865" s="75">
        <v>2.2718800000000003</v>
      </c>
      <c r="Q3865" s="75">
        <v>4.8360000000000003</v>
      </c>
    </row>
    <row r="3866" spans="1:17" x14ac:dyDescent="0.2">
      <c r="A3866" s="19">
        <v>40938524</v>
      </c>
      <c r="B3866" s="19" t="s">
        <v>1334</v>
      </c>
      <c r="C3866" s="72" t="s">
        <v>5287</v>
      </c>
      <c r="D3866" s="73">
        <v>96.5</v>
      </c>
      <c r="E3866" s="74">
        <v>0</v>
      </c>
      <c r="G3866" s="75">
        <v>1.5903160000000001</v>
      </c>
      <c r="H3866" s="75">
        <v>3.3852000000000002</v>
      </c>
      <c r="I3866" s="75">
        <v>3.2760000000000007</v>
      </c>
      <c r="J3866" s="75">
        <v>3.0939999999999999</v>
      </c>
      <c r="K3866" s="75">
        <v>2.548</v>
      </c>
      <c r="L3866" s="74" t="s">
        <v>674</v>
      </c>
      <c r="M3866" s="75">
        <v>3.2760000000000007</v>
      </c>
      <c r="N3866" s="75">
        <v>3.2760000000000007</v>
      </c>
      <c r="O3866" s="75">
        <v>3.2760000000000007</v>
      </c>
      <c r="P3866" s="75">
        <v>1.5903160000000001</v>
      </c>
      <c r="Q3866" s="75">
        <v>3.3852000000000002</v>
      </c>
    </row>
    <row r="3867" spans="1:17" x14ac:dyDescent="0.2">
      <c r="A3867" s="19">
        <v>40940348</v>
      </c>
      <c r="B3867" s="19" t="s">
        <v>272</v>
      </c>
      <c r="C3867" s="72" t="s">
        <v>5288</v>
      </c>
      <c r="D3867" s="73">
        <v>277.75</v>
      </c>
      <c r="E3867" s="74">
        <v>0</v>
      </c>
      <c r="G3867" s="75">
        <v>5.6797000000000004</v>
      </c>
      <c r="H3867" s="75">
        <v>12.09</v>
      </c>
      <c r="I3867" s="75">
        <v>11.700000000000001</v>
      </c>
      <c r="J3867" s="75">
        <v>11.049999999999999</v>
      </c>
      <c r="K3867" s="75">
        <v>9.1</v>
      </c>
      <c r="L3867" s="74" t="s">
        <v>674</v>
      </c>
      <c r="M3867" s="75">
        <v>11.700000000000001</v>
      </c>
      <c r="N3867" s="75">
        <v>11.700000000000001</v>
      </c>
      <c r="O3867" s="75">
        <v>11.700000000000001</v>
      </c>
      <c r="P3867" s="75">
        <v>5.6797000000000004</v>
      </c>
      <c r="Q3867" s="75">
        <v>12.09</v>
      </c>
    </row>
    <row r="3868" spans="1:17" x14ac:dyDescent="0.2">
      <c r="A3868" s="19">
        <v>40940355</v>
      </c>
      <c r="B3868" s="19" t="s">
        <v>3815</v>
      </c>
      <c r="C3868" s="72" t="s">
        <v>5289</v>
      </c>
      <c r="D3868" s="73">
        <v>277.75</v>
      </c>
      <c r="E3868" s="74">
        <v>0</v>
      </c>
      <c r="G3868" s="75">
        <v>12.6701</v>
      </c>
      <c r="H3868" s="75">
        <v>26.970000000000002</v>
      </c>
      <c r="I3868" s="75">
        <v>26.100000000000005</v>
      </c>
      <c r="J3868" s="75">
        <v>24.65</v>
      </c>
      <c r="K3868" s="75">
        <v>20.299999999999997</v>
      </c>
      <c r="L3868" s="74" t="s">
        <v>674</v>
      </c>
      <c r="M3868" s="75">
        <v>26.100000000000005</v>
      </c>
      <c r="N3868" s="75">
        <v>26.100000000000005</v>
      </c>
      <c r="O3868" s="75">
        <v>26.100000000000005</v>
      </c>
      <c r="P3868" s="75">
        <v>12.6701</v>
      </c>
      <c r="Q3868" s="75">
        <v>26.970000000000002</v>
      </c>
    </row>
    <row r="3869" spans="1:17" x14ac:dyDescent="0.2">
      <c r="A3869" s="19">
        <v>40940363</v>
      </c>
      <c r="B3869" s="19" t="s">
        <v>3812</v>
      </c>
      <c r="C3869" s="72" t="s">
        <v>5290</v>
      </c>
      <c r="D3869" s="73">
        <v>277.75</v>
      </c>
      <c r="E3869" s="74">
        <v>0</v>
      </c>
      <c r="G3869" s="75">
        <v>130.69374999999999</v>
      </c>
      <c r="H3869" s="75">
        <v>205.71600000000001</v>
      </c>
      <c r="I3869" s="75">
        <v>199.07999999999998</v>
      </c>
      <c r="J3869" s="75">
        <v>188.01999999999998</v>
      </c>
      <c r="K3869" s="75">
        <v>154.83999999999997</v>
      </c>
      <c r="L3869" s="76">
        <v>0</v>
      </c>
      <c r="M3869" s="75">
        <v>199.07999999999998</v>
      </c>
      <c r="N3869" s="75">
        <v>199.07999999999998</v>
      </c>
      <c r="O3869" s="75">
        <v>199.07999999999998</v>
      </c>
      <c r="P3869" s="77">
        <v>0</v>
      </c>
      <c r="Q3869" s="77">
        <v>205.71600000000001</v>
      </c>
    </row>
    <row r="3870" spans="1:17" x14ac:dyDescent="0.2">
      <c r="A3870" s="19">
        <v>4094114</v>
      </c>
      <c r="B3870" s="19" t="s">
        <v>2139</v>
      </c>
      <c r="C3870" s="72"/>
      <c r="D3870" s="73">
        <v>147.75</v>
      </c>
      <c r="E3870" s="74">
        <v>0</v>
      </c>
      <c r="G3870" s="75">
        <v>59.296067999999998</v>
      </c>
      <c r="H3870" s="75">
        <v>126.2196</v>
      </c>
      <c r="I3870" s="75">
        <v>122.14800000000001</v>
      </c>
      <c r="J3870" s="75">
        <v>115.36199999999999</v>
      </c>
      <c r="K3870" s="75">
        <v>95.003999999999991</v>
      </c>
      <c r="L3870" s="74" t="s">
        <v>674</v>
      </c>
      <c r="M3870" s="75">
        <v>122.14800000000001</v>
      </c>
      <c r="N3870" s="75">
        <v>122.14800000000001</v>
      </c>
      <c r="O3870" s="75">
        <v>122.14800000000001</v>
      </c>
      <c r="P3870" s="75">
        <v>59.296067999999998</v>
      </c>
      <c r="Q3870" s="75">
        <v>126.2196</v>
      </c>
    </row>
    <row r="3871" spans="1:17" x14ac:dyDescent="0.2">
      <c r="A3871" s="19">
        <v>40941148</v>
      </c>
      <c r="B3871" s="19" t="s">
        <v>5301</v>
      </c>
      <c r="C3871" s="72" t="s">
        <v>5291</v>
      </c>
      <c r="D3871" s="73">
        <v>147.75</v>
      </c>
      <c r="E3871" s="74">
        <v>0</v>
      </c>
      <c r="G3871" s="75">
        <v>16.584724000000001</v>
      </c>
      <c r="H3871" s="75">
        <v>35.302800000000005</v>
      </c>
      <c r="I3871" s="75">
        <v>34.164000000000009</v>
      </c>
      <c r="J3871" s="75">
        <v>32.265999999999998</v>
      </c>
      <c r="K3871" s="75">
        <v>26.571999999999999</v>
      </c>
      <c r="L3871" s="74" t="s">
        <v>674</v>
      </c>
      <c r="M3871" s="75">
        <v>34.164000000000009</v>
      </c>
      <c r="N3871" s="75">
        <v>34.164000000000009</v>
      </c>
      <c r="O3871" s="75">
        <v>34.164000000000009</v>
      </c>
      <c r="P3871" s="75">
        <v>16.584724000000001</v>
      </c>
      <c r="Q3871" s="75">
        <v>35.302800000000005</v>
      </c>
    </row>
    <row r="3872" spans="1:17" x14ac:dyDescent="0.2">
      <c r="A3872" s="19">
        <v>40936452</v>
      </c>
      <c r="B3872" s="19" t="s">
        <v>5260</v>
      </c>
      <c r="C3872" s="72" t="s">
        <v>5295</v>
      </c>
      <c r="D3872" s="73">
        <v>189.5</v>
      </c>
      <c r="E3872" s="74">
        <v>0</v>
      </c>
      <c r="G3872" s="75">
        <v>0</v>
      </c>
      <c r="H3872" s="75">
        <v>81.998100000000008</v>
      </c>
      <c r="I3872" s="75">
        <v>79.353000000000009</v>
      </c>
      <c r="J3872" s="75">
        <v>74.944500000000005</v>
      </c>
      <c r="K3872" s="75">
        <v>61.718999999999994</v>
      </c>
      <c r="L3872" s="76">
        <v>0</v>
      </c>
      <c r="M3872" s="75">
        <v>79.353000000000009</v>
      </c>
      <c r="N3872" s="75">
        <v>79.353000000000009</v>
      </c>
      <c r="O3872" s="75">
        <v>79.353000000000009</v>
      </c>
      <c r="P3872" s="77">
        <v>0</v>
      </c>
      <c r="Q3872" s="77">
        <v>81.998100000000008</v>
      </c>
    </row>
    <row r="3873" spans="1:17" x14ac:dyDescent="0.2">
      <c r="A3873" s="19">
        <v>40936478</v>
      </c>
      <c r="B3873" s="19" t="s">
        <v>408</v>
      </c>
      <c r="C3873" s="72" t="s">
        <v>5262</v>
      </c>
      <c r="D3873" s="73">
        <v>114.75</v>
      </c>
      <c r="E3873" s="74">
        <v>0</v>
      </c>
      <c r="G3873" s="75">
        <v>130.73176999999998</v>
      </c>
      <c r="H3873" s="75">
        <v>445.86990000000003</v>
      </c>
      <c r="I3873" s="75">
        <v>431.48700000000002</v>
      </c>
      <c r="J3873" s="75">
        <v>407.51549999999997</v>
      </c>
      <c r="K3873" s="75">
        <v>335.601</v>
      </c>
      <c r="L3873" s="76">
        <v>100.872</v>
      </c>
      <c r="M3873" s="75">
        <v>431.48700000000002</v>
      </c>
      <c r="N3873" s="75">
        <v>431.48700000000002</v>
      </c>
      <c r="O3873" s="75">
        <v>431.48700000000002</v>
      </c>
      <c r="P3873" s="77">
        <v>100.872</v>
      </c>
      <c r="Q3873" s="77">
        <v>445.86990000000003</v>
      </c>
    </row>
    <row r="3874" spans="1:17" x14ac:dyDescent="0.2">
      <c r="A3874" s="19">
        <v>40936486</v>
      </c>
      <c r="B3874" s="19" t="s">
        <v>3063</v>
      </c>
      <c r="C3874" s="72" t="s">
        <v>5263</v>
      </c>
      <c r="D3874" s="73">
        <v>141.5</v>
      </c>
      <c r="E3874" s="74">
        <v>0</v>
      </c>
      <c r="G3874" s="75">
        <v>948.16911799999991</v>
      </c>
      <c r="H3874" s="75">
        <v>2018.3045999999999</v>
      </c>
      <c r="I3874" s="75">
        <v>1953.1980000000001</v>
      </c>
      <c r="J3874" s="75">
        <v>1844.6869999999997</v>
      </c>
      <c r="K3874" s="75">
        <v>1519.1539999999998</v>
      </c>
      <c r="L3874" s="74" t="s">
        <v>674</v>
      </c>
      <c r="M3874" s="75">
        <v>1953.1980000000001</v>
      </c>
      <c r="N3874" s="75">
        <v>1953.1980000000001</v>
      </c>
      <c r="O3874" s="75">
        <v>1953.1980000000001</v>
      </c>
      <c r="P3874" s="75">
        <v>948.16911799999991</v>
      </c>
      <c r="Q3874" s="75">
        <v>2018.3045999999999</v>
      </c>
    </row>
    <row r="3875" spans="1:17" x14ac:dyDescent="0.2">
      <c r="A3875" s="19">
        <v>40936494</v>
      </c>
      <c r="B3875" s="19" t="s">
        <v>399</v>
      </c>
      <c r="C3875" s="72" t="s">
        <v>5264</v>
      </c>
      <c r="D3875" s="73">
        <v>134.25</v>
      </c>
      <c r="E3875" s="74">
        <v>0</v>
      </c>
      <c r="G3875" s="75">
        <v>178.92212000000001</v>
      </c>
      <c r="H3875" s="75">
        <v>1412.6886</v>
      </c>
      <c r="I3875" s="75">
        <v>1367.1179999999999</v>
      </c>
      <c r="J3875" s="75">
        <v>1291.1669999999999</v>
      </c>
      <c r="K3875" s="75">
        <v>1063.3139999999999</v>
      </c>
      <c r="L3875" s="76">
        <v>0</v>
      </c>
      <c r="M3875" s="75">
        <v>1367.1179999999999</v>
      </c>
      <c r="N3875" s="75">
        <v>1367.1179999999999</v>
      </c>
      <c r="O3875" s="75">
        <v>1367.1179999999999</v>
      </c>
      <c r="P3875" s="77">
        <v>0</v>
      </c>
      <c r="Q3875" s="77">
        <v>1412.6886</v>
      </c>
    </row>
    <row r="3876" spans="1:17" x14ac:dyDescent="0.2">
      <c r="A3876" s="19">
        <v>40936502</v>
      </c>
      <c r="B3876" s="19" t="s">
        <v>415</v>
      </c>
      <c r="C3876" s="72" t="s">
        <v>5265</v>
      </c>
      <c r="D3876" s="73">
        <v>164.5</v>
      </c>
      <c r="E3876" s="74">
        <v>0</v>
      </c>
      <c r="G3876" s="75">
        <v>210.32664</v>
      </c>
      <c r="H3876" s="75">
        <v>1776.2442000000001</v>
      </c>
      <c r="I3876" s="75">
        <v>1718.9460000000001</v>
      </c>
      <c r="J3876" s="75">
        <v>1623.4490000000001</v>
      </c>
      <c r="K3876" s="75">
        <v>1336.9579999999999</v>
      </c>
      <c r="L3876" s="76">
        <v>0</v>
      </c>
      <c r="M3876" s="75">
        <v>1718.9460000000001</v>
      </c>
      <c r="N3876" s="75">
        <v>1718.9460000000001</v>
      </c>
      <c r="O3876" s="75">
        <v>1718.9460000000001</v>
      </c>
      <c r="P3876" s="77">
        <v>0</v>
      </c>
      <c r="Q3876" s="77">
        <v>1776.2442000000001</v>
      </c>
    </row>
    <row r="3877" spans="1:17" x14ac:dyDescent="0.2">
      <c r="A3877" s="19">
        <v>40936510</v>
      </c>
      <c r="B3877" s="19" t="s">
        <v>3075</v>
      </c>
      <c r="C3877" s="72" t="s">
        <v>5266</v>
      </c>
      <c r="D3877" s="73">
        <v>179.25</v>
      </c>
      <c r="E3877" s="74">
        <v>0</v>
      </c>
      <c r="G3877" s="75">
        <v>218.12232500000002</v>
      </c>
      <c r="H3877" s="75">
        <v>464.30250000000001</v>
      </c>
      <c r="I3877" s="75">
        <v>449.32500000000005</v>
      </c>
      <c r="J3877" s="75">
        <v>424.36250000000001</v>
      </c>
      <c r="K3877" s="75">
        <v>349.47499999999997</v>
      </c>
      <c r="L3877" s="74" t="s">
        <v>674</v>
      </c>
      <c r="M3877" s="75">
        <v>449.32500000000005</v>
      </c>
      <c r="N3877" s="75">
        <v>449.32500000000005</v>
      </c>
      <c r="O3877" s="75">
        <v>449.32500000000005</v>
      </c>
      <c r="P3877" s="75">
        <v>218.12232500000002</v>
      </c>
      <c r="Q3877" s="75">
        <v>464.30250000000001</v>
      </c>
    </row>
    <row r="3878" spans="1:17" x14ac:dyDescent="0.2">
      <c r="A3878" s="19">
        <v>40936528</v>
      </c>
      <c r="B3878" s="19" t="s">
        <v>3532</v>
      </c>
      <c r="C3878" s="72" t="s">
        <v>5190</v>
      </c>
      <c r="D3878" s="73">
        <v>113</v>
      </c>
      <c r="E3878" s="74">
        <v>0</v>
      </c>
      <c r="G3878" s="75">
        <v>322.03899000000001</v>
      </c>
      <c r="H3878" s="75">
        <v>685.50300000000004</v>
      </c>
      <c r="I3878" s="75">
        <v>663.3900000000001</v>
      </c>
      <c r="J3878" s="75">
        <v>626.53499999999997</v>
      </c>
      <c r="K3878" s="75">
        <v>515.97</v>
      </c>
      <c r="L3878" s="74" t="s">
        <v>674</v>
      </c>
      <c r="M3878" s="75">
        <v>663.3900000000001</v>
      </c>
      <c r="N3878" s="75">
        <v>663.3900000000001</v>
      </c>
      <c r="O3878" s="75">
        <v>663.3900000000001</v>
      </c>
      <c r="P3878" s="75">
        <v>322.03899000000001</v>
      </c>
      <c r="Q3878" s="75">
        <v>685.50300000000004</v>
      </c>
    </row>
    <row r="3879" spans="1:17" x14ac:dyDescent="0.2">
      <c r="A3879" s="19">
        <v>40936536</v>
      </c>
      <c r="B3879" s="19" t="s">
        <v>3090</v>
      </c>
      <c r="C3879" s="72" t="s">
        <v>5191</v>
      </c>
      <c r="D3879" s="73">
        <v>127.5</v>
      </c>
      <c r="E3879" s="74">
        <v>0</v>
      </c>
      <c r="G3879" s="75">
        <v>6.1777660000000001</v>
      </c>
      <c r="H3879" s="75">
        <v>13.150200000000002</v>
      </c>
      <c r="I3879" s="75">
        <v>12.726000000000003</v>
      </c>
      <c r="J3879" s="75">
        <v>12.019</v>
      </c>
      <c r="K3879" s="75">
        <v>9.8979999999999997</v>
      </c>
      <c r="L3879" s="74" t="s">
        <v>674</v>
      </c>
      <c r="M3879" s="75">
        <v>12.726000000000003</v>
      </c>
      <c r="N3879" s="75">
        <v>12.726000000000003</v>
      </c>
      <c r="O3879" s="75">
        <v>12.726000000000003</v>
      </c>
      <c r="P3879" s="75">
        <v>6.1777660000000001</v>
      </c>
      <c r="Q3879" s="75">
        <v>13.150200000000002</v>
      </c>
    </row>
    <row r="3880" spans="1:17" x14ac:dyDescent="0.2">
      <c r="A3880" s="19">
        <v>40936544</v>
      </c>
      <c r="B3880" s="19" t="s">
        <v>2832</v>
      </c>
      <c r="C3880" s="72" t="s">
        <v>5267</v>
      </c>
      <c r="D3880" s="73">
        <v>186</v>
      </c>
      <c r="E3880" s="74">
        <v>0</v>
      </c>
      <c r="G3880" s="75">
        <v>4.9981359999999997</v>
      </c>
      <c r="H3880" s="75">
        <v>10.639200000000001</v>
      </c>
      <c r="I3880" s="75">
        <v>10.296000000000001</v>
      </c>
      <c r="J3880" s="75">
        <v>9.7240000000000002</v>
      </c>
      <c r="K3880" s="75">
        <v>8.0079999999999991</v>
      </c>
      <c r="L3880" s="74" t="s">
        <v>674</v>
      </c>
      <c r="M3880" s="75">
        <v>10.296000000000001</v>
      </c>
      <c r="N3880" s="75">
        <v>10.296000000000001</v>
      </c>
      <c r="O3880" s="75">
        <v>10.296000000000001</v>
      </c>
      <c r="P3880" s="75">
        <v>4.9981359999999997</v>
      </c>
      <c r="Q3880" s="75">
        <v>10.639200000000001</v>
      </c>
    </row>
    <row r="3881" spans="1:17" x14ac:dyDescent="0.2">
      <c r="A3881" s="19">
        <v>40936551</v>
      </c>
      <c r="B3881" s="19" t="s">
        <v>4804</v>
      </c>
      <c r="C3881" s="72" t="s">
        <v>5268</v>
      </c>
      <c r="D3881" s="73">
        <v>119.5</v>
      </c>
      <c r="E3881" s="74">
        <v>0</v>
      </c>
      <c r="G3881" s="75">
        <v>18.89594</v>
      </c>
      <c r="H3881" s="75">
        <v>209.25</v>
      </c>
      <c r="I3881" s="75">
        <v>202.5</v>
      </c>
      <c r="J3881" s="75">
        <v>191.25</v>
      </c>
      <c r="K3881" s="75">
        <v>157.5</v>
      </c>
      <c r="L3881" s="76">
        <v>0</v>
      </c>
      <c r="M3881" s="75">
        <v>202.5</v>
      </c>
      <c r="N3881" s="75">
        <v>202.5</v>
      </c>
      <c r="O3881" s="75">
        <v>202.5</v>
      </c>
      <c r="P3881" s="77">
        <v>0</v>
      </c>
      <c r="Q3881" s="77">
        <v>209.25</v>
      </c>
    </row>
    <row r="3882" spans="1:17" x14ac:dyDescent="0.2">
      <c r="A3882" s="19">
        <v>40936569</v>
      </c>
      <c r="B3882" s="19" t="s">
        <v>2708</v>
      </c>
      <c r="C3882" s="72" t="s">
        <v>5270</v>
      </c>
      <c r="D3882" s="73">
        <v>113</v>
      </c>
      <c r="E3882" s="74">
        <v>0</v>
      </c>
      <c r="G3882" s="75">
        <v>1.3107</v>
      </c>
      <c r="H3882" s="75">
        <v>2.79</v>
      </c>
      <c r="I3882" s="75">
        <v>2.7</v>
      </c>
      <c r="J3882" s="75">
        <v>2.5499999999999998</v>
      </c>
      <c r="K3882" s="75">
        <v>2.0999999999999996</v>
      </c>
      <c r="L3882" s="74" t="s">
        <v>674</v>
      </c>
      <c r="M3882" s="75">
        <v>2.7</v>
      </c>
      <c r="N3882" s="75">
        <v>2.7</v>
      </c>
      <c r="O3882" s="75">
        <v>2.7</v>
      </c>
      <c r="P3882" s="75">
        <v>1.3107</v>
      </c>
      <c r="Q3882" s="75">
        <v>2.79</v>
      </c>
    </row>
    <row r="3883" spans="1:17" x14ac:dyDescent="0.2">
      <c r="A3883" s="19">
        <v>40936577</v>
      </c>
      <c r="B3883" s="19" t="s">
        <v>4722</v>
      </c>
      <c r="C3883" s="72" t="s">
        <v>5271</v>
      </c>
      <c r="D3883" s="73">
        <v>113</v>
      </c>
      <c r="E3883" s="74">
        <v>0</v>
      </c>
      <c r="G3883" s="75">
        <v>0</v>
      </c>
      <c r="H3883" s="75">
        <v>0</v>
      </c>
      <c r="I3883" s="75">
        <v>0</v>
      </c>
      <c r="J3883" s="75">
        <v>0</v>
      </c>
      <c r="K3883" s="75">
        <v>0</v>
      </c>
      <c r="L3883" s="76">
        <v>0</v>
      </c>
      <c r="M3883" s="75">
        <v>0</v>
      </c>
      <c r="N3883" s="75">
        <v>0</v>
      </c>
      <c r="O3883" s="75">
        <v>0</v>
      </c>
      <c r="P3883" s="77">
        <v>0</v>
      </c>
      <c r="Q3883" s="77">
        <v>0</v>
      </c>
    </row>
    <row r="3884" spans="1:17" x14ac:dyDescent="0.2">
      <c r="A3884" s="19">
        <v>40936593</v>
      </c>
      <c r="B3884" s="19" t="s">
        <v>3359</v>
      </c>
      <c r="C3884" s="72" t="s">
        <v>5272</v>
      </c>
      <c r="D3884" s="73">
        <v>174.5</v>
      </c>
      <c r="E3884" s="74">
        <v>0</v>
      </c>
      <c r="G3884" s="75">
        <v>0</v>
      </c>
      <c r="H3884" s="75">
        <v>50.220000000000006</v>
      </c>
      <c r="I3884" s="75">
        <v>48.6</v>
      </c>
      <c r="J3884" s="75">
        <v>45.9</v>
      </c>
      <c r="K3884" s="75">
        <v>37.799999999999997</v>
      </c>
      <c r="L3884" s="76">
        <v>0</v>
      </c>
      <c r="M3884" s="75">
        <v>48.6</v>
      </c>
      <c r="N3884" s="75">
        <v>48.6</v>
      </c>
      <c r="O3884" s="75">
        <v>48.6</v>
      </c>
      <c r="P3884" s="77">
        <v>0</v>
      </c>
      <c r="Q3884" s="77">
        <v>50.220000000000006</v>
      </c>
    </row>
    <row r="3885" spans="1:17" x14ac:dyDescent="0.2">
      <c r="A3885" s="19">
        <v>40936601</v>
      </c>
      <c r="B3885" s="19" t="s">
        <v>4531</v>
      </c>
      <c r="C3885" s="72" t="s">
        <v>5273</v>
      </c>
      <c r="D3885" s="73">
        <v>166.75</v>
      </c>
      <c r="E3885" s="74">
        <v>0</v>
      </c>
      <c r="G3885" s="75">
        <v>0</v>
      </c>
      <c r="H3885" s="75">
        <v>40.455000000000005</v>
      </c>
      <c r="I3885" s="75">
        <v>39.15</v>
      </c>
      <c r="J3885" s="75">
        <v>36.975000000000001</v>
      </c>
      <c r="K3885" s="75">
        <v>30.45</v>
      </c>
      <c r="L3885" s="76">
        <v>0</v>
      </c>
      <c r="M3885" s="75">
        <v>39.15</v>
      </c>
      <c r="N3885" s="75">
        <v>39.15</v>
      </c>
      <c r="O3885" s="75">
        <v>39.15</v>
      </c>
      <c r="P3885" s="77">
        <v>0</v>
      </c>
      <c r="Q3885" s="77">
        <v>40.455000000000005</v>
      </c>
    </row>
    <row r="3886" spans="1:17" x14ac:dyDescent="0.2">
      <c r="A3886" s="19">
        <v>40936619</v>
      </c>
      <c r="B3886" s="19" t="s">
        <v>268</v>
      </c>
      <c r="C3886" s="72" t="s">
        <v>5274</v>
      </c>
      <c r="D3886" s="73">
        <v>179.25</v>
      </c>
      <c r="E3886" s="74">
        <v>0</v>
      </c>
      <c r="G3886" s="75">
        <v>45.778382000000001</v>
      </c>
      <c r="H3886" s="75">
        <v>97.445400000000006</v>
      </c>
      <c r="I3886" s="75">
        <v>94.302000000000021</v>
      </c>
      <c r="J3886" s="75">
        <v>89.063000000000002</v>
      </c>
      <c r="K3886" s="75">
        <v>73.345999999999989</v>
      </c>
      <c r="L3886" s="74" t="s">
        <v>674</v>
      </c>
      <c r="M3886" s="75">
        <v>94.302000000000021</v>
      </c>
      <c r="N3886" s="75">
        <v>94.302000000000021</v>
      </c>
      <c r="O3886" s="75">
        <v>94.302000000000021</v>
      </c>
      <c r="P3886" s="75">
        <v>45.778382000000001</v>
      </c>
      <c r="Q3886" s="75">
        <v>97.445400000000006</v>
      </c>
    </row>
    <row r="3887" spans="1:17" x14ac:dyDescent="0.2">
      <c r="A3887" s="19">
        <v>40936627</v>
      </c>
      <c r="B3887" s="19" t="s">
        <v>4951</v>
      </c>
      <c r="C3887" s="72" t="s">
        <v>5275</v>
      </c>
      <c r="D3887" s="73">
        <v>179.25</v>
      </c>
      <c r="E3887" s="74">
        <v>0</v>
      </c>
      <c r="G3887" s="75">
        <v>18.131350000000001</v>
      </c>
      <c r="H3887" s="75">
        <v>38.594999999999999</v>
      </c>
      <c r="I3887" s="75">
        <v>37.350000000000009</v>
      </c>
      <c r="J3887" s="75">
        <v>35.274999999999999</v>
      </c>
      <c r="K3887" s="75">
        <v>29.049999999999997</v>
      </c>
      <c r="L3887" s="74" t="s">
        <v>674</v>
      </c>
      <c r="M3887" s="75">
        <v>37.350000000000009</v>
      </c>
      <c r="N3887" s="75">
        <v>37.350000000000009</v>
      </c>
      <c r="O3887" s="75">
        <v>37.350000000000009</v>
      </c>
      <c r="P3887" s="75">
        <v>18.131350000000001</v>
      </c>
      <c r="Q3887" s="75">
        <v>38.594999999999999</v>
      </c>
    </row>
    <row r="3888" spans="1:17" x14ac:dyDescent="0.2">
      <c r="A3888" s="19">
        <v>40936635</v>
      </c>
      <c r="B3888" s="19" t="s">
        <v>397</v>
      </c>
      <c r="C3888" s="72" t="s">
        <v>5276</v>
      </c>
      <c r="D3888" s="73">
        <v>179.25</v>
      </c>
      <c r="E3888" s="74">
        <v>0</v>
      </c>
      <c r="G3888" s="75">
        <v>36.463673999999997</v>
      </c>
      <c r="H3888" s="75">
        <v>77.617800000000003</v>
      </c>
      <c r="I3888" s="75">
        <v>75.114000000000004</v>
      </c>
      <c r="J3888" s="75">
        <v>70.940999999999988</v>
      </c>
      <c r="K3888" s="75">
        <v>58.42199999999999</v>
      </c>
      <c r="L3888" s="74" t="s">
        <v>674</v>
      </c>
      <c r="M3888" s="75">
        <v>75.114000000000004</v>
      </c>
      <c r="N3888" s="75">
        <v>75.114000000000004</v>
      </c>
      <c r="O3888" s="75">
        <v>75.114000000000004</v>
      </c>
      <c r="P3888" s="75">
        <v>36.463673999999997</v>
      </c>
      <c r="Q3888" s="75">
        <v>77.617800000000003</v>
      </c>
    </row>
    <row r="3889" spans="1:17" x14ac:dyDescent="0.2">
      <c r="A3889" s="19">
        <v>40936643</v>
      </c>
      <c r="B3889" s="19" t="s">
        <v>2474</v>
      </c>
      <c r="C3889" s="72" t="s">
        <v>5277</v>
      </c>
      <c r="D3889" s="73">
        <v>124.5</v>
      </c>
      <c r="E3889" s="74">
        <v>0</v>
      </c>
      <c r="G3889" s="75">
        <v>29.193657999999999</v>
      </c>
      <c r="H3889" s="75">
        <v>62.142599999999995</v>
      </c>
      <c r="I3889" s="75">
        <v>60.138000000000005</v>
      </c>
      <c r="J3889" s="75">
        <v>56.79699999999999</v>
      </c>
      <c r="K3889" s="75">
        <v>46.773999999999994</v>
      </c>
      <c r="L3889" s="74" t="s">
        <v>674</v>
      </c>
      <c r="M3889" s="75">
        <v>60.138000000000005</v>
      </c>
      <c r="N3889" s="75">
        <v>60.138000000000005</v>
      </c>
      <c r="O3889" s="75">
        <v>60.138000000000005</v>
      </c>
      <c r="P3889" s="75">
        <v>29.193657999999999</v>
      </c>
      <c r="Q3889" s="75">
        <v>62.142599999999995</v>
      </c>
    </row>
    <row r="3890" spans="1:17" x14ac:dyDescent="0.2">
      <c r="A3890" s="19">
        <v>40936650</v>
      </c>
      <c r="B3890" s="19" t="s">
        <v>2390</v>
      </c>
      <c r="C3890" s="72" t="s">
        <v>5278</v>
      </c>
      <c r="D3890" s="73">
        <v>179.25</v>
      </c>
      <c r="E3890" s="74">
        <v>0</v>
      </c>
      <c r="G3890" s="75">
        <v>82.014868000000007</v>
      </c>
      <c r="H3890" s="75">
        <v>174.5796</v>
      </c>
      <c r="I3890" s="75">
        <v>168.94800000000004</v>
      </c>
      <c r="J3890" s="75">
        <v>159.56199999999998</v>
      </c>
      <c r="K3890" s="75">
        <v>131.404</v>
      </c>
      <c r="L3890" s="74" t="s">
        <v>674</v>
      </c>
      <c r="M3890" s="75">
        <v>168.94800000000004</v>
      </c>
      <c r="N3890" s="75">
        <v>168.94800000000004</v>
      </c>
      <c r="O3890" s="75">
        <v>168.94800000000004</v>
      </c>
      <c r="P3890" s="75">
        <v>82.014868000000007</v>
      </c>
      <c r="Q3890" s="75">
        <v>174.5796</v>
      </c>
    </row>
    <row r="3891" spans="1:17" x14ac:dyDescent="0.2">
      <c r="A3891" s="19">
        <v>40936668</v>
      </c>
      <c r="B3891" s="19" t="s">
        <v>270</v>
      </c>
      <c r="C3891" s="72" t="s">
        <v>5279</v>
      </c>
      <c r="D3891" s="73">
        <v>166.75</v>
      </c>
      <c r="E3891" s="74">
        <v>0</v>
      </c>
      <c r="G3891" s="75">
        <v>74.159406000000004</v>
      </c>
      <c r="H3891" s="75">
        <v>157.85820000000001</v>
      </c>
      <c r="I3891" s="75">
        <v>152.76600000000002</v>
      </c>
      <c r="J3891" s="75">
        <v>144.279</v>
      </c>
      <c r="K3891" s="75">
        <v>118.818</v>
      </c>
      <c r="L3891" s="74" t="s">
        <v>674</v>
      </c>
      <c r="M3891" s="75">
        <v>152.76600000000002</v>
      </c>
      <c r="N3891" s="75">
        <v>152.76600000000002</v>
      </c>
      <c r="O3891" s="75">
        <v>152.76600000000002</v>
      </c>
      <c r="P3891" s="75">
        <v>74.159406000000004</v>
      </c>
      <c r="Q3891" s="75">
        <v>157.85820000000001</v>
      </c>
    </row>
    <row r="3892" spans="1:17" x14ac:dyDescent="0.2">
      <c r="A3892" s="19">
        <v>40936676</v>
      </c>
      <c r="B3892" s="19" t="s">
        <v>3760</v>
      </c>
      <c r="C3892" s="72" t="s">
        <v>5280</v>
      </c>
      <c r="D3892" s="73">
        <v>179.25</v>
      </c>
      <c r="E3892" s="74">
        <v>0</v>
      </c>
      <c r="G3892" s="75">
        <v>11.0258</v>
      </c>
      <c r="H3892" s="75">
        <v>147.405</v>
      </c>
      <c r="I3892" s="75">
        <v>142.65</v>
      </c>
      <c r="J3892" s="75">
        <v>134.72499999999999</v>
      </c>
      <c r="K3892" s="75">
        <v>110.94999999999999</v>
      </c>
      <c r="L3892" s="76">
        <v>0</v>
      </c>
      <c r="M3892" s="75">
        <v>142.65</v>
      </c>
      <c r="N3892" s="75">
        <v>142.65</v>
      </c>
      <c r="O3892" s="75">
        <v>142.65</v>
      </c>
      <c r="P3892" s="77">
        <v>0</v>
      </c>
      <c r="Q3892" s="77">
        <v>147.405</v>
      </c>
    </row>
    <row r="3893" spans="1:17" x14ac:dyDescent="0.2">
      <c r="A3893" s="19">
        <v>40936684</v>
      </c>
      <c r="B3893" s="19" t="s">
        <v>3435</v>
      </c>
      <c r="C3893" s="72" t="s">
        <v>5281</v>
      </c>
      <c r="D3893" s="73">
        <v>150.5</v>
      </c>
      <c r="E3893" s="74">
        <v>0</v>
      </c>
      <c r="G3893" s="75">
        <v>6.1340759999999994</v>
      </c>
      <c r="H3893" s="75">
        <v>13.0572</v>
      </c>
      <c r="I3893" s="75">
        <v>12.636000000000001</v>
      </c>
      <c r="J3893" s="75">
        <v>11.933999999999999</v>
      </c>
      <c r="K3893" s="75">
        <v>9.8279999999999994</v>
      </c>
      <c r="L3893" s="74" t="s">
        <v>674</v>
      </c>
      <c r="M3893" s="75">
        <v>12.636000000000001</v>
      </c>
      <c r="N3893" s="75">
        <v>12.636000000000001</v>
      </c>
      <c r="O3893" s="75">
        <v>12.636000000000001</v>
      </c>
      <c r="P3893" s="75">
        <v>6.1340759999999994</v>
      </c>
      <c r="Q3893" s="75">
        <v>13.0572</v>
      </c>
    </row>
    <row r="3894" spans="1:17" x14ac:dyDescent="0.2">
      <c r="A3894" s="19">
        <v>40936692</v>
      </c>
      <c r="B3894" s="19" t="s">
        <v>3429</v>
      </c>
      <c r="C3894" s="72" t="s">
        <v>5282</v>
      </c>
      <c r="D3894" s="73">
        <v>164.5</v>
      </c>
      <c r="E3894" s="74">
        <v>0</v>
      </c>
      <c r="G3894" s="75">
        <v>95.259110000000007</v>
      </c>
      <c r="H3894" s="75">
        <v>346.74119999999999</v>
      </c>
      <c r="I3894" s="75">
        <v>335.55599999999998</v>
      </c>
      <c r="J3894" s="75">
        <v>316.91399999999999</v>
      </c>
      <c r="K3894" s="75">
        <v>260.98799999999994</v>
      </c>
      <c r="L3894" s="76">
        <v>71.829000000000008</v>
      </c>
      <c r="M3894" s="75">
        <v>335.55599999999998</v>
      </c>
      <c r="N3894" s="75">
        <v>335.55599999999998</v>
      </c>
      <c r="O3894" s="75">
        <v>335.55599999999998</v>
      </c>
      <c r="P3894" s="77">
        <v>71.829000000000008</v>
      </c>
      <c r="Q3894" s="77">
        <v>346.74119999999999</v>
      </c>
    </row>
    <row r="3895" spans="1:17" x14ac:dyDescent="0.2">
      <c r="A3895" s="19">
        <v>40937567</v>
      </c>
      <c r="B3895" s="19" t="s">
        <v>1966</v>
      </c>
      <c r="C3895" s="72" t="s">
        <v>1967</v>
      </c>
      <c r="D3895" s="73">
        <v>130.5</v>
      </c>
      <c r="E3895" s="74">
        <v>0</v>
      </c>
      <c r="G3895" s="75">
        <v>95.259110000000007</v>
      </c>
      <c r="H3895" s="75">
        <v>341.54250000000002</v>
      </c>
      <c r="I3895" s="75">
        <v>330.52500000000003</v>
      </c>
      <c r="J3895" s="75">
        <v>312.16249999999997</v>
      </c>
      <c r="K3895" s="75">
        <v>257.07499999999999</v>
      </c>
      <c r="L3895" s="76">
        <v>71.829000000000008</v>
      </c>
      <c r="M3895" s="75">
        <v>330.52500000000003</v>
      </c>
      <c r="N3895" s="75">
        <v>330.52500000000003</v>
      </c>
      <c r="O3895" s="75">
        <v>330.52500000000003</v>
      </c>
      <c r="P3895" s="77">
        <v>71.829000000000008</v>
      </c>
      <c r="Q3895" s="77">
        <v>341.54250000000002</v>
      </c>
    </row>
    <row r="3896" spans="1:17" x14ac:dyDescent="0.2">
      <c r="A3896" s="19">
        <v>40937633</v>
      </c>
      <c r="B3896" s="19" t="s">
        <v>4083</v>
      </c>
      <c r="C3896" s="72" t="s">
        <v>5284</v>
      </c>
      <c r="D3896" s="73">
        <v>225.25</v>
      </c>
      <c r="E3896" s="74">
        <v>0</v>
      </c>
      <c r="G3896" s="75">
        <v>0</v>
      </c>
      <c r="H3896" s="75">
        <v>368.59620000000001</v>
      </c>
      <c r="I3896" s="75">
        <v>356.70599999999996</v>
      </c>
      <c r="J3896" s="75">
        <v>336.88899999999995</v>
      </c>
      <c r="K3896" s="75">
        <v>277.43799999999999</v>
      </c>
      <c r="L3896" s="76">
        <v>0</v>
      </c>
      <c r="M3896" s="75">
        <v>356.70599999999996</v>
      </c>
      <c r="N3896" s="75">
        <v>356.70599999999996</v>
      </c>
      <c r="O3896" s="75">
        <v>356.70599999999996</v>
      </c>
      <c r="P3896" s="77">
        <v>0</v>
      </c>
      <c r="Q3896" s="77">
        <v>368.59620000000001</v>
      </c>
    </row>
    <row r="3897" spans="1:17" x14ac:dyDescent="0.2">
      <c r="A3897" s="19">
        <v>40937682</v>
      </c>
      <c r="B3897" s="19" t="s">
        <v>4085</v>
      </c>
      <c r="C3897" s="72" t="s">
        <v>5285</v>
      </c>
      <c r="D3897" s="73">
        <v>280</v>
      </c>
      <c r="E3897" s="74">
        <v>0</v>
      </c>
      <c r="G3897" s="75">
        <v>0</v>
      </c>
      <c r="H3897" s="75">
        <v>388.91669999999999</v>
      </c>
      <c r="I3897" s="75">
        <v>376.37099999999998</v>
      </c>
      <c r="J3897" s="75">
        <v>355.4615</v>
      </c>
      <c r="K3897" s="75">
        <v>292.733</v>
      </c>
      <c r="L3897" s="76">
        <v>0</v>
      </c>
      <c r="M3897" s="75">
        <v>376.37099999999998</v>
      </c>
      <c r="N3897" s="75">
        <v>376.37099999999998</v>
      </c>
      <c r="O3897" s="75">
        <v>376.37099999999998</v>
      </c>
      <c r="P3897" s="77">
        <v>0</v>
      </c>
      <c r="Q3897" s="77">
        <v>388.91669999999999</v>
      </c>
    </row>
    <row r="3898" spans="1:17" x14ac:dyDescent="0.2">
      <c r="A3898" s="19">
        <v>40938284</v>
      </c>
      <c r="B3898" s="19" t="s">
        <v>1033</v>
      </c>
      <c r="C3898" s="72" t="s">
        <v>5286</v>
      </c>
      <c r="D3898" s="73">
        <v>141.25</v>
      </c>
      <c r="E3898" s="74">
        <v>0</v>
      </c>
      <c r="G3898" s="75">
        <v>95.259110000000007</v>
      </c>
      <c r="H3898" s="75">
        <v>368.59620000000001</v>
      </c>
      <c r="I3898" s="75">
        <v>356.70599999999996</v>
      </c>
      <c r="J3898" s="75">
        <v>336.88899999999995</v>
      </c>
      <c r="K3898" s="75">
        <v>277.43799999999999</v>
      </c>
      <c r="L3898" s="76">
        <v>71.829000000000008</v>
      </c>
      <c r="M3898" s="75">
        <v>356.70599999999996</v>
      </c>
      <c r="N3898" s="75">
        <v>356.70599999999996</v>
      </c>
      <c r="O3898" s="75">
        <v>356.70599999999996</v>
      </c>
      <c r="P3898" s="77">
        <v>71.829000000000008</v>
      </c>
      <c r="Q3898" s="77">
        <v>368.59620000000001</v>
      </c>
    </row>
    <row r="3899" spans="1:17" x14ac:dyDescent="0.2">
      <c r="A3899" s="19">
        <v>40938532</v>
      </c>
      <c r="B3899" s="19" t="s">
        <v>1334</v>
      </c>
      <c r="C3899" s="72" t="s">
        <v>5287</v>
      </c>
      <c r="D3899" s="73">
        <v>96.5</v>
      </c>
      <c r="E3899" s="74">
        <v>0</v>
      </c>
      <c r="G3899" s="75">
        <v>95.259110000000007</v>
      </c>
      <c r="H3899" s="75">
        <v>341.54250000000002</v>
      </c>
      <c r="I3899" s="75">
        <v>330.52500000000003</v>
      </c>
      <c r="J3899" s="75">
        <v>312.16249999999997</v>
      </c>
      <c r="K3899" s="75">
        <v>257.07499999999999</v>
      </c>
      <c r="L3899" s="76">
        <v>71.829000000000008</v>
      </c>
      <c r="M3899" s="75">
        <v>330.52500000000003</v>
      </c>
      <c r="N3899" s="75">
        <v>330.52500000000003</v>
      </c>
      <c r="O3899" s="75">
        <v>330.52500000000003</v>
      </c>
      <c r="P3899" s="77">
        <v>71.829000000000008</v>
      </c>
      <c r="Q3899" s="77">
        <v>341.54250000000002</v>
      </c>
    </row>
    <row r="3900" spans="1:17" x14ac:dyDescent="0.2">
      <c r="A3900" s="19">
        <v>40940744</v>
      </c>
      <c r="B3900" s="19" t="s">
        <v>272</v>
      </c>
      <c r="C3900" s="72" t="s">
        <v>5288</v>
      </c>
      <c r="D3900" s="73">
        <v>277.75</v>
      </c>
      <c r="E3900" s="74">
        <v>0</v>
      </c>
      <c r="G3900" s="75">
        <v>111.47464000000001</v>
      </c>
      <c r="H3900" s="75">
        <v>464.07000000000005</v>
      </c>
      <c r="I3900" s="75">
        <v>449.1</v>
      </c>
      <c r="J3900" s="75">
        <v>424.15</v>
      </c>
      <c r="K3900" s="75">
        <v>349.29999999999995</v>
      </c>
      <c r="L3900" s="76">
        <v>71.829000000000008</v>
      </c>
      <c r="M3900" s="75">
        <v>449.1</v>
      </c>
      <c r="N3900" s="75">
        <v>449.1</v>
      </c>
      <c r="O3900" s="75">
        <v>449.1</v>
      </c>
      <c r="P3900" s="77">
        <v>71.829000000000008</v>
      </c>
      <c r="Q3900" s="77">
        <v>464.07000000000005</v>
      </c>
    </row>
    <row r="3901" spans="1:17" x14ac:dyDescent="0.2">
      <c r="A3901" s="19">
        <v>40940751</v>
      </c>
      <c r="B3901" s="19" t="s">
        <v>3815</v>
      </c>
      <c r="C3901" s="72" t="s">
        <v>5289</v>
      </c>
      <c r="D3901" s="73">
        <v>277.75</v>
      </c>
      <c r="E3901" s="74">
        <v>0</v>
      </c>
      <c r="G3901" s="75">
        <v>0</v>
      </c>
      <c r="H3901" s="75">
        <v>500.8236</v>
      </c>
      <c r="I3901" s="75">
        <v>484.66800000000001</v>
      </c>
      <c r="J3901" s="75">
        <v>457.74199999999996</v>
      </c>
      <c r="K3901" s="75">
        <v>376.96399999999994</v>
      </c>
      <c r="L3901" s="76">
        <v>0</v>
      </c>
      <c r="M3901" s="75">
        <v>484.66800000000001</v>
      </c>
      <c r="N3901" s="75">
        <v>484.66800000000001</v>
      </c>
      <c r="O3901" s="75">
        <v>484.66800000000001</v>
      </c>
      <c r="P3901" s="77">
        <v>0</v>
      </c>
      <c r="Q3901" s="77">
        <v>500.8236</v>
      </c>
    </row>
    <row r="3902" spans="1:17" x14ac:dyDescent="0.2">
      <c r="A3902" s="19">
        <v>40940769</v>
      </c>
      <c r="B3902" s="19" t="s">
        <v>3812</v>
      </c>
      <c r="C3902" s="72" t="s">
        <v>5290</v>
      </c>
      <c r="D3902" s="73">
        <v>277.75</v>
      </c>
      <c r="E3902" s="74">
        <v>0</v>
      </c>
      <c r="G3902" s="75">
        <v>0</v>
      </c>
      <c r="H3902" s="75">
        <v>528.42600000000004</v>
      </c>
      <c r="I3902" s="75">
        <v>511.38000000000005</v>
      </c>
      <c r="J3902" s="75">
        <v>482.97</v>
      </c>
      <c r="K3902" s="75">
        <v>397.74</v>
      </c>
      <c r="L3902" s="76">
        <v>0</v>
      </c>
      <c r="M3902" s="75">
        <v>511.38000000000005</v>
      </c>
      <c r="N3902" s="75">
        <v>511.38000000000005</v>
      </c>
      <c r="O3902" s="75">
        <v>511.38000000000005</v>
      </c>
      <c r="P3902" s="77">
        <v>0</v>
      </c>
      <c r="Q3902" s="77">
        <v>528.42600000000004</v>
      </c>
    </row>
    <row r="3903" spans="1:17" x14ac:dyDescent="0.2">
      <c r="A3903" s="19">
        <v>40940785</v>
      </c>
      <c r="B3903" s="19" t="s">
        <v>2139</v>
      </c>
      <c r="C3903" s="72" t="s">
        <v>5291</v>
      </c>
      <c r="D3903" s="73">
        <v>147.75</v>
      </c>
      <c r="E3903" s="74">
        <v>0</v>
      </c>
      <c r="G3903" s="75">
        <v>111.47464000000001</v>
      </c>
      <c r="H3903" s="75">
        <v>500.8236</v>
      </c>
      <c r="I3903" s="75">
        <v>484.66800000000001</v>
      </c>
      <c r="J3903" s="75">
        <v>457.74199999999996</v>
      </c>
      <c r="K3903" s="75">
        <v>376.96399999999994</v>
      </c>
      <c r="L3903" s="76">
        <v>71.829000000000008</v>
      </c>
      <c r="M3903" s="75">
        <v>484.66800000000001</v>
      </c>
      <c r="N3903" s="75">
        <v>484.66800000000001</v>
      </c>
      <c r="O3903" s="75">
        <v>484.66800000000001</v>
      </c>
      <c r="P3903" s="77">
        <v>71.829000000000008</v>
      </c>
      <c r="Q3903" s="77">
        <v>500.8236</v>
      </c>
    </row>
    <row r="3904" spans="1:17" x14ac:dyDescent="0.2">
      <c r="A3904" s="19">
        <v>40940801</v>
      </c>
      <c r="B3904" s="19" t="s">
        <v>3639</v>
      </c>
      <c r="C3904" s="72" t="s">
        <v>5292</v>
      </c>
      <c r="D3904" s="73">
        <v>74.25</v>
      </c>
      <c r="E3904" s="74">
        <v>0</v>
      </c>
      <c r="G3904" s="75">
        <v>111.47464000000001</v>
      </c>
      <c r="H3904" s="75">
        <v>464.07000000000005</v>
      </c>
      <c r="I3904" s="75">
        <v>449.1</v>
      </c>
      <c r="J3904" s="75">
        <v>424.15</v>
      </c>
      <c r="K3904" s="75">
        <v>349.29999999999995</v>
      </c>
      <c r="L3904" s="76">
        <v>71.829000000000008</v>
      </c>
      <c r="M3904" s="75">
        <v>449.1</v>
      </c>
      <c r="N3904" s="75">
        <v>449.1</v>
      </c>
      <c r="O3904" s="75">
        <v>449.1</v>
      </c>
      <c r="P3904" s="77">
        <v>71.829000000000008</v>
      </c>
      <c r="Q3904" s="77">
        <v>464.07000000000005</v>
      </c>
    </row>
    <row r="3905" spans="1:17" x14ac:dyDescent="0.2">
      <c r="A3905" s="19">
        <v>40940827</v>
      </c>
      <c r="B3905" s="19" t="s">
        <v>1615</v>
      </c>
      <c r="C3905" s="72" t="s">
        <v>5293</v>
      </c>
      <c r="D3905" s="73">
        <v>177.5</v>
      </c>
      <c r="E3905" s="74">
        <v>0</v>
      </c>
      <c r="G3905" s="75">
        <v>124.64856999999999</v>
      </c>
      <c r="H3905" s="75">
        <v>469.82670000000002</v>
      </c>
      <c r="I3905" s="75">
        <v>454.67099999999999</v>
      </c>
      <c r="J3905" s="75">
        <v>429.41149999999999</v>
      </c>
      <c r="K3905" s="75">
        <v>353.63299999999998</v>
      </c>
      <c r="L3905" s="76">
        <v>100.872</v>
      </c>
      <c r="M3905" s="75">
        <v>454.67099999999999</v>
      </c>
      <c r="N3905" s="75">
        <v>454.67099999999999</v>
      </c>
      <c r="O3905" s="75">
        <v>454.67099999999999</v>
      </c>
      <c r="P3905" s="77">
        <v>100.872</v>
      </c>
      <c r="Q3905" s="77">
        <v>469.82670000000002</v>
      </c>
    </row>
    <row r="3906" spans="1:17" x14ac:dyDescent="0.2">
      <c r="A3906" s="19">
        <v>40941130</v>
      </c>
      <c r="B3906" s="19" t="s">
        <v>3720</v>
      </c>
      <c r="C3906" s="72"/>
      <c r="D3906" s="73">
        <v>79.5</v>
      </c>
      <c r="E3906" s="74">
        <v>0</v>
      </c>
      <c r="G3906" s="75">
        <v>0</v>
      </c>
      <c r="H3906" s="75">
        <v>528.42600000000004</v>
      </c>
      <c r="I3906" s="75">
        <v>511.38000000000005</v>
      </c>
      <c r="J3906" s="75">
        <v>482.97</v>
      </c>
      <c r="K3906" s="75">
        <v>397.74</v>
      </c>
      <c r="L3906" s="76">
        <v>0</v>
      </c>
      <c r="M3906" s="75">
        <v>511.38000000000005</v>
      </c>
      <c r="N3906" s="75">
        <v>511.38000000000005</v>
      </c>
      <c r="O3906" s="75">
        <v>511.38000000000005</v>
      </c>
      <c r="P3906" s="77">
        <v>0</v>
      </c>
      <c r="Q3906" s="77">
        <v>528.42600000000004</v>
      </c>
    </row>
    <row r="3907" spans="1:17" x14ac:dyDescent="0.2">
      <c r="A3907" s="19">
        <v>40945198</v>
      </c>
      <c r="B3907" s="19" t="s">
        <v>1969</v>
      </c>
      <c r="C3907" s="72"/>
      <c r="D3907" s="73">
        <v>2.25</v>
      </c>
      <c r="E3907" s="74">
        <v>0</v>
      </c>
      <c r="G3907" s="75">
        <v>171.92015000000001</v>
      </c>
      <c r="H3907" s="75">
        <v>365.95500000000004</v>
      </c>
      <c r="I3907" s="75">
        <v>354.15000000000003</v>
      </c>
      <c r="J3907" s="75">
        <v>334.47499999999997</v>
      </c>
      <c r="K3907" s="75">
        <v>275.45</v>
      </c>
      <c r="L3907" s="74" t="s">
        <v>674</v>
      </c>
      <c r="M3907" s="75">
        <v>354.15000000000003</v>
      </c>
      <c r="N3907" s="75">
        <v>354.15000000000003</v>
      </c>
      <c r="O3907" s="75">
        <v>354.15000000000003</v>
      </c>
      <c r="P3907" s="75">
        <v>171.92015000000001</v>
      </c>
      <c r="Q3907" s="75">
        <v>365.95500000000004</v>
      </c>
    </row>
    <row r="3908" spans="1:17" x14ac:dyDescent="0.2">
      <c r="A3908" s="19">
        <v>40945305</v>
      </c>
      <c r="B3908" s="19" t="s">
        <v>211</v>
      </c>
      <c r="C3908" s="72"/>
      <c r="D3908" s="73">
        <v>7.5</v>
      </c>
      <c r="E3908" s="74">
        <v>0</v>
      </c>
      <c r="G3908" s="75">
        <v>60.94755</v>
      </c>
      <c r="H3908" s="75">
        <v>129.73500000000001</v>
      </c>
      <c r="I3908" s="75">
        <v>125.55000000000003</v>
      </c>
      <c r="J3908" s="75">
        <v>118.575</v>
      </c>
      <c r="K3908" s="75">
        <v>97.649999999999991</v>
      </c>
      <c r="L3908" s="74" t="s">
        <v>674</v>
      </c>
      <c r="M3908" s="75">
        <v>125.55000000000003</v>
      </c>
      <c r="N3908" s="75">
        <v>125.55000000000003</v>
      </c>
      <c r="O3908" s="75">
        <v>125.55000000000003</v>
      </c>
      <c r="P3908" s="75">
        <v>60.94755</v>
      </c>
      <c r="Q3908" s="75">
        <v>129.73500000000001</v>
      </c>
    </row>
    <row r="3909" spans="1:17" x14ac:dyDescent="0.2">
      <c r="A3909" s="19">
        <v>40946212</v>
      </c>
      <c r="B3909" s="19" t="s">
        <v>3542</v>
      </c>
      <c r="C3909" s="72"/>
      <c r="D3909" s="73">
        <v>188.25</v>
      </c>
      <c r="E3909" s="74">
        <v>0</v>
      </c>
      <c r="G3909" s="75">
        <v>61.227165999999997</v>
      </c>
      <c r="H3909" s="75">
        <v>130.33019999999999</v>
      </c>
      <c r="I3909" s="75">
        <v>126.126</v>
      </c>
      <c r="J3909" s="75">
        <v>119.11899999999999</v>
      </c>
      <c r="K3909" s="75">
        <v>98.097999999999985</v>
      </c>
      <c r="L3909" s="74" t="s">
        <v>674</v>
      </c>
      <c r="M3909" s="75">
        <v>126.126</v>
      </c>
      <c r="N3909" s="75">
        <v>126.126</v>
      </c>
      <c r="O3909" s="75">
        <v>126.126</v>
      </c>
      <c r="P3909" s="75">
        <v>61.227165999999997</v>
      </c>
      <c r="Q3909" s="75">
        <v>130.33019999999999</v>
      </c>
    </row>
    <row r="3910" spans="1:17" x14ac:dyDescent="0.2">
      <c r="A3910" s="19">
        <v>40946360</v>
      </c>
      <c r="B3910" s="19" t="s">
        <v>4959</v>
      </c>
      <c r="C3910" s="72" t="s">
        <v>5302</v>
      </c>
      <c r="D3910" s="73">
        <v>180.5</v>
      </c>
      <c r="E3910" s="74">
        <v>0</v>
      </c>
      <c r="G3910" s="75">
        <v>110.46711000000001</v>
      </c>
      <c r="H3910" s="75">
        <v>296.82810000000001</v>
      </c>
      <c r="I3910" s="75">
        <v>287.25300000000004</v>
      </c>
      <c r="J3910" s="75">
        <v>271.29450000000003</v>
      </c>
      <c r="K3910" s="75">
        <v>223.41900000000001</v>
      </c>
      <c r="L3910" s="76">
        <v>71.829000000000008</v>
      </c>
      <c r="M3910" s="75">
        <v>287.25300000000004</v>
      </c>
      <c r="N3910" s="75">
        <v>287.25300000000004</v>
      </c>
      <c r="O3910" s="75">
        <v>287.25300000000004</v>
      </c>
      <c r="P3910" s="77">
        <v>71.829000000000008</v>
      </c>
      <c r="Q3910" s="77">
        <v>296.82810000000001</v>
      </c>
    </row>
    <row r="3911" spans="1:17" x14ac:dyDescent="0.2">
      <c r="A3911" s="19">
        <v>40946378</v>
      </c>
      <c r="B3911" s="19" t="s">
        <v>1604</v>
      </c>
      <c r="C3911" s="72" t="s">
        <v>5212</v>
      </c>
      <c r="D3911" s="73">
        <v>124.25</v>
      </c>
      <c r="E3911" s="74">
        <v>0</v>
      </c>
      <c r="G3911" s="75">
        <v>110.46711000000001</v>
      </c>
      <c r="H3911" s="75">
        <v>296.82810000000001</v>
      </c>
      <c r="I3911" s="75">
        <v>287.25300000000004</v>
      </c>
      <c r="J3911" s="75">
        <v>271.29450000000003</v>
      </c>
      <c r="K3911" s="75">
        <v>223.41900000000001</v>
      </c>
      <c r="L3911" s="76">
        <v>71.829000000000008</v>
      </c>
      <c r="M3911" s="75">
        <v>287.25300000000004</v>
      </c>
      <c r="N3911" s="75">
        <v>287.25300000000004</v>
      </c>
      <c r="O3911" s="75">
        <v>287.25300000000004</v>
      </c>
      <c r="P3911" s="77">
        <v>71.829000000000008</v>
      </c>
      <c r="Q3911" s="77">
        <v>296.82810000000001</v>
      </c>
    </row>
    <row r="3912" spans="1:17" x14ac:dyDescent="0.2">
      <c r="A3912" s="19">
        <v>40946402</v>
      </c>
      <c r="B3912" s="19" t="s">
        <v>4953</v>
      </c>
      <c r="C3912" s="72" t="s">
        <v>5303</v>
      </c>
      <c r="D3912" s="73">
        <v>134.25</v>
      </c>
      <c r="E3912" s="74">
        <v>0</v>
      </c>
      <c r="G3912" s="75">
        <v>110.46711000000001</v>
      </c>
      <c r="H3912" s="75">
        <v>275.04750000000001</v>
      </c>
      <c r="I3912" s="75">
        <v>266.17500000000001</v>
      </c>
      <c r="J3912" s="75">
        <v>251.38749999999999</v>
      </c>
      <c r="K3912" s="75">
        <v>207.02499999999998</v>
      </c>
      <c r="L3912" s="76">
        <v>71.829000000000008</v>
      </c>
      <c r="M3912" s="75">
        <v>266.17500000000001</v>
      </c>
      <c r="N3912" s="75">
        <v>266.17500000000001</v>
      </c>
      <c r="O3912" s="75">
        <v>266.17500000000001</v>
      </c>
      <c r="P3912" s="77">
        <v>71.829000000000008</v>
      </c>
      <c r="Q3912" s="77">
        <v>275.04750000000001</v>
      </c>
    </row>
    <row r="3913" spans="1:17" x14ac:dyDescent="0.2">
      <c r="A3913" s="19">
        <v>40947467</v>
      </c>
      <c r="B3913" s="19" t="s">
        <v>5304</v>
      </c>
      <c r="C3913" s="72" t="s">
        <v>5305</v>
      </c>
      <c r="D3913" s="73">
        <v>35.5</v>
      </c>
      <c r="E3913" s="74">
        <v>0</v>
      </c>
      <c r="G3913" s="75">
        <v>110.46711000000001</v>
      </c>
      <c r="H3913" s="75">
        <v>275.04750000000001</v>
      </c>
      <c r="I3913" s="75">
        <v>266.17500000000001</v>
      </c>
      <c r="J3913" s="75">
        <v>251.38749999999999</v>
      </c>
      <c r="K3913" s="75">
        <v>207.02499999999998</v>
      </c>
      <c r="L3913" s="76">
        <v>71.829000000000008</v>
      </c>
      <c r="M3913" s="75">
        <v>266.17500000000001</v>
      </c>
      <c r="N3913" s="75">
        <v>266.17500000000001</v>
      </c>
      <c r="O3913" s="75">
        <v>266.17500000000001</v>
      </c>
      <c r="P3913" s="77">
        <v>71.829000000000008</v>
      </c>
      <c r="Q3913" s="77">
        <v>275.04750000000001</v>
      </c>
    </row>
    <row r="3914" spans="1:17" x14ac:dyDescent="0.2">
      <c r="A3914" s="19">
        <v>40947475</v>
      </c>
      <c r="B3914" s="19" t="s">
        <v>5306</v>
      </c>
      <c r="C3914" s="72" t="s">
        <v>5307</v>
      </c>
      <c r="D3914" s="73">
        <v>35.5</v>
      </c>
      <c r="E3914" s="74">
        <v>0</v>
      </c>
      <c r="G3914" s="75">
        <v>0</v>
      </c>
      <c r="H3914" s="75">
        <v>313.14030000000002</v>
      </c>
      <c r="I3914" s="75">
        <v>303.03899999999999</v>
      </c>
      <c r="J3914" s="75">
        <v>286.20349999999996</v>
      </c>
      <c r="K3914" s="75">
        <v>235.69699999999997</v>
      </c>
      <c r="L3914" s="76">
        <v>0</v>
      </c>
      <c r="M3914" s="75">
        <v>303.03899999999999</v>
      </c>
      <c r="N3914" s="75">
        <v>303.03899999999999</v>
      </c>
      <c r="O3914" s="75">
        <v>303.03899999999999</v>
      </c>
      <c r="P3914" s="77">
        <v>0</v>
      </c>
      <c r="Q3914" s="77">
        <v>313.14030000000002</v>
      </c>
    </row>
    <row r="3915" spans="1:17" x14ac:dyDescent="0.2">
      <c r="A3915" s="19">
        <v>40938243</v>
      </c>
      <c r="B3915" s="19" t="s">
        <v>2368</v>
      </c>
      <c r="C3915" s="72" t="s">
        <v>2369</v>
      </c>
      <c r="D3915" s="73">
        <v>407</v>
      </c>
      <c r="E3915" s="74">
        <v>0</v>
      </c>
      <c r="G3915" s="75">
        <v>110.46711000000001</v>
      </c>
      <c r="H3915" s="75">
        <v>275.04750000000001</v>
      </c>
      <c r="I3915" s="75">
        <v>266.17500000000001</v>
      </c>
      <c r="J3915" s="75">
        <v>251.38749999999999</v>
      </c>
      <c r="K3915" s="75">
        <v>207.02499999999998</v>
      </c>
      <c r="L3915" s="76">
        <v>71.829000000000008</v>
      </c>
      <c r="M3915" s="75">
        <v>266.17500000000001</v>
      </c>
      <c r="N3915" s="75">
        <v>266.17500000000001</v>
      </c>
      <c r="O3915" s="75">
        <v>266.17500000000001</v>
      </c>
      <c r="P3915" s="77">
        <v>71.829000000000008</v>
      </c>
      <c r="Q3915" s="77">
        <v>275.04750000000001</v>
      </c>
    </row>
    <row r="3916" spans="1:17" x14ac:dyDescent="0.2">
      <c r="A3916" s="19">
        <v>40910002</v>
      </c>
      <c r="B3916" s="19" t="s">
        <v>393</v>
      </c>
      <c r="C3916" s="72" t="s">
        <v>392</v>
      </c>
      <c r="D3916" s="73">
        <v>442.5</v>
      </c>
      <c r="E3916" s="74">
        <v>0</v>
      </c>
      <c r="G3916" s="75">
        <v>6.0832000000000006</v>
      </c>
      <c r="H3916" s="75">
        <v>137.64000000000001</v>
      </c>
      <c r="I3916" s="75">
        <v>133.20000000000002</v>
      </c>
      <c r="J3916" s="75">
        <v>125.8</v>
      </c>
      <c r="K3916" s="75">
        <v>103.6</v>
      </c>
      <c r="L3916" s="76">
        <v>0</v>
      </c>
      <c r="M3916" s="75">
        <v>133.20000000000002</v>
      </c>
      <c r="N3916" s="75">
        <v>133.20000000000002</v>
      </c>
      <c r="O3916" s="75">
        <v>133.20000000000002</v>
      </c>
      <c r="P3916" s="77">
        <v>0</v>
      </c>
      <c r="Q3916" s="77">
        <v>137.64000000000001</v>
      </c>
    </row>
    <row r="3917" spans="1:17" x14ac:dyDescent="0.2">
      <c r="A3917" s="19">
        <v>40933814</v>
      </c>
      <c r="B3917" s="19" t="s">
        <v>4314</v>
      </c>
      <c r="C3917" s="72"/>
      <c r="D3917" s="73">
        <v>26</v>
      </c>
      <c r="E3917" s="74">
        <v>0</v>
      </c>
      <c r="G3917" s="75">
        <v>0</v>
      </c>
      <c r="H3917" s="75">
        <v>229.5147</v>
      </c>
      <c r="I3917" s="75">
        <v>222.11099999999999</v>
      </c>
      <c r="J3917" s="75">
        <v>209.77149999999997</v>
      </c>
      <c r="K3917" s="75">
        <v>172.75299999999999</v>
      </c>
      <c r="L3917" s="76">
        <v>0</v>
      </c>
      <c r="M3917" s="75">
        <v>222.11099999999999</v>
      </c>
      <c r="N3917" s="75">
        <v>222.11099999999999</v>
      </c>
      <c r="O3917" s="75">
        <v>222.11099999999999</v>
      </c>
      <c r="P3917" s="77">
        <v>0</v>
      </c>
      <c r="Q3917" s="77">
        <v>229.5147</v>
      </c>
    </row>
    <row r="3918" spans="1:17" x14ac:dyDescent="0.2">
      <c r="A3918" s="19">
        <v>40934382</v>
      </c>
      <c r="B3918" s="19" t="s">
        <v>1006</v>
      </c>
      <c r="C3918" s="72" t="s">
        <v>1007</v>
      </c>
      <c r="D3918" s="73">
        <v>472</v>
      </c>
      <c r="E3918" s="74">
        <v>0</v>
      </c>
      <c r="G3918" s="75">
        <v>1401.5692799999999</v>
      </c>
      <c r="H3918" s="75">
        <v>8932.6779000000006</v>
      </c>
      <c r="I3918" s="75">
        <v>8644.527</v>
      </c>
      <c r="J3918" s="75">
        <v>8164.2755000000006</v>
      </c>
      <c r="K3918" s="75">
        <v>6723.5209999999997</v>
      </c>
      <c r="L3918" s="76">
        <v>5383.7550000000001</v>
      </c>
      <c r="M3918" s="75">
        <v>8644.527</v>
      </c>
      <c r="N3918" s="75">
        <v>8644.527</v>
      </c>
      <c r="O3918" s="75">
        <v>8644.527</v>
      </c>
      <c r="P3918" s="77">
        <v>1401.5692799999999</v>
      </c>
      <c r="Q3918" s="77">
        <v>8932.6779000000006</v>
      </c>
    </row>
    <row r="3919" spans="1:17" x14ac:dyDescent="0.2">
      <c r="A3919" s="19">
        <v>40934945</v>
      </c>
      <c r="B3919" s="19" t="s">
        <v>391</v>
      </c>
      <c r="C3919" s="72" t="s">
        <v>390</v>
      </c>
      <c r="D3919" s="73">
        <v>214.25</v>
      </c>
      <c r="E3919" s="74">
        <v>0</v>
      </c>
      <c r="G3919" s="75">
        <v>1502.9115900000002</v>
      </c>
      <c r="H3919" s="75">
        <v>8932.6779000000006</v>
      </c>
      <c r="I3919" s="75">
        <v>8644.527</v>
      </c>
      <c r="J3919" s="75">
        <v>8164.2755000000006</v>
      </c>
      <c r="K3919" s="75">
        <v>6723.5209999999997</v>
      </c>
      <c r="L3919" s="76">
        <v>5383.7550000000001</v>
      </c>
      <c r="M3919" s="75">
        <v>8644.527</v>
      </c>
      <c r="N3919" s="75">
        <v>8644.527</v>
      </c>
      <c r="O3919" s="75">
        <v>8644.527</v>
      </c>
      <c r="P3919" s="77">
        <v>1502.9115900000002</v>
      </c>
      <c r="Q3919" s="77">
        <v>8932.6779000000006</v>
      </c>
    </row>
    <row r="3920" spans="1:17" x14ac:dyDescent="0.2">
      <c r="A3920" s="19">
        <v>40934978</v>
      </c>
      <c r="B3920" s="19" t="s">
        <v>2472</v>
      </c>
      <c r="C3920" s="72" t="s">
        <v>2473</v>
      </c>
      <c r="D3920" s="73">
        <v>95.25</v>
      </c>
      <c r="E3920" s="74">
        <v>0</v>
      </c>
      <c r="G3920" s="75">
        <v>13.543900000000001</v>
      </c>
      <c r="H3920" s="75">
        <v>28.830000000000002</v>
      </c>
      <c r="I3920" s="75">
        <v>27.900000000000006</v>
      </c>
      <c r="J3920" s="75">
        <v>26.349999999999998</v>
      </c>
      <c r="K3920" s="75">
        <v>21.7</v>
      </c>
      <c r="L3920" s="74" t="s">
        <v>674</v>
      </c>
      <c r="M3920" s="75">
        <v>27.900000000000006</v>
      </c>
      <c r="N3920" s="75">
        <v>27.900000000000006</v>
      </c>
      <c r="O3920" s="75">
        <v>27.900000000000006</v>
      </c>
      <c r="P3920" s="75">
        <v>13.543900000000001</v>
      </c>
      <c r="Q3920" s="75">
        <v>28.830000000000002</v>
      </c>
    </row>
    <row r="3921" spans="1:17" x14ac:dyDescent="0.2">
      <c r="A3921" s="19">
        <v>40934978</v>
      </c>
      <c r="B3921" s="19" t="s">
        <v>2472</v>
      </c>
      <c r="C3921" s="72" t="s">
        <v>2473</v>
      </c>
      <c r="D3921" s="73">
        <v>95.25</v>
      </c>
      <c r="E3921" s="74">
        <v>0</v>
      </c>
      <c r="G3921" s="75">
        <v>15.291500000000001</v>
      </c>
      <c r="H3921" s="75">
        <v>32.550000000000004</v>
      </c>
      <c r="I3921" s="75">
        <v>31.500000000000004</v>
      </c>
      <c r="J3921" s="75">
        <v>29.75</v>
      </c>
      <c r="K3921" s="75">
        <v>24.5</v>
      </c>
      <c r="L3921" s="74" t="s">
        <v>674</v>
      </c>
      <c r="M3921" s="75">
        <v>31.500000000000004</v>
      </c>
      <c r="N3921" s="75">
        <v>31.500000000000004</v>
      </c>
      <c r="O3921" s="75">
        <v>31.500000000000004</v>
      </c>
      <c r="P3921" s="75">
        <v>15.291500000000001</v>
      </c>
      <c r="Q3921" s="75">
        <v>32.550000000000004</v>
      </c>
    </row>
    <row r="3922" spans="1:17" x14ac:dyDescent="0.2">
      <c r="A3922" s="19">
        <v>40935066</v>
      </c>
      <c r="B3922" s="19" t="s">
        <v>1875</v>
      </c>
      <c r="C3922" s="72" t="s">
        <v>1876</v>
      </c>
      <c r="D3922" s="73">
        <v>354.5</v>
      </c>
      <c r="E3922" s="74">
        <v>0</v>
      </c>
      <c r="G3922" s="75">
        <v>0</v>
      </c>
      <c r="H3922" s="75">
        <v>0</v>
      </c>
      <c r="I3922" s="75">
        <v>0</v>
      </c>
      <c r="J3922" s="75">
        <v>0</v>
      </c>
      <c r="K3922" s="75">
        <v>0</v>
      </c>
      <c r="L3922" s="74" t="s">
        <v>674</v>
      </c>
      <c r="M3922" s="75">
        <v>0</v>
      </c>
      <c r="N3922" s="75">
        <v>0</v>
      </c>
      <c r="O3922" s="75">
        <v>0</v>
      </c>
      <c r="P3922" s="75">
        <v>0</v>
      </c>
      <c r="Q3922" s="75">
        <v>0</v>
      </c>
    </row>
    <row r="3923" spans="1:17" x14ac:dyDescent="0.2">
      <c r="A3923" s="19">
        <v>40935140</v>
      </c>
      <c r="B3923" s="19" t="s">
        <v>388</v>
      </c>
      <c r="C3923" s="72" t="s">
        <v>1517</v>
      </c>
      <c r="D3923" s="73">
        <v>442.5</v>
      </c>
      <c r="E3923" s="74">
        <v>0</v>
      </c>
      <c r="G3923" s="75">
        <v>12.386115</v>
      </c>
      <c r="H3923" s="75">
        <v>26.365500000000004</v>
      </c>
      <c r="I3923" s="75">
        <v>25.515000000000004</v>
      </c>
      <c r="J3923" s="75">
        <v>24.0975</v>
      </c>
      <c r="K3923" s="75">
        <v>19.844999999999999</v>
      </c>
      <c r="L3923" s="74" t="s">
        <v>674</v>
      </c>
      <c r="M3923" s="75">
        <v>25.515000000000004</v>
      </c>
      <c r="N3923" s="75">
        <v>25.515000000000004</v>
      </c>
      <c r="O3923" s="75">
        <v>25.515000000000004</v>
      </c>
      <c r="P3923" s="75">
        <v>12.386115</v>
      </c>
      <c r="Q3923" s="75">
        <v>26.365500000000004</v>
      </c>
    </row>
    <row r="3924" spans="1:17" x14ac:dyDescent="0.2">
      <c r="A3924" s="19">
        <v>40935157</v>
      </c>
      <c r="B3924" s="19" t="s">
        <v>387</v>
      </c>
      <c r="C3924" s="72" t="s">
        <v>3185</v>
      </c>
      <c r="D3924" s="73">
        <v>489</v>
      </c>
      <c r="E3924" s="74">
        <v>0</v>
      </c>
      <c r="G3924" s="75">
        <v>16.500679999999999</v>
      </c>
      <c r="H3924" s="75">
        <v>85.336800000000011</v>
      </c>
      <c r="I3924" s="75">
        <v>82.584000000000003</v>
      </c>
      <c r="J3924" s="75">
        <v>77.996000000000009</v>
      </c>
      <c r="K3924" s="75">
        <v>64.231999999999999</v>
      </c>
      <c r="L3924" s="76">
        <v>0</v>
      </c>
      <c r="M3924" s="75">
        <v>82.584000000000003</v>
      </c>
      <c r="N3924" s="75">
        <v>82.584000000000003</v>
      </c>
      <c r="O3924" s="75">
        <v>82.584000000000003</v>
      </c>
      <c r="P3924" s="77">
        <v>0</v>
      </c>
      <c r="Q3924" s="77">
        <v>85.336800000000011</v>
      </c>
    </row>
    <row r="3925" spans="1:17" x14ac:dyDescent="0.2">
      <c r="A3925" s="19">
        <v>40935165</v>
      </c>
      <c r="B3925" s="19" t="s">
        <v>2233</v>
      </c>
      <c r="C3925" s="72" t="s">
        <v>2234</v>
      </c>
      <c r="D3925" s="73">
        <v>417.5</v>
      </c>
      <c r="E3925" s="74">
        <v>0</v>
      </c>
      <c r="G3925" s="75">
        <v>70.201092000000003</v>
      </c>
      <c r="H3925" s="75">
        <v>149.4324</v>
      </c>
      <c r="I3925" s="75">
        <v>144.61200000000002</v>
      </c>
      <c r="J3925" s="75">
        <v>136.578</v>
      </c>
      <c r="K3925" s="75">
        <v>112.476</v>
      </c>
      <c r="L3925" s="74" t="s">
        <v>674</v>
      </c>
      <c r="M3925" s="75">
        <v>144.61200000000002</v>
      </c>
      <c r="N3925" s="75">
        <v>144.61200000000002</v>
      </c>
      <c r="O3925" s="75">
        <v>144.61200000000002</v>
      </c>
      <c r="P3925" s="75">
        <v>70.201092000000003</v>
      </c>
      <c r="Q3925" s="75">
        <v>149.4324</v>
      </c>
    </row>
    <row r="3926" spans="1:17" x14ac:dyDescent="0.2">
      <c r="A3926" s="19">
        <v>40935173</v>
      </c>
      <c r="B3926" s="19" t="s">
        <v>4259</v>
      </c>
      <c r="C3926" s="72" t="s">
        <v>4260</v>
      </c>
      <c r="D3926" s="73">
        <v>214.25</v>
      </c>
      <c r="E3926" s="74">
        <v>0</v>
      </c>
      <c r="G3926" s="75">
        <v>67.501050000000006</v>
      </c>
      <c r="H3926" s="75">
        <v>143.685</v>
      </c>
      <c r="I3926" s="75">
        <v>139.05000000000001</v>
      </c>
      <c r="J3926" s="75">
        <v>131.32499999999999</v>
      </c>
      <c r="K3926" s="75">
        <v>108.14999999999999</v>
      </c>
      <c r="L3926" s="74" t="s">
        <v>674</v>
      </c>
      <c r="M3926" s="75">
        <v>139.05000000000001</v>
      </c>
      <c r="N3926" s="75">
        <v>139.05000000000001</v>
      </c>
      <c r="O3926" s="75">
        <v>139.05000000000001</v>
      </c>
      <c r="P3926" s="75">
        <v>67.501050000000006</v>
      </c>
      <c r="Q3926" s="75">
        <v>143.685</v>
      </c>
    </row>
    <row r="3927" spans="1:17" x14ac:dyDescent="0.2">
      <c r="A3927" s="19">
        <v>40935199</v>
      </c>
      <c r="B3927" s="19" t="s">
        <v>3362</v>
      </c>
      <c r="C3927" s="72" t="s">
        <v>3363</v>
      </c>
      <c r="D3927" s="73">
        <v>453</v>
      </c>
      <c r="E3927" s="74">
        <v>0</v>
      </c>
      <c r="G3927" s="75">
        <v>96.445675000000008</v>
      </c>
      <c r="H3927" s="75">
        <v>205.29750000000001</v>
      </c>
      <c r="I3927" s="75">
        <v>198.67500000000004</v>
      </c>
      <c r="J3927" s="75">
        <v>187.63749999999999</v>
      </c>
      <c r="K3927" s="75">
        <v>154.52499999999998</v>
      </c>
      <c r="L3927" s="74" t="s">
        <v>674</v>
      </c>
      <c r="M3927" s="75">
        <v>198.67500000000004</v>
      </c>
      <c r="N3927" s="75">
        <v>198.67500000000004</v>
      </c>
      <c r="O3927" s="75">
        <v>198.67500000000004</v>
      </c>
      <c r="P3927" s="75">
        <v>96.445675000000008</v>
      </c>
      <c r="Q3927" s="75">
        <v>205.29750000000001</v>
      </c>
    </row>
    <row r="3928" spans="1:17" x14ac:dyDescent="0.2">
      <c r="A3928" s="19">
        <v>40935207</v>
      </c>
      <c r="B3928" s="19" t="s">
        <v>3364</v>
      </c>
      <c r="C3928" s="72" t="s">
        <v>3365</v>
      </c>
      <c r="D3928" s="73">
        <v>214.25</v>
      </c>
      <c r="E3928" s="74">
        <v>0</v>
      </c>
      <c r="G3928" s="75">
        <v>96.445675000000008</v>
      </c>
      <c r="H3928" s="75">
        <v>205.29750000000001</v>
      </c>
      <c r="I3928" s="75">
        <v>198.67500000000004</v>
      </c>
      <c r="J3928" s="75">
        <v>187.63749999999999</v>
      </c>
      <c r="K3928" s="75">
        <v>154.52499999999998</v>
      </c>
      <c r="L3928" s="74" t="s">
        <v>674</v>
      </c>
      <c r="M3928" s="75">
        <v>198.67500000000004</v>
      </c>
      <c r="N3928" s="75">
        <v>198.67500000000004</v>
      </c>
      <c r="O3928" s="75">
        <v>198.67500000000004</v>
      </c>
      <c r="P3928" s="75">
        <v>96.445675000000008</v>
      </c>
      <c r="Q3928" s="75">
        <v>205.29750000000001</v>
      </c>
    </row>
    <row r="3929" spans="1:17" x14ac:dyDescent="0.2">
      <c r="A3929" s="19">
        <v>40937476</v>
      </c>
      <c r="B3929" s="19" t="s">
        <v>1107</v>
      </c>
      <c r="C3929" s="72" t="s">
        <v>1108</v>
      </c>
      <c r="D3929" s="73">
        <v>11.5</v>
      </c>
      <c r="E3929" s="74">
        <v>0</v>
      </c>
      <c r="G3929" s="75">
        <v>2.05308</v>
      </c>
      <c r="H3929" s="75">
        <v>61.119600000000005</v>
      </c>
      <c r="I3929" s="75">
        <v>59.148000000000003</v>
      </c>
      <c r="J3929" s="75">
        <v>55.861999999999995</v>
      </c>
      <c r="K3929" s="75">
        <v>46.003999999999998</v>
      </c>
      <c r="L3929" s="76">
        <v>0</v>
      </c>
      <c r="M3929" s="75">
        <v>59.148000000000003</v>
      </c>
      <c r="N3929" s="75">
        <v>59.148000000000003</v>
      </c>
      <c r="O3929" s="75">
        <v>59.148000000000003</v>
      </c>
      <c r="P3929" s="77">
        <v>0</v>
      </c>
      <c r="Q3929" s="77">
        <v>61.119600000000005</v>
      </c>
    </row>
    <row r="3930" spans="1:17" x14ac:dyDescent="0.2">
      <c r="A3930" s="19">
        <v>40937484</v>
      </c>
      <c r="B3930" s="19" t="s">
        <v>4238</v>
      </c>
      <c r="C3930" s="72" t="s">
        <v>4239</v>
      </c>
      <c r="D3930" s="73">
        <v>233.25</v>
      </c>
      <c r="E3930" s="74">
        <v>0</v>
      </c>
      <c r="G3930" s="75">
        <v>28.096779999999999</v>
      </c>
      <c r="H3930" s="75">
        <v>91.837500000000006</v>
      </c>
      <c r="I3930" s="75">
        <v>88.875</v>
      </c>
      <c r="J3930" s="75">
        <v>83.9375</v>
      </c>
      <c r="K3930" s="75">
        <v>69.125</v>
      </c>
      <c r="L3930" s="76">
        <v>0</v>
      </c>
      <c r="M3930" s="75">
        <v>88.875</v>
      </c>
      <c r="N3930" s="75">
        <v>88.875</v>
      </c>
      <c r="O3930" s="75">
        <v>88.875</v>
      </c>
      <c r="P3930" s="77">
        <v>0</v>
      </c>
      <c r="Q3930" s="77">
        <v>91.837500000000006</v>
      </c>
    </row>
    <row r="3931" spans="1:17" x14ac:dyDescent="0.2">
      <c r="A3931" s="19">
        <v>40937492</v>
      </c>
      <c r="B3931" s="19" t="s">
        <v>4933</v>
      </c>
      <c r="C3931" s="72" t="s">
        <v>4934</v>
      </c>
      <c r="D3931" s="73">
        <v>233.25</v>
      </c>
      <c r="E3931" s="74">
        <v>0</v>
      </c>
      <c r="G3931" s="75">
        <v>18.344650000000001</v>
      </c>
      <c r="H3931" s="75">
        <v>156.9375</v>
      </c>
      <c r="I3931" s="75">
        <v>151.875</v>
      </c>
      <c r="J3931" s="75">
        <v>143.4375</v>
      </c>
      <c r="K3931" s="75">
        <v>118.12499999999999</v>
      </c>
      <c r="L3931" s="76">
        <v>0</v>
      </c>
      <c r="M3931" s="75">
        <v>151.875</v>
      </c>
      <c r="N3931" s="75">
        <v>151.875</v>
      </c>
      <c r="O3931" s="75">
        <v>151.875</v>
      </c>
      <c r="P3931" s="77">
        <v>0</v>
      </c>
      <c r="Q3931" s="77">
        <v>156.9375</v>
      </c>
    </row>
    <row r="3932" spans="1:17" x14ac:dyDescent="0.2">
      <c r="A3932" s="19">
        <v>40937823</v>
      </c>
      <c r="B3932" s="19" t="s">
        <v>3634</v>
      </c>
      <c r="C3932" s="72" t="s">
        <v>1108</v>
      </c>
      <c r="D3932" s="73">
        <v>11</v>
      </c>
      <c r="E3932" s="74">
        <v>0</v>
      </c>
      <c r="G3932" s="75">
        <v>18.89594</v>
      </c>
      <c r="H3932" s="75">
        <v>209.25</v>
      </c>
      <c r="I3932" s="75">
        <v>202.5</v>
      </c>
      <c r="J3932" s="75">
        <v>191.25</v>
      </c>
      <c r="K3932" s="75">
        <v>157.5</v>
      </c>
      <c r="L3932" s="76">
        <v>0</v>
      </c>
      <c r="M3932" s="75">
        <v>202.5</v>
      </c>
      <c r="N3932" s="75">
        <v>202.5</v>
      </c>
      <c r="O3932" s="75">
        <v>202.5</v>
      </c>
      <c r="P3932" s="77">
        <v>0</v>
      </c>
      <c r="Q3932" s="77">
        <v>209.25</v>
      </c>
    </row>
    <row r="3933" spans="1:17" x14ac:dyDescent="0.2">
      <c r="A3933" s="19">
        <v>40938193</v>
      </c>
      <c r="B3933" s="19" t="s">
        <v>3542</v>
      </c>
      <c r="C3933" s="72"/>
      <c r="D3933" s="73">
        <v>188.25</v>
      </c>
      <c r="E3933" s="74">
        <v>0</v>
      </c>
      <c r="G3933" s="75">
        <v>567.06124800000009</v>
      </c>
      <c r="H3933" s="75">
        <v>1207.0656000000001</v>
      </c>
      <c r="I3933" s="75">
        <v>1168.1280000000002</v>
      </c>
      <c r="J3933" s="75">
        <v>1103.232</v>
      </c>
      <c r="K3933" s="75">
        <v>908.54399999999998</v>
      </c>
      <c r="L3933" s="74" t="s">
        <v>674</v>
      </c>
      <c r="M3933" s="75">
        <v>1168.1280000000002</v>
      </c>
      <c r="N3933" s="75">
        <v>1168.1280000000002</v>
      </c>
      <c r="O3933" s="75">
        <v>1168.1280000000002</v>
      </c>
      <c r="P3933" s="75">
        <v>567.06124800000009</v>
      </c>
      <c r="Q3933" s="75">
        <v>1207.0656000000001</v>
      </c>
    </row>
    <row r="3934" spans="1:17" x14ac:dyDescent="0.2">
      <c r="A3934" s="19">
        <v>40939712</v>
      </c>
      <c r="B3934" s="19" t="s">
        <v>4324</v>
      </c>
      <c r="C3934" s="72" t="s">
        <v>4325</v>
      </c>
      <c r="D3934" s="73">
        <v>1771</v>
      </c>
      <c r="E3934" s="74">
        <v>0</v>
      </c>
      <c r="G3934" s="75">
        <v>1649.85889</v>
      </c>
      <c r="H3934" s="75">
        <v>10230</v>
      </c>
      <c r="I3934" s="75">
        <v>9900</v>
      </c>
      <c r="J3934" s="75">
        <v>9350</v>
      </c>
      <c r="K3934" s="75">
        <v>7699.9999999999991</v>
      </c>
      <c r="L3934" s="76">
        <v>4350.3389999999999</v>
      </c>
      <c r="M3934" s="75">
        <v>9900</v>
      </c>
      <c r="N3934" s="75">
        <v>9900</v>
      </c>
      <c r="O3934" s="75">
        <v>9900</v>
      </c>
      <c r="P3934" s="77">
        <v>1649.85889</v>
      </c>
      <c r="Q3934" s="77">
        <v>10230</v>
      </c>
    </row>
    <row r="3935" spans="1:17" x14ac:dyDescent="0.2">
      <c r="A3935" s="19">
        <v>40940033</v>
      </c>
      <c r="B3935" s="19" t="s">
        <v>4315</v>
      </c>
      <c r="C3935" s="72" t="s">
        <v>4316</v>
      </c>
      <c r="D3935" s="73">
        <v>417.5</v>
      </c>
      <c r="E3935" s="74">
        <v>0</v>
      </c>
      <c r="G3935" s="75">
        <v>2744.3406300000001</v>
      </c>
      <c r="H3935" s="75">
        <v>2394.75</v>
      </c>
      <c r="I3935" s="75">
        <v>2317.5</v>
      </c>
      <c r="J3935" s="75">
        <v>2188.75</v>
      </c>
      <c r="K3935" s="75">
        <v>1802.4999999999998</v>
      </c>
      <c r="L3935" s="76">
        <v>4350.3389999999999</v>
      </c>
      <c r="M3935" s="75">
        <v>2317.5</v>
      </c>
      <c r="N3935" s="75">
        <v>2317.5</v>
      </c>
      <c r="O3935" s="75">
        <v>2317.5</v>
      </c>
      <c r="P3935" s="77">
        <v>1802.4999999999998</v>
      </c>
      <c r="Q3935" s="77">
        <v>4350.3389999999999</v>
      </c>
    </row>
    <row r="3936" spans="1:17" x14ac:dyDescent="0.2">
      <c r="A3936" s="19">
        <v>40940041</v>
      </c>
      <c r="B3936" s="19" t="s">
        <v>4317</v>
      </c>
      <c r="C3936" s="72" t="s">
        <v>4318</v>
      </c>
      <c r="D3936" s="73">
        <v>417.5</v>
      </c>
      <c r="E3936" s="74">
        <v>0</v>
      </c>
      <c r="G3936" s="75">
        <v>2198.1072899999999</v>
      </c>
      <c r="H3936" s="75">
        <v>10695</v>
      </c>
      <c r="I3936" s="75">
        <v>10350</v>
      </c>
      <c r="J3936" s="75">
        <v>9775</v>
      </c>
      <c r="K3936" s="75">
        <v>8049.9999999999991</v>
      </c>
      <c r="L3936" s="76">
        <v>4350.3389999999999</v>
      </c>
      <c r="M3936" s="75">
        <v>10350</v>
      </c>
      <c r="N3936" s="75">
        <v>10350</v>
      </c>
      <c r="O3936" s="75">
        <v>10350</v>
      </c>
      <c r="P3936" s="77">
        <v>2198.1072899999999</v>
      </c>
      <c r="Q3936" s="77">
        <v>10695</v>
      </c>
    </row>
    <row r="3937" spans="1:17" x14ac:dyDescent="0.2">
      <c r="A3937" s="19">
        <v>40940058</v>
      </c>
      <c r="B3937" s="19" t="s">
        <v>4319</v>
      </c>
      <c r="C3937" s="72" t="s">
        <v>4320</v>
      </c>
      <c r="D3937" s="73">
        <v>417.5</v>
      </c>
      <c r="E3937" s="74">
        <v>0</v>
      </c>
      <c r="G3937" s="75">
        <v>2593.3442</v>
      </c>
      <c r="H3937" s="75">
        <v>9300</v>
      </c>
      <c r="I3937" s="75">
        <v>9000</v>
      </c>
      <c r="J3937" s="75">
        <v>8500</v>
      </c>
      <c r="K3937" s="75">
        <v>7000</v>
      </c>
      <c r="L3937" s="76">
        <v>4350.3389999999999</v>
      </c>
      <c r="M3937" s="75">
        <v>9000</v>
      </c>
      <c r="N3937" s="75">
        <v>9000</v>
      </c>
      <c r="O3937" s="75">
        <v>9000</v>
      </c>
      <c r="P3937" s="77">
        <v>2593.3442</v>
      </c>
      <c r="Q3937" s="77">
        <v>9300</v>
      </c>
    </row>
    <row r="3938" spans="1:17" x14ac:dyDescent="0.2">
      <c r="A3938" s="19">
        <v>40940066</v>
      </c>
      <c r="B3938" s="19" t="s">
        <v>4328</v>
      </c>
      <c r="C3938" s="72" t="s">
        <v>4329</v>
      </c>
      <c r="D3938" s="73">
        <v>417.5</v>
      </c>
      <c r="E3938" s="74">
        <v>0</v>
      </c>
      <c r="G3938" s="75">
        <v>1772.4733900000001</v>
      </c>
      <c r="H3938" s="75">
        <v>7905</v>
      </c>
      <c r="I3938" s="75">
        <v>7650</v>
      </c>
      <c r="J3938" s="75">
        <v>7225</v>
      </c>
      <c r="K3938" s="75">
        <v>5950</v>
      </c>
      <c r="L3938" s="76">
        <v>4350.3389999999999</v>
      </c>
      <c r="M3938" s="75">
        <v>7650</v>
      </c>
      <c r="N3938" s="75">
        <v>7650</v>
      </c>
      <c r="O3938" s="75">
        <v>7650</v>
      </c>
      <c r="P3938" s="77">
        <v>1772.4733900000001</v>
      </c>
      <c r="Q3938" s="77">
        <v>7905</v>
      </c>
    </row>
    <row r="3939" spans="1:17" x14ac:dyDescent="0.2">
      <c r="A3939" s="19">
        <v>40940439</v>
      </c>
      <c r="B3939" s="19" t="s">
        <v>1548</v>
      </c>
      <c r="C3939" s="72" t="s">
        <v>1549</v>
      </c>
      <c r="D3939" s="73">
        <v>471.75</v>
      </c>
      <c r="E3939" s="74">
        <v>0</v>
      </c>
      <c r="G3939" s="75">
        <v>1944.7610199999999</v>
      </c>
      <c r="H3939" s="75">
        <v>10532.25</v>
      </c>
      <c r="I3939" s="75">
        <v>10192.5</v>
      </c>
      <c r="J3939" s="75">
        <v>9626.25</v>
      </c>
      <c r="K3939" s="75">
        <v>7927.4999999999991</v>
      </c>
      <c r="L3939" s="76">
        <v>4350.3389999999999</v>
      </c>
      <c r="M3939" s="75">
        <v>10192.5</v>
      </c>
      <c r="N3939" s="75">
        <v>10192.5</v>
      </c>
      <c r="O3939" s="75">
        <v>10192.5</v>
      </c>
      <c r="P3939" s="77">
        <v>1944.7610199999999</v>
      </c>
      <c r="Q3939" s="77">
        <v>10532.25</v>
      </c>
    </row>
    <row r="3940" spans="1:17" x14ac:dyDescent="0.2">
      <c r="A3940" s="19">
        <v>40940496</v>
      </c>
      <c r="B3940" s="19" t="s">
        <v>4310</v>
      </c>
      <c r="C3940" s="72" t="s">
        <v>4311</v>
      </c>
      <c r="D3940" s="73">
        <v>128</v>
      </c>
      <c r="E3940" s="74">
        <v>0</v>
      </c>
      <c r="G3940" s="75">
        <v>2090.7007899999999</v>
      </c>
      <c r="H3940" s="75">
        <v>10695</v>
      </c>
      <c r="I3940" s="75">
        <v>10350</v>
      </c>
      <c r="J3940" s="75">
        <v>9775</v>
      </c>
      <c r="K3940" s="75">
        <v>8049.9999999999991</v>
      </c>
      <c r="L3940" s="76">
        <v>4350.3389999999999</v>
      </c>
      <c r="M3940" s="75">
        <v>10350</v>
      </c>
      <c r="N3940" s="75">
        <v>10350</v>
      </c>
      <c r="O3940" s="75">
        <v>10350</v>
      </c>
      <c r="P3940" s="77">
        <v>2090.7007899999999</v>
      </c>
      <c r="Q3940" s="77">
        <v>10695</v>
      </c>
    </row>
    <row r="3941" spans="1:17" x14ac:dyDescent="0.2">
      <c r="A3941" s="19">
        <v>40940512</v>
      </c>
      <c r="B3941" s="19" t="s">
        <v>4312</v>
      </c>
      <c r="C3941" s="72" t="s">
        <v>4313</v>
      </c>
      <c r="D3941" s="73">
        <v>122.25</v>
      </c>
      <c r="E3941" s="74">
        <v>0</v>
      </c>
      <c r="G3941" s="75">
        <v>1266.78838</v>
      </c>
      <c r="H3941" s="75">
        <v>11160</v>
      </c>
      <c r="I3941" s="75">
        <v>10800</v>
      </c>
      <c r="J3941" s="75">
        <v>10200</v>
      </c>
      <c r="K3941" s="75">
        <v>8400</v>
      </c>
      <c r="L3941" s="76">
        <v>4350.3389999999999</v>
      </c>
      <c r="M3941" s="75">
        <v>10800</v>
      </c>
      <c r="N3941" s="75">
        <v>10800</v>
      </c>
      <c r="O3941" s="75">
        <v>10800</v>
      </c>
      <c r="P3941" s="77">
        <v>1266.78838</v>
      </c>
      <c r="Q3941" s="77">
        <v>11160</v>
      </c>
    </row>
    <row r="3942" spans="1:17" x14ac:dyDescent="0.2">
      <c r="A3942" s="19">
        <v>40940629</v>
      </c>
      <c r="B3942" s="19" t="s">
        <v>4323</v>
      </c>
      <c r="C3942" s="72" t="s">
        <v>1812</v>
      </c>
      <c r="D3942" s="73">
        <v>18</v>
      </c>
      <c r="E3942" s="74">
        <v>0</v>
      </c>
      <c r="G3942" s="75">
        <v>33.283042000000002</v>
      </c>
      <c r="H3942" s="75">
        <v>70.847400000000007</v>
      </c>
      <c r="I3942" s="75">
        <v>68.562000000000012</v>
      </c>
      <c r="J3942" s="75">
        <v>64.753</v>
      </c>
      <c r="K3942" s="75">
        <v>53.326000000000001</v>
      </c>
      <c r="L3942" s="74" t="s">
        <v>674</v>
      </c>
      <c r="M3942" s="75">
        <v>68.562000000000012</v>
      </c>
      <c r="N3942" s="75">
        <v>68.562000000000012</v>
      </c>
      <c r="O3942" s="75">
        <v>68.562000000000012</v>
      </c>
      <c r="P3942" s="75">
        <v>33.283042000000002</v>
      </c>
      <c r="Q3942" s="75">
        <v>70.847400000000007</v>
      </c>
    </row>
    <row r="3943" spans="1:17" x14ac:dyDescent="0.2">
      <c r="A3943" s="19">
        <v>40940637</v>
      </c>
      <c r="B3943" s="19" t="s">
        <v>4321</v>
      </c>
      <c r="C3943" s="72" t="s">
        <v>1814</v>
      </c>
      <c r="D3943" s="73">
        <v>28.75</v>
      </c>
      <c r="E3943" s="74">
        <v>0</v>
      </c>
      <c r="G3943" s="75">
        <v>140.86409999999998</v>
      </c>
      <c r="H3943" s="75">
        <v>401.0625</v>
      </c>
      <c r="I3943" s="75">
        <v>388.125</v>
      </c>
      <c r="J3943" s="75">
        <v>366.5625</v>
      </c>
      <c r="K3943" s="75">
        <v>301.875</v>
      </c>
      <c r="L3943" s="76">
        <v>140.89500000000001</v>
      </c>
      <c r="M3943" s="75">
        <v>388.125</v>
      </c>
      <c r="N3943" s="75">
        <v>388.125</v>
      </c>
      <c r="O3943" s="75">
        <v>388.125</v>
      </c>
      <c r="P3943" s="77">
        <v>140.86409999999998</v>
      </c>
      <c r="Q3943" s="77">
        <v>401.0625</v>
      </c>
    </row>
    <row r="3944" spans="1:17" x14ac:dyDescent="0.2">
      <c r="A3944" s="19">
        <v>40940645</v>
      </c>
      <c r="B3944" s="19" t="s">
        <v>4322</v>
      </c>
      <c r="C3944" s="72" t="s">
        <v>1816</v>
      </c>
      <c r="D3944" s="73">
        <v>41.75</v>
      </c>
      <c r="E3944" s="74">
        <v>0</v>
      </c>
      <c r="G3944" s="75">
        <v>2009.3511589999998</v>
      </c>
      <c r="H3944" s="75">
        <v>4277.1723000000002</v>
      </c>
      <c r="I3944" s="75">
        <v>4139.1990000000005</v>
      </c>
      <c r="J3944" s="75">
        <v>3909.2434999999996</v>
      </c>
      <c r="K3944" s="75">
        <v>3219.3769999999995</v>
      </c>
      <c r="L3944" s="74" t="s">
        <v>674</v>
      </c>
      <c r="M3944" s="75">
        <v>4139.1990000000005</v>
      </c>
      <c r="N3944" s="75">
        <v>4139.1990000000005</v>
      </c>
      <c r="O3944" s="75">
        <v>4139.1990000000005</v>
      </c>
      <c r="P3944" s="75">
        <v>2009.3511589999998</v>
      </c>
      <c r="Q3944" s="75">
        <v>4277.1723000000002</v>
      </c>
    </row>
    <row r="3945" spans="1:17" x14ac:dyDescent="0.2">
      <c r="A3945" s="19">
        <v>40946014</v>
      </c>
      <c r="B3945" s="19" t="s">
        <v>393</v>
      </c>
      <c r="C3945" s="72" t="s">
        <v>5229</v>
      </c>
      <c r="D3945" s="73">
        <v>442.5</v>
      </c>
      <c r="E3945" s="74">
        <v>0</v>
      </c>
      <c r="G3945" s="75">
        <v>128.66704999999999</v>
      </c>
      <c r="H3945" s="75">
        <v>273.88499999999999</v>
      </c>
      <c r="I3945" s="75">
        <v>265.05</v>
      </c>
      <c r="J3945" s="75">
        <v>250.32499999999999</v>
      </c>
      <c r="K3945" s="75">
        <v>206.14999999999998</v>
      </c>
      <c r="L3945" s="74" t="s">
        <v>674</v>
      </c>
      <c r="M3945" s="75">
        <v>265.05</v>
      </c>
      <c r="N3945" s="75">
        <v>265.05</v>
      </c>
      <c r="O3945" s="75">
        <v>265.05</v>
      </c>
      <c r="P3945" s="75">
        <v>128.66704999999999</v>
      </c>
      <c r="Q3945" s="75">
        <v>273.88499999999999</v>
      </c>
    </row>
    <row r="3946" spans="1:17" x14ac:dyDescent="0.2">
      <c r="A3946" s="19">
        <v>40946048</v>
      </c>
      <c r="B3946" s="19" t="s">
        <v>4314</v>
      </c>
      <c r="C3946" s="72"/>
      <c r="D3946" s="73">
        <v>26</v>
      </c>
      <c r="E3946" s="74">
        <v>0</v>
      </c>
      <c r="G3946" s="75">
        <v>0.38010300000000002</v>
      </c>
      <c r="H3946" s="75">
        <v>0.80910000000000004</v>
      </c>
      <c r="I3946" s="75">
        <v>0.78300000000000014</v>
      </c>
      <c r="J3946" s="75">
        <v>0.73949999999999994</v>
      </c>
      <c r="K3946" s="75">
        <v>0.60899999999999999</v>
      </c>
      <c r="L3946" s="74" t="s">
        <v>674</v>
      </c>
      <c r="M3946" s="75">
        <v>0.78300000000000014</v>
      </c>
      <c r="N3946" s="75">
        <v>0.78300000000000014</v>
      </c>
      <c r="O3946" s="75">
        <v>0.78300000000000014</v>
      </c>
      <c r="P3946" s="75">
        <v>0.38010300000000002</v>
      </c>
      <c r="Q3946" s="75">
        <v>0.80910000000000004</v>
      </c>
    </row>
    <row r="3947" spans="1:17" x14ac:dyDescent="0.2">
      <c r="A3947" s="19">
        <v>40946055</v>
      </c>
      <c r="B3947" s="19" t="s">
        <v>1006</v>
      </c>
      <c r="C3947" s="72" t="s">
        <v>5230</v>
      </c>
      <c r="D3947" s="73">
        <v>472</v>
      </c>
      <c r="E3947" s="74">
        <v>0</v>
      </c>
      <c r="G3947" s="75">
        <v>167.55115000000001</v>
      </c>
      <c r="H3947" s="75">
        <v>356.65500000000003</v>
      </c>
      <c r="I3947" s="75">
        <v>345.15000000000003</v>
      </c>
      <c r="J3947" s="75">
        <v>325.97499999999997</v>
      </c>
      <c r="K3947" s="75">
        <v>268.45</v>
      </c>
      <c r="L3947" s="74" t="s">
        <v>674</v>
      </c>
      <c r="M3947" s="75">
        <v>345.15000000000003</v>
      </c>
      <c r="N3947" s="75">
        <v>345.15000000000003</v>
      </c>
      <c r="O3947" s="75">
        <v>345.15000000000003</v>
      </c>
      <c r="P3947" s="75">
        <v>167.55115000000001</v>
      </c>
      <c r="Q3947" s="75">
        <v>356.65500000000003</v>
      </c>
    </row>
    <row r="3948" spans="1:17" x14ac:dyDescent="0.2">
      <c r="A3948" s="19">
        <v>40946063</v>
      </c>
      <c r="B3948" s="19" t="s">
        <v>391</v>
      </c>
      <c r="C3948" s="72" t="s">
        <v>5231</v>
      </c>
      <c r="D3948" s="73">
        <v>214.25</v>
      </c>
      <c r="E3948" s="74">
        <v>0</v>
      </c>
      <c r="G3948" s="75">
        <v>19.538167999999999</v>
      </c>
      <c r="H3948" s="75">
        <v>41.589600000000004</v>
      </c>
      <c r="I3948" s="75">
        <v>40.248000000000005</v>
      </c>
      <c r="J3948" s="75">
        <v>38.012</v>
      </c>
      <c r="K3948" s="75">
        <v>31.303999999999998</v>
      </c>
      <c r="L3948" s="74" t="s">
        <v>674</v>
      </c>
      <c r="M3948" s="75">
        <v>40.248000000000005</v>
      </c>
      <c r="N3948" s="75">
        <v>40.248000000000005</v>
      </c>
      <c r="O3948" s="75">
        <v>40.248000000000005</v>
      </c>
      <c r="P3948" s="75">
        <v>19.538167999999999</v>
      </c>
      <c r="Q3948" s="75">
        <v>41.589600000000004</v>
      </c>
    </row>
    <row r="3949" spans="1:17" x14ac:dyDescent="0.2">
      <c r="A3949" s="19">
        <v>40946071</v>
      </c>
      <c r="B3949" s="19" t="s">
        <v>2472</v>
      </c>
      <c r="C3949" s="72" t="s">
        <v>5308</v>
      </c>
      <c r="D3949" s="73">
        <v>95.25</v>
      </c>
      <c r="E3949" s="74">
        <v>0</v>
      </c>
      <c r="G3949" s="75">
        <v>389.85460800000004</v>
      </c>
      <c r="H3949" s="75">
        <v>829.85760000000005</v>
      </c>
      <c r="I3949" s="75">
        <v>803.08800000000019</v>
      </c>
      <c r="J3949" s="75">
        <v>758.47199999999998</v>
      </c>
      <c r="K3949" s="75">
        <v>624.62400000000002</v>
      </c>
      <c r="L3949" s="74" t="s">
        <v>674</v>
      </c>
      <c r="M3949" s="75">
        <v>803.08800000000019</v>
      </c>
      <c r="N3949" s="75">
        <v>803.08800000000019</v>
      </c>
      <c r="O3949" s="75">
        <v>803.08800000000019</v>
      </c>
      <c r="P3949" s="75">
        <v>389.85460800000004</v>
      </c>
      <c r="Q3949" s="75">
        <v>829.85760000000005</v>
      </c>
    </row>
    <row r="3950" spans="1:17" x14ac:dyDescent="0.2">
      <c r="A3950" s="19">
        <v>40946097</v>
      </c>
      <c r="B3950" s="19" t="s">
        <v>1875</v>
      </c>
      <c r="C3950" s="72" t="s">
        <v>5233</v>
      </c>
      <c r="D3950" s="73">
        <v>354.5</v>
      </c>
      <c r="E3950" s="74">
        <v>0</v>
      </c>
      <c r="G3950" s="75">
        <v>154.828622</v>
      </c>
      <c r="H3950" s="75">
        <v>329.57339999999999</v>
      </c>
      <c r="I3950" s="75">
        <v>318.94200000000006</v>
      </c>
      <c r="J3950" s="75">
        <v>301.22300000000001</v>
      </c>
      <c r="K3950" s="75">
        <v>248.06599999999997</v>
      </c>
      <c r="L3950" s="74" t="s">
        <v>674</v>
      </c>
      <c r="M3950" s="75">
        <v>318.94200000000006</v>
      </c>
      <c r="N3950" s="75">
        <v>318.94200000000006</v>
      </c>
      <c r="O3950" s="75">
        <v>318.94200000000006</v>
      </c>
      <c r="P3950" s="75">
        <v>154.828622</v>
      </c>
      <c r="Q3950" s="75">
        <v>329.57339999999999</v>
      </c>
    </row>
    <row r="3951" spans="1:17" x14ac:dyDescent="0.2">
      <c r="A3951" s="19">
        <v>40946105</v>
      </c>
      <c r="B3951" s="19" t="s">
        <v>388</v>
      </c>
      <c r="C3951" s="72" t="s">
        <v>5234</v>
      </c>
      <c r="D3951" s="73">
        <v>442.5</v>
      </c>
      <c r="E3951" s="74">
        <v>0</v>
      </c>
      <c r="G3951" s="75">
        <v>0</v>
      </c>
      <c r="H3951" s="75">
        <v>2176.2000000000003</v>
      </c>
      <c r="I3951" s="75">
        <v>2106</v>
      </c>
      <c r="J3951" s="75">
        <v>1989</v>
      </c>
      <c r="K3951" s="75">
        <v>1638</v>
      </c>
      <c r="L3951" s="76">
        <v>0</v>
      </c>
      <c r="M3951" s="75">
        <v>2106</v>
      </c>
      <c r="N3951" s="75">
        <v>2106</v>
      </c>
      <c r="O3951" s="75">
        <v>2106</v>
      </c>
      <c r="P3951" s="77">
        <v>0</v>
      </c>
      <c r="Q3951" s="77">
        <v>2176.2000000000003</v>
      </c>
    </row>
    <row r="3952" spans="1:17" x14ac:dyDescent="0.2">
      <c r="A3952" s="19">
        <v>40946113</v>
      </c>
      <c r="B3952" s="19" t="s">
        <v>387</v>
      </c>
      <c r="C3952" s="72" t="s">
        <v>5236</v>
      </c>
      <c r="D3952" s="73">
        <v>489</v>
      </c>
      <c r="E3952" s="74">
        <v>0</v>
      </c>
      <c r="G3952" s="75">
        <v>2.05308</v>
      </c>
      <c r="H3952" s="75">
        <v>91.837500000000006</v>
      </c>
      <c r="I3952" s="75">
        <v>88.875</v>
      </c>
      <c r="J3952" s="75">
        <v>83.9375</v>
      </c>
      <c r="K3952" s="75">
        <v>69.125</v>
      </c>
      <c r="L3952" s="76">
        <v>0</v>
      </c>
      <c r="M3952" s="75">
        <v>88.875</v>
      </c>
      <c r="N3952" s="75">
        <v>88.875</v>
      </c>
      <c r="O3952" s="75">
        <v>88.875</v>
      </c>
      <c r="P3952" s="77">
        <v>0</v>
      </c>
      <c r="Q3952" s="77">
        <v>91.837500000000006</v>
      </c>
    </row>
    <row r="3953" spans="1:17" x14ac:dyDescent="0.2">
      <c r="A3953" s="19">
        <v>40946121</v>
      </c>
      <c r="B3953" s="19" t="s">
        <v>2233</v>
      </c>
      <c r="C3953" s="72" t="s">
        <v>5238</v>
      </c>
      <c r="D3953" s="73">
        <v>417.5</v>
      </c>
      <c r="E3953" s="74">
        <v>0</v>
      </c>
      <c r="G3953" s="75">
        <v>18.230589999999999</v>
      </c>
      <c r="H3953" s="75">
        <v>214.83</v>
      </c>
      <c r="I3953" s="75">
        <v>207.9</v>
      </c>
      <c r="J3953" s="75">
        <v>196.35</v>
      </c>
      <c r="K3953" s="75">
        <v>161.69999999999999</v>
      </c>
      <c r="L3953" s="76">
        <v>0</v>
      </c>
      <c r="M3953" s="75">
        <v>207.9</v>
      </c>
      <c r="N3953" s="75">
        <v>207.9</v>
      </c>
      <c r="O3953" s="75">
        <v>207.9</v>
      </c>
      <c r="P3953" s="77">
        <v>0</v>
      </c>
      <c r="Q3953" s="77">
        <v>214.83</v>
      </c>
    </row>
    <row r="3954" spans="1:17" x14ac:dyDescent="0.2">
      <c r="A3954" s="19">
        <v>40946139</v>
      </c>
      <c r="B3954" s="19" t="s">
        <v>4259</v>
      </c>
      <c r="C3954" s="72" t="s">
        <v>5239</v>
      </c>
      <c r="D3954" s="73">
        <v>214.25</v>
      </c>
      <c r="E3954" s="74">
        <v>0</v>
      </c>
      <c r="G3954" s="75">
        <v>24.48488</v>
      </c>
      <c r="H3954" s="75">
        <v>137.64000000000001</v>
      </c>
      <c r="I3954" s="75">
        <v>133.20000000000002</v>
      </c>
      <c r="J3954" s="75">
        <v>125.8</v>
      </c>
      <c r="K3954" s="75">
        <v>103.6</v>
      </c>
      <c r="L3954" s="76">
        <v>0</v>
      </c>
      <c r="M3954" s="75">
        <v>133.20000000000002</v>
      </c>
      <c r="N3954" s="75">
        <v>133.20000000000002</v>
      </c>
      <c r="O3954" s="75">
        <v>133.20000000000002</v>
      </c>
      <c r="P3954" s="77">
        <v>0</v>
      </c>
      <c r="Q3954" s="77">
        <v>137.64000000000001</v>
      </c>
    </row>
    <row r="3955" spans="1:17" x14ac:dyDescent="0.2">
      <c r="A3955" s="19">
        <v>40946147</v>
      </c>
      <c r="B3955" s="19" t="s">
        <v>3362</v>
      </c>
      <c r="C3955" s="72" t="s">
        <v>5240</v>
      </c>
      <c r="D3955" s="73">
        <v>453</v>
      </c>
      <c r="E3955" s="74">
        <v>0</v>
      </c>
      <c r="G3955" s="75">
        <v>427.45422200000002</v>
      </c>
      <c r="H3955" s="75">
        <v>909.89340000000004</v>
      </c>
      <c r="I3955" s="75">
        <v>880.54200000000014</v>
      </c>
      <c r="J3955" s="75">
        <v>831.62299999999993</v>
      </c>
      <c r="K3955" s="75">
        <v>684.86599999999999</v>
      </c>
      <c r="L3955" s="74" t="s">
        <v>674</v>
      </c>
      <c r="M3955" s="75">
        <v>880.54200000000014</v>
      </c>
      <c r="N3955" s="75">
        <v>880.54200000000014</v>
      </c>
      <c r="O3955" s="75">
        <v>880.54200000000014</v>
      </c>
      <c r="P3955" s="75">
        <v>427.45422200000002</v>
      </c>
      <c r="Q3955" s="75">
        <v>909.89340000000004</v>
      </c>
    </row>
    <row r="3956" spans="1:17" x14ac:dyDescent="0.2">
      <c r="A3956" s="19">
        <v>40946154</v>
      </c>
      <c r="B3956" s="19" t="s">
        <v>3364</v>
      </c>
      <c r="C3956" s="72" t="s">
        <v>5241</v>
      </c>
      <c r="D3956" s="73">
        <v>214.25</v>
      </c>
      <c r="E3956" s="74">
        <v>0</v>
      </c>
      <c r="G3956" s="75">
        <v>17.26108</v>
      </c>
      <c r="H3956" s="75">
        <v>212.73750000000001</v>
      </c>
      <c r="I3956" s="75">
        <v>205.875</v>
      </c>
      <c r="J3956" s="75">
        <v>194.4375</v>
      </c>
      <c r="K3956" s="75">
        <v>160.125</v>
      </c>
      <c r="L3956" s="76">
        <v>0</v>
      </c>
      <c r="M3956" s="75">
        <v>205.875</v>
      </c>
      <c r="N3956" s="75">
        <v>205.875</v>
      </c>
      <c r="O3956" s="75">
        <v>205.875</v>
      </c>
      <c r="P3956" s="77">
        <v>0</v>
      </c>
      <c r="Q3956" s="77">
        <v>212.73750000000001</v>
      </c>
    </row>
    <row r="3957" spans="1:17" x14ac:dyDescent="0.2">
      <c r="A3957" s="19">
        <v>40946162</v>
      </c>
      <c r="B3957" s="19" t="s">
        <v>1107</v>
      </c>
      <c r="C3957" s="72" t="s">
        <v>5212</v>
      </c>
      <c r="D3957" s="73">
        <v>11.5</v>
      </c>
      <c r="E3957" s="74">
        <v>0</v>
      </c>
      <c r="G3957" s="75">
        <v>58.981500000000004</v>
      </c>
      <c r="H3957" s="75">
        <v>125.55000000000001</v>
      </c>
      <c r="I3957" s="75">
        <v>121.50000000000001</v>
      </c>
      <c r="J3957" s="75">
        <v>114.75</v>
      </c>
      <c r="K3957" s="75">
        <v>94.5</v>
      </c>
      <c r="L3957" s="74" t="s">
        <v>674</v>
      </c>
      <c r="M3957" s="75">
        <v>121.50000000000001</v>
      </c>
      <c r="N3957" s="75">
        <v>121.50000000000001</v>
      </c>
      <c r="O3957" s="75">
        <v>121.50000000000001</v>
      </c>
      <c r="P3957" s="75">
        <v>58.981500000000004</v>
      </c>
      <c r="Q3957" s="75">
        <v>125.55000000000001</v>
      </c>
    </row>
    <row r="3958" spans="1:17" x14ac:dyDescent="0.2">
      <c r="A3958" s="19">
        <v>40946170</v>
      </c>
      <c r="B3958" s="19" t="s">
        <v>4238</v>
      </c>
      <c r="C3958" s="72" t="s">
        <v>5242</v>
      </c>
      <c r="D3958" s="73">
        <v>233.25</v>
      </c>
      <c r="E3958" s="74">
        <v>0</v>
      </c>
      <c r="G3958" s="75">
        <v>5.8981500000000002</v>
      </c>
      <c r="H3958" s="75">
        <v>12.555000000000001</v>
      </c>
      <c r="I3958" s="75">
        <v>12.150000000000002</v>
      </c>
      <c r="J3958" s="75">
        <v>11.475</v>
      </c>
      <c r="K3958" s="75">
        <v>9.4499999999999993</v>
      </c>
      <c r="L3958" s="74" t="s">
        <v>674</v>
      </c>
      <c r="M3958" s="75">
        <v>12.150000000000002</v>
      </c>
      <c r="N3958" s="75">
        <v>12.150000000000002</v>
      </c>
      <c r="O3958" s="75">
        <v>12.150000000000002</v>
      </c>
      <c r="P3958" s="75">
        <v>5.8981500000000002</v>
      </c>
      <c r="Q3958" s="75">
        <v>12.555000000000001</v>
      </c>
    </row>
    <row r="3959" spans="1:17" x14ac:dyDescent="0.2">
      <c r="A3959" s="19">
        <v>40946188</v>
      </c>
      <c r="B3959" s="19" t="s">
        <v>4933</v>
      </c>
      <c r="C3959" s="72" t="s">
        <v>5243</v>
      </c>
      <c r="D3959" s="73">
        <v>233.25</v>
      </c>
      <c r="E3959" s="74">
        <v>0</v>
      </c>
      <c r="G3959" s="75">
        <v>32.658275000000003</v>
      </c>
      <c r="H3959" s="75">
        <v>69.517499999999998</v>
      </c>
      <c r="I3959" s="75">
        <v>67.275000000000006</v>
      </c>
      <c r="J3959" s="75">
        <v>63.537500000000001</v>
      </c>
      <c r="K3959" s="75">
        <v>52.324999999999996</v>
      </c>
      <c r="L3959" s="74" t="s">
        <v>674</v>
      </c>
      <c r="M3959" s="75">
        <v>67.275000000000006</v>
      </c>
      <c r="N3959" s="75">
        <v>67.275000000000006</v>
      </c>
      <c r="O3959" s="75">
        <v>67.275000000000006</v>
      </c>
      <c r="P3959" s="75">
        <v>32.658275000000003</v>
      </c>
      <c r="Q3959" s="75">
        <v>69.517499999999998</v>
      </c>
    </row>
    <row r="3960" spans="1:17" x14ac:dyDescent="0.2">
      <c r="A3960" s="19">
        <v>40946196</v>
      </c>
      <c r="B3960" s="19" t="s">
        <v>3634</v>
      </c>
      <c r="C3960" s="72" t="s">
        <v>5212</v>
      </c>
      <c r="D3960" s="73">
        <v>11</v>
      </c>
      <c r="E3960" s="74">
        <v>0</v>
      </c>
      <c r="G3960" s="75">
        <v>49.260475</v>
      </c>
      <c r="H3960" s="75">
        <v>104.8575</v>
      </c>
      <c r="I3960" s="75">
        <v>101.47500000000001</v>
      </c>
      <c r="J3960" s="75">
        <v>95.837499999999991</v>
      </c>
      <c r="K3960" s="75">
        <v>78.924999999999997</v>
      </c>
      <c r="L3960" s="74" t="s">
        <v>674</v>
      </c>
      <c r="M3960" s="75">
        <v>101.47500000000001</v>
      </c>
      <c r="N3960" s="75">
        <v>101.47500000000001</v>
      </c>
      <c r="O3960" s="75">
        <v>101.47500000000001</v>
      </c>
      <c r="P3960" s="75">
        <v>49.260475</v>
      </c>
      <c r="Q3960" s="75">
        <v>104.8575</v>
      </c>
    </row>
    <row r="3961" spans="1:17" x14ac:dyDescent="0.2">
      <c r="A3961" s="19">
        <v>40946204</v>
      </c>
      <c r="B3961" s="19" t="s">
        <v>4327</v>
      </c>
      <c r="C3961" s="72"/>
      <c r="D3961" s="73">
        <v>180.25</v>
      </c>
      <c r="E3961" s="74">
        <v>0</v>
      </c>
      <c r="G3961" s="75">
        <v>3.4078200000000001</v>
      </c>
      <c r="H3961" s="75">
        <v>7.2540000000000004</v>
      </c>
      <c r="I3961" s="75">
        <v>7.0200000000000005</v>
      </c>
      <c r="J3961" s="75">
        <v>6.63</v>
      </c>
      <c r="K3961" s="75">
        <v>5.46</v>
      </c>
      <c r="L3961" s="74" t="s">
        <v>674</v>
      </c>
      <c r="M3961" s="75">
        <v>7.0200000000000005</v>
      </c>
      <c r="N3961" s="75">
        <v>7.0200000000000005</v>
      </c>
      <c r="O3961" s="75">
        <v>7.0200000000000005</v>
      </c>
      <c r="P3961" s="75">
        <v>3.4078200000000001</v>
      </c>
      <c r="Q3961" s="75">
        <v>7.2540000000000004</v>
      </c>
    </row>
    <row r="3962" spans="1:17" x14ac:dyDescent="0.2">
      <c r="A3962" s="19">
        <v>40946238</v>
      </c>
      <c r="B3962" s="19" t="s">
        <v>4324</v>
      </c>
      <c r="C3962" s="72" t="s">
        <v>5246</v>
      </c>
      <c r="D3962" s="73">
        <v>1771</v>
      </c>
      <c r="E3962" s="74">
        <v>0</v>
      </c>
      <c r="G3962" s="75">
        <v>87.160850000000011</v>
      </c>
      <c r="H3962" s="75">
        <v>429.81810000000002</v>
      </c>
      <c r="I3962" s="75">
        <v>415.95300000000003</v>
      </c>
      <c r="J3962" s="75">
        <v>392.84449999999998</v>
      </c>
      <c r="K3962" s="75">
        <v>323.51900000000001</v>
      </c>
      <c r="L3962" s="76">
        <v>71.829000000000008</v>
      </c>
      <c r="M3962" s="75">
        <v>415.95300000000003</v>
      </c>
      <c r="N3962" s="75">
        <v>415.95300000000003</v>
      </c>
      <c r="O3962" s="75">
        <v>415.95300000000003</v>
      </c>
      <c r="P3962" s="77">
        <v>71.829000000000008</v>
      </c>
      <c r="Q3962" s="77">
        <v>429.81810000000002</v>
      </c>
    </row>
    <row r="3963" spans="1:17" x14ac:dyDescent="0.2">
      <c r="A3963" s="19">
        <v>40946246</v>
      </c>
      <c r="B3963" s="19" t="s">
        <v>4315</v>
      </c>
      <c r="C3963" s="72" t="s">
        <v>5247</v>
      </c>
      <c r="D3963" s="73">
        <v>417.5</v>
      </c>
      <c r="E3963" s="74">
        <v>0</v>
      </c>
      <c r="G3963" s="75">
        <v>21.82348</v>
      </c>
      <c r="H3963" s="75">
        <v>0</v>
      </c>
      <c r="I3963" s="75">
        <v>0</v>
      </c>
      <c r="J3963" s="75">
        <v>0</v>
      </c>
      <c r="K3963" s="75">
        <v>0</v>
      </c>
      <c r="L3963" s="76">
        <v>0</v>
      </c>
      <c r="M3963" s="75">
        <v>0</v>
      </c>
      <c r="N3963" s="75">
        <v>0</v>
      </c>
      <c r="O3963" s="75">
        <v>0</v>
      </c>
      <c r="P3963" s="77">
        <v>0</v>
      </c>
      <c r="Q3963" s="77">
        <v>21.82348</v>
      </c>
    </row>
    <row r="3964" spans="1:17" x14ac:dyDescent="0.2">
      <c r="A3964" s="19">
        <v>40946253</v>
      </c>
      <c r="B3964" s="19" t="s">
        <v>4317</v>
      </c>
      <c r="C3964" s="72" t="s">
        <v>5248</v>
      </c>
      <c r="D3964" s="73">
        <v>417.5</v>
      </c>
      <c r="E3964" s="74">
        <v>0</v>
      </c>
      <c r="G3964" s="75">
        <v>22.773980000000002</v>
      </c>
      <c r="H3964" s="75">
        <v>76.725000000000009</v>
      </c>
      <c r="I3964" s="75">
        <v>74.25</v>
      </c>
      <c r="J3964" s="75">
        <v>70.125</v>
      </c>
      <c r="K3964" s="75">
        <v>57.749999999999993</v>
      </c>
      <c r="L3964" s="76">
        <v>0</v>
      </c>
      <c r="M3964" s="75">
        <v>74.25</v>
      </c>
      <c r="N3964" s="75">
        <v>74.25</v>
      </c>
      <c r="O3964" s="75">
        <v>74.25</v>
      </c>
      <c r="P3964" s="77">
        <v>0</v>
      </c>
      <c r="Q3964" s="77">
        <v>76.725000000000009</v>
      </c>
    </row>
    <row r="3965" spans="1:17" x14ac:dyDescent="0.2">
      <c r="A3965" s="19">
        <v>40946261</v>
      </c>
      <c r="B3965" s="19" t="s">
        <v>4319</v>
      </c>
      <c r="C3965" s="72" t="s">
        <v>5309</v>
      </c>
      <c r="D3965" s="73">
        <v>417.5</v>
      </c>
      <c r="E3965" s="74">
        <v>0</v>
      </c>
      <c r="G3965" s="75">
        <v>100.08765</v>
      </c>
      <c r="H3965" s="75">
        <v>552.88499999999999</v>
      </c>
      <c r="I3965" s="75">
        <v>535.05000000000007</v>
      </c>
      <c r="J3965" s="75">
        <v>505.32499999999999</v>
      </c>
      <c r="K3965" s="75">
        <v>416.15</v>
      </c>
      <c r="L3965" s="76">
        <v>0</v>
      </c>
      <c r="M3965" s="75">
        <v>535.05000000000007</v>
      </c>
      <c r="N3965" s="75">
        <v>535.05000000000007</v>
      </c>
      <c r="O3965" s="75">
        <v>535.05000000000007</v>
      </c>
      <c r="P3965" s="77">
        <v>0</v>
      </c>
      <c r="Q3965" s="77">
        <v>552.88499999999999</v>
      </c>
    </row>
    <row r="3966" spans="1:17" x14ac:dyDescent="0.2">
      <c r="A3966" s="19">
        <v>40946279</v>
      </c>
      <c r="B3966" s="19" t="s">
        <v>4328</v>
      </c>
      <c r="C3966" s="72" t="s">
        <v>5250</v>
      </c>
      <c r="D3966" s="73">
        <v>417.5</v>
      </c>
      <c r="E3966" s="74">
        <v>0</v>
      </c>
      <c r="G3966" s="75">
        <v>7.1564220000000001</v>
      </c>
      <c r="H3966" s="75">
        <v>15.2334</v>
      </c>
      <c r="I3966" s="75">
        <v>14.742000000000001</v>
      </c>
      <c r="J3966" s="75">
        <v>13.922999999999998</v>
      </c>
      <c r="K3966" s="75">
        <v>11.465999999999999</v>
      </c>
      <c r="L3966" s="74" t="s">
        <v>674</v>
      </c>
      <c r="M3966" s="75">
        <v>14.742000000000001</v>
      </c>
      <c r="N3966" s="75">
        <v>14.742000000000001</v>
      </c>
      <c r="O3966" s="75">
        <v>14.742000000000001</v>
      </c>
      <c r="P3966" s="75">
        <v>7.1564220000000001</v>
      </c>
      <c r="Q3966" s="75">
        <v>15.2334</v>
      </c>
    </row>
    <row r="3967" spans="1:17" x14ac:dyDescent="0.2">
      <c r="A3967" s="19">
        <v>40946287</v>
      </c>
      <c r="B3967" s="19" t="s">
        <v>1548</v>
      </c>
      <c r="C3967" s="72" t="s">
        <v>5251</v>
      </c>
      <c r="D3967" s="73">
        <v>471.75</v>
      </c>
      <c r="E3967" s="74">
        <v>0</v>
      </c>
      <c r="G3967" s="75">
        <v>25.445056000000001</v>
      </c>
      <c r="H3967" s="75">
        <v>54.163200000000003</v>
      </c>
      <c r="I3967" s="75">
        <v>52.416000000000011</v>
      </c>
      <c r="J3967" s="75">
        <v>49.503999999999998</v>
      </c>
      <c r="K3967" s="75">
        <v>40.768000000000001</v>
      </c>
      <c r="L3967" s="74" t="s">
        <v>674</v>
      </c>
      <c r="M3967" s="75">
        <v>52.416000000000011</v>
      </c>
      <c r="N3967" s="75">
        <v>52.416000000000011</v>
      </c>
      <c r="O3967" s="75">
        <v>52.416000000000011</v>
      </c>
      <c r="P3967" s="75">
        <v>25.445056000000001</v>
      </c>
      <c r="Q3967" s="75">
        <v>54.163200000000003</v>
      </c>
    </row>
    <row r="3968" spans="1:17" x14ac:dyDescent="0.2">
      <c r="A3968" s="19">
        <v>40946295</v>
      </c>
      <c r="B3968" s="19" t="s">
        <v>4310</v>
      </c>
      <c r="C3968" s="72" t="s">
        <v>5253</v>
      </c>
      <c r="D3968" s="73">
        <v>128</v>
      </c>
      <c r="E3968" s="74">
        <v>0</v>
      </c>
      <c r="G3968" s="75">
        <v>1361.0209500000001</v>
      </c>
      <c r="H3968" s="75">
        <v>5194.7475000000004</v>
      </c>
      <c r="I3968" s="75">
        <v>5027.1750000000002</v>
      </c>
      <c r="J3968" s="75">
        <v>4747.8874999999998</v>
      </c>
      <c r="K3968" s="75">
        <v>3910.0249999999996</v>
      </c>
      <c r="L3968" s="76">
        <v>1144.971</v>
      </c>
      <c r="M3968" s="75">
        <v>5027.1750000000002</v>
      </c>
      <c r="N3968" s="75">
        <v>5027.1750000000002</v>
      </c>
      <c r="O3968" s="75">
        <v>5027.1750000000002</v>
      </c>
      <c r="P3968" s="77">
        <v>1144.971</v>
      </c>
      <c r="Q3968" s="77">
        <v>5194.7475000000004</v>
      </c>
    </row>
    <row r="3969" spans="1:17" x14ac:dyDescent="0.2">
      <c r="A3969" s="19">
        <v>40946303</v>
      </c>
      <c r="B3969" s="19" t="s">
        <v>4312</v>
      </c>
      <c r="C3969" s="72" t="s">
        <v>5255</v>
      </c>
      <c r="D3969" s="73">
        <v>122.25</v>
      </c>
      <c r="E3969" s="74">
        <v>0</v>
      </c>
      <c r="G3969" s="75">
        <v>96.266639999999995</v>
      </c>
      <c r="H3969" s="75">
        <v>1265.2650000000001</v>
      </c>
      <c r="I3969" s="75">
        <v>1224.45</v>
      </c>
      <c r="J3969" s="75">
        <v>1156.425</v>
      </c>
      <c r="K3969" s="75">
        <v>952.34999999999991</v>
      </c>
      <c r="L3969" s="76">
        <v>227.79</v>
      </c>
      <c r="M3969" s="75">
        <v>1224.45</v>
      </c>
      <c r="N3969" s="75">
        <v>1224.45</v>
      </c>
      <c r="O3969" s="75">
        <v>1224.45</v>
      </c>
      <c r="P3969" s="77">
        <v>96.266639999999995</v>
      </c>
      <c r="Q3969" s="77">
        <v>1265.2650000000001</v>
      </c>
    </row>
    <row r="3970" spans="1:17" x14ac:dyDescent="0.2">
      <c r="A3970" s="19">
        <v>40946311</v>
      </c>
      <c r="B3970" s="19" t="s">
        <v>4323</v>
      </c>
      <c r="C3970" s="72" t="s">
        <v>5225</v>
      </c>
      <c r="D3970" s="73">
        <v>18</v>
      </c>
      <c r="E3970" s="74">
        <v>0</v>
      </c>
      <c r="G3970" s="75">
        <v>10.337054</v>
      </c>
      <c r="H3970" s="75">
        <v>22.003800000000002</v>
      </c>
      <c r="I3970" s="75">
        <v>21.294000000000004</v>
      </c>
      <c r="J3970" s="75">
        <v>20.111000000000001</v>
      </c>
      <c r="K3970" s="75">
        <v>16.561999999999998</v>
      </c>
      <c r="L3970" s="74" t="s">
        <v>674</v>
      </c>
      <c r="M3970" s="75">
        <v>21.294000000000004</v>
      </c>
      <c r="N3970" s="75">
        <v>21.294000000000004</v>
      </c>
      <c r="O3970" s="75">
        <v>21.294000000000004</v>
      </c>
      <c r="P3970" s="75">
        <v>10.337054</v>
      </c>
      <c r="Q3970" s="75">
        <v>22.003800000000002</v>
      </c>
    </row>
    <row r="3971" spans="1:17" x14ac:dyDescent="0.2">
      <c r="A3971" s="19">
        <v>40946329</v>
      </c>
      <c r="B3971" s="19" t="s">
        <v>4321</v>
      </c>
      <c r="C3971" s="72" t="s">
        <v>5258</v>
      </c>
      <c r="D3971" s="73">
        <v>28.75</v>
      </c>
      <c r="E3971" s="74">
        <v>0</v>
      </c>
      <c r="G3971" s="75">
        <v>0</v>
      </c>
      <c r="H3971" s="75">
        <v>0</v>
      </c>
      <c r="I3971" s="75">
        <v>0</v>
      </c>
      <c r="J3971" s="75">
        <v>0</v>
      </c>
      <c r="K3971" s="75">
        <v>0</v>
      </c>
      <c r="L3971" s="74" t="s">
        <v>674</v>
      </c>
      <c r="M3971" s="75">
        <v>0</v>
      </c>
      <c r="N3971" s="75">
        <v>0</v>
      </c>
      <c r="O3971" s="75">
        <v>0</v>
      </c>
      <c r="P3971" s="75">
        <v>0</v>
      </c>
      <c r="Q3971" s="75">
        <v>0</v>
      </c>
    </row>
    <row r="3972" spans="1:17" x14ac:dyDescent="0.2">
      <c r="A3972" s="19">
        <v>40946337</v>
      </c>
      <c r="B3972" s="19" t="s">
        <v>4322</v>
      </c>
      <c r="C3972" s="72" t="s">
        <v>5228</v>
      </c>
      <c r="D3972" s="73">
        <v>41.75</v>
      </c>
      <c r="E3972" s="74">
        <v>0</v>
      </c>
      <c r="G3972" s="75">
        <v>601.97066000000007</v>
      </c>
      <c r="H3972" s="75">
        <v>1038.4845</v>
      </c>
      <c r="I3972" s="75">
        <v>1004.9850000000001</v>
      </c>
      <c r="J3972" s="75">
        <v>949.15250000000003</v>
      </c>
      <c r="K3972" s="75">
        <v>781.65499999999997</v>
      </c>
      <c r="L3972" s="76">
        <v>1235.3399999999999</v>
      </c>
      <c r="M3972" s="75">
        <v>1004.9850000000001</v>
      </c>
      <c r="N3972" s="75">
        <v>1004.9850000000001</v>
      </c>
      <c r="O3972" s="75">
        <v>1004.9850000000001</v>
      </c>
      <c r="P3972" s="77">
        <v>601.97066000000007</v>
      </c>
      <c r="Q3972" s="77">
        <v>1235.3399999999999</v>
      </c>
    </row>
    <row r="3973" spans="1:17" x14ac:dyDescent="0.2">
      <c r="A3973" s="19">
        <v>40946352</v>
      </c>
      <c r="B3973" s="19" t="s">
        <v>5061</v>
      </c>
      <c r="C3973" s="72" t="s">
        <v>5310</v>
      </c>
      <c r="D3973" s="73">
        <v>419</v>
      </c>
      <c r="E3973" s="74">
        <v>0</v>
      </c>
      <c r="G3973" s="75">
        <v>601.97066000000007</v>
      </c>
      <c r="H3973" s="75">
        <v>1038.4845</v>
      </c>
      <c r="I3973" s="75">
        <v>1004.9850000000001</v>
      </c>
      <c r="J3973" s="75">
        <v>949.15250000000003</v>
      </c>
      <c r="K3973" s="75">
        <v>781.65499999999997</v>
      </c>
      <c r="L3973" s="76">
        <v>1235.3399999999999</v>
      </c>
      <c r="M3973" s="75">
        <v>1004.9850000000001</v>
      </c>
      <c r="N3973" s="75">
        <v>1004.9850000000001</v>
      </c>
      <c r="O3973" s="75">
        <v>1004.9850000000001</v>
      </c>
      <c r="P3973" s="77">
        <v>601.97066000000007</v>
      </c>
      <c r="Q3973" s="77">
        <v>1235.3399999999999</v>
      </c>
    </row>
    <row r="3974" spans="1:17" x14ac:dyDescent="0.2">
      <c r="A3974" s="19">
        <v>40931032</v>
      </c>
      <c r="B3974" s="19" t="s">
        <v>3489</v>
      </c>
      <c r="C3974" s="72" t="s">
        <v>3490</v>
      </c>
      <c r="D3974" s="73">
        <v>179.25</v>
      </c>
      <c r="E3974" s="74">
        <v>0</v>
      </c>
      <c r="G3974" s="75">
        <v>661.912238</v>
      </c>
      <c r="H3974" s="75">
        <v>1408.9686000000002</v>
      </c>
      <c r="I3974" s="75">
        <v>1363.5180000000003</v>
      </c>
      <c r="J3974" s="75">
        <v>1287.7670000000001</v>
      </c>
      <c r="K3974" s="75">
        <v>1060.5139999999999</v>
      </c>
      <c r="L3974" s="74" t="s">
        <v>674</v>
      </c>
      <c r="M3974" s="75">
        <v>1363.5180000000003</v>
      </c>
      <c r="N3974" s="75">
        <v>1363.5180000000003</v>
      </c>
      <c r="O3974" s="75">
        <v>1363.5180000000003</v>
      </c>
      <c r="P3974" s="75">
        <v>661.912238</v>
      </c>
      <c r="Q3974" s="75">
        <v>1408.9686000000002</v>
      </c>
    </row>
    <row r="3975" spans="1:17" x14ac:dyDescent="0.2">
      <c r="A3975" s="19">
        <v>40931032</v>
      </c>
      <c r="B3975" s="19" t="s">
        <v>3489</v>
      </c>
      <c r="C3975" s="72" t="s">
        <v>3490</v>
      </c>
      <c r="D3975" s="73">
        <v>179.25</v>
      </c>
      <c r="E3975" s="74">
        <v>0</v>
      </c>
      <c r="G3975" s="75">
        <v>688.16992799999991</v>
      </c>
      <c r="H3975" s="75">
        <v>1464.8616</v>
      </c>
      <c r="I3975" s="75">
        <v>1417.6080000000002</v>
      </c>
      <c r="J3975" s="75">
        <v>1338.8519999999999</v>
      </c>
      <c r="K3975" s="75">
        <v>1102.5839999999998</v>
      </c>
      <c r="L3975" s="74" t="s">
        <v>674</v>
      </c>
      <c r="M3975" s="75">
        <v>1417.6080000000002</v>
      </c>
      <c r="N3975" s="75">
        <v>1417.6080000000002</v>
      </c>
      <c r="O3975" s="75">
        <v>1417.6080000000002</v>
      </c>
      <c r="P3975" s="75">
        <v>688.16992799999991</v>
      </c>
      <c r="Q3975" s="75">
        <v>1464.8616</v>
      </c>
    </row>
    <row r="3976" spans="1:17" x14ac:dyDescent="0.2">
      <c r="A3976" s="19">
        <v>40933749</v>
      </c>
      <c r="B3976" s="19" t="s">
        <v>3487</v>
      </c>
      <c r="C3976" s="72" t="s">
        <v>2567</v>
      </c>
      <c r="D3976" s="73">
        <v>195.5</v>
      </c>
      <c r="E3976" s="74">
        <v>0</v>
      </c>
      <c r="G3976" s="75">
        <v>383.07051000000001</v>
      </c>
      <c r="H3976" s="75">
        <v>136.2543</v>
      </c>
      <c r="I3976" s="75">
        <v>131.85900000000001</v>
      </c>
      <c r="J3976" s="75">
        <v>124.53349999999999</v>
      </c>
      <c r="K3976" s="75">
        <v>102.55699999999999</v>
      </c>
      <c r="L3976" s="76">
        <v>124.515</v>
      </c>
      <c r="M3976" s="75">
        <v>131.85900000000001</v>
      </c>
      <c r="N3976" s="75">
        <v>131.85900000000001</v>
      </c>
      <c r="O3976" s="75">
        <v>131.85900000000001</v>
      </c>
      <c r="P3976" s="77">
        <v>102.55699999999999</v>
      </c>
      <c r="Q3976" s="77">
        <v>383.07051000000001</v>
      </c>
    </row>
    <row r="3977" spans="1:17" x14ac:dyDescent="0.2">
      <c r="A3977" s="19">
        <v>40933806</v>
      </c>
      <c r="B3977" s="19" t="s">
        <v>3477</v>
      </c>
      <c r="C3977" s="72"/>
      <c r="D3977" s="73">
        <v>51.5</v>
      </c>
      <c r="E3977" s="74">
        <v>0</v>
      </c>
      <c r="G3977" s="75">
        <v>8.9564500000000002</v>
      </c>
      <c r="H3977" s="75">
        <v>19.065000000000001</v>
      </c>
      <c r="I3977" s="75">
        <v>18.450000000000003</v>
      </c>
      <c r="J3977" s="75">
        <v>17.425000000000001</v>
      </c>
      <c r="K3977" s="75">
        <v>14.35</v>
      </c>
      <c r="L3977" s="74" t="s">
        <v>674</v>
      </c>
      <c r="M3977" s="75">
        <v>18.450000000000003</v>
      </c>
      <c r="N3977" s="75">
        <v>18.450000000000003</v>
      </c>
      <c r="O3977" s="75">
        <v>18.450000000000003</v>
      </c>
      <c r="P3977" s="75">
        <v>8.9564500000000002</v>
      </c>
      <c r="Q3977" s="75">
        <v>19.065000000000001</v>
      </c>
    </row>
    <row r="3978" spans="1:17" x14ac:dyDescent="0.2">
      <c r="A3978" s="19">
        <v>40934135</v>
      </c>
      <c r="B3978" s="19" t="s">
        <v>3532</v>
      </c>
      <c r="C3978" s="72" t="s">
        <v>3533</v>
      </c>
      <c r="D3978" s="73">
        <v>113</v>
      </c>
      <c r="E3978" s="74">
        <v>0</v>
      </c>
      <c r="G3978" s="75">
        <v>243.21394000000001</v>
      </c>
      <c r="H3978" s="75">
        <v>130.89750000000001</v>
      </c>
      <c r="I3978" s="75">
        <v>126.675</v>
      </c>
      <c r="J3978" s="75">
        <v>119.6375</v>
      </c>
      <c r="K3978" s="75">
        <v>98.524999999999991</v>
      </c>
      <c r="L3978" s="76">
        <v>98.12700000000001</v>
      </c>
      <c r="M3978" s="75">
        <v>126.675</v>
      </c>
      <c r="N3978" s="75">
        <v>126.675</v>
      </c>
      <c r="O3978" s="75">
        <v>126.675</v>
      </c>
      <c r="P3978" s="77">
        <v>98.12700000000001</v>
      </c>
      <c r="Q3978" s="77">
        <v>243.21394000000001</v>
      </c>
    </row>
    <row r="3979" spans="1:17" x14ac:dyDescent="0.2">
      <c r="A3979" s="19">
        <v>40934143</v>
      </c>
      <c r="B3979" s="19" t="s">
        <v>402</v>
      </c>
      <c r="C3979" s="72" t="s">
        <v>401</v>
      </c>
      <c r="D3979" s="73">
        <v>134.25</v>
      </c>
      <c r="E3979" s="74">
        <v>0</v>
      </c>
      <c r="G3979" s="75">
        <v>240.17234000000002</v>
      </c>
      <c r="H3979" s="75">
        <v>404.22449999999998</v>
      </c>
      <c r="I3979" s="75">
        <v>391.185</v>
      </c>
      <c r="J3979" s="75">
        <v>369.45249999999999</v>
      </c>
      <c r="K3979" s="75">
        <v>304.25499999999994</v>
      </c>
      <c r="L3979" s="76">
        <v>100.872</v>
      </c>
      <c r="M3979" s="75">
        <v>391.185</v>
      </c>
      <c r="N3979" s="75">
        <v>391.185</v>
      </c>
      <c r="O3979" s="75">
        <v>391.185</v>
      </c>
      <c r="P3979" s="77">
        <v>100.872</v>
      </c>
      <c r="Q3979" s="77">
        <v>404.22449999999998</v>
      </c>
    </row>
    <row r="3980" spans="1:17" x14ac:dyDescent="0.2">
      <c r="A3980" s="19">
        <v>40934150</v>
      </c>
      <c r="B3980" s="19" t="s">
        <v>399</v>
      </c>
      <c r="C3980" s="72" t="s">
        <v>398</v>
      </c>
      <c r="D3980" s="73">
        <v>134.25</v>
      </c>
      <c r="E3980" s="74">
        <v>0</v>
      </c>
      <c r="G3980" s="75">
        <v>9.8281700000000001</v>
      </c>
      <c r="H3980" s="75">
        <v>89.884500000000017</v>
      </c>
      <c r="I3980" s="75">
        <v>86.985000000000014</v>
      </c>
      <c r="J3980" s="75">
        <v>82.152500000000003</v>
      </c>
      <c r="K3980" s="75">
        <v>67.655000000000001</v>
      </c>
      <c r="L3980" s="76">
        <v>0</v>
      </c>
      <c r="M3980" s="75">
        <v>86.985000000000014</v>
      </c>
      <c r="N3980" s="75">
        <v>86.985000000000014</v>
      </c>
      <c r="O3980" s="75">
        <v>86.985000000000014</v>
      </c>
      <c r="P3980" s="77">
        <v>0</v>
      </c>
      <c r="Q3980" s="77">
        <v>89.884500000000017</v>
      </c>
    </row>
    <row r="3981" spans="1:17" x14ac:dyDescent="0.2">
      <c r="A3981" s="19">
        <v>40934168</v>
      </c>
      <c r="B3981" s="19" t="s">
        <v>2832</v>
      </c>
      <c r="C3981" s="72" t="s">
        <v>2833</v>
      </c>
      <c r="D3981" s="73">
        <v>186</v>
      </c>
      <c r="E3981" s="74">
        <v>0</v>
      </c>
      <c r="G3981" s="75">
        <v>31.518579999999996</v>
      </c>
      <c r="H3981" s="75">
        <v>105.2388</v>
      </c>
      <c r="I3981" s="75">
        <v>101.84399999999999</v>
      </c>
      <c r="J3981" s="75">
        <v>96.185999999999993</v>
      </c>
      <c r="K3981" s="75">
        <v>79.211999999999989</v>
      </c>
      <c r="L3981" s="76">
        <v>0</v>
      </c>
      <c r="M3981" s="75">
        <v>101.84399999999999</v>
      </c>
      <c r="N3981" s="75">
        <v>101.84399999999999</v>
      </c>
      <c r="O3981" s="75">
        <v>101.84399999999999</v>
      </c>
      <c r="P3981" s="77">
        <v>0</v>
      </c>
      <c r="Q3981" s="77">
        <v>105.2388</v>
      </c>
    </row>
    <row r="3982" spans="1:17" x14ac:dyDescent="0.2">
      <c r="A3982" s="19">
        <v>40934176</v>
      </c>
      <c r="B3982" s="19" t="s">
        <v>3063</v>
      </c>
      <c r="C3982" s="72" t="s">
        <v>3064</v>
      </c>
      <c r="D3982" s="73">
        <v>141.5</v>
      </c>
      <c r="E3982" s="74">
        <v>0</v>
      </c>
      <c r="G3982" s="75">
        <v>20.416740000000001</v>
      </c>
      <c r="H3982" s="75">
        <v>137.64000000000001</v>
      </c>
      <c r="I3982" s="75">
        <v>133.20000000000002</v>
      </c>
      <c r="J3982" s="75">
        <v>125.8</v>
      </c>
      <c r="K3982" s="75">
        <v>103.6</v>
      </c>
      <c r="L3982" s="76">
        <v>0</v>
      </c>
      <c r="M3982" s="75">
        <v>133.20000000000002</v>
      </c>
      <c r="N3982" s="75">
        <v>133.20000000000002</v>
      </c>
      <c r="O3982" s="75">
        <v>133.20000000000002</v>
      </c>
      <c r="P3982" s="77">
        <v>0</v>
      </c>
      <c r="Q3982" s="77">
        <v>137.64000000000001</v>
      </c>
    </row>
    <row r="3983" spans="1:17" x14ac:dyDescent="0.2">
      <c r="A3983" s="19">
        <v>40934184</v>
      </c>
      <c r="B3983" s="19" t="s">
        <v>3075</v>
      </c>
      <c r="C3983" s="72" t="s">
        <v>2566</v>
      </c>
      <c r="D3983" s="73">
        <v>188.5</v>
      </c>
      <c r="E3983" s="74">
        <v>0</v>
      </c>
      <c r="G3983" s="75">
        <v>48.741640000000004</v>
      </c>
      <c r="H3983" s="75">
        <v>181.58250000000001</v>
      </c>
      <c r="I3983" s="75">
        <v>175.72499999999999</v>
      </c>
      <c r="J3983" s="75">
        <v>165.96250000000001</v>
      </c>
      <c r="K3983" s="75">
        <v>136.67499999999998</v>
      </c>
      <c r="L3983" s="76">
        <v>0</v>
      </c>
      <c r="M3983" s="75">
        <v>175.72499999999999</v>
      </c>
      <c r="N3983" s="75">
        <v>175.72499999999999</v>
      </c>
      <c r="O3983" s="75">
        <v>175.72499999999999</v>
      </c>
      <c r="P3983" s="77">
        <v>0</v>
      </c>
      <c r="Q3983" s="77">
        <v>181.58250000000001</v>
      </c>
    </row>
    <row r="3984" spans="1:17" x14ac:dyDescent="0.2">
      <c r="A3984" s="19">
        <v>40934218</v>
      </c>
      <c r="B3984" s="19" t="s">
        <v>270</v>
      </c>
      <c r="C3984" s="72" t="s">
        <v>400</v>
      </c>
      <c r="D3984" s="73">
        <v>166.75</v>
      </c>
      <c r="E3984" s="74">
        <v>0</v>
      </c>
      <c r="G3984" s="75">
        <v>66.021729999999991</v>
      </c>
      <c r="H3984" s="75">
        <v>191.3475</v>
      </c>
      <c r="I3984" s="75">
        <v>185.17500000000001</v>
      </c>
      <c r="J3984" s="75">
        <v>174.88749999999999</v>
      </c>
      <c r="K3984" s="75">
        <v>144.02499999999998</v>
      </c>
      <c r="L3984" s="76">
        <v>0</v>
      </c>
      <c r="M3984" s="75">
        <v>185.17500000000001</v>
      </c>
      <c r="N3984" s="75">
        <v>185.17500000000001</v>
      </c>
      <c r="O3984" s="75">
        <v>185.17500000000001</v>
      </c>
      <c r="P3984" s="77">
        <v>0</v>
      </c>
      <c r="Q3984" s="77">
        <v>191.3475</v>
      </c>
    </row>
    <row r="3985" spans="1:17" x14ac:dyDescent="0.2">
      <c r="A3985" s="19">
        <v>40934366</v>
      </c>
      <c r="B3985" s="19" t="s">
        <v>404</v>
      </c>
      <c r="C3985" s="72" t="s">
        <v>403</v>
      </c>
      <c r="D3985" s="73">
        <v>164.5</v>
      </c>
      <c r="E3985" s="74">
        <v>0</v>
      </c>
      <c r="G3985" s="75">
        <v>9.42896</v>
      </c>
      <c r="H3985" s="75">
        <v>101.25839999999999</v>
      </c>
      <c r="I3985" s="75">
        <v>97.992000000000004</v>
      </c>
      <c r="J3985" s="75">
        <v>92.547999999999988</v>
      </c>
      <c r="K3985" s="75">
        <v>76.215999999999994</v>
      </c>
      <c r="L3985" s="76">
        <v>0</v>
      </c>
      <c r="M3985" s="75">
        <v>97.992000000000004</v>
      </c>
      <c r="N3985" s="75">
        <v>97.992000000000004</v>
      </c>
      <c r="O3985" s="75">
        <v>97.992000000000004</v>
      </c>
      <c r="P3985" s="77">
        <v>0</v>
      </c>
      <c r="Q3985" s="77">
        <v>101.25839999999999</v>
      </c>
    </row>
    <row r="3986" spans="1:17" x14ac:dyDescent="0.2">
      <c r="A3986" s="19">
        <v>40934994</v>
      </c>
      <c r="B3986" s="19" t="s">
        <v>3433</v>
      </c>
      <c r="C3986" s="72" t="s">
        <v>3434</v>
      </c>
      <c r="D3986" s="73">
        <v>150.5</v>
      </c>
      <c r="E3986" s="74">
        <v>0</v>
      </c>
      <c r="G3986" s="75">
        <v>405.56990100000002</v>
      </c>
      <c r="H3986" s="75">
        <v>863.30970000000002</v>
      </c>
      <c r="I3986" s="75">
        <v>835.46100000000013</v>
      </c>
      <c r="J3986" s="75">
        <v>789.04649999999992</v>
      </c>
      <c r="K3986" s="75">
        <v>649.80299999999988</v>
      </c>
      <c r="L3986" s="74" t="s">
        <v>674</v>
      </c>
      <c r="M3986" s="75">
        <v>835.46100000000013</v>
      </c>
      <c r="N3986" s="75">
        <v>835.46100000000013</v>
      </c>
      <c r="O3986" s="75">
        <v>835.46100000000013</v>
      </c>
      <c r="P3986" s="75">
        <v>405.56990100000002</v>
      </c>
      <c r="Q3986" s="75">
        <v>863.30970000000002</v>
      </c>
    </row>
    <row r="3987" spans="1:17" x14ac:dyDescent="0.2">
      <c r="A3987" s="19">
        <v>40935009</v>
      </c>
      <c r="B3987" s="19" t="s">
        <v>3431</v>
      </c>
      <c r="C3987" s="72" t="s">
        <v>3432</v>
      </c>
      <c r="D3987" s="73">
        <v>164.5</v>
      </c>
      <c r="E3987" s="74">
        <v>0</v>
      </c>
      <c r="G3987" s="75">
        <v>347.370452</v>
      </c>
      <c r="H3987" s="75">
        <v>739.42440000000011</v>
      </c>
      <c r="I3987" s="75">
        <v>715.57200000000012</v>
      </c>
      <c r="J3987" s="75">
        <v>675.81799999999998</v>
      </c>
      <c r="K3987" s="75">
        <v>556.55600000000004</v>
      </c>
      <c r="L3987" s="74" t="s">
        <v>674</v>
      </c>
      <c r="M3987" s="75">
        <v>715.57200000000012</v>
      </c>
      <c r="N3987" s="75">
        <v>715.57200000000012</v>
      </c>
      <c r="O3987" s="75">
        <v>715.57200000000012</v>
      </c>
      <c r="P3987" s="75">
        <v>347.370452</v>
      </c>
      <c r="Q3987" s="75">
        <v>739.42440000000011</v>
      </c>
    </row>
    <row r="3988" spans="1:17" x14ac:dyDescent="0.2">
      <c r="A3988" s="19">
        <v>40935017</v>
      </c>
      <c r="B3988" s="19" t="s">
        <v>1568</v>
      </c>
      <c r="C3988" s="72" t="s">
        <v>1569</v>
      </c>
      <c r="D3988" s="73">
        <v>158.5</v>
      </c>
      <c r="E3988" s="74">
        <v>0</v>
      </c>
      <c r="G3988" s="75">
        <v>318.97195200000004</v>
      </c>
      <c r="H3988" s="75">
        <v>678.97440000000006</v>
      </c>
      <c r="I3988" s="75">
        <v>657.07200000000012</v>
      </c>
      <c r="J3988" s="75">
        <v>620.56799999999998</v>
      </c>
      <c r="K3988" s="75">
        <v>511.05599999999998</v>
      </c>
      <c r="L3988" s="74" t="s">
        <v>674</v>
      </c>
      <c r="M3988" s="75">
        <v>657.07200000000012</v>
      </c>
      <c r="N3988" s="75">
        <v>657.07200000000012</v>
      </c>
      <c r="O3988" s="75">
        <v>657.07200000000012</v>
      </c>
      <c r="P3988" s="75">
        <v>318.97195200000004</v>
      </c>
      <c r="Q3988" s="75">
        <v>678.97440000000006</v>
      </c>
    </row>
    <row r="3989" spans="1:17" x14ac:dyDescent="0.2">
      <c r="A3989" s="19">
        <v>40935132</v>
      </c>
      <c r="B3989" s="19" t="s">
        <v>4100</v>
      </c>
      <c r="C3989" s="72" t="s">
        <v>4101</v>
      </c>
      <c r="D3989" s="73">
        <v>172.5</v>
      </c>
      <c r="E3989" s="74">
        <v>0</v>
      </c>
      <c r="G3989" s="75">
        <v>566.49800000000005</v>
      </c>
      <c r="H3989" s="75">
        <v>1013.8022999999999</v>
      </c>
      <c r="I3989" s="75">
        <v>981.09899999999993</v>
      </c>
      <c r="J3989" s="75">
        <v>926.59349999999984</v>
      </c>
      <c r="K3989" s="75">
        <v>763.07699999999988</v>
      </c>
      <c r="L3989" s="76">
        <v>331.31700000000001</v>
      </c>
      <c r="M3989" s="75">
        <v>981.09899999999993</v>
      </c>
      <c r="N3989" s="75">
        <v>981.09899999999993</v>
      </c>
      <c r="O3989" s="75">
        <v>981.09899999999993</v>
      </c>
      <c r="P3989" s="77">
        <v>331.31700000000001</v>
      </c>
      <c r="Q3989" s="77">
        <v>1013.8022999999999</v>
      </c>
    </row>
    <row r="3990" spans="1:17" x14ac:dyDescent="0.2">
      <c r="A3990" s="19">
        <v>40935843</v>
      </c>
      <c r="B3990" s="19" t="s">
        <v>397</v>
      </c>
      <c r="C3990" s="72" t="s">
        <v>396</v>
      </c>
      <c r="D3990" s="73">
        <v>179.25</v>
      </c>
      <c r="E3990" s="74">
        <v>0</v>
      </c>
      <c r="G3990" s="75">
        <v>1126.9318099999998</v>
      </c>
      <c r="H3990" s="75">
        <v>1938.2409000000002</v>
      </c>
      <c r="I3990" s="75">
        <v>1875.7170000000001</v>
      </c>
      <c r="J3990" s="75">
        <v>1771.5105000000001</v>
      </c>
      <c r="K3990" s="75">
        <v>1458.8910000000001</v>
      </c>
      <c r="L3990" s="76">
        <v>1144.971</v>
      </c>
      <c r="M3990" s="75">
        <v>1875.7170000000001</v>
      </c>
      <c r="N3990" s="75">
        <v>1875.7170000000001</v>
      </c>
      <c r="O3990" s="75">
        <v>1875.7170000000001</v>
      </c>
      <c r="P3990" s="77">
        <v>1126.9318099999998</v>
      </c>
      <c r="Q3990" s="77">
        <v>1938.2409000000002</v>
      </c>
    </row>
    <row r="3991" spans="1:17" x14ac:dyDescent="0.2">
      <c r="A3991" s="19">
        <v>40937849</v>
      </c>
      <c r="B3991" s="19" t="s">
        <v>3634</v>
      </c>
      <c r="C3991" s="72" t="s">
        <v>1108</v>
      </c>
      <c r="D3991" s="73">
        <v>11</v>
      </c>
      <c r="E3991" s="74">
        <v>0</v>
      </c>
      <c r="G3991" s="75">
        <v>20.739910000000002</v>
      </c>
      <c r="H3991" s="75">
        <v>284.8125</v>
      </c>
      <c r="I3991" s="75">
        <v>275.625</v>
      </c>
      <c r="J3991" s="75">
        <v>260.3125</v>
      </c>
      <c r="K3991" s="75">
        <v>214.375</v>
      </c>
      <c r="L3991" s="76">
        <v>0</v>
      </c>
      <c r="M3991" s="75">
        <v>275.625</v>
      </c>
      <c r="N3991" s="75">
        <v>275.625</v>
      </c>
      <c r="O3991" s="75">
        <v>275.625</v>
      </c>
      <c r="P3991" s="77">
        <v>0</v>
      </c>
      <c r="Q3991" s="77">
        <v>284.8125</v>
      </c>
    </row>
    <row r="3992" spans="1:17" x14ac:dyDescent="0.2">
      <c r="A3992" s="19">
        <v>40937948</v>
      </c>
      <c r="B3992" s="19" t="s">
        <v>1969</v>
      </c>
      <c r="C3992" s="72"/>
      <c r="D3992" s="73">
        <v>2.25</v>
      </c>
      <c r="E3992" s="74">
        <v>0</v>
      </c>
      <c r="G3992" s="75">
        <v>17.803675000000002</v>
      </c>
      <c r="H3992" s="75">
        <v>37.897500000000001</v>
      </c>
      <c r="I3992" s="75">
        <v>36.675000000000004</v>
      </c>
      <c r="J3992" s="75">
        <v>34.637499999999996</v>
      </c>
      <c r="K3992" s="75">
        <v>28.524999999999999</v>
      </c>
      <c r="L3992" s="74" t="s">
        <v>674</v>
      </c>
      <c r="M3992" s="75">
        <v>36.675000000000004</v>
      </c>
      <c r="N3992" s="75">
        <v>36.675000000000004</v>
      </c>
      <c r="O3992" s="75">
        <v>36.675000000000004</v>
      </c>
      <c r="P3992" s="75">
        <v>17.803675000000002</v>
      </c>
      <c r="Q3992" s="75">
        <v>37.897500000000001</v>
      </c>
    </row>
    <row r="3993" spans="1:17" x14ac:dyDescent="0.2">
      <c r="A3993" s="19">
        <v>40938383</v>
      </c>
      <c r="B3993" s="19" t="s">
        <v>3760</v>
      </c>
      <c r="C3993" s="72" t="s">
        <v>3761</v>
      </c>
      <c r="D3993" s="73">
        <v>179.25</v>
      </c>
      <c r="E3993" s="74">
        <v>0</v>
      </c>
      <c r="G3993" s="75">
        <v>16.95692</v>
      </c>
      <c r="H3993" s="75">
        <v>233.29050000000001</v>
      </c>
      <c r="I3993" s="75">
        <v>225.76499999999999</v>
      </c>
      <c r="J3993" s="75">
        <v>213.2225</v>
      </c>
      <c r="K3993" s="75">
        <v>175.595</v>
      </c>
      <c r="L3993" s="76">
        <v>0</v>
      </c>
      <c r="M3993" s="75">
        <v>225.76499999999999</v>
      </c>
      <c r="N3993" s="75">
        <v>225.76499999999999</v>
      </c>
      <c r="O3993" s="75">
        <v>225.76499999999999</v>
      </c>
      <c r="P3993" s="77">
        <v>0</v>
      </c>
      <c r="Q3993" s="77">
        <v>233.29050000000001</v>
      </c>
    </row>
    <row r="3994" spans="1:17" x14ac:dyDescent="0.2">
      <c r="A3994" s="19">
        <v>40938474</v>
      </c>
      <c r="B3994" s="19" t="s">
        <v>3488</v>
      </c>
      <c r="C3994" s="72" t="s">
        <v>2568</v>
      </c>
      <c r="D3994" s="73">
        <v>166.75</v>
      </c>
      <c r="E3994" s="74">
        <v>0</v>
      </c>
      <c r="G3994" s="75">
        <v>0</v>
      </c>
      <c r="H3994" s="75">
        <v>0</v>
      </c>
      <c r="I3994" s="75">
        <v>0</v>
      </c>
      <c r="J3994" s="75">
        <v>0</v>
      </c>
      <c r="K3994" s="75">
        <v>0</v>
      </c>
      <c r="L3994" s="74" t="s">
        <v>674</v>
      </c>
      <c r="M3994" s="75">
        <v>0</v>
      </c>
      <c r="N3994" s="75">
        <v>0</v>
      </c>
      <c r="O3994" s="75">
        <v>0</v>
      </c>
      <c r="P3994" s="75">
        <v>0</v>
      </c>
      <c r="Q3994" s="75">
        <v>0</v>
      </c>
    </row>
    <row r="3995" spans="1:17" x14ac:dyDescent="0.2">
      <c r="A3995" s="19">
        <v>40939969</v>
      </c>
      <c r="B3995" s="19" t="s">
        <v>3485</v>
      </c>
      <c r="C3995" s="72" t="s">
        <v>3486</v>
      </c>
      <c r="D3995" s="73">
        <v>1771</v>
      </c>
      <c r="E3995" s="74">
        <v>0</v>
      </c>
      <c r="G3995" s="75">
        <v>664.79870999999991</v>
      </c>
      <c r="H3995" s="75">
        <v>898.65899999999999</v>
      </c>
      <c r="I3995" s="75">
        <v>869.67</v>
      </c>
      <c r="J3995" s="75">
        <v>821.3549999999999</v>
      </c>
      <c r="K3995" s="75">
        <v>676.41</v>
      </c>
      <c r="L3995" s="76">
        <v>331.31700000000001</v>
      </c>
      <c r="M3995" s="75">
        <v>869.67</v>
      </c>
      <c r="N3995" s="75">
        <v>869.67</v>
      </c>
      <c r="O3995" s="75">
        <v>869.67</v>
      </c>
      <c r="P3995" s="77">
        <v>331.31700000000001</v>
      </c>
      <c r="Q3995" s="77">
        <v>898.65899999999999</v>
      </c>
    </row>
    <row r="3996" spans="1:17" x14ac:dyDescent="0.2">
      <c r="A3996" s="19">
        <v>40940199</v>
      </c>
      <c r="B3996" s="19" t="s">
        <v>271</v>
      </c>
      <c r="C3996" s="72" t="s">
        <v>3480</v>
      </c>
      <c r="D3996" s="73">
        <v>291.5</v>
      </c>
      <c r="E3996" s="74">
        <v>0</v>
      </c>
      <c r="G3996" s="75">
        <v>68.911249999999995</v>
      </c>
      <c r="H3996" s="75">
        <v>83.932500000000005</v>
      </c>
      <c r="I3996" s="75">
        <v>81.225000000000009</v>
      </c>
      <c r="J3996" s="75">
        <v>76.712499999999991</v>
      </c>
      <c r="K3996" s="75">
        <v>63.174999999999997</v>
      </c>
      <c r="L3996" s="76">
        <v>32.625</v>
      </c>
      <c r="M3996" s="75">
        <v>81.225000000000009</v>
      </c>
      <c r="N3996" s="75">
        <v>81.225000000000009</v>
      </c>
      <c r="O3996" s="75">
        <v>81.225000000000009</v>
      </c>
      <c r="P3996" s="77">
        <v>32.625</v>
      </c>
      <c r="Q3996" s="77">
        <v>83.932500000000005</v>
      </c>
    </row>
    <row r="3997" spans="1:17" x14ac:dyDescent="0.2">
      <c r="A3997" s="19">
        <v>40940207</v>
      </c>
      <c r="B3997" s="19" t="s">
        <v>395</v>
      </c>
      <c r="C3997" s="72" t="s">
        <v>394</v>
      </c>
      <c r="D3997" s="73">
        <v>291.5</v>
      </c>
      <c r="E3997" s="74">
        <v>0</v>
      </c>
      <c r="G3997" s="75">
        <v>123.64104000000002</v>
      </c>
      <c r="H3997" s="75">
        <v>102.4581</v>
      </c>
      <c r="I3997" s="75">
        <v>99.153000000000006</v>
      </c>
      <c r="J3997" s="75">
        <v>93.644499999999994</v>
      </c>
      <c r="K3997" s="75">
        <v>77.119</v>
      </c>
      <c r="L3997" s="76">
        <v>20.690999999999999</v>
      </c>
      <c r="M3997" s="75">
        <v>99.153000000000006</v>
      </c>
      <c r="N3997" s="75">
        <v>99.153000000000006</v>
      </c>
      <c r="O3997" s="75">
        <v>99.153000000000006</v>
      </c>
      <c r="P3997" s="77">
        <v>20.690999999999999</v>
      </c>
      <c r="Q3997" s="77">
        <v>123.64104000000002</v>
      </c>
    </row>
    <row r="3998" spans="1:17" x14ac:dyDescent="0.2">
      <c r="A3998" s="19">
        <v>40940215</v>
      </c>
      <c r="B3998" s="19" t="s">
        <v>3478</v>
      </c>
      <c r="C3998" s="72" t="s">
        <v>3479</v>
      </c>
      <c r="D3998" s="73">
        <v>291.5</v>
      </c>
      <c r="E3998" s="74">
        <v>0</v>
      </c>
      <c r="G3998" s="75">
        <v>123.64104000000002</v>
      </c>
      <c r="H3998" s="75">
        <v>102.4581</v>
      </c>
      <c r="I3998" s="75">
        <v>99.153000000000006</v>
      </c>
      <c r="J3998" s="75">
        <v>93.644499999999994</v>
      </c>
      <c r="K3998" s="75">
        <v>77.119</v>
      </c>
      <c r="L3998" s="76">
        <v>20.690999999999999</v>
      </c>
      <c r="M3998" s="75">
        <v>99.153000000000006</v>
      </c>
      <c r="N3998" s="75">
        <v>99.153000000000006</v>
      </c>
      <c r="O3998" s="75">
        <v>99.153000000000006</v>
      </c>
      <c r="P3998" s="77">
        <v>20.690999999999999</v>
      </c>
      <c r="Q3998" s="77">
        <v>123.64104000000002</v>
      </c>
    </row>
    <row r="3999" spans="1:17" x14ac:dyDescent="0.2">
      <c r="A3999" s="19">
        <v>40940470</v>
      </c>
      <c r="B3999" s="19" t="s">
        <v>211</v>
      </c>
      <c r="C3999" s="72"/>
      <c r="D3999" s="73">
        <v>7.5</v>
      </c>
      <c r="E3999" s="74">
        <v>0</v>
      </c>
      <c r="G3999" s="75">
        <v>123.64104000000002</v>
      </c>
      <c r="H3999" s="75">
        <v>102.4581</v>
      </c>
      <c r="I3999" s="75">
        <v>99.153000000000006</v>
      </c>
      <c r="J3999" s="75">
        <v>93.644499999999994</v>
      </c>
      <c r="K3999" s="75">
        <v>77.119</v>
      </c>
      <c r="L3999" s="76">
        <v>20.690999999999999</v>
      </c>
      <c r="M3999" s="75">
        <v>99.153000000000006</v>
      </c>
      <c r="N3999" s="75">
        <v>99.153000000000006</v>
      </c>
      <c r="O3999" s="75">
        <v>99.153000000000006</v>
      </c>
      <c r="P3999" s="77">
        <v>20.690999999999999</v>
      </c>
      <c r="Q3999" s="77">
        <v>123.64104000000002</v>
      </c>
    </row>
    <row r="4000" spans="1:17" x14ac:dyDescent="0.2">
      <c r="A4000" s="19">
        <v>40940504</v>
      </c>
      <c r="B4000" s="19" t="s">
        <v>3473</v>
      </c>
      <c r="C4000" s="72" t="s">
        <v>3474</v>
      </c>
      <c r="D4000" s="73">
        <v>128</v>
      </c>
      <c r="E4000" s="74">
        <v>0</v>
      </c>
      <c r="G4000" s="75">
        <v>123.64104000000002</v>
      </c>
      <c r="H4000" s="75">
        <v>102.4581</v>
      </c>
      <c r="I4000" s="75">
        <v>99.153000000000006</v>
      </c>
      <c r="J4000" s="75">
        <v>93.644499999999994</v>
      </c>
      <c r="K4000" s="75">
        <v>77.119</v>
      </c>
      <c r="L4000" s="76">
        <v>20.690999999999999</v>
      </c>
      <c r="M4000" s="75">
        <v>99.153000000000006</v>
      </c>
      <c r="N4000" s="75">
        <v>99.153000000000006</v>
      </c>
      <c r="O4000" s="75">
        <v>99.153000000000006</v>
      </c>
      <c r="P4000" s="77">
        <v>20.690999999999999</v>
      </c>
      <c r="Q4000" s="77">
        <v>123.64104000000002</v>
      </c>
    </row>
    <row r="4001" spans="1:17" x14ac:dyDescent="0.2">
      <c r="A4001" s="19">
        <v>40940520</v>
      </c>
      <c r="B4001" s="19" t="s">
        <v>3475</v>
      </c>
      <c r="C4001" s="72" t="s">
        <v>3476</v>
      </c>
      <c r="D4001" s="73">
        <v>122.25</v>
      </c>
      <c r="E4001" s="74">
        <v>0</v>
      </c>
      <c r="G4001" s="75">
        <v>123.64104000000002</v>
      </c>
      <c r="H4001" s="75">
        <v>102.4581</v>
      </c>
      <c r="I4001" s="75">
        <v>99.153000000000006</v>
      </c>
      <c r="J4001" s="75">
        <v>93.644499999999994</v>
      </c>
      <c r="K4001" s="75">
        <v>77.119</v>
      </c>
      <c r="L4001" s="76">
        <v>20.690999999999999</v>
      </c>
      <c r="M4001" s="75">
        <v>99.153000000000006</v>
      </c>
      <c r="N4001" s="75">
        <v>99.153000000000006</v>
      </c>
      <c r="O4001" s="75">
        <v>99.153000000000006</v>
      </c>
      <c r="P4001" s="77">
        <v>20.690999999999999</v>
      </c>
      <c r="Q4001" s="77">
        <v>123.64104000000002</v>
      </c>
    </row>
    <row r="4002" spans="1:17" x14ac:dyDescent="0.2">
      <c r="A4002" s="19">
        <v>40940652</v>
      </c>
      <c r="B4002" s="19" t="s">
        <v>3483</v>
      </c>
      <c r="C4002" s="72" t="s">
        <v>1812</v>
      </c>
      <c r="D4002" s="73">
        <v>18</v>
      </c>
      <c r="E4002" s="74">
        <v>0</v>
      </c>
      <c r="G4002" s="75">
        <v>154.03802999999999</v>
      </c>
      <c r="H4002" s="75">
        <v>122.0625</v>
      </c>
      <c r="I4002" s="75">
        <v>118.125</v>
      </c>
      <c r="J4002" s="75">
        <v>111.5625</v>
      </c>
      <c r="K4002" s="75">
        <v>91.875</v>
      </c>
      <c r="L4002" s="76">
        <v>32.625</v>
      </c>
      <c r="M4002" s="75">
        <v>118.125</v>
      </c>
      <c r="N4002" s="75">
        <v>118.125</v>
      </c>
      <c r="O4002" s="75">
        <v>118.125</v>
      </c>
      <c r="P4002" s="77">
        <v>32.625</v>
      </c>
      <c r="Q4002" s="77">
        <v>154.03802999999999</v>
      </c>
    </row>
    <row r="4003" spans="1:17" x14ac:dyDescent="0.2">
      <c r="A4003" s="19">
        <v>40940660</v>
      </c>
      <c r="B4003" s="19" t="s">
        <v>3481</v>
      </c>
      <c r="C4003" s="72" t="s">
        <v>1814</v>
      </c>
      <c r="D4003" s="73">
        <v>28.75</v>
      </c>
      <c r="E4003" s="74">
        <v>0</v>
      </c>
      <c r="G4003" s="75">
        <v>154.03802999999999</v>
      </c>
      <c r="H4003" s="75">
        <v>122.0625</v>
      </c>
      <c r="I4003" s="75">
        <v>118.125</v>
      </c>
      <c r="J4003" s="75">
        <v>111.5625</v>
      </c>
      <c r="K4003" s="75">
        <v>91.875</v>
      </c>
      <c r="L4003" s="76">
        <v>32.625</v>
      </c>
      <c r="M4003" s="75">
        <v>118.125</v>
      </c>
      <c r="N4003" s="75">
        <v>118.125</v>
      </c>
      <c r="O4003" s="75">
        <v>118.125</v>
      </c>
      <c r="P4003" s="77">
        <v>32.625</v>
      </c>
      <c r="Q4003" s="77">
        <v>154.03802999999999</v>
      </c>
    </row>
    <row r="4004" spans="1:17" x14ac:dyDescent="0.2">
      <c r="A4004" s="19">
        <v>40940678</v>
      </c>
      <c r="B4004" s="19" t="s">
        <v>3482</v>
      </c>
      <c r="C4004" s="72" t="s">
        <v>1816</v>
      </c>
      <c r="D4004" s="73">
        <v>41.75</v>
      </c>
      <c r="E4004" s="74">
        <v>0</v>
      </c>
      <c r="G4004" s="75">
        <v>154.03802999999999</v>
      </c>
      <c r="H4004" s="75">
        <v>122.0625</v>
      </c>
      <c r="I4004" s="75">
        <v>118.125</v>
      </c>
      <c r="J4004" s="75">
        <v>111.5625</v>
      </c>
      <c r="K4004" s="75">
        <v>91.875</v>
      </c>
      <c r="L4004" s="76">
        <v>32.625</v>
      </c>
      <c r="M4004" s="75">
        <v>118.125</v>
      </c>
      <c r="N4004" s="75">
        <v>118.125</v>
      </c>
      <c r="O4004" s="75">
        <v>118.125</v>
      </c>
      <c r="P4004" s="77">
        <v>32.625</v>
      </c>
      <c r="Q4004" s="77">
        <v>154.03802999999999</v>
      </c>
    </row>
    <row r="4005" spans="1:17" x14ac:dyDescent="0.2">
      <c r="A4005" s="19">
        <v>40640900</v>
      </c>
      <c r="B4005" s="19" t="s">
        <v>5192</v>
      </c>
      <c r="C4005" s="72" t="s">
        <v>5193</v>
      </c>
      <c r="D4005" s="73">
        <v>114.75</v>
      </c>
      <c r="E4005" s="74">
        <v>0</v>
      </c>
      <c r="G4005" s="75">
        <v>154.03802999999999</v>
      </c>
      <c r="H4005" s="75">
        <v>122.0625</v>
      </c>
      <c r="I4005" s="75">
        <v>118.125</v>
      </c>
      <c r="J4005" s="75">
        <v>111.5625</v>
      </c>
      <c r="K4005" s="75">
        <v>91.875</v>
      </c>
      <c r="L4005" s="76">
        <v>32.625</v>
      </c>
      <c r="M4005" s="75">
        <v>118.125</v>
      </c>
      <c r="N4005" s="75">
        <v>118.125</v>
      </c>
      <c r="O4005" s="75">
        <v>118.125</v>
      </c>
      <c r="P4005" s="77">
        <v>32.625</v>
      </c>
      <c r="Q4005" s="77">
        <v>154.03802999999999</v>
      </c>
    </row>
    <row r="4006" spans="1:17" x14ac:dyDescent="0.2">
      <c r="A4006" s="19">
        <v>40940876</v>
      </c>
      <c r="B4006" s="19" t="s">
        <v>5311</v>
      </c>
      <c r="C4006" s="72" t="s">
        <v>5312</v>
      </c>
      <c r="D4006" s="73">
        <v>2544.75</v>
      </c>
      <c r="E4006" s="74">
        <v>0</v>
      </c>
      <c r="G4006" s="75">
        <v>154.03802999999999</v>
      </c>
      <c r="H4006" s="75">
        <v>122.0625</v>
      </c>
      <c r="I4006" s="75">
        <v>118.125</v>
      </c>
      <c r="J4006" s="75">
        <v>111.5625</v>
      </c>
      <c r="K4006" s="75">
        <v>91.875</v>
      </c>
      <c r="L4006" s="76">
        <v>32.625</v>
      </c>
      <c r="M4006" s="75">
        <v>118.125</v>
      </c>
      <c r="N4006" s="75">
        <v>118.125</v>
      </c>
      <c r="O4006" s="75">
        <v>118.125</v>
      </c>
      <c r="P4006" s="77">
        <v>32.625</v>
      </c>
      <c r="Q4006" s="77">
        <v>154.03802999999999</v>
      </c>
    </row>
    <row r="4007" spans="1:17" x14ac:dyDescent="0.2">
      <c r="A4007" s="19">
        <v>40940884</v>
      </c>
      <c r="B4007" s="19" t="s">
        <v>5313</v>
      </c>
      <c r="C4007" s="72" t="s">
        <v>5314</v>
      </c>
      <c r="D4007" s="73">
        <v>1559</v>
      </c>
      <c r="E4007" s="74">
        <v>0</v>
      </c>
      <c r="G4007" s="75">
        <v>0</v>
      </c>
      <c r="H4007" s="75">
        <v>7813.2833999999993</v>
      </c>
      <c r="I4007" s="75">
        <v>7561.2419999999993</v>
      </c>
      <c r="J4007" s="75">
        <v>7141.1729999999989</v>
      </c>
      <c r="K4007" s="75">
        <v>5880.9659999999994</v>
      </c>
      <c r="L4007" s="76">
        <v>0</v>
      </c>
      <c r="M4007" s="75">
        <v>7561.2419999999993</v>
      </c>
      <c r="N4007" s="75">
        <v>7561.2419999999993</v>
      </c>
      <c r="O4007" s="75">
        <v>7561.2419999999993</v>
      </c>
      <c r="P4007" s="77">
        <v>0</v>
      </c>
      <c r="Q4007" s="77">
        <v>7813.2833999999993</v>
      </c>
    </row>
    <row r="4008" spans="1:17" x14ac:dyDescent="0.2">
      <c r="A4008" s="19">
        <v>40940892</v>
      </c>
      <c r="B4008" s="19" t="s">
        <v>5315</v>
      </c>
      <c r="C4008" s="72" t="s">
        <v>5316</v>
      </c>
      <c r="D4008" s="73">
        <v>796.75</v>
      </c>
      <c r="E4008" s="74">
        <v>0</v>
      </c>
      <c r="G4008" s="75">
        <v>9095.6113880000012</v>
      </c>
      <c r="H4008" s="75">
        <v>19361.223600000001</v>
      </c>
      <c r="I4008" s="75">
        <v>18736.668000000001</v>
      </c>
      <c r="J4008" s="75">
        <v>17695.741999999998</v>
      </c>
      <c r="K4008" s="75">
        <v>14572.964</v>
      </c>
      <c r="L4008" s="74" t="s">
        <v>674</v>
      </c>
      <c r="M4008" s="75">
        <v>18736.668000000001</v>
      </c>
      <c r="N4008" s="75">
        <v>18736.668000000001</v>
      </c>
      <c r="O4008" s="75">
        <v>18736.668000000001</v>
      </c>
      <c r="P4008" s="75">
        <v>9095.6113880000012</v>
      </c>
      <c r="Q4008" s="75">
        <v>19361.223600000001</v>
      </c>
    </row>
    <row r="4009" spans="1:17" x14ac:dyDescent="0.2">
      <c r="A4009" s="19">
        <v>40940900</v>
      </c>
      <c r="B4009" s="19" t="s">
        <v>5192</v>
      </c>
      <c r="C4009" s="72" t="s">
        <v>5193</v>
      </c>
      <c r="D4009" s="73">
        <v>114.75</v>
      </c>
      <c r="E4009" s="74">
        <v>0</v>
      </c>
      <c r="G4009" s="75">
        <v>8621.4962460000006</v>
      </c>
      <c r="H4009" s="75">
        <v>18352.0062</v>
      </c>
      <c r="I4009" s="75">
        <v>17760.006000000001</v>
      </c>
      <c r="J4009" s="75">
        <v>16773.339</v>
      </c>
      <c r="K4009" s="75">
        <v>13813.338</v>
      </c>
      <c r="L4009" s="74" t="s">
        <v>674</v>
      </c>
      <c r="M4009" s="75">
        <v>17760.006000000001</v>
      </c>
      <c r="N4009" s="75">
        <v>17760.006000000001</v>
      </c>
      <c r="O4009" s="75">
        <v>17760.006000000001</v>
      </c>
      <c r="P4009" s="75">
        <v>8621.4962460000006</v>
      </c>
      <c r="Q4009" s="75">
        <v>18352.0062</v>
      </c>
    </row>
    <row r="4010" spans="1:17" x14ac:dyDescent="0.2">
      <c r="A4010" s="19">
        <v>40940918</v>
      </c>
      <c r="B4010" s="19" t="s">
        <v>5195</v>
      </c>
      <c r="C4010" s="72" t="s">
        <v>5196</v>
      </c>
      <c r="D4010" s="73">
        <v>165.25</v>
      </c>
      <c r="E4010" s="74">
        <v>0</v>
      </c>
      <c r="G4010" s="75">
        <v>6.0204819999999994</v>
      </c>
      <c r="H4010" s="75">
        <v>12.8154</v>
      </c>
      <c r="I4010" s="75">
        <v>12.402000000000001</v>
      </c>
      <c r="J4010" s="75">
        <v>11.712999999999999</v>
      </c>
      <c r="K4010" s="75">
        <v>9.645999999999999</v>
      </c>
      <c r="L4010" s="74" t="s">
        <v>674</v>
      </c>
      <c r="M4010" s="75">
        <v>12.402000000000001</v>
      </c>
      <c r="N4010" s="75">
        <v>12.402000000000001</v>
      </c>
      <c r="O4010" s="75">
        <v>12.402000000000001</v>
      </c>
      <c r="P4010" s="75">
        <v>6.0204819999999994</v>
      </c>
      <c r="Q4010" s="75">
        <v>12.8154</v>
      </c>
    </row>
    <row r="4011" spans="1:17" x14ac:dyDescent="0.2">
      <c r="A4011" s="19">
        <v>40940926</v>
      </c>
      <c r="B4011" s="19" t="s">
        <v>5317</v>
      </c>
      <c r="C4011" s="72" t="s">
        <v>5318</v>
      </c>
      <c r="D4011" s="73">
        <v>424.5</v>
      </c>
      <c r="E4011" s="74">
        <v>0</v>
      </c>
      <c r="G4011" s="75">
        <v>86.134309999999999</v>
      </c>
      <c r="H4011" s="75">
        <v>390.33960000000002</v>
      </c>
      <c r="I4011" s="75">
        <v>377.74800000000005</v>
      </c>
      <c r="J4011" s="75">
        <v>356.762</v>
      </c>
      <c r="K4011" s="75">
        <v>293.80399999999997</v>
      </c>
      <c r="L4011" s="76">
        <v>71.829000000000008</v>
      </c>
      <c r="M4011" s="75">
        <v>377.74800000000005</v>
      </c>
      <c r="N4011" s="75">
        <v>377.74800000000005</v>
      </c>
      <c r="O4011" s="75">
        <v>377.74800000000005</v>
      </c>
      <c r="P4011" s="77">
        <v>71.829000000000008</v>
      </c>
      <c r="Q4011" s="77">
        <v>390.33960000000002</v>
      </c>
    </row>
    <row r="4012" spans="1:17" x14ac:dyDescent="0.2">
      <c r="A4012" s="19">
        <v>40940934</v>
      </c>
      <c r="B4012" s="19" t="s">
        <v>5319</v>
      </c>
      <c r="C4012" s="72" t="s">
        <v>5320</v>
      </c>
      <c r="D4012" s="73">
        <v>454</v>
      </c>
      <c r="E4012" s="74">
        <v>0</v>
      </c>
      <c r="G4012" s="75">
        <v>86.134309999999999</v>
      </c>
      <c r="H4012" s="75">
        <v>429.81810000000002</v>
      </c>
      <c r="I4012" s="75">
        <v>415.95300000000003</v>
      </c>
      <c r="J4012" s="75">
        <v>392.84449999999998</v>
      </c>
      <c r="K4012" s="75">
        <v>323.51900000000001</v>
      </c>
      <c r="L4012" s="76">
        <v>71.829000000000008</v>
      </c>
      <c r="M4012" s="75">
        <v>415.95300000000003</v>
      </c>
      <c r="N4012" s="75">
        <v>415.95300000000003</v>
      </c>
      <c r="O4012" s="75">
        <v>415.95300000000003</v>
      </c>
      <c r="P4012" s="77">
        <v>71.829000000000008</v>
      </c>
      <c r="Q4012" s="77">
        <v>429.81810000000002</v>
      </c>
    </row>
    <row r="4013" spans="1:17" x14ac:dyDescent="0.2">
      <c r="A4013" s="19">
        <v>40940942</v>
      </c>
      <c r="B4013" s="19" t="s">
        <v>5321</v>
      </c>
      <c r="C4013" s="72" t="s">
        <v>5198</v>
      </c>
      <c r="D4013" s="73">
        <v>1073.25</v>
      </c>
      <c r="E4013" s="74">
        <v>0</v>
      </c>
      <c r="G4013" s="75">
        <v>87.160850000000011</v>
      </c>
      <c r="H4013" s="75">
        <v>398.27250000000004</v>
      </c>
      <c r="I4013" s="75">
        <v>385.42500000000001</v>
      </c>
      <c r="J4013" s="75">
        <v>364.01249999999999</v>
      </c>
      <c r="K4013" s="75">
        <v>299.77499999999998</v>
      </c>
      <c r="L4013" s="76">
        <v>71.829000000000008</v>
      </c>
      <c r="M4013" s="75">
        <v>385.42500000000001</v>
      </c>
      <c r="N4013" s="75">
        <v>385.42500000000001</v>
      </c>
      <c r="O4013" s="75">
        <v>385.42500000000001</v>
      </c>
      <c r="P4013" s="77">
        <v>71.829000000000008</v>
      </c>
      <c r="Q4013" s="77">
        <v>398.27250000000004</v>
      </c>
    </row>
    <row r="4014" spans="1:17" x14ac:dyDescent="0.2">
      <c r="A4014" s="19">
        <v>40940959</v>
      </c>
      <c r="B4014" s="19" t="s">
        <v>5322</v>
      </c>
      <c r="C4014" s="72" t="s">
        <v>5323</v>
      </c>
      <c r="D4014" s="73">
        <v>1424</v>
      </c>
      <c r="E4014" s="74">
        <v>0</v>
      </c>
      <c r="G4014" s="75">
        <v>87.160850000000011</v>
      </c>
      <c r="H4014" s="75">
        <v>429.81810000000002</v>
      </c>
      <c r="I4014" s="75">
        <v>415.95300000000003</v>
      </c>
      <c r="J4014" s="75">
        <v>392.84449999999998</v>
      </c>
      <c r="K4014" s="75">
        <v>323.51900000000001</v>
      </c>
      <c r="L4014" s="76">
        <v>71.829000000000008</v>
      </c>
      <c r="M4014" s="75">
        <v>415.95300000000003</v>
      </c>
      <c r="N4014" s="75">
        <v>415.95300000000003</v>
      </c>
      <c r="O4014" s="75">
        <v>415.95300000000003</v>
      </c>
      <c r="P4014" s="77">
        <v>71.829000000000008</v>
      </c>
      <c r="Q4014" s="77">
        <v>429.81810000000002</v>
      </c>
    </row>
    <row r="4015" spans="1:17" x14ac:dyDescent="0.2">
      <c r="A4015" s="19">
        <v>40940967</v>
      </c>
      <c r="B4015" s="19" t="s">
        <v>5324</v>
      </c>
      <c r="C4015" s="72" t="s">
        <v>5325</v>
      </c>
      <c r="D4015" s="73">
        <v>714.25</v>
      </c>
      <c r="E4015" s="74">
        <v>0</v>
      </c>
      <c r="G4015" s="75">
        <v>87.160850000000011</v>
      </c>
      <c r="H4015" s="75">
        <v>407.4144</v>
      </c>
      <c r="I4015" s="75">
        <v>394.27199999999999</v>
      </c>
      <c r="J4015" s="75">
        <v>372.36799999999999</v>
      </c>
      <c r="K4015" s="75">
        <v>306.65599999999995</v>
      </c>
      <c r="L4015" s="76">
        <v>71.829000000000008</v>
      </c>
      <c r="M4015" s="75">
        <v>394.27199999999999</v>
      </c>
      <c r="N4015" s="75">
        <v>394.27199999999999</v>
      </c>
      <c r="O4015" s="75">
        <v>394.27199999999999</v>
      </c>
      <c r="P4015" s="77">
        <v>71.829000000000008</v>
      </c>
      <c r="Q4015" s="77">
        <v>407.4144</v>
      </c>
    </row>
    <row r="4016" spans="1:17" x14ac:dyDescent="0.2">
      <c r="A4016" s="19">
        <v>40940975</v>
      </c>
      <c r="B4016" s="19" t="s">
        <v>5326</v>
      </c>
      <c r="C4016" s="72" t="s">
        <v>5327</v>
      </c>
      <c r="D4016" s="73">
        <v>392.25</v>
      </c>
      <c r="E4016" s="74">
        <v>0</v>
      </c>
      <c r="G4016" s="75">
        <v>87.160850000000011</v>
      </c>
      <c r="H4016" s="75">
        <v>398.27250000000004</v>
      </c>
      <c r="I4016" s="75">
        <v>385.42500000000001</v>
      </c>
      <c r="J4016" s="75">
        <v>364.01249999999999</v>
      </c>
      <c r="K4016" s="75">
        <v>299.77499999999998</v>
      </c>
      <c r="L4016" s="76">
        <v>71.829000000000008</v>
      </c>
      <c r="M4016" s="75">
        <v>385.42500000000001</v>
      </c>
      <c r="N4016" s="75">
        <v>385.42500000000001</v>
      </c>
      <c r="O4016" s="75">
        <v>385.42500000000001</v>
      </c>
      <c r="P4016" s="77">
        <v>71.829000000000008</v>
      </c>
      <c r="Q4016" s="77">
        <v>398.27250000000004</v>
      </c>
    </row>
    <row r="4017" spans="1:17" x14ac:dyDescent="0.2">
      <c r="A4017" s="19">
        <v>40940983</v>
      </c>
      <c r="B4017" s="19" t="s">
        <v>5328</v>
      </c>
      <c r="C4017" s="72" t="s">
        <v>5329</v>
      </c>
      <c r="D4017" s="73">
        <v>559.75</v>
      </c>
      <c r="E4017" s="74">
        <v>0</v>
      </c>
      <c r="G4017" s="75">
        <v>0</v>
      </c>
      <c r="H4017" s="75">
        <v>453.65400000000005</v>
      </c>
      <c r="I4017" s="75">
        <v>439.02000000000004</v>
      </c>
      <c r="J4017" s="75">
        <v>414.63</v>
      </c>
      <c r="K4017" s="75">
        <v>341.46</v>
      </c>
      <c r="L4017" s="76">
        <v>0</v>
      </c>
      <c r="M4017" s="75">
        <v>439.02000000000004</v>
      </c>
      <c r="N4017" s="75">
        <v>439.02000000000004</v>
      </c>
      <c r="O4017" s="75">
        <v>439.02000000000004</v>
      </c>
      <c r="P4017" s="77">
        <v>0</v>
      </c>
      <c r="Q4017" s="77">
        <v>453.65400000000005</v>
      </c>
    </row>
    <row r="4018" spans="1:17" x14ac:dyDescent="0.2">
      <c r="A4018" s="19">
        <v>40940991</v>
      </c>
      <c r="B4018" s="19" t="s">
        <v>5330</v>
      </c>
      <c r="C4018" s="72" t="s">
        <v>5331</v>
      </c>
      <c r="D4018" s="73">
        <v>835.75</v>
      </c>
      <c r="E4018" s="74">
        <v>0</v>
      </c>
      <c r="G4018" s="75">
        <v>87.160850000000011</v>
      </c>
      <c r="H4018" s="75">
        <v>128.97240000000002</v>
      </c>
      <c r="I4018" s="75">
        <v>124.81200000000001</v>
      </c>
      <c r="J4018" s="75">
        <v>117.878</v>
      </c>
      <c r="K4018" s="75">
        <v>97.075999999999993</v>
      </c>
      <c r="L4018" s="76">
        <v>71.829000000000008</v>
      </c>
      <c r="M4018" s="75">
        <v>124.81200000000001</v>
      </c>
      <c r="N4018" s="75">
        <v>124.81200000000001</v>
      </c>
      <c r="O4018" s="75">
        <v>124.81200000000001</v>
      </c>
      <c r="P4018" s="77">
        <v>71.829000000000008</v>
      </c>
      <c r="Q4018" s="77">
        <v>128.97240000000002</v>
      </c>
    </row>
    <row r="4019" spans="1:17" x14ac:dyDescent="0.2">
      <c r="A4019" s="19">
        <v>40941007</v>
      </c>
      <c r="B4019" s="19" t="s">
        <v>5199</v>
      </c>
      <c r="C4019" s="72" t="s">
        <v>5200</v>
      </c>
      <c r="D4019" s="73">
        <v>835.75</v>
      </c>
      <c r="E4019" s="74">
        <v>0</v>
      </c>
      <c r="G4019" s="75">
        <v>17.475999999999999</v>
      </c>
      <c r="H4019" s="75">
        <v>37.200000000000003</v>
      </c>
      <c r="I4019" s="75">
        <v>36.000000000000007</v>
      </c>
      <c r="J4019" s="75">
        <v>34</v>
      </c>
      <c r="K4019" s="75">
        <v>28</v>
      </c>
      <c r="L4019" s="74" t="s">
        <v>674</v>
      </c>
      <c r="M4019" s="75">
        <v>36.000000000000007</v>
      </c>
      <c r="N4019" s="75">
        <v>36.000000000000007</v>
      </c>
      <c r="O4019" s="75">
        <v>36.000000000000007</v>
      </c>
      <c r="P4019" s="75">
        <v>17.475999999999999</v>
      </c>
      <c r="Q4019" s="75">
        <v>37.200000000000003</v>
      </c>
    </row>
    <row r="4020" spans="1:17" x14ac:dyDescent="0.2">
      <c r="A4020" s="19">
        <v>40941015</v>
      </c>
      <c r="B4020" s="19" t="s">
        <v>5332</v>
      </c>
      <c r="C4020" s="72" t="s">
        <v>5333</v>
      </c>
      <c r="D4020" s="73">
        <v>425.5</v>
      </c>
      <c r="E4020" s="74">
        <v>0</v>
      </c>
      <c r="G4020" s="75">
        <v>0</v>
      </c>
      <c r="H4020" s="75">
        <v>10.881</v>
      </c>
      <c r="I4020" s="75">
        <v>10.53</v>
      </c>
      <c r="J4020" s="75">
        <v>9.9449999999999985</v>
      </c>
      <c r="K4020" s="75">
        <v>8.19</v>
      </c>
      <c r="L4020" s="76">
        <v>0</v>
      </c>
      <c r="M4020" s="75">
        <v>10.53</v>
      </c>
      <c r="N4020" s="75">
        <v>10.53</v>
      </c>
      <c r="O4020" s="75">
        <v>10.53</v>
      </c>
      <c r="P4020" s="77">
        <v>0</v>
      </c>
      <c r="Q4020" s="77">
        <v>10.881</v>
      </c>
    </row>
    <row r="4021" spans="1:17" x14ac:dyDescent="0.2">
      <c r="A4021" s="19">
        <v>40941023</v>
      </c>
      <c r="B4021" s="19" t="s">
        <v>5334</v>
      </c>
      <c r="C4021" s="72" t="s">
        <v>5335</v>
      </c>
      <c r="D4021" s="73">
        <v>504.5</v>
      </c>
      <c r="E4021" s="74">
        <v>0</v>
      </c>
      <c r="G4021" s="75">
        <v>0</v>
      </c>
      <c r="H4021" s="75">
        <v>53.707500000000003</v>
      </c>
      <c r="I4021" s="75">
        <v>51.975000000000001</v>
      </c>
      <c r="J4021" s="75">
        <v>49.087499999999999</v>
      </c>
      <c r="K4021" s="75">
        <v>40.424999999999997</v>
      </c>
      <c r="L4021" s="76">
        <v>0</v>
      </c>
      <c r="M4021" s="75">
        <v>51.975000000000001</v>
      </c>
      <c r="N4021" s="75">
        <v>51.975000000000001</v>
      </c>
      <c r="O4021" s="75">
        <v>51.975000000000001</v>
      </c>
      <c r="P4021" s="77">
        <v>0</v>
      </c>
      <c r="Q4021" s="77">
        <v>53.707500000000003</v>
      </c>
    </row>
    <row r="4022" spans="1:17" x14ac:dyDescent="0.2">
      <c r="A4022" s="19">
        <v>40941031</v>
      </c>
      <c r="B4022" s="19" t="s">
        <v>5336</v>
      </c>
      <c r="C4022" s="72" t="s">
        <v>5337</v>
      </c>
      <c r="D4022" s="73">
        <v>151.75</v>
      </c>
      <c r="E4022" s="74">
        <v>0</v>
      </c>
      <c r="G4022" s="75">
        <v>259.42946999999998</v>
      </c>
      <c r="H4022" s="75">
        <v>121.4952</v>
      </c>
      <c r="I4022" s="75">
        <v>117.57599999999999</v>
      </c>
      <c r="J4022" s="75">
        <v>111.04399999999998</v>
      </c>
      <c r="K4022" s="75">
        <v>91.447999999999979</v>
      </c>
      <c r="L4022" s="76">
        <v>49.509</v>
      </c>
      <c r="M4022" s="75">
        <v>117.57599999999999</v>
      </c>
      <c r="N4022" s="75">
        <v>117.57599999999999</v>
      </c>
      <c r="O4022" s="75">
        <v>117.57599999999999</v>
      </c>
      <c r="P4022" s="77">
        <v>49.509</v>
      </c>
      <c r="Q4022" s="77">
        <v>259.42946999999998</v>
      </c>
    </row>
    <row r="4023" spans="1:17" x14ac:dyDescent="0.2">
      <c r="A4023" s="19">
        <v>40941049</v>
      </c>
      <c r="B4023" s="19" t="s">
        <v>5201</v>
      </c>
      <c r="C4023" s="72" t="s">
        <v>5202</v>
      </c>
      <c r="D4023" s="73">
        <v>151.75</v>
      </c>
      <c r="E4023" s="74">
        <v>0</v>
      </c>
      <c r="G4023" s="75">
        <v>108.43304000000001</v>
      </c>
      <c r="H4023" s="75">
        <v>507.64050000000003</v>
      </c>
      <c r="I4023" s="75">
        <v>491.26500000000004</v>
      </c>
      <c r="J4023" s="75">
        <v>463.97250000000003</v>
      </c>
      <c r="K4023" s="75">
        <v>382.09499999999997</v>
      </c>
      <c r="L4023" s="76">
        <v>100.872</v>
      </c>
      <c r="M4023" s="75">
        <v>491.26500000000004</v>
      </c>
      <c r="N4023" s="75">
        <v>491.26500000000004</v>
      </c>
      <c r="O4023" s="75">
        <v>491.26500000000004</v>
      </c>
      <c r="P4023" s="77">
        <v>100.872</v>
      </c>
      <c r="Q4023" s="77">
        <v>507.64050000000003</v>
      </c>
    </row>
    <row r="4024" spans="1:17" x14ac:dyDescent="0.2">
      <c r="A4024" s="19">
        <v>40941056</v>
      </c>
      <c r="B4024" s="19" t="s">
        <v>5203</v>
      </c>
      <c r="C4024" s="72" t="s">
        <v>5204</v>
      </c>
      <c r="D4024" s="73">
        <v>103.25</v>
      </c>
      <c r="E4024" s="74">
        <v>0</v>
      </c>
      <c r="G4024" s="75">
        <v>108.43304000000001</v>
      </c>
      <c r="H4024" s="75">
        <v>497.78250000000003</v>
      </c>
      <c r="I4024" s="75">
        <v>481.72500000000002</v>
      </c>
      <c r="J4024" s="75">
        <v>454.96249999999998</v>
      </c>
      <c r="K4024" s="75">
        <v>374.67499999999995</v>
      </c>
      <c r="L4024" s="76">
        <v>100.872</v>
      </c>
      <c r="M4024" s="75">
        <v>481.72500000000002</v>
      </c>
      <c r="N4024" s="75">
        <v>481.72500000000002</v>
      </c>
      <c r="O4024" s="75">
        <v>481.72500000000002</v>
      </c>
      <c r="P4024" s="77">
        <v>100.872</v>
      </c>
      <c r="Q4024" s="77">
        <v>497.78250000000003</v>
      </c>
    </row>
    <row r="4025" spans="1:17" x14ac:dyDescent="0.2">
      <c r="A4025" s="19">
        <v>40941064</v>
      </c>
      <c r="B4025" s="19" t="s">
        <v>5205</v>
      </c>
      <c r="C4025" s="72" t="s">
        <v>5206</v>
      </c>
      <c r="D4025" s="73">
        <v>55.25</v>
      </c>
      <c r="E4025" s="74">
        <v>0</v>
      </c>
      <c r="G4025" s="75">
        <v>0</v>
      </c>
      <c r="H4025" s="75">
        <v>537.20519999999999</v>
      </c>
      <c r="I4025" s="75">
        <v>519.87599999999998</v>
      </c>
      <c r="J4025" s="75">
        <v>490.99399999999997</v>
      </c>
      <c r="K4025" s="75">
        <v>404.34799999999996</v>
      </c>
      <c r="L4025" s="76">
        <v>0</v>
      </c>
      <c r="M4025" s="75">
        <v>519.87599999999998</v>
      </c>
      <c r="N4025" s="75">
        <v>519.87599999999998</v>
      </c>
      <c r="O4025" s="75">
        <v>519.87599999999998</v>
      </c>
      <c r="P4025" s="77">
        <v>0</v>
      </c>
      <c r="Q4025" s="77">
        <v>537.20519999999999</v>
      </c>
    </row>
    <row r="4026" spans="1:17" x14ac:dyDescent="0.2">
      <c r="A4026" s="19">
        <v>40941072</v>
      </c>
      <c r="B4026" s="19" t="s">
        <v>5338</v>
      </c>
      <c r="C4026" s="72" t="s">
        <v>5339</v>
      </c>
      <c r="D4026" s="73">
        <v>143.75</v>
      </c>
      <c r="E4026" s="74">
        <v>0</v>
      </c>
      <c r="G4026" s="75">
        <v>0</v>
      </c>
      <c r="H4026" s="75">
        <v>566.56530000000009</v>
      </c>
      <c r="I4026" s="75">
        <v>548.2890000000001</v>
      </c>
      <c r="J4026" s="75">
        <v>517.82849999999996</v>
      </c>
      <c r="K4026" s="75">
        <v>426.447</v>
      </c>
      <c r="L4026" s="76">
        <v>0</v>
      </c>
      <c r="M4026" s="75">
        <v>548.2890000000001</v>
      </c>
      <c r="N4026" s="75">
        <v>548.2890000000001</v>
      </c>
      <c r="O4026" s="75">
        <v>548.2890000000001</v>
      </c>
      <c r="P4026" s="77">
        <v>0</v>
      </c>
      <c r="Q4026" s="77">
        <v>566.56530000000009</v>
      </c>
    </row>
    <row r="4027" spans="1:17" x14ac:dyDescent="0.2">
      <c r="A4027" s="19">
        <v>40941080</v>
      </c>
      <c r="B4027" s="19" t="s">
        <v>5340</v>
      </c>
      <c r="C4027" s="72" t="s">
        <v>5341</v>
      </c>
      <c r="D4027" s="73">
        <v>336</v>
      </c>
      <c r="E4027" s="74">
        <v>0</v>
      </c>
      <c r="G4027" s="75">
        <v>108.43304000000001</v>
      </c>
      <c r="H4027" s="75">
        <v>497.78250000000003</v>
      </c>
      <c r="I4027" s="75">
        <v>481.72500000000002</v>
      </c>
      <c r="J4027" s="75">
        <v>454.96249999999998</v>
      </c>
      <c r="K4027" s="75">
        <v>374.67499999999995</v>
      </c>
      <c r="L4027" s="76">
        <v>100.872</v>
      </c>
      <c r="M4027" s="75">
        <v>481.72500000000002</v>
      </c>
      <c r="N4027" s="75">
        <v>481.72500000000002</v>
      </c>
      <c r="O4027" s="75">
        <v>481.72500000000002</v>
      </c>
      <c r="P4027" s="77">
        <v>100.872</v>
      </c>
      <c r="Q4027" s="77">
        <v>497.78250000000003</v>
      </c>
    </row>
    <row r="4028" spans="1:17" x14ac:dyDescent="0.2">
      <c r="A4028" s="19">
        <v>40941098</v>
      </c>
      <c r="B4028" s="19" t="s">
        <v>5342</v>
      </c>
      <c r="C4028" s="72" t="s">
        <v>5343</v>
      </c>
      <c r="D4028" s="73">
        <v>347.5</v>
      </c>
      <c r="E4028" s="74">
        <v>0</v>
      </c>
      <c r="G4028" s="75">
        <v>169.24602999999999</v>
      </c>
      <c r="H4028" s="75">
        <v>722.61930000000007</v>
      </c>
      <c r="I4028" s="75">
        <v>699.30899999999997</v>
      </c>
      <c r="J4028" s="75">
        <v>660.45849999999996</v>
      </c>
      <c r="K4028" s="75">
        <v>543.90699999999993</v>
      </c>
      <c r="L4028" s="76">
        <v>100.872</v>
      </c>
      <c r="M4028" s="75">
        <v>699.30899999999997</v>
      </c>
      <c r="N4028" s="75">
        <v>699.30899999999997</v>
      </c>
      <c r="O4028" s="75">
        <v>699.30899999999997</v>
      </c>
      <c r="P4028" s="77">
        <v>100.872</v>
      </c>
      <c r="Q4028" s="77">
        <v>722.61930000000007</v>
      </c>
    </row>
    <row r="4029" spans="1:17" x14ac:dyDescent="0.2">
      <c r="A4029" s="19">
        <v>40941106</v>
      </c>
      <c r="B4029" s="19" t="s">
        <v>5344</v>
      </c>
      <c r="C4029" s="72" t="s">
        <v>5345</v>
      </c>
      <c r="D4029" s="73">
        <v>165.25</v>
      </c>
      <c r="E4029" s="74">
        <v>0</v>
      </c>
      <c r="G4029" s="75">
        <v>137.82249999999999</v>
      </c>
      <c r="H4029" s="75">
        <v>619.34280000000001</v>
      </c>
      <c r="I4029" s="75">
        <v>599.36400000000003</v>
      </c>
      <c r="J4029" s="75">
        <v>566.06600000000003</v>
      </c>
      <c r="K4029" s="75">
        <v>466.17199999999997</v>
      </c>
      <c r="L4029" s="76">
        <v>100.872</v>
      </c>
      <c r="M4029" s="75">
        <v>599.36400000000003</v>
      </c>
      <c r="N4029" s="75">
        <v>599.36400000000003</v>
      </c>
      <c r="O4029" s="75">
        <v>599.36400000000003</v>
      </c>
      <c r="P4029" s="77">
        <v>100.872</v>
      </c>
      <c r="Q4029" s="77">
        <v>619.34280000000001</v>
      </c>
    </row>
    <row r="4030" spans="1:17" x14ac:dyDescent="0.2">
      <c r="A4030" s="19">
        <v>40944977</v>
      </c>
      <c r="B4030" s="19" t="s">
        <v>3489</v>
      </c>
      <c r="C4030" s="72" t="s">
        <v>5207</v>
      </c>
      <c r="D4030" s="73">
        <v>179.25</v>
      </c>
      <c r="E4030" s="74">
        <v>0</v>
      </c>
      <c r="G4030" s="75">
        <v>137.82249999999999</v>
      </c>
      <c r="H4030" s="75">
        <v>604.96500000000003</v>
      </c>
      <c r="I4030" s="75">
        <v>585.45000000000005</v>
      </c>
      <c r="J4030" s="75">
        <v>552.92499999999995</v>
      </c>
      <c r="K4030" s="75">
        <v>455.34999999999997</v>
      </c>
      <c r="L4030" s="76">
        <v>100.872</v>
      </c>
      <c r="M4030" s="75">
        <v>585.45000000000005</v>
      </c>
      <c r="N4030" s="75">
        <v>585.45000000000005</v>
      </c>
      <c r="O4030" s="75">
        <v>585.45000000000005</v>
      </c>
      <c r="P4030" s="77">
        <v>100.872</v>
      </c>
      <c r="Q4030" s="77">
        <v>604.96500000000003</v>
      </c>
    </row>
    <row r="4031" spans="1:17" x14ac:dyDescent="0.2">
      <c r="A4031" s="19">
        <v>40945016</v>
      </c>
      <c r="B4031" s="19" t="s">
        <v>3487</v>
      </c>
      <c r="C4031" s="72" t="s">
        <v>5294</v>
      </c>
      <c r="D4031" s="73">
        <v>195.5</v>
      </c>
      <c r="E4031" s="74">
        <v>0</v>
      </c>
      <c r="G4031" s="75">
        <v>137.82249999999999</v>
      </c>
      <c r="H4031" s="75">
        <v>652.87860000000001</v>
      </c>
      <c r="I4031" s="75">
        <v>631.81799999999998</v>
      </c>
      <c r="J4031" s="75">
        <v>596.71699999999998</v>
      </c>
      <c r="K4031" s="75">
        <v>491.41399999999993</v>
      </c>
      <c r="L4031" s="76">
        <v>100.872</v>
      </c>
      <c r="M4031" s="75">
        <v>631.81799999999998</v>
      </c>
      <c r="N4031" s="75">
        <v>631.81799999999998</v>
      </c>
      <c r="O4031" s="75">
        <v>631.81799999999998</v>
      </c>
      <c r="P4031" s="77">
        <v>100.872</v>
      </c>
      <c r="Q4031" s="77">
        <v>652.87860000000001</v>
      </c>
    </row>
    <row r="4032" spans="1:17" x14ac:dyDescent="0.2">
      <c r="A4032" s="19">
        <v>40945024</v>
      </c>
      <c r="B4032" s="19" t="s">
        <v>3477</v>
      </c>
      <c r="C4032" s="72"/>
      <c r="D4032" s="73">
        <v>51.5</v>
      </c>
      <c r="E4032" s="74">
        <v>0</v>
      </c>
      <c r="G4032" s="75">
        <v>137.82249999999999</v>
      </c>
      <c r="H4032" s="75">
        <v>652.87860000000001</v>
      </c>
      <c r="I4032" s="75">
        <v>631.81799999999998</v>
      </c>
      <c r="J4032" s="75">
        <v>596.71699999999998</v>
      </c>
      <c r="K4032" s="75">
        <v>491.41399999999993</v>
      </c>
      <c r="L4032" s="76">
        <v>100.872</v>
      </c>
      <c r="M4032" s="75">
        <v>631.81799999999998</v>
      </c>
      <c r="N4032" s="75">
        <v>631.81799999999998</v>
      </c>
      <c r="O4032" s="75">
        <v>631.81799999999998</v>
      </c>
      <c r="P4032" s="77">
        <v>100.872</v>
      </c>
      <c r="Q4032" s="77">
        <v>652.87860000000001</v>
      </c>
    </row>
    <row r="4033" spans="1:17" x14ac:dyDescent="0.2">
      <c r="A4033" s="19">
        <v>40945040</v>
      </c>
      <c r="B4033" s="19" t="s">
        <v>3532</v>
      </c>
      <c r="C4033" s="72" t="s">
        <v>5346</v>
      </c>
      <c r="D4033" s="73">
        <v>113</v>
      </c>
      <c r="E4033" s="74">
        <v>0</v>
      </c>
      <c r="G4033" s="75">
        <v>0</v>
      </c>
      <c r="H4033" s="75">
        <v>795.64290000000005</v>
      </c>
      <c r="I4033" s="75">
        <v>769.97699999999998</v>
      </c>
      <c r="J4033" s="75">
        <v>727.20049999999992</v>
      </c>
      <c r="K4033" s="75">
        <v>598.87099999999998</v>
      </c>
      <c r="L4033" s="76">
        <v>0</v>
      </c>
      <c r="M4033" s="75">
        <v>769.97699999999998</v>
      </c>
      <c r="N4033" s="75">
        <v>769.97699999999998</v>
      </c>
      <c r="O4033" s="75">
        <v>769.97699999999998</v>
      </c>
      <c r="P4033" s="77">
        <v>0</v>
      </c>
      <c r="Q4033" s="77">
        <v>795.64290000000005</v>
      </c>
    </row>
    <row r="4034" spans="1:17" x14ac:dyDescent="0.2">
      <c r="A4034" s="19">
        <v>40945057</v>
      </c>
      <c r="B4034" s="19" t="s">
        <v>402</v>
      </c>
      <c r="C4034" s="72" t="s">
        <v>5208</v>
      </c>
      <c r="D4034" s="73">
        <v>134.25</v>
      </c>
      <c r="E4034" s="74">
        <v>0</v>
      </c>
      <c r="G4034" s="75">
        <v>169.24602999999999</v>
      </c>
      <c r="H4034" s="75">
        <v>754.24860000000001</v>
      </c>
      <c r="I4034" s="75">
        <v>729.91800000000001</v>
      </c>
      <c r="J4034" s="75">
        <v>689.36699999999996</v>
      </c>
      <c r="K4034" s="75">
        <v>567.71399999999994</v>
      </c>
      <c r="L4034" s="76">
        <v>100.872</v>
      </c>
      <c r="M4034" s="75">
        <v>729.91800000000001</v>
      </c>
      <c r="N4034" s="75">
        <v>729.91800000000001</v>
      </c>
      <c r="O4034" s="75">
        <v>729.91800000000001</v>
      </c>
      <c r="P4034" s="77">
        <v>100.872</v>
      </c>
      <c r="Q4034" s="77">
        <v>754.24860000000001</v>
      </c>
    </row>
    <row r="4035" spans="1:17" x14ac:dyDescent="0.2">
      <c r="A4035" s="19">
        <v>40945065</v>
      </c>
      <c r="B4035" s="19" t="s">
        <v>399</v>
      </c>
      <c r="C4035" s="72" t="s">
        <v>5264</v>
      </c>
      <c r="D4035" s="73">
        <v>134.25</v>
      </c>
      <c r="E4035" s="74">
        <v>0</v>
      </c>
      <c r="G4035" s="75">
        <v>169.24602999999999</v>
      </c>
      <c r="H4035" s="75">
        <v>754.24860000000001</v>
      </c>
      <c r="I4035" s="75">
        <v>729.91800000000001</v>
      </c>
      <c r="J4035" s="75">
        <v>689.36699999999996</v>
      </c>
      <c r="K4035" s="75">
        <v>567.71399999999994</v>
      </c>
      <c r="L4035" s="76">
        <v>100.872</v>
      </c>
      <c r="M4035" s="75">
        <v>729.91800000000001</v>
      </c>
      <c r="N4035" s="75">
        <v>729.91800000000001</v>
      </c>
      <c r="O4035" s="75">
        <v>729.91800000000001</v>
      </c>
      <c r="P4035" s="77">
        <v>100.872</v>
      </c>
      <c r="Q4035" s="77">
        <v>754.24860000000001</v>
      </c>
    </row>
    <row r="4036" spans="1:17" x14ac:dyDescent="0.2">
      <c r="A4036" s="19">
        <v>40945073</v>
      </c>
      <c r="B4036" s="19" t="s">
        <v>2832</v>
      </c>
      <c r="C4036" s="72" t="s">
        <v>5347</v>
      </c>
      <c r="D4036" s="73">
        <v>186</v>
      </c>
      <c r="E4036" s="74">
        <v>0</v>
      </c>
      <c r="G4036" s="75">
        <v>169.24602999999999</v>
      </c>
      <c r="H4036" s="75">
        <v>698.89499999999998</v>
      </c>
      <c r="I4036" s="75">
        <v>676.35</v>
      </c>
      <c r="J4036" s="75">
        <v>638.77499999999998</v>
      </c>
      <c r="K4036" s="75">
        <v>526.04999999999995</v>
      </c>
      <c r="L4036" s="76">
        <v>100.872</v>
      </c>
      <c r="M4036" s="75">
        <v>676.35</v>
      </c>
      <c r="N4036" s="75">
        <v>676.35</v>
      </c>
      <c r="O4036" s="75">
        <v>676.35</v>
      </c>
      <c r="P4036" s="77">
        <v>100.872</v>
      </c>
      <c r="Q4036" s="77">
        <v>698.89499999999998</v>
      </c>
    </row>
    <row r="4037" spans="1:17" x14ac:dyDescent="0.2">
      <c r="A4037" s="19">
        <v>40945081</v>
      </c>
      <c r="B4037" s="19" t="s">
        <v>3063</v>
      </c>
      <c r="C4037" s="72" t="s">
        <v>5348</v>
      </c>
      <c r="D4037" s="73">
        <v>141.5</v>
      </c>
      <c r="E4037" s="74">
        <v>0</v>
      </c>
      <c r="G4037" s="75">
        <v>108.43304000000001</v>
      </c>
      <c r="H4037" s="75">
        <v>537.20519999999999</v>
      </c>
      <c r="I4037" s="75">
        <v>519.87599999999998</v>
      </c>
      <c r="J4037" s="75">
        <v>490.99399999999997</v>
      </c>
      <c r="K4037" s="75">
        <v>404.34799999999996</v>
      </c>
      <c r="L4037" s="76">
        <v>100.872</v>
      </c>
      <c r="M4037" s="75">
        <v>519.87599999999998</v>
      </c>
      <c r="N4037" s="75">
        <v>519.87599999999998</v>
      </c>
      <c r="O4037" s="75">
        <v>519.87599999999998</v>
      </c>
      <c r="P4037" s="77">
        <v>100.872</v>
      </c>
      <c r="Q4037" s="77">
        <v>537.20519999999999</v>
      </c>
    </row>
    <row r="4038" spans="1:17" x14ac:dyDescent="0.2">
      <c r="A4038" s="19">
        <v>40945099</v>
      </c>
      <c r="B4038" s="19" t="s">
        <v>3075</v>
      </c>
      <c r="C4038" s="72" t="s">
        <v>5349</v>
      </c>
      <c r="D4038" s="73">
        <v>188.5</v>
      </c>
      <c r="E4038" s="74">
        <v>0</v>
      </c>
      <c r="G4038" s="75">
        <v>137.82249999999999</v>
      </c>
      <c r="H4038" s="75">
        <v>652.87860000000001</v>
      </c>
      <c r="I4038" s="75">
        <v>631.81799999999998</v>
      </c>
      <c r="J4038" s="75">
        <v>596.71699999999998</v>
      </c>
      <c r="K4038" s="75">
        <v>491.41399999999993</v>
      </c>
      <c r="L4038" s="76">
        <v>100.872</v>
      </c>
      <c r="M4038" s="75">
        <v>631.81799999999998</v>
      </c>
      <c r="N4038" s="75">
        <v>631.81799999999998</v>
      </c>
      <c r="O4038" s="75">
        <v>631.81799999999998</v>
      </c>
      <c r="P4038" s="77">
        <v>100.872</v>
      </c>
      <c r="Q4038" s="77">
        <v>652.87860000000001</v>
      </c>
    </row>
    <row r="4039" spans="1:17" x14ac:dyDescent="0.2">
      <c r="A4039" s="19">
        <v>40945107</v>
      </c>
      <c r="B4039" s="19" t="s">
        <v>270</v>
      </c>
      <c r="C4039" s="72" t="s">
        <v>5350</v>
      </c>
      <c r="D4039" s="73">
        <v>166.75</v>
      </c>
      <c r="E4039" s="74">
        <v>0</v>
      </c>
      <c r="G4039" s="75">
        <v>169.24602999999999</v>
      </c>
      <c r="H4039" s="75">
        <v>698.89499999999998</v>
      </c>
      <c r="I4039" s="75">
        <v>676.35</v>
      </c>
      <c r="J4039" s="75">
        <v>638.77499999999998</v>
      </c>
      <c r="K4039" s="75">
        <v>526.04999999999995</v>
      </c>
      <c r="L4039" s="76">
        <v>100.872</v>
      </c>
      <c r="M4039" s="75">
        <v>676.35</v>
      </c>
      <c r="N4039" s="75">
        <v>676.35</v>
      </c>
      <c r="O4039" s="75">
        <v>676.35</v>
      </c>
      <c r="P4039" s="77">
        <v>100.872</v>
      </c>
      <c r="Q4039" s="77">
        <v>698.89499999999998</v>
      </c>
    </row>
    <row r="4040" spans="1:17" x14ac:dyDescent="0.2">
      <c r="A4040" s="19">
        <v>40945115</v>
      </c>
      <c r="B4040" s="19" t="s">
        <v>404</v>
      </c>
      <c r="C4040" s="72" t="s">
        <v>5351</v>
      </c>
      <c r="D4040" s="73">
        <v>164.5</v>
      </c>
      <c r="E4040" s="74">
        <v>0</v>
      </c>
      <c r="G4040" s="75">
        <v>0</v>
      </c>
      <c r="H4040" s="75">
        <v>388.33080000000001</v>
      </c>
      <c r="I4040" s="75">
        <v>375.80400000000003</v>
      </c>
      <c r="J4040" s="75">
        <v>354.92599999999999</v>
      </c>
      <c r="K4040" s="75">
        <v>292.29199999999997</v>
      </c>
      <c r="L4040" s="76">
        <v>0</v>
      </c>
      <c r="M4040" s="75">
        <v>375.80400000000003</v>
      </c>
      <c r="N4040" s="75">
        <v>375.80400000000003</v>
      </c>
      <c r="O4040" s="75">
        <v>375.80400000000003</v>
      </c>
      <c r="P4040" s="77">
        <v>0</v>
      </c>
      <c r="Q4040" s="77">
        <v>388.33080000000001</v>
      </c>
    </row>
    <row r="4041" spans="1:17" x14ac:dyDescent="0.2">
      <c r="A4041" s="19">
        <v>40945131</v>
      </c>
      <c r="B4041" s="19" t="s">
        <v>3433</v>
      </c>
      <c r="C4041" s="72" t="s">
        <v>5210</v>
      </c>
      <c r="D4041" s="73">
        <v>150.5</v>
      </c>
      <c r="E4041" s="74">
        <v>0</v>
      </c>
      <c r="G4041" s="75">
        <v>0</v>
      </c>
      <c r="H4041" s="75">
        <v>224.3904</v>
      </c>
      <c r="I4041" s="75">
        <v>217.15200000000002</v>
      </c>
      <c r="J4041" s="75">
        <v>205.08799999999999</v>
      </c>
      <c r="K4041" s="75">
        <v>168.89599999999999</v>
      </c>
      <c r="L4041" s="76">
        <v>0</v>
      </c>
      <c r="M4041" s="75">
        <v>217.15200000000002</v>
      </c>
      <c r="N4041" s="75">
        <v>217.15200000000002</v>
      </c>
      <c r="O4041" s="75">
        <v>217.15200000000002</v>
      </c>
      <c r="P4041" s="77">
        <v>0</v>
      </c>
      <c r="Q4041" s="77">
        <v>224.3904</v>
      </c>
    </row>
    <row r="4042" spans="1:17" x14ac:dyDescent="0.2">
      <c r="A4042" s="19">
        <v>40945149</v>
      </c>
      <c r="B4042" s="19" t="s">
        <v>3431</v>
      </c>
      <c r="C4042" s="72" t="s">
        <v>5211</v>
      </c>
      <c r="D4042" s="73">
        <v>164.5</v>
      </c>
      <c r="E4042" s="74">
        <v>0</v>
      </c>
      <c r="G4042" s="75">
        <v>881.68380000000002</v>
      </c>
      <c r="H4042" s="75">
        <v>1076.4750000000001</v>
      </c>
      <c r="I4042" s="75">
        <v>1041.75</v>
      </c>
      <c r="J4042" s="75">
        <v>983.875</v>
      </c>
      <c r="K4042" s="75">
        <v>810.25</v>
      </c>
      <c r="L4042" s="76">
        <v>424.78200000000004</v>
      </c>
      <c r="M4042" s="75">
        <v>1041.75</v>
      </c>
      <c r="N4042" s="75">
        <v>1041.75</v>
      </c>
      <c r="O4042" s="75">
        <v>1041.75</v>
      </c>
      <c r="P4042" s="77">
        <v>424.78200000000004</v>
      </c>
      <c r="Q4042" s="77">
        <v>1076.4750000000001</v>
      </c>
    </row>
    <row r="4043" spans="1:17" x14ac:dyDescent="0.2">
      <c r="A4043" s="19">
        <v>40945156</v>
      </c>
      <c r="B4043" s="19" t="s">
        <v>1568</v>
      </c>
      <c r="C4043" s="72" t="s">
        <v>5352</v>
      </c>
      <c r="D4043" s="73">
        <v>158.5</v>
      </c>
      <c r="E4043" s="74">
        <v>0</v>
      </c>
      <c r="G4043" s="75">
        <v>686.08991000000003</v>
      </c>
      <c r="H4043" s="75">
        <v>1333.8711000000001</v>
      </c>
      <c r="I4043" s="75">
        <v>1290.8430000000001</v>
      </c>
      <c r="J4043" s="75">
        <v>1219.1295</v>
      </c>
      <c r="K4043" s="75">
        <v>1003.9889999999999</v>
      </c>
      <c r="L4043" s="76">
        <v>331.31700000000001</v>
      </c>
      <c r="M4043" s="75">
        <v>1290.8430000000001</v>
      </c>
      <c r="N4043" s="75">
        <v>1290.8430000000001</v>
      </c>
      <c r="O4043" s="75">
        <v>1290.8430000000001</v>
      </c>
      <c r="P4043" s="77">
        <v>331.31700000000001</v>
      </c>
      <c r="Q4043" s="77">
        <v>1333.8711000000001</v>
      </c>
    </row>
    <row r="4044" spans="1:17" x14ac:dyDescent="0.2">
      <c r="A4044" s="19">
        <v>40945165</v>
      </c>
      <c r="B4044" s="19" t="s">
        <v>4100</v>
      </c>
      <c r="C4044" s="72" t="s">
        <v>5353</v>
      </c>
      <c r="D4044" s="73">
        <v>172.5</v>
      </c>
      <c r="E4044" s="74">
        <v>0</v>
      </c>
      <c r="G4044" s="75">
        <v>966.81057999999996</v>
      </c>
      <c r="H4044" s="75">
        <v>2245.9500000000003</v>
      </c>
      <c r="I4044" s="75">
        <v>2173.5</v>
      </c>
      <c r="J4044" s="75">
        <v>2052.75</v>
      </c>
      <c r="K4044" s="75">
        <v>1690.5</v>
      </c>
      <c r="L4044" s="76">
        <v>424.78200000000004</v>
      </c>
      <c r="M4044" s="75">
        <v>2173.5</v>
      </c>
      <c r="N4044" s="75">
        <v>2173.5</v>
      </c>
      <c r="O4044" s="75">
        <v>2173.5</v>
      </c>
      <c r="P4044" s="77">
        <v>424.78200000000004</v>
      </c>
      <c r="Q4044" s="77">
        <v>2245.9500000000003</v>
      </c>
    </row>
    <row r="4045" spans="1:17" x14ac:dyDescent="0.2">
      <c r="A4045" s="19">
        <v>40945172</v>
      </c>
      <c r="B4045" s="19" t="s">
        <v>397</v>
      </c>
      <c r="C4045" s="72" t="s">
        <v>5354</v>
      </c>
      <c r="D4045" s="73">
        <v>179.25</v>
      </c>
      <c r="E4045" s="74">
        <v>0</v>
      </c>
      <c r="G4045" s="75">
        <v>543.19173999999998</v>
      </c>
      <c r="H4045" s="75">
        <v>1246.0790999999999</v>
      </c>
      <c r="I4045" s="75">
        <v>1205.883</v>
      </c>
      <c r="J4045" s="75">
        <v>1138.8894999999998</v>
      </c>
      <c r="K4045" s="75">
        <v>937.90899999999988</v>
      </c>
      <c r="L4045" s="76">
        <v>331.31700000000001</v>
      </c>
      <c r="M4045" s="75">
        <v>1205.883</v>
      </c>
      <c r="N4045" s="75">
        <v>1205.883</v>
      </c>
      <c r="O4045" s="75">
        <v>1205.883</v>
      </c>
      <c r="P4045" s="77">
        <v>331.31700000000001</v>
      </c>
      <c r="Q4045" s="77">
        <v>1246.0790999999999</v>
      </c>
    </row>
    <row r="4046" spans="1:17" x14ac:dyDescent="0.2">
      <c r="A4046" s="19">
        <v>40945180</v>
      </c>
      <c r="B4046" s="19" t="s">
        <v>3634</v>
      </c>
      <c r="C4046" s="72" t="s">
        <v>5212</v>
      </c>
      <c r="D4046" s="73">
        <v>11</v>
      </c>
      <c r="E4046" s="74">
        <v>0</v>
      </c>
      <c r="G4046" s="75">
        <v>124.64856999999999</v>
      </c>
      <c r="H4046" s="75">
        <v>342.1377</v>
      </c>
      <c r="I4046" s="75">
        <v>331.101</v>
      </c>
      <c r="J4046" s="75">
        <v>312.70650000000001</v>
      </c>
      <c r="K4046" s="75">
        <v>257.52299999999997</v>
      </c>
      <c r="L4046" s="76">
        <v>124.515</v>
      </c>
      <c r="M4046" s="75">
        <v>331.101</v>
      </c>
      <c r="N4046" s="75">
        <v>331.101</v>
      </c>
      <c r="O4046" s="75">
        <v>331.101</v>
      </c>
      <c r="P4046" s="77">
        <v>124.515</v>
      </c>
      <c r="Q4046" s="77">
        <v>342.1377</v>
      </c>
    </row>
    <row r="4047" spans="1:17" x14ac:dyDescent="0.2">
      <c r="A4047" s="19">
        <v>40945214</v>
      </c>
      <c r="B4047" s="19" t="s">
        <v>3760</v>
      </c>
      <c r="C4047" s="72" t="s">
        <v>5355</v>
      </c>
      <c r="D4047" s="73">
        <v>179.25</v>
      </c>
      <c r="E4047" s="74">
        <v>0</v>
      </c>
      <c r="G4047" s="75">
        <v>22.08962</v>
      </c>
      <c r="H4047" s="75">
        <v>146.70750000000001</v>
      </c>
      <c r="I4047" s="75">
        <v>141.97499999999999</v>
      </c>
      <c r="J4047" s="75">
        <v>134.08750000000001</v>
      </c>
      <c r="K4047" s="75">
        <v>110.425</v>
      </c>
      <c r="L4047" s="76">
        <v>0</v>
      </c>
      <c r="M4047" s="75">
        <v>141.97499999999999</v>
      </c>
      <c r="N4047" s="75">
        <v>141.97499999999999</v>
      </c>
      <c r="O4047" s="75">
        <v>141.97499999999999</v>
      </c>
      <c r="P4047" s="77">
        <v>0</v>
      </c>
      <c r="Q4047" s="77">
        <v>146.70750000000001</v>
      </c>
    </row>
    <row r="4048" spans="1:17" x14ac:dyDescent="0.2">
      <c r="A4048" s="19">
        <v>40945222</v>
      </c>
      <c r="B4048" s="19" t="s">
        <v>3488</v>
      </c>
      <c r="C4048" s="72" t="s">
        <v>5214</v>
      </c>
      <c r="D4048" s="73">
        <v>166.75</v>
      </c>
      <c r="E4048" s="74">
        <v>0</v>
      </c>
      <c r="G4048" s="75">
        <v>24.275769999999998</v>
      </c>
      <c r="H4048" s="75">
        <v>139.9092</v>
      </c>
      <c r="I4048" s="75">
        <v>135.39600000000002</v>
      </c>
      <c r="J4048" s="75">
        <v>127.874</v>
      </c>
      <c r="K4048" s="75">
        <v>105.30799999999999</v>
      </c>
      <c r="L4048" s="76">
        <v>0</v>
      </c>
      <c r="M4048" s="75">
        <v>135.39600000000002</v>
      </c>
      <c r="N4048" s="75">
        <v>135.39600000000002</v>
      </c>
      <c r="O4048" s="75">
        <v>135.39600000000002</v>
      </c>
      <c r="P4048" s="77">
        <v>0</v>
      </c>
      <c r="Q4048" s="77">
        <v>139.9092</v>
      </c>
    </row>
    <row r="4049" spans="1:17" x14ac:dyDescent="0.2">
      <c r="A4049" s="19">
        <v>40945248</v>
      </c>
      <c r="B4049" s="19" t="s">
        <v>3485</v>
      </c>
      <c r="C4049" s="72" t="s">
        <v>5216</v>
      </c>
      <c r="D4049" s="73">
        <v>1771</v>
      </c>
      <c r="E4049" s="74">
        <v>0</v>
      </c>
      <c r="G4049" s="75">
        <v>22.08962</v>
      </c>
      <c r="H4049" s="75">
        <v>146.70750000000001</v>
      </c>
      <c r="I4049" s="75">
        <v>141.97499999999999</v>
      </c>
      <c r="J4049" s="75">
        <v>134.08750000000001</v>
      </c>
      <c r="K4049" s="75">
        <v>110.425</v>
      </c>
      <c r="L4049" s="76">
        <v>0</v>
      </c>
      <c r="M4049" s="75">
        <v>141.97499999999999</v>
      </c>
      <c r="N4049" s="75">
        <v>141.97499999999999</v>
      </c>
      <c r="O4049" s="75">
        <v>141.97499999999999</v>
      </c>
      <c r="P4049" s="77">
        <v>0</v>
      </c>
      <c r="Q4049" s="77">
        <v>146.70750000000001</v>
      </c>
    </row>
    <row r="4050" spans="1:17" x14ac:dyDescent="0.2">
      <c r="A4050" s="19">
        <v>40945263</v>
      </c>
      <c r="B4050" s="19" t="s">
        <v>271</v>
      </c>
      <c r="C4050" s="72" t="s">
        <v>5217</v>
      </c>
      <c r="D4050" s="73">
        <v>291.5</v>
      </c>
      <c r="E4050" s="74">
        <v>0</v>
      </c>
      <c r="G4050" s="75">
        <v>1028.6311000000001</v>
      </c>
      <c r="H4050" s="75">
        <v>793.74570000000006</v>
      </c>
      <c r="I4050" s="75">
        <v>768.14100000000008</v>
      </c>
      <c r="J4050" s="75">
        <v>725.4665</v>
      </c>
      <c r="K4050" s="75">
        <v>597.44299999999998</v>
      </c>
      <c r="L4050" s="76">
        <v>424.78200000000004</v>
      </c>
      <c r="M4050" s="75">
        <v>768.14100000000008</v>
      </c>
      <c r="N4050" s="75">
        <v>768.14100000000008</v>
      </c>
      <c r="O4050" s="75">
        <v>768.14100000000008</v>
      </c>
      <c r="P4050" s="77">
        <v>424.78200000000004</v>
      </c>
      <c r="Q4050" s="77">
        <v>1028.6311000000001</v>
      </c>
    </row>
    <row r="4051" spans="1:17" x14ac:dyDescent="0.2">
      <c r="A4051" s="19">
        <v>40945271</v>
      </c>
      <c r="B4051" s="19" t="s">
        <v>395</v>
      </c>
      <c r="C4051" s="72" t="s">
        <v>5218</v>
      </c>
      <c r="D4051" s="73">
        <v>291.5</v>
      </c>
      <c r="E4051" s="74">
        <v>0</v>
      </c>
      <c r="G4051" s="75">
        <v>59.425260000000002</v>
      </c>
      <c r="H4051" s="75">
        <v>496.15500000000003</v>
      </c>
      <c r="I4051" s="75">
        <v>480.15000000000003</v>
      </c>
      <c r="J4051" s="75">
        <v>453.47499999999997</v>
      </c>
      <c r="K4051" s="75">
        <v>373.45</v>
      </c>
      <c r="L4051" s="76">
        <v>0</v>
      </c>
      <c r="M4051" s="75">
        <v>480.15000000000003</v>
      </c>
      <c r="N4051" s="75">
        <v>480.15000000000003</v>
      </c>
      <c r="O4051" s="75">
        <v>480.15000000000003</v>
      </c>
      <c r="P4051" s="77">
        <v>0</v>
      </c>
      <c r="Q4051" s="77">
        <v>496.15500000000003</v>
      </c>
    </row>
    <row r="4052" spans="1:17" x14ac:dyDescent="0.2">
      <c r="A4052" s="19">
        <v>40945289</v>
      </c>
      <c r="B4052" s="19" t="s">
        <v>3478</v>
      </c>
      <c r="C4052" s="72" t="s">
        <v>5219</v>
      </c>
      <c r="D4052" s="73">
        <v>291.5</v>
      </c>
      <c r="E4052" s="74">
        <v>0</v>
      </c>
      <c r="G4052" s="75">
        <v>0</v>
      </c>
      <c r="H4052" s="75">
        <v>588.54120000000012</v>
      </c>
      <c r="I4052" s="75">
        <v>569.55600000000004</v>
      </c>
      <c r="J4052" s="75">
        <v>537.91399999999999</v>
      </c>
      <c r="K4052" s="75">
        <v>442.988</v>
      </c>
      <c r="L4052" s="76">
        <v>0</v>
      </c>
      <c r="M4052" s="75">
        <v>569.55600000000004</v>
      </c>
      <c r="N4052" s="75">
        <v>569.55600000000004</v>
      </c>
      <c r="O4052" s="75">
        <v>569.55600000000004</v>
      </c>
      <c r="P4052" s="77">
        <v>0</v>
      </c>
      <c r="Q4052" s="77">
        <v>588.54120000000012</v>
      </c>
    </row>
    <row r="4053" spans="1:17" x14ac:dyDescent="0.2">
      <c r="A4053" s="19">
        <v>40945313</v>
      </c>
      <c r="B4053" s="19" t="s">
        <v>3473</v>
      </c>
      <c r="C4053" s="72" t="s">
        <v>5221</v>
      </c>
      <c r="D4053" s="73">
        <v>128</v>
      </c>
      <c r="E4053" s="74">
        <v>0</v>
      </c>
      <c r="G4053" s="75">
        <v>311.51687000000004</v>
      </c>
      <c r="H4053" s="75">
        <v>1297.7406000000001</v>
      </c>
      <c r="I4053" s="75">
        <v>1255.8780000000002</v>
      </c>
      <c r="J4053" s="75">
        <v>1186.107</v>
      </c>
      <c r="K4053" s="75">
        <v>976.79399999999998</v>
      </c>
      <c r="L4053" s="76">
        <v>0</v>
      </c>
      <c r="M4053" s="75">
        <v>1255.8780000000002</v>
      </c>
      <c r="N4053" s="75">
        <v>1255.8780000000002</v>
      </c>
      <c r="O4053" s="75">
        <v>1255.8780000000002</v>
      </c>
      <c r="P4053" s="77">
        <v>0</v>
      </c>
      <c r="Q4053" s="77">
        <v>1297.7406000000001</v>
      </c>
    </row>
    <row r="4054" spans="1:17" x14ac:dyDescent="0.2">
      <c r="A4054" s="19">
        <v>40945321</v>
      </c>
      <c r="B4054" s="19" t="s">
        <v>3475</v>
      </c>
      <c r="C4054" s="72" t="s">
        <v>5223</v>
      </c>
      <c r="D4054" s="73">
        <v>122.25</v>
      </c>
      <c r="E4054" s="74">
        <v>0</v>
      </c>
      <c r="G4054" s="75">
        <v>69.746715999999992</v>
      </c>
      <c r="H4054" s="75">
        <v>148.46519999999998</v>
      </c>
      <c r="I4054" s="75">
        <v>143.67600000000002</v>
      </c>
      <c r="J4054" s="75">
        <v>135.69399999999999</v>
      </c>
      <c r="K4054" s="75">
        <v>111.74799999999999</v>
      </c>
      <c r="L4054" s="74" t="s">
        <v>674</v>
      </c>
      <c r="M4054" s="75">
        <v>143.67600000000002</v>
      </c>
      <c r="N4054" s="75">
        <v>143.67600000000002</v>
      </c>
      <c r="O4054" s="75">
        <v>143.67600000000002</v>
      </c>
      <c r="P4054" s="75">
        <v>69.746715999999992</v>
      </c>
      <c r="Q4054" s="75">
        <v>148.46519999999998</v>
      </c>
    </row>
    <row r="4055" spans="1:17" x14ac:dyDescent="0.2">
      <c r="A4055" s="19">
        <v>40945339</v>
      </c>
      <c r="B4055" s="19" t="s">
        <v>3483</v>
      </c>
      <c r="C4055" s="72" t="s">
        <v>5225</v>
      </c>
      <c r="D4055" s="73">
        <v>18</v>
      </c>
      <c r="E4055" s="74">
        <v>0</v>
      </c>
      <c r="G4055" s="75">
        <v>24.247949999999999</v>
      </c>
      <c r="H4055" s="75">
        <v>51.615000000000002</v>
      </c>
      <c r="I4055" s="75">
        <v>49.95000000000001</v>
      </c>
      <c r="J4055" s="75">
        <v>47.174999999999997</v>
      </c>
      <c r="K4055" s="75">
        <v>38.849999999999994</v>
      </c>
      <c r="L4055" s="74" t="s">
        <v>674</v>
      </c>
      <c r="M4055" s="75">
        <v>49.95000000000001</v>
      </c>
      <c r="N4055" s="75">
        <v>49.95000000000001</v>
      </c>
      <c r="O4055" s="75">
        <v>49.95000000000001</v>
      </c>
      <c r="P4055" s="75">
        <v>24.247949999999999</v>
      </c>
      <c r="Q4055" s="75">
        <v>51.615000000000002</v>
      </c>
    </row>
    <row r="4056" spans="1:17" x14ac:dyDescent="0.2">
      <c r="A4056" s="19">
        <v>40945347</v>
      </c>
      <c r="B4056" s="19" t="s">
        <v>3481</v>
      </c>
      <c r="C4056" s="72" t="s">
        <v>5258</v>
      </c>
      <c r="D4056" s="73">
        <v>28.75</v>
      </c>
      <c r="E4056" s="74">
        <v>0</v>
      </c>
      <c r="G4056" s="75">
        <v>9.56203</v>
      </c>
      <c r="H4056" s="75">
        <v>88.247700000000009</v>
      </c>
      <c r="I4056" s="75">
        <v>85.400999999999996</v>
      </c>
      <c r="J4056" s="75">
        <v>80.656499999999994</v>
      </c>
      <c r="K4056" s="75">
        <v>66.423000000000002</v>
      </c>
      <c r="L4056" s="76">
        <v>0</v>
      </c>
      <c r="M4056" s="75">
        <v>85.400999999999996</v>
      </c>
      <c r="N4056" s="75">
        <v>85.400999999999996</v>
      </c>
      <c r="O4056" s="75">
        <v>85.400999999999996</v>
      </c>
      <c r="P4056" s="77">
        <v>0</v>
      </c>
      <c r="Q4056" s="77">
        <v>88.247700000000009</v>
      </c>
    </row>
    <row r="4057" spans="1:17" x14ac:dyDescent="0.2">
      <c r="A4057" s="19">
        <v>40945354</v>
      </c>
      <c r="B4057" s="19" t="s">
        <v>3482</v>
      </c>
      <c r="C4057" s="72" t="s">
        <v>5228</v>
      </c>
      <c r="D4057" s="73">
        <v>41.75</v>
      </c>
      <c r="E4057" s="74">
        <v>0</v>
      </c>
      <c r="G4057" s="75">
        <v>9.56203</v>
      </c>
      <c r="H4057" s="75">
        <v>114.15750000000001</v>
      </c>
      <c r="I4057" s="75">
        <v>110.47500000000001</v>
      </c>
      <c r="J4057" s="75">
        <v>104.33749999999999</v>
      </c>
      <c r="K4057" s="75">
        <v>85.924999999999997</v>
      </c>
      <c r="L4057" s="76">
        <v>0</v>
      </c>
      <c r="M4057" s="75">
        <v>110.47500000000001</v>
      </c>
      <c r="N4057" s="75">
        <v>110.47500000000001</v>
      </c>
      <c r="O4057" s="75">
        <v>110.47500000000001</v>
      </c>
      <c r="P4057" s="77">
        <v>0</v>
      </c>
      <c r="Q4057" s="77">
        <v>114.15750000000001</v>
      </c>
    </row>
    <row r="4058" spans="1:17" x14ac:dyDescent="0.2">
      <c r="A4058" s="19">
        <v>40945370</v>
      </c>
      <c r="B4058" s="19" t="s">
        <v>5356</v>
      </c>
      <c r="C4058" s="72" t="s">
        <v>5291</v>
      </c>
      <c r="D4058" s="73">
        <v>147.75</v>
      </c>
      <c r="E4058" s="74">
        <v>0</v>
      </c>
      <c r="G4058" s="75">
        <v>62.238740000000007</v>
      </c>
      <c r="H4058" s="75">
        <v>162.51750000000001</v>
      </c>
      <c r="I4058" s="75">
        <v>157.27500000000001</v>
      </c>
      <c r="J4058" s="75">
        <v>148.53749999999999</v>
      </c>
      <c r="K4058" s="75">
        <v>122.32499999999999</v>
      </c>
      <c r="L4058" s="76">
        <v>0</v>
      </c>
      <c r="M4058" s="75">
        <v>157.27500000000001</v>
      </c>
      <c r="N4058" s="75">
        <v>157.27500000000001</v>
      </c>
      <c r="O4058" s="75">
        <v>157.27500000000001</v>
      </c>
      <c r="P4058" s="77">
        <v>0</v>
      </c>
      <c r="Q4058" s="77">
        <v>162.51750000000001</v>
      </c>
    </row>
    <row r="4059" spans="1:17" x14ac:dyDescent="0.2">
      <c r="A4059" s="19">
        <v>40946386</v>
      </c>
      <c r="B4059" s="19" t="s">
        <v>1548</v>
      </c>
      <c r="C4059" s="72" t="s">
        <v>5357</v>
      </c>
      <c r="D4059" s="73">
        <v>471.75</v>
      </c>
      <c r="E4059" s="74">
        <v>0</v>
      </c>
      <c r="G4059" s="75">
        <v>209.77535</v>
      </c>
      <c r="H4059" s="75">
        <v>502.7208</v>
      </c>
      <c r="I4059" s="75">
        <v>486.50399999999996</v>
      </c>
      <c r="J4059" s="75">
        <v>459.47599999999994</v>
      </c>
      <c r="K4059" s="75">
        <v>378.39199999999994</v>
      </c>
      <c r="L4059" s="76">
        <v>209.73599999999999</v>
      </c>
      <c r="M4059" s="75">
        <v>486.50399999999996</v>
      </c>
      <c r="N4059" s="75">
        <v>486.50399999999996</v>
      </c>
      <c r="O4059" s="75">
        <v>486.50399999999996</v>
      </c>
      <c r="P4059" s="77">
        <v>209.73599999999999</v>
      </c>
      <c r="Q4059" s="77">
        <v>502.7208</v>
      </c>
    </row>
    <row r="4060" spans="1:17" x14ac:dyDescent="0.2">
      <c r="A4060" s="19">
        <v>40946394</v>
      </c>
      <c r="B4060" s="19" t="s">
        <v>408</v>
      </c>
      <c r="C4060" s="72" t="s">
        <v>5358</v>
      </c>
      <c r="D4060" s="73">
        <v>114.75</v>
      </c>
      <c r="E4060" s="74">
        <v>0</v>
      </c>
      <c r="G4060" s="75">
        <v>162.15529999999998</v>
      </c>
      <c r="H4060" s="75">
        <v>502.7208</v>
      </c>
      <c r="I4060" s="75">
        <v>486.50399999999996</v>
      </c>
      <c r="J4060" s="75">
        <v>459.47599999999994</v>
      </c>
      <c r="K4060" s="75">
        <v>378.39199999999994</v>
      </c>
      <c r="L4060" s="76">
        <v>209.73599999999999</v>
      </c>
      <c r="M4060" s="75">
        <v>486.50399999999996</v>
      </c>
      <c r="N4060" s="75">
        <v>486.50399999999996</v>
      </c>
      <c r="O4060" s="75">
        <v>486.50399999999996</v>
      </c>
      <c r="P4060" s="77">
        <v>162.15529999999998</v>
      </c>
      <c r="Q4060" s="77">
        <v>502.7208</v>
      </c>
    </row>
    <row r="4061" spans="1:17" x14ac:dyDescent="0.2">
      <c r="A4061" s="19">
        <v>32404311</v>
      </c>
      <c r="B4061" s="19" t="s">
        <v>5359</v>
      </c>
      <c r="C4061" s="72" t="s">
        <v>5360</v>
      </c>
      <c r="D4061" s="73">
        <v>55.75</v>
      </c>
      <c r="E4061" s="74">
        <v>173.07499999999999</v>
      </c>
      <c r="G4061" s="75">
        <v>0</v>
      </c>
      <c r="H4061" s="75">
        <v>0</v>
      </c>
      <c r="I4061" s="75">
        <v>0</v>
      </c>
      <c r="J4061" s="75">
        <v>0</v>
      </c>
      <c r="K4061" s="75">
        <v>0</v>
      </c>
      <c r="L4061" s="74" t="s">
        <v>674</v>
      </c>
      <c r="M4061" s="75">
        <v>0</v>
      </c>
      <c r="N4061" s="75">
        <v>0</v>
      </c>
      <c r="O4061" s="75">
        <v>0</v>
      </c>
      <c r="P4061" s="75">
        <v>0</v>
      </c>
      <c r="Q4061" s="75">
        <v>0</v>
      </c>
    </row>
    <row r="4062" spans="1:17" x14ac:dyDescent="0.2">
      <c r="A4062" s="19">
        <v>40931016</v>
      </c>
      <c r="B4062" s="19" t="s">
        <v>350</v>
      </c>
      <c r="C4062" s="20">
        <v>93798</v>
      </c>
      <c r="D4062" s="73">
        <v>282.75</v>
      </c>
      <c r="E4062" s="74">
        <v>138.08049999999997</v>
      </c>
      <c r="G4062" s="75">
        <v>0</v>
      </c>
      <c r="H4062" s="75">
        <v>0</v>
      </c>
      <c r="I4062" s="75">
        <v>0</v>
      </c>
      <c r="J4062" s="75">
        <v>0</v>
      </c>
      <c r="K4062" s="75">
        <v>0</v>
      </c>
      <c r="L4062" s="74" t="s">
        <v>674</v>
      </c>
      <c r="M4062" s="75">
        <v>0</v>
      </c>
      <c r="N4062" s="75">
        <v>0</v>
      </c>
      <c r="O4062" s="75">
        <v>0</v>
      </c>
      <c r="P4062" s="75">
        <v>0</v>
      </c>
      <c r="Q4062" s="75">
        <v>0</v>
      </c>
    </row>
    <row r="4063" spans="1:17" x14ac:dyDescent="0.2">
      <c r="A4063" s="19">
        <v>40937518</v>
      </c>
      <c r="B4063" s="19" t="s">
        <v>501</v>
      </c>
      <c r="C4063" s="72"/>
      <c r="D4063" s="73">
        <v>112.25</v>
      </c>
      <c r="E4063" s="74">
        <v>0</v>
      </c>
      <c r="G4063" s="75">
        <v>391.18778000000003</v>
      </c>
      <c r="H4063" s="75">
        <v>0</v>
      </c>
      <c r="I4063" s="75">
        <v>0</v>
      </c>
      <c r="J4063" s="75">
        <v>0</v>
      </c>
      <c r="K4063" s="75">
        <v>0</v>
      </c>
      <c r="L4063" s="76">
        <v>0</v>
      </c>
      <c r="M4063" s="75">
        <v>0</v>
      </c>
      <c r="N4063" s="75">
        <v>0</v>
      </c>
      <c r="O4063" s="75">
        <v>0</v>
      </c>
      <c r="P4063" s="77">
        <v>0</v>
      </c>
      <c r="Q4063" s="77">
        <v>391.18778000000003</v>
      </c>
    </row>
    <row r="4064" spans="1:17" x14ac:dyDescent="0.2">
      <c r="A4064" s="19">
        <v>40937526</v>
      </c>
      <c r="B4064" s="19" t="s">
        <v>5003</v>
      </c>
      <c r="C4064" s="72"/>
      <c r="D4064" s="73">
        <v>189.5</v>
      </c>
      <c r="E4064" s="74">
        <v>0</v>
      </c>
      <c r="G4064" s="75">
        <v>120.59944</v>
      </c>
      <c r="H4064" s="75">
        <v>462.18210000000005</v>
      </c>
      <c r="I4064" s="75">
        <v>447.27300000000002</v>
      </c>
      <c r="J4064" s="75">
        <v>422.42450000000002</v>
      </c>
      <c r="K4064" s="75">
        <v>347.87900000000002</v>
      </c>
      <c r="L4064" s="76">
        <v>100.872</v>
      </c>
      <c r="M4064" s="75">
        <v>447.27300000000002</v>
      </c>
      <c r="N4064" s="75">
        <v>447.27300000000002</v>
      </c>
      <c r="O4064" s="75">
        <v>447.27300000000002</v>
      </c>
      <c r="P4064" s="77">
        <v>100.872</v>
      </c>
      <c r="Q4064" s="77">
        <v>462.18210000000005</v>
      </c>
    </row>
    <row r="4065" spans="1:17" x14ac:dyDescent="0.2">
      <c r="A4065" s="19">
        <v>40937914</v>
      </c>
      <c r="B4065" s="19" t="s">
        <v>3825</v>
      </c>
      <c r="C4065" s="72" t="s">
        <v>3826</v>
      </c>
      <c r="D4065" s="73">
        <v>66.75</v>
      </c>
      <c r="E4065" s="74">
        <v>28.703999999999997</v>
      </c>
      <c r="G4065" s="75">
        <v>120.59944</v>
      </c>
      <c r="H4065" s="75">
        <v>431.65949999999998</v>
      </c>
      <c r="I4065" s="75">
        <v>417.73500000000001</v>
      </c>
      <c r="J4065" s="75">
        <v>394.52749999999997</v>
      </c>
      <c r="K4065" s="75">
        <v>324.90499999999997</v>
      </c>
      <c r="L4065" s="76">
        <v>100.872</v>
      </c>
      <c r="M4065" s="75">
        <v>417.73500000000001</v>
      </c>
      <c r="N4065" s="75">
        <v>417.73500000000001</v>
      </c>
      <c r="O4065" s="75">
        <v>417.73500000000001</v>
      </c>
      <c r="P4065" s="77">
        <v>100.872</v>
      </c>
      <c r="Q4065" s="77">
        <v>431.65949999999998</v>
      </c>
    </row>
    <row r="4066" spans="1:17" x14ac:dyDescent="0.2">
      <c r="A4066" s="19">
        <v>40937922</v>
      </c>
      <c r="B4066" s="19" t="s">
        <v>3823</v>
      </c>
      <c r="C4066" s="72" t="s">
        <v>3824</v>
      </c>
      <c r="D4066" s="73">
        <v>66.75</v>
      </c>
      <c r="E4066" s="74">
        <v>28.703999999999997</v>
      </c>
      <c r="G4066" s="75">
        <v>120.59944</v>
      </c>
      <c r="H4066" s="75">
        <v>428.26500000000004</v>
      </c>
      <c r="I4066" s="75">
        <v>414.45</v>
      </c>
      <c r="J4066" s="75">
        <v>391.42500000000001</v>
      </c>
      <c r="K4066" s="75">
        <v>322.34999999999997</v>
      </c>
      <c r="L4066" s="76">
        <v>100.872</v>
      </c>
      <c r="M4066" s="75">
        <v>414.45</v>
      </c>
      <c r="N4066" s="75">
        <v>414.45</v>
      </c>
      <c r="O4066" s="75">
        <v>414.45</v>
      </c>
      <c r="P4066" s="77">
        <v>100.872</v>
      </c>
      <c r="Q4066" s="77">
        <v>428.26500000000004</v>
      </c>
    </row>
    <row r="4067" spans="1:17" x14ac:dyDescent="0.2">
      <c r="A4067" s="19">
        <v>40937922</v>
      </c>
      <c r="B4067" s="19" t="s">
        <v>3823</v>
      </c>
      <c r="C4067" s="72" t="s">
        <v>3824</v>
      </c>
      <c r="D4067" s="73">
        <v>66.75</v>
      </c>
      <c r="E4067" s="74">
        <v>28.703999999999997</v>
      </c>
      <c r="G4067" s="75">
        <v>120.59944</v>
      </c>
      <c r="H4067" s="75">
        <v>462.18210000000005</v>
      </c>
      <c r="I4067" s="75">
        <v>447.27300000000002</v>
      </c>
      <c r="J4067" s="75">
        <v>422.42450000000002</v>
      </c>
      <c r="K4067" s="75">
        <v>347.87900000000002</v>
      </c>
      <c r="L4067" s="76">
        <v>100.872</v>
      </c>
      <c r="M4067" s="75">
        <v>447.27300000000002</v>
      </c>
      <c r="N4067" s="75">
        <v>447.27300000000002</v>
      </c>
      <c r="O4067" s="75">
        <v>447.27300000000002</v>
      </c>
      <c r="P4067" s="77">
        <v>100.872</v>
      </c>
      <c r="Q4067" s="77">
        <v>462.18210000000005</v>
      </c>
    </row>
    <row r="4068" spans="1:17" x14ac:dyDescent="0.2">
      <c r="A4068" s="19">
        <v>40937930</v>
      </c>
      <c r="B4068" s="19" t="s">
        <v>3829</v>
      </c>
      <c r="C4068" s="72" t="s">
        <v>3830</v>
      </c>
      <c r="D4068" s="73">
        <v>66.75</v>
      </c>
      <c r="E4068" s="74">
        <v>39.053999999999995</v>
      </c>
      <c r="G4068" s="75">
        <v>120.59944</v>
      </c>
      <c r="H4068" s="75">
        <v>428.26500000000004</v>
      </c>
      <c r="I4068" s="75">
        <v>414.45</v>
      </c>
      <c r="J4068" s="75">
        <v>391.42500000000001</v>
      </c>
      <c r="K4068" s="75">
        <v>322.34999999999997</v>
      </c>
      <c r="L4068" s="76">
        <v>100.872</v>
      </c>
      <c r="M4068" s="75">
        <v>414.45</v>
      </c>
      <c r="N4068" s="75">
        <v>414.45</v>
      </c>
      <c r="O4068" s="75">
        <v>414.45</v>
      </c>
      <c r="P4068" s="77">
        <v>100.872</v>
      </c>
      <c r="Q4068" s="77">
        <v>428.26500000000004</v>
      </c>
    </row>
    <row r="4069" spans="1:17" x14ac:dyDescent="0.2">
      <c r="A4069" s="19">
        <v>40938466</v>
      </c>
      <c r="B4069" s="19" t="s">
        <v>347</v>
      </c>
      <c r="C4069" s="72" t="s">
        <v>48</v>
      </c>
      <c r="D4069" s="73">
        <v>223.75</v>
      </c>
      <c r="E4069" s="74">
        <v>0</v>
      </c>
      <c r="G4069" s="75">
        <v>0</v>
      </c>
      <c r="H4069" s="75">
        <v>98.115000000000009</v>
      </c>
      <c r="I4069" s="75">
        <v>94.95</v>
      </c>
      <c r="J4069" s="75">
        <v>89.674999999999997</v>
      </c>
      <c r="K4069" s="75">
        <v>73.849999999999994</v>
      </c>
      <c r="L4069" s="76">
        <v>0</v>
      </c>
      <c r="M4069" s="75">
        <v>94.95</v>
      </c>
      <c r="N4069" s="75">
        <v>94.95</v>
      </c>
      <c r="O4069" s="75">
        <v>94.95</v>
      </c>
      <c r="P4069" s="77">
        <v>0</v>
      </c>
      <c r="Q4069" s="77">
        <v>98.115000000000009</v>
      </c>
    </row>
    <row r="4070" spans="1:17" x14ac:dyDescent="0.2">
      <c r="A4070" s="19">
        <v>40940074</v>
      </c>
      <c r="B4070" s="19" t="s">
        <v>349</v>
      </c>
      <c r="C4070" s="72" t="s">
        <v>348</v>
      </c>
      <c r="D4070" s="73">
        <v>282.75</v>
      </c>
      <c r="E4070" s="74">
        <v>0</v>
      </c>
      <c r="G4070" s="75">
        <v>0</v>
      </c>
      <c r="H4070" s="75">
        <v>68.289900000000003</v>
      </c>
      <c r="I4070" s="75">
        <v>66.087000000000003</v>
      </c>
      <c r="J4070" s="75">
        <v>62.415500000000002</v>
      </c>
      <c r="K4070" s="75">
        <v>51.401000000000003</v>
      </c>
      <c r="L4070" s="76">
        <v>0</v>
      </c>
      <c r="M4070" s="75">
        <v>66.087000000000003</v>
      </c>
      <c r="N4070" s="75">
        <v>66.087000000000003</v>
      </c>
      <c r="O4070" s="75">
        <v>66.087000000000003</v>
      </c>
      <c r="P4070" s="77">
        <v>0</v>
      </c>
      <c r="Q4070" s="77">
        <v>68.289900000000003</v>
      </c>
    </row>
    <row r="4071" spans="1:17" x14ac:dyDescent="0.2">
      <c r="A4071" s="19">
        <v>40940090</v>
      </c>
      <c r="B4071" s="19" t="s">
        <v>1652</v>
      </c>
      <c r="C4071" s="20">
        <v>93797</v>
      </c>
      <c r="D4071" s="73">
        <v>282.75</v>
      </c>
      <c r="E4071" s="74">
        <v>138.08049999999997</v>
      </c>
      <c r="G4071" s="75">
        <v>0</v>
      </c>
      <c r="H4071" s="75">
        <v>118.56570000000001</v>
      </c>
      <c r="I4071" s="75">
        <v>114.741</v>
      </c>
      <c r="J4071" s="75">
        <v>108.36649999999999</v>
      </c>
      <c r="K4071" s="75">
        <v>89.242999999999995</v>
      </c>
      <c r="L4071" s="76">
        <v>0</v>
      </c>
      <c r="M4071" s="75">
        <v>114.741</v>
      </c>
      <c r="N4071" s="75">
        <v>114.741</v>
      </c>
      <c r="O4071" s="75">
        <v>114.741</v>
      </c>
      <c r="P4071" s="77">
        <v>0</v>
      </c>
      <c r="Q4071" s="77">
        <v>118.56570000000001</v>
      </c>
    </row>
    <row r="4072" spans="1:17" x14ac:dyDescent="0.2">
      <c r="A4072" s="19">
        <v>40940850</v>
      </c>
      <c r="B4072" s="19" t="s">
        <v>5361</v>
      </c>
      <c r="C4072" s="20">
        <v>93668</v>
      </c>
      <c r="D4072" s="73">
        <v>190.5</v>
      </c>
      <c r="E4072" s="74">
        <v>66.10199999999999</v>
      </c>
      <c r="G4072" s="75">
        <v>0</v>
      </c>
      <c r="H4072" s="75">
        <v>396.8775</v>
      </c>
      <c r="I4072" s="75">
        <v>384.07499999999999</v>
      </c>
      <c r="J4072" s="75">
        <v>362.73750000000001</v>
      </c>
      <c r="K4072" s="75">
        <v>298.72499999999997</v>
      </c>
      <c r="L4072" s="76">
        <v>0</v>
      </c>
      <c r="M4072" s="75">
        <v>384.07499999999999</v>
      </c>
      <c r="N4072" s="75">
        <v>384.07499999999999</v>
      </c>
      <c r="O4072" s="75">
        <v>384.07499999999999</v>
      </c>
      <c r="P4072" s="77">
        <v>0</v>
      </c>
      <c r="Q4072" s="77">
        <v>396.8775</v>
      </c>
    </row>
    <row r="4073" spans="1:17" x14ac:dyDescent="0.2">
      <c r="A4073" s="19">
        <v>40940868</v>
      </c>
      <c r="B4073" s="19" t="s">
        <v>5361</v>
      </c>
      <c r="C4073" s="72" t="s">
        <v>5362</v>
      </c>
      <c r="D4073" s="73">
        <v>190.5</v>
      </c>
      <c r="E4073" s="74">
        <v>0</v>
      </c>
      <c r="G4073" s="75">
        <v>0</v>
      </c>
      <c r="H4073" s="75">
        <v>412.75260000000003</v>
      </c>
      <c r="I4073" s="75">
        <v>399.43799999999999</v>
      </c>
      <c r="J4073" s="75">
        <v>377.24699999999996</v>
      </c>
      <c r="K4073" s="75">
        <v>310.67399999999998</v>
      </c>
      <c r="L4073" s="76">
        <v>0</v>
      </c>
      <c r="M4073" s="75">
        <v>399.43799999999999</v>
      </c>
      <c r="N4073" s="75">
        <v>399.43799999999999</v>
      </c>
      <c r="O4073" s="75">
        <v>399.43799999999999</v>
      </c>
      <c r="P4073" s="77">
        <v>0</v>
      </c>
      <c r="Q4073" s="77">
        <v>412.75260000000003</v>
      </c>
    </row>
    <row r="4074" spans="1:17" x14ac:dyDescent="0.2">
      <c r="A4074" s="19">
        <v>40941171</v>
      </c>
      <c r="B4074" s="19" t="s">
        <v>5363</v>
      </c>
      <c r="C4074" s="20">
        <v>94625</v>
      </c>
      <c r="D4074" s="73">
        <v>223.75</v>
      </c>
      <c r="E4074" s="74">
        <v>66.10199999999999</v>
      </c>
      <c r="G4074" s="75">
        <v>203.69215000000003</v>
      </c>
      <c r="H4074" s="75">
        <v>447.6927</v>
      </c>
      <c r="I4074" s="75">
        <v>433.25099999999998</v>
      </c>
      <c r="J4074" s="75">
        <v>409.18149999999997</v>
      </c>
      <c r="K4074" s="75">
        <v>336.97299999999996</v>
      </c>
      <c r="L4074" s="76">
        <v>1235.3399999999999</v>
      </c>
      <c r="M4074" s="75">
        <v>433.25099999999998</v>
      </c>
      <c r="N4074" s="75">
        <v>433.25099999999998</v>
      </c>
      <c r="O4074" s="75">
        <v>433.25099999999998</v>
      </c>
      <c r="P4074" s="77">
        <v>203.69215000000003</v>
      </c>
      <c r="Q4074" s="77">
        <v>1235.3399999999999</v>
      </c>
    </row>
    <row r="4075" spans="1:17" x14ac:dyDescent="0.2">
      <c r="A4075" s="19">
        <v>40941189</v>
      </c>
      <c r="B4075" s="19" t="s">
        <v>5364</v>
      </c>
      <c r="C4075" s="20">
        <v>94626</v>
      </c>
      <c r="D4075" s="73">
        <v>223.75</v>
      </c>
      <c r="E4075" s="74">
        <v>66.10199999999999</v>
      </c>
      <c r="G4075" s="75">
        <v>203.69215000000003</v>
      </c>
      <c r="H4075" s="75">
        <v>447.6927</v>
      </c>
      <c r="I4075" s="75">
        <v>433.25099999999998</v>
      </c>
      <c r="J4075" s="75">
        <v>409.18149999999997</v>
      </c>
      <c r="K4075" s="75">
        <v>336.97299999999996</v>
      </c>
      <c r="L4075" s="76">
        <v>1235.3399999999999</v>
      </c>
      <c r="M4075" s="75">
        <v>433.25099999999998</v>
      </c>
      <c r="N4075" s="75">
        <v>433.25099999999998</v>
      </c>
      <c r="O4075" s="75">
        <v>433.25099999999998</v>
      </c>
      <c r="P4075" s="77">
        <v>203.69215000000003</v>
      </c>
      <c r="Q4075" s="77">
        <v>1235.3399999999999</v>
      </c>
    </row>
    <row r="4076" spans="1:17" x14ac:dyDescent="0.2">
      <c r="A4076" s="19">
        <v>31600009</v>
      </c>
      <c r="B4076" s="19" t="s">
        <v>2717</v>
      </c>
      <c r="C4076" s="20">
        <v>94640</v>
      </c>
      <c r="D4076" s="73">
        <v>553</v>
      </c>
      <c r="E4076" s="74">
        <v>220.22499999999999</v>
      </c>
      <c r="G4076" s="75">
        <v>203.69215000000003</v>
      </c>
      <c r="H4076" s="75">
        <v>447.6927</v>
      </c>
      <c r="I4076" s="75">
        <v>433.25099999999998</v>
      </c>
      <c r="J4076" s="75">
        <v>409.18149999999997</v>
      </c>
      <c r="K4076" s="75">
        <v>336.97299999999996</v>
      </c>
      <c r="L4076" s="76">
        <v>1235.3399999999999</v>
      </c>
      <c r="M4076" s="75">
        <v>433.25099999999998</v>
      </c>
      <c r="N4076" s="75">
        <v>433.25099999999998</v>
      </c>
      <c r="O4076" s="75">
        <v>433.25099999999998</v>
      </c>
      <c r="P4076" s="77">
        <v>203.69215000000003</v>
      </c>
      <c r="Q4076" s="77">
        <v>1235.3399999999999</v>
      </c>
    </row>
    <row r="4077" spans="1:17" x14ac:dyDescent="0.2">
      <c r="A4077" s="19">
        <v>31600009</v>
      </c>
      <c r="B4077" s="19" t="s">
        <v>2717</v>
      </c>
      <c r="C4077" s="20">
        <v>94640</v>
      </c>
      <c r="D4077" s="73">
        <v>553</v>
      </c>
      <c r="E4077" s="74">
        <v>220.22499999999999</v>
      </c>
      <c r="G4077" s="75">
        <v>203.69215000000003</v>
      </c>
      <c r="H4077" s="75">
        <v>447.6927</v>
      </c>
      <c r="I4077" s="75">
        <v>433.25099999999998</v>
      </c>
      <c r="J4077" s="75">
        <v>409.18149999999997</v>
      </c>
      <c r="K4077" s="75">
        <v>336.97299999999996</v>
      </c>
      <c r="L4077" s="76">
        <v>1235.3399999999999</v>
      </c>
      <c r="M4077" s="75">
        <v>433.25099999999998</v>
      </c>
      <c r="N4077" s="75">
        <v>433.25099999999998</v>
      </c>
      <c r="O4077" s="75">
        <v>433.25099999999998</v>
      </c>
      <c r="P4077" s="77">
        <v>203.69215000000003</v>
      </c>
      <c r="Q4077" s="77">
        <v>1235.3399999999999</v>
      </c>
    </row>
    <row r="4078" spans="1:17" x14ac:dyDescent="0.2">
      <c r="A4078" s="19">
        <v>31600018</v>
      </c>
      <c r="B4078" s="19" t="s">
        <v>2718</v>
      </c>
      <c r="C4078" s="20">
        <v>94640</v>
      </c>
      <c r="D4078" s="73">
        <v>553</v>
      </c>
      <c r="E4078" s="74">
        <v>220.22499999999999</v>
      </c>
      <c r="G4078" s="75">
        <v>226.99841000000001</v>
      </c>
      <c r="H4078" s="75">
        <v>393.50160000000005</v>
      </c>
      <c r="I4078" s="75">
        <v>380.80799999999999</v>
      </c>
      <c r="J4078" s="75">
        <v>359.65199999999999</v>
      </c>
      <c r="K4078" s="75">
        <v>296.18399999999997</v>
      </c>
      <c r="L4078" s="76">
        <v>2087.0009999999997</v>
      </c>
      <c r="M4078" s="75">
        <v>380.80799999999999</v>
      </c>
      <c r="N4078" s="75">
        <v>380.80799999999999</v>
      </c>
      <c r="O4078" s="75">
        <v>380.80799999999999</v>
      </c>
      <c r="P4078" s="77">
        <v>226.99841000000001</v>
      </c>
      <c r="Q4078" s="77">
        <v>2087.0009999999997</v>
      </c>
    </row>
    <row r="4079" spans="1:17" x14ac:dyDescent="0.2">
      <c r="A4079" s="19">
        <v>31600042</v>
      </c>
      <c r="B4079" s="19" t="s">
        <v>4547</v>
      </c>
      <c r="C4079" s="20">
        <v>94726</v>
      </c>
      <c r="D4079" s="73">
        <v>823</v>
      </c>
      <c r="E4079" s="74">
        <v>322.06899999999996</v>
      </c>
      <c r="G4079" s="75">
        <v>226.99841000000001</v>
      </c>
      <c r="H4079" s="75">
        <v>555.21</v>
      </c>
      <c r="I4079" s="75">
        <v>537.30000000000007</v>
      </c>
      <c r="J4079" s="75">
        <v>507.45</v>
      </c>
      <c r="K4079" s="75">
        <v>417.9</v>
      </c>
      <c r="L4079" s="76">
        <v>2087.0009999999997</v>
      </c>
      <c r="M4079" s="75">
        <v>537.30000000000007</v>
      </c>
      <c r="N4079" s="75">
        <v>537.30000000000007</v>
      </c>
      <c r="O4079" s="75">
        <v>537.30000000000007</v>
      </c>
      <c r="P4079" s="77">
        <v>226.99841000000001</v>
      </c>
      <c r="Q4079" s="77">
        <v>2087.0009999999997</v>
      </c>
    </row>
    <row r="4080" spans="1:17" x14ac:dyDescent="0.2">
      <c r="A4080" s="19">
        <v>31600059</v>
      </c>
      <c r="B4080" s="19" t="s">
        <v>2387</v>
      </c>
      <c r="C4080" s="20">
        <v>94060</v>
      </c>
      <c r="D4080" s="73">
        <v>822.75</v>
      </c>
      <c r="E4080" s="74">
        <v>322.06899999999996</v>
      </c>
      <c r="G4080" s="75">
        <v>226.99841000000001</v>
      </c>
      <c r="H4080" s="75">
        <v>510.79320000000001</v>
      </c>
      <c r="I4080" s="75">
        <v>494.31600000000003</v>
      </c>
      <c r="J4080" s="75">
        <v>466.85399999999998</v>
      </c>
      <c r="K4080" s="75">
        <v>384.46799999999996</v>
      </c>
      <c r="L4080" s="76">
        <v>2087.0009999999997</v>
      </c>
      <c r="M4080" s="75">
        <v>494.31600000000003</v>
      </c>
      <c r="N4080" s="75">
        <v>494.31600000000003</v>
      </c>
      <c r="O4080" s="75">
        <v>494.31600000000003</v>
      </c>
      <c r="P4080" s="77">
        <v>226.99841000000001</v>
      </c>
      <c r="Q4080" s="77">
        <v>2087.0009999999997</v>
      </c>
    </row>
    <row r="4081" spans="1:17" x14ac:dyDescent="0.2">
      <c r="A4081" s="19">
        <v>31600067</v>
      </c>
      <c r="B4081" s="19" t="s">
        <v>1649</v>
      </c>
      <c r="C4081" s="20">
        <v>94668</v>
      </c>
      <c r="D4081" s="73">
        <v>149.25</v>
      </c>
      <c r="E4081" s="74">
        <v>133.5265</v>
      </c>
      <c r="G4081" s="75">
        <v>226.99841000000001</v>
      </c>
      <c r="H4081" s="75">
        <v>231.79320000000001</v>
      </c>
      <c r="I4081" s="75">
        <v>224.316</v>
      </c>
      <c r="J4081" s="75">
        <v>211.85400000000001</v>
      </c>
      <c r="K4081" s="75">
        <v>174.46799999999999</v>
      </c>
      <c r="L4081" s="76">
        <v>2087.0009999999997</v>
      </c>
      <c r="M4081" s="75">
        <v>224.316</v>
      </c>
      <c r="N4081" s="75">
        <v>224.316</v>
      </c>
      <c r="O4081" s="75">
        <v>224.316</v>
      </c>
      <c r="P4081" s="77">
        <v>174.46799999999999</v>
      </c>
      <c r="Q4081" s="77">
        <v>2087.0009999999997</v>
      </c>
    </row>
    <row r="4082" spans="1:17" x14ac:dyDescent="0.2">
      <c r="A4082" s="19">
        <v>31600141</v>
      </c>
      <c r="B4082" s="19" t="s">
        <v>3950</v>
      </c>
      <c r="C4082" s="20">
        <v>94003</v>
      </c>
      <c r="D4082" s="73">
        <v>1500.5</v>
      </c>
      <c r="E4082" s="74">
        <v>640.22799999999995</v>
      </c>
      <c r="G4082" s="75">
        <v>21.727036999999999</v>
      </c>
      <c r="H4082" s="75">
        <v>46.248899999999999</v>
      </c>
      <c r="I4082" s="75">
        <v>44.757000000000005</v>
      </c>
      <c r="J4082" s="75">
        <v>42.270499999999998</v>
      </c>
      <c r="K4082" s="75">
        <v>34.810999999999993</v>
      </c>
      <c r="L4082" s="74" t="s">
        <v>674</v>
      </c>
      <c r="M4082" s="75">
        <v>44.757000000000005</v>
      </c>
      <c r="N4082" s="75">
        <v>44.757000000000005</v>
      </c>
      <c r="O4082" s="75">
        <v>44.757000000000005</v>
      </c>
      <c r="P4082" s="75">
        <v>21.727036999999999</v>
      </c>
      <c r="Q4082" s="75">
        <v>46.248899999999999</v>
      </c>
    </row>
    <row r="4083" spans="1:17" x14ac:dyDescent="0.2">
      <c r="A4083" s="19">
        <v>31600182</v>
      </c>
      <c r="B4083" s="19" t="s">
        <v>3137</v>
      </c>
      <c r="C4083" s="20">
        <v>94070</v>
      </c>
      <c r="D4083" s="73">
        <v>1251.75</v>
      </c>
      <c r="E4083" s="74">
        <v>322.06899999999996</v>
      </c>
      <c r="G4083" s="75">
        <v>16.929874999999999</v>
      </c>
      <c r="H4083" s="75">
        <v>36.037500000000001</v>
      </c>
      <c r="I4083" s="75">
        <v>34.875000000000007</v>
      </c>
      <c r="J4083" s="75">
        <v>32.9375</v>
      </c>
      <c r="K4083" s="75">
        <v>27.125</v>
      </c>
      <c r="L4083" s="74" t="s">
        <v>674</v>
      </c>
      <c r="M4083" s="75">
        <v>34.875000000000007</v>
      </c>
      <c r="N4083" s="75">
        <v>34.875000000000007</v>
      </c>
      <c r="O4083" s="75">
        <v>34.875000000000007</v>
      </c>
      <c r="P4083" s="75">
        <v>16.929874999999999</v>
      </c>
      <c r="Q4083" s="75">
        <v>36.037500000000001</v>
      </c>
    </row>
    <row r="4084" spans="1:17" x14ac:dyDescent="0.2">
      <c r="A4084" s="19">
        <v>31600182</v>
      </c>
      <c r="B4084" s="19" t="s">
        <v>3137</v>
      </c>
      <c r="C4084" s="20">
        <v>94070</v>
      </c>
      <c r="D4084" s="73">
        <v>1251.75</v>
      </c>
      <c r="E4084" s="74">
        <v>322.06899999999996</v>
      </c>
      <c r="G4084" s="75">
        <v>4.5743430000000007</v>
      </c>
      <c r="H4084" s="75">
        <v>9.7371000000000016</v>
      </c>
      <c r="I4084" s="75">
        <v>9.4230000000000018</v>
      </c>
      <c r="J4084" s="75">
        <v>8.8994999999999997</v>
      </c>
      <c r="K4084" s="75">
        <v>7.3289999999999997</v>
      </c>
      <c r="L4084" s="74" t="s">
        <v>674</v>
      </c>
      <c r="M4084" s="75">
        <v>9.4230000000000018</v>
      </c>
      <c r="N4084" s="75">
        <v>9.4230000000000018</v>
      </c>
      <c r="O4084" s="75">
        <v>9.4230000000000018</v>
      </c>
      <c r="P4084" s="75">
        <v>4.5743430000000007</v>
      </c>
      <c r="Q4084" s="75">
        <v>9.7371000000000016</v>
      </c>
    </row>
    <row r="4085" spans="1:17" x14ac:dyDescent="0.2">
      <c r="A4085" s="19">
        <v>31600224</v>
      </c>
      <c r="B4085" s="19" t="s">
        <v>385</v>
      </c>
      <c r="C4085" s="20">
        <v>94726</v>
      </c>
      <c r="D4085" s="73">
        <v>823</v>
      </c>
      <c r="E4085" s="74">
        <v>322.06899999999996</v>
      </c>
      <c r="G4085" s="75">
        <v>23.627552000000001</v>
      </c>
      <c r="H4085" s="75">
        <v>50.294400000000003</v>
      </c>
      <c r="I4085" s="75">
        <v>48.672000000000004</v>
      </c>
      <c r="J4085" s="75">
        <v>45.967999999999996</v>
      </c>
      <c r="K4085" s="75">
        <v>37.855999999999995</v>
      </c>
      <c r="L4085" s="74" t="s">
        <v>674</v>
      </c>
      <c r="M4085" s="75">
        <v>48.672000000000004</v>
      </c>
      <c r="N4085" s="75">
        <v>48.672000000000004</v>
      </c>
      <c r="O4085" s="75">
        <v>48.672000000000004</v>
      </c>
      <c r="P4085" s="75">
        <v>23.627552000000001</v>
      </c>
      <c r="Q4085" s="75">
        <v>50.294400000000003</v>
      </c>
    </row>
    <row r="4086" spans="1:17" x14ac:dyDescent="0.2">
      <c r="A4086" s="19">
        <v>31600273</v>
      </c>
      <c r="B4086" s="19" t="s">
        <v>4615</v>
      </c>
      <c r="C4086" s="20">
        <v>94150</v>
      </c>
      <c r="D4086" s="73">
        <v>164.25</v>
      </c>
      <c r="E4086" s="74">
        <v>167.24449999999999</v>
      </c>
      <c r="G4086" s="75">
        <v>0</v>
      </c>
      <c r="H4086" s="75">
        <v>148.18620000000001</v>
      </c>
      <c r="I4086" s="75">
        <v>143.40600000000001</v>
      </c>
      <c r="J4086" s="75">
        <v>135.43899999999999</v>
      </c>
      <c r="K4086" s="75">
        <v>111.538</v>
      </c>
      <c r="L4086" s="76">
        <v>0</v>
      </c>
      <c r="M4086" s="75">
        <v>143.40600000000001</v>
      </c>
      <c r="N4086" s="75">
        <v>143.40600000000001</v>
      </c>
      <c r="O4086" s="75">
        <v>143.40600000000001</v>
      </c>
      <c r="P4086" s="77">
        <v>0</v>
      </c>
      <c r="Q4086" s="77">
        <v>148.18620000000001</v>
      </c>
    </row>
    <row r="4087" spans="1:17" x14ac:dyDescent="0.2">
      <c r="A4087" s="19">
        <v>31600281</v>
      </c>
      <c r="B4087" s="19" t="s">
        <v>382</v>
      </c>
      <c r="C4087" s="20">
        <v>94060</v>
      </c>
      <c r="D4087" s="73">
        <v>742.75</v>
      </c>
      <c r="E4087" s="74">
        <v>322.06899999999996</v>
      </c>
      <c r="G4087" s="75">
        <v>0</v>
      </c>
      <c r="H4087" s="75">
        <v>141.06240000000003</v>
      </c>
      <c r="I4087" s="75">
        <v>136.512</v>
      </c>
      <c r="J4087" s="75">
        <v>128.928</v>
      </c>
      <c r="K4087" s="75">
        <v>106.176</v>
      </c>
      <c r="L4087" s="76">
        <v>0</v>
      </c>
      <c r="M4087" s="75">
        <v>136.512</v>
      </c>
      <c r="N4087" s="75">
        <v>136.512</v>
      </c>
      <c r="O4087" s="75">
        <v>136.512</v>
      </c>
      <c r="P4087" s="77">
        <v>0</v>
      </c>
      <c r="Q4087" s="77">
        <v>141.06240000000003</v>
      </c>
    </row>
    <row r="4088" spans="1:17" x14ac:dyDescent="0.2">
      <c r="A4088" s="19">
        <v>31600299</v>
      </c>
      <c r="B4088" s="19" t="s">
        <v>1052</v>
      </c>
      <c r="C4088" s="20">
        <v>36600</v>
      </c>
      <c r="D4088" s="73">
        <v>283.5</v>
      </c>
      <c r="E4088" s="74">
        <v>133.5265</v>
      </c>
      <c r="G4088" s="75">
        <v>170.25355999999999</v>
      </c>
      <c r="H4088" s="75">
        <v>444.12150000000003</v>
      </c>
      <c r="I4088" s="75">
        <v>429.79500000000002</v>
      </c>
      <c r="J4088" s="75">
        <v>405.91750000000002</v>
      </c>
      <c r="K4088" s="75">
        <v>334.28499999999997</v>
      </c>
      <c r="L4088" s="76">
        <v>100.872</v>
      </c>
      <c r="M4088" s="75">
        <v>429.79500000000002</v>
      </c>
      <c r="N4088" s="75">
        <v>429.79500000000002</v>
      </c>
      <c r="O4088" s="75">
        <v>429.79500000000002</v>
      </c>
      <c r="P4088" s="77">
        <v>100.872</v>
      </c>
      <c r="Q4088" s="77">
        <v>444.12150000000003</v>
      </c>
    </row>
    <row r="4089" spans="1:17" x14ac:dyDescent="0.2">
      <c r="A4089" s="19">
        <v>31600463</v>
      </c>
      <c r="B4089" s="19" t="s">
        <v>3559</v>
      </c>
      <c r="C4089" s="72"/>
      <c r="D4089" s="73">
        <v>93.25</v>
      </c>
      <c r="E4089" s="74">
        <v>0</v>
      </c>
      <c r="G4089" s="75">
        <v>77.331299999999999</v>
      </c>
      <c r="H4089" s="75">
        <v>164.61</v>
      </c>
      <c r="I4089" s="75">
        <v>159.30000000000001</v>
      </c>
      <c r="J4089" s="75">
        <v>150.44999999999999</v>
      </c>
      <c r="K4089" s="75">
        <v>123.89999999999999</v>
      </c>
      <c r="L4089" s="74" t="s">
        <v>674</v>
      </c>
      <c r="M4089" s="75">
        <v>159.30000000000001</v>
      </c>
      <c r="N4089" s="75">
        <v>159.30000000000001</v>
      </c>
      <c r="O4089" s="75">
        <v>159.30000000000001</v>
      </c>
      <c r="P4089" s="75">
        <v>77.331299999999999</v>
      </c>
      <c r="Q4089" s="75">
        <v>164.61</v>
      </c>
    </row>
    <row r="4090" spans="1:17" x14ac:dyDescent="0.2">
      <c r="A4090" s="19">
        <v>31600471</v>
      </c>
      <c r="B4090" s="19" t="s">
        <v>3498</v>
      </c>
      <c r="C4090" s="20">
        <v>94761</v>
      </c>
      <c r="D4090" s="73">
        <v>408.5</v>
      </c>
      <c r="E4090" s="74">
        <v>0</v>
      </c>
      <c r="G4090" s="75">
        <v>0</v>
      </c>
      <c r="H4090" s="75">
        <v>302.94749999999999</v>
      </c>
      <c r="I4090" s="75">
        <v>293.17500000000001</v>
      </c>
      <c r="J4090" s="75">
        <v>276.88749999999999</v>
      </c>
      <c r="K4090" s="75">
        <v>228.02499999999998</v>
      </c>
      <c r="L4090" s="76">
        <v>0</v>
      </c>
      <c r="M4090" s="75">
        <v>293.17500000000001</v>
      </c>
      <c r="N4090" s="75">
        <v>293.17500000000001</v>
      </c>
      <c r="O4090" s="75">
        <v>293.17500000000001</v>
      </c>
      <c r="P4090" s="77">
        <v>0</v>
      </c>
      <c r="Q4090" s="77">
        <v>302.94749999999999</v>
      </c>
    </row>
    <row r="4091" spans="1:17" x14ac:dyDescent="0.2">
      <c r="A4091" s="19">
        <v>31600489</v>
      </c>
      <c r="B4091" s="19" t="s">
        <v>4286</v>
      </c>
      <c r="C4091" s="20">
        <v>94010</v>
      </c>
      <c r="D4091" s="73">
        <v>452.25</v>
      </c>
      <c r="E4091" s="74">
        <v>167.24449999999999</v>
      </c>
      <c r="G4091" s="75">
        <v>0</v>
      </c>
      <c r="H4091" s="75">
        <v>302.94749999999999</v>
      </c>
      <c r="I4091" s="75">
        <v>293.17500000000001</v>
      </c>
      <c r="J4091" s="75">
        <v>276.88749999999999</v>
      </c>
      <c r="K4091" s="75">
        <v>228.02499999999998</v>
      </c>
      <c r="L4091" s="76">
        <v>0</v>
      </c>
      <c r="M4091" s="75">
        <v>293.17500000000001</v>
      </c>
      <c r="N4091" s="75">
        <v>293.17500000000001</v>
      </c>
      <c r="O4091" s="75">
        <v>293.17500000000001</v>
      </c>
      <c r="P4091" s="77">
        <v>0</v>
      </c>
      <c r="Q4091" s="77">
        <v>302.94749999999999</v>
      </c>
    </row>
    <row r="4092" spans="1:17" x14ac:dyDescent="0.2">
      <c r="A4092" s="19">
        <v>31600489</v>
      </c>
      <c r="B4092" s="19" t="s">
        <v>4286</v>
      </c>
      <c r="C4092" s="20">
        <v>94010</v>
      </c>
      <c r="D4092" s="73">
        <v>452.25</v>
      </c>
      <c r="E4092" s="74">
        <v>167.24449999999999</v>
      </c>
      <c r="G4092" s="75">
        <v>325.31813</v>
      </c>
      <c r="H4092" s="75">
        <v>289.75080000000003</v>
      </c>
      <c r="I4092" s="75">
        <v>280.404</v>
      </c>
      <c r="J4092" s="75">
        <v>264.82600000000002</v>
      </c>
      <c r="K4092" s="75">
        <v>218.09199999999998</v>
      </c>
      <c r="L4092" s="76">
        <v>100.872</v>
      </c>
      <c r="M4092" s="75">
        <v>280.404</v>
      </c>
      <c r="N4092" s="75">
        <v>280.404</v>
      </c>
      <c r="O4092" s="75">
        <v>280.404</v>
      </c>
      <c r="P4092" s="77">
        <v>100.872</v>
      </c>
      <c r="Q4092" s="77">
        <v>325.31813</v>
      </c>
    </row>
    <row r="4093" spans="1:17" x14ac:dyDescent="0.2">
      <c r="A4093" s="19">
        <v>31600505</v>
      </c>
      <c r="B4093" s="19" t="s">
        <v>3497</v>
      </c>
      <c r="C4093" s="20">
        <v>94760</v>
      </c>
      <c r="D4093" s="73">
        <v>33</v>
      </c>
      <c r="E4093" s="74">
        <v>0</v>
      </c>
      <c r="G4093" s="75">
        <v>0</v>
      </c>
      <c r="H4093" s="75">
        <v>462.18210000000005</v>
      </c>
      <c r="I4093" s="75">
        <v>447.27300000000002</v>
      </c>
      <c r="J4093" s="75">
        <v>422.42450000000002</v>
      </c>
      <c r="K4093" s="75">
        <v>347.87900000000002</v>
      </c>
      <c r="L4093" s="76">
        <v>0</v>
      </c>
      <c r="M4093" s="75">
        <v>447.27300000000002</v>
      </c>
      <c r="N4093" s="75">
        <v>447.27300000000002</v>
      </c>
      <c r="O4093" s="75">
        <v>447.27300000000002</v>
      </c>
      <c r="P4093" s="77">
        <v>0</v>
      </c>
      <c r="Q4093" s="77">
        <v>462.18210000000005</v>
      </c>
    </row>
    <row r="4094" spans="1:17" x14ac:dyDescent="0.2">
      <c r="A4094" s="19">
        <v>31600513</v>
      </c>
      <c r="B4094" s="19" t="s">
        <v>237</v>
      </c>
      <c r="C4094" s="20">
        <v>94762</v>
      </c>
      <c r="D4094" s="73">
        <v>451</v>
      </c>
      <c r="E4094" s="74">
        <v>167.24449999999999</v>
      </c>
      <c r="G4094" s="75">
        <v>0</v>
      </c>
      <c r="H4094" s="75">
        <v>337.6644</v>
      </c>
      <c r="I4094" s="75">
        <v>326.77199999999999</v>
      </c>
      <c r="J4094" s="75">
        <v>308.61799999999999</v>
      </c>
      <c r="K4094" s="75">
        <v>254.15599999999998</v>
      </c>
      <c r="L4094" s="76">
        <v>0</v>
      </c>
      <c r="M4094" s="75">
        <v>326.77199999999999</v>
      </c>
      <c r="N4094" s="75">
        <v>326.77199999999999</v>
      </c>
      <c r="O4094" s="75">
        <v>326.77199999999999</v>
      </c>
      <c r="P4094" s="77">
        <v>0</v>
      </c>
      <c r="Q4094" s="77">
        <v>337.6644</v>
      </c>
    </row>
    <row r="4095" spans="1:17" x14ac:dyDescent="0.2">
      <c r="A4095" s="19">
        <v>31600513</v>
      </c>
      <c r="B4095" s="19" t="s">
        <v>237</v>
      </c>
      <c r="C4095" s="20">
        <v>94762</v>
      </c>
      <c r="D4095" s="73">
        <v>451</v>
      </c>
      <c r="E4095" s="74">
        <v>167.24449999999999</v>
      </c>
      <c r="G4095" s="75">
        <v>0</v>
      </c>
      <c r="H4095" s="75">
        <v>419.11380000000003</v>
      </c>
      <c r="I4095" s="75">
        <v>405.59400000000005</v>
      </c>
      <c r="J4095" s="75">
        <v>383.06100000000004</v>
      </c>
      <c r="K4095" s="75">
        <v>315.46199999999999</v>
      </c>
      <c r="L4095" s="76">
        <v>0</v>
      </c>
      <c r="M4095" s="75">
        <v>405.59400000000005</v>
      </c>
      <c r="N4095" s="75">
        <v>405.59400000000005</v>
      </c>
      <c r="O4095" s="75">
        <v>405.59400000000005</v>
      </c>
      <c r="P4095" s="77">
        <v>0</v>
      </c>
      <c r="Q4095" s="77">
        <v>419.11380000000003</v>
      </c>
    </row>
    <row r="4096" spans="1:17" x14ac:dyDescent="0.2">
      <c r="A4096" s="19">
        <v>31600513</v>
      </c>
      <c r="B4096" s="19" t="s">
        <v>237</v>
      </c>
      <c r="C4096" s="20">
        <v>94762</v>
      </c>
      <c r="D4096" s="73">
        <v>451</v>
      </c>
      <c r="E4096" s="74">
        <v>167.24449999999999</v>
      </c>
      <c r="G4096" s="75">
        <v>726.61923000000002</v>
      </c>
      <c r="H4096" s="75">
        <v>850.48500000000001</v>
      </c>
      <c r="I4096" s="75">
        <v>823.05000000000007</v>
      </c>
      <c r="J4096" s="75">
        <v>777.32499999999993</v>
      </c>
      <c r="K4096" s="75">
        <v>640.15</v>
      </c>
      <c r="L4096" s="76">
        <v>209.73599999999999</v>
      </c>
      <c r="M4096" s="75">
        <v>823.05000000000007</v>
      </c>
      <c r="N4096" s="75">
        <v>823.05000000000007</v>
      </c>
      <c r="O4096" s="75">
        <v>823.05000000000007</v>
      </c>
      <c r="P4096" s="77">
        <v>209.73599999999999</v>
      </c>
      <c r="Q4096" s="77">
        <v>850.48500000000001</v>
      </c>
    </row>
    <row r="4097" spans="1:17" x14ac:dyDescent="0.2">
      <c r="A4097" s="19">
        <v>31600513</v>
      </c>
      <c r="B4097" s="19" t="s">
        <v>237</v>
      </c>
      <c r="C4097" s="20">
        <v>94762</v>
      </c>
      <c r="D4097" s="73">
        <v>451</v>
      </c>
      <c r="E4097" s="74">
        <v>167.24449999999999</v>
      </c>
      <c r="G4097" s="75">
        <v>429.68303000000003</v>
      </c>
      <c r="H4097" s="75">
        <v>618.6825</v>
      </c>
      <c r="I4097" s="75">
        <v>598.72500000000002</v>
      </c>
      <c r="J4097" s="75">
        <v>565.46249999999998</v>
      </c>
      <c r="K4097" s="75">
        <v>465.67499999999995</v>
      </c>
      <c r="L4097" s="76">
        <v>100.872</v>
      </c>
      <c r="M4097" s="75">
        <v>598.72500000000002</v>
      </c>
      <c r="N4097" s="75">
        <v>598.72500000000002</v>
      </c>
      <c r="O4097" s="75">
        <v>598.72500000000002</v>
      </c>
      <c r="P4097" s="77">
        <v>100.872</v>
      </c>
      <c r="Q4097" s="77">
        <v>618.6825</v>
      </c>
    </row>
    <row r="4098" spans="1:17" x14ac:dyDescent="0.2">
      <c r="A4098" s="19">
        <v>31600513</v>
      </c>
      <c r="B4098" s="19" t="s">
        <v>237</v>
      </c>
      <c r="C4098" s="20">
        <v>94762</v>
      </c>
      <c r="D4098" s="73">
        <v>451</v>
      </c>
      <c r="E4098" s="74">
        <v>167.24449999999999</v>
      </c>
      <c r="G4098" s="75">
        <v>0</v>
      </c>
      <c r="H4098" s="75">
        <v>309.87600000000003</v>
      </c>
      <c r="I4098" s="75">
        <v>299.88</v>
      </c>
      <c r="J4098" s="75">
        <v>283.21999999999997</v>
      </c>
      <c r="K4098" s="75">
        <v>233.23999999999998</v>
      </c>
      <c r="L4098" s="76">
        <v>0</v>
      </c>
      <c r="M4098" s="75">
        <v>299.88</v>
      </c>
      <c r="N4098" s="75">
        <v>299.88</v>
      </c>
      <c r="O4098" s="75">
        <v>299.88</v>
      </c>
      <c r="P4098" s="77">
        <v>0</v>
      </c>
      <c r="Q4098" s="77">
        <v>309.87600000000003</v>
      </c>
    </row>
    <row r="4099" spans="1:17" x14ac:dyDescent="0.2">
      <c r="A4099" s="19">
        <v>31600570</v>
      </c>
      <c r="B4099" s="19" t="s">
        <v>584</v>
      </c>
      <c r="C4099" s="20">
        <v>89220</v>
      </c>
      <c r="D4099" s="73">
        <v>214</v>
      </c>
      <c r="E4099" s="74">
        <v>180.83749999999998</v>
      </c>
      <c r="G4099" s="75">
        <v>0</v>
      </c>
      <c r="H4099" s="75">
        <v>429.81810000000002</v>
      </c>
      <c r="I4099" s="75">
        <v>415.95300000000003</v>
      </c>
      <c r="J4099" s="75">
        <v>392.84449999999998</v>
      </c>
      <c r="K4099" s="75">
        <v>323.51900000000001</v>
      </c>
      <c r="L4099" s="76">
        <v>0</v>
      </c>
      <c r="M4099" s="75">
        <v>415.95300000000003</v>
      </c>
      <c r="N4099" s="75">
        <v>415.95300000000003</v>
      </c>
      <c r="O4099" s="75">
        <v>415.95300000000003</v>
      </c>
      <c r="P4099" s="77">
        <v>0</v>
      </c>
      <c r="Q4099" s="77">
        <v>429.81810000000002</v>
      </c>
    </row>
    <row r="4100" spans="1:17" x14ac:dyDescent="0.2">
      <c r="A4100" s="19">
        <v>31600596</v>
      </c>
      <c r="B4100" s="19" t="s">
        <v>1645</v>
      </c>
      <c r="C4100" s="20">
        <v>94660</v>
      </c>
      <c r="D4100" s="73">
        <v>681.75</v>
      </c>
      <c r="E4100" s="74">
        <v>220.22499999999999</v>
      </c>
      <c r="G4100" s="75">
        <v>0</v>
      </c>
      <c r="H4100" s="75">
        <v>509.35170000000005</v>
      </c>
      <c r="I4100" s="75">
        <v>492.92100000000005</v>
      </c>
      <c r="J4100" s="75">
        <v>465.53650000000005</v>
      </c>
      <c r="K4100" s="75">
        <v>383.38300000000004</v>
      </c>
      <c r="L4100" s="76">
        <v>0</v>
      </c>
      <c r="M4100" s="75">
        <v>492.92100000000005</v>
      </c>
      <c r="N4100" s="75">
        <v>492.92100000000005</v>
      </c>
      <c r="O4100" s="75">
        <v>492.92100000000005</v>
      </c>
      <c r="P4100" s="77">
        <v>0</v>
      </c>
      <c r="Q4100" s="77">
        <v>509.35170000000005</v>
      </c>
    </row>
    <row r="4101" spans="1:17" x14ac:dyDescent="0.2">
      <c r="A4101" s="19">
        <v>31600653</v>
      </c>
      <c r="B4101" s="19" t="s">
        <v>238</v>
      </c>
      <c r="C4101" s="72"/>
      <c r="D4101" s="73">
        <v>73.5</v>
      </c>
      <c r="E4101" s="74">
        <v>0</v>
      </c>
      <c r="G4101" s="75">
        <v>29.389460000000003</v>
      </c>
      <c r="H4101" s="75">
        <v>73.153800000000004</v>
      </c>
      <c r="I4101" s="75">
        <v>70.793999999999997</v>
      </c>
      <c r="J4101" s="75">
        <v>66.86099999999999</v>
      </c>
      <c r="K4101" s="75">
        <v>55.061999999999998</v>
      </c>
      <c r="L4101" s="76">
        <v>49.509</v>
      </c>
      <c r="M4101" s="75">
        <v>70.793999999999997</v>
      </c>
      <c r="N4101" s="75">
        <v>70.793999999999997</v>
      </c>
      <c r="O4101" s="75">
        <v>70.793999999999997</v>
      </c>
      <c r="P4101" s="77">
        <v>29.389460000000003</v>
      </c>
      <c r="Q4101" s="77">
        <v>73.153800000000004</v>
      </c>
    </row>
    <row r="4102" spans="1:17" x14ac:dyDescent="0.2">
      <c r="A4102" s="19">
        <v>31600653</v>
      </c>
      <c r="B4102" s="19" t="s">
        <v>238</v>
      </c>
      <c r="C4102" s="72"/>
      <c r="D4102" s="73">
        <v>73.5</v>
      </c>
      <c r="E4102" s="74">
        <v>0</v>
      </c>
      <c r="G4102" s="75">
        <v>29.389460000000003</v>
      </c>
      <c r="H4102" s="75">
        <v>78.501300000000001</v>
      </c>
      <c r="I4102" s="75">
        <v>75.968999999999994</v>
      </c>
      <c r="J4102" s="75">
        <v>71.748499999999993</v>
      </c>
      <c r="K4102" s="75">
        <v>59.086999999999996</v>
      </c>
      <c r="L4102" s="76">
        <v>49.509</v>
      </c>
      <c r="M4102" s="75">
        <v>75.968999999999994</v>
      </c>
      <c r="N4102" s="75">
        <v>75.968999999999994</v>
      </c>
      <c r="O4102" s="75">
        <v>75.968999999999994</v>
      </c>
      <c r="P4102" s="77">
        <v>29.389460000000003</v>
      </c>
      <c r="Q4102" s="77">
        <v>78.501300000000001</v>
      </c>
    </row>
    <row r="4103" spans="1:17" x14ac:dyDescent="0.2">
      <c r="A4103" s="19">
        <v>31600679</v>
      </c>
      <c r="B4103" s="19" t="s">
        <v>3827</v>
      </c>
      <c r="C4103" s="20">
        <v>94621</v>
      </c>
      <c r="D4103" s="73">
        <v>1407</v>
      </c>
      <c r="E4103" s="74">
        <v>322.06899999999996</v>
      </c>
      <c r="G4103" s="75">
        <v>0</v>
      </c>
      <c r="H4103" s="75">
        <v>73.153800000000004</v>
      </c>
      <c r="I4103" s="75">
        <v>70.793999999999997</v>
      </c>
      <c r="J4103" s="75">
        <v>66.86099999999999</v>
      </c>
      <c r="K4103" s="75">
        <v>55.061999999999998</v>
      </c>
      <c r="L4103" s="76">
        <v>0</v>
      </c>
      <c r="M4103" s="75">
        <v>70.793999999999997</v>
      </c>
      <c r="N4103" s="75">
        <v>70.793999999999997</v>
      </c>
      <c r="O4103" s="75">
        <v>70.793999999999997</v>
      </c>
      <c r="P4103" s="77">
        <v>0</v>
      </c>
      <c r="Q4103" s="77">
        <v>73.153800000000004</v>
      </c>
    </row>
    <row r="4104" spans="1:17" x14ac:dyDescent="0.2">
      <c r="A4104" s="19">
        <v>31600703</v>
      </c>
      <c r="B4104" s="19" t="s">
        <v>384</v>
      </c>
      <c r="C4104" s="20">
        <v>94729</v>
      </c>
      <c r="D4104" s="73">
        <v>222.75</v>
      </c>
      <c r="E4104" s="74">
        <v>0</v>
      </c>
      <c r="G4104" s="75">
        <v>29.389460000000003</v>
      </c>
      <c r="H4104" s="75">
        <v>73.153800000000004</v>
      </c>
      <c r="I4104" s="75">
        <v>70.793999999999997</v>
      </c>
      <c r="J4104" s="75">
        <v>66.86099999999999</v>
      </c>
      <c r="K4104" s="75">
        <v>55.061999999999998</v>
      </c>
      <c r="L4104" s="76">
        <v>49.509</v>
      </c>
      <c r="M4104" s="75">
        <v>70.793999999999997</v>
      </c>
      <c r="N4104" s="75">
        <v>70.793999999999997</v>
      </c>
      <c r="O4104" s="75">
        <v>70.793999999999997</v>
      </c>
      <c r="P4104" s="77">
        <v>29.389460000000003</v>
      </c>
      <c r="Q4104" s="77">
        <v>73.153800000000004</v>
      </c>
    </row>
    <row r="4105" spans="1:17" x14ac:dyDescent="0.2">
      <c r="A4105" s="19">
        <v>31600711</v>
      </c>
      <c r="B4105" s="19" t="s">
        <v>3951</v>
      </c>
      <c r="C4105" s="20">
        <v>94002</v>
      </c>
      <c r="D4105" s="73">
        <v>1900.25</v>
      </c>
      <c r="E4105" s="74">
        <v>640.22799999999995</v>
      </c>
      <c r="G4105" s="75">
        <v>283.76227</v>
      </c>
      <c r="H4105" s="75">
        <v>259.03289999999998</v>
      </c>
      <c r="I4105" s="75">
        <v>250.67699999999999</v>
      </c>
      <c r="J4105" s="75">
        <v>236.75049999999996</v>
      </c>
      <c r="K4105" s="75">
        <v>194.97099999999998</v>
      </c>
      <c r="L4105" s="76">
        <v>1594.395</v>
      </c>
      <c r="M4105" s="75">
        <v>250.67699999999999</v>
      </c>
      <c r="N4105" s="75">
        <v>250.67699999999999</v>
      </c>
      <c r="O4105" s="75">
        <v>250.67699999999999</v>
      </c>
      <c r="P4105" s="77">
        <v>194.97099999999998</v>
      </c>
      <c r="Q4105" s="77">
        <v>1594.395</v>
      </c>
    </row>
    <row r="4106" spans="1:17" x14ac:dyDescent="0.2">
      <c r="A4106" s="19">
        <v>31600802</v>
      </c>
      <c r="B4106" s="19" t="s">
        <v>3552</v>
      </c>
      <c r="C4106" s="72"/>
      <c r="D4106" s="73">
        <v>81</v>
      </c>
      <c r="E4106" s="74">
        <v>0</v>
      </c>
      <c r="G4106" s="75">
        <v>283.76227</v>
      </c>
      <c r="H4106" s="75">
        <v>259.03289999999998</v>
      </c>
      <c r="I4106" s="75">
        <v>250.67699999999999</v>
      </c>
      <c r="J4106" s="75">
        <v>236.75049999999996</v>
      </c>
      <c r="K4106" s="75">
        <v>194.97099999999998</v>
      </c>
      <c r="L4106" s="76">
        <v>1594.395</v>
      </c>
      <c r="M4106" s="75">
        <v>250.67699999999999</v>
      </c>
      <c r="N4106" s="75">
        <v>250.67699999999999</v>
      </c>
      <c r="O4106" s="75">
        <v>250.67699999999999</v>
      </c>
      <c r="P4106" s="77">
        <v>194.97099999999998</v>
      </c>
      <c r="Q4106" s="77">
        <v>1594.395</v>
      </c>
    </row>
    <row r="4107" spans="1:17" x14ac:dyDescent="0.2">
      <c r="A4107" s="19">
        <v>31600810</v>
      </c>
      <c r="B4107" s="19" t="s">
        <v>3579</v>
      </c>
      <c r="C4107" s="20">
        <v>94642</v>
      </c>
      <c r="D4107" s="73">
        <v>254.5</v>
      </c>
      <c r="E4107" s="74">
        <v>220.22499999999999</v>
      </c>
      <c r="G4107" s="75">
        <v>283.76227</v>
      </c>
      <c r="H4107" s="75">
        <v>259.03289999999998</v>
      </c>
      <c r="I4107" s="75">
        <v>250.67699999999999</v>
      </c>
      <c r="J4107" s="75">
        <v>236.75049999999996</v>
      </c>
      <c r="K4107" s="75">
        <v>194.97099999999998</v>
      </c>
      <c r="L4107" s="76">
        <v>1594.395</v>
      </c>
      <c r="M4107" s="75">
        <v>250.67699999999999</v>
      </c>
      <c r="N4107" s="75">
        <v>250.67699999999999</v>
      </c>
      <c r="O4107" s="75">
        <v>250.67699999999999</v>
      </c>
      <c r="P4107" s="77">
        <v>194.97099999999998</v>
      </c>
      <c r="Q4107" s="77">
        <v>1594.395</v>
      </c>
    </row>
    <row r="4108" spans="1:17" x14ac:dyDescent="0.2">
      <c r="A4108" s="19">
        <v>31600828</v>
      </c>
      <c r="B4108" s="19" t="s">
        <v>3619</v>
      </c>
      <c r="C4108" s="72"/>
      <c r="D4108" s="73">
        <v>47</v>
      </c>
      <c r="E4108" s="74">
        <v>0</v>
      </c>
      <c r="G4108" s="75">
        <v>0</v>
      </c>
      <c r="H4108" s="75">
        <v>259.03289999999998</v>
      </c>
      <c r="I4108" s="75">
        <v>250.67699999999999</v>
      </c>
      <c r="J4108" s="75">
        <v>236.75049999999996</v>
      </c>
      <c r="K4108" s="75">
        <v>194.97099999999998</v>
      </c>
      <c r="L4108" s="76">
        <v>0</v>
      </c>
      <c r="M4108" s="75">
        <v>250.67699999999999</v>
      </c>
      <c r="N4108" s="75">
        <v>250.67699999999999</v>
      </c>
      <c r="O4108" s="75">
        <v>250.67699999999999</v>
      </c>
      <c r="P4108" s="77">
        <v>0</v>
      </c>
      <c r="Q4108" s="77">
        <v>259.03289999999998</v>
      </c>
    </row>
    <row r="4109" spans="1:17" x14ac:dyDescent="0.2">
      <c r="A4109" s="19">
        <v>31601115</v>
      </c>
      <c r="B4109" s="19" t="s">
        <v>111</v>
      </c>
      <c r="C4109" s="72"/>
      <c r="D4109" s="73">
        <v>49.75</v>
      </c>
      <c r="E4109" s="74">
        <v>0</v>
      </c>
      <c r="G4109" s="75">
        <v>283.76227</v>
      </c>
      <c r="H4109" s="75">
        <v>259.03289999999998</v>
      </c>
      <c r="I4109" s="75">
        <v>250.67699999999999</v>
      </c>
      <c r="J4109" s="75">
        <v>236.75049999999996</v>
      </c>
      <c r="K4109" s="75">
        <v>194.97099999999998</v>
      </c>
      <c r="L4109" s="76">
        <v>1594.395</v>
      </c>
      <c r="M4109" s="75">
        <v>250.67699999999999</v>
      </c>
      <c r="N4109" s="75">
        <v>250.67699999999999</v>
      </c>
      <c r="O4109" s="75">
        <v>250.67699999999999</v>
      </c>
      <c r="P4109" s="77">
        <v>194.97099999999998</v>
      </c>
      <c r="Q4109" s="77">
        <v>1594.395</v>
      </c>
    </row>
    <row r="4110" spans="1:17" x14ac:dyDescent="0.2">
      <c r="A4110" s="19">
        <v>31601115</v>
      </c>
      <c r="B4110" s="19" t="s">
        <v>111</v>
      </c>
      <c r="C4110" s="72"/>
      <c r="D4110" s="73">
        <v>49.75</v>
      </c>
      <c r="E4110" s="74">
        <v>0</v>
      </c>
      <c r="G4110" s="75">
        <v>127.69017000000001</v>
      </c>
      <c r="H4110" s="75">
        <v>1998.8955000000001</v>
      </c>
      <c r="I4110" s="75">
        <v>1934.415</v>
      </c>
      <c r="J4110" s="75">
        <v>1826.9474999999998</v>
      </c>
      <c r="K4110" s="75">
        <v>1504.5449999999998</v>
      </c>
      <c r="L4110" s="76">
        <v>1468.0170000000001</v>
      </c>
      <c r="M4110" s="75">
        <v>1934.415</v>
      </c>
      <c r="N4110" s="75">
        <v>1934.415</v>
      </c>
      <c r="O4110" s="75">
        <v>1934.415</v>
      </c>
      <c r="P4110" s="77">
        <v>127.69017000000001</v>
      </c>
      <c r="Q4110" s="77">
        <v>1998.8955000000001</v>
      </c>
    </row>
    <row r="4111" spans="1:17" x14ac:dyDescent="0.2">
      <c r="A4111" s="19">
        <v>31601115</v>
      </c>
      <c r="B4111" s="19" t="s">
        <v>111</v>
      </c>
      <c r="C4111" s="72"/>
      <c r="D4111" s="73">
        <v>49.75</v>
      </c>
      <c r="E4111" s="74">
        <v>0</v>
      </c>
      <c r="G4111" s="75">
        <v>534.06694000000005</v>
      </c>
      <c r="H4111" s="75">
        <v>4716.0672000000004</v>
      </c>
      <c r="I4111" s="75">
        <v>4563.9359999999997</v>
      </c>
      <c r="J4111" s="75">
        <v>4310.384</v>
      </c>
      <c r="K4111" s="75">
        <v>3549.7279999999996</v>
      </c>
      <c r="L4111" s="76">
        <v>2494.152</v>
      </c>
      <c r="M4111" s="75">
        <v>4563.9359999999997</v>
      </c>
      <c r="N4111" s="75">
        <v>4563.9359999999997</v>
      </c>
      <c r="O4111" s="75">
        <v>4563.9359999999997</v>
      </c>
      <c r="P4111" s="77">
        <v>534.06694000000005</v>
      </c>
      <c r="Q4111" s="77">
        <v>4716.0672000000004</v>
      </c>
    </row>
    <row r="4112" spans="1:17" x14ac:dyDescent="0.2">
      <c r="A4112" s="19">
        <v>31601115</v>
      </c>
      <c r="B4112" s="19" t="s">
        <v>111</v>
      </c>
      <c r="C4112" s="72"/>
      <c r="D4112" s="73">
        <v>49.75</v>
      </c>
      <c r="E4112" s="74">
        <v>0</v>
      </c>
      <c r="G4112" s="75">
        <v>0</v>
      </c>
      <c r="H4112" s="75">
        <v>93.325500000000005</v>
      </c>
      <c r="I4112" s="75">
        <v>90.314999999999998</v>
      </c>
      <c r="J4112" s="75">
        <v>85.297499999999999</v>
      </c>
      <c r="K4112" s="75">
        <v>70.24499999999999</v>
      </c>
      <c r="L4112" s="76">
        <v>0</v>
      </c>
      <c r="M4112" s="75">
        <v>90.314999999999998</v>
      </c>
      <c r="N4112" s="75">
        <v>90.314999999999998</v>
      </c>
      <c r="O4112" s="75">
        <v>90.314999999999998</v>
      </c>
      <c r="P4112" s="77">
        <v>0</v>
      </c>
      <c r="Q4112" s="77">
        <v>93.325500000000005</v>
      </c>
    </row>
    <row r="4113" spans="1:17" x14ac:dyDescent="0.2">
      <c r="A4113" s="19">
        <v>31601115</v>
      </c>
      <c r="B4113" s="19" t="s">
        <v>111</v>
      </c>
      <c r="C4113" s="72"/>
      <c r="D4113" s="73">
        <v>49.75</v>
      </c>
      <c r="E4113" s="74">
        <v>0</v>
      </c>
      <c r="G4113" s="75">
        <v>0</v>
      </c>
      <c r="H4113" s="75">
        <v>89.010300000000001</v>
      </c>
      <c r="I4113" s="75">
        <v>86.138999999999996</v>
      </c>
      <c r="J4113" s="75">
        <v>81.353499999999997</v>
      </c>
      <c r="K4113" s="75">
        <v>66.996999999999986</v>
      </c>
      <c r="L4113" s="76">
        <v>0</v>
      </c>
      <c r="M4113" s="75">
        <v>86.138999999999996</v>
      </c>
      <c r="N4113" s="75">
        <v>86.138999999999996</v>
      </c>
      <c r="O4113" s="75">
        <v>86.138999999999996</v>
      </c>
      <c r="P4113" s="77">
        <v>0</v>
      </c>
      <c r="Q4113" s="77">
        <v>89.010300000000001</v>
      </c>
    </row>
    <row r="4114" spans="1:17" x14ac:dyDescent="0.2">
      <c r="A4114" s="19">
        <v>31601123</v>
      </c>
      <c r="B4114" s="19" t="s">
        <v>239</v>
      </c>
      <c r="C4114" s="72"/>
      <c r="D4114" s="73">
        <v>92.75</v>
      </c>
      <c r="E4114" s="74">
        <v>0</v>
      </c>
      <c r="G4114" s="75">
        <v>956.67825000000005</v>
      </c>
      <c r="H4114" s="75">
        <v>1274.7510000000002</v>
      </c>
      <c r="I4114" s="75">
        <v>1233.6300000000001</v>
      </c>
      <c r="J4114" s="75">
        <v>1165.095</v>
      </c>
      <c r="K4114" s="75">
        <v>959.49</v>
      </c>
      <c r="L4114" s="76">
        <v>331.31700000000001</v>
      </c>
      <c r="M4114" s="75">
        <v>1233.6300000000001</v>
      </c>
      <c r="N4114" s="75">
        <v>1233.6300000000001</v>
      </c>
      <c r="O4114" s="75">
        <v>1233.6300000000001</v>
      </c>
      <c r="P4114" s="77">
        <v>331.31700000000001</v>
      </c>
      <c r="Q4114" s="77">
        <v>1274.7510000000002</v>
      </c>
    </row>
    <row r="4115" spans="1:17" x14ac:dyDescent="0.2">
      <c r="A4115" s="19">
        <v>31601131</v>
      </c>
      <c r="B4115" s="19" t="s">
        <v>1648</v>
      </c>
      <c r="C4115" s="20">
        <v>94667</v>
      </c>
      <c r="D4115" s="73">
        <v>347.5</v>
      </c>
      <c r="E4115" s="74">
        <v>133.5265</v>
      </c>
      <c r="G4115" s="75">
        <v>9.2622800000000005</v>
      </c>
      <c r="H4115" s="75">
        <v>19.716000000000001</v>
      </c>
      <c r="I4115" s="75">
        <v>19.080000000000002</v>
      </c>
      <c r="J4115" s="75">
        <v>18.02</v>
      </c>
      <c r="K4115" s="75">
        <v>14.839999999999998</v>
      </c>
      <c r="L4115" s="74" t="s">
        <v>674</v>
      </c>
      <c r="M4115" s="75">
        <v>19.080000000000002</v>
      </c>
      <c r="N4115" s="75">
        <v>19.080000000000002</v>
      </c>
      <c r="O4115" s="75">
        <v>19.080000000000002</v>
      </c>
      <c r="P4115" s="75">
        <v>9.2622800000000005</v>
      </c>
      <c r="Q4115" s="75">
        <v>19.716000000000001</v>
      </c>
    </row>
    <row r="4116" spans="1:17" x14ac:dyDescent="0.2">
      <c r="A4116" s="19">
        <v>31601156</v>
      </c>
      <c r="B4116" s="19" t="s">
        <v>240</v>
      </c>
      <c r="C4116" s="20">
        <v>94664</v>
      </c>
      <c r="D4116" s="73">
        <v>537.5</v>
      </c>
      <c r="E4116" s="74">
        <v>220.22499999999999</v>
      </c>
      <c r="G4116" s="75">
        <v>5.4525120000000005</v>
      </c>
      <c r="H4116" s="75">
        <v>11.606400000000001</v>
      </c>
      <c r="I4116" s="75">
        <v>11.232000000000003</v>
      </c>
      <c r="J4116" s="75">
        <v>10.608000000000001</v>
      </c>
      <c r="K4116" s="75">
        <v>8.7359999999999989</v>
      </c>
      <c r="L4116" s="74" t="s">
        <v>674</v>
      </c>
      <c r="M4116" s="75">
        <v>11.232000000000003</v>
      </c>
      <c r="N4116" s="75">
        <v>11.232000000000003</v>
      </c>
      <c r="O4116" s="75">
        <v>11.232000000000003</v>
      </c>
      <c r="P4116" s="75">
        <v>5.4525120000000005</v>
      </c>
      <c r="Q4116" s="75">
        <v>11.606400000000001</v>
      </c>
    </row>
    <row r="4117" spans="1:17" x14ac:dyDescent="0.2">
      <c r="A4117" s="19">
        <v>31601156</v>
      </c>
      <c r="B4117" s="19" t="s">
        <v>240</v>
      </c>
      <c r="C4117" s="20">
        <v>94664</v>
      </c>
      <c r="D4117" s="73">
        <v>537.5</v>
      </c>
      <c r="E4117" s="74">
        <v>220.22499999999999</v>
      </c>
      <c r="G4117" s="75">
        <v>615.67948000000001</v>
      </c>
      <c r="H4117" s="75">
        <v>1310.556</v>
      </c>
      <c r="I4117" s="75">
        <v>1268.2800000000002</v>
      </c>
      <c r="J4117" s="75">
        <v>1197.82</v>
      </c>
      <c r="K4117" s="75">
        <v>986.43999999999994</v>
      </c>
      <c r="L4117" s="74" t="s">
        <v>674</v>
      </c>
      <c r="M4117" s="75">
        <v>1268.2800000000002</v>
      </c>
      <c r="N4117" s="75">
        <v>1268.2800000000002</v>
      </c>
      <c r="O4117" s="75">
        <v>1268.2800000000002</v>
      </c>
      <c r="P4117" s="75">
        <v>615.67948000000001</v>
      </c>
      <c r="Q4117" s="75">
        <v>1310.556</v>
      </c>
    </row>
    <row r="4118" spans="1:17" x14ac:dyDescent="0.2">
      <c r="A4118" s="19">
        <v>31601461</v>
      </c>
      <c r="B4118" s="19" t="s">
        <v>828</v>
      </c>
      <c r="C4118" s="72"/>
      <c r="D4118" s="73">
        <v>23.25</v>
      </c>
      <c r="E4118" s="74">
        <v>0</v>
      </c>
      <c r="G4118" s="75">
        <v>82.085179999999994</v>
      </c>
      <c r="H4118" s="75">
        <v>88.982400000000013</v>
      </c>
      <c r="I4118" s="75">
        <v>86.112000000000009</v>
      </c>
      <c r="J4118" s="75">
        <v>81.328000000000003</v>
      </c>
      <c r="K4118" s="75">
        <v>66.975999999999999</v>
      </c>
      <c r="L4118" s="76">
        <v>70.686000000000007</v>
      </c>
      <c r="M4118" s="75">
        <v>86.112000000000009</v>
      </c>
      <c r="N4118" s="75">
        <v>86.112000000000009</v>
      </c>
      <c r="O4118" s="75">
        <v>86.112000000000009</v>
      </c>
      <c r="P4118" s="77">
        <v>66.975999999999999</v>
      </c>
      <c r="Q4118" s="77">
        <v>88.982400000000013</v>
      </c>
    </row>
    <row r="4119" spans="1:17" x14ac:dyDescent="0.2">
      <c r="A4119" s="19">
        <v>31601552</v>
      </c>
      <c r="B4119" s="19" t="s">
        <v>241</v>
      </c>
      <c r="D4119" s="73">
        <v>30.5</v>
      </c>
      <c r="E4119" s="74">
        <v>0</v>
      </c>
      <c r="G4119" s="75">
        <v>834.34793000000002</v>
      </c>
      <c r="H4119" s="75">
        <v>1776.0210000000002</v>
      </c>
      <c r="I4119" s="75">
        <v>1718.7300000000002</v>
      </c>
      <c r="J4119" s="75">
        <v>1623.2449999999999</v>
      </c>
      <c r="K4119" s="75">
        <v>1336.79</v>
      </c>
      <c r="L4119" s="74" t="s">
        <v>674</v>
      </c>
      <c r="M4119" s="75">
        <v>1718.7300000000002</v>
      </c>
      <c r="N4119" s="75">
        <v>1718.7300000000002</v>
      </c>
      <c r="O4119" s="75">
        <v>1718.7300000000002</v>
      </c>
      <c r="P4119" s="75">
        <v>834.34793000000002</v>
      </c>
      <c r="Q4119" s="75">
        <v>1776.0210000000002</v>
      </c>
    </row>
    <row r="4120" spans="1:17" x14ac:dyDescent="0.2">
      <c r="A4120" s="19">
        <v>31601628</v>
      </c>
      <c r="B4120" s="19" t="s">
        <v>2037</v>
      </c>
      <c r="C4120" s="20" t="s">
        <v>49</v>
      </c>
      <c r="D4120" s="73">
        <v>164.5</v>
      </c>
      <c r="E4120" s="74">
        <v>138.98899999999998</v>
      </c>
      <c r="G4120" s="75">
        <v>629.35008100000005</v>
      </c>
      <c r="H4120" s="75">
        <v>1339.6557</v>
      </c>
      <c r="I4120" s="75">
        <v>1296.4410000000003</v>
      </c>
      <c r="J4120" s="75">
        <v>1224.4165</v>
      </c>
      <c r="K4120" s="75">
        <v>1008.343</v>
      </c>
      <c r="L4120" s="74" t="s">
        <v>674</v>
      </c>
      <c r="M4120" s="75">
        <v>1296.4410000000003</v>
      </c>
      <c r="N4120" s="75">
        <v>1296.4410000000003</v>
      </c>
      <c r="O4120" s="75">
        <v>1296.4410000000003</v>
      </c>
      <c r="P4120" s="75">
        <v>629.35008100000005</v>
      </c>
      <c r="Q4120" s="75">
        <v>1339.6557</v>
      </c>
    </row>
    <row r="4121" spans="1:17" x14ac:dyDescent="0.2">
      <c r="A4121" s="19">
        <v>31601636</v>
      </c>
      <c r="B4121" s="19" t="s">
        <v>2719</v>
      </c>
      <c r="C4121" s="20">
        <v>94640</v>
      </c>
      <c r="D4121" s="73">
        <v>553</v>
      </c>
      <c r="E4121" s="74">
        <v>220.22499999999999</v>
      </c>
      <c r="G4121" s="75">
        <v>620.61644999999999</v>
      </c>
      <c r="H4121" s="75">
        <v>1321.0650000000001</v>
      </c>
      <c r="I4121" s="75">
        <v>1278.4500000000003</v>
      </c>
      <c r="J4121" s="75">
        <v>1207.425</v>
      </c>
      <c r="K4121" s="75">
        <v>994.34999999999991</v>
      </c>
      <c r="L4121" s="74" t="s">
        <v>674</v>
      </c>
      <c r="M4121" s="75">
        <v>1278.4500000000003</v>
      </c>
      <c r="N4121" s="75">
        <v>1278.4500000000003</v>
      </c>
      <c r="O4121" s="75">
        <v>1278.4500000000003</v>
      </c>
      <c r="P4121" s="75">
        <v>620.61644999999999</v>
      </c>
      <c r="Q4121" s="75">
        <v>1321.0650000000001</v>
      </c>
    </row>
    <row r="4122" spans="1:17" x14ac:dyDescent="0.2">
      <c r="A4122" s="19">
        <v>31601636</v>
      </c>
      <c r="B4122" s="19" t="s">
        <v>2719</v>
      </c>
      <c r="C4122" s="20">
        <v>94640</v>
      </c>
      <c r="D4122" s="73">
        <v>553</v>
      </c>
      <c r="E4122" s="74">
        <v>220.22499999999999</v>
      </c>
      <c r="G4122" s="75">
        <v>407.23448999999999</v>
      </c>
      <c r="H4122" s="75">
        <v>866.85300000000007</v>
      </c>
      <c r="I4122" s="75">
        <v>838.8900000000001</v>
      </c>
      <c r="J4122" s="75">
        <v>792.28499999999997</v>
      </c>
      <c r="K4122" s="75">
        <v>652.47</v>
      </c>
      <c r="L4122" s="74" t="s">
        <v>674</v>
      </c>
      <c r="M4122" s="75">
        <v>838.8900000000001</v>
      </c>
      <c r="N4122" s="75">
        <v>838.8900000000001</v>
      </c>
      <c r="O4122" s="75">
        <v>838.8900000000001</v>
      </c>
      <c r="P4122" s="75">
        <v>407.23448999999999</v>
      </c>
      <c r="Q4122" s="75">
        <v>866.85300000000007</v>
      </c>
    </row>
    <row r="4123" spans="1:17" x14ac:dyDescent="0.2">
      <c r="A4123" s="19">
        <v>31601735</v>
      </c>
      <c r="B4123" s="19" t="s">
        <v>3828</v>
      </c>
      <c r="C4123" s="20">
        <v>94618</v>
      </c>
      <c r="D4123" s="73">
        <v>114.5</v>
      </c>
      <c r="E4123" s="74">
        <v>133.5265</v>
      </c>
      <c r="G4123" s="75">
        <v>645.44110799999999</v>
      </c>
      <c r="H4123" s="75">
        <v>1373.9076</v>
      </c>
      <c r="I4123" s="75">
        <v>1329.5880000000002</v>
      </c>
      <c r="J4123" s="75">
        <v>1255.722</v>
      </c>
      <c r="K4123" s="75">
        <v>1034.1239999999998</v>
      </c>
      <c r="L4123" s="74" t="s">
        <v>674</v>
      </c>
      <c r="M4123" s="75">
        <v>1329.5880000000002</v>
      </c>
      <c r="N4123" s="75">
        <v>1329.5880000000002</v>
      </c>
      <c r="O4123" s="75">
        <v>1329.5880000000002</v>
      </c>
      <c r="P4123" s="75">
        <v>645.44110799999999</v>
      </c>
      <c r="Q4123" s="75">
        <v>1373.9076</v>
      </c>
    </row>
    <row r="4124" spans="1:17" x14ac:dyDescent="0.2">
      <c r="A4124" s="19">
        <v>31601743</v>
      </c>
      <c r="B4124" s="19" t="s">
        <v>1533</v>
      </c>
      <c r="C4124" s="20">
        <v>94729</v>
      </c>
      <c r="D4124" s="73">
        <v>192.25</v>
      </c>
      <c r="E4124" s="74">
        <v>0</v>
      </c>
      <c r="G4124" s="75">
        <v>174.76</v>
      </c>
      <c r="H4124" s="75">
        <v>372</v>
      </c>
      <c r="I4124" s="75">
        <v>360.00000000000006</v>
      </c>
      <c r="J4124" s="75">
        <v>340</v>
      </c>
      <c r="K4124" s="75">
        <v>280</v>
      </c>
      <c r="L4124" s="74" t="s">
        <v>674</v>
      </c>
      <c r="M4124" s="75">
        <v>360.00000000000006</v>
      </c>
      <c r="N4124" s="75">
        <v>360.00000000000006</v>
      </c>
      <c r="O4124" s="75">
        <v>360.00000000000006</v>
      </c>
      <c r="P4124" s="75">
        <v>174.76</v>
      </c>
      <c r="Q4124" s="75">
        <v>372</v>
      </c>
    </row>
    <row r="4125" spans="1:17" x14ac:dyDescent="0.2">
      <c r="A4125" s="19">
        <v>31601776</v>
      </c>
      <c r="B4125" s="19" t="s">
        <v>1611</v>
      </c>
      <c r="C4125" s="20">
        <v>94644</v>
      </c>
      <c r="D4125" s="73">
        <v>710.5</v>
      </c>
      <c r="E4125" s="74">
        <v>133.5265</v>
      </c>
      <c r="G4125" s="75">
        <v>597.31657300000006</v>
      </c>
      <c r="H4125" s="75">
        <v>1271.4681</v>
      </c>
      <c r="I4125" s="75">
        <v>1230.4530000000002</v>
      </c>
      <c r="J4125" s="75">
        <v>1162.0944999999999</v>
      </c>
      <c r="K4125" s="75">
        <v>957.01900000000001</v>
      </c>
      <c r="L4125" s="74" t="s">
        <v>674</v>
      </c>
      <c r="M4125" s="75">
        <v>1230.4530000000002</v>
      </c>
      <c r="N4125" s="75">
        <v>1230.4530000000002</v>
      </c>
      <c r="O4125" s="75">
        <v>1230.4530000000002</v>
      </c>
      <c r="P4125" s="75">
        <v>597.31657300000006</v>
      </c>
      <c r="Q4125" s="75">
        <v>1271.4681</v>
      </c>
    </row>
    <row r="4126" spans="1:17" x14ac:dyDescent="0.2">
      <c r="A4126" s="19">
        <v>31601784</v>
      </c>
      <c r="B4126" s="19" t="s">
        <v>1612</v>
      </c>
      <c r="C4126" s="20">
        <v>94645</v>
      </c>
      <c r="D4126" s="73">
        <v>169.75</v>
      </c>
      <c r="E4126" s="74">
        <v>0</v>
      </c>
      <c r="G4126" s="75">
        <v>132.489925</v>
      </c>
      <c r="H4126" s="75">
        <v>282.02250000000004</v>
      </c>
      <c r="I4126" s="75">
        <v>272.92500000000007</v>
      </c>
      <c r="J4126" s="75">
        <v>257.76249999999999</v>
      </c>
      <c r="K4126" s="75">
        <v>212.27499999999998</v>
      </c>
      <c r="L4126" s="74" t="s">
        <v>674</v>
      </c>
      <c r="M4126" s="75">
        <v>272.92500000000007</v>
      </c>
      <c r="N4126" s="75">
        <v>272.92500000000007</v>
      </c>
      <c r="O4126" s="75">
        <v>272.92500000000007</v>
      </c>
      <c r="P4126" s="75">
        <v>132.489925</v>
      </c>
      <c r="Q4126" s="75">
        <v>282.02250000000004</v>
      </c>
    </row>
    <row r="4127" spans="1:17" x14ac:dyDescent="0.2">
      <c r="A4127" s="19">
        <v>31601859</v>
      </c>
      <c r="B4127" s="19" t="s">
        <v>383</v>
      </c>
      <c r="C4127" s="20">
        <v>94727</v>
      </c>
      <c r="D4127" s="73">
        <v>409.25</v>
      </c>
      <c r="E4127" s="74">
        <v>167.24449999999999</v>
      </c>
      <c r="G4127" s="75">
        <v>810.66358100000002</v>
      </c>
      <c r="H4127" s="75">
        <v>1725.6057000000001</v>
      </c>
      <c r="I4127" s="75">
        <v>1669.9410000000003</v>
      </c>
      <c r="J4127" s="75">
        <v>1577.1665</v>
      </c>
      <c r="K4127" s="75">
        <v>1298.8429999999998</v>
      </c>
      <c r="L4127" s="74" t="s">
        <v>674</v>
      </c>
      <c r="M4127" s="75">
        <v>1669.9410000000003</v>
      </c>
      <c r="N4127" s="75">
        <v>1669.9410000000003</v>
      </c>
      <c r="O4127" s="75">
        <v>1669.9410000000003</v>
      </c>
      <c r="P4127" s="75">
        <v>810.66358100000002</v>
      </c>
      <c r="Q4127" s="75">
        <v>1725.6057000000001</v>
      </c>
    </row>
    <row r="4128" spans="1:17" x14ac:dyDescent="0.2">
      <c r="A4128" s="19">
        <v>31601875</v>
      </c>
      <c r="B4128" s="19" t="s">
        <v>3163</v>
      </c>
      <c r="C4128" s="20">
        <v>94799</v>
      </c>
      <c r="D4128" s="73">
        <v>189</v>
      </c>
      <c r="E4128" s="74">
        <v>167.24449999999999</v>
      </c>
      <c r="G4128" s="75">
        <v>802.82559500000002</v>
      </c>
      <c r="H4128" s="75">
        <v>1708.9215000000002</v>
      </c>
      <c r="I4128" s="75">
        <v>1653.7950000000003</v>
      </c>
      <c r="J4128" s="75">
        <v>1561.9175</v>
      </c>
      <c r="K4128" s="75">
        <v>1286.2849999999999</v>
      </c>
      <c r="L4128" s="74" t="s">
        <v>674</v>
      </c>
      <c r="M4128" s="75">
        <v>1653.7950000000003</v>
      </c>
      <c r="N4128" s="75">
        <v>1653.7950000000003</v>
      </c>
      <c r="O4128" s="75">
        <v>1653.7950000000003</v>
      </c>
      <c r="P4128" s="75">
        <v>802.82559500000002</v>
      </c>
      <c r="Q4128" s="75">
        <v>1708.9215000000002</v>
      </c>
    </row>
    <row r="4129" spans="1:17" x14ac:dyDescent="0.2">
      <c r="A4129" s="19">
        <v>31601875</v>
      </c>
      <c r="B4129" s="19" t="s">
        <v>3163</v>
      </c>
      <c r="C4129" s="20">
        <v>94799</v>
      </c>
      <c r="D4129" s="73">
        <v>189</v>
      </c>
      <c r="E4129" s="74">
        <v>167.24449999999999</v>
      </c>
      <c r="G4129" s="75">
        <v>47.144800000000004</v>
      </c>
      <c r="H4129" s="75">
        <v>94.329900000000009</v>
      </c>
      <c r="I4129" s="75">
        <v>91.287000000000006</v>
      </c>
      <c r="J4129" s="75">
        <v>86.215500000000006</v>
      </c>
      <c r="K4129" s="75">
        <v>71.001000000000005</v>
      </c>
      <c r="L4129" s="76">
        <v>0</v>
      </c>
      <c r="M4129" s="75">
        <v>91.287000000000006</v>
      </c>
      <c r="N4129" s="75">
        <v>91.287000000000006</v>
      </c>
      <c r="O4129" s="75">
        <v>91.287000000000006</v>
      </c>
      <c r="P4129" s="77">
        <v>0</v>
      </c>
      <c r="Q4129" s="77">
        <v>94.329900000000009</v>
      </c>
    </row>
    <row r="4130" spans="1:17" x14ac:dyDescent="0.2">
      <c r="A4130" s="19">
        <v>31601909</v>
      </c>
      <c r="B4130" s="19" t="s">
        <v>2298</v>
      </c>
      <c r="C4130" s="20">
        <v>95012</v>
      </c>
      <c r="D4130" s="73">
        <v>105.25</v>
      </c>
      <c r="E4130" s="74">
        <v>39.053999999999995</v>
      </c>
      <c r="G4130" s="75">
        <v>190.431603</v>
      </c>
      <c r="H4130" s="75">
        <v>405.35910000000001</v>
      </c>
      <c r="I4130" s="75">
        <v>392.28300000000007</v>
      </c>
      <c r="J4130" s="75">
        <v>370.48950000000002</v>
      </c>
      <c r="K4130" s="75">
        <v>305.10899999999998</v>
      </c>
      <c r="L4130" s="74" t="s">
        <v>674</v>
      </c>
      <c r="M4130" s="75">
        <v>392.28300000000007</v>
      </c>
      <c r="N4130" s="75">
        <v>392.28300000000007</v>
      </c>
      <c r="O4130" s="75">
        <v>392.28300000000007</v>
      </c>
      <c r="P4130" s="75">
        <v>190.431603</v>
      </c>
      <c r="Q4130" s="75">
        <v>405.35910000000001</v>
      </c>
    </row>
    <row r="4131" spans="1:17" x14ac:dyDescent="0.2">
      <c r="A4131" s="19">
        <v>31601909</v>
      </c>
      <c r="B4131" s="19" t="s">
        <v>2298</v>
      </c>
      <c r="C4131" s="20">
        <v>95012</v>
      </c>
      <c r="D4131" s="73">
        <v>105.25</v>
      </c>
      <c r="E4131" s="74">
        <v>39.053999999999995</v>
      </c>
      <c r="G4131" s="75">
        <v>509.211319</v>
      </c>
      <c r="H4131" s="75">
        <v>1083.9243000000001</v>
      </c>
      <c r="I4131" s="75">
        <v>1048.9590000000001</v>
      </c>
      <c r="J4131" s="75">
        <v>990.68349999999998</v>
      </c>
      <c r="K4131" s="75">
        <v>815.85699999999997</v>
      </c>
      <c r="L4131" s="74" t="s">
        <v>674</v>
      </c>
      <c r="M4131" s="75">
        <v>1048.9590000000001</v>
      </c>
      <c r="N4131" s="75">
        <v>1048.9590000000001</v>
      </c>
      <c r="O4131" s="75">
        <v>1048.9590000000001</v>
      </c>
      <c r="P4131" s="75">
        <v>509.211319</v>
      </c>
      <c r="Q4131" s="75">
        <v>1083.9243000000001</v>
      </c>
    </row>
    <row r="4132" spans="1:17" x14ac:dyDescent="0.2">
      <c r="A4132" s="19">
        <v>31601925</v>
      </c>
      <c r="B4132" s="19" t="s">
        <v>3541</v>
      </c>
      <c r="C4132" s="72"/>
      <c r="D4132" s="73">
        <v>416</v>
      </c>
      <c r="E4132" s="74">
        <v>0</v>
      </c>
      <c r="G4132" s="75" t="s">
        <v>2657</v>
      </c>
      <c r="H4132" s="75">
        <v>277.85609999999997</v>
      </c>
      <c r="I4132" s="75">
        <v>268.89299999999997</v>
      </c>
      <c r="J4132" s="75">
        <v>253.95449999999997</v>
      </c>
      <c r="K4132" s="75">
        <v>209.13899999999998</v>
      </c>
      <c r="L4132" s="76">
        <v>113.93100000000001</v>
      </c>
      <c r="M4132" s="75">
        <v>268.89299999999997</v>
      </c>
      <c r="N4132" s="75">
        <v>268.89299999999997</v>
      </c>
      <c r="O4132" s="75">
        <v>268.89299999999997</v>
      </c>
      <c r="P4132" s="77">
        <v>113.93100000000001</v>
      </c>
      <c r="Q4132" s="77">
        <v>277.85609999999997</v>
      </c>
    </row>
    <row r="4133" spans="1:17" x14ac:dyDescent="0.2">
      <c r="A4133" s="19">
        <v>31601933</v>
      </c>
      <c r="B4133" s="19" t="s">
        <v>2358</v>
      </c>
      <c r="C4133" s="72" t="s">
        <v>1389</v>
      </c>
      <c r="D4133" s="73">
        <v>652</v>
      </c>
      <c r="E4133" s="74">
        <v>0</v>
      </c>
      <c r="G4133" s="75">
        <v>6.5535000000000005</v>
      </c>
      <c r="H4133" s="75">
        <v>13.950000000000001</v>
      </c>
      <c r="I4133" s="75">
        <v>13.500000000000002</v>
      </c>
      <c r="J4133" s="75">
        <v>12.75</v>
      </c>
      <c r="K4133" s="75">
        <v>10.5</v>
      </c>
      <c r="L4133" s="74" t="s">
        <v>674</v>
      </c>
      <c r="M4133" s="75">
        <v>13.500000000000002</v>
      </c>
      <c r="N4133" s="75">
        <v>13.500000000000002</v>
      </c>
      <c r="O4133" s="75">
        <v>13.500000000000002</v>
      </c>
      <c r="P4133" s="75">
        <v>6.5535000000000005</v>
      </c>
      <c r="Q4133" s="75">
        <v>13.950000000000001</v>
      </c>
    </row>
    <row r="4134" spans="1:17" x14ac:dyDescent="0.2">
      <c r="A4134" s="19">
        <v>31602022</v>
      </c>
      <c r="B4134" s="19" t="s">
        <v>2248</v>
      </c>
      <c r="C4134" s="20">
        <v>94617</v>
      </c>
      <c r="D4134" s="73">
        <v>125</v>
      </c>
      <c r="E4134" s="74">
        <v>133.5265</v>
      </c>
      <c r="G4134" s="75">
        <v>64.86211999999999</v>
      </c>
      <c r="H4134" s="75">
        <v>0</v>
      </c>
      <c r="I4134" s="75">
        <v>0</v>
      </c>
      <c r="J4134" s="75">
        <v>0</v>
      </c>
      <c r="K4134" s="75">
        <v>0</v>
      </c>
      <c r="L4134" s="76">
        <v>62.658000000000008</v>
      </c>
      <c r="M4134" s="75">
        <v>0</v>
      </c>
      <c r="N4134" s="75">
        <v>0</v>
      </c>
      <c r="O4134" s="75">
        <v>0</v>
      </c>
      <c r="P4134" s="77">
        <v>0</v>
      </c>
      <c r="Q4134" s="77">
        <v>64.86211999999999</v>
      </c>
    </row>
    <row r="4135" spans="1:17" x14ac:dyDescent="0.2">
      <c r="A4135" s="19">
        <v>31602030</v>
      </c>
      <c r="B4135" s="19" t="s">
        <v>1387</v>
      </c>
      <c r="C4135" s="20">
        <v>31720</v>
      </c>
      <c r="D4135" s="73">
        <v>254.5</v>
      </c>
      <c r="E4135" s="74">
        <v>220.22499999999999</v>
      </c>
      <c r="G4135" s="75">
        <v>63.625746999999997</v>
      </c>
      <c r="H4135" s="75">
        <v>135.4359</v>
      </c>
      <c r="I4135" s="75">
        <v>131.06700000000001</v>
      </c>
      <c r="J4135" s="75">
        <v>123.7855</v>
      </c>
      <c r="K4135" s="75">
        <v>101.94099999999999</v>
      </c>
      <c r="L4135" s="74" t="s">
        <v>674</v>
      </c>
      <c r="M4135" s="75">
        <v>131.06700000000001</v>
      </c>
      <c r="N4135" s="75">
        <v>131.06700000000001</v>
      </c>
      <c r="O4135" s="75">
        <v>131.06700000000001</v>
      </c>
      <c r="P4135" s="75">
        <v>63.625746999999997</v>
      </c>
      <c r="Q4135" s="75">
        <v>135.4359</v>
      </c>
    </row>
    <row r="4136" spans="1:17" x14ac:dyDescent="0.2">
      <c r="A4136" s="19">
        <v>31601867</v>
      </c>
      <c r="B4136" s="19" t="s">
        <v>1647</v>
      </c>
      <c r="C4136" s="72"/>
      <c r="D4136" s="73">
        <v>3.5</v>
      </c>
      <c r="E4136" s="74">
        <v>0</v>
      </c>
      <c r="G4136" s="75">
        <v>82.085179999999994</v>
      </c>
      <c r="H4136" s="75">
        <v>88.982400000000013</v>
      </c>
      <c r="I4136" s="75">
        <v>86.112000000000009</v>
      </c>
      <c r="J4136" s="75">
        <v>81.328000000000003</v>
      </c>
      <c r="K4136" s="75">
        <v>66.975999999999999</v>
      </c>
      <c r="L4136" s="76">
        <v>70.686000000000007</v>
      </c>
      <c r="M4136" s="75">
        <v>86.112000000000009</v>
      </c>
      <c r="N4136" s="75">
        <v>86.112000000000009</v>
      </c>
      <c r="O4136" s="75">
        <v>86.112000000000009</v>
      </c>
      <c r="P4136" s="77">
        <v>66.975999999999999</v>
      </c>
      <c r="Q4136" s="77">
        <v>88.982400000000013</v>
      </c>
    </row>
    <row r="4137" spans="1:17" x14ac:dyDescent="0.2">
      <c r="A4137" s="19">
        <v>40120875</v>
      </c>
      <c r="B4137" s="19" t="s">
        <v>2028</v>
      </c>
      <c r="C4137" s="20">
        <v>93016</v>
      </c>
      <c r="D4137" s="73">
        <v>64</v>
      </c>
      <c r="E4137" s="74">
        <v>0</v>
      </c>
      <c r="G4137" s="75">
        <v>82.085179999999994</v>
      </c>
      <c r="H4137" s="75">
        <v>88.982400000000013</v>
      </c>
      <c r="I4137" s="75">
        <v>86.112000000000009</v>
      </c>
      <c r="J4137" s="75">
        <v>81.328000000000003</v>
      </c>
      <c r="K4137" s="75">
        <v>66.975999999999999</v>
      </c>
      <c r="L4137" s="76">
        <v>70.686000000000007</v>
      </c>
      <c r="M4137" s="75">
        <v>86.112000000000009</v>
      </c>
      <c r="N4137" s="75">
        <v>86.112000000000009</v>
      </c>
      <c r="O4137" s="75">
        <v>86.112000000000009</v>
      </c>
      <c r="P4137" s="77">
        <v>66.975999999999999</v>
      </c>
      <c r="Q4137" s="77">
        <v>88.982400000000013</v>
      </c>
    </row>
    <row r="4138" spans="1:17" x14ac:dyDescent="0.2">
      <c r="A4138" s="19">
        <v>40120883</v>
      </c>
      <c r="B4138" s="19" t="s">
        <v>2034</v>
      </c>
      <c r="C4138" s="20">
        <v>93016</v>
      </c>
      <c r="D4138" s="73">
        <v>66.25</v>
      </c>
      <c r="E4138" s="74">
        <v>0</v>
      </c>
      <c r="G4138" s="75">
        <v>0</v>
      </c>
      <c r="H4138" s="75">
        <v>90.265800000000013</v>
      </c>
      <c r="I4138" s="75">
        <v>87.353999999999999</v>
      </c>
      <c r="J4138" s="75">
        <v>82.501000000000005</v>
      </c>
      <c r="K4138" s="75">
        <v>67.941999999999993</v>
      </c>
      <c r="L4138" s="76">
        <v>0</v>
      </c>
      <c r="M4138" s="75">
        <v>87.353999999999999</v>
      </c>
      <c r="N4138" s="75">
        <v>87.353999999999999</v>
      </c>
      <c r="O4138" s="75">
        <v>87.353999999999999</v>
      </c>
      <c r="P4138" s="77">
        <v>0</v>
      </c>
      <c r="Q4138" s="77">
        <v>90.265800000000013</v>
      </c>
    </row>
    <row r="4139" spans="1:17" x14ac:dyDescent="0.2">
      <c r="A4139" s="19">
        <v>40126013</v>
      </c>
      <c r="B4139" s="19" t="s">
        <v>2126</v>
      </c>
      <c r="C4139" s="20">
        <v>93010</v>
      </c>
      <c r="D4139" s="73">
        <v>25.5</v>
      </c>
      <c r="E4139" s="74">
        <v>0</v>
      </c>
      <c r="G4139" s="75">
        <v>0</v>
      </c>
      <c r="H4139" s="75">
        <v>0</v>
      </c>
      <c r="I4139" s="75">
        <v>0</v>
      </c>
      <c r="J4139" s="75">
        <v>0</v>
      </c>
      <c r="K4139" s="75">
        <v>0</v>
      </c>
      <c r="L4139" s="74" t="s">
        <v>674</v>
      </c>
      <c r="M4139" s="75">
        <v>0</v>
      </c>
      <c r="N4139" s="75">
        <v>0</v>
      </c>
      <c r="O4139" s="75">
        <v>0</v>
      </c>
      <c r="P4139" s="75">
        <v>0</v>
      </c>
      <c r="Q4139" s="75">
        <v>0</v>
      </c>
    </row>
    <row r="4140" spans="1:17" x14ac:dyDescent="0.2">
      <c r="A4140" s="19">
        <v>40126021</v>
      </c>
      <c r="B4140" s="19" t="s">
        <v>1347</v>
      </c>
      <c r="C4140" s="20">
        <v>93018</v>
      </c>
      <c r="D4140" s="73">
        <v>44</v>
      </c>
      <c r="E4140" s="74">
        <v>0</v>
      </c>
      <c r="G4140" s="75">
        <v>8.9564500000000002</v>
      </c>
      <c r="H4140" s="75">
        <v>19.065000000000001</v>
      </c>
      <c r="I4140" s="75">
        <v>18.450000000000003</v>
      </c>
      <c r="J4140" s="75">
        <v>17.425000000000001</v>
      </c>
      <c r="K4140" s="75">
        <v>14.35</v>
      </c>
      <c r="L4140" s="74" t="s">
        <v>674</v>
      </c>
      <c r="M4140" s="75">
        <v>18.450000000000003</v>
      </c>
      <c r="N4140" s="75">
        <v>18.450000000000003</v>
      </c>
      <c r="O4140" s="75">
        <v>18.450000000000003</v>
      </c>
      <c r="P4140" s="75">
        <v>8.9564500000000002</v>
      </c>
      <c r="Q4140" s="75">
        <v>19.065000000000001</v>
      </c>
    </row>
    <row r="4141" spans="1:17" x14ac:dyDescent="0.2">
      <c r="A4141" s="19">
        <v>40126039</v>
      </c>
      <c r="B4141" s="19" t="s">
        <v>2033</v>
      </c>
      <c r="C4141" s="20">
        <v>93018</v>
      </c>
      <c r="D4141" s="73">
        <v>44</v>
      </c>
      <c r="E4141" s="74">
        <v>0</v>
      </c>
      <c r="G4141" s="75">
        <v>9.9394749999999998</v>
      </c>
      <c r="H4141" s="75">
        <v>21.157500000000002</v>
      </c>
      <c r="I4141" s="75">
        <v>20.475000000000001</v>
      </c>
      <c r="J4141" s="75">
        <v>19.337499999999999</v>
      </c>
      <c r="K4141" s="75">
        <v>15.924999999999999</v>
      </c>
      <c r="L4141" s="74" t="s">
        <v>674</v>
      </c>
      <c r="M4141" s="75">
        <v>20.475000000000001</v>
      </c>
      <c r="N4141" s="75">
        <v>20.475000000000001</v>
      </c>
      <c r="O4141" s="75">
        <v>20.475000000000001</v>
      </c>
      <c r="P4141" s="75">
        <v>9.9394749999999998</v>
      </c>
      <c r="Q4141" s="75">
        <v>21.157500000000002</v>
      </c>
    </row>
    <row r="4142" spans="1:17" x14ac:dyDescent="0.2">
      <c r="A4142" s="19">
        <v>40126047</v>
      </c>
      <c r="B4142" s="19" t="s">
        <v>2030</v>
      </c>
      <c r="C4142" s="20">
        <v>93272</v>
      </c>
      <c r="D4142" s="73">
        <v>75.25</v>
      </c>
      <c r="E4142" s="74">
        <v>0</v>
      </c>
      <c r="G4142" s="75">
        <v>2.1844999999999999</v>
      </c>
      <c r="H4142" s="75">
        <v>4.6500000000000004</v>
      </c>
      <c r="I4142" s="75">
        <v>4.5000000000000009</v>
      </c>
      <c r="J4142" s="75">
        <v>4.25</v>
      </c>
      <c r="K4142" s="75">
        <v>3.5</v>
      </c>
      <c r="L4142" s="74" t="s">
        <v>674</v>
      </c>
      <c r="M4142" s="75">
        <v>4.5000000000000009</v>
      </c>
      <c r="N4142" s="75">
        <v>4.5000000000000009</v>
      </c>
      <c r="O4142" s="75">
        <v>4.5000000000000009</v>
      </c>
      <c r="P4142" s="75">
        <v>2.1844999999999999</v>
      </c>
      <c r="Q4142" s="75">
        <v>4.6500000000000004</v>
      </c>
    </row>
    <row r="4143" spans="1:17" x14ac:dyDescent="0.2">
      <c r="A4143" s="19">
        <v>40126054</v>
      </c>
      <c r="B4143" s="19" t="s">
        <v>2029</v>
      </c>
      <c r="C4143" s="20">
        <v>9330626</v>
      </c>
      <c r="D4143" s="73">
        <v>217.25</v>
      </c>
      <c r="E4143" s="74">
        <v>0</v>
      </c>
      <c r="G4143" s="75">
        <v>1930.416436</v>
      </c>
      <c r="H4143" s="75">
        <v>4109.1491999999998</v>
      </c>
      <c r="I4143" s="75">
        <v>3976.596</v>
      </c>
      <c r="J4143" s="75">
        <v>3755.6739999999995</v>
      </c>
      <c r="K4143" s="75">
        <v>3092.9079999999994</v>
      </c>
      <c r="L4143" s="74" t="s">
        <v>674</v>
      </c>
      <c r="M4143" s="75">
        <v>3976.596</v>
      </c>
      <c r="N4143" s="75">
        <v>3976.596</v>
      </c>
      <c r="O4143" s="75">
        <v>3976.596</v>
      </c>
      <c r="P4143" s="75">
        <v>1930.416436</v>
      </c>
      <c r="Q4143" s="75">
        <v>4109.1491999999998</v>
      </c>
    </row>
    <row r="4144" spans="1:17" x14ac:dyDescent="0.2">
      <c r="A4144" s="19">
        <v>40126062</v>
      </c>
      <c r="B4144" s="19" t="s">
        <v>2035</v>
      </c>
      <c r="C4144" s="20">
        <v>9330826</v>
      </c>
      <c r="D4144" s="73">
        <v>201.25</v>
      </c>
      <c r="E4144" s="74">
        <v>0</v>
      </c>
      <c r="G4144" s="75">
        <v>0</v>
      </c>
      <c r="H4144" s="75">
        <v>0</v>
      </c>
      <c r="I4144" s="75">
        <v>0</v>
      </c>
      <c r="J4144" s="75">
        <v>0</v>
      </c>
      <c r="K4144" s="75">
        <v>0</v>
      </c>
      <c r="L4144" s="74" t="s">
        <v>674</v>
      </c>
      <c r="M4144" s="75">
        <v>0</v>
      </c>
      <c r="N4144" s="75">
        <v>0</v>
      </c>
      <c r="O4144" s="75">
        <v>0</v>
      </c>
      <c r="P4144" s="75">
        <v>0</v>
      </c>
      <c r="Q4144" s="75">
        <v>0</v>
      </c>
    </row>
    <row r="4145" spans="1:17" x14ac:dyDescent="0.2">
      <c r="A4145" s="19">
        <v>40126096</v>
      </c>
      <c r="B4145" s="19" t="s">
        <v>2036</v>
      </c>
      <c r="C4145" s="20">
        <v>93660</v>
      </c>
      <c r="D4145" s="73">
        <v>278.25</v>
      </c>
      <c r="E4145" s="74">
        <v>555.94449999999995</v>
      </c>
      <c r="G4145" s="75">
        <v>893.1896220000001</v>
      </c>
      <c r="H4145" s="75">
        <v>1901.2734000000003</v>
      </c>
      <c r="I4145" s="75">
        <v>1839.9420000000005</v>
      </c>
      <c r="J4145" s="75">
        <v>1737.723</v>
      </c>
      <c r="K4145" s="75">
        <v>1431.066</v>
      </c>
      <c r="L4145" s="74" t="s">
        <v>674</v>
      </c>
      <c r="M4145" s="75">
        <v>1839.9420000000005</v>
      </c>
      <c r="N4145" s="75">
        <v>1839.9420000000005</v>
      </c>
      <c r="O4145" s="75">
        <v>1839.9420000000005</v>
      </c>
      <c r="P4145" s="75">
        <v>893.1896220000001</v>
      </c>
      <c r="Q4145" s="75">
        <v>1901.2734000000003</v>
      </c>
    </row>
    <row r="4146" spans="1:17" x14ac:dyDescent="0.2">
      <c r="A4146" s="19">
        <v>40126104</v>
      </c>
      <c r="B4146" s="19" t="s">
        <v>455</v>
      </c>
      <c r="C4146" s="20">
        <v>93227</v>
      </c>
      <c r="D4146" s="73">
        <v>78.5</v>
      </c>
      <c r="E4146" s="74">
        <v>0</v>
      </c>
      <c r="G4146" s="75">
        <v>2883.0200890000001</v>
      </c>
      <c r="H4146" s="75">
        <v>6136.8933000000006</v>
      </c>
      <c r="I4146" s="75">
        <v>5938.929000000001</v>
      </c>
      <c r="J4146" s="75">
        <v>5608.9885000000004</v>
      </c>
      <c r="K4146" s="75">
        <v>4619.1670000000004</v>
      </c>
      <c r="L4146" s="74" t="s">
        <v>674</v>
      </c>
      <c r="M4146" s="75">
        <v>5938.929000000001</v>
      </c>
      <c r="N4146" s="75">
        <v>5938.929000000001</v>
      </c>
      <c r="O4146" s="75">
        <v>5938.929000000001</v>
      </c>
      <c r="P4146" s="75">
        <v>2883.0200890000001</v>
      </c>
      <c r="Q4146" s="75">
        <v>6136.8933000000006</v>
      </c>
    </row>
    <row r="4147" spans="1:17" x14ac:dyDescent="0.2">
      <c r="A4147" s="19">
        <v>40300079</v>
      </c>
      <c r="B4147" s="19" t="s">
        <v>702</v>
      </c>
      <c r="C4147" s="72" t="s">
        <v>703</v>
      </c>
      <c r="D4147" s="73">
        <v>1385</v>
      </c>
      <c r="E4147" s="74">
        <v>423.69449999999995</v>
      </c>
      <c r="G4147" s="75">
        <v>2230.9861599999999</v>
      </c>
      <c r="H4147" s="75">
        <v>4748.9520000000002</v>
      </c>
      <c r="I4147" s="75">
        <v>4595.76</v>
      </c>
      <c r="J4147" s="75">
        <v>4340.4399999999996</v>
      </c>
      <c r="K4147" s="75">
        <v>3574.4799999999996</v>
      </c>
      <c r="L4147" s="74" t="s">
        <v>674</v>
      </c>
      <c r="M4147" s="75">
        <v>4595.76</v>
      </c>
      <c r="N4147" s="75">
        <v>4595.76</v>
      </c>
      <c r="O4147" s="75">
        <v>4595.76</v>
      </c>
      <c r="P4147" s="75">
        <v>2230.9861599999999</v>
      </c>
      <c r="Q4147" s="75">
        <v>4748.9520000000002</v>
      </c>
    </row>
    <row r="4148" spans="1:17" x14ac:dyDescent="0.2">
      <c r="A4148" s="19">
        <v>40300079</v>
      </c>
      <c r="B4148" s="19" t="s">
        <v>702</v>
      </c>
      <c r="C4148" s="72" t="s">
        <v>703</v>
      </c>
      <c r="D4148" s="73">
        <v>1385</v>
      </c>
      <c r="E4148" s="74">
        <v>423.69449999999995</v>
      </c>
      <c r="G4148" s="75">
        <v>0</v>
      </c>
      <c r="H4148" s="75">
        <v>3348.9300000000003</v>
      </c>
      <c r="I4148" s="75">
        <v>3240.9</v>
      </c>
      <c r="J4148" s="75">
        <v>3060.85</v>
      </c>
      <c r="K4148" s="75">
        <v>2520.6999999999998</v>
      </c>
      <c r="L4148" s="76">
        <v>0</v>
      </c>
      <c r="M4148" s="75">
        <v>3240.9</v>
      </c>
      <c r="N4148" s="75">
        <v>3240.9</v>
      </c>
      <c r="O4148" s="75">
        <v>3240.9</v>
      </c>
      <c r="P4148" s="77">
        <v>0</v>
      </c>
      <c r="Q4148" s="77">
        <v>3348.9300000000003</v>
      </c>
    </row>
    <row r="4149" spans="1:17" x14ac:dyDescent="0.2">
      <c r="A4149" s="19">
        <v>40300154</v>
      </c>
      <c r="B4149" s="19" t="s">
        <v>4636</v>
      </c>
      <c r="C4149" s="20">
        <v>93312</v>
      </c>
      <c r="D4149" s="73">
        <v>1542</v>
      </c>
      <c r="E4149" s="74">
        <v>578.59949999999992</v>
      </c>
      <c r="G4149" s="75">
        <v>11754.707119999999</v>
      </c>
      <c r="H4149" s="75">
        <v>25021.464</v>
      </c>
      <c r="I4149" s="75">
        <v>24214.320000000003</v>
      </c>
      <c r="J4149" s="75">
        <v>22869.079999999998</v>
      </c>
      <c r="K4149" s="75">
        <v>18833.359999999997</v>
      </c>
      <c r="L4149" s="74" t="s">
        <v>674</v>
      </c>
      <c r="M4149" s="75">
        <v>24214.320000000003</v>
      </c>
      <c r="N4149" s="75">
        <v>24214.320000000003</v>
      </c>
      <c r="O4149" s="75">
        <v>24214.320000000003</v>
      </c>
      <c r="P4149" s="75">
        <v>11754.707119999999</v>
      </c>
      <c r="Q4149" s="75">
        <v>25021.464</v>
      </c>
    </row>
    <row r="4150" spans="1:17" x14ac:dyDescent="0.2">
      <c r="A4150" s="19">
        <v>40300154</v>
      </c>
      <c r="B4150" s="19" t="s">
        <v>4636</v>
      </c>
      <c r="C4150" s="20">
        <v>93312</v>
      </c>
      <c r="D4150" s="73">
        <v>1542</v>
      </c>
      <c r="E4150" s="74">
        <v>578.59949999999992</v>
      </c>
      <c r="G4150" s="75">
        <v>391.33133000000004</v>
      </c>
      <c r="H4150" s="75">
        <v>833.00100000000009</v>
      </c>
      <c r="I4150" s="75">
        <v>806.13000000000011</v>
      </c>
      <c r="J4150" s="75">
        <v>761.34500000000003</v>
      </c>
      <c r="K4150" s="75">
        <v>626.99</v>
      </c>
      <c r="L4150" s="74" t="s">
        <v>674</v>
      </c>
      <c r="M4150" s="75">
        <v>806.13000000000011</v>
      </c>
      <c r="N4150" s="75">
        <v>806.13000000000011</v>
      </c>
      <c r="O4150" s="75">
        <v>806.13000000000011</v>
      </c>
      <c r="P4150" s="75">
        <v>391.33133000000004</v>
      </c>
      <c r="Q4150" s="75">
        <v>833.00100000000009</v>
      </c>
    </row>
    <row r="4151" spans="1:17" x14ac:dyDescent="0.2">
      <c r="A4151" s="19">
        <v>40300162</v>
      </c>
      <c r="B4151" s="19" t="s">
        <v>4389</v>
      </c>
      <c r="C4151" s="20">
        <v>93350</v>
      </c>
      <c r="D4151" s="73">
        <v>2038.5</v>
      </c>
      <c r="E4151" s="74">
        <v>578.59949999999992</v>
      </c>
      <c r="G4151" s="75">
        <v>558.03052500000001</v>
      </c>
      <c r="H4151" s="75">
        <v>1187.8425</v>
      </c>
      <c r="I4151" s="75">
        <v>1149.5250000000001</v>
      </c>
      <c r="J4151" s="75">
        <v>1085.6624999999999</v>
      </c>
      <c r="K4151" s="75">
        <v>894.07499999999993</v>
      </c>
      <c r="L4151" s="74" t="s">
        <v>674</v>
      </c>
      <c r="M4151" s="75">
        <v>1149.5250000000001</v>
      </c>
      <c r="N4151" s="75">
        <v>1149.5250000000001</v>
      </c>
      <c r="O4151" s="75">
        <v>1149.5250000000001</v>
      </c>
      <c r="P4151" s="75">
        <v>558.03052500000001</v>
      </c>
      <c r="Q4151" s="75">
        <v>1187.8425</v>
      </c>
    </row>
    <row r="4152" spans="1:17" x14ac:dyDescent="0.2">
      <c r="A4152" s="19">
        <v>40300279</v>
      </c>
      <c r="B4152" s="19" t="s">
        <v>2236</v>
      </c>
      <c r="C4152" s="20">
        <v>93270</v>
      </c>
      <c r="D4152" s="73">
        <v>955.25</v>
      </c>
      <c r="E4152" s="74">
        <v>40.25</v>
      </c>
      <c r="G4152" s="75">
        <v>13.404092</v>
      </c>
      <c r="H4152" s="75">
        <v>28.532400000000003</v>
      </c>
      <c r="I4152" s="75">
        <v>27.612000000000005</v>
      </c>
      <c r="J4152" s="75">
        <v>26.077999999999999</v>
      </c>
      <c r="K4152" s="75">
        <v>21.475999999999999</v>
      </c>
      <c r="L4152" s="74" t="s">
        <v>674</v>
      </c>
      <c r="M4152" s="75">
        <v>27.612000000000005</v>
      </c>
      <c r="N4152" s="75">
        <v>27.612000000000005</v>
      </c>
      <c r="O4152" s="75">
        <v>27.612000000000005</v>
      </c>
      <c r="P4152" s="75">
        <v>13.404092</v>
      </c>
      <c r="Q4152" s="75">
        <v>28.532400000000003</v>
      </c>
    </row>
    <row r="4153" spans="1:17" x14ac:dyDescent="0.2">
      <c r="A4153" s="19">
        <v>40300279</v>
      </c>
      <c r="B4153" s="19" t="s">
        <v>2236</v>
      </c>
      <c r="C4153" s="20">
        <v>93270</v>
      </c>
      <c r="D4153" s="73">
        <v>955.25</v>
      </c>
      <c r="E4153" s="74">
        <v>40.25</v>
      </c>
      <c r="G4153" s="75">
        <v>23.1922</v>
      </c>
      <c r="H4153" s="75">
        <v>170.655</v>
      </c>
      <c r="I4153" s="75">
        <v>165.15</v>
      </c>
      <c r="J4153" s="75">
        <v>155.97499999999999</v>
      </c>
      <c r="K4153" s="75">
        <v>128.44999999999999</v>
      </c>
      <c r="L4153" s="76">
        <v>0</v>
      </c>
      <c r="M4153" s="75">
        <v>165.15</v>
      </c>
      <c r="N4153" s="75">
        <v>165.15</v>
      </c>
      <c r="O4153" s="75">
        <v>165.15</v>
      </c>
      <c r="P4153" s="77">
        <v>0</v>
      </c>
      <c r="Q4153" s="77">
        <v>170.655</v>
      </c>
    </row>
    <row r="4154" spans="1:17" x14ac:dyDescent="0.2">
      <c r="A4154" s="19">
        <v>40300287</v>
      </c>
      <c r="B4154" s="19" t="s">
        <v>454</v>
      </c>
      <c r="C4154" s="20">
        <v>93226</v>
      </c>
      <c r="D4154" s="73">
        <v>546.5</v>
      </c>
      <c r="E4154" s="74">
        <v>133.5265</v>
      </c>
      <c r="G4154" s="75">
        <v>36.874360000000003</v>
      </c>
      <c r="H4154" s="75">
        <v>78.492000000000004</v>
      </c>
      <c r="I4154" s="75">
        <v>75.960000000000022</v>
      </c>
      <c r="J4154" s="75">
        <v>71.740000000000009</v>
      </c>
      <c r="K4154" s="75">
        <v>59.08</v>
      </c>
      <c r="L4154" s="74" t="s">
        <v>674</v>
      </c>
      <c r="M4154" s="75">
        <v>75.960000000000022</v>
      </c>
      <c r="N4154" s="75">
        <v>75.960000000000022</v>
      </c>
      <c r="O4154" s="75">
        <v>75.960000000000022</v>
      </c>
      <c r="P4154" s="75">
        <v>36.874360000000003</v>
      </c>
      <c r="Q4154" s="75">
        <v>78.492000000000004</v>
      </c>
    </row>
    <row r="4155" spans="1:17" x14ac:dyDescent="0.2">
      <c r="A4155" s="19">
        <v>40300295</v>
      </c>
      <c r="B4155" s="19" t="s">
        <v>2596</v>
      </c>
      <c r="C4155" s="20">
        <v>93225</v>
      </c>
      <c r="D4155" s="73">
        <v>1953.5</v>
      </c>
      <c r="E4155" s="74">
        <v>133.5265</v>
      </c>
      <c r="G4155" s="75">
        <v>2.512175</v>
      </c>
      <c r="H4155" s="75">
        <v>5.3475000000000001</v>
      </c>
      <c r="I4155" s="75">
        <v>5.1750000000000007</v>
      </c>
      <c r="J4155" s="75">
        <v>4.8875000000000002</v>
      </c>
      <c r="K4155" s="75">
        <v>4.0249999999999995</v>
      </c>
      <c r="L4155" s="74" t="s">
        <v>674</v>
      </c>
      <c r="M4155" s="75">
        <v>5.1750000000000007</v>
      </c>
      <c r="N4155" s="75">
        <v>5.1750000000000007</v>
      </c>
      <c r="O4155" s="75">
        <v>5.1750000000000007</v>
      </c>
      <c r="P4155" s="75">
        <v>2.512175</v>
      </c>
      <c r="Q4155" s="75">
        <v>5.3475000000000001</v>
      </c>
    </row>
    <row r="4156" spans="1:17" x14ac:dyDescent="0.2">
      <c r="A4156" s="19">
        <v>40300303</v>
      </c>
      <c r="B4156" s="19" t="s">
        <v>941</v>
      </c>
      <c r="C4156" s="20">
        <v>93226</v>
      </c>
      <c r="D4156" s="73">
        <v>758.25</v>
      </c>
      <c r="E4156" s="74">
        <v>133.5265</v>
      </c>
      <c r="G4156" s="75">
        <v>101.09866000000001</v>
      </c>
      <c r="H4156" s="75">
        <v>215.20200000000003</v>
      </c>
      <c r="I4156" s="75">
        <v>208.26000000000005</v>
      </c>
      <c r="J4156" s="75">
        <v>196.69</v>
      </c>
      <c r="K4156" s="75">
        <v>161.97999999999999</v>
      </c>
      <c r="L4156" s="74" t="s">
        <v>674</v>
      </c>
      <c r="M4156" s="75">
        <v>208.26000000000005</v>
      </c>
      <c r="N4156" s="75">
        <v>208.26000000000005</v>
      </c>
      <c r="O4156" s="75">
        <v>208.26000000000005</v>
      </c>
      <c r="P4156" s="75">
        <v>101.09866000000001</v>
      </c>
      <c r="Q4156" s="75">
        <v>215.20200000000003</v>
      </c>
    </row>
    <row r="4157" spans="1:17" x14ac:dyDescent="0.2">
      <c r="A4157" s="19">
        <v>40300311</v>
      </c>
      <c r="B4157" s="19" t="s">
        <v>1912</v>
      </c>
      <c r="C4157" s="20">
        <v>93350</v>
      </c>
      <c r="D4157" s="73">
        <v>2038.5</v>
      </c>
      <c r="E4157" s="74">
        <v>578.59949999999992</v>
      </c>
      <c r="G4157" s="75">
        <v>163.12098400000002</v>
      </c>
      <c r="H4157" s="75">
        <v>347.22480000000002</v>
      </c>
      <c r="I4157" s="75">
        <v>336.02400000000006</v>
      </c>
      <c r="J4157" s="75">
        <v>317.35599999999999</v>
      </c>
      <c r="K4157" s="75">
        <v>261.35199999999998</v>
      </c>
      <c r="L4157" s="74" t="s">
        <v>674</v>
      </c>
      <c r="M4157" s="75">
        <v>336.02400000000006</v>
      </c>
      <c r="N4157" s="75">
        <v>336.02400000000006</v>
      </c>
      <c r="O4157" s="75">
        <v>336.02400000000006</v>
      </c>
      <c r="P4157" s="75">
        <v>163.12098400000002</v>
      </c>
      <c r="Q4157" s="75">
        <v>347.22480000000002</v>
      </c>
    </row>
    <row r="4158" spans="1:17" x14ac:dyDescent="0.2">
      <c r="A4158" s="19">
        <v>40300345</v>
      </c>
      <c r="B4158" s="19" t="s">
        <v>1563</v>
      </c>
      <c r="C4158" s="20">
        <v>93325</v>
      </c>
      <c r="D4158" s="73">
        <v>517.25</v>
      </c>
      <c r="E4158" s="74">
        <v>0</v>
      </c>
      <c r="G4158" s="75">
        <v>950.10021599999993</v>
      </c>
      <c r="H4158" s="75">
        <v>2022.4151999999999</v>
      </c>
      <c r="I4158" s="75">
        <v>1957.1760000000002</v>
      </c>
      <c r="J4158" s="75">
        <v>1848.4439999999997</v>
      </c>
      <c r="K4158" s="75">
        <v>1522.2479999999998</v>
      </c>
      <c r="L4158" s="74" t="s">
        <v>674</v>
      </c>
      <c r="M4158" s="75">
        <v>1957.1760000000002</v>
      </c>
      <c r="N4158" s="75">
        <v>1957.1760000000002</v>
      </c>
      <c r="O4158" s="75">
        <v>1957.1760000000002</v>
      </c>
      <c r="P4158" s="75">
        <v>950.10021599999993</v>
      </c>
      <c r="Q4158" s="75">
        <v>2022.4151999999999</v>
      </c>
    </row>
    <row r="4159" spans="1:17" x14ac:dyDescent="0.2">
      <c r="A4159" s="19">
        <v>40300352</v>
      </c>
      <c r="B4159" s="19" t="s">
        <v>3505</v>
      </c>
      <c r="C4159" s="20">
        <v>93288</v>
      </c>
      <c r="D4159" s="73">
        <v>162</v>
      </c>
      <c r="E4159" s="74">
        <v>40.25</v>
      </c>
      <c r="G4159" s="75">
        <v>24.161710000000003</v>
      </c>
      <c r="H4159" s="75">
        <v>252.72750000000002</v>
      </c>
      <c r="I4159" s="75">
        <v>244.57500000000002</v>
      </c>
      <c r="J4159" s="75">
        <v>230.98749999999998</v>
      </c>
      <c r="K4159" s="75">
        <v>190.22499999999999</v>
      </c>
      <c r="L4159" s="76">
        <v>0</v>
      </c>
      <c r="M4159" s="75">
        <v>244.57500000000002</v>
      </c>
      <c r="N4159" s="75">
        <v>244.57500000000002</v>
      </c>
      <c r="O4159" s="75">
        <v>244.57500000000002</v>
      </c>
      <c r="P4159" s="77">
        <v>0</v>
      </c>
      <c r="Q4159" s="77">
        <v>252.72750000000002</v>
      </c>
    </row>
    <row r="4160" spans="1:17" x14ac:dyDescent="0.2">
      <c r="A4160" s="19">
        <v>40300352</v>
      </c>
      <c r="B4160" s="19" t="s">
        <v>3505</v>
      </c>
      <c r="C4160" s="20">
        <v>93288</v>
      </c>
      <c r="D4160" s="73">
        <v>162</v>
      </c>
      <c r="E4160" s="74">
        <v>40.25</v>
      </c>
      <c r="G4160" s="75">
        <v>163.14381999999998</v>
      </c>
      <c r="H4160" s="75">
        <v>120.9</v>
      </c>
      <c r="I4160" s="75">
        <v>117</v>
      </c>
      <c r="J4160" s="75">
        <v>110.5</v>
      </c>
      <c r="K4160" s="75">
        <v>91</v>
      </c>
      <c r="L4160" s="76">
        <v>0</v>
      </c>
      <c r="M4160" s="75">
        <v>117</v>
      </c>
      <c r="N4160" s="75">
        <v>117</v>
      </c>
      <c r="O4160" s="75">
        <v>117</v>
      </c>
      <c r="P4160" s="77">
        <v>0</v>
      </c>
      <c r="Q4160" s="77">
        <v>163.14381999999998</v>
      </c>
    </row>
    <row r="4161" spans="1:17" x14ac:dyDescent="0.2">
      <c r="A4161" s="19">
        <v>40300360</v>
      </c>
      <c r="B4161" s="19" t="s">
        <v>3506</v>
      </c>
      <c r="C4161" s="20">
        <v>93293</v>
      </c>
      <c r="D4161" s="73">
        <v>220.25</v>
      </c>
      <c r="E4161" s="74">
        <v>40.25</v>
      </c>
      <c r="G4161" s="75">
        <v>169.24602999999999</v>
      </c>
      <c r="H4161" s="75">
        <v>1045.2735</v>
      </c>
      <c r="I4161" s="75">
        <v>1011.5550000000001</v>
      </c>
      <c r="J4161" s="75">
        <v>955.35749999999996</v>
      </c>
      <c r="K4161" s="75">
        <v>786.76499999999999</v>
      </c>
      <c r="L4161" s="76">
        <v>227.79</v>
      </c>
      <c r="M4161" s="75">
        <v>1011.5550000000001</v>
      </c>
      <c r="N4161" s="75">
        <v>1011.5550000000001</v>
      </c>
      <c r="O4161" s="75">
        <v>1011.5550000000001</v>
      </c>
      <c r="P4161" s="77">
        <v>169.24602999999999</v>
      </c>
      <c r="Q4161" s="77">
        <v>1045.2735</v>
      </c>
    </row>
    <row r="4162" spans="1:17" x14ac:dyDescent="0.2">
      <c r="A4162" s="19">
        <v>40300360</v>
      </c>
      <c r="B4162" s="19" t="s">
        <v>3506</v>
      </c>
      <c r="C4162" s="20">
        <v>93293</v>
      </c>
      <c r="D4162" s="73">
        <v>220.25</v>
      </c>
      <c r="E4162" s="74">
        <v>40.25</v>
      </c>
      <c r="G4162" s="75">
        <v>30.244910000000001</v>
      </c>
      <c r="H4162" s="75">
        <v>24.0684</v>
      </c>
      <c r="I4162" s="75">
        <v>23.291999999999998</v>
      </c>
      <c r="J4162" s="75">
        <v>21.997999999999998</v>
      </c>
      <c r="K4162" s="75">
        <v>18.116</v>
      </c>
      <c r="L4162" s="76">
        <v>0</v>
      </c>
      <c r="M4162" s="75">
        <v>23.291999999999998</v>
      </c>
      <c r="N4162" s="75">
        <v>23.291999999999998</v>
      </c>
      <c r="O4162" s="75">
        <v>23.291999999999998</v>
      </c>
      <c r="P4162" s="77">
        <v>0</v>
      </c>
      <c r="Q4162" s="77">
        <v>30.244910000000001</v>
      </c>
    </row>
    <row r="4163" spans="1:17" x14ac:dyDescent="0.2">
      <c r="A4163" s="19">
        <v>40300428</v>
      </c>
      <c r="B4163" s="19" t="s">
        <v>2138</v>
      </c>
      <c r="C4163" s="20">
        <v>92960</v>
      </c>
      <c r="D4163" s="73">
        <v>1725</v>
      </c>
      <c r="E4163" s="74">
        <v>676.36099999999988</v>
      </c>
      <c r="G4163" s="75">
        <v>93.168925000000002</v>
      </c>
      <c r="H4163" s="75">
        <v>198.32250000000002</v>
      </c>
      <c r="I4163" s="75">
        <v>191.92500000000004</v>
      </c>
      <c r="J4163" s="75">
        <v>181.26249999999999</v>
      </c>
      <c r="K4163" s="75">
        <v>149.27499999999998</v>
      </c>
      <c r="L4163" s="74" t="s">
        <v>674</v>
      </c>
      <c r="M4163" s="75">
        <v>191.92500000000004</v>
      </c>
      <c r="N4163" s="75">
        <v>191.92500000000004</v>
      </c>
      <c r="O4163" s="75">
        <v>191.92500000000004</v>
      </c>
      <c r="P4163" s="75">
        <v>93.168925000000002</v>
      </c>
      <c r="Q4163" s="75">
        <v>198.32250000000002</v>
      </c>
    </row>
    <row r="4164" spans="1:17" x14ac:dyDescent="0.2">
      <c r="A4164" s="19">
        <v>40300451</v>
      </c>
      <c r="B4164" s="19" t="s">
        <v>429</v>
      </c>
      <c r="C4164" s="20">
        <v>93660</v>
      </c>
      <c r="D4164" s="73">
        <v>2608</v>
      </c>
      <c r="E4164" s="74">
        <v>555.94449999999995</v>
      </c>
      <c r="G4164" s="75">
        <v>375.88254600000005</v>
      </c>
      <c r="H4164" s="75">
        <v>800.11620000000005</v>
      </c>
      <c r="I4164" s="75">
        <v>774.30600000000015</v>
      </c>
      <c r="J4164" s="75">
        <v>731.28899999999999</v>
      </c>
      <c r="K4164" s="75">
        <v>602.23799999999994</v>
      </c>
      <c r="L4164" s="74" t="s">
        <v>674</v>
      </c>
      <c r="M4164" s="75">
        <v>774.30600000000015</v>
      </c>
      <c r="N4164" s="75">
        <v>774.30600000000015</v>
      </c>
      <c r="O4164" s="75">
        <v>774.30600000000015</v>
      </c>
      <c r="P4164" s="75">
        <v>375.88254600000005</v>
      </c>
      <c r="Q4164" s="75">
        <v>800.11620000000005</v>
      </c>
    </row>
    <row r="4165" spans="1:17" x14ac:dyDescent="0.2">
      <c r="A4165" s="19">
        <v>40300451</v>
      </c>
      <c r="B4165" s="19" t="s">
        <v>429</v>
      </c>
      <c r="C4165" s="20">
        <v>93660</v>
      </c>
      <c r="D4165" s="73">
        <v>2608</v>
      </c>
      <c r="E4165" s="74">
        <v>555.94449999999995</v>
      </c>
      <c r="G4165" s="75">
        <v>48.504638</v>
      </c>
      <c r="H4165" s="75">
        <v>103.2486</v>
      </c>
      <c r="I4165" s="75">
        <v>99.918000000000006</v>
      </c>
      <c r="J4165" s="75">
        <v>94.36699999999999</v>
      </c>
      <c r="K4165" s="75">
        <v>77.713999999999999</v>
      </c>
      <c r="L4165" s="74" t="s">
        <v>674</v>
      </c>
      <c r="M4165" s="75">
        <v>99.918000000000006</v>
      </c>
      <c r="N4165" s="75">
        <v>99.918000000000006</v>
      </c>
      <c r="O4165" s="75">
        <v>99.918000000000006</v>
      </c>
      <c r="P4165" s="75">
        <v>48.504638</v>
      </c>
      <c r="Q4165" s="75">
        <v>103.2486</v>
      </c>
    </row>
    <row r="4166" spans="1:17" x14ac:dyDescent="0.2">
      <c r="A4166" s="19">
        <v>40300501</v>
      </c>
      <c r="B4166" s="19" t="s">
        <v>501</v>
      </c>
      <c r="C4166" s="72"/>
      <c r="D4166" s="73">
        <v>112.25</v>
      </c>
      <c r="E4166" s="74">
        <v>0</v>
      </c>
      <c r="G4166" s="75">
        <v>25.995550000000001</v>
      </c>
      <c r="H4166" s="75">
        <v>55.335000000000001</v>
      </c>
      <c r="I4166" s="75">
        <v>53.550000000000011</v>
      </c>
      <c r="J4166" s="75">
        <v>50.574999999999996</v>
      </c>
      <c r="K4166" s="75">
        <v>41.65</v>
      </c>
      <c r="L4166" s="74" t="s">
        <v>674</v>
      </c>
      <c r="M4166" s="75">
        <v>53.550000000000011</v>
      </c>
      <c r="N4166" s="75">
        <v>53.550000000000011</v>
      </c>
      <c r="O4166" s="75">
        <v>53.550000000000011</v>
      </c>
      <c r="P4166" s="75">
        <v>25.995550000000001</v>
      </c>
      <c r="Q4166" s="75">
        <v>55.335000000000001</v>
      </c>
    </row>
    <row r="4167" spans="1:17" x14ac:dyDescent="0.2">
      <c r="A4167" s="19">
        <v>40300519</v>
      </c>
      <c r="B4167" s="19" t="s">
        <v>5003</v>
      </c>
      <c r="C4167" s="72"/>
      <c r="D4167" s="73">
        <v>189.5</v>
      </c>
      <c r="E4167" s="74">
        <v>0</v>
      </c>
      <c r="G4167" s="75">
        <v>234.00364000000002</v>
      </c>
      <c r="H4167" s="75">
        <v>498.10800000000006</v>
      </c>
      <c r="I4167" s="75">
        <v>482.04000000000008</v>
      </c>
      <c r="J4167" s="75">
        <v>455.26</v>
      </c>
      <c r="K4167" s="75">
        <v>374.92</v>
      </c>
      <c r="L4167" s="74" t="s">
        <v>674</v>
      </c>
      <c r="M4167" s="75">
        <v>482.04000000000008</v>
      </c>
      <c r="N4167" s="75">
        <v>482.04000000000008</v>
      </c>
      <c r="O4167" s="75">
        <v>482.04000000000008</v>
      </c>
      <c r="P4167" s="75">
        <v>234.00364000000002</v>
      </c>
      <c r="Q4167" s="75">
        <v>498.10800000000006</v>
      </c>
    </row>
    <row r="4168" spans="1:17" x14ac:dyDescent="0.2">
      <c r="A4168" s="19">
        <v>40300527</v>
      </c>
      <c r="B4168" s="19" t="s">
        <v>911</v>
      </c>
      <c r="C4168" s="20">
        <v>93786</v>
      </c>
      <c r="D4168" s="73">
        <v>182</v>
      </c>
      <c r="E4168" s="74">
        <v>133.5265</v>
      </c>
      <c r="G4168" s="75">
        <v>0</v>
      </c>
      <c r="H4168" s="75">
        <v>980.74080000000004</v>
      </c>
      <c r="I4168" s="75">
        <v>949.10399999999993</v>
      </c>
      <c r="J4168" s="75">
        <v>896.37599999999998</v>
      </c>
      <c r="K4168" s="75">
        <v>738.19199999999989</v>
      </c>
      <c r="L4168" s="76">
        <v>0</v>
      </c>
      <c r="M4168" s="75">
        <v>949.10399999999993</v>
      </c>
      <c r="N4168" s="75">
        <v>949.10399999999993</v>
      </c>
      <c r="O4168" s="75">
        <v>949.10399999999993</v>
      </c>
      <c r="P4168" s="77">
        <v>0</v>
      </c>
      <c r="Q4168" s="77">
        <v>980.74080000000004</v>
      </c>
    </row>
    <row r="4169" spans="1:17" x14ac:dyDescent="0.2">
      <c r="A4169" s="19">
        <v>40300592</v>
      </c>
      <c r="B4169" s="19" t="s">
        <v>4380</v>
      </c>
      <c r="C4169" s="72"/>
      <c r="D4169" s="73">
        <v>14</v>
      </c>
      <c r="E4169" s="74">
        <v>0</v>
      </c>
      <c r="G4169" s="75">
        <v>0</v>
      </c>
      <c r="H4169" s="75">
        <v>279.76260000000002</v>
      </c>
      <c r="I4169" s="75">
        <v>270.738</v>
      </c>
      <c r="J4169" s="75">
        <v>255.69699999999997</v>
      </c>
      <c r="K4169" s="75">
        <v>210.57399999999998</v>
      </c>
      <c r="L4169" s="76">
        <v>0</v>
      </c>
      <c r="M4169" s="75">
        <v>270.738</v>
      </c>
      <c r="N4169" s="75">
        <v>270.738</v>
      </c>
      <c r="O4169" s="75">
        <v>270.738</v>
      </c>
      <c r="P4169" s="77">
        <v>0</v>
      </c>
      <c r="Q4169" s="77">
        <v>279.76260000000002</v>
      </c>
    </row>
    <row r="4170" spans="1:17" x14ac:dyDescent="0.2">
      <c r="A4170" s="19">
        <v>40300600</v>
      </c>
      <c r="B4170" s="19" t="s">
        <v>2893</v>
      </c>
      <c r="C4170" s="72"/>
      <c r="D4170" s="73">
        <v>4.5</v>
      </c>
      <c r="E4170" s="74">
        <v>0</v>
      </c>
      <c r="G4170" s="75">
        <v>0</v>
      </c>
      <c r="H4170" s="75">
        <v>286.44</v>
      </c>
      <c r="I4170" s="75">
        <v>277.2</v>
      </c>
      <c r="J4170" s="75">
        <v>261.8</v>
      </c>
      <c r="K4170" s="75">
        <v>215.6</v>
      </c>
      <c r="L4170" s="76">
        <v>0</v>
      </c>
      <c r="M4170" s="75">
        <v>277.2</v>
      </c>
      <c r="N4170" s="75">
        <v>277.2</v>
      </c>
      <c r="O4170" s="75">
        <v>277.2</v>
      </c>
      <c r="P4170" s="77">
        <v>0</v>
      </c>
      <c r="Q4170" s="77">
        <v>286.44</v>
      </c>
    </row>
    <row r="4171" spans="1:17" x14ac:dyDescent="0.2">
      <c r="A4171" s="19">
        <v>40300618</v>
      </c>
      <c r="B4171" s="19" t="s">
        <v>119</v>
      </c>
      <c r="C4171" s="72"/>
      <c r="D4171" s="73">
        <v>22.75</v>
      </c>
      <c r="E4171" s="74">
        <v>0</v>
      </c>
      <c r="G4171" s="75">
        <v>0</v>
      </c>
      <c r="H4171" s="75">
        <v>109.4982</v>
      </c>
      <c r="I4171" s="75">
        <v>105.96599999999999</v>
      </c>
      <c r="J4171" s="75">
        <v>100.07899999999999</v>
      </c>
      <c r="K4171" s="75">
        <v>82.417999999999992</v>
      </c>
      <c r="L4171" s="76">
        <v>0</v>
      </c>
      <c r="M4171" s="75">
        <v>105.96599999999999</v>
      </c>
      <c r="N4171" s="75">
        <v>105.96599999999999</v>
      </c>
      <c r="O4171" s="75">
        <v>105.96599999999999</v>
      </c>
      <c r="P4171" s="77">
        <v>0</v>
      </c>
      <c r="Q4171" s="77">
        <v>109.4982</v>
      </c>
    </row>
    <row r="4172" spans="1:17" x14ac:dyDescent="0.2">
      <c r="A4172" s="19">
        <v>40300717</v>
      </c>
      <c r="B4172" s="19" t="s">
        <v>4502</v>
      </c>
      <c r="C4172" s="72" t="s">
        <v>4503</v>
      </c>
      <c r="D4172" s="73">
        <v>1935.25</v>
      </c>
      <c r="E4172" s="74">
        <v>851.86249999999995</v>
      </c>
      <c r="G4172" s="75">
        <v>672.95400000000006</v>
      </c>
      <c r="H4172" s="75">
        <v>249.1935</v>
      </c>
      <c r="I4172" s="75">
        <v>241.155</v>
      </c>
      <c r="J4172" s="75">
        <v>227.75749999999999</v>
      </c>
      <c r="K4172" s="75">
        <v>187.56499999999997</v>
      </c>
      <c r="L4172" s="76">
        <v>0</v>
      </c>
      <c r="M4172" s="75">
        <v>241.155</v>
      </c>
      <c r="N4172" s="75">
        <v>241.155</v>
      </c>
      <c r="O4172" s="75">
        <v>241.155</v>
      </c>
      <c r="P4172" s="77">
        <v>0</v>
      </c>
      <c r="Q4172" s="77">
        <v>672.95400000000006</v>
      </c>
    </row>
    <row r="4173" spans="1:17" x14ac:dyDescent="0.2">
      <c r="A4173" s="19">
        <v>40300733</v>
      </c>
      <c r="B4173" s="19" t="s">
        <v>2054</v>
      </c>
      <c r="C4173" s="72" t="s">
        <v>1914</v>
      </c>
      <c r="D4173" s="73">
        <v>1615.75</v>
      </c>
      <c r="E4173" s="74">
        <v>851.86249999999995</v>
      </c>
      <c r="G4173" s="75">
        <v>672.95400000000006</v>
      </c>
      <c r="H4173" s="75">
        <v>249.1935</v>
      </c>
      <c r="I4173" s="75">
        <v>241.155</v>
      </c>
      <c r="J4173" s="75">
        <v>227.75749999999999</v>
      </c>
      <c r="K4173" s="75">
        <v>187.56499999999997</v>
      </c>
      <c r="L4173" s="76">
        <v>0</v>
      </c>
      <c r="M4173" s="75">
        <v>241.155</v>
      </c>
      <c r="N4173" s="75">
        <v>241.155</v>
      </c>
      <c r="O4173" s="75">
        <v>241.155</v>
      </c>
      <c r="P4173" s="77">
        <v>0</v>
      </c>
      <c r="Q4173" s="77">
        <v>672.95400000000006</v>
      </c>
    </row>
    <row r="4174" spans="1:17" x14ac:dyDescent="0.2">
      <c r="A4174" s="19">
        <v>40300758</v>
      </c>
      <c r="B4174" s="19" t="s">
        <v>1913</v>
      </c>
      <c r="C4174" s="72" t="s">
        <v>1914</v>
      </c>
      <c r="D4174" s="73">
        <v>1615.75</v>
      </c>
      <c r="E4174" s="74">
        <v>851.86249999999995</v>
      </c>
      <c r="G4174" s="75">
        <v>0</v>
      </c>
      <c r="H4174" s="75">
        <v>0</v>
      </c>
      <c r="I4174" s="75">
        <v>0</v>
      </c>
      <c r="J4174" s="75">
        <v>0</v>
      </c>
      <c r="K4174" s="75">
        <v>0</v>
      </c>
      <c r="L4174" s="74" t="s">
        <v>674</v>
      </c>
      <c r="M4174" s="75">
        <v>0</v>
      </c>
      <c r="N4174" s="75">
        <v>0</v>
      </c>
      <c r="O4174" s="75">
        <v>0</v>
      </c>
      <c r="P4174" s="75">
        <v>0</v>
      </c>
      <c r="Q4174" s="75">
        <v>0</v>
      </c>
    </row>
    <row r="4175" spans="1:17" x14ac:dyDescent="0.2">
      <c r="A4175" s="19">
        <v>40300766</v>
      </c>
      <c r="B4175" s="19" t="s">
        <v>704</v>
      </c>
      <c r="C4175" s="72" t="s">
        <v>705</v>
      </c>
      <c r="D4175" s="73">
        <v>2475.5</v>
      </c>
      <c r="E4175" s="74">
        <v>851.86249999999995</v>
      </c>
      <c r="G4175" s="75">
        <v>152.91499999999999</v>
      </c>
      <c r="H4175" s="75">
        <v>325.5</v>
      </c>
      <c r="I4175" s="75">
        <v>315.00000000000006</v>
      </c>
      <c r="J4175" s="75">
        <v>297.5</v>
      </c>
      <c r="K4175" s="75">
        <v>244.99999999999997</v>
      </c>
      <c r="L4175" s="74" t="s">
        <v>674</v>
      </c>
      <c r="M4175" s="75">
        <v>315.00000000000006</v>
      </c>
      <c r="N4175" s="75">
        <v>315.00000000000006</v>
      </c>
      <c r="O4175" s="75">
        <v>315.00000000000006</v>
      </c>
      <c r="P4175" s="75">
        <v>152.91499999999999</v>
      </c>
      <c r="Q4175" s="75">
        <v>325.5</v>
      </c>
    </row>
    <row r="4176" spans="1:17" x14ac:dyDescent="0.2">
      <c r="A4176" s="19">
        <v>40300766</v>
      </c>
      <c r="B4176" s="19" t="s">
        <v>704</v>
      </c>
      <c r="C4176" s="72" t="s">
        <v>705</v>
      </c>
      <c r="D4176" s="73">
        <v>2475.5</v>
      </c>
      <c r="E4176" s="74">
        <v>851.86249999999995</v>
      </c>
      <c r="G4176" s="75">
        <v>23.968333999999999</v>
      </c>
      <c r="H4176" s="75">
        <v>51.019800000000004</v>
      </c>
      <c r="I4176" s="75">
        <v>49.374000000000009</v>
      </c>
      <c r="J4176" s="75">
        <v>46.631</v>
      </c>
      <c r="K4176" s="75">
        <v>38.401999999999994</v>
      </c>
      <c r="L4176" s="74" t="s">
        <v>674</v>
      </c>
      <c r="M4176" s="75">
        <v>49.374000000000009</v>
      </c>
      <c r="N4176" s="75">
        <v>49.374000000000009</v>
      </c>
      <c r="O4176" s="75">
        <v>49.374000000000009</v>
      </c>
      <c r="P4176" s="75">
        <v>23.968333999999999</v>
      </c>
      <c r="Q4176" s="75">
        <v>51.019800000000004</v>
      </c>
    </row>
    <row r="4177" spans="1:17" x14ac:dyDescent="0.2">
      <c r="A4177" s="19">
        <v>40300816</v>
      </c>
      <c r="B4177" s="19" t="s">
        <v>1915</v>
      </c>
      <c r="C4177" s="20">
        <v>93017</v>
      </c>
      <c r="D4177" s="73">
        <v>1606.75</v>
      </c>
      <c r="E4177" s="74">
        <v>322.06899999999996</v>
      </c>
      <c r="G4177" s="75">
        <v>229.59094999999999</v>
      </c>
      <c r="H4177" s="75">
        <v>488.71500000000003</v>
      </c>
      <c r="I4177" s="75">
        <v>472.95000000000005</v>
      </c>
      <c r="J4177" s="75">
        <v>446.67500000000001</v>
      </c>
      <c r="K4177" s="75">
        <v>367.84999999999997</v>
      </c>
      <c r="L4177" s="74" t="s">
        <v>674</v>
      </c>
      <c r="M4177" s="75">
        <v>472.95000000000005</v>
      </c>
      <c r="N4177" s="75">
        <v>472.95000000000005</v>
      </c>
      <c r="O4177" s="75">
        <v>472.95000000000005</v>
      </c>
      <c r="P4177" s="75">
        <v>229.59094999999999</v>
      </c>
      <c r="Q4177" s="75">
        <v>488.71500000000003</v>
      </c>
    </row>
    <row r="4178" spans="1:17" x14ac:dyDescent="0.2">
      <c r="A4178" s="19">
        <v>40300816</v>
      </c>
      <c r="B4178" s="19" t="s">
        <v>1915</v>
      </c>
      <c r="C4178" s="20">
        <v>93017</v>
      </c>
      <c r="D4178" s="73">
        <v>1606.75</v>
      </c>
      <c r="E4178" s="74">
        <v>322.06899999999996</v>
      </c>
      <c r="G4178" s="75">
        <v>248.08929600000002</v>
      </c>
      <c r="H4178" s="75">
        <v>528.09120000000007</v>
      </c>
      <c r="I4178" s="75">
        <v>511.0560000000001</v>
      </c>
      <c r="J4178" s="75">
        <v>482.66399999999999</v>
      </c>
      <c r="K4178" s="75">
        <v>397.488</v>
      </c>
      <c r="L4178" s="74" t="s">
        <v>674</v>
      </c>
      <c r="M4178" s="75">
        <v>511.0560000000001</v>
      </c>
      <c r="N4178" s="75">
        <v>511.0560000000001</v>
      </c>
      <c r="O4178" s="75">
        <v>511.0560000000001</v>
      </c>
      <c r="P4178" s="75">
        <v>248.08929600000002</v>
      </c>
      <c r="Q4178" s="75">
        <v>528.09120000000007</v>
      </c>
    </row>
    <row r="4179" spans="1:17" x14ac:dyDescent="0.2">
      <c r="A4179" s="19">
        <v>40300824</v>
      </c>
      <c r="B4179" s="19" t="s">
        <v>379</v>
      </c>
      <c r="C4179" s="20">
        <v>93017</v>
      </c>
      <c r="D4179" s="73">
        <v>1606.75</v>
      </c>
      <c r="E4179" s="74">
        <v>322.06899999999996</v>
      </c>
      <c r="G4179" s="75">
        <v>70.882656000000011</v>
      </c>
      <c r="H4179" s="75">
        <v>150.88320000000002</v>
      </c>
      <c r="I4179" s="75">
        <v>146.01600000000002</v>
      </c>
      <c r="J4179" s="75">
        <v>137.904</v>
      </c>
      <c r="K4179" s="75">
        <v>113.568</v>
      </c>
      <c r="L4179" s="74" t="s">
        <v>674</v>
      </c>
      <c r="M4179" s="75">
        <v>146.01600000000002</v>
      </c>
      <c r="N4179" s="75">
        <v>146.01600000000002</v>
      </c>
      <c r="O4179" s="75">
        <v>146.01600000000002</v>
      </c>
      <c r="P4179" s="75">
        <v>70.882656000000011</v>
      </c>
      <c r="Q4179" s="75">
        <v>150.88320000000002</v>
      </c>
    </row>
    <row r="4180" spans="1:17" x14ac:dyDescent="0.2">
      <c r="A4180" s="19">
        <v>40300824</v>
      </c>
      <c r="B4180" s="19" t="s">
        <v>379</v>
      </c>
      <c r="C4180" s="20">
        <v>93017</v>
      </c>
      <c r="D4180" s="73">
        <v>1606.75</v>
      </c>
      <c r="E4180" s="74">
        <v>322.06899999999996</v>
      </c>
      <c r="G4180" s="75">
        <v>91.312100000000001</v>
      </c>
      <c r="H4180" s="75">
        <v>194.37</v>
      </c>
      <c r="I4180" s="75">
        <v>188.10000000000002</v>
      </c>
      <c r="J4180" s="75">
        <v>177.65</v>
      </c>
      <c r="K4180" s="75">
        <v>146.29999999999998</v>
      </c>
      <c r="L4180" s="74" t="s">
        <v>674</v>
      </c>
      <c r="M4180" s="75">
        <v>188.10000000000002</v>
      </c>
      <c r="N4180" s="75">
        <v>188.10000000000002</v>
      </c>
      <c r="O4180" s="75">
        <v>188.10000000000002</v>
      </c>
      <c r="P4180" s="75">
        <v>91.312100000000001</v>
      </c>
      <c r="Q4180" s="75">
        <v>194.37</v>
      </c>
    </row>
    <row r="4181" spans="1:17" x14ac:dyDescent="0.2">
      <c r="A4181" s="19">
        <v>40300881</v>
      </c>
      <c r="B4181" s="19" t="s">
        <v>3561</v>
      </c>
      <c r="C4181" s="20">
        <v>93306</v>
      </c>
      <c r="D4181" s="73">
        <v>2414.5</v>
      </c>
      <c r="E4181" s="74">
        <v>578.59949999999992</v>
      </c>
      <c r="G4181" s="75">
        <v>581.71487400000001</v>
      </c>
      <c r="H4181" s="75">
        <v>1238.2578000000001</v>
      </c>
      <c r="I4181" s="75">
        <v>1198.3140000000003</v>
      </c>
      <c r="J4181" s="75">
        <v>1131.741</v>
      </c>
      <c r="K4181" s="75">
        <v>932.02199999999993</v>
      </c>
      <c r="L4181" s="74" t="s">
        <v>674</v>
      </c>
      <c r="M4181" s="75">
        <v>1198.3140000000003</v>
      </c>
      <c r="N4181" s="75">
        <v>1198.3140000000003</v>
      </c>
      <c r="O4181" s="75">
        <v>1198.3140000000003</v>
      </c>
      <c r="P4181" s="75">
        <v>581.71487400000001</v>
      </c>
      <c r="Q4181" s="75">
        <v>1238.2578000000001</v>
      </c>
    </row>
    <row r="4182" spans="1:17" x14ac:dyDescent="0.2">
      <c r="A4182" s="19">
        <v>40300881</v>
      </c>
      <c r="B4182" s="19" t="s">
        <v>3561</v>
      </c>
      <c r="C4182" s="20">
        <v>93306</v>
      </c>
      <c r="D4182" s="73">
        <v>2414.5</v>
      </c>
      <c r="E4182" s="74">
        <v>578.59949999999992</v>
      </c>
      <c r="G4182" s="75">
        <v>448.469112</v>
      </c>
      <c r="H4182" s="75">
        <v>954.6264000000001</v>
      </c>
      <c r="I4182" s="75">
        <v>923.83200000000011</v>
      </c>
      <c r="J4182" s="75">
        <v>872.50800000000004</v>
      </c>
      <c r="K4182" s="75">
        <v>718.53599999999994</v>
      </c>
      <c r="L4182" s="74" t="s">
        <v>674</v>
      </c>
      <c r="M4182" s="75">
        <v>923.83200000000011</v>
      </c>
      <c r="N4182" s="75">
        <v>923.83200000000011</v>
      </c>
      <c r="O4182" s="75">
        <v>923.83200000000011</v>
      </c>
      <c r="P4182" s="75">
        <v>448.469112</v>
      </c>
      <c r="Q4182" s="75">
        <v>954.6264000000001</v>
      </c>
    </row>
    <row r="4183" spans="1:17" x14ac:dyDescent="0.2">
      <c r="A4183" s="19">
        <v>40300931</v>
      </c>
      <c r="B4183" s="19" t="s">
        <v>4763</v>
      </c>
      <c r="C4183" s="20">
        <v>33016</v>
      </c>
      <c r="D4183" s="73">
        <v>1374.25</v>
      </c>
      <c r="E4183" s="74">
        <v>1711.0274999999997</v>
      </c>
      <c r="G4183" s="75">
        <v>202.61237500000001</v>
      </c>
      <c r="H4183" s="75">
        <v>431.28750000000002</v>
      </c>
      <c r="I4183" s="75">
        <v>417.37500000000006</v>
      </c>
      <c r="J4183" s="75">
        <v>394.1875</v>
      </c>
      <c r="K4183" s="75">
        <v>324.625</v>
      </c>
      <c r="L4183" s="74" t="s">
        <v>674</v>
      </c>
      <c r="M4183" s="75">
        <v>417.37500000000006</v>
      </c>
      <c r="N4183" s="75">
        <v>417.37500000000006</v>
      </c>
      <c r="O4183" s="75">
        <v>417.37500000000006</v>
      </c>
      <c r="P4183" s="75">
        <v>202.61237500000001</v>
      </c>
      <c r="Q4183" s="75">
        <v>431.28750000000002</v>
      </c>
    </row>
    <row r="4184" spans="1:17" x14ac:dyDescent="0.2">
      <c r="A4184" s="19">
        <v>40300949</v>
      </c>
      <c r="B4184" s="19" t="s">
        <v>1504</v>
      </c>
      <c r="C4184" s="20">
        <v>93303</v>
      </c>
      <c r="D4184" s="73">
        <v>1654.5</v>
      </c>
      <c r="E4184" s="74">
        <v>578.59949999999992</v>
      </c>
      <c r="G4184" s="75">
        <v>88.406715000000005</v>
      </c>
      <c r="H4184" s="75">
        <v>188.18549999999999</v>
      </c>
      <c r="I4184" s="75">
        <v>182.11500000000001</v>
      </c>
      <c r="J4184" s="75">
        <v>171.9975</v>
      </c>
      <c r="K4184" s="75">
        <v>141.64499999999998</v>
      </c>
      <c r="L4184" s="74" t="s">
        <v>674</v>
      </c>
      <c r="M4184" s="75">
        <v>182.11500000000001</v>
      </c>
      <c r="N4184" s="75">
        <v>182.11500000000001</v>
      </c>
      <c r="O4184" s="75">
        <v>182.11500000000001</v>
      </c>
      <c r="P4184" s="75">
        <v>88.406715000000005</v>
      </c>
      <c r="Q4184" s="75">
        <v>188.18549999999999</v>
      </c>
    </row>
    <row r="4185" spans="1:17" x14ac:dyDescent="0.2">
      <c r="A4185" s="19">
        <v>40300949</v>
      </c>
      <c r="B4185" s="19" t="s">
        <v>1504</v>
      </c>
      <c r="C4185" s="20">
        <v>93303</v>
      </c>
      <c r="D4185" s="73">
        <v>1654.5</v>
      </c>
      <c r="E4185" s="74">
        <v>578.59949999999992</v>
      </c>
      <c r="G4185" s="75">
        <v>235.03035500000001</v>
      </c>
      <c r="H4185" s="75">
        <v>500.29350000000005</v>
      </c>
      <c r="I4185" s="75">
        <v>484.15500000000009</v>
      </c>
      <c r="J4185" s="75">
        <v>457.25750000000005</v>
      </c>
      <c r="K4185" s="75">
        <v>376.565</v>
      </c>
      <c r="L4185" s="74" t="s">
        <v>674</v>
      </c>
      <c r="M4185" s="75">
        <v>484.15500000000009</v>
      </c>
      <c r="N4185" s="75">
        <v>484.15500000000009</v>
      </c>
      <c r="O4185" s="75">
        <v>484.15500000000009</v>
      </c>
      <c r="P4185" s="75">
        <v>235.03035500000001</v>
      </c>
      <c r="Q4185" s="75">
        <v>500.29350000000005</v>
      </c>
    </row>
    <row r="4186" spans="1:17" x14ac:dyDescent="0.2">
      <c r="A4186" s="19">
        <v>40300956</v>
      </c>
      <c r="B4186" s="19" t="s">
        <v>1505</v>
      </c>
      <c r="C4186" s="20">
        <v>93005</v>
      </c>
      <c r="D4186" s="73">
        <v>243.25</v>
      </c>
      <c r="E4186" s="74">
        <v>66.10199999999999</v>
      </c>
      <c r="G4186" s="75">
        <v>287.71175699999998</v>
      </c>
      <c r="H4186" s="75">
        <v>612.43290000000002</v>
      </c>
      <c r="I4186" s="75">
        <v>592.67700000000002</v>
      </c>
      <c r="J4186" s="75">
        <v>559.75049999999999</v>
      </c>
      <c r="K4186" s="75">
        <v>460.97099999999995</v>
      </c>
      <c r="L4186" s="74" t="s">
        <v>674</v>
      </c>
      <c r="M4186" s="75">
        <v>592.67700000000002</v>
      </c>
      <c r="N4186" s="75">
        <v>592.67700000000002</v>
      </c>
      <c r="O4186" s="75">
        <v>592.67700000000002</v>
      </c>
      <c r="P4186" s="75">
        <v>287.71175699999998</v>
      </c>
      <c r="Q4186" s="75">
        <v>612.43290000000002</v>
      </c>
    </row>
    <row r="4187" spans="1:17" x14ac:dyDescent="0.2">
      <c r="A4187" s="19">
        <v>40300956</v>
      </c>
      <c r="B4187" s="19" t="s">
        <v>1505</v>
      </c>
      <c r="C4187" s="20">
        <v>93005</v>
      </c>
      <c r="D4187" s="73">
        <v>243.25</v>
      </c>
      <c r="E4187" s="74">
        <v>66.10199999999999</v>
      </c>
      <c r="G4187" s="75">
        <v>88.944102000000001</v>
      </c>
      <c r="H4187" s="75">
        <v>189.32940000000002</v>
      </c>
      <c r="I4187" s="75">
        <v>183.22200000000004</v>
      </c>
      <c r="J4187" s="75">
        <v>173.04300000000001</v>
      </c>
      <c r="K4187" s="75">
        <v>142.506</v>
      </c>
      <c r="L4187" s="74" t="s">
        <v>674</v>
      </c>
      <c r="M4187" s="75">
        <v>183.22200000000004</v>
      </c>
      <c r="N4187" s="75">
        <v>183.22200000000004</v>
      </c>
      <c r="O4187" s="75">
        <v>183.22200000000004</v>
      </c>
      <c r="P4187" s="75">
        <v>88.944102000000001</v>
      </c>
      <c r="Q4187" s="75">
        <v>189.32940000000002</v>
      </c>
    </row>
    <row r="4188" spans="1:17" x14ac:dyDescent="0.2">
      <c r="A4188" s="19">
        <v>40300956</v>
      </c>
      <c r="B4188" s="19" t="s">
        <v>1505</v>
      </c>
      <c r="C4188" s="20">
        <v>93005</v>
      </c>
      <c r="D4188" s="73">
        <v>243.25</v>
      </c>
      <c r="E4188" s="74">
        <v>66.10199999999999</v>
      </c>
      <c r="G4188" s="75" t="s">
        <v>2657</v>
      </c>
      <c r="H4188" s="75">
        <v>148.44660000000002</v>
      </c>
      <c r="I4188" s="75">
        <v>143.65800000000002</v>
      </c>
      <c r="J4188" s="75">
        <v>135.67699999999999</v>
      </c>
      <c r="K4188" s="75">
        <v>111.73399999999999</v>
      </c>
      <c r="L4188" s="76">
        <v>124.515</v>
      </c>
      <c r="M4188" s="75">
        <v>143.65800000000002</v>
      </c>
      <c r="N4188" s="75">
        <v>143.65800000000002</v>
      </c>
      <c r="O4188" s="75">
        <v>143.65800000000002</v>
      </c>
      <c r="P4188" s="77">
        <v>111.73399999999999</v>
      </c>
      <c r="Q4188" s="77">
        <v>148.44660000000002</v>
      </c>
    </row>
    <row r="4189" spans="1:17" x14ac:dyDescent="0.2">
      <c r="A4189" s="19">
        <v>40300998</v>
      </c>
      <c r="B4189" s="19" t="s">
        <v>3013</v>
      </c>
      <c r="C4189" s="72" t="s">
        <v>3014</v>
      </c>
      <c r="D4189" s="73">
        <v>98.75</v>
      </c>
      <c r="E4189" s="74">
        <v>40.25</v>
      </c>
      <c r="G4189" s="75">
        <v>0</v>
      </c>
      <c r="H4189" s="75">
        <v>999.05250000000001</v>
      </c>
      <c r="I4189" s="75">
        <v>966.82500000000005</v>
      </c>
      <c r="J4189" s="75">
        <v>913.11249999999995</v>
      </c>
      <c r="K4189" s="75">
        <v>751.97499999999991</v>
      </c>
      <c r="L4189" s="76">
        <v>0</v>
      </c>
      <c r="M4189" s="75">
        <v>966.82500000000005</v>
      </c>
      <c r="N4189" s="75">
        <v>966.82500000000005</v>
      </c>
      <c r="O4189" s="75">
        <v>966.82500000000005</v>
      </c>
      <c r="P4189" s="77">
        <v>0</v>
      </c>
      <c r="Q4189" s="77">
        <v>999.05250000000001</v>
      </c>
    </row>
    <row r="4190" spans="1:17" x14ac:dyDescent="0.2">
      <c r="A4190" s="19">
        <v>40300998</v>
      </c>
      <c r="B4190" s="19" t="s">
        <v>3013</v>
      </c>
      <c r="C4190" s="72" t="s">
        <v>3014</v>
      </c>
      <c r="D4190" s="73">
        <v>98.75</v>
      </c>
      <c r="E4190" s="74">
        <v>40.25</v>
      </c>
      <c r="G4190" s="75">
        <v>372.24753800000002</v>
      </c>
      <c r="H4190" s="75">
        <v>792.37860000000001</v>
      </c>
      <c r="I4190" s="75">
        <v>766.8180000000001</v>
      </c>
      <c r="J4190" s="75">
        <v>724.21699999999998</v>
      </c>
      <c r="K4190" s="75">
        <v>596.41399999999999</v>
      </c>
      <c r="L4190" s="74" t="s">
        <v>674</v>
      </c>
      <c r="M4190" s="75">
        <v>766.8180000000001</v>
      </c>
      <c r="N4190" s="75">
        <v>766.8180000000001</v>
      </c>
      <c r="O4190" s="75">
        <v>766.8180000000001</v>
      </c>
      <c r="P4190" s="75">
        <v>372.24753800000002</v>
      </c>
      <c r="Q4190" s="75">
        <v>792.37860000000001</v>
      </c>
    </row>
    <row r="4191" spans="1:17" x14ac:dyDescent="0.2">
      <c r="A4191" s="19">
        <v>40301012</v>
      </c>
      <c r="B4191" s="19" t="s">
        <v>3963</v>
      </c>
      <c r="C4191" s="72" t="s">
        <v>3016</v>
      </c>
      <c r="D4191" s="73">
        <v>9918.75</v>
      </c>
      <c r="E4191" s="74">
        <v>0</v>
      </c>
      <c r="G4191" s="75">
        <v>114.33673</v>
      </c>
      <c r="H4191" s="75">
        <v>243.381</v>
      </c>
      <c r="I4191" s="75">
        <v>235.53000000000003</v>
      </c>
      <c r="J4191" s="75">
        <v>222.44499999999999</v>
      </c>
      <c r="K4191" s="75">
        <v>183.18999999999997</v>
      </c>
      <c r="L4191" s="74" t="s">
        <v>674</v>
      </c>
      <c r="M4191" s="75">
        <v>235.53000000000003</v>
      </c>
      <c r="N4191" s="75">
        <v>235.53000000000003</v>
      </c>
      <c r="O4191" s="75">
        <v>235.53000000000003</v>
      </c>
      <c r="P4191" s="75">
        <v>114.33673</v>
      </c>
      <c r="Q4191" s="75">
        <v>243.381</v>
      </c>
    </row>
    <row r="4192" spans="1:17" x14ac:dyDescent="0.2">
      <c r="A4192" s="19">
        <v>40301053</v>
      </c>
      <c r="B4192" s="19" t="s">
        <v>1823</v>
      </c>
      <c r="C4192" s="20">
        <v>93005</v>
      </c>
      <c r="D4192" s="73">
        <v>36.75</v>
      </c>
      <c r="E4192" s="74">
        <v>66.10199999999999</v>
      </c>
      <c r="G4192" s="75">
        <v>10.922499999999999</v>
      </c>
      <c r="H4192" s="75">
        <v>23.25</v>
      </c>
      <c r="I4192" s="75">
        <v>22.500000000000004</v>
      </c>
      <c r="J4192" s="75">
        <v>21.25</v>
      </c>
      <c r="K4192" s="75">
        <v>17.5</v>
      </c>
      <c r="L4192" s="74" t="s">
        <v>674</v>
      </c>
      <c r="M4192" s="75">
        <v>22.500000000000004</v>
      </c>
      <c r="N4192" s="75">
        <v>22.500000000000004</v>
      </c>
      <c r="O4192" s="75">
        <v>22.500000000000004</v>
      </c>
      <c r="P4192" s="75">
        <v>10.922499999999999</v>
      </c>
      <c r="Q4192" s="75">
        <v>23.25</v>
      </c>
    </row>
    <row r="4193" spans="1:17" x14ac:dyDescent="0.2">
      <c r="A4193" s="19">
        <v>40301087</v>
      </c>
      <c r="B4193" s="19" t="s">
        <v>3</v>
      </c>
      <c r="C4193" s="20">
        <v>93000</v>
      </c>
      <c r="D4193" s="73">
        <v>147.5</v>
      </c>
      <c r="E4193" s="74">
        <v>0</v>
      </c>
      <c r="G4193" s="75">
        <v>0</v>
      </c>
      <c r="H4193" s="75">
        <v>0</v>
      </c>
      <c r="I4193" s="75">
        <v>0</v>
      </c>
      <c r="J4193" s="75">
        <v>0</v>
      </c>
      <c r="K4193" s="75">
        <v>0</v>
      </c>
      <c r="L4193" s="74" t="s">
        <v>674</v>
      </c>
      <c r="M4193" s="75">
        <v>0</v>
      </c>
      <c r="N4193" s="75">
        <v>0</v>
      </c>
      <c r="O4193" s="75">
        <v>0</v>
      </c>
      <c r="P4193" s="75">
        <v>0</v>
      </c>
      <c r="Q4193" s="75">
        <v>0</v>
      </c>
    </row>
    <row r="4194" spans="1:17" x14ac:dyDescent="0.2">
      <c r="A4194" s="19">
        <v>40301095</v>
      </c>
      <c r="B4194" s="19" t="s">
        <v>4856</v>
      </c>
      <c r="C4194" s="20">
        <v>93015</v>
      </c>
      <c r="D4194" s="73">
        <v>321.25</v>
      </c>
      <c r="E4194" s="74">
        <v>0</v>
      </c>
      <c r="G4194" s="75">
        <v>37.866123000000002</v>
      </c>
      <c r="H4194" s="75">
        <v>80.603100000000012</v>
      </c>
      <c r="I4194" s="75">
        <v>78.003000000000014</v>
      </c>
      <c r="J4194" s="75">
        <v>73.669499999999999</v>
      </c>
      <c r="K4194" s="75">
        <v>60.668999999999997</v>
      </c>
      <c r="L4194" s="74" t="s">
        <v>674</v>
      </c>
      <c r="M4194" s="75">
        <v>78.003000000000014</v>
      </c>
      <c r="N4194" s="75">
        <v>78.003000000000014</v>
      </c>
      <c r="O4194" s="75">
        <v>78.003000000000014</v>
      </c>
      <c r="P4194" s="75">
        <v>37.866123000000002</v>
      </c>
      <c r="Q4194" s="75">
        <v>80.603100000000012</v>
      </c>
    </row>
    <row r="4195" spans="1:17" x14ac:dyDescent="0.2">
      <c r="A4195" s="19">
        <v>40301103</v>
      </c>
      <c r="B4195" s="19" t="s">
        <v>4866</v>
      </c>
      <c r="C4195" s="20">
        <v>93306</v>
      </c>
      <c r="D4195" s="73">
        <v>748.75</v>
      </c>
      <c r="E4195" s="74">
        <v>578.59949999999992</v>
      </c>
      <c r="G4195" s="75">
        <v>105.974464</v>
      </c>
      <c r="H4195" s="75">
        <v>225.58080000000001</v>
      </c>
      <c r="I4195" s="75">
        <v>218.30400000000003</v>
      </c>
      <c r="J4195" s="75">
        <v>206.17599999999999</v>
      </c>
      <c r="K4195" s="75">
        <v>169.792</v>
      </c>
      <c r="L4195" s="74" t="s">
        <v>674</v>
      </c>
      <c r="M4195" s="75">
        <v>218.30400000000003</v>
      </c>
      <c r="N4195" s="75">
        <v>218.30400000000003</v>
      </c>
      <c r="O4195" s="75">
        <v>218.30400000000003</v>
      </c>
      <c r="P4195" s="75">
        <v>105.974464</v>
      </c>
      <c r="Q4195" s="75">
        <v>225.58080000000001</v>
      </c>
    </row>
    <row r="4196" spans="1:17" x14ac:dyDescent="0.2">
      <c r="A4196" s="19">
        <v>40301111</v>
      </c>
      <c r="B4196" s="19" t="s">
        <v>2252</v>
      </c>
      <c r="C4196" s="20">
        <v>93242</v>
      </c>
      <c r="D4196" s="73">
        <v>147.75</v>
      </c>
      <c r="E4196" s="74">
        <v>39.053999999999995</v>
      </c>
      <c r="G4196" s="75">
        <v>0</v>
      </c>
      <c r="H4196" s="75">
        <v>0</v>
      </c>
      <c r="I4196" s="75">
        <v>0</v>
      </c>
      <c r="J4196" s="75">
        <v>0</v>
      </c>
      <c r="K4196" s="75">
        <v>0</v>
      </c>
      <c r="L4196" s="74" t="s">
        <v>674</v>
      </c>
      <c r="M4196" s="75">
        <v>0</v>
      </c>
      <c r="N4196" s="75">
        <v>0</v>
      </c>
      <c r="O4196" s="75">
        <v>0</v>
      </c>
      <c r="P4196" s="75">
        <v>0</v>
      </c>
      <c r="Q4196" s="75">
        <v>0</v>
      </c>
    </row>
    <row r="4197" spans="1:17" x14ac:dyDescent="0.2">
      <c r="A4197" s="19">
        <v>40301111</v>
      </c>
      <c r="B4197" s="19" t="s">
        <v>2252</v>
      </c>
      <c r="C4197" s="20">
        <v>93242</v>
      </c>
      <c r="D4197" s="73">
        <v>147.75</v>
      </c>
      <c r="E4197" s="74">
        <v>39.053999999999995</v>
      </c>
      <c r="G4197" s="75">
        <v>0</v>
      </c>
      <c r="H4197" s="75">
        <v>0</v>
      </c>
      <c r="I4197" s="75">
        <v>0</v>
      </c>
      <c r="J4197" s="75">
        <v>0</v>
      </c>
      <c r="K4197" s="75">
        <v>0</v>
      </c>
      <c r="L4197" s="74" t="s">
        <v>674</v>
      </c>
      <c r="M4197" s="75">
        <v>0</v>
      </c>
      <c r="N4197" s="75">
        <v>0</v>
      </c>
      <c r="O4197" s="75">
        <v>0</v>
      </c>
      <c r="P4197" s="75">
        <v>0</v>
      </c>
      <c r="Q4197" s="75">
        <v>0</v>
      </c>
    </row>
    <row r="4198" spans="1:17" x14ac:dyDescent="0.2">
      <c r="A4198" s="19">
        <v>40301111</v>
      </c>
      <c r="B4198" s="19" t="s">
        <v>2252</v>
      </c>
      <c r="C4198" s="20">
        <v>93242</v>
      </c>
      <c r="D4198" s="73">
        <v>147.75</v>
      </c>
      <c r="E4198" s="74">
        <v>39.053999999999995</v>
      </c>
      <c r="G4198" s="75">
        <v>783.36170000000004</v>
      </c>
      <c r="H4198" s="75">
        <v>1667.49</v>
      </c>
      <c r="I4198" s="75">
        <v>1613.7000000000003</v>
      </c>
      <c r="J4198" s="75">
        <v>1524.05</v>
      </c>
      <c r="K4198" s="75">
        <v>1255.0999999999999</v>
      </c>
      <c r="L4198" s="74" t="s">
        <v>674</v>
      </c>
      <c r="M4198" s="75">
        <v>1613.7000000000003</v>
      </c>
      <c r="N4198" s="75">
        <v>1613.7000000000003</v>
      </c>
      <c r="O4198" s="75">
        <v>1613.7000000000003</v>
      </c>
      <c r="P4198" s="75">
        <v>783.36170000000004</v>
      </c>
      <c r="Q4198" s="75">
        <v>1667.49</v>
      </c>
    </row>
    <row r="4199" spans="1:17" x14ac:dyDescent="0.2">
      <c r="A4199" s="19">
        <v>40301129</v>
      </c>
      <c r="B4199" s="19" t="s">
        <v>912</v>
      </c>
      <c r="C4199" s="20">
        <v>93790</v>
      </c>
      <c r="D4199" s="73">
        <v>60.75</v>
      </c>
      <c r="E4199" s="74">
        <v>0</v>
      </c>
      <c r="G4199" s="75">
        <v>16.443650000000002</v>
      </c>
      <c r="H4199" s="75">
        <v>24.645</v>
      </c>
      <c r="I4199" s="75">
        <v>23.85</v>
      </c>
      <c r="J4199" s="75">
        <v>22.524999999999999</v>
      </c>
      <c r="K4199" s="75">
        <v>18.549999999999997</v>
      </c>
      <c r="L4199" s="76">
        <v>0</v>
      </c>
      <c r="M4199" s="75">
        <v>23.85</v>
      </c>
      <c r="N4199" s="75">
        <v>23.85</v>
      </c>
      <c r="O4199" s="75">
        <v>23.85</v>
      </c>
      <c r="P4199" s="77">
        <v>0</v>
      </c>
      <c r="Q4199" s="77">
        <v>24.645</v>
      </c>
    </row>
    <row r="4200" spans="1:17" x14ac:dyDescent="0.2">
      <c r="A4200" s="19">
        <v>40301152</v>
      </c>
      <c r="B4200" s="19" t="s">
        <v>742</v>
      </c>
      <c r="C4200" s="20">
        <v>93243</v>
      </c>
      <c r="D4200" s="73">
        <v>1623.5</v>
      </c>
      <c r="E4200" s="74">
        <v>133.5265</v>
      </c>
      <c r="G4200" s="75">
        <v>33.422850000000004</v>
      </c>
      <c r="H4200" s="75">
        <v>71.14500000000001</v>
      </c>
      <c r="I4200" s="75">
        <v>68.850000000000009</v>
      </c>
      <c r="J4200" s="75">
        <v>65.024999999999991</v>
      </c>
      <c r="K4200" s="75">
        <v>53.55</v>
      </c>
      <c r="L4200" s="74" t="s">
        <v>674</v>
      </c>
      <c r="M4200" s="75">
        <v>68.850000000000009</v>
      </c>
      <c r="N4200" s="75">
        <v>68.850000000000009</v>
      </c>
      <c r="O4200" s="75">
        <v>68.850000000000009</v>
      </c>
      <c r="P4200" s="75">
        <v>33.422850000000004</v>
      </c>
      <c r="Q4200" s="75">
        <v>71.14500000000001</v>
      </c>
    </row>
    <row r="4201" spans="1:17" x14ac:dyDescent="0.2">
      <c r="A4201" s="19">
        <v>40301160</v>
      </c>
      <c r="B4201" s="19" t="s">
        <v>5060</v>
      </c>
      <c r="C4201" s="20">
        <v>93242</v>
      </c>
      <c r="D4201" s="73">
        <v>147.75</v>
      </c>
      <c r="E4201" s="74">
        <v>39.053999999999995</v>
      </c>
      <c r="G4201" s="75">
        <v>13.76235</v>
      </c>
      <c r="H4201" s="75">
        <v>29.295000000000002</v>
      </c>
      <c r="I4201" s="75">
        <v>28.350000000000005</v>
      </c>
      <c r="J4201" s="75">
        <v>26.774999999999999</v>
      </c>
      <c r="K4201" s="75">
        <v>22.049999999999997</v>
      </c>
      <c r="L4201" s="74" t="s">
        <v>674</v>
      </c>
      <c r="M4201" s="75">
        <v>28.350000000000005</v>
      </c>
      <c r="N4201" s="75">
        <v>28.350000000000005</v>
      </c>
      <c r="O4201" s="75">
        <v>28.350000000000005</v>
      </c>
      <c r="P4201" s="75">
        <v>13.76235</v>
      </c>
      <c r="Q4201" s="75">
        <v>29.295000000000002</v>
      </c>
    </row>
    <row r="4202" spans="1:17" x14ac:dyDescent="0.2">
      <c r="A4202" s="19">
        <v>40301160</v>
      </c>
      <c r="B4202" s="19" t="s">
        <v>5060</v>
      </c>
      <c r="C4202" s="20">
        <v>93242</v>
      </c>
      <c r="D4202" s="73">
        <v>147.75</v>
      </c>
      <c r="E4202" s="74">
        <v>39.053999999999995</v>
      </c>
      <c r="G4202" s="75">
        <v>6.5535000000000005</v>
      </c>
      <c r="H4202" s="75">
        <v>13.950000000000001</v>
      </c>
      <c r="I4202" s="75">
        <v>13.500000000000002</v>
      </c>
      <c r="J4202" s="75">
        <v>12.75</v>
      </c>
      <c r="K4202" s="75">
        <v>10.5</v>
      </c>
      <c r="L4202" s="74" t="s">
        <v>674</v>
      </c>
      <c r="M4202" s="75">
        <v>13.500000000000002</v>
      </c>
      <c r="N4202" s="75">
        <v>13.500000000000002</v>
      </c>
      <c r="O4202" s="75">
        <v>13.500000000000002</v>
      </c>
      <c r="P4202" s="75">
        <v>6.5535000000000005</v>
      </c>
      <c r="Q4202" s="75">
        <v>13.950000000000001</v>
      </c>
    </row>
    <row r="4203" spans="1:17" x14ac:dyDescent="0.2">
      <c r="A4203" s="19">
        <v>40301178</v>
      </c>
      <c r="B4203" s="19" t="s">
        <v>5059</v>
      </c>
      <c r="C4203" s="20">
        <v>93248</v>
      </c>
      <c r="D4203" s="73">
        <v>86.25</v>
      </c>
      <c r="E4203" s="74">
        <v>0</v>
      </c>
      <c r="G4203" s="75">
        <v>237.13074</v>
      </c>
      <c r="H4203" s="75">
        <v>287.37</v>
      </c>
      <c r="I4203" s="75">
        <v>278.10000000000002</v>
      </c>
      <c r="J4203" s="75">
        <v>262.64999999999998</v>
      </c>
      <c r="K4203" s="75">
        <v>216.29999999999998</v>
      </c>
      <c r="L4203" s="76">
        <v>0</v>
      </c>
      <c r="M4203" s="75">
        <v>278.10000000000002</v>
      </c>
      <c r="N4203" s="75">
        <v>278.10000000000002</v>
      </c>
      <c r="O4203" s="75">
        <v>278.10000000000002</v>
      </c>
      <c r="P4203" s="77">
        <v>0</v>
      </c>
      <c r="Q4203" s="77">
        <v>287.37</v>
      </c>
    </row>
    <row r="4204" spans="1:17" x14ac:dyDescent="0.2">
      <c r="A4204" s="19">
        <v>40301210</v>
      </c>
      <c r="B4204" s="19" t="s">
        <v>5365</v>
      </c>
      <c r="C4204" s="20">
        <v>93306</v>
      </c>
      <c r="D4204" s="73">
        <v>2414.5</v>
      </c>
      <c r="E4204" s="74">
        <v>578.59949999999992</v>
      </c>
      <c r="G4204" s="75">
        <v>32.05086</v>
      </c>
      <c r="H4204" s="75">
        <v>39.7575</v>
      </c>
      <c r="I4204" s="75">
        <v>38.475000000000001</v>
      </c>
      <c r="J4204" s="75">
        <v>36.337499999999999</v>
      </c>
      <c r="K4204" s="75">
        <v>29.924999999999997</v>
      </c>
      <c r="L4204" s="76">
        <v>0</v>
      </c>
      <c r="M4204" s="75">
        <v>38.475000000000001</v>
      </c>
      <c r="N4204" s="75">
        <v>38.475000000000001</v>
      </c>
      <c r="O4204" s="75">
        <v>38.475000000000001</v>
      </c>
      <c r="P4204" s="77">
        <v>0</v>
      </c>
      <c r="Q4204" s="77">
        <v>39.7575</v>
      </c>
    </row>
    <row r="4205" spans="1:17" x14ac:dyDescent="0.2">
      <c r="A4205" s="19">
        <v>40301640</v>
      </c>
      <c r="B4205" s="19" t="s">
        <v>362</v>
      </c>
      <c r="C4205" s="20">
        <v>93005</v>
      </c>
      <c r="D4205" s="73">
        <v>243.25</v>
      </c>
      <c r="E4205" s="74">
        <v>66.10199999999999</v>
      </c>
      <c r="G4205" s="75">
        <v>37.392670000000003</v>
      </c>
      <c r="H4205" s="75">
        <v>183.9075</v>
      </c>
      <c r="I4205" s="75">
        <v>177.97499999999999</v>
      </c>
      <c r="J4205" s="75">
        <v>168.08750000000001</v>
      </c>
      <c r="K4205" s="75">
        <v>138.42499999999998</v>
      </c>
      <c r="L4205" s="76">
        <v>0</v>
      </c>
      <c r="M4205" s="75">
        <v>177.97499999999999</v>
      </c>
      <c r="N4205" s="75">
        <v>177.97499999999999</v>
      </c>
      <c r="O4205" s="75">
        <v>177.97499999999999</v>
      </c>
      <c r="P4205" s="77">
        <v>0</v>
      </c>
      <c r="Q4205" s="77">
        <v>183.9075</v>
      </c>
    </row>
    <row r="4206" spans="1:17" x14ac:dyDescent="0.2">
      <c r="A4206" s="19">
        <v>40301640</v>
      </c>
      <c r="B4206" s="19" t="s">
        <v>362</v>
      </c>
      <c r="C4206" s="20">
        <v>93005</v>
      </c>
      <c r="D4206" s="73">
        <v>243.25</v>
      </c>
      <c r="E4206" s="74">
        <v>66.10199999999999</v>
      </c>
      <c r="G4206" s="75">
        <v>6.5971900000000003</v>
      </c>
      <c r="H4206" s="75">
        <v>14.043000000000001</v>
      </c>
      <c r="I4206" s="75">
        <v>13.590000000000002</v>
      </c>
      <c r="J4206" s="75">
        <v>12.834999999999999</v>
      </c>
      <c r="K4206" s="75">
        <v>10.569999999999999</v>
      </c>
      <c r="L4206" s="74" t="s">
        <v>674</v>
      </c>
      <c r="M4206" s="75">
        <v>13.590000000000002</v>
      </c>
      <c r="N4206" s="75">
        <v>13.590000000000002</v>
      </c>
      <c r="O4206" s="75">
        <v>13.590000000000002</v>
      </c>
      <c r="P4206" s="75">
        <v>6.5971900000000003</v>
      </c>
      <c r="Q4206" s="75">
        <v>14.043000000000001</v>
      </c>
    </row>
    <row r="4207" spans="1:17" x14ac:dyDescent="0.2">
      <c r="A4207" s="19">
        <v>40301699</v>
      </c>
      <c r="B4207" s="19" t="s">
        <v>1930</v>
      </c>
      <c r="C4207" s="20">
        <v>93320</v>
      </c>
      <c r="D4207" s="73">
        <v>517.25</v>
      </c>
      <c r="E4207" s="74">
        <v>0</v>
      </c>
      <c r="G4207" s="75">
        <v>0</v>
      </c>
      <c r="H4207" s="75">
        <v>862.57500000000005</v>
      </c>
      <c r="I4207" s="75">
        <v>834.75</v>
      </c>
      <c r="J4207" s="75">
        <v>788.375</v>
      </c>
      <c r="K4207" s="75">
        <v>649.25</v>
      </c>
      <c r="L4207" s="76">
        <v>0</v>
      </c>
      <c r="M4207" s="75">
        <v>834.75</v>
      </c>
      <c r="N4207" s="75">
        <v>834.75</v>
      </c>
      <c r="O4207" s="75">
        <v>834.75</v>
      </c>
      <c r="P4207" s="77">
        <v>0</v>
      </c>
      <c r="Q4207" s="77">
        <v>862.57500000000005</v>
      </c>
    </row>
    <row r="4208" spans="1:17" x14ac:dyDescent="0.2">
      <c r="A4208" s="19">
        <v>40301707</v>
      </c>
      <c r="B4208" s="19" t="s">
        <v>458</v>
      </c>
      <c r="C4208" s="20">
        <v>93226</v>
      </c>
      <c r="D4208" s="73">
        <v>485.75</v>
      </c>
      <c r="E4208" s="74">
        <v>133.5265</v>
      </c>
      <c r="G4208" s="75">
        <v>0</v>
      </c>
      <c r="H4208" s="75">
        <v>0</v>
      </c>
      <c r="I4208" s="75">
        <v>0</v>
      </c>
      <c r="J4208" s="75">
        <v>0</v>
      </c>
      <c r="K4208" s="75">
        <v>0</v>
      </c>
      <c r="L4208" s="74" t="s">
        <v>674</v>
      </c>
      <c r="M4208" s="75">
        <v>0</v>
      </c>
      <c r="N4208" s="75">
        <v>0</v>
      </c>
      <c r="O4208" s="75">
        <v>0</v>
      </c>
      <c r="P4208" s="75">
        <v>0</v>
      </c>
      <c r="Q4208" s="75">
        <v>0</v>
      </c>
    </row>
    <row r="4209" spans="1:17" x14ac:dyDescent="0.2">
      <c r="A4209" s="19">
        <v>40301731</v>
      </c>
      <c r="B4209" s="19" t="s">
        <v>913</v>
      </c>
      <c r="C4209" s="20">
        <v>93788</v>
      </c>
      <c r="D4209" s="73">
        <v>388.25</v>
      </c>
      <c r="E4209" s="74">
        <v>133.5265</v>
      </c>
      <c r="G4209" s="75">
        <v>9.8471799999999998</v>
      </c>
      <c r="H4209" s="75">
        <v>110.67</v>
      </c>
      <c r="I4209" s="75">
        <v>107.10000000000001</v>
      </c>
      <c r="J4209" s="75">
        <v>101.14999999999999</v>
      </c>
      <c r="K4209" s="75">
        <v>83.3</v>
      </c>
      <c r="L4209" s="76">
        <v>0</v>
      </c>
      <c r="M4209" s="75">
        <v>107.10000000000001</v>
      </c>
      <c r="N4209" s="75">
        <v>107.10000000000001</v>
      </c>
      <c r="O4209" s="75">
        <v>107.10000000000001</v>
      </c>
      <c r="P4209" s="77">
        <v>0</v>
      </c>
      <c r="Q4209" s="77">
        <v>110.67</v>
      </c>
    </row>
    <row r="4210" spans="1:17" x14ac:dyDescent="0.2">
      <c r="A4210" s="19">
        <v>40302010</v>
      </c>
      <c r="B4210" s="19" t="s">
        <v>4392</v>
      </c>
      <c r="C4210" s="20">
        <v>93017</v>
      </c>
      <c r="D4210" s="73">
        <v>301.5</v>
      </c>
      <c r="E4210" s="74">
        <v>322.06899999999996</v>
      </c>
      <c r="G4210" s="75">
        <v>1.1359400000000002</v>
      </c>
      <c r="H4210" s="75">
        <v>2.4180000000000001</v>
      </c>
      <c r="I4210" s="75">
        <v>2.3400000000000003</v>
      </c>
      <c r="J4210" s="75">
        <v>2.21</v>
      </c>
      <c r="K4210" s="75">
        <v>1.8199999999999998</v>
      </c>
      <c r="L4210" s="74" t="s">
        <v>674</v>
      </c>
      <c r="M4210" s="75">
        <v>2.3400000000000003</v>
      </c>
      <c r="N4210" s="75">
        <v>2.3400000000000003</v>
      </c>
      <c r="O4210" s="75">
        <v>2.3400000000000003</v>
      </c>
      <c r="P4210" s="75">
        <v>1.1359400000000002</v>
      </c>
      <c r="Q4210" s="75">
        <v>2.4180000000000001</v>
      </c>
    </row>
    <row r="4211" spans="1:17" x14ac:dyDescent="0.2">
      <c r="A4211" s="19">
        <v>40302010</v>
      </c>
      <c r="B4211" s="19" t="s">
        <v>4392</v>
      </c>
      <c r="C4211" s="20">
        <v>93017</v>
      </c>
      <c r="D4211" s="73">
        <v>301.5</v>
      </c>
      <c r="E4211" s="74">
        <v>322.06899999999996</v>
      </c>
      <c r="G4211" s="75">
        <v>760.85261200000002</v>
      </c>
      <c r="H4211" s="75">
        <v>1619.5764000000001</v>
      </c>
      <c r="I4211" s="75">
        <v>1567.3320000000003</v>
      </c>
      <c r="J4211" s="75">
        <v>1480.258</v>
      </c>
      <c r="K4211" s="75">
        <v>1219.0359999999998</v>
      </c>
      <c r="L4211" s="74" t="s">
        <v>674</v>
      </c>
      <c r="M4211" s="75">
        <v>1567.3320000000003</v>
      </c>
      <c r="N4211" s="75">
        <v>1567.3320000000003</v>
      </c>
      <c r="O4211" s="75">
        <v>1567.3320000000003</v>
      </c>
      <c r="P4211" s="75">
        <v>760.85261200000002</v>
      </c>
      <c r="Q4211" s="75">
        <v>1619.5764000000001</v>
      </c>
    </row>
    <row r="4212" spans="1:17" x14ac:dyDescent="0.2">
      <c r="A4212" s="19">
        <v>40302028</v>
      </c>
      <c r="B4212" s="19" t="s">
        <v>378</v>
      </c>
      <c r="C4212" s="20">
        <v>93017</v>
      </c>
      <c r="D4212" s="73">
        <v>1606.75</v>
      </c>
      <c r="E4212" s="74">
        <v>322.06899999999996</v>
      </c>
      <c r="G4212" s="75">
        <v>42.160850000000003</v>
      </c>
      <c r="H4212" s="75">
        <v>89.745000000000005</v>
      </c>
      <c r="I4212" s="75">
        <v>86.850000000000009</v>
      </c>
      <c r="J4212" s="75">
        <v>82.024999999999991</v>
      </c>
      <c r="K4212" s="75">
        <v>67.55</v>
      </c>
      <c r="L4212" s="74" t="s">
        <v>674</v>
      </c>
      <c r="M4212" s="75">
        <v>86.850000000000009</v>
      </c>
      <c r="N4212" s="75">
        <v>86.850000000000009</v>
      </c>
      <c r="O4212" s="75">
        <v>86.850000000000009</v>
      </c>
      <c r="P4212" s="75">
        <v>42.160850000000003</v>
      </c>
      <c r="Q4212" s="75">
        <v>89.745000000000005</v>
      </c>
    </row>
    <row r="4213" spans="1:17" x14ac:dyDescent="0.2">
      <c r="A4213" s="19">
        <v>40302028</v>
      </c>
      <c r="B4213" s="19" t="s">
        <v>378</v>
      </c>
      <c r="C4213" s="20">
        <v>93017</v>
      </c>
      <c r="D4213" s="73">
        <v>1606.75</v>
      </c>
      <c r="E4213" s="74">
        <v>322.06899999999996</v>
      </c>
      <c r="G4213" s="75">
        <v>0</v>
      </c>
      <c r="H4213" s="75">
        <v>0</v>
      </c>
      <c r="I4213" s="75">
        <v>0</v>
      </c>
      <c r="J4213" s="75">
        <v>0</v>
      </c>
      <c r="K4213" s="75">
        <v>0</v>
      </c>
      <c r="L4213" s="74" t="s">
        <v>674</v>
      </c>
      <c r="M4213" s="75">
        <v>0</v>
      </c>
      <c r="N4213" s="75">
        <v>0</v>
      </c>
      <c r="O4213" s="75">
        <v>0</v>
      </c>
      <c r="P4213" s="75">
        <v>0</v>
      </c>
      <c r="Q4213" s="75">
        <v>0</v>
      </c>
    </row>
    <row r="4214" spans="1:17" x14ac:dyDescent="0.2">
      <c r="A4214" s="19">
        <v>40304032</v>
      </c>
      <c r="B4214" s="19" t="s">
        <v>380</v>
      </c>
      <c r="C4214" s="20">
        <v>93308</v>
      </c>
      <c r="D4214" s="73">
        <v>1284.75</v>
      </c>
      <c r="E4214" s="74">
        <v>268.548</v>
      </c>
      <c r="G4214" s="75">
        <v>0</v>
      </c>
      <c r="H4214" s="75">
        <v>279.46500000000003</v>
      </c>
      <c r="I4214" s="75">
        <v>270.45</v>
      </c>
      <c r="J4214" s="75">
        <v>255.42499999999998</v>
      </c>
      <c r="K4214" s="75">
        <v>210.35</v>
      </c>
      <c r="L4214" s="76">
        <v>0</v>
      </c>
      <c r="M4214" s="75">
        <v>270.45</v>
      </c>
      <c r="N4214" s="75">
        <v>270.45</v>
      </c>
      <c r="O4214" s="75">
        <v>270.45</v>
      </c>
      <c r="P4214" s="77">
        <v>0</v>
      </c>
      <c r="Q4214" s="77">
        <v>279.46500000000003</v>
      </c>
    </row>
    <row r="4215" spans="1:17" x14ac:dyDescent="0.2">
      <c r="A4215" s="19">
        <v>40304032</v>
      </c>
      <c r="B4215" s="19" t="s">
        <v>380</v>
      </c>
      <c r="C4215" s="20">
        <v>93308</v>
      </c>
      <c r="D4215" s="73">
        <v>1284.75</v>
      </c>
      <c r="E4215" s="74">
        <v>268.548</v>
      </c>
      <c r="G4215" s="75">
        <v>357.73018000000002</v>
      </c>
      <c r="H4215" s="75">
        <v>432.55230000000006</v>
      </c>
      <c r="I4215" s="75">
        <v>418.59900000000005</v>
      </c>
      <c r="J4215" s="75">
        <v>395.34350000000001</v>
      </c>
      <c r="K4215" s="75">
        <v>325.577</v>
      </c>
      <c r="L4215" s="76">
        <v>129.15</v>
      </c>
      <c r="M4215" s="75">
        <v>418.59900000000005</v>
      </c>
      <c r="N4215" s="75">
        <v>418.59900000000005</v>
      </c>
      <c r="O4215" s="75">
        <v>418.59900000000005</v>
      </c>
      <c r="P4215" s="77">
        <v>129.15</v>
      </c>
      <c r="Q4215" s="77">
        <v>432.55230000000006</v>
      </c>
    </row>
    <row r="4216" spans="1:17" x14ac:dyDescent="0.2">
      <c r="A4216" s="19">
        <v>40304057</v>
      </c>
      <c r="B4216" s="19" t="s">
        <v>377</v>
      </c>
      <c r="C4216" s="20">
        <v>93306</v>
      </c>
      <c r="D4216" s="73">
        <v>2414.5</v>
      </c>
      <c r="E4216" s="74">
        <v>578.59949999999992</v>
      </c>
      <c r="G4216" s="75">
        <v>0</v>
      </c>
      <c r="H4216" s="75">
        <v>412.57589999999999</v>
      </c>
      <c r="I4216" s="75">
        <v>399.267</v>
      </c>
      <c r="J4216" s="75">
        <v>377.08549999999997</v>
      </c>
      <c r="K4216" s="75">
        <v>310.541</v>
      </c>
      <c r="L4216" s="76">
        <v>0</v>
      </c>
      <c r="M4216" s="75">
        <v>399.267</v>
      </c>
      <c r="N4216" s="75">
        <v>399.267</v>
      </c>
      <c r="O4216" s="75">
        <v>399.267</v>
      </c>
      <c r="P4216" s="77">
        <v>0</v>
      </c>
      <c r="Q4216" s="77">
        <v>412.57589999999999</v>
      </c>
    </row>
    <row r="4217" spans="1:17" x14ac:dyDescent="0.2">
      <c r="A4217" s="19">
        <v>40304057</v>
      </c>
      <c r="B4217" s="19" t="s">
        <v>377</v>
      </c>
      <c r="C4217" s="20">
        <v>93306</v>
      </c>
      <c r="D4217" s="73">
        <v>2414.5</v>
      </c>
      <c r="E4217" s="74">
        <v>578.59949999999992</v>
      </c>
      <c r="G4217" s="75">
        <v>0</v>
      </c>
      <c r="H4217" s="75">
        <v>106.15020000000001</v>
      </c>
      <c r="I4217" s="75">
        <v>102.726</v>
      </c>
      <c r="J4217" s="75">
        <v>97.018999999999991</v>
      </c>
      <c r="K4217" s="75">
        <v>79.897999999999996</v>
      </c>
      <c r="L4217" s="76">
        <v>0</v>
      </c>
      <c r="M4217" s="75">
        <v>102.726</v>
      </c>
      <c r="N4217" s="75">
        <v>102.726</v>
      </c>
      <c r="O4217" s="75">
        <v>102.726</v>
      </c>
      <c r="P4217" s="77">
        <v>0</v>
      </c>
      <c r="Q4217" s="77">
        <v>106.15020000000001</v>
      </c>
    </row>
    <row r="4218" spans="1:17" x14ac:dyDescent="0.2">
      <c r="A4218" s="19">
        <v>40305013</v>
      </c>
      <c r="B4218" s="19" t="s">
        <v>457</v>
      </c>
      <c r="C4218" s="20">
        <v>93225</v>
      </c>
      <c r="D4218" s="73">
        <v>1587</v>
      </c>
      <c r="E4218" s="74">
        <v>133.5265</v>
      </c>
      <c r="G4218" s="75">
        <v>0</v>
      </c>
      <c r="H4218" s="75">
        <v>106.15020000000001</v>
      </c>
      <c r="I4218" s="75">
        <v>102.726</v>
      </c>
      <c r="J4218" s="75">
        <v>97.018999999999991</v>
      </c>
      <c r="K4218" s="75">
        <v>79.897999999999996</v>
      </c>
      <c r="L4218" s="76">
        <v>0</v>
      </c>
      <c r="M4218" s="75">
        <v>102.726</v>
      </c>
      <c r="N4218" s="75">
        <v>102.726</v>
      </c>
      <c r="O4218" s="75">
        <v>102.726</v>
      </c>
      <c r="P4218" s="77">
        <v>0</v>
      </c>
      <c r="Q4218" s="77">
        <v>106.15020000000001</v>
      </c>
    </row>
    <row r="4219" spans="1:17" x14ac:dyDescent="0.2">
      <c r="A4219" s="19">
        <v>40305088</v>
      </c>
      <c r="B4219" s="19" t="s">
        <v>361</v>
      </c>
      <c r="C4219" s="20">
        <v>93225</v>
      </c>
      <c r="D4219" s="73">
        <v>1769.5</v>
      </c>
      <c r="E4219" s="74">
        <v>133.5265</v>
      </c>
      <c r="G4219" s="75">
        <v>1327.5823600000001</v>
      </c>
      <c r="H4219" s="75">
        <v>1237.3836000000001</v>
      </c>
      <c r="I4219" s="75">
        <v>1197.4680000000001</v>
      </c>
      <c r="J4219" s="75">
        <v>1130.942</v>
      </c>
      <c r="K4219" s="75">
        <v>931.36399999999992</v>
      </c>
      <c r="L4219" s="76">
        <v>0</v>
      </c>
      <c r="M4219" s="75">
        <v>1197.4680000000001</v>
      </c>
      <c r="N4219" s="75">
        <v>1197.4680000000001</v>
      </c>
      <c r="O4219" s="75">
        <v>1197.4680000000001</v>
      </c>
      <c r="P4219" s="77">
        <v>0</v>
      </c>
      <c r="Q4219" s="77">
        <v>1327.5823600000001</v>
      </c>
    </row>
    <row r="4220" spans="1:17" x14ac:dyDescent="0.2">
      <c r="A4220" s="19">
        <v>40600667</v>
      </c>
      <c r="B4220" s="19" t="s">
        <v>1183</v>
      </c>
      <c r="C4220" s="20">
        <v>93701</v>
      </c>
      <c r="D4220" s="73">
        <v>124.75</v>
      </c>
      <c r="E4220" s="74">
        <v>133.5265</v>
      </c>
      <c r="G4220" s="75">
        <v>0</v>
      </c>
      <c r="H4220" s="75">
        <v>1880.3484000000003</v>
      </c>
      <c r="I4220" s="75">
        <v>1819.6920000000002</v>
      </c>
      <c r="J4220" s="75">
        <v>1718.598</v>
      </c>
      <c r="K4220" s="75">
        <v>1415.316</v>
      </c>
      <c r="L4220" s="76">
        <v>209.73599999999999</v>
      </c>
      <c r="M4220" s="75">
        <v>1819.6920000000002</v>
      </c>
      <c r="N4220" s="75">
        <v>1819.6920000000002</v>
      </c>
      <c r="O4220" s="75">
        <v>1819.6920000000002</v>
      </c>
      <c r="P4220" s="77">
        <v>209.73599999999999</v>
      </c>
      <c r="Q4220" s="77">
        <v>1880.3484000000003</v>
      </c>
    </row>
    <row r="4221" spans="1:17" x14ac:dyDescent="0.2">
      <c r="A4221" s="19">
        <v>31601370</v>
      </c>
      <c r="B4221" s="19" t="s">
        <v>1986</v>
      </c>
      <c r="C4221" s="72"/>
      <c r="D4221" s="73">
        <v>4</v>
      </c>
      <c r="E4221" s="74">
        <v>0</v>
      </c>
      <c r="G4221" s="75">
        <v>730.68736999999999</v>
      </c>
      <c r="H4221" s="75">
        <v>3632.3195999999998</v>
      </c>
      <c r="I4221" s="75">
        <v>3515.1479999999997</v>
      </c>
      <c r="J4221" s="75">
        <v>3319.8619999999996</v>
      </c>
      <c r="K4221" s="75">
        <v>2734.0039999999999</v>
      </c>
      <c r="L4221" s="76">
        <v>343.66500000000002</v>
      </c>
      <c r="M4221" s="75">
        <v>3515.1479999999997</v>
      </c>
      <c r="N4221" s="75">
        <v>3515.1479999999997</v>
      </c>
      <c r="O4221" s="75">
        <v>3515.1479999999997</v>
      </c>
      <c r="P4221" s="77">
        <v>343.66500000000002</v>
      </c>
      <c r="Q4221" s="77">
        <v>3632.3195999999998</v>
      </c>
    </row>
    <row r="4222" spans="1:17" x14ac:dyDescent="0.2">
      <c r="A4222" s="19">
        <v>31601388</v>
      </c>
      <c r="B4222" s="19" t="s">
        <v>168</v>
      </c>
      <c r="C4222" s="72"/>
      <c r="D4222" s="73">
        <v>3.5</v>
      </c>
      <c r="E4222" s="74">
        <v>0</v>
      </c>
      <c r="G4222" s="75">
        <v>699.26383999999996</v>
      </c>
      <c r="H4222" s="75">
        <v>3234.4562999999998</v>
      </c>
      <c r="I4222" s="75">
        <v>3130.1190000000001</v>
      </c>
      <c r="J4222" s="75">
        <v>2956.2234999999996</v>
      </c>
      <c r="K4222" s="75">
        <v>2434.5369999999998</v>
      </c>
      <c r="L4222" s="76">
        <v>209.73599999999999</v>
      </c>
      <c r="M4222" s="75">
        <v>3130.1190000000001</v>
      </c>
      <c r="N4222" s="75">
        <v>3130.1190000000001</v>
      </c>
      <c r="O4222" s="75">
        <v>3130.1190000000001</v>
      </c>
      <c r="P4222" s="77">
        <v>209.73599999999999</v>
      </c>
      <c r="Q4222" s="77">
        <v>3234.4562999999998</v>
      </c>
    </row>
    <row r="4223" spans="1:17" x14ac:dyDescent="0.2">
      <c r="A4223" s="19">
        <v>40140980</v>
      </c>
      <c r="B4223" s="19" t="s">
        <v>4548</v>
      </c>
      <c r="C4223" s="20">
        <v>95869</v>
      </c>
      <c r="D4223" s="73">
        <v>409</v>
      </c>
      <c r="E4223" s="74">
        <v>167.24449999999999</v>
      </c>
      <c r="G4223" s="75">
        <v>1060.0356200000001</v>
      </c>
      <c r="H4223" s="75">
        <v>3632.3195999999998</v>
      </c>
      <c r="I4223" s="75">
        <v>3515.1479999999997</v>
      </c>
      <c r="J4223" s="75">
        <v>3319.8619999999996</v>
      </c>
      <c r="K4223" s="75">
        <v>2734.0039999999999</v>
      </c>
      <c r="L4223" s="76">
        <v>343.66500000000002</v>
      </c>
      <c r="M4223" s="75">
        <v>3515.1479999999997</v>
      </c>
      <c r="N4223" s="75">
        <v>3515.1479999999997</v>
      </c>
      <c r="O4223" s="75">
        <v>3515.1479999999997</v>
      </c>
      <c r="P4223" s="77">
        <v>343.66500000000002</v>
      </c>
      <c r="Q4223" s="77">
        <v>3632.3195999999998</v>
      </c>
    </row>
    <row r="4224" spans="1:17" x14ac:dyDescent="0.2">
      <c r="A4224" s="19">
        <v>40141095</v>
      </c>
      <c r="B4224" s="19" t="s">
        <v>3300</v>
      </c>
      <c r="C4224" s="20">
        <v>95913</v>
      </c>
      <c r="D4224" s="73">
        <v>845.75</v>
      </c>
      <c r="E4224" s="74">
        <v>555.94449999999995</v>
      </c>
      <c r="G4224" s="75">
        <v>0</v>
      </c>
      <c r="H4224" s="75">
        <v>1880.3484000000003</v>
      </c>
      <c r="I4224" s="75">
        <v>1819.6920000000002</v>
      </c>
      <c r="J4224" s="75">
        <v>1718.598</v>
      </c>
      <c r="K4224" s="75">
        <v>1415.316</v>
      </c>
      <c r="L4224" s="76">
        <v>343.66500000000002</v>
      </c>
      <c r="M4224" s="75">
        <v>1819.6920000000002</v>
      </c>
      <c r="N4224" s="75">
        <v>1819.6920000000002</v>
      </c>
      <c r="O4224" s="75">
        <v>1819.6920000000002</v>
      </c>
      <c r="P4224" s="77">
        <v>343.66500000000002</v>
      </c>
      <c r="Q4224" s="77">
        <v>1880.3484000000003</v>
      </c>
    </row>
    <row r="4225" spans="1:17" x14ac:dyDescent="0.2">
      <c r="A4225" s="19">
        <v>40300071</v>
      </c>
      <c r="B4225" s="19" t="s">
        <v>2062</v>
      </c>
      <c r="C4225" s="20">
        <v>95812</v>
      </c>
      <c r="D4225" s="73">
        <v>894.25</v>
      </c>
      <c r="E4225" s="74">
        <v>322.06899999999996</v>
      </c>
      <c r="G4225" s="75">
        <v>0</v>
      </c>
      <c r="H4225" s="75">
        <v>1620.99</v>
      </c>
      <c r="I4225" s="75">
        <v>1568.7</v>
      </c>
      <c r="J4225" s="75">
        <v>1481.55</v>
      </c>
      <c r="K4225" s="75">
        <v>1220.0999999999999</v>
      </c>
      <c r="L4225" s="76">
        <v>209.73599999999999</v>
      </c>
      <c r="M4225" s="75">
        <v>1568.7</v>
      </c>
      <c r="N4225" s="75">
        <v>1568.7</v>
      </c>
      <c r="O4225" s="75">
        <v>1568.7</v>
      </c>
      <c r="P4225" s="77">
        <v>209.73599999999999</v>
      </c>
      <c r="Q4225" s="77">
        <v>1620.99</v>
      </c>
    </row>
    <row r="4226" spans="1:17" x14ac:dyDescent="0.2">
      <c r="A4226" s="19">
        <v>40300071</v>
      </c>
      <c r="B4226" s="19" t="s">
        <v>2062</v>
      </c>
      <c r="C4226" s="20">
        <v>95812</v>
      </c>
      <c r="D4226" s="73">
        <v>894.25</v>
      </c>
      <c r="E4226" s="74">
        <v>322.06899999999996</v>
      </c>
      <c r="G4226" s="75">
        <v>0</v>
      </c>
      <c r="H4226" s="75">
        <v>1750.6692</v>
      </c>
      <c r="I4226" s="75">
        <v>1694.1960000000001</v>
      </c>
      <c r="J4226" s="75">
        <v>1600.0740000000001</v>
      </c>
      <c r="K4226" s="75">
        <v>1317.7079999999999</v>
      </c>
      <c r="L4226" s="76">
        <v>343.66500000000002</v>
      </c>
      <c r="M4226" s="75">
        <v>1694.1960000000001</v>
      </c>
      <c r="N4226" s="75">
        <v>1694.1960000000001</v>
      </c>
      <c r="O4226" s="75">
        <v>1694.1960000000001</v>
      </c>
      <c r="P4226" s="77">
        <v>343.66500000000002</v>
      </c>
      <c r="Q4226" s="77">
        <v>1750.6692</v>
      </c>
    </row>
    <row r="4227" spans="1:17" x14ac:dyDescent="0.2">
      <c r="A4227" s="19">
        <v>40300089</v>
      </c>
      <c r="B4227" s="19" t="s">
        <v>360</v>
      </c>
      <c r="C4227" s="20">
        <v>95813</v>
      </c>
      <c r="D4227" s="73">
        <v>894.25</v>
      </c>
      <c r="E4227" s="74">
        <v>322.06899999999996</v>
      </c>
      <c r="G4227" s="75">
        <v>784.39062000000001</v>
      </c>
      <c r="H4227" s="75">
        <v>3381.8148000000001</v>
      </c>
      <c r="I4227" s="75">
        <v>3272.7240000000002</v>
      </c>
      <c r="J4227" s="75">
        <v>3090.9059999999999</v>
      </c>
      <c r="K4227" s="75">
        <v>2545.4519999999998</v>
      </c>
      <c r="L4227" s="76">
        <v>343.66500000000002</v>
      </c>
      <c r="M4227" s="75">
        <v>3272.7240000000002</v>
      </c>
      <c r="N4227" s="75">
        <v>3272.7240000000002</v>
      </c>
      <c r="O4227" s="75">
        <v>3272.7240000000002</v>
      </c>
      <c r="P4227" s="77">
        <v>343.66500000000002</v>
      </c>
      <c r="Q4227" s="77">
        <v>3381.8148000000001</v>
      </c>
    </row>
    <row r="4228" spans="1:17" x14ac:dyDescent="0.2">
      <c r="A4228" s="19">
        <v>40300089</v>
      </c>
      <c r="B4228" s="19" t="s">
        <v>360</v>
      </c>
      <c r="C4228" s="20">
        <v>95813</v>
      </c>
      <c r="D4228" s="73">
        <v>894.25</v>
      </c>
      <c r="E4228" s="74">
        <v>322.06899999999996</v>
      </c>
      <c r="G4228" s="75">
        <v>702.30543999999998</v>
      </c>
      <c r="H4228" s="75">
        <v>3632.3195999999998</v>
      </c>
      <c r="I4228" s="75">
        <v>3515.1479999999997</v>
      </c>
      <c r="J4228" s="75">
        <v>3319.8619999999996</v>
      </c>
      <c r="K4228" s="75">
        <v>2734.0039999999999</v>
      </c>
      <c r="L4228" s="76">
        <v>209.73599999999999</v>
      </c>
      <c r="M4228" s="75">
        <v>3515.1479999999997</v>
      </c>
      <c r="N4228" s="75">
        <v>3515.1479999999997</v>
      </c>
      <c r="O4228" s="75">
        <v>3515.1479999999997</v>
      </c>
      <c r="P4228" s="77">
        <v>209.73599999999999</v>
      </c>
      <c r="Q4228" s="77">
        <v>3632.3195999999998</v>
      </c>
    </row>
    <row r="4229" spans="1:17" x14ac:dyDescent="0.2">
      <c r="A4229" s="19">
        <v>40300097</v>
      </c>
      <c r="B4229" s="19" t="s">
        <v>2064</v>
      </c>
      <c r="C4229" s="20">
        <v>95822</v>
      </c>
      <c r="D4229" s="73">
        <v>1088</v>
      </c>
      <c r="E4229" s="74">
        <v>322.06899999999996</v>
      </c>
      <c r="G4229" s="75">
        <v>1111.72381</v>
      </c>
      <c r="H4229" s="75">
        <v>3198.1118999999999</v>
      </c>
      <c r="I4229" s="75">
        <v>3094.9470000000001</v>
      </c>
      <c r="J4229" s="75">
        <v>2923.0054999999998</v>
      </c>
      <c r="K4229" s="75">
        <v>2407.1809999999996</v>
      </c>
      <c r="L4229" s="76">
        <v>343.66500000000002</v>
      </c>
      <c r="M4229" s="75">
        <v>3094.9470000000001</v>
      </c>
      <c r="N4229" s="75">
        <v>3094.9470000000001</v>
      </c>
      <c r="O4229" s="75">
        <v>3094.9470000000001</v>
      </c>
      <c r="P4229" s="77">
        <v>343.66500000000002</v>
      </c>
      <c r="Q4229" s="77">
        <v>3198.1118999999999</v>
      </c>
    </row>
    <row r="4230" spans="1:17" x14ac:dyDescent="0.2">
      <c r="A4230" s="19">
        <v>40300121</v>
      </c>
      <c r="B4230" s="19" t="s">
        <v>4005</v>
      </c>
      <c r="C4230" s="20">
        <v>95816</v>
      </c>
      <c r="D4230" s="73">
        <v>894.25</v>
      </c>
      <c r="E4230" s="74">
        <v>322.06899999999996</v>
      </c>
      <c r="G4230" s="75">
        <v>0</v>
      </c>
      <c r="H4230" s="75">
        <v>1914.0609000000002</v>
      </c>
      <c r="I4230" s="75">
        <v>1852.3170000000002</v>
      </c>
      <c r="J4230" s="75">
        <v>1749.4105</v>
      </c>
      <c r="K4230" s="75">
        <v>1440.691</v>
      </c>
      <c r="L4230" s="76">
        <v>343.66500000000002</v>
      </c>
      <c r="M4230" s="75">
        <v>1852.3170000000002</v>
      </c>
      <c r="N4230" s="75">
        <v>1852.3170000000002</v>
      </c>
      <c r="O4230" s="75">
        <v>1852.3170000000002</v>
      </c>
      <c r="P4230" s="77">
        <v>343.66500000000002</v>
      </c>
      <c r="Q4230" s="77">
        <v>1914.0609000000002</v>
      </c>
    </row>
    <row r="4231" spans="1:17" x14ac:dyDescent="0.2">
      <c r="A4231" s="19">
        <v>40300121</v>
      </c>
      <c r="B4231" s="19" t="s">
        <v>4005</v>
      </c>
      <c r="C4231" s="20">
        <v>95816</v>
      </c>
      <c r="D4231" s="73">
        <v>894.25</v>
      </c>
      <c r="E4231" s="74">
        <v>322.06899999999996</v>
      </c>
      <c r="G4231" s="75">
        <v>0</v>
      </c>
      <c r="H4231" s="75">
        <v>1880.3484000000003</v>
      </c>
      <c r="I4231" s="75">
        <v>1819.6920000000002</v>
      </c>
      <c r="J4231" s="75">
        <v>1718.598</v>
      </c>
      <c r="K4231" s="75">
        <v>1415.316</v>
      </c>
      <c r="L4231" s="76">
        <v>209.73599999999999</v>
      </c>
      <c r="M4231" s="75">
        <v>1819.6920000000002</v>
      </c>
      <c r="N4231" s="75">
        <v>1819.6920000000002</v>
      </c>
      <c r="O4231" s="75">
        <v>1819.6920000000002</v>
      </c>
      <c r="P4231" s="77">
        <v>209.73599999999999</v>
      </c>
      <c r="Q4231" s="77">
        <v>1880.3484000000003</v>
      </c>
    </row>
    <row r="4232" spans="1:17" x14ac:dyDescent="0.2">
      <c r="A4232" s="19">
        <v>40300139</v>
      </c>
      <c r="B4232" s="19" t="s">
        <v>2061</v>
      </c>
      <c r="C4232" s="20">
        <v>95819</v>
      </c>
      <c r="D4232" s="73">
        <v>1302</v>
      </c>
      <c r="E4232" s="74">
        <v>322.06899999999996</v>
      </c>
      <c r="G4232" s="75">
        <v>0</v>
      </c>
      <c r="H4232" s="75">
        <v>2244.9828000000002</v>
      </c>
      <c r="I4232" s="75">
        <v>2172.5640000000003</v>
      </c>
      <c r="J4232" s="75">
        <v>2051.866</v>
      </c>
      <c r="K4232" s="75">
        <v>1689.7719999999999</v>
      </c>
      <c r="L4232" s="76">
        <v>343.66500000000002</v>
      </c>
      <c r="M4232" s="75">
        <v>2172.5640000000003</v>
      </c>
      <c r="N4232" s="75">
        <v>2172.5640000000003</v>
      </c>
      <c r="O4232" s="75">
        <v>2172.5640000000003</v>
      </c>
      <c r="P4232" s="77">
        <v>343.66500000000002</v>
      </c>
      <c r="Q4232" s="77">
        <v>2244.9828000000002</v>
      </c>
    </row>
    <row r="4233" spans="1:17" x14ac:dyDescent="0.2">
      <c r="A4233" s="19">
        <v>40300139</v>
      </c>
      <c r="B4233" s="19" t="s">
        <v>2061</v>
      </c>
      <c r="C4233" s="20">
        <v>95819</v>
      </c>
      <c r="D4233" s="73">
        <v>1302</v>
      </c>
      <c r="E4233" s="74">
        <v>322.06899999999996</v>
      </c>
      <c r="G4233" s="75">
        <v>1137.06414</v>
      </c>
      <c r="H4233" s="75">
        <v>3631.7802000000001</v>
      </c>
      <c r="I4233" s="75">
        <v>3514.6259999999997</v>
      </c>
      <c r="J4233" s="75">
        <v>3319.3689999999997</v>
      </c>
      <c r="K4233" s="75">
        <v>2733.598</v>
      </c>
      <c r="L4233" s="76">
        <v>0</v>
      </c>
      <c r="M4233" s="75">
        <v>3514.6259999999997</v>
      </c>
      <c r="N4233" s="75">
        <v>3514.6259999999997</v>
      </c>
      <c r="O4233" s="75">
        <v>3514.6259999999997</v>
      </c>
      <c r="P4233" s="77">
        <v>0</v>
      </c>
      <c r="Q4233" s="77">
        <v>3631.7802000000001</v>
      </c>
    </row>
    <row r="4234" spans="1:17" x14ac:dyDescent="0.2">
      <c r="A4234" s="19">
        <v>40300261</v>
      </c>
      <c r="B4234" s="19" t="s">
        <v>2250</v>
      </c>
      <c r="C4234" s="20">
        <v>95716</v>
      </c>
      <c r="D4234" s="73">
        <v>3242.5</v>
      </c>
      <c r="E4234" s="74">
        <v>1074.5369999999998</v>
      </c>
      <c r="G4234" s="75">
        <v>1127.9393400000001</v>
      </c>
      <c r="H4234" s="75">
        <v>3130.8450000000003</v>
      </c>
      <c r="I4234" s="75">
        <v>3029.85</v>
      </c>
      <c r="J4234" s="75">
        <v>2861.5250000000001</v>
      </c>
      <c r="K4234" s="75">
        <v>2356.5499999999997</v>
      </c>
      <c r="L4234" s="76">
        <v>0</v>
      </c>
      <c r="M4234" s="75">
        <v>3029.85</v>
      </c>
      <c r="N4234" s="75">
        <v>3029.85</v>
      </c>
      <c r="O4234" s="75">
        <v>3029.85</v>
      </c>
      <c r="P4234" s="77">
        <v>0</v>
      </c>
      <c r="Q4234" s="77">
        <v>3130.8450000000003</v>
      </c>
    </row>
    <row r="4235" spans="1:17" x14ac:dyDescent="0.2">
      <c r="A4235" s="19">
        <v>40300337</v>
      </c>
      <c r="B4235" s="19" t="s">
        <v>920</v>
      </c>
      <c r="C4235" s="20">
        <v>95708</v>
      </c>
      <c r="D4235" s="73">
        <v>2079</v>
      </c>
      <c r="E4235" s="74">
        <v>555.94449999999995</v>
      </c>
      <c r="G4235" s="75">
        <v>1003.29077</v>
      </c>
      <c r="H4235" s="75">
        <v>3631.7802000000001</v>
      </c>
      <c r="I4235" s="75">
        <v>3514.6259999999997</v>
      </c>
      <c r="J4235" s="75">
        <v>3319.3689999999997</v>
      </c>
      <c r="K4235" s="75">
        <v>2733.598</v>
      </c>
      <c r="L4235" s="76">
        <v>343.66500000000002</v>
      </c>
      <c r="M4235" s="75">
        <v>3514.6259999999997</v>
      </c>
      <c r="N4235" s="75">
        <v>3514.6259999999997</v>
      </c>
      <c r="O4235" s="75">
        <v>3514.6259999999997</v>
      </c>
      <c r="P4235" s="77">
        <v>343.66500000000002</v>
      </c>
      <c r="Q4235" s="77">
        <v>3631.7802000000001</v>
      </c>
    </row>
    <row r="4236" spans="1:17" x14ac:dyDescent="0.2">
      <c r="A4236" s="19">
        <v>40300337</v>
      </c>
      <c r="B4236" s="19" t="s">
        <v>920</v>
      </c>
      <c r="C4236" s="20">
        <v>95708</v>
      </c>
      <c r="D4236" s="73">
        <v>2079</v>
      </c>
      <c r="E4236" s="74">
        <v>555.94449999999995</v>
      </c>
      <c r="G4236" s="75">
        <v>642.51899000000003</v>
      </c>
      <c r="H4236" s="75">
        <v>3495.7026000000005</v>
      </c>
      <c r="I4236" s="75">
        <v>3382.9380000000001</v>
      </c>
      <c r="J4236" s="75">
        <v>3194.9969999999998</v>
      </c>
      <c r="K4236" s="75">
        <v>2631.174</v>
      </c>
      <c r="L4236" s="76">
        <v>209.73599999999999</v>
      </c>
      <c r="M4236" s="75">
        <v>3382.9380000000001</v>
      </c>
      <c r="N4236" s="75">
        <v>3382.9380000000001</v>
      </c>
      <c r="O4236" s="75">
        <v>3382.9380000000001</v>
      </c>
      <c r="P4236" s="77">
        <v>209.73599999999999</v>
      </c>
      <c r="Q4236" s="77">
        <v>3495.7026000000005</v>
      </c>
    </row>
    <row r="4237" spans="1:17" x14ac:dyDescent="0.2">
      <c r="A4237" s="19">
        <v>40300394</v>
      </c>
      <c r="B4237" s="19" t="s">
        <v>719</v>
      </c>
      <c r="C4237" s="20">
        <v>95700</v>
      </c>
      <c r="D4237" s="73">
        <v>3779.25</v>
      </c>
      <c r="E4237" s="74">
        <v>167.24449999999999</v>
      </c>
      <c r="G4237" s="75">
        <v>1115.7729400000001</v>
      </c>
      <c r="H4237" s="75">
        <v>3216.7212000000004</v>
      </c>
      <c r="I4237" s="75">
        <v>3112.9560000000001</v>
      </c>
      <c r="J4237" s="75">
        <v>2940.0140000000001</v>
      </c>
      <c r="K4237" s="75">
        <v>2421.1880000000001</v>
      </c>
      <c r="L4237" s="76">
        <v>343.66500000000002</v>
      </c>
      <c r="M4237" s="75">
        <v>3112.9560000000001</v>
      </c>
      <c r="N4237" s="75">
        <v>3112.9560000000001</v>
      </c>
      <c r="O4237" s="75">
        <v>3112.9560000000001</v>
      </c>
      <c r="P4237" s="77">
        <v>343.66500000000002</v>
      </c>
      <c r="Q4237" s="77">
        <v>3216.7212000000004</v>
      </c>
    </row>
    <row r="4238" spans="1:17" x14ac:dyDescent="0.2">
      <c r="A4238" s="19">
        <v>40300394</v>
      </c>
      <c r="B4238" s="19" t="s">
        <v>719</v>
      </c>
      <c r="C4238" s="20">
        <v>95700</v>
      </c>
      <c r="D4238" s="73">
        <v>3779.25</v>
      </c>
      <c r="E4238" s="74">
        <v>167.24449999999999</v>
      </c>
      <c r="G4238" s="75">
        <v>717.49442999999997</v>
      </c>
      <c r="H4238" s="75">
        <v>607.36440000000005</v>
      </c>
      <c r="I4238" s="75">
        <v>587.77200000000005</v>
      </c>
      <c r="J4238" s="75">
        <v>555.11800000000005</v>
      </c>
      <c r="K4238" s="75">
        <v>457.15600000000001</v>
      </c>
      <c r="L4238" s="76">
        <v>209.73599999999999</v>
      </c>
      <c r="M4238" s="75">
        <v>587.77200000000005</v>
      </c>
      <c r="N4238" s="75">
        <v>587.77200000000005</v>
      </c>
      <c r="O4238" s="75">
        <v>587.77200000000005</v>
      </c>
      <c r="P4238" s="77">
        <v>209.73599999999999</v>
      </c>
      <c r="Q4238" s="77">
        <v>717.49442999999997</v>
      </c>
    </row>
    <row r="4239" spans="1:17" x14ac:dyDescent="0.2">
      <c r="A4239" s="19">
        <v>40300402</v>
      </c>
      <c r="B4239" s="19" t="s">
        <v>744</v>
      </c>
      <c r="C4239" s="20">
        <v>95700</v>
      </c>
      <c r="D4239" s="73">
        <v>5668.75</v>
      </c>
      <c r="E4239" s="74">
        <v>167.24449999999999</v>
      </c>
      <c r="G4239" s="75">
        <v>880.65725999999995</v>
      </c>
      <c r="H4239" s="75">
        <v>3346.7073000000005</v>
      </c>
      <c r="I4239" s="75">
        <v>3238.7490000000003</v>
      </c>
      <c r="J4239" s="75">
        <v>3058.8184999999999</v>
      </c>
      <c r="K4239" s="75">
        <v>2519.027</v>
      </c>
      <c r="L4239" s="76">
        <v>343.66500000000002</v>
      </c>
      <c r="M4239" s="75">
        <v>3238.7490000000003</v>
      </c>
      <c r="N4239" s="75">
        <v>3238.7490000000003</v>
      </c>
      <c r="O4239" s="75">
        <v>3238.7490000000003</v>
      </c>
      <c r="P4239" s="77">
        <v>343.66500000000002</v>
      </c>
      <c r="Q4239" s="77">
        <v>3346.7073000000005</v>
      </c>
    </row>
    <row r="4240" spans="1:17" x14ac:dyDescent="0.2">
      <c r="A4240" s="19">
        <v>40300402</v>
      </c>
      <c r="B4240" s="19" t="s">
        <v>744</v>
      </c>
      <c r="C4240" s="20">
        <v>95700</v>
      </c>
      <c r="D4240" s="73">
        <v>5668.75</v>
      </c>
      <c r="E4240" s="74">
        <v>167.24449999999999</v>
      </c>
      <c r="G4240" s="75">
        <v>636.43579</v>
      </c>
      <c r="H4240" s="75">
        <v>3022.0164</v>
      </c>
      <c r="I4240" s="75">
        <v>2924.5320000000002</v>
      </c>
      <c r="J4240" s="75">
        <v>2762.058</v>
      </c>
      <c r="K4240" s="75">
        <v>2274.636</v>
      </c>
      <c r="L4240" s="76">
        <v>209.73599999999999</v>
      </c>
      <c r="M4240" s="75">
        <v>2924.5320000000002</v>
      </c>
      <c r="N4240" s="75">
        <v>2924.5320000000002</v>
      </c>
      <c r="O4240" s="75">
        <v>2924.5320000000002</v>
      </c>
      <c r="P4240" s="77">
        <v>209.73599999999999</v>
      </c>
      <c r="Q4240" s="77">
        <v>3022.0164</v>
      </c>
    </row>
    <row r="4241" spans="1:17" x14ac:dyDescent="0.2">
      <c r="A4241" s="19">
        <v>40301681</v>
      </c>
      <c r="B4241" s="19" t="s">
        <v>2141</v>
      </c>
      <c r="C4241" s="20">
        <v>95824</v>
      </c>
      <c r="D4241" s="73">
        <v>1560</v>
      </c>
      <c r="E4241" s="74">
        <v>555.94449999999995</v>
      </c>
      <c r="G4241" s="75">
        <v>1040.7784899999999</v>
      </c>
      <c r="H4241" s="75">
        <v>3249.2433000000001</v>
      </c>
      <c r="I4241" s="75">
        <v>3144.4290000000001</v>
      </c>
      <c r="J4241" s="75">
        <v>2969.7384999999999</v>
      </c>
      <c r="K4241" s="75">
        <v>2445.6669999999999</v>
      </c>
      <c r="L4241" s="76">
        <v>343.66500000000002</v>
      </c>
      <c r="M4241" s="75">
        <v>3144.4290000000001</v>
      </c>
      <c r="N4241" s="75">
        <v>3144.4290000000001</v>
      </c>
      <c r="O4241" s="75">
        <v>3144.4290000000001</v>
      </c>
      <c r="P4241" s="77">
        <v>343.66500000000002</v>
      </c>
      <c r="Q4241" s="77">
        <v>3249.2433000000001</v>
      </c>
    </row>
    <row r="4242" spans="1:17" x14ac:dyDescent="0.2">
      <c r="A4242" s="19">
        <v>31601438</v>
      </c>
      <c r="B4242" s="19" t="s">
        <v>114</v>
      </c>
      <c r="C4242" s="72"/>
      <c r="D4242" s="73">
        <v>2</v>
      </c>
      <c r="E4242" s="74">
        <v>0</v>
      </c>
      <c r="G4242" s="75">
        <v>1040.7784899999999</v>
      </c>
      <c r="H4242" s="75">
        <v>3130.8450000000003</v>
      </c>
      <c r="I4242" s="75">
        <v>3029.85</v>
      </c>
      <c r="J4242" s="75">
        <v>2861.5250000000001</v>
      </c>
      <c r="K4242" s="75">
        <v>2356.5499999999997</v>
      </c>
      <c r="L4242" s="76">
        <v>343.66500000000002</v>
      </c>
      <c r="M4242" s="75">
        <v>3029.85</v>
      </c>
      <c r="N4242" s="75">
        <v>3029.85</v>
      </c>
      <c r="O4242" s="75">
        <v>3029.85</v>
      </c>
      <c r="P4242" s="77">
        <v>343.66500000000002</v>
      </c>
      <c r="Q4242" s="77">
        <v>3130.8450000000003</v>
      </c>
    </row>
    <row r="4243" spans="1:17" x14ac:dyDescent="0.2">
      <c r="A4243" s="19">
        <v>40300014</v>
      </c>
      <c r="B4243" s="19" t="s">
        <v>2</v>
      </c>
      <c r="C4243" s="20">
        <v>95810</v>
      </c>
      <c r="D4243" s="73">
        <v>5310.25</v>
      </c>
      <c r="E4243" s="74">
        <v>1074.5369999999998</v>
      </c>
      <c r="G4243" s="75">
        <v>0</v>
      </c>
      <c r="H4243" s="75">
        <v>2048.3063999999999</v>
      </c>
      <c r="I4243" s="75">
        <v>1982.232</v>
      </c>
      <c r="J4243" s="75">
        <v>1872.1079999999999</v>
      </c>
      <c r="K4243" s="75">
        <v>1541.7359999999999</v>
      </c>
      <c r="L4243" s="76">
        <v>343.66500000000002</v>
      </c>
      <c r="M4243" s="75">
        <v>1982.232</v>
      </c>
      <c r="N4243" s="75">
        <v>1982.232</v>
      </c>
      <c r="O4243" s="75">
        <v>1982.232</v>
      </c>
      <c r="P4243" s="77">
        <v>343.66500000000002</v>
      </c>
      <c r="Q4243" s="77">
        <v>2048.3063999999999</v>
      </c>
    </row>
    <row r="4244" spans="1:17" x14ac:dyDescent="0.2">
      <c r="A4244" s="19">
        <v>40300014</v>
      </c>
      <c r="B4244" s="19" t="s">
        <v>2</v>
      </c>
      <c r="C4244" s="20">
        <v>95810</v>
      </c>
      <c r="D4244" s="73">
        <v>5310.25</v>
      </c>
      <c r="E4244" s="74">
        <v>1074.5369999999998</v>
      </c>
      <c r="G4244" s="75">
        <v>0</v>
      </c>
      <c r="H4244" s="75">
        <v>2259.8163</v>
      </c>
      <c r="I4244" s="75">
        <v>2186.9189999999999</v>
      </c>
      <c r="J4244" s="75">
        <v>2065.4234999999999</v>
      </c>
      <c r="K4244" s="75">
        <v>1700.9369999999999</v>
      </c>
      <c r="L4244" s="76">
        <v>343.66500000000002</v>
      </c>
      <c r="M4244" s="75">
        <v>2186.9189999999999</v>
      </c>
      <c r="N4244" s="75">
        <v>2186.9189999999999</v>
      </c>
      <c r="O4244" s="75">
        <v>2186.9189999999999</v>
      </c>
      <c r="P4244" s="77">
        <v>343.66500000000002</v>
      </c>
      <c r="Q4244" s="77">
        <v>2259.8163</v>
      </c>
    </row>
    <row r="4245" spans="1:17" x14ac:dyDescent="0.2">
      <c r="A4245" s="19">
        <v>40300014</v>
      </c>
      <c r="B4245" s="19" t="s">
        <v>2</v>
      </c>
      <c r="C4245" s="20">
        <v>95810</v>
      </c>
      <c r="D4245" s="73">
        <v>5310.25</v>
      </c>
      <c r="E4245" s="74">
        <v>1074.5369999999998</v>
      </c>
      <c r="G4245" s="75">
        <v>1197.8581200000001</v>
      </c>
      <c r="H4245" s="75">
        <v>3915.5046000000007</v>
      </c>
      <c r="I4245" s="75">
        <v>3789.1980000000003</v>
      </c>
      <c r="J4245" s="75">
        <v>3578.6869999999999</v>
      </c>
      <c r="K4245" s="75">
        <v>2947.154</v>
      </c>
      <c r="L4245" s="76">
        <v>343.66500000000002</v>
      </c>
      <c r="M4245" s="75">
        <v>3789.1980000000003</v>
      </c>
      <c r="N4245" s="75">
        <v>3789.1980000000003</v>
      </c>
      <c r="O4245" s="75">
        <v>3789.1980000000003</v>
      </c>
      <c r="P4245" s="77">
        <v>343.66500000000002</v>
      </c>
      <c r="Q4245" s="77">
        <v>3915.5046000000007</v>
      </c>
    </row>
    <row r="4246" spans="1:17" x14ac:dyDescent="0.2">
      <c r="A4246" s="19">
        <v>40300014</v>
      </c>
      <c r="B4246" s="19" t="s">
        <v>2</v>
      </c>
      <c r="C4246" s="20">
        <v>95810</v>
      </c>
      <c r="D4246" s="73">
        <v>5310.25</v>
      </c>
      <c r="E4246" s="74">
        <v>1074.5369999999998</v>
      </c>
      <c r="G4246" s="75">
        <v>913.08831999999995</v>
      </c>
      <c r="H4246" s="75">
        <v>2473.1490000000003</v>
      </c>
      <c r="I4246" s="75">
        <v>2393.3700000000003</v>
      </c>
      <c r="J4246" s="75">
        <v>2260.4050000000002</v>
      </c>
      <c r="K4246" s="75">
        <v>1861.51</v>
      </c>
      <c r="L4246" s="76">
        <v>209.73599999999999</v>
      </c>
      <c r="M4246" s="75">
        <v>2393.3700000000003</v>
      </c>
      <c r="N4246" s="75">
        <v>2393.3700000000003</v>
      </c>
      <c r="O4246" s="75">
        <v>2393.3700000000003</v>
      </c>
      <c r="P4246" s="77">
        <v>209.73599999999999</v>
      </c>
      <c r="Q4246" s="77">
        <v>2473.1490000000003</v>
      </c>
    </row>
    <row r="4247" spans="1:17" x14ac:dyDescent="0.2">
      <c r="A4247" s="19">
        <v>40300022</v>
      </c>
      <c r="B4247" s="19" t="s">
        <v>3252</v>
      </c>
      <c r="C4247" s="20">
        <v>95805</v>
      </c>
      <c r="D4247" s="73">
        <v>5108.75</v>
      </c>
      <c r="E4247" s="74">
        <v>555.94449999999995</v>
      </c>
      <c r="G4247" s="75">
        <v>1048.8957599999999</v>
      </c>
      <c r="H4247" s="75">
        <v>3360.3132000000001</v>
      </c>
      <c r="I4247" s="75">
        <v>3251.9159999999997</v>
      </c>
      <c r="J4247" s="75">
        <v>3071.2539999999999</v>
      </c>
      <c r="K4247" s="75">
        <v>2529.2679999999996</v>
      </c>
      <c r="L4247" s="76">
        <v>343.66500000000002</v>
      </c>
      <c r="M4247" s="75">
        <v>3251.9159999999997</v>
      </c>
      <c r="N4247" s="75">
        <v>3251.9159999999997</v>
      </c>
      <c r="O4247" s="75">
        <v>3251.9159999999997</v>
      </c>
      <c r="P4247" s="77">
        <v>343.66500000000002</v>
      </c>
      <c r="Q4247" s="77">
        <v>3360.3132000000001</v>
      </c>
    </row>
    <row r="4248" spans="1:17" x14ac:dyDescent="0.2">
      <c r="A4248" s="19">
        <v>40300022</v>
      </c>
      <c r="B4248" s="19" t="s">
        <v>3252</v>
      </c>
      <c r="C4248" s="20">
        <v>95805</v>
      </c>
      <c r="D4248" s="73">
        <v>5108.75</v>
      </c>
      <c r="E4248" s="74">
        <v>555.94449999999995</v>
      </c>
      <c r="G4248" s="75">
        <v>899.91439000000003</v>
      </c>
      <c r="H4248" s="75">
        <v>3346.7073000000005</v>
      </c>
      <c r="I4248" s="75">
        <v>3238.7490000000003</v>
      </c>
      <c r="J4248" s="75">
        <v>3058.8184999999999</v>
      </c>
      <c r="K4248" s="75">
        <v>2519.027</v>
      </c>
      <c r="L4248" s="76">
        <v>343.66500000000002</v>
      </c>
      <c r="M4248" s="75">
        <v>3238.7490000000003</v>
      </c>
      <c r="N4248" s="75">
        <v>3238.7490000000003</v>
      </c>
      <c r="O4248" s="75">
        <v>3238.7490000000003</v>
      </c>
      <c r="P4248" s="77">
        <v>343.66500000000002</v>
      </c>
      <c r="Q4248" s="77">
        <v>3346.7073000000005</v>
      </c>
    </row>
    <row r="4249" spans="1:17" x14ac:dyDescent="0.2">
      <c r="A4249" s="19">
        <v>40300212</v>
      </c>
      <c r="B4249" s="19" t="s">
        <v>799</v>
      </c>
      <c r="C4249" s="20">
        <v>95803</v>
      </c>
      <c r="D4249" s="73">
        <v>113.5</v>
      </c>
      <c r="E4249" s="74">
        <v>66.10199999999999</v>
      </c>
      <c r="G4249" s="75">
        <v>619.1937200000001</v>
      </c>
      <c r="H4249" s="75">
        <v>3022.4070000000002</v>
      </c>
      <c r="I4249" s="75">
        <v>2924.9100000000003</v>
      </c>
      <c r="J4249" s="75">
        <v>2762.415</v>
      </c>
      <c r="K4249" s="75">
        <v>2274.9299999999998</v>
      </c>
      <c r="L4249" s="76">
        <v>209.73599999999999</v>
      </c>
      <c r="M4249" s="75">
        <v>2924.9100000000003</v>
      </c>
      <c r="N4249" s="75">
        <v>2924.9100000000003</v>
      </c>
      <c r="O4249" s="75">
        <v>2924.9100000000003</v>
      </c>
      <c r="P4249" s="77">
        <v>209.73599999999999</v>
      </c>
      <c r="Q4249" s="77">
        <v>3022.4070000000002</v>
      </c>
    </row>
    <row r="4250" spans="1:17" x14ac:dyDescent="0.2">
      <c r="A4250" s="19">
        <v>40300212</v>
      </c>
      <c r="B4250" s="19" t="s">
        <v>799</v>
      </c>
      <c r="C4250" s="20">
        <v>95803</v>
      </c>
      <c r="D4250" s="73">
        <v>113.5</v>
      </c>
      <c r="E4250" s="74">
        <v>66.10199999999999</v>
      </c>
      <c r="G4250" s="75">
        <v>1130.9809400000001</v>
      </c>
      <c r="H4250" s="75">
        <v>3021.105</v>
      </c>
      <c r="I4250" s="75">
        <v>2923.65</v>
      </c>
      <c r="J4250" s="75">
        <v>2761.2249999999999</v>
      </c>
      <c r="K4250" s="75">
        <v>2273.9499999999998</v>
      </c>
      <c r="L4250" s="76">
        <v>209.73599999999999</v>
      </c>
      <c r="M4250" s="75">
        <v>2923.65</v>
      </c>
      <c r="N4250" s="75">
        <v>2923.65</v>
      </c>
      <c r="O4250" s="75">
        <v>2923.65</v>
      </c>
      <c r="P4250" s="77">
        <v>209.73599999999999</v>
      </c>
      <c r="Q4250" s="77">
        <v>3021.105</v>
      </c>
    </row>
    <row r="4251" spans="1:17" x14ac:dyDescent="0.2">
      <c r="A4251" s="19">
        <v>40300220</v>
      </c>
      <c r="B4251" s="19" t="s">
        <v>359</v>
      </c>
      <c r="C4251" s="20">
        <v>95811</v>
      </c>
      <c r="D4251" s="73">
        <v>6023.5</v>
      </c>
      <c r="E4251" s="74">
        <v>1074.5369999999998</v>
      </c>
      <c r="G4251" s="75">
        <v>1247.53125</v>
      </c>
      <c r="H4251" s="75">
        <v>3631.7802000000001</v>
      </c>
      <c r="I4251" s="75">
        <v>3514.6259999999997</v>
      </c>
      <c r="J4251" s="75">
        <v>3319.3689999999997</v>
      </c>
      <c r="K4251" s="75">
        <v>2733.598</v>
      </c>
      <c r="L4251" s="76">
        <v>612.73800000000006</v>
      </c>
      <c r="M4251" s="75">
        <v>3514.6259999999997</v>
      </c>
      <c r="N4251" s="75">
        <v>3514.6259999999997</v>
      </c>
      <c r="O4251" s="75">
        <v>3514.6259999999997</v>
      </c>
      <c r="P4251" s="77">
        <v>612.73800000000006</v>
      </c>
      <c r="Q4251" s="77">
        <v>3631.7802000000001</v>
      </c>
    </row>
    <row r="4252" spans="1:17" x14ac:dyDescent="0.2">
      <c r="A4252" s="19">
        <v>40300220</v>
      </c>
      <c r="B4252" s="19" t="s">
        <v>359</v>
      </c>
      <c r="C4252" s="20">
        <v>95811</v>
      </c>
      <c r="D4252" s="73">
        <v>6023.5</v>
      </c>
      <c r="E4252" s="74">
        <v>1074.5369999999998</v>
      </c>
      <c r="G4252" s="75">
        <v>1578.9135700000002</v>
      </c>
      <c r="H4252" s="75">
        <v>3375.4350000000004</v>
      </c>
      <c r="I4252" s="75">
        <v>3266.55</v>
      </c>
      <c r="J4252" s="75">
        <v>3085.0749999999998</v>
      </c>
      <c r="K4252" s="75">
        <v>2540.6499999999996</v>
      </c>
      <c r="L4252" s="76">
        <v>343.66500000000002</v>
      </c>
      <c r="M4252" s="75">
        <v>3266.55</v>
      </c>
      <c r="N4252" s="75">
        <v>3266.55</v>
      </c>
      <c r="O4252" s="75">
        <v>3266.55</v>
      </c>
      <c r="P4252" s="77">
        <v>343.66500000000002</v>
      </c>
      <c r="Q4252" s="77">
        <v>3375.4350000000004</v>
      </c>
    </row>
    <row r="4253" spans="1:17" x14ac:dyDescent="0.2">
      <c r="A4253" s="19">
        <v>40300220</v>
      </c>
      <c r="B4253" s="19" t="s">
        <v>359</v>
      </c>
      <c r="C4253" s="20">
        <v>95811</v>
      </c>
      <c r="D4253" s="73">
        <v>6023.5</v>
      </c>
      <c r="E4253" s="74">
        <v>1074.5369999999998</v>
      </c>
      <c r="G4253" s="75">
        <v>869.51739999999995</v>
      </c>
      <c r="H4253" s="75">
        <v>2550.5529000000001</v>
      </c>
      <c r="I4253" s="75">
        <v>2468.277</v>
      </c>
      <c r="J4253" s="75">
        <v>2331.1505000000002</v>
      </c>
      <c r="K4253" s="75">
        <v>1919.771</v>
      </c>
      <c r="L4253" s="76">
        <v>343.66500000000002</v>
      </c>
      <c r="M4253" s="75">
        <v>2468.277</v>
      </c>
      <c r="N4253" s="75">
        <v>2468.277</v>
      </c>
      <c r="O4253" s="75">
        <v>2468.277</v>
      </c>
      <c r="P4253" s="77">
        <v>343.66500000000002</v>
      </c>
      <c r="Q4253" s="77">
        <v>2550.5529000000001</v>
      </c>
    </row>
    <row r="4254" spans="1:17" x14ac:dyDescent="0.2">
      <c r="A4254" s="19">
        <v>40300485</v>
      </c>
      <c r="B4254" s="19" t="s">
        <v>3495</v>
      </c>
      <c r="C4254" s="20">
        <v>94762</v>
      </c>
      <c r="D4254" s="73">
        <v>451</v>
      </c>
      <c r="E4254" s="74">
        <v>167.24449999999999</v>
      </c>
      <c r="G4254" s="75">
        <v>1044.84663</v>
      </c>
      <c r="H4254" s="75">
        <v>3297.8265000000001</v>
      </c>
      <c r="I4254" s="75">
        <v>3191.4450000000002</v>
      </c>
      <c r="J4254" s="75">
        <v>3014.1424999999999</v>
      </c>
      <c r="K4254" s="75">
        <v>2482.2350000000001</v>
      </c>
      <c r="L4254" s="76">
        <v>612.73800000000006</v>
      </c>
      <c r="M4254" s="75">
        <v>3191.4450000000002</v>
      </c>
      <c r="N4254" s="75">
        <v>3191.4450000000002</v>
      </c>
      <c r="O4254" s="75">
        <v>3191.4450000000002</v>
      </c>
      <c r="P4254" s="77">
        <v>612.73800000000006</v>
      </c>
      <c r="Q4254" s="77">
        <v>3297.8265000000001</v>
      </c>
    </row>
    <row r="4255" spans="1:17" x14ac:dyDescent="0.2">
      <c r="A4255" s="19">
        <v>40300683</v>
      </c>
      <c r="B4255" s="19" t="s">
        <v>2597</v>
      </c>
      <c r="C4255" s="20">
        <v>95806</v>
      </c>
      <c r="D4255" s="73">
        <v>417.75</v>
      </c>
      <c r="E4255" s="74">
        <v>167.24449999999999</v>
      </c>
      <c r="G4255" s="75">
        <v>879.64973000000009</v>
      </c>
      <c r="H4255" s="75">
        <v>2604.0186000000003</v>
      </c>
      <c r="I4255" s="75">
        <v>2520.018</v>
      </c>
      <c r="J4255" s="75">
        <v>2380.0169999999998</v>
      </c>
      <c r="K4255" s="75">
        <v>1960.0139999999999</v>
      </c>
      <c r="L4255" s="76">
        <v>209.73599999999999</v>
      </c>
      <c r="M4255" s="75">
        <v>2520.018</v>
      </c>
      <c r="N4255" s="75">
        <v>2520.018</v>
      </c>
      <c r="O4255" s="75">
        <v>2520.018</v>
      </c>
      <c r="P4255" s="77">
        <v>209.73599999999999</v>
      </c>
      <c r="Q4255" s="77">
        <v>2604.0186000000003</v>
      </c>
    </row>
    <row r="4256" spans="1:17" x14ac:dyDescent="0.2">
      <c r="A4256" s="19">
        <v>40300683</v>
      </c>
      <c r="B4256" s="19" t="s">
        <v>2597</v>
      </c>
      <c r="C4256" s="20">
        <v>95806</v>
      </c>
      <c r="D4256" s="73">
        <v>417.75</v>
      </c>
      <c r="E4256" s="74">
        <v>167.24449999999999</v>
      </c>
      <c r="G4256" s="75">
        <v>743.86130000000003</v>
      </c>
      <c r="H4256" s="75">
        <v>2867.7201000000005</v>
      </c>
      <c r="I4256" s="75">
        <v>2775.2130000000002</v>
      </c>
      <c r="J4256" s="75">
        <v>2621.0345000000002</v>
      </c>
      <c r="K4256" s="75">
        <v>2158.4989999999998</v>
      </c>
      <c r="L4256" s="76">
        <v>209.73599999999999</v>
      </c>
      <c r="M4256" s="75">
        <v>2775.2130000000002</v>
      </c>
      <c r="N4256" s="75">
        <v>2775.2130000000002</v>
      </c>
      <c r="O4256" s="75">
        <v>2775.2130000000002</v>
      </c>
      <c r="P4256" s="77">
        <v>209.73599999999999</v>
      </c>
      <c r="Q4256" s="77">
        <v>2867.7201000000005</v>
      </c>
    </row>
    <row r="4257" spans="1:17" x14ac:dyDescent="0.2">
      <c r="A4257" s="19">
        <v>40300790</v>
      </c>
      <c r="B4257" s="19" t="s">
        <v>3693</v>
      </c>
      <c r="C4257" s="20">
        <v>95782</v>
      </c>
      <c r="D4257" s="73">
        <v>5310.25</v>
      </c>
      <c r="E4257" s="74">
        <v>1074.5369999999998</v>
      </c>
      <c r="G4257" s="75">
        <v>883.69886000000008</v>
      </c>
      <c r="H4257" s="75">
        <v>2867.7201000000005</v>
      </c>
      <c r="I4257" s="75">
        <v>2775.2130000000002</v>
      </c>
      <c r="J4257" s="75">
        <v>2621.0345000000002</v>
      </c>
      <c r="K4257" s="75">
        <v>2158.4989999999998</v>
      </c>
      <c r="L4257" s="76">
        <v>343.66500000000002</v>
      </c>
      <c r="M4257" s="75">
        <v>2775.2130000000002</v>
      </c>
      <c r="N4257" s="75">
        <v>2775.2130000000002</v>
      </c>
      <c r="O4257" s="75">
        <v>2775.2130000000002</v>
      </c>
      <c r="P4257" s="77">
        <v>343.66500000000002</v>
      </c>
      <c r="Q4257" s="77">
        <v>2867.7201000000005</v>
      </c>
    </row>
    <row r="4258" spans="1:17" x14ac:dyDescent="0.2">
      <c r="A4258" s="19">
        <v>40300790</v>
      </c>
      <c r="B4258" s="19" t="s">
        <v>3693</v>
      </c>
      <c r="C4258" s="20">
        <v>95782</v>
      </c>
      <c r="D4258" s="73">
        <v>5310.25</v>
      </c>
      <c r="E4258" s="74">
        <v>1074.5369999999998</v>
      </c>
      <c r="G4258" s="75">
        <v>1110.7162799999999</v>
      </c>
      <c r="H4258" s="75">
        <v>2989.4664000000002</v>
      </c>
      <c r="I4258" s="75">
        <v>2893.0320000000002</v>
      </c>
      <c r="J4258" s="75">
        <v>2732.308</v>
      </c>
      <c r="K4258" s="75">
        <v>2250.136</v>
      </c>
      <c r="L4258" s="76">
        <v>343.66500000000002</v>
      </c>
      <c r="M4258" s="75">
        <v>2893.0320000000002</v>
      </c>
      <c r="N4258" s="75">
        <v>2893.0320000000002</v>
      </c>
      <c r="O4258" s="75">
        <v>2893.0320000000002</v>
      </c>
      <c r="P4258" s="77">
        <v>343.66500000000002</v>
      </c>
      <c r="Q4258" s="77">
        <v>2989.4664000000002</v>
      </c>
    </row>
    <row r="4259" spans="1:17" x14ac:dyDescent="0.2">
      <c r="A4259" s="19">
        <v>40300808</v>
      </c>
      <c r="B4259" s="19" t="s">
        <v>3694</v>
      </c>
      <c r="C4259" s="20">
        <v>95783</v>
      </c>
      <c r="D4259" s="73">
        <v>6023.5</v>
      </c>
      <c r="E4259" s="74">
        <v>1074.5369999999998</v>
      </c>
      <c r="G4259" s="75">
        <v>885.73293000000001</v>
      </c>
      <c r="H4259" s="75">
        <v>3346.7073000000005</v>
      </c>
      <c r="I4259" s="75">
        <v>3238.7490000000003</v>
      </c>
      <c r="J4259" s="75">
        <v>3058.8184999999999</v>
      </c>
      <c r="K4259" s="75">
        <v>2519.027</v>
      </c>
      <c r="L4259" s="76">
        <v>343.66500000000002</v>
      </c>
      <c r="M4259" s="75">
        <v>3238.7490000000003</v>
      </c>
      <c r="N4259" s="75">
        <v>3238.7490000000003</v>
      </c>
      <c r="O4259" s="75">
        <v>3238.7490000000003</v>
      </c>
      <c r="P4259" s="77">
        <v>343.66500000000002</v>
      </c>
      <c r="Q4259" s="77">
        <v>3346.7073000000005</v>
      </c>
    </row>
    <row r="4260" spans="1:17" x14ac:dyDescent="0.2">
      <c r="A4260" s="19">
        <v>40300808</v>
      </c>
      <c r="B4260" s="19" t="s">
        <v>3694</v>
      </c>
      <c r="C4260" s="20">
        <v>95783</v>
      </c>
      <c r="D4260" s="73">
        <v>6023.5</v>
      </c>
      <c r="E4260" s="74">
        <v>1074.5369999999998</v>
      </c>
      <c r="G4260" s="75">
        <v>759.05029000000002</v>
      </c>
      <c r="H4260" s="75">
        <v>3052.9481999999998</v>
      </c>
      <c r="I4260" s="75">
        <v>2954.4659999999999</v>
      </c>
      <c r="J4260" s="75">
        <v>2790.3289999999997</v>
      </c>
      <c r="K4260" s="75">
        <v>2297.9179999999997</v>
      </c>
      <c r="L4260" s="76">
        <v>209.73599999999999</v>
      </c>
      <c r="M4260" s="75">
        <v>2954.4659999999999</v>
      </c>
      <c r="N4260" s="75">
        <v>2954.4659999999999</v>
      </c>
      <c r="O4260" s="75">
        <v>2954.4659999999999</v>
      </c>
      <c r="P4260" s="77">
        <v>209.73599999999999</v>
      </c>
      <c r="Q4260" s="77">
        <v>3052.9481999999998</v>
      </c>
    </row>
    <row r="4261" spans="1:17" x14ac:dyDescent="0.2">
      <c r="A4261" s="19">
        <v>40301061</v>
      </c>
      <c r="B4261" s="19" t="s">
        <v>4203</v>
      </c>
      <c r="C4261" s="20">
        <v>95700</v>
      </c>
      <c r="D4261" s="73">
        <v>1714.25</v>
      </c>
      <c r="E4261" s="74">
        <v>167.24449999999999</v>
      </c>
      <c r="G4261" s="75">
        <v>619.1937200000001</v>
      </c>
      <c r="H4261" s="75">
        <v>2954.7681000000002</v>
      </c>
      <c r="I4261" s="75">
        <v>2859.453</v>
      </c>
      <c r="J4261" s="75">
        <v>2700.5945000000002</v>
      </c>
      <c r="K4261" s="75">
        <v>2224.0189999999998</v>
      </c>
      <c r="L4261" s="76">
        <v>209.73599999999999</v>
      </c>
      <c r="M4261" s="75">
        <v>2859.453</v>
      </c>
      <c r="N4261" s="75">
        <v>2859.453</v>
      </c>
      <c r="O4261" s="75">
        <v>2859.453</v>
      </c>
      <c r="P4261" s="77">
        <v>209.73599999999999</v>
      </c>
      <c r="Q4261" s="77">
        <v>2954.7681000000002</v>
      </c>
    </row>
    <row r="4262" spans="1:17" x14ac:dyDescent="0.2">
      <c r="A4262" s="19">
        <v>40301061</v>
      </c>
      <c r="B4262" s="19" t="s">
        <v>4203</v>
      </c>
      <c r="C4262" s="20">
        <v>95700</v>
      </c>
      <c r="D4262" s="73">
        <v>1714.25</v>
      </c>
      <c r="E4262" s="74">
        <v>167.24449999999999</v>
      </c>
      <c r="G4262" s="75">
        <v>1050.9108200000001</v>
      </c>
      <c r="H4262" s="75">
        <v>3441.8834999999999</v>
      </c>
      <c r="I4262" s="75">
        <v>3330.855</v>
      </c>
      <c r="J4262" s="75">
        <v>3145.8074999999999</v>
      </c>
      <c r="K4262" s="75">
        <v>2590.6649999999995</v>
      </c>
      <c r="L4262" s="76">
        <v>343.66500000000002</v>
      </c>
      <c r="M4262" s="75">
        <v>3330.855</v>
      </c>
      <c r="N4262" s="75">
        <v>3330.855</v>
      </c>
      <c r="O4262" s="75">
        <v>3330.855</v>
      </c>
      <c r="P4262" s="77">
        <v>343.66500000000002</v>
      </c>
      <c r="Q4262" s="77">
        <v>3441.8834999999999</v>
      </c>
    </row>
    <row r="4263" spans="1:17" x14ac:dyDescent="0.2">
      <c r="A4263" s="19">
        <v>40301079</v>
      </c>
      <c r="B4263" s="19" t="s">
        <v>3692</v>
      </c>
      <c r="C4263" s="20">
        <v>95783</v>
      </c>
      <c r="D4263" s="73">
        <v>6023.5</v>
      </c>
      <c r="E4263" s="74">
        <v>1074.5369999999998</v>
      </c>
      <c r="G4263" s="75">
        <v>699.26383999999996</v>
      </c>
      <c r="H4263" s="75">
        <v>607.36440000000005</v>
      </c>
      <c r="I4263" s="75">
        <v>587.77200000000005</v>
      </c>
      <c r="J4263" s="75">
        <v>555.11800000000005</v>
      </c>
      <c r="K4263" s="75">
        <v>457.15600000000001</v>
      </c>
      <c r="L4263" s="76">
        <v>209.73599999999999</v>
      </c>
      <c r="M4263" s="75">
        <v>587.77200000000005</v>
      </c>
      <c r="N4263" s="75">
        <v>587.77200000000005</v>
      </c>
      <c r="O4263" s="75">
        <v>587.77200000000005</v>
      </c>
      <c r="P4263" s="77">
        <v>209.73599999999999</v>
      </c>
      <c r="Q4263" s="77">
        <v>699.26383999999996</v>
      </c>
    </row>
    <row r="4264" spans="1:17" x14ac:dyDescent="0.2">
      <c r="A4264" s="19">
        <v>40301079</v>
      </c>
      <c r="B4264" s="19" t="s">
        <v>3692</v>
      </c>
      <c r="C4264" s="20">
        <v>95783</v>
      </c>
      <c r="D4264" s="73">
        <v>6023.5</v>
      </c>
      <c r="E4264" s="74">
        <v>1074.5369999999998</v>
      </c>
      <c r="G4264" s="75">
        <v>1042.8125599999998</v>
      </c>
      <c r="H4264" s="75">
        <v>2286.7026000000001</v>
      </c>
      <c r="I4264" s="75">
        <v>2212.9380000000001</v>
      </c>
      <c r="J4264" s="75">
        <v>2089.9970000000003</v>
      </c>
      <c r="K4264" s="75">
        <v>1721.174</v>
      </c>
      <c r="L4264" s="76">
        <v>612.73800000000006</v>
      </c>
      <c r="M4264" s="75">
        <v>2212.9380000000001</v>
      </c>
      <c r="N4264" s="75">
        <v>2212.9380000000001</v>
      </c>
      <c r="O4264" s="75">
        <v>2212.9380000000001</v>
      </c>
      <c r="P4264" s="77">
        <v>612.73800000000006</v>
      </c>
      <c r="Q4264" s="77">
        <v>2286.7026000000001</v>
      </c>
    </row>
    <row r="4265" spans="1:17" x14ac:dyDescent="0.2">
      <c r="A4265" s="19">
        <v>30221287</v>
      </c>
      <c r="B4265" s="19" t="s">
        <v>2956</v>
      </c>
      <c r="C4265" s="72"/>
      <c r="D4265" s="73">
        <v>1532.75</v>
      </c>
      <c r="E4265" s="74">
        <v>0</v>
      </c>
      <c r="G4265" s="75">
        <v>50.034320000000001</v>
      </c>
      <c r="H4265" s="75">
        <v>86.257500000000007</v>
      </c>
      <c r="I4265" s="75">
        <v>83.475000000000009</v>
      </c>
      <c r="J4265" s="75">
        <v>78.837499999999991</v>
      </c>
      <c r="K4265" s="75">
        <v>64.924999999999997</v>
      </c>
      <c r="L4265" s="76">
        <v>0</v>
      </c>
      <c r="M4265" s="75">
        <v>83.475000000000009</v>
      </c>
      <c r="N4265" s="75">
        <v>83.475000000000009</v>
      </c>
      <c r="O4265" s="75">
        <v>83.475000000000009</v>
      </c>
      <c r="P4265" s="77">
        <v>0</v>
      </c>
      <c r="Q4265" s="77">
        <v>86.257500000000007</v>
      </c>
    </row>
    <row r="4266" spans="1:17" x14ac:dyDescent="0.2">
      <c r="A4266" s="19">
        <v>30221311</v>
      </c>
      <c r="B4266" s="19" t="s">
        <v>4719</v>
      </c>
      <c r="C4266" s="72" t="s">
        <v>38</v>
      </c>
      <c r="D4266" s="73">
        <v>564.75</v>
      </c>
      <c r="E4266" s="74">
        <v>0</v>
      </c>
      <c r="G4266" s="75">
        <v>93.168009999999995</v>
      </c>
      <c r="H4266" s="75">
        <v>421.98750000000001</v>
      </c>
      <c r="I4266" s="75">
        <v>408.375</v>
      </c>
      <c r="J4266" s="75">
        <v>385.6875</v>
      </c>
      <c r="K4266" s="75">
        <v>317.625</v>
      </c>
      <c r="L4266" s="76">
        <v>0</v>
      </c>
      <c r="M4266" s="75">
        <v>408.375</v>
      </c>
      <c r="N4266" s="75">
        <v>408.375</v>
      </c>
      <c r="O4266" s="75">
        <v>408.375</v>
      </c>
      <c r="P4266" s="77">
        <v>0</v>
      </c>
      <c r="Q4266" s="77">
        <v>421.98750000000001</v>
      </c>
    </row>
    <row r="4267" spans="1:17" x14ac:dyDescent="0.2">
      <c r="A4267" s="19">
        <v>30221329</v>
      </c>
      <c r="B4267" s="19" t="s">
        <v>3765</v>
      </c>
      <c r="C4267" s="72"/>
      <c r="D4267" s="73">
        <v>1280.25</v>
      </c>
      <c r="E4267" s="74">
        <v>0</v>
      </c>
      <c r="G4267" s="75">
        <v>3.1675249999999999</v>
      </c>
      <c r="H4267" s="75">
        <v>6.7425000000000006</v>
      </c>
      <c r="I4267" s="75">
        <v>6.5250000000000012</v>
      </c>
      <c r="J4267" s="75">
        <v>6.1624999999999996</v>
      </c>
      <c r="K4267" s="75">
        <v>5.0749999999999993</v>
      </c>
      <c r="L4267" s="74" t="s">
        <v>674</v>
      </c>
      <c r="M4267" s="75">
        <v>6.5250000000000012</v>
      </c>
      <c r="N4267" s="75">
        <v>6.5250000000000012</v>
      </c>
      <c r="O4267" s="75">
        <v>6.5250000000000012</v>
      </c>
      <c r="P4267" s="75">
        <v>3.1675249999999999</v>
      </c>
      <c r="Q4267" s="75">
        <v>6.7425000000000006</v>
      </c>
    </row>
    <row r="4268" spans="1:17" x14ac:dyDescent="0.2">
      <c r="A4268" s="19">
        <v>30221337</v>
      </c>
      <c r="B4268" s="19" t="s">
        <v>3744</v>
      </c>
      <c r="C4268" s="72" t="s">
        <v>38</v>
      </c>
      <c r="D4268" s="73">
        <v>1046.5</v>
      </c>
      <c r="E4268" s="74">
        <v>0</v>
      </c>
      <c r="G4268" s="75">
        <v>9.3147079999999995</v>
      </c>
      <c r="H4268" s="75">
        <v>19.8276</v>
      </c>
      <c r="I4268" s="75">
        <v>19.188000000000002</v>
      </c>
      <c r="J4268" s="75">
        <v>18.122</v>
      </c>
      <c r="K4268" s="75">
        <v>14.923999999999999</v>
      </c>
      <c r="L4268" s="74" t="s">
        <v>674</v>
      </c>
      <c r="M4268" s="75">
        <v>19.188000000000002</v>
      </c>
      <c r="N4268" s="75">
        <v>19.188000000000002</v>
      </c>
      <c r="O4268" s="75">
        <v>19.188000000000002</v>
      </c>
      <c r="P4268" s="75">
        <v>9.3147079999999995</v>
      </c>
      <c r="Q4268" s="75">
        <v>19.8276</v>
      </c>
    </row>
    <row r="4269" spans="1:17" x14ac:dyDescent="0.2">
      <c r="A4269" s="19">
        <v>30221345</v>
      </c>
      <c r="B4269" s="19" t="s">
        <v>3745</v>
      </c>
      <c r="C4269" s="72" t="s">
        <v>38</v>
      </c>
      <c r="D4269" s="73">
        <v>2142.25</v>
      </c>
      <c r="E4269" s="74">
        <v>0</v>
      </c>
      <c r="G4269" s="75">
        <v>8.8472249999999999</v>
      </c>
      <c r="H4269" s="75">
        <v>18.8325</v>
      </c>
      <c r="I4269" s="75">
        <v>18.225000000000001</v>
      </c>
      <c r="J4269" s="75">
        <v>17.212499999999999</v>
      </c>
      <c r="K4269" s="75">
        <v>14.174999999999999</v>
      </c>
      <c r="L4269" s="74" t="s">
        <v>674</v>
      </c>
      <c r="M4269" s="75">
        <v>18.225000000000001</v>
      </c>
      <c r="N4269" s="75">
        <v>18.225000000000001</v>
      </c>
      <c r="O4269" s="75">
        <v>18.225000000000001</v>
      </c>
      <c r="P4269" s="75">
        <v>8.8472249999999999</v>
      </c>
      <c r="Q4269" s="75">
        <v>18.8325</v>
      </c>
    </row>
    <row r="4270" spans="1:17" x14ac:dyDescent="0.2">
      <c r="A4270" s="19">
        <v>30221352</v>
      </c>
      <c r="B4270" s="19" t="s">
        <v>3746</v>
      </c>
      <c r="C4270" s="72" t="s">
        <v>38</v>
      </c>
      <c r="D4270" s="73">
        <v>3094.75</v>
      </c>
      <c r="E4270" s="74">
        <v>0</v>
      </c>
      <c r="G4270" s="75">
        <v>2.7306249999999999</v>
      </c>
      <c r="H4270" s="75">
        <v>5.8125</v>
      </c>
      <c r="I4270" s="75">
        <v>5.6250000000000009</v>
      </c>
      <c r="J4270" s="75">
        <v>5.3125</v>
      </c>
      <c r="K4270" s="75">
        <v>4.375</v>
      </c>
      <c r="L4270" s="74" t="s">
        <v>674</v>
      </c>
      <c r="M4270" s="75">
        <v>5.6250000000000009</v>
      </c>
      <c r="N4270" s="75">
        <v>5.6250000000000009</v>
      </c>
      <c r="O4270" s="75">
        <v>5.6250000000000009</v>
      </c>
      <c r="P4270" s="75">
        <v>2.7306249999999999</v>
      </c>
      <c r="Q4270" s="75">
        <v>5.8125</v>
      </c>
    </row>
    <row r="4271" spans="1:17" x14ac:dyDescent="0.2">
      <c r="A4271" s="19">
        <v>30221360</v>
      </c>
      <c r="B4271" s="19" t="s">
        <v>3747</v>
      </c>
      <c r="C4271" s="72" t="s">
        <v>38</v>
      </c>
      <c r="D4271" s="73">
        <v>3397.5</v>
      </c>
      <c r="E4271" s="74">
        <v>0</v>
      </c>
      <c r="G4271" s="75">
        <v>659.74205000000006</v>
      </c>
      <c r="H4271" s="75">
        <v>1704.1878000000002</v>
      </c>
      <c r="I4271" s="75">
        <v>1649.2140000000002</v>
      </c>
      <c r="J4271" s="75">
        <v>1557.5909999999999</v>
      </c>
      <c r="K4271" s="75">
        <v>1282.722</v>
      </c>
      <c r="L4271" s="76">
        <v>331.31700000000001</v>
      </c>
      <c r="M4271" s="75">
        <v>1649.2140000000002</v>
      </c>
      <c r="N4271" s="75">
        <v>1649.2140000000002</v>
      </c>
      <c r="O4271" s="75">
        <v>1649.2140000000002</v>
      </c>
      <c r="P4271" s="77">
        <v>331.31700000000001</v>
      </c>
      <c r="Q4271" s="77">
        <v>1704.1878000000002</v>
      </c>
    </row>
    <row r="4272" spans="1:17" x14ac:dyDescent="0.2">
      <c r="A4272" s="19">
        <v>32100000</v>
      </c>
      <c r="B4272" s="19" t="s">
        <v>127</v>
      </c>
      <c r="C4272" s="72"/>
      <c r="D4272" s="73">
        <v>1261</v>
      </c>
      <c r="E4272" s="74">
        <v>0</v>
      </c>
      <c r="G4272" s="75">
        <v>818.77971000000002</v>
      </c>
      <c r="H4272" s="75">
        <v>1355.5122000000001</v>
      </c>
      <c r="I4272" s="75">
        <v>1311.7860000000001</v>
      </c>
      <c r="J4272" s="75">
        <v>1238.9089999999999</v>
      </c>
      <c r="K4272" s="75">
        <v>1020.2779999999999</v>
      </c>
      <c r="L4272" s="76">
        <v>301.64400000000001</v>
      </c>
      <c r="M4272" s="75">
        <v>1311.7860000000001</v>
      </c>
      <c r="N4272" s="75">
        <v>1311.7860000000001</v>
      </c>
      <c r="O4272" s="75">
        <v>1311.7860000000001</v>
      </c>
      <c r="P4272" s="77">
        <v>301.64400000000001</v>
      </c>
      <c r="Q4272" s="77">
        <v>1355.5122000000001</v>
      </c>
    </row>
    <row r="4273" spans="1:17" x14ac:dyDescent="0.2">
      <c r="A4273" s="19">
        <v>32100018</v>
      </c>
      <c r="B4273" s="19" t="s">
        <v>128</v>
      </c>
      <c r="C4273" s="72"/>
      <c r="D4273" s="73">
        <v>3687</v>
      </c>
      <c r="E4273" s="74">
        <v>0</v>
      </c>
      <c r="G4273" s="75">
        <v>1186.7182600000001</v>
      </c>
      <c r="H4273" s="75">
        <v>4199.0616</v>
      </c>
      <c r="I4273" s="75">
        <v>4063.6080000000002</v>
      </c>
      <c r="J4273" s="75">
        <v>3837.8519999999999</v>
      </c>
      <c r="K4273" s="75">
        <v>3160.5839999999998</v>
      </c>
      <c r="L4273" s="76">
        <v>437.04900000000004</v>
      </c>
      <c r="M4273" s="75">
        <v>4063.6080000000002</v>
      </c>
      <c r="N4273" s="75">
        <v>4063.6080000000002</v>
      </c>
      <c r="O4273" s="75">
        <v>4063.6080000000002</v>
      </c>
      <c r="P4273" s="77">
        <v>437.04900000000004</v>
      </c>
      <c r="Q4273" s="77">
        <v>4199.0616</v>
      </c>
    </row>
    <row r="4274" spans="1:17" x14ac:dyDescent="0.2">
      <c r="A4274" s="19">
        <v>32100158</v>
      </c>
      <c r="B4274" s="19" t="s">
        <v>4402</v>
      </c>
      <c r="C4274" s="72"/>
      <c r="D4274" s="73">
        <v>144.25</v>
      </c>
      <c r="E4274" s="74">
        <v>0</v>
      </c>
      <c r="G4274" s="75">
        <v>47.639060000000001</v>
      </c>
      <c r="H4274" s="75">
        <v>145.45200000000003</v>
      </c>
      <c r="I4274" s="75">
        <v>140.76000000000002</v>
      </c>
      <c r="J4274" s="75">
        <v>132.94</v>
      </c>
      <c r="K4274" s="75">
        <v>109.48</v>
      </c>
      <c r="L4274" s="76">
        <v>120.36600000000001</v>
      </c>
      <c r="M4274" s="75">
        <v>140.76000000000002</v>
      </c>
      <c r="N4274" s="75">
        <v>140.76000000000002</v>
      </c>
      <c r="O4274" s="75">
        <v>140.76000000000002</v>
      </c>
      <c r="P4274" s="77">
        <v>47.639060000000001</v>
      </c>
      <c r="Q4274" s="77">
        <v>145.45200000000003</v>
      </c>
    </row>
    <row r="4275" spans="1:17" x14ac:dyDescent="0.2">
      <c r="A4275" s="19">
        <v>32100208</v>
      </c>
      <c r="B4275" s="19" t="s">
        <v>3661</v>
      </c>
      <c r="C4275" s="72"/>
      <c r="D4275" s="73">
        <v>438</v>
      </c>
      <c r="E4275" s="74">
        <v>0</v>
      </c>
      <c r="G4275" s="75">
        <v>81.077649999999991</v>
      </c>
      <c r="H4275" s="75">
        <v>285.51</v>
      </c>
      <c r="I4275" s="75">
        <v>276.3</v>
      </c>
      <c r="J4275" s="75">
        <v>260.95</v>
      </c>
      <c r="K4275" s="75">
        <v>214.89999999999998</v>
      </c>
      <c r="L4275" s="76">
        <v>120.36600000000001</v>
      </c>
      <c r="M4275" s="75">
        <v>276.3</v>
      </c>
      <c r="N4275" s="75">
        <v>276.3</v>
      </c>
      <c r="O4275" s="75">
        <v>276.3</v>
      </c>
      <c r="P4275" s="77">
        <v>81.077649999999991</v>
      </c>
      <c r="Q4275" s="77">
        <v>285.51</v>
      </c>
    </row>
    <row r="4276" spans="1:17" x14ac:dyDescent="0.2">
      <c r="A4276" s="19">
        <v>32100752</v>
      </c>
      <c r="B4276" s="19" t="s">
        <v>4942</v>
      </c>
      <c r="C4276" s="72" t="s">
        <v>35</v>
      </c>
      <c r="D4276" s="73">
        <v>163.25</v>
      </c>
      <c r="E4276" s="74">
        <v>0</v>
      </c>
      <c r="G4276" s="75">
        <v>47.639060000000001</v>
      </c>
      <c r="H4276" s="75">
        <v>145.45200000000003</v>
      </c>
      <c r="I4276" s="75">
        <v>140.76000000000002</v>
      </c>
      <c r="J4276" s="75">
        <v>132.94</v>
      </c>
      <c r="K4276" s="75">
        <v>109.48</v>
      </c>
      <c r="L4276" s="76">
        <v>120.36600000000001</v>
      </c>
      <c r="M4276" s="75">
        <v>140.76000000000002</v>
      </c>
      <c r="N4276" s="75">
        <v>140.76000000000002</v>
      </c>
      <c r="O4276" s="75">
        <v>140.76000000000002</v>
      </c>
      <c r="P4276" s="77">
        <v>47.639060000000001</v>
      </c>
      <c r="Q4276" s="77">
        <v>145.45200000000003</v>
      </c>
    </row>
    <row r="4277" spans="1:17" x14ac:dyDescent="0.2">
      <c r="A4277" s="19">
        <v>32100786</v>
      </c>
      <c r="B4277" s="19" t="s">
        <v>5000</v>
      </c>
      <c r="C4277" s="72"/>
      <c r="D4277" s="73">
        <v>1438.25</v>
      </c>
      <c r="E4277" s="74">
        <v>0</v>
      </c>
      <c r="G4277" s="75">
        <v>18.610789999999998</v>
      </c>
      <c r="H4277" s="75">
        <v>137.8725</v>
      </c>
      <c r="I4277" s="75">
        <v>133.42500000000001</v>
      </c>
      <c r="J4277" s="75">
        <v>126.0125</v>
      </c>
      <c r="K4277" s="75">
        <v>103.77499999999999</v>
      </c>
      <c r="L4277" s="76">
        <v>0</v>
      </c>
      <c r="M4277" s="75">
        <v>133.42500000000001</v>
      </c>
      <c r="N4277" s="75">
        <v>133.42500000000001</v>
      </c>
      <c r="O4277" s="75">
        <v>133.42500000000001</v>
      </c>
      <c r="P4277" s="77">
        <v>0</v>
      </c>
      <c r="Q4277" s="77">
        <v>137.8725</v>
      </c>
    </row>
    <row r="4278" spans="1:17" x14ac:dyDescent="0.2">
      <c r="A4278" s="19">
        <v>32101164</v>
      </c>
      <c r="B4278" s="19" t="s">
        <v>4790</v>
      </c>
      <c r="C4278" s="72"/>
      <c r="D4278" s="73">
        <v>12</v>
      </c>
      <c r="E4278" s="74">
        <v>0</v>
      </c>
      <c r="G4278" s="75">
        <v>190.1</v>
      </c>
      <c r="H4278" s="75">
        <v>0</v>
      </c>
      <c r="I4278" s="75">
        <v>0</v>
      </c>
      <c r="J4278" s="75">
        <v>0</v>
      </c>
      <c r="K4278" s="75">
        <v>0</v>
      </c>
      <c r="L4278" s="76">
        <v>44.523000000000003</v>
      </c>
      <c r="M4278" s="75">
        <v>0</v>
      </c>
      <c r="N4278" s="75">
        <v>0</v>
      </c>
      <c r="O4278" s="75">
        <v>0</v>
      </c>
      <c r="P4278" s="77">
        <v>0</v>
      </c>
      <c r="Q4278" s="77">
        <v>190.1</v>
      </c>
    </row>
    <row r="4279" spans="1:17" x14ac:dyDescent="0.2">
      <c r="A4279" s="19">
        <v>32101412</v>
      </c>
      <c r="B4279" s="19" t="s">
        <v>313</v>
      </c>
      <c r="C4279" s="72"/>
      <c r="D4279" s="73">
        <v>1.25</v>
      </c>
      <c r="E4279" s="74">
        <v>0</v>
      </c>
      <c r="G4279" s="75">
        <v>34.951999999999998</v>
      </c>
      <c r="H4279" s="75">
        <v>74.400000000000006</v>
      </c>
      <c r="I4279" s="75">
        <v>72.000000000000014</v>
      </c>
      <c r="J4279" s="75">
        <v>68</v>
      </c>
      <c r="K4279" s="75">
        <v>56</v>
      </c>
      <c r="L4279" s="74" t="s">
        <v>674</v>
      </c>
      <c r="M4279" s="75">
        <v>72.000000000000014</v>
      </c>
      <c r="N4279" s="75">
        <v>72.000000000000014</v>
      </c>
      <c r="O4279" s="75">
        <v>72.000000000000014</v>
      </c>
      <c r="P4279" s="75">
        <v>34.951999999999998</v>
      </c>
      <c r="Q4279" s="75">
        <v>74.400000000000006</v>
      </c>
    </row>
    <row r="4280" spans="1:17" x14ac:dyDescent="0.2">
      <c r="A4280" s="19">
        <v>32101420</v>
      </c>
      <c r="B4280" s="19" t="s">
        <v>4831</v>
      </c>
      <c r="C4280" s="72"/>
      <c r="D4280" s="73">
        <v>11</v>
      </c>
      <c r="E4280" s="74">
        <v>0</v>
      </c>
      <c r="G4280" s="75">
        <v>26.233800000000002</v>
      </c>
      <c r="H4280" s="75">
        <v>1084.473</v>
      </c>
      <c r="I4280" s="75">
        <v>1049.49</v>
      </c>
      <c r="J4280" s="75">
        <v>991.18499999999995</v>
      </c>
      <c r="K4280" s="75">
        <v>816.26999999999987</v>
      </c>
      <c r="L4280" s="76">
        <v>0</v>
      </c>
      <c r="M4280" s="75">
        <v>1049.49</v>
      </c>
      <c r="N4280" s="75">
        <v>1049.49</v>
      </c>
      <c r="O4280" s="75">
        <v>1049.49</v>
      </c>
      <c r="P4280" s="77">
        <v>0</v>
      </c>
      <c r="Q4280" s="77">
        <v>1084.473</v>
      </c>
    </row>
    <row r="4281" spans="1:17" x14ac:dyDescent="0.2">
      <c r="A4281" s="19">
        <v>32101487</v>
      </c>
      <c r="B4281" s="19" t="s">
        <v>1388</v>
      </c>
      <c r="C4281" s="72" t="s">
        <v>1389</v>
      </c>
      <c r="D4281" s="73">
        <v>370.25</v>
      </c>
      <c r="E4281" s="74">
        <v>0</v>
      </c>
      <c r="G4281" s="75">
        <v>18.876929999999998</v>
      </c>
      <c r="H4281" s="75">
        <v>156.9375</v>
      </c>
      <c r="I4281" s="75">
        <v>151.875</v>
      </c>
      <c r="J4281" s="75">
        <v>143.4375</v>
      </c>
      <c r="K4281" s="75">
        <v>118.12499999999999</v>
      </c>
      <c r="L4281" s="76">
        <v>0</v>
      </c>
      <c r="M4281" s="75">
        <v>151.875</v>
      </c>
      <c r="N4281" s="75">
        <v>151.875</v>
      </c>
      <c r="O4281" s="75">
        <v>151.875</v>
      </c>
      <c r="P4281" s="77">
        <v>0</v>
      </c>
      <c r="Q4281" s="77">
        <v>156.9375</v>
      </c>
    </row>
    <row r="4282" spans="1:17" x14ac:dyDescent="0.2">
      <c r="A4282" s="19">
        <v>32101487</v>
      </c>
      <c r="B4282" s="19" t="s">
        <v>1388</v>
      </c>
      <c r="C4282" s="72" t="s">
        <v>1389</v>
      </c>
      <c r="D4282" s="73">
        <v>370.25</v>
      </c>
      <c r="E4282" s="74">
        <v>0</v>
      </c>
      <c r="G4282" s="75">
        <v>18.876929999999998</v>
      </c>
      <c r="H4282" s="75">
        <v>146.01000000000002</v>
      </c>
      <c r="I4282" s="75">
        <v>141.30000000000001</v>
      </c>
      <c r="J4282" s="75">
        <v>133.44999999999999</v>
      </c>
      <c r="K4282" s="75">
        <v>109.89999999999999</v>
      </c>
      <c r="L4282" s="76">
        <v>0</v>
      </c>
      <c r="M4282" s="75">
        <v>141.30000000000001</v>
      </c>
      <c r="N4282" s="75">
        <v>141.30000000000001</v>
      </c>
      <c r="O4282" s="75">
        <v>141.30000000000001</v>
      </c>
      <c r="P4282" s="77">
        <v>0</v>
      </c>
      <c r="Q4282" s="77">
        <v>146.01000000000002</v>
      </c>
    </row>
    <row r="4283" spans="1:17" x14ac:dyDescent="0.2">
      <c r="A4283" s="19">
        <v>32101503</v>
      </c>
      <c r="B4283" s="19" t="s">
        <v>532</v>
      </c>
      <c r="C4283" s="72" t="s">
        <v>36</v>
      </c>
      <c r="D4283" s="73">
        <v>5.5</v>
      </c>
      <c r="E4283" s="74">
        <v>0</v>
      </c>
      <c r="G4283" s="75">
        <v>24.5229</v>
      </c>
      <c r="H4283" s="75">
        <v>215.76000000000002</v>
      </c>
      <c r="I4283" s="75">
        <v>208.8</v>
      </c>
      <c r="J4283" s="75">
        <v>197.2</v>
      </c>
      <c r="K4283" s="75">
        <v>162.39999999999998</v>
      </c>
      <c r="L4283" s="76">
        <v>0</v>
      </c>
      <c r="M4283" s="75">
        <v>208.8</v>
      </c>
      <c r="N4283" s="75">
        <v>208.8</v>
      </c>
      <c r="O4283" s="75">
        <v>208.8</v>
      </c>
      <c r="P4283" s="77">
        <v>0</v>
      </c>
      <c r="Q4283" s="77">
        <v>215.76000000000002</v>
      </c>
    </row>
    <row r="4284" spans="1:17" x14ac:dyDescent="0.2">
      <c r="A4284" s="19">
        <v>32101503</v>
      </c>
      <c r="B4284" s="19" t="s">
        <v>532</v>
      </c>
      <c r="C4284" s="72" t="s">
        <v>36</v>
      </c>
      <c r="D4284" s="73">
        <v>5.5</v>
      </c>
      <c r="E4284" s="74">
        <v>0</v>
      </c>
      <c r="G4284" s="75">
        <v>363.81338</v>
      </c>
      <c r="H4284" s="75">
        <v>1439.5470000000003</v>
      </c>
      <c r="I4284" s="75">
        <v>1393.1100000000001</v>
      </c>
      <c r="J4284" s="75">
        <v>1315.7150000000001</v>
      </c>
      <c r="K4284" s="75">
        <v>1083.53</v>
      </c>
      <c r="L4284" s="76">
        <v>612.73800000000006</v>
      </c>
      <c r="M4284" s="75">
        <v>1393.1100000000001</v>
      </c>
      <c r="N4284" s="75">
        <v>1393.1100000000001</v>
      </c>
      <c r="O4284" s="75">
        <v>1393.1100000000001</v>
      </c>
      <c r="P4284" s="77">
        <v>363.81338</v>
      </c>
      <c r="Q4284" s="77">
        <v>1439.5470000000003</v>
      </c>
    </row>
    <row r="4285" spans="1:17" x14ac:dyDescent="0.2">
      <c r="A4285" s="19">
        <v>32101503</v>
      </c>
      <c r="B4285" s="19" t="s">
        <v>532</v>
      </c>
      <c r="C4285" s="72" t="s">
        <v>36</v>
      </c>
      <c r="D4285" s="73">
        <v>5.5</v>
      </c>
      <c r="E4285" s="74">
        <v>0</v>
      </c>
      <c r="G4285" s="75">
        <v>354.70759000000004</v>
      </c>
      <c r="H4285" s="75">
        <v>1587.0450000000001</v>
      </c>
      <c r="I4285" s="75">
        <v>1535.8500000000001</v>
      </c>
      <c r="J4285" s="75">
        <v>1450.5249999999999</v>
      </c>
      <c r="K4285" s="75">
        <v>1194.55</v>
      </c>
      <c r="L4285" s="76">
        <v>612.73800000000006</v>
      </c>
      <c r="M4285" s="75">
        <v>1535.8500000000001</v>
      </c>
      <c r="N4285" s="75">
        <v>1535.8500000000001</v>
      </c>
      <c r="O4285" s="75">
        <v>1535.8500000000001</v>
      </c>
      <c r="P4285" s="77">
        <v>354.70759000000004</v>
      </c>
      <c r="Q4285" s="77">
        <v>1587.0450000000001</v>
      </c>
    </row>
    <row r="4286" spans="1:17" x14ac:dyDescent="0.2">
      <c r="A4286" s="19">
        <v>32101503</v>
      </c>
      <c r="B4286" s="19" t="s">
        <v>532</v>
      </c>
      <c r="C4286" s="72" t="s">
        <v>36</v>
      </c>
      <c r="D4286" s="73">
        <v>5.5</v>
      </c>
      <c r="E4286" s="74">
        <v>0</v>
      </c>
      <c r="G4286" s="75">
        <v>293.89459999999997</v>
      </c>
      <c r="H4286" s="75">
        <v>959.8623</v>
      </c>
      <c r="I4286" s="75">
        <v>928.89899999999989</v>
      </c>
      <c r="J4286" s="75">
        <v>877.29349999999988</v>
      </c>
      <c r="K4286" s="75">
        <v>722.47699999999986</v>
      </c>
      <c r="L4286" s="76">
        <v>612.73800000000006</v>
      </c>
      <c r="M4286" s="75">
        <v>928.89899999999989</v>
      </c>
      <c r="N4286" s="75">
        <v>928.89899999999989</v>
      </c>
      <c r="O4286" s="75">
        <v>928.89899999999989</v>
      </c>
      <c r="P4286" s="77">
        <v>293.89459999999997</v>
      </c>
      <c r="Q4286" s="77">
        <v>959.8623</v>
      </c>
    </row>
    <row r="4287" spans="1:17" x14ac:dyDescent="0.2">
      <c r="A4287" s="19">
        <v>32101503</v>
      </c>
      <c r="B4287" s="19" t="s">
        <v>532</v>
      </c>
      <c r="C4287" s="72" t="s">
        <v>36</v>
      </c>
      <c r="D4287" s="73">
        <v>5.5</v>
      </c>
      <c r="E4287" s="74">
        <v>0</v>
      </c>
      <c r="G4287" s="75">
        <v>349.63191999999998</v>
      </c>
      <c r="H4287" s="75">
        <v>1550.7657000000002</v>
      </c>
      <c r="I4287" s="75">
        <v>1500.741</v>
      </c>
      <c r="J4287" s="75">
        <v>1417.3664999999999</v>
      </c>
      <c r="K4287" s="75">
        <v>1167.2429999999999</v>
      </c>
      <c r="L4287" s="76">
        <v>612.73800000000006</v>
      </c>
      <c r="M4287" s="75">
        <v>1500.741</v>
      </c>
      <c r="N4287" s="75">
        <v>1500.741</v>
      </c>
      <c r="O4287" s="75">
        <v>1500.741</v>
      </c>
      <c r="P4287" s="77">
        <v>349.63191999999998</v>
      </c>
      <c r="Q4287" s="77">
        <v>1550.7657000000002</v>
      </c>
    </row>
    <row r="4288" spans="1:17" x14ac:dyDescent="0.2">
      <c r="A4288" s="19">
        <v>32101594</v>
      </c>
      <c r="B4288" s="19" t="s">
        <v>1481</v>
      </c>
      <c r="C4288" s="72"/>
      <c r="D4288" s="73">
        <v>77.5</v>
      </c>
      <c r="E4288" s="74">
        <v>0</v>
      </c>
      <c r="G4288" s="75">
        <v>54.503275000000002</v>
      </c>
      <c r="H4288" s="75">
        <v>116.01750000000001</v>
      </c>
      <c r="I4288" s="75">
        <v>112.27500000000002</v>
      </c>
      <c r="J4288" s="75">
        <v>106.03749999999999</v>
      </c>
      <c r="K4288" s="75">
        <v>87.324999999999989</v>
      </c>
      <c r="L4288" s="74" t="s">
        <v>674</v>
      </c>
      <c r="M4288" s="75">
        <v>112.27500000000002</v>
      </c>
      <c r="N4288" s="75">
        <v>112.27500000000002</v>
      </c>
      <c r="O4288" s="75">
        <v>112.27500000000002</v>
      </c>
      <c r="P4288" s="75">
        <v>54.503275000000002</v>
      </c>
      <c r="Q4288" s="75">
        <v>116.01750000000001</v>
      </c>
    </row>
    <row r="4289" spans="1:17" x14ac:dyDescent="0.2">
      <c r="A4289" s="19">
        <v>32101594</v>
      </c>
      <c r="B4289" s="19" t="s">
        <v>1481</v>
      </c>
      <c r="C4289" s="72"/>
      <c r="D4289" s="73">
        <v>77.5</v>
      </c>
      <c r="E4289" s="74">
        <v>0</v>
      </c>
      <c r="G4289" s="75">
        <v>16.443650000000002</v>
      </c>
      <c r="H4289" s="75">
        <v>96.022500000000008</v>
      </c>
      <c r="I4289" s="75">
        <v>92.924999999999997</v>
      </c>
      <c r="J4289" s="75">
        <v>87.762500000000003</v>
      </c>
      <c r="K4289" s="75">
        <v>72.274999999999991</v>
      </c>
      <c r="L4289" s="76">
        <v>0</v>
      </c>
      <c r="M4289" s="75">
        <v>92.924999999999997</v>
      </c>
      <c r="N4289" s="75">
        <v>92.924999999999997</v>
      </c>
      <c r="O4289" s="75">
        <v>92.924999999999997</v>
      </c>
      <c r="P4289" s="77">
        <v>0</v>
      </c>
      <c r="Q4289" s="77">
        <v>96.022500000000008</v>
      </c>
    </row>
    <row r="4290" spans="1:17" x14ac:dyDescent="0.2">
      <c r="A4290" s="19">
        <v>32101602</v>
      </c>
      <c r="B4290" s="19" t="s">
        <v>2627</v>
      </c>
      <c r="C4290" s="72"/>
      <c r="D4290" s="73">
        <v>243.5</v>
      </c>
      <c r="E4290" s="74">
        <v>0</v>
      </c>
      <c r="G4290" s="75">
        <v>368.95331200000004</v>
      </c>
      <c r="H4290" s="75">
        <v>785.36640000000011</v>
      </c>
      <c r="I4290" s="75">
        <v>760.03200000000015</v>
      </c>
      <c r="J4290" s="75">
        <v>717.80799999999999</v>
      </c>
      <c r="K4290" s="75">
        <v>591.13599999999997</v>
      </c>
      <c r="L4290" s="74" t="s">
        <v>674</v>
      </c>
      <c r="M4290" s="75">
        <v>760.03200000000015</v>
      </c>
      <c r="N4290" s="75">
        <v>760.03200000000015</v>
      </c>
      <c r="O4290" s="75">
        <v>760.03200000000015</v>
      </c>
      <c r="P4290" s="75">
        <v>368.95331200000004</v>
      </c>
      <c r="Q4290" s="75">
        <v>785.36640000000011</v>
      </c>
    </row>
    <row r="4291" spans="1:17" x14ac:dyDescent="0.2">
      <c r="A4291" s="19">
        <v>32101628</v>
      </c>
      <c r="B4291" s="19" t="s">
        <v>1287</v>
      </c>
      <c r="C4291" s="72"/>
      <c r="D4291" s="73">
        <v>360.75</v>
      </c>
      <c r="E4291" s="74">
        <v>0</v>
      </c>
      <c r="G4291" s="75">
        <v>368.95331200000004</v>
      </c>
      <c r="H4291" s="75">
        <v>785.36640000000011</v>
      </c>
      <c r="I4291" s="75">
        <v>760.03200000000015</v>
      </c>
      <c r="J4291" s="75">
        <v>717.80799999999999</v>
      </c>
      <c r="K4291" s="75">
        <v>591.13599999999997</v>
      </c>
      <c r="L4291" s="74" t="s">
        <v>674</v>
      </c>
      <c r="M4291" s="75">
        <v>760.03200000000015</v>
      </c>
      <c r="N4291" s="75">
        <v>760.03200000000015</v>
      </c>
      <c r="O4291" s="75">
        <v>760.03200000000015</v>
      </c>
      <c r="P4291" s="75">
        <v>368.95331200000004</v>
      </c>
      <c r="Q4291" s="75">
        <v>785.36640000000011</v>
      </c>
    </row>
    <row r="4292" spans="1:17" x14ac:dyDescent="0.2">
      <c r="A4292" s="19">
        <v>32101636</v>
      </c>
      <c r="B4292" s="19" t="s">
        <v>1999</v>
      </c>
      <c r="C4292" s="72"/>
      <c r="D4292" s="73">
        <v>362.25</v>
      </c>
      <c r="E4292" s="74">
        <v>0</v>
      </c>
      <c r="G4292" s="75">
        <v>18.42069</v>
      </c>
      <c r="H4292" s="75">
        <v>151.59</v>
      </c>
      <c r="I4292" s="75">
        <v>146.70000000000002</v>
      </c>
      <c r="J4292" s="75">
        <v>138.54999999999998</v>
      </c>
      <c r="K4292" s="75">
        <v>114.1</v>
      </c>
      <c r="L4292" s="76">
        <v>0</v>
      </c>
      <c r="M4292" s="75">
        <v>146.70000000000002</v>
      </c>
      <c r="N4292" s="75">
        <v>146.70000000000002</v>
      </c>
      <c r="O4292" s="75">
        <v>146.70000000000002</v>
      </c>
      <c r="P4292" s="77">
        <v>0</v>
      </c>
      <c r="Q4292" s="77">
        <v>151.59</v>
      </c>
    </row>
    <row r="4293" spans="1:17" x14ac:dyDescent="0.2">
      <c r="A4293" s="19">
        <v>32101651</v>
      </c>
      <c r="B4293" s="19" t="s">
        <v>559</v>
      </c>
      <c r="C4293" s="72"/>
      <c r="D4293" s="73">
        <v>133.75</v>
      </c>
      <c r="E4293" s="74">
        <v>0</v>
      </c>
      <c r="G4293" s="75">
        <v>18.42069</v>
      </c>
      <c r="H4293" s="75">
        <v>151.59</v>
      </c>
      <c r="I4293" s="75">
        <v>146.70000000000002</v>
      </c>
      <c r="J4293" s="75">
        <v>138.54999999999998</v>
      </c>
      <c r="K4293" s="75">
        <v>114.1</v>
      </c>
      <c r="L4293" s="76">
        <v>0</v>
      </c>
      <c r="M4293" s="75">
        <v>146.70000000000002</v>
      </c>
      <c r="N4293" s="75">
        <v>146.70000000000002</v>
      </c>
      <c r="O4293" s="75">
        <v>146.70000000000002</v>
      </c>
      <c r="P4293" s="77">
        <v>0</v>
      </c>
      <c r="Q4293" s="77">
        <v>151.59</v>
      </c>
    </row>
    <row r="4294" spans="1:17" x14ac:dyDescent="0.2">
      <c r="A4294" s="19">
        <v>32101677</v>
      </c>
      <c r="B4294" s="19" t="s">
        <v>4617</v>
      </c>
      <c r="C4294" s="72"/>
      <c r="D4294" s="73">
        <v>154</v>
      </c>
      <c r="E4294" s="74">
        <v>0</v>
      </c>
      <c r="G4294" s="75">
        <v>1132.034114</v>
      </c>
      <c r="H4294" s="75">
        <v>2409.6858000000002</v>
      </c>
      <c r="I4294" s="75">
        <v>2331.9540000000002</v>
      </c>
      <c r="J4294" s="75">
        <v>2202.4009999999998</v>
      </c>
      <c r="K4294" s="75">
        <v>1813.7419999999997</v>
      </c>
      <c r="L4294" s="74" t="s">
        <v>674</v>
      </c>
      <c r="M4294" s="75">
        <v>2331.9540000000002</v>
      </c>
      <c r="N4294" s="75">
        <v>2331.9540000000002</v>
      </c>
      <c r="O4294" s="75">
        <v>2331.9540000000002</v>
      </c>
      <c r="P4294" s="75">
        <v>1132.034114</v>
      </c>
      <c r="Q4294" s="75">
        <v>2409.6858000000002</v>
      </c>
    </row>
    <row r="4295" spans="1:17" x14ac:dyDescent="0.2">
      <c r="A4295" s="19">
        <v>32101685</v>
      </c>
      <c r="B4295" s="19" t="s">
        <v>4618</v>
      </c>
      <c r="C4295" s="72"/>
      <c r="D4295" s="73">
        <v>183.5</v>
      </c>
      <c r="E4295" s="74">
        <v>0</v>
      </c>
      <c r="G4295" s="75">
        <v>23.352305000000001</v>
      </c>
      <c r="H4295" s="75">
        <v>49.708500000000008</v>
      </c>
      <c r="I4295" s="75">
        <v>48.105000000000011</v>
      </c>
      <c r="J4295" s="75">
        <v>45.432500000000005</v>
      </c>
      <c r="K4295" s="75">
        <v>37.414999999999999</v>
      </c>
      <c r="L4295" s="74" t="s">
        <v>674</v>
      </c>
      <c r="M4295" s="75">
        <v>48.105000000000011</v>
      </c>
      <c r="N4295" s="75">
        <v>48.105000000000011</v>
      </c>
      <c r="O4295" s="75">
        <v>48.105000000000011</v>
      </c>
      <c r="P4295" s="75">
        <v>23.352305000000001</v>
      </c>
      <c r="Q4295" s="75">
        <v>49.708500000000008</v>
      </c>
    </row>
    <row r="4296" spans="1:17" x14ac:dyDescent="0.2">
      <c r="A4296" s="19">
        <v>32101685</v>
      </c>
      <c r="B4296" s="19" t="s">
        <v>4618</v>
      </c>
      <c r="C4296" s="72"/>
      <c r="D4296" s="73">
        <v>183.5</v>
      </c>
      <c r="E4296" s="74">
        <v>0</v>
      </c>
      <c r="G4296" s="75">
        <v>343.54872</v>
      </c>
      <c r="H4296" s="75">
        <v>576.67440000000011</v>
      </c>
      <c r="I4296" s="75">
        <v>558.072</v>
      </c>
      <c r="J4296" s="75">
        <v>527.06799999999998</v>
      </c>
      <c r="K4296" s="75">
        <v>434.05599999999998</v>
      </c>
      <c r="L4296" s="76">
        <v>183.27599999999998</v>
      </c>
      <c r="M4296" s="75">
        <v>558.072</v>
      </c>
      <c r="N4296" s="75">
        <v>558.072</v>
      </c>
      <c r="O4296" s="75">
        <v>558.072</v>
      </c>
      <c r="P4296" s="77">
        <v>183.27599999999998</v>
      </c>
      <c r="Q4296" s="77">
        <v>576.67440000000011</v>
      </c>
    </row>
    <row r="4297" spans="1:17" x14ac:dyDescent="0.2">
      <c r="A4297" s="19">
        <v>32101784</v>
      </c>
      <c r="B4297" s="19" t="s">
        <v>2626</v>
      </c>
      <c r="C4297" s="72"/>
      <c r="D4297" s="73">
        <v>367.25</v>
      </c>
      <c r="E4297" s="74">
        <v>0</v>
      </c>
      <c r="G4297" s="75">
        <v>343.54872</v>
      </c>
      <c r="H4297" s="75">
        <v>576.67440000000011</v>
      </c>
      <c r="I4297" s="75">
        <v>558.072</v>
      </c>
      <c r="J4297" s="75">
        <v>527.06799999999998</v>
      </c>
      <c r="K4297" s="75">
        <v>434.05599999999998</v>
      </c>
      <c r="L4297" s="76">
        <v>183.27599999999998</v>
      </c>
      <c r="M4297" s="75">
        <v>558.072</v>
      </c>
      <c r="N4297" s="75">
        <v>558.072</v>
      </c>
      <c r="O4297" s="75">
        <v>558.072</v>
      </c>
      <c r="P4297" s="77">
        <v>183.27599999999998</v>
      </c>
      <c r="Q4297" s="77">
        <v>576.67440000000011</v>
      </c>
    </row>
    <row r="4298" spans="1:17" x14ac:dyDescent="0.2">
      <c r="A4298" s="19">
        <v>32101792</v>
      </c>
      <c r="B4298" s="19" t="s">
        <v>2628</v>
      </c>
      <c r="C4298" s="72"/>
      <c r="D4298" s="73">
        <v>461.25</v>
      </c>
      <c r="E4298" s="74">
        <v>0</v>
      </c>
      <c r="G4298" s="75">
        <v>343.54872</v>
      </c>
      <c r="H4298" s="75">
        <v>576.67440000000011</v>
      </c>
      <c r="I4298" s="75">
        <v>558.072</v>
      </c>
      <c r="J4298" s="75">
        <v>527.06799999999998</v>
      </c>
      <c r="K4298" s="75">
        <v>434.05599999999998</v>
      </c>
      <c r="L4298" s="76">
        <v>183.27599999999998</v>
      </c>
      <c r="M4298" s="75">
        <v>558.072</v>
      </c>
      <c r="N4298" s="75">
        <v>558.072</v>
      </c>
      <c r="O4298" s="75">
        <v>558.072</v>
      </c>
      <c r="P4298" s="77">
        <v>183.27599999999998</v>
      </c>
      <c r="Q4298" s="77">
        <v>576.67440000000011</v>
      </c>
    </row>
    <row r="4299" spans="1:17" x14ac:dyDescent="0.2">
      <c r="A4299" s="19">
        <v>32101818</v>
      </c>
      <c r="B4299" s="19" t="s">
        <v>3871</v>
      </c>
      <c r="C4299" s="72"/>
      <c r="D4299" s="73">
        <v>197.25</v>
      </c>
      <c r="E4299" s="74">
        <v>0</v>
      </c>
      <c r="G4299" s="75">
        <v>30.102410000000003</v>
      </c>
      <c r="H4299" s="75">
        <v>64.077000000000012</v>
      </c>
      <c r="I4299" s="75">
        <v>62.010000000000012</v>
      </c>
      <c r="J4299" s="75">
        <v>58.565000000000005</v>
      </c>
      <c r="K4299" s="75">
        <v>48.230000000000004</v>
      </c>
      <c r="L4299" s="74" t="s">
        <v>674</v>
      </c>
      <c r="M4299" s="75">
        <v>62.010000000000012</v>
      </c>
      <c r="N4299" s="75">
        <v>62.010000000000012</v>
      </c>
      <c r="O4299" s="75">
        <v>62.010000000000012</v>
      </c>
      <c r="P4299" s="75">
        <v>30.102410000000003</v>
      </c>
      <c r="Q4299" s="75">
        <v>64.077000000000012</v>
      </c>
    </row>
    <row r="4300" spans="1:17" x14ac:dyDescent="0.2">
      <c r="A4300" s="19">
        <v>32101842</v>
      </c>
      <c r="B4300" s="19" t="s">
        <v>3003</v>
      </c>
      <c r="C4300" s="72"/>
      <c r="D4300" s="73">
        <v>939</v>
      </c>
      <c r="E4300" s="74">
        <v>0</v>
      </c>
      <c r="G4300" s="75">
        <v>18.022124999999999</v>
      </c>
      <c r="H4300" s="75">
        <v>38.362500000000004</v>
      </c>
      <c r="I4300" s="75">
        <v>37.125000000000007</v>
      </c>
      <c r="J4300" s="75">
        <v>35.0625</v>
      </c>
      <c r="K4300" s="75">
        <v>28.874999999999996</v>
      </c>
      <c r="L4300" s="74" t="s">
        <v>674</v>
      </c>
      <c r="M4300" s="75">
        <v>37.125000000000007</v>
      </c>
      <c r="N4300" s="75">
        <v>37.125000000000007</v>
      </c>
      <c r="O4300" s="75">
        <v>37.125000000000007</v>
      </c>
      <c r="P4300" s="75">
        <v>18.022124999999999</v>
      </c>
      <c r="Q4300" s="75">
        <v>38.362500000000004</v>
      </c>
    </row>
    <row r="4301" spans="1:17" x14ac:dyDescent="0.2">
      <c r="A4301" s="19">
        <v>32101875</v>
      </c>
      <c r="B4301" s="19" t="s">
        <v>4431</v>
      </c>
      <c r="C4301" s="72"/>
      <c r="D4301" s="73">
        <v>13.5</v>
      </c>
      <c r="E4301" s="74">
        <v>0</v>
      </c>
      <c r="G4301" s="75">
        <v>34.305388000000001</v>
      </c>
      <c r="H4301" s="75">
        <v>73.023600000000002</v>
      </c>
      <c r="I4301" s="75">
        <v>70.668000000000006</v>
      </c>
      <c r="J4301" s="75">
        <v>66.74199999999999</v>
      </c>
      <c r="K4301" s="75">
        <v>54.963999999999992</v>
      </c>
      <c r="L4301" s="74" t="s">
        <v>674</v>
      </c>
      <c r="M4301" s="75">
        <v>70.668000000000006</v>
      </c>
      <c r="N4301" s="75">
        <v>70.668000000000006</v>
      </c>
      <c r="O4301" s="75">
        <v>70.668000000000006</v>
      </c>
      <c r="P4301" s="75">
        <v>34.305388000000001</v>
      </c>
      <c r="Q4301" s="75">
        <v>73.023600000000002</v>
      </c>
    </row>
    <row r="4302" spans="1:17" x14ac:dyDescent="0.2">
      <c r="A4302" s="19">
        <v>32101883</v>
      </c>
      <c r="B4302" s="19" t="s">
        <v>2157</v>
      </c>
      <c r="C4302" s="72"/>
      <c r="D4302" s="73">
        <v>211</v>
      </c>
      <c r="E4302" s="74">
        <v>0</v>
      </c>
      <c r="G4302" s="75">
        <v>39.757899999999999</v>
      </c>
      <c r="H4302" s="75">
        <v>84.63000000000001</v>
      </c>
      <c r="I4302" s="75">
        <v>81.900000000000006</v>
      </c>
      <c r="J4302" s="75">
        <v>77.349999999999994</v>
      </c>
      <c r="K4302" s="75">
        <v>63.699999999999996</v>
      </c>
      <c r="L4302" s="74" t="s">
        <v>674</v>
      </c>
      <c r="M4302" s="75">
        <v>81.900000000000006</v>
      </c>
      <c r="N4302" s="75">
        <v>81.900000000000006</v>
      </c>
      <c r="O4302" s="75">
        <v>81.900000000000006</v>
      </c>
      <c r="P4302" s="75">
        <v>39.757899999999999</v>
      </c>
      <c r="Q4302" s="75">
        <v>84.63000000000001</v>
      </c>
    </row>
    <row r="4303" spans="1:17" x14ac:dyDescent="0.2">
      <c r="A4303" s="19">
        <v>32101891</v>
      </c>
      <c r="B4303" s="19" t="s">
        <v>1399</v>
      </c>
      <c r="C4303" s="72" t="s">
        <v>1400</v>
      </c>
      <c r="D4303" s="73">
        <v>46</v>
      </c>
      <c r="E4303" s="74">
        <v>0</v>
      </c>
      <c r="G4303" s="75">
        <v>81.372624999999999</v>
      </c>
      <c r="H4303" s="75">
        <v>173.21250000000001</v>
      </c>
      <c r="I4303" s="75">
        <v>167.62500000000003</v>
      </c>
      <c r="J4303" s="75">
        <v>158.3125</v>
      </c>
      <c r="K4303" s="75">
        <v>130.375</v>
      </c>
      <c r="L4303" s="74" t="s">
        <v>674</v>
      </c>
      <c r="M4303" s="75">
        <v>167.62500000000003</v>
      </c>
      <c r="N4303" s="75">
        <v>167.62500000000003</v>
      </c>
      <c r="O4303" s="75">
        <v>167.62500000000003</v>
      </c>
      <c r="P4303" s="75">
        <v>81.372624999999999</v>
      </c>
      <c r="Q4303" s="75">
        <v>173.21250000000001</v>
      </c>
    </row>
    <row r="4304" spans="1:17" x14ac:dyDescent="0.2">
      <c r="A4304" s="19">
        <v>32101917</v>
      </c>
      <c r="B4304" s="19" t="s">
        <v>3157</v>
      </c>
      <c r="C4304" s="72"/>
      <c r="D4304" s="73">
        <v>635.5</v>
      </c>
      <c r="E4304" s="74">
        <v>0</v>
      </c>
      <c r="G4304" s="75">
        <v>101.34231000000001</v>
      </c>
      <c r="H4304" s="75">
        <v>173.21250000000001</v>
      </c>
      <c r="I4304" s="75">
        <v>167.625</v>
      </c>
      <c r="J4304" s="75">
        <v>158.3125</v>
      </c>
      <c r="K4304" s="75">
        <v>130.375</v>
      </c>
      <c r="L4304" s="76">
        <v>235.59299999999999</v>
      </c>
      <c r="M4304" s="75">
        <v>167.625</v>
      </c>
      <c r="N4304" s="75">
        <v>167.625</v>
      </c>
      <c r="O4304" s="75">
        <v>167.625</v>
      </c>
      <c r="P4304" s="77">
        <v>101.34231000000001</v>
      </c>
      <c r="Q4304" s="77">
        <v>235.59299999999999</v>
      </c>
    </row>
    <row r="4305" spans="1:17" x14ac:dyDescent="0.2">
      <c r="A4305" s="19">
        <v>32102030</v>
      </c>
      <c r="B4305" s="19" t="s">
        <v>197</v>
      </c>
      <c r="C4305" s="72"/>
      <c r="D4305" s="73">
        <v>130</v>
      </c>
      <c r="E4305" s="74">
        <v>0</v>
      </c>
      <c r="G4305" s="75">
        <v>145.93976999999998</v>
      </c>
      <c r="H4305" s="75">
        <v>255.51750000000001</v>
      </c>
      <c r="I4305" s="75">
        <v>247.27500000000001</v>
      </c>
      <c r="J4305" s="75">
        <v>233.53749999999999</v>
      </c>
      <c r="K4305" s="75">
        <v>192.32499999999999</v>
      </c>
      <c r="L4305" s="76">
        <v>235.59299999999999</v>
      </c>
      <c r="M4305" s="75">
        <v>247.27500000000001</v>
      </c>
      <c r="N4305" s="75">
        <v>247.27500000000001</v>
      </c>
      <c r="O4305" s="75">
        <v>247.27500000000001</v>
      </c>
      <c r="P4305" s="77">
        <v>145.93976999999998</v>
      </c>
      <c r="Q4305" s="77">
        <v>255.51750000000001</v>
      </c>
    </row>
    <row r="4306" spans="1:17" x14ac:dyDescent="0.2">
      <c r="A4306" s="19">
        <v>32102089</v>
      </c>
      <c r="B4306" s="19" t="s">
        <v>4105</v>
      </c>
      <c r="C4306" s="72"/>
      <c r="D4306" s="73">
        <v>774</v>
      </c>
      <c r="E4306" s="74">
        <v>0</v>
      </c>
      <c r="G4306" s="75">
        <v>99.327250000000006</v>
      </c>
      <c r="H4306" s="75">
        <v>280.6275</v>
      </c>
      <c r="I4306" s="75">
        <v>271.57499999999999</v>
      </c>
      <c r="J4306" s="75">
        <v>256.48750000000001</v>
      </c>
      <c r="K4306" s="75">
        <v>211.22499999999999</v>
      </c>
      <c r="L4306" s="76">
        <v>562.54499999999996</v>
      </c>
      <c r="M4306" s="75">
        <v>271.57499999999999</v>
      </c>
      <c r="N4306" s="75">
        <v>271.57499999999999</v>
      </c>
      <c r="O4306" s="75">
        <v>271.57499999999999</v>
      </c>
      <c r="P4306" s="77">
        <v>99.327250000000006</v>
      </c>
      <c r="Q4306" s="77">
        <v>562.54499999999996</v>
      </c>
    </row>
    <row r="4307" spans="1:17" x14ac:dyDescent="0.2">
      <c r="A4307" s="19">
        <v>32102097</v>
      </c>
      <c r="B4307" s="19" t="s">
        <v>4106</v>
      </c>
      <c r="C4307" s="72"/>
      <c r="D4307" s="73">
        <v>690</v>
      </c>
      <c r="E4307" s="74">
        <v>0</v>
      </c>
      <c r="G4307" s="75">
        <v>335.70959099999999</v>
      </c>
      <c r="H4307" s="75">
        <v>714.60270000000003</v>
      </c>
      <c r="I4307" s="75">
        <v>691.55100000000004</v>
      </c>
      <c r="J4307" s="75">
        <v>653.13149999999996</v>
      </c>
      <c r="K4307" s="75">
        <v>537.87299999999993</v>
      </c>
      <c r="L4307" s="74" t="s">
        <v>674</v>
      </c>
      <c r="M4307" s="75">
        <v>691.55100000000004</v>
      </c>
      <c r="N4307" s="75">
        <v>691.55100000000004</v>
      </c>
      <c r="O4307" s="75">
        <v>691.55100000000004</v>
      </c>
      <c r="P4307" s="75">
        <v>335.70959099999999</v>
      </c>
      <c r="Q4307" s="75">
        <v>714.60270000000003</v>
      </c>
    </row>
    <row r="4308" spans="1:17" x14ac:dyDescent="0.2">
      <c r="A4308" s="19">
        <v>32102113</v>
      </c>
      <c r="B4308" s="19" t="s">
        <v>4775</v>
      </c>
      <c r="C4308" s="72"/>
      <c r="D4308" s="73">
        <v>3159</v>
      </c>
      <c r="E4308" s="74">
        <v>0</v>
      </c>
      <c r="G4308" s="75">
        <v>0</v>
      </c>
      <c r="H4308" s="75">
        <v>1046.2686000000001</v>
      </c>
      <c r="I4308" s="75">
        <v>1012.518</v>
      </c>
      <c r="J4308" s="75">
        <v>956.26699999999994</v>
      </c>
      <c r="K4308" s="75">
        <v>787.5139999999999</v>
      </c>
      <c r="L4308" s="76">
        <v>0</v>
      </c>
      <c r="M4308" s="75">
        <v>1012.518</v>
      </c>
      <c r="N4308" s="75">
        <v>1012.518</v>
      </c>
      <c r="O4308" s="75">
        <v>1012.518</v>
      </c>
      <c r="P4308" s="77">
        <v>0</v>
      </c>
      <c r="Q4308" s="77">
        <v>1046.2686000000001</v>
      </c>
    </row>
    <row r="4309" spans="1:17" x14ac:dyDescent="0.2">
      <c r="A4309" s="19">
        <v>32102162</v>
      </c>
      <c r="B4309" s="19" t="s">
        <v>3001</v>
      </c>
      <c r="C4309" s="72"/>
      <c r="D4309" s="73">
        <v>23834.25</v>
      </c>
      <c r="E4309" s="74">
        <v>0</v>
      </c>
      <c r="G4309" s="75">
        <v>9.7690839999999994</v>
      </c>
      <c r="H4309" s="75">
        <v>20.794800000000002</v>
      </c>
      <c r="I4309" s="75">
        <v>20.124000000000002</v>
      </c>
      <c r="J4309" s="75">
        <v>19.006</v>
      </c>
      <c r="K4309" s="75">
        <v>15.651999999999999</v>
      </c>
      <c r="L4309" s="74" t="s">
        <v>674</v>
      </c>
      <c r="M4309" s="75">
        <v>20.124000000000002</v>
      </c>
      <c r="N4309" s="75">
        <v>20.124000000000002</v>
      </c>
      <c r="O4309" s="75">
        <v>20.124000000000002</v>
      </c>
      <c r="P4309" s="75">
        <v>9.7690839999999994</v>
      </c>
      <c r="Q4309" s="75">
        <v>20.794800000000002</v>
      </c>
    </row>
    <row r="4310" spans="1:17" x14ac:dyDescent="0.2">
      <c r="A4310" s="19">
        <v>32102170</v>
      </c>
      <c r="B4310" s="19" t="s">
        <v>3002</v>
      </c>
      <c r="C4310" s="72"/>
      <c r="D4310" s="73">
        <v>1096.25</v>
      </c>
      <c r="E4310" s="74">
        <v>0</v>
      </c>
      <c r="G4310" s="75">
        <v>103.37638000000001</v>
      </c>
      <c r="H4310" s="75">
        <v>355.79939999999999</v>
      </c>
      <c r="I4310" s="75">
        <v>344.322</v>
      </c>
      <c r="J4310" s="75">
        <v>325.19299999999998</v>
      </c>
      <c r="K4310" s="75">
        <v>267.80599999999998</v>
      </c>
      <c r="L4310" s="76">
        <v>71.829000000000008</v>
      </c>
      <c r="M4310" s="75">
        <v>344.322</v>
      </c>
      <c r="N4310" s="75">
        <v>344.322</v>
      </c>
      <c r="O4310" s="75">
        <v>344.322</v>
      </c>
      <c r="P4310" s="77">
        <v>71.829000000000008</v>
      </c>
      <c r="Q4310" s="77">
        <v>355.79939999999999</v>
      </c>
    </row>
    <row r="4311" spans="1:17" x14ac:dyDescent="0.2">
      <c r="A4311" s="19">
        <v>32102238</v>
      </c>
      <c r="B4311" s="19" t="s">
        <v>2486</v>
      </c>
      <c r="C4311" s="72" t="s">
        <v>827</v>
      </c>
      <c r="D4311" s="73">
        <v>263.5</v>
      </c>
      <c r="E4311" s="74">
        <v>0</v>
      </c>
      <c r="G4311" s="75">
        <v>103.37638000000001</v>
      </c>
      <c r="H4311" s="75">
        <v>329.685</v>
      </c>
      <c r="I4311" s="75">
        <v>319.05</v>
      </c>
      <c r="J4311" s="75">
        <v>301.32499999999999</v>
      </c>
      <c r="K4311" s="75">
        <v>248.14999999999998</v>
      </c>
      <c r="L4311" s="76">
        <v>71.829000000000008</v>
      </c>
      <c r="M4311" s="75">
        <v>319.05</v>
      </c>
      <c r="N4311" s="75">
        <v>319.05</v>
      </c>
      <c r="O4311" s="75">
        <v>319.05</v>
      </c>
      <c r="P4311" s="77">
        <v>71.829000000000008</v>
      </c>
      <c r="Q4311" s="77">
        <v>329.685</v>
      </c>
    </row>
    <row r="4312" spans="1:17" x14ac:dyDescent="0.2">
      <c r="A4312" s="19">
        <v>32102253</v>
      </c>
      <c r="B4312" s="19" t="s">
        <v>2484</v>
      </c>
      <c r="C4312" s="72"/>
      <c r="D4312" s="73">
        <v>188.5</v>
      </c>
      <c r="E4312" s="74">
        <v>0</v>
      </c>
      <c r="G4312" s="75">
        <v>103.37638000000001</v>
      </c>
      <c r="H4312" s="75">
        <v>338.38980000000004</v>
      </c>
      <c r="I4312" s="75">
        <v>327.47400000000005</v>
      </c>
      <c r="J4312" s="75">
        <v>309.28100000000001</v>
      </c>
      <c r="K4312" s="75">
        <v>254.702</v>
      </c>
      <c r="L4312" s="76">
        <v>71.829000000000008</v>
      </c>
      <c r="M4312" s="75">
        <v>327.47400000000005</v>
      </c>
      <c r="N4312" s="75">
        <v>327.47400000000005</v>
      </c>
      <c r="O4312" s="75">
        <v>327.47400000000005</v>
      </c>
      <c r="P4312" s="77">
        <v>71.829000000000008</v>
      </c>
      <c r="Q4312" s="77">
        <v>338.38980000000004</v>
      </c>
    </row>
    <row r="4313" spans="1:17" x14ac:dyDescent="0.2">
      <c r="A4313" s="19">
        <v>32102261</v>
      </c>
      <c r="B4313" s="19" t="s">
        <v>2485</v>
      </c>
      <c r="C4313" s="72" t="s">
        <v>827</v>
      </c>
      <c r="D4313" s="73">
        <v>226</v>
      </c>
      <c r="E4313" s="74">
        <v>0</v>
      </c>
      <c r="G4313" s="75">
        <v>103.37638000000001</v>
      </c>
      <c r="H4313" s="75">
        <v>329.685</v>
      </c>
      <c r="I4313" s="75">
        <v>319.05</v>
      </c>
      <c r="J4313" s="75">
        <v>301.32499999999999</v>
      </c>
      <c r="K4313" s="75">
        <v>248.14999999999998</v>
      </c>
      <c r="L4313" s="76">
        <v>71.829000000000008</v>
      </c>
      <c r="M4313" s="75">
        <v>319.05</v>
      </c>
      <c r="N4313" s="75">
        <v>319.05</v>
      </c>
      <c r="O4313" s="75">
        <v>319.05</v>
      </c>
      <c r="P4313" s="77">
        <v>71.829000000000008</v>
      </c>
      <c r="Q4313" s="77">
        <v>329.685</v>
      </c>
    </row>
    <row r="4314" spans="1:17" x14ac:dyDescent="0.2">
      <c r="A4314" s="19">
        <v>32102279</v>
      </c>
      <c r="B4314" s="19" t="s">
        <v>2918</v>
      </c>
      <c r="C4314" s="72" t="s">
        <v>35</v>
      </c>
      <c r="D4314" s="73">
        <v>51.75</v>
      </c>
      <c r="E4314" s="74">
        <v>0</v>
      </c>
      <c r="G4314" s="75">
        <v>0</v>
      </c>
      <c r="H4314" s="75">
        <v>375.36660000000001</v>
      </c>
      <c r="I4314" s="75">
        <v>363.25800000000004</v>
      </c>
      <c r="J4314" s="75">
        <v>343.077</v>
      </c>
      <c r="K4314" s="75">
        <v>282.53399999999999</v>
      </c>
      <c r="L4314" s="76">
        <v>0</v>
      </c>
      <c r="M4314" s="75">
        <v>363.25800000000004</v>
      </c>
      <c r="N4314" s="75">
        <v>363.25800000000004</v>
      </c>
      <c r="O4314" s="75">
        <v>363.25800000000004</v>
      </c>
      <c r="P4314" s="77">
        <v>0</v>
      </c>
      <c r="Q4314" s="77">
        <v>375.36660000000001</v>
      </c>
    </row>
    <row r="4315" spans="1:17" x14ac:dyDescent="0.2">
      <c r="A4315" s="19">
        <v>32102287</v>
      </c>
      <c r="B4315" s="19" t="s">
        <v>2490</v>
      </c>
      <c r="C4315" s="72" t="s">
        <v>827</v>
      </c>
      <c r="D4315" s="73">
        <v>171.5</v>
      </c>
      <c r="E4315" s="74">
        <v>0</v>
      </c>
      <c r="G4315" s="75">
        <v>103.37638000000001</v>
      </c>
      <c r="H4315" s="75">
        <v>355.79939999999999</v>
      </c>
      <c r="I4315" s="75">
        <v>344.322</v>
      </c>
      <c r="J4315" s="75">
        <v>325.19299999999998</v>
      </c>
      <c r="K4315" s="75">
        <v>267.80599999999998</v>
      </c>
      <c r="L4315" s="76">
        <v>71.829000000000008</v>
      </c>
      <c r="M4315" s="75">
        <v>344.322</v>
      </c>
      <c r="N4315" s="75">
        <v>344.322</v>
      </c>
      <c r="O4315" s="75">
        <v>344.322</v>
      </c>
      <c r="P4315" s="77">
        <v>71.829000000000008</v>
      </c>
      <c r="Q4315" s="77">
        <v>355.79939999999999</v>
      </c>
    </row>
    <row r="4316" spans="1:17" x14ac:dyDescent="0.2">
      <c r="A4316" s="19">
        <v>32102295</v>
      </c>
      <c r="B4316" s="19" t="s">
        <v>2491</v>
      </c>
      <c r="C4316" s="72" t="s">
        <v>827</v>
      </c>
      <c r="D4316" s="73">
        <v>103</v>
      </c>
      <c r="E4316" s="74">
        <v>0</v>
      </c>
      <c r="G4316" s="75">
        <v>6.4442750000000002</v>
      </c>
      <c r="H4316" s="75">
        <v>13.717500000000001</v>
      </c>
      <c r="I4316" s="75">
        <v>13.275000000000002</v>
      </c>
      <c r="J4316" s="75">
        <v>12.5375</v>
      </c>
      <c r="K4316" s="75">
        <v>10.324999999999999</v>
      </c>
      <c r="L4316" s="74" t="s">
        <v>674</v>
      </c>
      <c r="M4316" s="75">
        <v>13.275000000000002</v>
      </c>
      <c r="N4316" s="75">
        <v>13.275000000000002</v>
      </c>
      <c r="O4316" s="75">
        <v>13.275000000000002</v>
      </c>
      <c r="P4316" s="75">
        <v>6.4442750000000002</v>
      </c>
      <c r="Q4316" s="75">
        <v>13.717500000000001</v>
      </c>
    </row>
    <row r="4317" spans="1:17" x14ac:dyDescent="0.2">
      <c r="A4317" s="19">
        <v>32102352</v>
      </c>
      <c r="B4317" s="19" t="s">
        <v>3278</v>
      </c>
      <c r="C4317" s="72"/>
      <c r="D4317" s="73">
        <v>93.25</v>
      </c>
      <c r="E4317" s="74">
        <v>0</v>
      </c>
      <c r="G4317" s="75">
        <v>146.96630999999999</v>
      </c>
      <c r="H4317" s="75">
        <v>377.31960000000004</v>
      </c>
      <c r="I4317" s="75">
        <v>365.14800000000002</v>
      </c>
      <c r="J4317" s="75">
        <v>344.86200000000002</v>
      </c>
      <c r="K4317" s="75">
        <v>284.00400000000002</v>
      </c>
      <c r="L4317" s="76">
        <v>140.89500000000001</v>
      </c>
      <c r="M4317" s="75">
        <v>365.14800000000002</v>
      </c>
      <c r="N4317" s="75">
        <v>365.14800000000002</v>
      </c>
      <c r="O4317" s="75">
        <v>365.14800000000002</v>
      </c>
      <c r="P4317" s="77">
        <v>140.89500000000001</v>
      </c>
      <c r="Q4317" s="77">
        <v>377.31960000000004</v>
      </c>
    </row>
    <row r="4318" spans="1:17" x14ac:dyDescent="0.2">
      <c r="A4318" s="19">
        <v>32102378</v>
      </c>
      <c r="B4318" s="19" t="s">
        <v>2982</v>
      </c>
      <c r="C4318" s="72"/>
      <c r="D4318" s="73">
        <v>133.5</v>
      </c>
      <c r="E4318" s="74">
        <v>0</v>
      </c>
      <c r="G4318" s="75">
        <v>146.96630999999999</v>
      </c>
      <c r="H4318" s="75">
        <v>377.31960000000004</v>
      </c>
      <c r="I4318" s="75">
        <v>365.14800000000002</v>
      </c>
      <c r="J4318" s="75">
        <v>344.86200000000002</v>
      </c>
      <c r="K4318" s="75">
        <v>284.00400000000002</v>
      </c>
      <c r="L4318" s="76">
        <v>140.89500000000001</v>
      </c>
      <c r="M4318" s="75">
        <v>365.14800000000002</v>
      </c>
      <c r="N4318" s="75">
        <v>365.14800000000002</v>
      </c>
      <c r="O4318" s="75">
        <v>365.14800000000002</v>
      </c>
      <c r="P4318" s="77">
        <v>140.89500000000001</v>
      </c>
      <c r="Q4318" s="77">
        <v>377.31960000000004</v>
      </c>
    </row>
    <row r="4319" spans="1:17" x14ac:dyDescent="0.2">
      <c r="A4319" s="19">
        <v>32102402</v>
      </c>
      <c r="B4319" s="19" t="s">
        <v>4776</v>
      </c>
      <c r="C4319" s="72"/>
      <c r="D4319" s="73">
        <v>34.75</v>
      </c>
      <c r="E4319" s="74">
        <v>0</v>
      </c>
      <c r="G4319" s="75">
        <v>146.96630999999999</v>
      </c>
      <c r="H4319" s="75">
        <v>377.31960000000004</v>
      </c>
      <c r="I4319" s="75">
        <v>365.14800000000002</v>
      </c>
      <c r="J4319" s="75">
        <v>344.86200000000002</v>
      </c>
      <c r="K4319" s="75">
        <v>284.00400000000002</v>
      </c>
      <c r="L4319" s="76">
        <v>140.89500000000001</v>
      </c>
      <c r="M4319" s="75">
        <v>365.14800000000002</v>
      </c>
      <c r="N4319" s="75">
        <v>365.14800000000002</v>
      </c>
      <c r="O4319" s="75">
        <v>365.14800000000002</v>
      </c>
      <c r="P4319" s="77">
        <v>140.89500000000001</v>
      </c>
      <c r="Q4319" s="77">
        <v>377.31960000000004</v>
      </c>
    </row>
    <row r="4320" spans="1:17" x14ac:dyDescent="0.2">
      <c r="A4320" s="19">
        <v>32102410</v>
      </c>
      <c r="B4320" s="19" t="s">
        <v>501</v>
      </c>
      <c r="C4320" s="72"/>
      <c r="D4320" s="73">
        <v>153.5</v>
      </c>
      <c r="E4320" s="74">
        <v>0</v>
      </c>
      <c r="G4320" s="75">
        <v>8.2503399999999996</v>
      </c>
      <c r="H4320" s="75">
        <v>66.290400000000005</v>
      </c>
      <c r="I4320" s="75">
        <v>64.152000000000001</v>
      </c>
      <c r="J4320" s="75">
        <v>60.588000000000001</v>
      </c>
      <c r="K4320" s="75">
        <v>49.896000000000001</v>
      </c>
      <c r="L4320" s="76">
        <v>0</v>
      </c>
      <c r="M4320" s="75">
        <v>64.152000000000001</v>
      </c>
      <c r="N4320" s="75">
        <v>64.152000000000001</v>
      </c>
      <c r="O4320" s="75">
        <v>64.152000000000001</v>
      </c>
      <c r="P4320" s="77">
        <v>0</v>
      </c>
      <c r="Q4320" s="77">
        <v>66.290400000000005</v>
      </c>
    </row>
    <row r="4321" spans="1:17" x14ac:dyDescent="0.2">
      <c r="A4321" s="19">
        <v>32102436</v>
      </c>
      <c r="B4321" s="19" t="s">
        <v>5003</v>
      </c>
      <c r="C4321" s="72"/>
      <c r="D4321" s="73">
        <v>189.5</v>
      </c>
      <c r="E4321" s="74">
        <v>0</v>
      </c>
      <c r="G4321" s="75">
        <v>121.0213</v>
      </c>
      <c r="H4321" s="75">
        <v>257.61</v>
      </c>
      <c r="I4321" s="75">
        <v>249.30000000000004</v>
      </c>
      <c r="J4321" s="75">
        <v>235.45</v>
      </c>
      <c r="K4321" s="75">
        <v>193.89999999999998</v>
      </c>
      <c r="L4321" s="74" t="s">
        <v>674</v>
      </c>
      <c r="M4321" s="75">
        <v>249.30000000000004</v>
      </c>
      <c r="N4321" s="75">
        <v>249.30000000000004</v>
      </c>
      <c r="O4321" s="75">
        <v>249.30000000000004</v>
      </c>
      <c r="P4321" s="75">
        <v>121.0213</v>
      </c>
      <c r="Q4321" s="75">
        <v>257.61</v>
      </c>
    </row>
    <row r="4322" spans="1:17" x14ac:dyDescent="0.2">
      <c r="A4322" s="19">
        <v>32102493</v>
      </c>
      <c r="B4322" s="19" t="s">
        <v>2917</v>
      </c>
      <c r="C4322" s="72" t="s">
        <v>827</v>
      </c>
      <c r="D4322" s="73">
        <v>66.75</v>
      </c>
      <c r="E4322" s="74">
        <v>0</v>
      </c>
      <c r="G4322" s="75">
        <v>76.107979999999998</v>
      </c>
      <c r="H4322" s="75">
        <v>162.006</v>
      </c>
      <c r="I4322" s="75">
        <v>156.78</v>
      </c>
      <c r="J4322" s="75">
        <v>148.07</v>
      </c>
      <c r="K4322" s="75">
        <v>121.93999999999998</v>
      </c>
      <c r="L4322" s="74" t="s">
        <v>674</v>
      </c>
      <c r="M4322" s="75">
        <v>156.78</v>
      </c>
      <c r="N4322" s="75">
        <v>156.78</v>
      </c>
      <c r="O4322" s="75">
        <v>156.78</v>
      </c>
      <c r="P4322" s="75">
        <v>76.107979999999998</v>
      </c>
      <c r="Q4322" s="75">
        <v>162.006</v>
      </c>
    </row>
    <row r="4323" spans="1:17" x14ac:dyDescent="0.2">
      <c r="A4323" s="19">
        <v>32102501</v>
      </c>
      <c r="B4323" s="19" t="s">
        <v>2919</v>
      </c>
      <c r="C4323" s="72"/>
      <c r="D4323" s="73">
        <v>124.25</v>
      </c>
      <c r="E4323" s="74">
        <v>0</v>
      </c>
      <c r="G4323" s="75">
        <v>33.851012000000004</v>
      </c>
      <c r="H4323" s="75">
        <v>72.056400000000011</v>
      </c>
      <c r="I4323" s="75">
        <v>69.732000000000014</v>
      </c>
      <c r="J4323" s="75">
        <v>65.858000000000004</v>
      </c>
      <c r="K4323" s="75">
        <v>54.235999999999997</v>
      </c>
      <c r="L4323" s="74" t="s">
        <v>674</v>
      </c>
      <c r="M4323" s="75">
        <v>69.732000000000014</v>
      </c>
      <c r="N4323" s="75">
        <v>69.732000000000014</v>
      </c>
      <c r="O4323" s="75">
        <v>69.732000000000014</v>
      </c>
      <c r="P4323" s="75">
        <v>33.851012000000004</v>
      </c>
      <c r="Q4323" s="75">
        <v>72.056400000000011</v>
      </c>
    </row>
    <row r="4324" spans="1:17" x14ac:dyDescent="0.2">
      <c r="A4324" s="19">
        <v>32102527</v>
      </c>
      <c r="B4324" s="19" t="s">
        <v>1255</v>
      </c>
      <c r="C4324" s="72"/>
      <c r="D4324" s="73">
        <v>10.75</v>
      </c>
      <c r="E4324" s="74">
        <v>0</v>
      </c>
      <c r="G4324" s="75">
        <v>37.145237999999999</v>
      </c>
      <c r="H4324" s="75">
        <v>79.068600000000004</v>
      </c>
      <c r="I4324" s="75">
        <v>76.518000000000001</v>
      </c>
      <c r="J4324" s="75">
        <v>72.266999999999996</v>
      </c>
      <c r="K4324" s="75">
        <v>59.513999999999996</v>
      </c>
      <c r="L4324" s="74" t="s">
        <v>674</v>
      </c>
      <c r="M4324" s="75">
        <v>76.518000000000001</v>
      </c>
      <c r="N4324" s="75">
        <v>76.518000000000001</v>
      </c>
      <c r="O4324" s="75">
        <v>76.518000000000001</v>
      </c>
      <c r="P4324" s="75">
        <v>37.145237999999999</v>
      </c>
      <c r="Q4324" s="75">
        <v>79.068600000000004</v>
      </c>
    </row>
    <row r="4325" spans="1:17" x14ac:dyDescent="0.2">
      <c r="A4325" s="19">
        <v>32102535</v>
      </c>
      <c r="B4325" s="19" t="s">
        <v>4024</v>
      </c>
      <c r="C4325" s="72"/>
      <c r="D4325" s="73">
        <v>367</v>
      </c>
      <c r="E4325" s="74">
        <v>0</v>
      </c>
      <c r="G4325" s="75">
        <v>119.59191</v>
      </c>
      <c r="H4325" s="75">
        <v>634.85519999999997</v>
      </c>
      <c r="I4325" s="75">
        <v>614.37599999999998</v>
      </c>
      <c r="J4325" s="75">
        <v>580.24400000000003</v>
      </c>
      <c r="K4325" s="75">
        <v>477.84799999999996</v>
      </c>
      <c r="L4325" s="76">
        <v>327.23099999999999</v>
      </c>
      <c r="M4325" s="75">
        <v>614.37599999999998</v>
      </c>
      <c r="N4325" s="75">
        <v>614.37599999999998</v>
      </c>
      <c r="O4325" s="75">
        <v>614.37599999999998</v>
      </c>
      <c r="P4325" s="77">
        <v>119.59191</v>
      </c>
      <c r="Q4325" s="77">
        <v>634.85519999999997</v>
      </c>
    </row>
    <row r="4326" spans="1:17" x14ac:dyDescent="0.2">
      <c r="A4326" s="19">
        <v>32102543</v>
      </c>
      <c r="B4326" s="19" t="s">
        <v>4438</v>
      </c>
      <c r="C4326" s="72"/>
      <c r="D4326" s="73">
        <v>162.25</v>
      </c>
      <c r="E4326" s="74">
        <v>0</v>
      </c>
      <c r="G4326" s="75">
        <v>87.217880000000008</v>
      </c>
      <c r="H4326" s="75">
        <v>194.43510000000001</v>
      </c>
      <c r="I4326" s="75">
        <v>188.16300000000001</v>
      </c>
      <c r="J4326" s="75">
        <v>177.70949999999999</v>
      </c>
      <c r="K4326" s="75">
        <v>146.34899999999999</v>
      </c>
      <c r="L4326" s="76">
        <v>140.89500000000001</v>
      </c>
      <c r="M4326" s="75">
        <v>188.16300000000001</v>
      </c>
      <c r="N4326" s="75">
        <v>188.16300000000001</v>
      </c>
      <c r="O4326" s="75">
        <v>188.16300000000001</v>
      </c>
      <c r="P4326" s="77">
        <v>87.217880000000008</v>
      </c>
      <c r="Q4326" s="77">
        <v>194.43510000000001</v>
      </c>
    </row>
    <row r="4327" spans="1:17" x14ac:dyDescent="0.2">
      <c r="A4327" s="19">
        <v>32102550</v>
      </c>
      <c r="B4327" s="19" t="s">
        <v>2169</v>
      </c>
      <c r="C4327" s="72"/>
      <c r="D4327" s="73">
        <v>729.5</v>
      </c>
      <c r="E4327" s="74">
        <v>0</v>
      </c>
      <c r="G4327" s="75">
        <v>7.6107980000000008</v>
      </c>
      <c r="H4327" s="75">
        <v>16.200600000000001</v>
      </c>
      <c r="I4327" s="75">
        <v>15.678000000000004</v>
      </c>
      <c r="J4327" s="75">
        <v>14.807</v>
      </c>
      <c r="K4327" s="75">
        <v>12.194000000000001</v>
      </c>
      <c r="L4327" s="74" t="s">
        <v>674</v>
      </c>
      <c r="M4327" s="75">
        <v>15.678000000000004</v>
      </c>
      <c r="N4327" s="75">
        <v>15.678000000000004</v>
      </c>
      <c r="O4327" s="75">
        <v>15.678000000000004</v>
      </c>
      <c r="P4327" s="75">
        <v>7.6107980000000008</v>
      </c>
      <c r="Q4327" s="75">
        <v>16.200600000000001</v>
      </c>
    </row>
    <row r="4328" spans="1:17" x14ac:dyDescent="0.2">
      <c r="A4328" s="19">
        <v>32102576</v>
      </c>
      <c r="B4328" s="19" t="s">
        <v>3622</v>
      </c>
      <c r="C4328" s="72"/>
      <c r="D4328" s="73">
        <v>292</v>
      </c>
      <c r="E4328" s="74">
        <v>0</v>
      </c>
      <c r="G4328" s="75">
        <v>0</v>
      </c>
      <c r="H4328" s="75">
        <v>429.74369999999999</v>
      </c>
      <c r="I4328" s="75">
        <v>415.88099999999997</v>
      </c>
      <c r="J4328" s="75">
        <v>392.77649999999994</v>
      </c>
      <c r="K4328" s="75">
        <v>323.46299999999997</v>
      </c>
      <c r="L4328" s="76">
        <v>0</v>
      </c>
      <c r="M4328" s="75">
        <v>415.88099999999997</v>
      </c>
      <c r="N4328" s="75">
        <v>415.88099999999997</v>
      </c>
      <c r="O4328" s="75">
        <v>415.88099999999997</v>
      </c>
      <c r="P4328" s="77">
        <v>0</v>
      </c>
      <c r="Q4328" s="77">
        <v>429.74369999999999</v>
      </c>
    </row>
    <row r="4329" spans="1:17" x14ac:dyDescent="0.2">
      <c r="A4329" s="19">
        <v>32102584</v>
      </c>
      <c r="B4329" s="19" t="s">
        <v>1209</v>
      </c>
      <c r="C4329" s="72"/>
      <c r="D4329" s="73">
        <v>87.25</v>
      </c>
      <c r="E4329" s="74">
        <v>0</v>
      </c>
      <c r="G4329" s="75">
        <v>752.96708999999998</v>
      </c>
      <c r="H4329" s="75">
        <v>705.82350000000008</v>
      </c>
      <c r="I4329" s="75">
        <v>683.05500000000006</v>
      </c>
      <c r="J4329" s="75">
        <v>645.10750000000007</v>
      </c>
      <c r="K4329" s="75">
        <v>531.26499999999999</v>
      </c>
      <c r="L4329" s="76">
        <v>437.04900000000004</v>
      </c>
      <c r="M4329" s="75">
        <v>683.05500000000006</v>
      </c>
      <c r="N4329" s="75">
        <v>683.05500000000006</v>
      </c>
      <c r="O4329" s="75">
        <v>683.05500000000006</v>
      </c>
      <c r="P4329" s="77">
        <v>437.04900000000004</v>
      </c>
      <c r="Q4329" s="77">
        <v>752.96708999999998</v>
      </c>
    </row>
    <row r="4330" spans="1:17" x14ac:dyDescent="0.2">
      <c r="A4330" s="19">
        <v>32102592</v>
      </c>
      <c r="B4330" s="19" t="s">
        <v>1234</v>
      </c>
      <c r="C4330" s="72"/>
      <c r="D4330" s="73">
        <v>309</v>
      </c>
      <c r="E4330" s="74">
        <v>0</v>
      </c>
      <c r="G4330" s="75">
        <v>0</v>
      </c>
      <c r="H4330" s="75">
        <v>144.15</v>
      </c>
      <c r="I4330" s="75">
        <v>139.5</v>
      </c>
      <c r="J4330" s="75">
        <v>131.75</v>
      </c>
      <c r="K4330" s="75">
        <v>108.5</v>
      </c>
      <c r="L4330" s="76">
        <v>0</v>
      </c>
      <c r="M4330" s="75">
        <v>139.5</v>
      </c>
      <c r="N4330" s="75">
        <v>139.5</v>
      </c>
      <c r="O4330" s="75">
        <v>139.5</v>
      </c>
      <c r="P4330" s="77">
        <v>0</v>
      </c>
      <c r="Q4330" s="77">
        <v>144.15</v>
      </c>
    </row>
    <row r="4331" spans="1:17" x14ac:dyDescent="0.2">
      <c r="A4331" s="19">
        <v>32102634</v>
      </c>
      <c r="B4331" s="19" t="s">
        <v>3143</v>
      </c>
      <c r="C4331" s="72"/>
      <c r="D4331" s="73">
        <v>632.75</v>
      </c>
      <c r="E4331" s="74">
        <v>0</v>
      </c>
      <c r="G4331" s="75">
        <v>274.63747000000001</v>
      </c>
      <c r="H4331" s="75">
        <v>321.91949999999997</v>
      </c>
      <c r="I4331" s="75">
        <v>311.53499999999997</v>
      </c>
      <c r="J4331" s="75">
        <v>294.22749999999996</v>
      </c>
      <c r="K4331" s="75">
        <v>242.30499999999998</v>
      </c>
      <c r="L4331" s="76">
        <v>124.515</v>
      </c>
      <c r="M4331" s="75">
        <v>311.53499999999997</v>
      </c>
      <c r="N4331" s="75">
        <v>311.53499999999997</v>
      </c>
      <c r="O4331" s="75">
        <v>311.53499999999997</v>
      </c>
      <c r="P4331" s="77">
        <v>124.515</v>
      </c>
      <c r="Q4331" s="77">
        <v>321.91949999999997</v>
      </c>
    </row>
    <row r="4332" spans="1:17" x14ac:dyDescent="0.2">
      <c r="A4332" s="19">
        <v>32102642</v>
      </c>
      <c r="B4332" s="19" t="s">
        <v>2866</v>
      </c>
      <c r="C4332" s="72"/>
      <c r="D4332" s="73">
        <v>35.75</v>
      </c>
      <c r="E4332" s="74">
        <v>0</v>
      </c>
      <c r="G4332" s="75">
        <v>0</v>
      </c>
      <c r="H4332" s="75">
        <v>509.17500000000001</v>
      </c>
      <c r="I4332" s="75">
        <v>492.75</v>
      </c>
      <c r="J4332" s="75">
        <v>465.375</v>
      </c>
      <c r="K4332" s="75">
        <v>383.25</v>
      </c>
      <c r="L4332" s="76">
        <v>0</v>
      </c>
      <c r="M4332" s="75">
        <v>492.75</v>
      </c>
      <c r="N4332" s="75">
        <v>492.75</v>
      </c>
      <c r="O4332" s="75">
        <v>492.75</v>
      </c>
      <c r="P4332" s="77">
        <v>0</v>
      </c>
      <c r="Q4332" s="77">
        <v>509.17500000000001</v>
      </c>
    </row>
    <row r="4333" spans="1:17" x14ac:dyDescent="0.2">
      <c r="A4333" s="19">
        <v>32102659</v>
      </c>
      <c r="B4333" s="19" t="s">
        <v>1873</v>
      </c>
      <c r="C4333" s="72"/>
      <c r="D4333" s="73">
        <v>155</v>
      </c>
      <c r="E4333" s="74">
        <v>0</v>
      </c>
      <c r="G4333" s="75">
        <v>871.55147000000011</v>
      </c>
      <c r="H4333" s="75">
        <v>715.50480000000005</v>
      </c>
      <c r="I4333" s="75">
        <v>692.42399999999998</v>
      </c>
      <c r="J4333" s="75">
        <v>653.95600000000002</v>
      </c>
      <c r="K4333" s="75">
        <v>538.55200000000002</v>
      </c>
      <c r="L4333" s="76">
        <v>437.04900000000004</v>
      </c>
      <c r="M4333" s="75">
        <v>692.42399999999998</v>
      </c>
      <c r="N4333" s="75">
        <v>692.42399999999998</v>
      </c>
      <c r="O4333" s="75">
        <v>692.42399999999998</v>
      </c>
      <c r="P4333" s="77">
        <v>437.04900000000004</v>
      </c>
      <c r="Q4333" s="77">
        <v>871.55147000000011</v>
      </c>
    </row>
    <row r="4334" spans="1:17" x14ac:dyDescent="0.2">
      <c r="A4334" s="19">
        <v>32102667</v>
      </c>
      <c r="B4334" s="19" t="s">
        <v>4347</v>
      </c>
      <c r="C4334" s="72" t="s">
        <v>1142</v>
      </c>
      <c r="D4334" s="73">
        <v>289.5</v>
      </c>
      <c r="E4334" s="74">
        <v>0</v>
      </c>
      <c r="G4334" s="75">
        <v>0</v>
      </c>
      <c r="H4334" s="75">
        <v>181.815</v>
      </c>
      <c r="I4334" s="75">
        <v>175.95000000000002</v>
      </c>
      <c r="J4334" s="75">
        <v>166.17499999999998</v>
      </c>
      <c r="K4334" s="75">
        <v>136.85</v>
      </c>
      <c r="L4334" s="76">
        <v>0</v>
      </c>
      <c r="M4334" s="75">
        <v>175.95000000000002</v>
      </c>
      <c r="N4334" s="75">
        <v>175.95000000000002</v>
      </c>
      <c r="O4334" s="75">
        <v>175.95000000000002</v>
      </c>
      <c r="P4334" s="77">
        <v>0</v>
      </c>
      <c r="Q4334" s="77">
        <v>181.815</v>
      </c>
    </row>
    <row r="4335" spans="1:17" x14ac:dyDescent="0.2">
      <c r="A4335" s="19">
        <v>32102675</v>
      </c>
      <c r="B4335" s="19" t="s">
        <v>4992</v>
      </c>
      <c r="C4335" s="72"/>
      <c r="D4335" s="73">
        <v>916.5</v>
      </c>
      <c r="E4335" s="74">
        <v>0</v>
      </c>
      <c r="G4335" s="75">
        <v>348.62439000000001</v>
      </c>
      <c r="H4335" s="75">
        <v>583.24950000000001</v>
      </c>
      <c r="I4335" s="75">
        <v>564.43499999999995</v>
      </c>
      <c r="J4335" s="75">
        <v>533.07749999999999</v>
      </c>
      <c r="K4335" s="75">
        <v>439.00499999999994</v>
      </c>
      <c r="L4335" s="76">
        <v>227.79</v>
      </c>
      <c r="M4335" s="75">
        <v>564.43499999999995</v>
      </c>
      <c r="N4335" s="75">
        <v>564.43499999999995</v>
      </c>
      <c r="O4335" s="75">
        <v>564.43499999999995</v>
      </c>
      <c r="P4335" s="77">
        <v>227.79</v>
      </c>
      <c r="Q4335" s="77">
        <v>583.24950000000001</v>
      </c>
    </row>
    <row r="4336" spans="1:17" x14ac:dyDescent="0.2">
      <c r="A4336" s="19">
        <v>32102683</v>
      </c>
      <c r="B4336" s="19" t="s">
        <v>1755</v>
      </c>
      <c r="C4336" s="72" t="s">
        <v>827</v>
      </c>
      <c r="D4336" s="73">
        <v>40.5</v>
      </c>
      <c r="E4336" s="74">
        <v>0</v>
      </c>
      <c r="G4336" s="75">
        <v>0</v>
      </c>
      <c r="H4336" s="75">
        <v>216.69</v>
      </c>
      <c r="I4336" s="75">
        <v>209.70000000000002</v>
      </c>
      <c r="J4336" s="75">
        <v>198.04999999999998</v>
      </c>
      <c r="K4336" s="75">
        <v>163.1</v>
      </c>
      <c r="L4336" s="76">
        <v>0</v>
      </c>
      <c r="M4336" s="75">
        <v>209.70000000000002</v>
      </c>
      <c r="N4336" s="75">
        <v>209.70000000000002</v>
      </c>
      <c r="O4336" s="75">
        <v>209.70000000000002</v>
      </c>
      <c r="P4336" s="77">
        <v>0</v>
      </c>
      <c r="Q4336" s="77">
        <v>216.69</v>
      </c>
    </row>
    <row r="4337" spans="1:17" x14ac:dyDescent="0.2">
      <c r="A4337" s="19">
        <v>32102709</v>
      </c>
      <c r="B4337" s="19" t="s">
        <v>4758</v>
      </c>
      <c r="C4337" s="72"/>
      <c r="D4337" s="73">
        <v>1162.5</v>
      </c>
      <c r="E4337" s="74">
        <v>0</v>
      </c>
      <c r="G4337" s="75">
        <v>417.53564</v>
      </c>
      <c r="H4337" s="75">
        <v>565.30050000000006</v>
      </c>
      <c r="I4337" s="75">
        <v>547.06500000000005</v>
      </c>
      <c r="J4337" s="75">
        <v>516.67250000000001</v>
      </c>
      <c r="K4337" s="75">
        <v>425.495</v>
      </c>
      <c r="L4337" s="76">
        <v>227.79</v>
      </c>
      <c r="M4337" s="75">
        <v>547.06500000000005</v>
      </c>
      <c r="N4337" s="75">
        <v>547.06500000000005</v>
      </c>
      <c r="O4337" s="75">
        <v>547.06500000000005</v>
      </c>
      <c r="P4337" s="77">
        <v>227.79</v>
      </c>
      <c r="Q4337" s="77">
        <v>565.30050000000006</v>
      </c>
    </row>
    <row r="4338" spans="1:17" x14ac:dyDescent="0.2">
      <c r="A4338" s="19">
        <v>32102717</v>
      </c>
      <c r="B4338" s="19" t="s">
        <v>2829</v>
      </c>
      <c r="C4338" s="72"/>
      <c r="D4338" s="73">
        <v>275</v>
      </c>
      <c r="E4338" s="74">
        <v>0</v>
      </c>
      <c r="G4338" s="75">
        <v>0</v>
      </c>
      <c r="H4338" s="75">
        <v>289.0068</v>
      </c>
      <c r="I4338" s="75">
        <v>279.68400000000003</v>
      </c>
      <c r="J4338" s="75">
        <v>264.14599999999996</v>
      </c>
      <c r="K4338" s="75">
        <v>217.53199999999998</v>
      </c>
      <c r="L4338" s="76">
        <v>0</v>
      </c>
      <c r="M4338" s="75">
        <v>279.68400000000003</v>
      </c>
      <c r="N4338" s="75">
        <v>279.68400000000003</v>
      </c>
      <c r="O4338" s="75">
        <v>279.68400000000003</v>
      </c>
      <c r="P4338" s="77">
        <v>0</v>
      </c>
      <c r="Q4338" s="77">
        <v>289.0068</v>
      </c>
    </row>
    <row r="4339" spans="1:17" x14ac:dyDescent="0.2">
      <c r="A4339" s="19">
        <v>32102725</v>
      </c>
      <c r="B4339" s="19" t="s">
        <v>129</v>
      </c>
      <c r="C4339" s="72"/>
      <c r="D4339" s="73">
        <v>25.75</v>
      </c>
      <c r="E4339" s="74">
        <v>0</v>
      </c>
      <c r="G4339" s="75">
        <v>549.27494000000002</v>
      </c>
      <c r="H4339" s="75">
        <v>580.18050000000005</v>
      </c>
      <c r="I4339" s="75">
        <v>561.46500000000003</v>
      </c>
      <c r="J4339" s="75">
        <v>530.27250000000004</v>
      </c>
      <c r="K4339" s="75">
        <v>436.69499999999999</v>
      </c>
      <c r="L4339" s="76">
        <v>227.79</v>
      </c>
      <c r="M4339" s="75">
        <v>561.46500000000003</v>
      </c>
      <c r="N4339" s="75">
        <v>561.46500000000003</v>
      </c>
      <c r="O4339" s="75">
        <v>561.46500000000003</v>
      </c>
      <c r="P4339" s="77">
        <v>227.79</v>
      </c>
      <c r="Q4339" s="77">
        <v>580.18050000000005</v>
      </c>
    </row>
    <row r="4340" spans="1:17" x14ac:dyDescent="0.2">
      <c r="A4340" s="19">
        <v>32102725</v>
      </c>
      <c r="B4340" s="19" t="s">
        <v>129</v>
      </c>
      <c r="C4340" s="72"/>
      <c r="D4340" s="73">
        <v>25.75</v>
      </c>
      <c r="E4340" s="74">
        <v>0</v>
      </c>
      <c r="G4340" s="75">
        <v>0</v>
      </c>
      <c r="H4340" s="75">
        <v>360.84000000000003</v>
      </c>
      <c r="I4340" s="75">
        <v>349.2</v>
      </c>
      <c r="J4340" s="75">
        <v>329.8</v>
      </c>
      <c r="K4340" s="75">
        <v>271.59999999999997</v>
      </c>
      <c r="L4340" s="76">
        <v>0</v>
      </c>
      <c r="M4340" s="75">
        <v>349.2</v>
      </c>
      <c r="N4340" s="75">
        <v>349.2</v>
      </c>
      <c r="O4340" s="75">
        <v>349.2</v>
      </c>
      <c r="P4340" s="77">
        <v>0</v>
      </c>
      <c r="Q4340" s="77">
        <v>360.84000000000003</v>
      </c>
    </row>
    <row r="4341" spans="1:17" x14ac:dyDescent="0.2">
      <c r="A4341" s="19">
        <v>32102725</v>
      </c>
      <c r="B4341" s="19" t="s">
        <v>129</v>
      </c>
      <c r="C4341" s="72"/>
      <c r="D4341" s="73">
        <v>25.75</v>
      </c>
      <c r="E4341" s="74">
        <v>0</v>
      </c>
      <c r="G4341" s="75">
        <v>657.70798000000002</v>
      </c>
      <c r="H4341" s="75">
        <v>705.34920000000011</v>
      </c>
      <c r="I4341" s="75">
        <v>682.59600000000012</v>
      </c>
      <c r="J4341" s="75">
        <v>644.67399999999998</v>
      </c>
      <c r="K4341" s="75">
        <v>530.90800000000002</v>
      </c>
      <c r="L4341" s="76">
        <v>437.04900000000004</v>
      </c>
      <c r="M4341" s="75">
        <v>682.59600000000012</v>
      </c>
      <c r="N4341" s="75">
        <v>682.59600000000012</v>
      </c>
      <c r="O4341" s="75">
        <v>682.59600000000012</v>
      </c>
      <c r="P4341" s="77">
        <v>437.04900000000004</v>
      </c>
      <c r="Q4341" s="77">
        <v>705.34920000000011</v>
      </c>
    </row>
    <row r="4342" spans="1:17" x14ac:dyDescent="0.2">
      <c r="A4342" s="19">
        <v>32102725</v>
      </c>
      <c r="B4342" s="19" t="s">
        <v>129</v>
      </c>
      <c r="C4342" s="72"/>
      <c r="D4342" s="73">
        <v>25.75</v>
      </c>
      <c r="E4342" s="74">
        <v>0</v>
      </c>
      <c r="G4342" s="75">
        <v>0</v>
      </c>
      <c r="H4342" s="75">
        <v>570.47130000000004</v>
      </c>
      <c r="I4342" s="75">
        <v>552.06899999999996</v>
      </c>
      <c r="J4342" s="75">
        <v>521.39850000000001</v>
      </c>
      <c r="K4342" s="75">
        <v>429.38699999999994</v>
      </c>
      <c r="L4342" s="76">
        <v>0</v>
      </c>
      <c r="M4342" s="75">
        <v>552.06899999999996</v>
      </c>
      <c r="N4342" s="75">
        <v>552.06899999999996</v>
      </c>
      <c r="O4342" s="75">
        <v>552.06899999999996</v>
      </c>
      <c r="P4342" s="77">
        <v>0</v>
      </c>
      <c r="Q4342" s="77">
        <v>570.47130000000004</v>
      </c>
    </row>
    <row r="4343" spans="1:17" x14ac:dyDescent="0.2">
      <c r="A4343" s="19">
        <v>32102733</v>
      </c>
      <c r="B4343" s="19" t="s">
        <v>4204</v>
      </c>
      <c r="C4343" s="72"/>
      <c r="D4343" s="73">
        <v>87.25</v>
      </c>
      <c r="E4343" s="74">
        <v>0</v>
      </c>
      <c r="G4343" s="75">
        <v>752.96708999999998</v>
      </c>
      <c r="H4343" s="75">
        <v>0</v>
      </c>
      <c r="I4343" s="75">
        <v>0</v>
      </c>
      <c r="J4343" s="75">
        <v>0</v>
      </c>
      <c r="K4343" s="75">
        <v>0</v>
      </c>
      <c r="L4343" s="76">
        <v>437.04900000000004</v>
      </c>
      <c r="M4343" s="75">
        <v>0</v>
      </c>
      <c r="N4343" s="75">
        <v>0</v>
      </c>
      <c r="O4343" s="75">
        <v>0</v>
      </c>
      <c r="P4343" s="77">
        <v>0</v>
      </c>
      <c r="Q4343" s="77">
        <v>752.96708999999998</v>
      </c>
    </row>
    <row r="4344" spans="1:17" x14ac:dyDescent="0.2">
      <c r="A4344" s="19">
        <v>32102733</v>
      </c>
      <c r="B4344" s="19" t="s">
        <v>4204</v>
      </c>
      <c r="C4344" s="72"/>
      <c r="D4344" s="73">
        <v>87.25</v>
      </c>
      <c r="E4344" s="74">
        <v>0</v>
      </c>
      <c r="G4344" s="75">
        <v>0</v>
      </c>
      <c r="H4344" s="75">
        <v>210.04980000000003</v>
      </c>
      <c r="I4344" s="75">
        <v>203.27400000000003</v>
      </c>
      <c r="J4344" s="75">
        <v>191.98099999999999</v>
      </c>
      <c r="K4344" s="75">
        <v>158.102</v>
      </c>
      <c r="L4344" s="76">
        <v>0</v>
      </c>
      <c r="M4344" s="75">
        <v>203.27400000000003</v>
      </c>
      <c r="N4344" s="75">
        <v>203.27400000000003</v>
      </c>
      <c r="O4344" s="75">
        <v>203.27400000000003</v>
      </c>
      <c r="P4344" s="77">
        <v>0</v>
      </c>
      <c r="Q4344" s="77">
        <v>210.04980000000003</v>
      </c>
    </row>
    <row r="4345" spans="1:17" x14ac:dyDescent="0.2">
      <c r="A4345" s="19">
        <v>32102733</v>
      </c>
      <c r="B4345" s="19" t="s">
        <v>4204</v>
      </c>
      <c r="C4345" s="72"/>
      <c r="D4345" s="73">
        <v>87.25</v>
      </c>
      <c r="E4345" s="74">
        <v>0</v>
      </c>
      <c r="G4345" s="75">
        <v>274.63747000000001</v>
      </c>
      <c r="H4345" s="75">
        <v>210.04980000000003</v>
      </c>
      <c r="I4345" s="75">
        <v>203.27400000000003</v>
      </c>
      <c r="J4345" s="75">
        <v>191.98099999999999</v>
      </c>
      <c r="K4345" s="75">
        <v>158.102</v>
      </c>
      <c r="L4345" s="76">
        <v>124.515</v>
      </c>
      <c r="M4345" s="75">
        <v>203.27400000000003</v>
      </c>
      <c r="N4345" s="75">
        <v>203.27400000000003</v>
      </c>
      <c r="O4345" s="75">
        <v>203.27400000000003</v>
      </c>
      <c r="P4345" s="77">
        <v>124.515</v>
      </c>
      <c r="Q4345" s="77">
        <v>274.63747000000001</v>
      </c>
    </row>
    <row r="4346" spans="1:17" x14ac:dyDescent="0.2">
      <c r="A4346" s="19">
        <v>32102733</v>
      </c>
      <c r="B4346" s="19" t="s">
        <v>4204</v>
      </c>
      <c r="C4346" s="72"/>
      <c r="D4346" s="73">
        <v>87.25</v>
      </c>
      <c r="E4346" s="74">
        <v>0</v>
      </c>
      <c r="G4346" s="75">
        <v>0</v>
      </c>
      <c r="H4346" s="75">
        <v>658.59810000000004</v>
      </c>
      <c r="I4346" s="75">
        <v>637.35299999999995</v>
      </c>
      <c r="J4346" s="75">
        <v>601.94449999999995</v>
      </c>
      <c r="K4346" s="75">
        <v>495.71899999999994</v>
      </c>
      <c r="L4346" s="76">
        <v>0</v>
      </c>
      <c r="M4346" s="75">
        <v>637.35299999999995</v>
      </c>
      <c r="N4346" s="75">
        <v>637.35299999999995</v>
      </c>
      <c r="O4346" s="75">
        <v>637.35299999999995</v>
      </c>
      <c r="P4346" s="77">
        <v>0</v>
      </c>
      <c r="Q4346" s="77">
        <v>658.59810000000004</v>
      </c>
    </row>
    <row r="4347" spans="1:17" x14ac:dyDescent="0.2">
      <c r="A4347" s="19">
        <v>32102741</v>
      </c>
      <c r="B4347" s="19" t="s">
        <v>4721</v>
      </c>
      <c r="C4347" s="72"/>
      <c r="D4347" s="73">
        <v>276.75</v>
      </c>
      <c r="E4347" s="74">
        <v>0</v>
      </c>
      <c r="G4347" s="75">
        <v>871.55147000000011</v>
      </c>
      <c r="H4347" s="75">
        <v>658.59810000000004</v>
      </c>
      <c r="I4347" s="75">
        <v>637.35299999999995</v>
      </c>
      <c r="J4347" s="75">
        <v>601.94449999999995</v>
      </c>
      <c r="K4347" s="75">
        <v>495.71899999999994</v>
      </c>
      <c r="L4347" s="76">
        <v>437.04900000000004</v>
      </c>
      <c r="M4347" s="75">
        <v>637.35299999999995</v>
      </c>
      <c r="N4347" s="75">
        <v>637.35299999999995</v>
      </c>
      <c r="O4347" s="75">
        <v>637.35299999999995</v>
      </c>
      <c r="P4347" s="77">
        <v>437.04900000000004</v>
      </c>
      <c r="Q4347" s="77">
        <v>871.55147000000011</v>
      </c>
    </row>
    <row r="4348" spans="1:17" x14ac:dyDescent="0.2">
      <c r="A4348" s="19">
        <v>32102741</v>
      </c>
      <c r="B4348" s="19" t="s">
        <v>4721</v>
      </c>
      <c r="C4348" s="72"/>
      <c r="D4348" s="73">
        <v>276.75</v>
      </c>
      <c r="E4348" s="74">
        <v>0</v>
      </c>
      <c r="G4348" s="75">
        <v>0</v>
      </c>
      <c r="H4348" s="75">
        <v>259.03289999999998</v>
      </c>
      <c r="I4348" s="75">
        <v>250.67699999999999</v>
      </c>
      <c r="J4348" s="75">
        <v>236.75049999999996</v>
      </c>
      <c r="K4348" s="75">
        <v>194.97099999999998</v>
      </c>
      <c r="L4348" s="76">
        <v>0</v>
      </c>
      <c r="M4348" s="75">
        <v>250.67699999999999</v>
      </c>
      <c r="N4348" s="75">
        <v>250.67699999999999</v>
      </c>
      <c r="O4348" s="75">
        <v>250.67699999999999</v>
      </c>
      <c r="P4348" s="77">
        <v>0</v>
      </c>
      <c r="Q4348" s="77">
        <v>259.03289999999998</v>
      </c>
    </row>
    <row r="4349" spans="1:17" x14ac:dyDescent="0.2">
      <c r="A4349" s="19">
        <v>32102741</v>
      </c>
      <c r="B4349" s="19" t="s">
        <v>4721</v>
      </c>
      <c r="C4349" s="72"/>
      <c r="D4349" s="73">
        <v>276.75</v>
      </c>
      <c r="E4349" s="74">
        <v>0</v>
      </c>
      <c r="G4349" s="75">
        <v>348.62439000000001</v>
      </c>
      <c r="H4349" s="75">
        <v>259.03289999999998</v>
      </c>
      <c r="I4349" s="75">
        <v>250.67699999999999</v>
      </c>
      <c r="J4349" s="75">
        <v>236.75049999999996</v>
      </c>
      <c r="K4349" s="75">
        <v>194.97099999999998</v>
      </c>
      <c r="L4349" s="76">
        <v>227.79</v>
      </c>
      <c r="M4349" s="75">
        <v>250.67699999999999</v>
      </c>
      <c r="N4349" s="75">
        <v>250.67699999999999</v>
      </c>
      <c r="O4349" s="75">
        <v>250.67699999999999</v>
      </c>
      <c r="P4349" s="77">
        <v>194.97099999999998</v>
      </c>
      <c r="Q4349" s="77">
        <v>348.62439000000001</v>
      </c>
    </row>
    <row r="4350" spans="1:17" x14ac:dyDescent="0.2">
      <c r="A4350" s="19">
        <v>32102758</v>
      </c>
      <c r="B4350" s="19" t="s">
        <v>2593</v>
      </c>
      <c r="C4350" s="72"/>
      <c r="D4350" s="73">
        <v>1152</v>
      </c>
      <c r="E4350" s="74">
        <v>0</v>
      </c>
      <c r="G4350" s="75">
        <v>0</v>
      </c>
      <c r="H4350" s="75">
        <v>310.58280000000002</v>
      </c>
      <c r="I4350" s="75">
        <v>300.56399999999996</v>
      </c>
      <c r="J4350" s="75">
        <v>283.86599999999999</v>
      </c>
      <c r="K4350" s="75">
        <v>233.77199999999996</v>
      </c>
      <c r="L4350" s="76">
        <v>0</v>
      </c>
      <c r="M4350" s="75">
        <v>300.56399999999996</v>
      </c>
      <c r="N4350" s="75">
        <v>300.56399999999996</v>
      </c>
      <c r="O4350" s="75">
        <v>300.56399999999996</v>
      </c>
      <c r="P4350" s="77">
        <v>0</v>
      </c>
      <c r="Q4350" s="77">
        <v>310.58280000000002</v>
      </c>
    </row>
    <row r="4351" spans="1:17" x14ac:dyDescent="0.2">
      <c r="A4351" s="19">
        <v>32102766</v>
      </c>
      <c r="B4351" s="19" t="s">
        <v>2594</v>
      </c>
      <c r="C4351" s="72"/>
      <c r="D4351" s="73">
        <v>600</v>
      </c>
      <c r="E4351" s="74">
        <v>0</v>
      </c>
      <c r="G4351" s="75">
        <v>417.53564</v>
      </c>
      <c r="H4351" s="75">
        <v>310.58280000000002</v>
      </c>
      <c r="I4351" s="75">
        <v>300.56399999999996</v>
      </c>
      <c r="J4351" s="75">
        <v>283.86599999999999</v>
      </c>
      <c r="K4351" s="75">
        <v>233.77199999999996</v>
      </c>
      <c r="L4351" s="76">
        <v>227.79</v>
      </c>
      <c r="M4351" s="75">
        <v>300.56399999999996</v>
      </c>
      <c r="N4351" s="75">
        <v>300.56399999999996</v>
      </c>
      <c r="O4351" s="75">
        <v>300.56399999999996</v>
      </c>
      <c r="P4351" s="77">
        <v>227.79</v>
      </c>
      <c r="Q4351" s="77">
        <v>417.53564</v>
      </c>
    </row>
    <row r="4352" spans="1:17" x14ac:dyDescent="0.2">
      <c r="A4352" s="19">
        <v>32102774</v>
      </c>
      <c r="B4352" s="19" t="s">
        <v>2595</v>
      </c>
      <c r="C4352" s="72"/>
      <c r="D4352" s="73">
        <v>269.25</v>
      </c>
      <c r="E4352" s="74">
        <v>0</v>
      </c>
      <c r="G4352" s="75">
        <v>0</v>
      </c>
      <c r="H4352" s="75">
        <v>407.6934</v>
      </c>
      <c r="I4352" s="75">
        <v>394.54200000000003</v>
      </c>
      <c r="J4352" s="75">
        <v>372.62299999999999</v>
      </c>
      <c r="K4352" s="75">
        <v>306.86599999999999</v>
      </c>
      <c r="L4352" s="76">
        <v>0</v>
      </c>
      <c r="M4352" s="75">
        <v>394.54200000000003</v>
      </c>
      <c r="N4352" s="75">
        <v>394.54200000000003</v>
      </c>
      <c r="O4352" s="75">
        <v>394.54200000000003</v>
      </c>
      <c r="P4352" s="77">
        <v>0</v>
      </c>
      <c r="Q4352" s="77">
        <v>407.6934</v>
      </c>
    </row>
    <row r="4353" spans="1:17" x14ac:dyDescent="0.2">
      <c r="A4353" s="19">
        <v>32102782</v>
      </c>
      <c r="B4353" s="19" t="s">
        <v>1256</v>
      </c>
      <c r="C4353" s="72"/>
      <c r="D4353" s="73">
        <v>78</v>
      </c>
      <c r="E4353" s="74">
        <v>0</v>
      </c>
      <c r="G4353" s="75">
        <v>549.27494000000002</v>
      </c>
      <c r="H4353" s="75">
        <v>407.6934</v>
      </c>
      <c r="I4353" s="75">
        <v>394.54200000000003</v>
      </c>
      <c r="J4353" s="75">
        <v>372.62299999999999</v>
      </c>
      <c r="K4353" s="75">
        <v>306.86599999999999</v>
      </c>
      <c r="L4353" s="76">
        <v>227.79</v>
      </c>
      <c r="M4353" s="75">
        <v>394.54200000000003</v>
      </c>
      <c r="N4353" s="75">
        <v>394.54200000000003</v>
      </c>
      <c r="O4353" s="75">
        <v>394.54200000000003</v>
      </c>
      <c r="P4353" s="77">
        <v>227.79</v>
      </c>
      <c r="Q4353" s="77">
        <v>549.27494000000002</v>
      </c>
    </row>
    <row r="4354" spans="1:17" x14ac:dyDescent="0.2">
      <c r="A4354" s="19">
        <v>32102790</v>
      </c>
      <c r="B4354" s="19" t="s">
        <v>3321</v>
      </c>
      <c r="C4354" s="72"/>
      <c r="D4354" s="73">
        <v>1182.5</v>
      </c>
      <c r="E4354" s="74">
        <v>0</v>
      </c>
      <c r="G4354" s="75">
        <v>0</v>
      </c>
      <c r="H4354" s="75">
        <v>489.40320000000003</v>
      </c>
      <c r="I4354" s="75">
        <v>473.61600000000004</v>
      </c>
      <c r="J4354" s="75">
        <v>447.30399999999997</v>
      </c>
      <c r="K4354" s="75">
        <v>368.36799999999999</v>
      </c>
      <c r="L4354" s="76">
        <v>0</v>
      </c>
      <c r="M4354" s="75">
        <v>473.61600000000004</v>
      </c>
      <c r="N4354" s="75">
        <v>473.61600000000004</v>
      </c>
      <c r="O4354" s="75">
        <v>473.61600000000004</v>
      </c>
      <c r="P4354" s="77">
        <v>0</v>
      </c>
      <c r="Q4354" s="77">
        <v>489.40320000000003</v>
      </c>
    </row>
    <row r="4355" spans="1:17" x14ac:dyDescent="0.2">
      <c r="A4355" s="19">
        <v>32102808</v>
      </c>
      <c r="B4355" s="19" t="s">
        <v>1538</v>
      </c>
      <c r="C4355" s="72"/>
      <c r="D4355" s="73">
        <v>192.25</v>
      </c>
      <c r="E4355" s="74">
        <v>0</v>
      </c>
      <c r="G4355" s="75">
        <v>657.70798000000002</v>
      </c>
      <c r="H4355" s="75">
        <v>489.40320000000003</v>
      </c>
      <c r="I4355" s="75">
        <v>473.61600000000004</v>
      </c>
      <c r="J4355" s="75">
        <v>447.30399999999997</v>
      </c>
      <c r="K4355" s="75">
        <v>368.36799999999999</v>
      </c>
      <c r="L4355" s="76">
        <v>437.04900000000004</v>
      </c>
      <c r="M4355" s="75">
        <v>473.61600000000004</v>
      </c>
      <c r="N4355" s="75">
        <v>473.61600000000004</v>
      </c>
      <c r="O4355" s="75">
        <v>473.61600000000004</v>
      </c>
      <c r="P4355" s="77">
        <v>368.36799999999999</v>
      </c>
      <c r="Q4355" s="77">
        <v>657.70798000000002</v>
      </c>
    </row>
    <row r="4356" spans="1:17" x14ac:dyDescent="0.2">
      <c r="A4356" s="19">
        <v>32102816</v>
      </c>
      <c r="B4356" s="19" t="s">
        <v>3650</v>
      </c>
      <c r="C4356" s="72"/>
      <c r="D4356" s="73">
        <v>5.5</v>
      </c>
      <c r="E4356" s="74">
        <v>0</v>
      </c>
      <c r="G4356" s="75">
        <v>13.937110000000001</v>
      </c>
      <c r="H4356" s="75">
        <v>29.667000000000002</v>
      </c>
      <c r="I4356" s="75">
        <v>28.710000000000004</v>
      </c>
      <c r="J4356" s="75">
        <v>27.114999999999998</v>
      </c>
      <c r="K4356" s="75">
        <v>22.33</v>
      </c>
      <c r="L4356" s="74" t="s">
        <v>674</v>
      </c>
      <c r="M4356" s="75">
        <v>28.710000000000004</v>
      </c>
      <c r="N4356" s="75">
        <v>28.710000000000004</v>
      </c>
      <c r="O4356" s="75">
        <v>28.710000000000004</v>
      </c>
      <c r="P4356" s="75">
        <v>13.937110000000001</v>
      </c>
      <c r="Q4356" s="75">
        <v>29.667000000000002</v>
      </c>
    </row>
    <row r="4357" spans="1:17" x14ac:dyDescent="0.2">
      <c r="A4357" s="19">
        <v>32102840</v>
      </c>
      <c r="B4357" s="19" t="s">
        <v>4740</v>
      </c>
      <c r="C4357" s="72"/>
      <c r="D4357" s="73">
        <v>190</v>
      </c>
      <c r="E4357" s="74">
        <v>0</v>
      </c>
      <c r="G4357" s="75">
        <v>13.937110000000001</v>
      </c>
      <c r="H4357" s="75">
        <v>29.667000000000002</v>
      </c>
      <c r="I4357" s="75">
        <v>28.710000000000004</v>
      </c>
      <c r="J4357" s="75">
        <v>27.114999999999998</v>
      </c>
      <c r="K4357" s="75">
        <v>22.33</v>
      </c>
      <c r="L4357" s="74" t="s">
        <v>674</v>
      </c>
      <c r="M4357" s="75">
        <v>28.710000000000004</v>
      </c>
      <c r="N4357" s="75">
        <v>28.710000000000004</v>
      </c>
      <c r="O4357" s="75">
        <v>28.710000000000004</v>
      </c>
      <c r="P4357" s="75">
        <v>13.937110000000001</v>
      </c>
      <c r="Q4357" s="75">
        <v>29.667000000000002</v>
      </c>
    </row>
    <row r="4358" spans="1:17" x14ac:dyDescent="0.2">
      <c r="A4358" s="19">
        <v>32102857</v>
      </c>
      <c r="B4358" s="19" t="s">
        <v>4049</v>
      </c>
      <c r="C4358" s="72"/>
      <c r="D4358" s="73">
        <v>422.5</v>
      </c>
      <c r="E4358" s="74">
        <v>0</v>
      </c>
      <c r="G4358" s="75">
        <v>13.937110000000001</v>
      </c>
      <c r="H4358" s="75">
        <v>29.667000000000002</v>
      </c>
      <c r="I4358" s="75">
        <v>28.710000000000004</v>
      </c>
      <c r="J4358" s="75">
        <v>27.114999999999998</v>
      </c>
      <c r="K4358" s="75">
        <v>22.33</v>
      </c>
      <c r="L4358" s="74" t="s">
        <v>674</v>
      </c>
      <c r="M4358" s="75">
        <v>28.710000000000004</v>
      </c>
      <c r="N4358" s="75">
        <v>28.710000000000004</v>
      </c>
      <c r="O4358" s="75">
        <v>28.710000000000004</v>
      </c>
      <c r="P4358" s="75">
        <v>13.937110000000001</v>
      </c>
      <c r="Q4358" s="75">
        <v>29.667000000000002</v>
      </c>
    </row>
    <row r="4359" spans="1:17" x14ac:dyDescent="0.2">
      <c r="A4359" s="19">
        <v>32102865</v>
      </c>
      <c r="B4359" s="19" t="s">
        <v>933</v>
      </c>
      <c r="C4359" s="72"/>
      <c r="D4359" s="73">
        <v>952</v>
      </c>
      <c r="E4359" s="74">
        <v>0</v>
      </c>
      <c r="G4359" s="75">
        <v>13.937110000000001</v>
      </c>
      <c r="H4359" s="75">
        <v>29.667000000000002</v>
      </c>
      <c r="I4359" s="75">
        <v>28.710000000000004</v>
      </c>
      <c r="J4359" s="75">
        <v>27.114999999999998</v>
      </c>
      <c r="K4359" s="75">
        <v>22.33</v>
      </c>
      <c r="L4359" s="74" t="s">
        <v>674</v>
      </c>
      <c r="M4359" s="75">
        <v>28.710000000000004</v>
      </c>
      <c r="N4359" s="75">
        <v>28.710000000000004</v>
      </c>
      <c r="O4359" s="75">
        <v>28.710000000000004</v>
      </c>
      <c r="P4359" s="75">
        <v>13.937110000000001</v>
      </c>
      <c r="Q4359" s="75">
        <v>29.667000000000002</v>
      </c>
    </row>
    <row r="4360" spans="1:17" x14ac:dyDescent="0.2">
      <c r="A4360" s="19">
        <v>32102873</v>
      </c>
      <c r="B4360" s="19" t="s">
        <v>1331</v>
      </c>
      <c r="C4360" s="72"/>
      <c r="D4360" s="73">
        <v>106</v>
      </c>
      <c r="E4360" s="74">
        <v>0</v>
      </c>
      <c r="G4360" s="75">
        <v>13.653125000000001</v>
      </c>
      <c r="H4360" s="75">
        <v>29.0625</v>
      </c>
      <c r="I4360" s="75">
        <v>28.125000000000004</v>
      </c>
      <c r="J4360" s="75">
        <v>26.5625</v>
      </c>
      <c r="K4360" s="75">
        <v>21.875</v>
      </c>
      <c r="L4360" s="74" t="s">
        <v>674</v>
      </c>
      <c r="M4360" s="75">
        <v>28.125000000000004</v>
      </c>
      <c r="N4360" s="75">
        <v>28.125000000000004</v>
      </c>
      <c r="O4360" s="75">
        <v>28.125000000000004</v>
      </c>
      <c r="P4360" s="75">
        <v>13.653125000000001</v>
      </c>
      <c r="Q4360" s="75">
        <v>29.0625</v>
      </c>
    </row>
    <row r="4361" spans="1:17" x14ac:dyDescent="0.2">
      <c r="A4361" s="19">
        <v>32102915</v>
      </c>
      <c r="B4361" s="19" t="s">
        <v>4735</v>
      </c>
      <c r="C4361" s="72"/>
      <c r="D4361" s="73">
        <v>654.75</v>
      </c>
      <c r="E4361" s="74">
        <v>0</v>
      </c>
      <c r="G4361" s="75">
        <v>6.5535000000000005</v>
      </c>
      <c r="H4361" s="75">
        <v>13.950000000000001</v>
      </c>
      <c r="I4361" s="75">
        <v>13.500000000000002</v>
      </c>
      <c r="J4361" s="75">
        <v>12.75</v>
      </c>
      <c r="K4361" s="75">
        <v>10.5</v>
      </c>
      <c r="L4361" s="74" t="s">
        <v>674</v>
      </c>
      <c r="M4361" s="75">
        <v>13.500000000000002</v>
      </c>
      <c r="N4361" s="75">
        <v>13.500000000000002</v>
      </c>
      <c r="O4361" s="75">
        <v>13.500000000000002</v>
      </c>
      <c r="P4361" s="75">
        <v>6.5535000000000005</v>
      </c>
      <c r="Q4361" s="75">
        <v>13.950000000000001</v>
      </c>
    </row>
    <row r="4362" spans="1:17" x14ac:dyDescent="0.2">
      <c r="A4362" s="19">
        <v>32102931</v>
      </c>
      <c r="B4362" s="19" t="s">
        <v>2972</v>
      </c>
      <c r="C4362" s="72"/>
      <c r="D4362" s="73">
        <v>1054</v>
      </c>
      <c r="E4362" s="74">
        <v>0</v>
      </c>
      <c r="G4362" s="75">
        <v>19792.618560000003</v>
      </c>
      <c r="H4362" s="75">
        <v>42131.232000000004</v>
      </c>
      <c r="I4362" s="75">
        <v>40772.160000000011</v>
      </c>
      <c r="J4362" s="75">
        <v>38507.040000000001</v>
      </c>
      <c r="K4362" s="75">
        <v>31711.68</v>
      </c>
      <c r="L4362" s="74" t="s">
        <v>674</v>
      </c>
      <c r="M4362" s="75">
        <v>40772.160000000011</v>
      </c>
      <c r="N4362" s="75">
        <v>40772.160000000011</v>
      </c>
      <c r="O4362" s="75">
        <v>40772.160000000011</v>
      </c>
      <c r="P4362" s="75">
        <v>19792.618560000003</v>
      </c>
      <c r="Q4362" s="75">
        <v>42131.232000000004</v>
      </c>
    </row>
    <row r="4363" spans="1:17" x14ac:dyDescent="0.2">
      <c r="A4363" s="19">
        <v>32102949</v>
      </c>
      <c r="B4363" s="19" t="s">
        <v>4156</v>
      </c>
      <c r="C4363" s="72"/>
      <c r="D4363" s="73">
        <v>16.25</v>
      </c>
      <c r="E4363" s="74">
        <v>0</v>
      </c>
      <c r="G4363" s="75">
        <v>87.160850000000011</v>
      </c>
      <c r="H4363" s="75">
        <v>315.73500000000001</v>
      </c>
      <c r="I4363" s="75">
        <v>305.55</v>
      </c>
      <c r="J4363" s="75">
        <v>288.57499999999999</v>
      </c>
      <c r="K4363" s="75">
        <v>237.64999999999998</v>
      </c>
      <c r="L4363" s="76">
        <v>71.829000000000008</v>
      </c>
      <c r="M4363" s="75">
        <v>305.55</v>
      </c>
      <c r="N4363" s="75">
        <v>305.55</v>
      </c>
      <c r="O4363" s="75">
        <v>305.55</v>
      </c>
      <c r="P4363" s="77">
        <v>71.829000000000008</v>
      </c>
      <c r="Q4363" s="77">
        <v>315.73500000000001</v>
      </c>
    </row>
    <row r="4364" spans="1:17" x14ac:dyDescent="0.2">
      <c r="A4364" s="19">
        <v>32102956</v>
      </c>
      <c r="B4364" s="19" t="s">
        <v>3292</v>
      </c>
      <c r="C4364" s="72"/>
      <c r="D4364" s="73">
        <v>206</v>
      </c>
      <c r="E4364" s="74">
        <v>0</v>
      </c>
      <c r="G4364" s="75">
        <v>87.160850000000011</v>
      </c>
      <c r="H4364" s="75">
        <v>315.73500000000001</v>
      </c>
      <c r="I4364" s="75">
        <v>305.55</v>
      </c>
      <c r="J4364" s="75">
        <v>288.57499999999999</v>
      </c>
      <c r="K4364" s="75">
        <v>237.64999999999998</v>
      </c>
      <c r="L4364" s="76">
        <v>71.829000000000008</v>
      </c>
      <c r="M4364" s="75">
        <v>305.55</v>
      </c>
      <c r="N4364" s="75">
        <v>305.55</v>
      </c>
      <c r="O4364" s="75">
        <v>305.55</v>
      </c>
      <c r="P4364" s="77">
        <v>71.829000000000008</v>
      </c>
      <c r="Q4364" s="77">
        <v>315.73500000000001</v>
      </c>
    </row>
    <row r="4365" spans="1:17" x14ac:dyDescent="0.2">
      <c r="A4365" s="19">
        <v>32102964</v>
      </c>
      <c r="B4365" s="19" t="s">
        <v>2973</v>
      </c>
      <c r="C4365" s="72"/>
      <c r="D4365" s="73">
        <v>419</v>
      </c>
      <c r="E4365" s="74">
        <v>0</v>
      </c>
      <c r="G4365" s="75">
        <v>0</v>
      </c>
      <c r="H4365" s="75">
        <v>333.17250000000001</v>
      </c>
      <c r="I4365" s="75">
        <v>322.42500000000001</v>
      </c>
      <c r="J4365" s="75">
        <v>304.51249999999999</v>
      </c>
      <c r="K4365" s="75">
        <v>250.77499999999998</v>
      </c>
      <c r="L4365" s="76">
        <v>0</v>
      </c>
      <c r="M4365" s="75">
        <v>322.42500000000001</v>
      </c>
      <c r="N4365" s="75">
        <v>322.42500000000001</v>
      </c>
      <c r="O4365" s="75">
        <v>322.42500000000001</v>
      </c>
      <c r="P4365" s="77">
        <v>0</v>
      </c>
      <c r="Q4365" s="77">
        <v>333.17250000000001</v>
      </c>
    </row>
    <row r="4366" spans="1:17" x14ac:dyDescent="0.2">
      <c r="A4366" s="19">
        <v>32102972</v>
      </c>
      <c r="B4366" s="19" t="s">
        <v>4647</v>
      </c>
      <c r="C4366" s="72" t="s">
        <v>38</v>
      </c>
      <c r="D4366" s="73">
        <v>2820.75</v>
      </c>
      <c r="E4366" s="74">
        <v>0</v>
      </c>
      <c r="G4366" s="75">
        <v>87.160850000000011</v>
      </c>
      <c r="H4366" s="75">
        <v>315.73500000000001</v>
      </c>
      <c r="I4366" s="75">
        <v>305.55</v>
      </c>
      <c r="J4366" s="75">
        <v>288.57499999999999</v>
      </c>
      <c r="K4366" s="75">
        <v>237.64999999999998</v>
      </c>
      <c r="L4366" s="76">
        <v>71.829000000000008</v>
      </c>
      <c r="M4366" s="75">
        <v>305.55</v>
      </c>
      <c r="N4366" s="75">
        <v>305.55</v>
      </c>
      <c r="O4366" s="75">
        <v>305.55</v>
      </c>
      <c r="P4366" s="77">
        <v>71.829000000000008</v>
      </c>
      <c r="Q4366" s="77">
        <v>315.73500000000001</v>
      </c>
    </row>
    <row r="4367" spans="1:17" x14ac:dyDescent="0.2">
      <c r="A4367" s="19">
        <v>32102980</v>
      </c>
      <c r="B4367" s="19" t="s">
        <v>1402</v>
      </c>
      <c r="C4367" s="72"/>
      <c r="D4367" s="73">
        <v>70.5</v>
      </c>
      <c r="E4367" s="74">
        <v>0</v>
      </c>
      <c r="G4367" s="75">
        <v>87.160850000000011</v>
      </c>
      <c r="H4367" s="75">
        <v>315.73500000000001</v>
      </c>
      <c r="I4367" s="75">
        <v>305.55</v>
      </c>
      <c r="J4367" s="75">
        <v>288.57499999999999</v>
      </c>
      <c r="K4367" s="75">
        <v>237.64999999999998</v>
      </c>
      <c r="L4367" s="76">
        <v>71.829000000000008</v>
      </c>
      <c r="M4367" s="75">
        <v>305.55</v>
      </c>
      <c r="N4367" s="75">
        <v>305.55</v>
      </c>
      <c r="O4367" s="75">
        <v>305.55</v>
      </c>
      <c r="P4367" s="77">
        <v>71.829000000000008</v>
      </c>
      <c r="Q4367" s="77">
        <v>315.73500000000001</v>
      </c>
    </row>
    <row r="4368" spans="1:17" x14ac:dyDescent="0.2">
      <c r="A4368" s="19">
        <v>32102980</v>
      </c>
      <c r="B4368" s="19" t="s">
        <v>1402</v>
      </c>
      <c r="C4368" s="72"/>
      <c r="D4368" s="73">
        <v>70.5</v>
      </c>
      <c r="E4368" s="74">
        <v>0</v>
      </c>
      <c r="G4368" s="75">
        <v>11.7963</v>
      </c>
      <c r="H4368" s="75">
        <v>25.110000000000003</v>
      </c>
      <c r="I4368" s="75">
        <v>24.300000000000004</v>
      </c>
      <c r="J4368" s="75">
        <v>22.95</v>
      </c>
      <c r="K4368" s="75">
        <v>18.899999999999999</v>
      </c>
      <c r="L4368" s="74" t="s">
        <v>674</v>
      </c>
      <c r="M4368" s="75">
        <v>24.300000000000004</v>
      </c>
      <c r="N4368" s="75">
        <v>24.300000000000004</v>
      </c>
      <c r="O4368" s="75">
        <v>24.300000000000004</v>
      </c>
      <c r="P4368" s="75">
        <v>11.7963</v>
      </c>
      <c r="Q4368" s="75">
        <v>25.110000000000003</v>
      </c>
    </row>
    <row r="4369" spans="1:17" x14ac:dyDescent="0.2">
      <c r="A4369" s="19">
        <v>32102980</v>
      </c>
      <c r="B4369" s="19" t="s">
        <v>1402</v>
      </c>
      <c r="C4369" s="72"/>
      <c r="D4369" s="73">
        <v>70.5</v>
      </c>
      <c r="E4369" s="74">
        <v>0</v>
      </c>
      <c r="G4369" s="75">
        <v>47.639060000000001</v>
      </c>
      <c r="H4369" s="75" t="e">
        <v>#N/A</v>
      </c>
      <c r="I4369" s="75" t="e">
        <v>#N/A</v>
      </c>
      <c r="J4369" s="75" t="e">
        <v>#N/A</v>
      </c>
      <c r="K4369" s="75" t="e">
        <v>#N/A</v>
      </c>
      <c r="L4369" s="76">
        <v>20.690999999999999</v>
      </c>
      <c r="M4369" s="75" t="e">
        <v>#N/A</v>
      </c>
      <c r="N4369" s="75" t="e">
        <v>#N/A</v>
      </c>
      <c r="O4369" s="75" t="e">
        <v>#N/A</v>
      </c>
      <c r="P4369" s="77"/>
      <c r="Q4369" s="77"/>
    </row>
    <row r="4370" spans="1:17" x14ac:dyDescent="0.2">
      <c r="A4370" s="19">
        <v>32102980</v>
      </c>
      <c r="B4370" s="19" t="s">
        <v>1402</v>
      </c>
      <c r="C4370" s="72"/>
      <c r="D4370" s="73">
        <v>70.5</v>
      </c>
      <c r="E4370" s="74">
        <v>0</v>
      </c>
      <c r="G4370" s="75">
        <v>71.952849999999998</v>
      </c>
      <c r="H4370" s="75" t="e">
        <v>#N/A</v>
      </c>
      <c r="I4370" s="75" t="e">
        <v>#N/A</v>
      </c>
      <c r="J4370" s="75" t="e">
        <v>#N/A</v>
      </c>
      <c r="K4370" s="75" t="e">
        <v>#N/A</v>
      </c>
      <c r="L4370" s="76">
        <v>20.690999999999999</v>
      </c>
      <c r="M4370" s="75" t="e">
        <v>#N/A</v>
      </c>
      <c r="N4370" s="75" t="e">
        <v>#N/A</v>
      </c>
      <c r="O4370" s="75" t="e">
        <v>#N/A</v>
      </c>
      <c r="P4370" s="77"/>
      <c r="Q4370" s="77"/>
    </row>
    <row r="4371" spans="1:17" x14ac:dyDescent="0.2">
      <c r="A4371" s="19">
        <v>32102980</v>
      </c>
      <c r="B4371" s="19" t="s">
        <v>1402</v>
      </c>
      <c r="C4371" s="72"/>
      <c r="D4371" s="73">
        <v>70.5</v>
      </c>
      <c r="E4371" s="74">
        <v>0</v>
      </c>
      <c r="G4371" s="75">
        <v>5.3389180000000005</v>
      </c>
      <c r="H4371" s="75">
        <v>11.364600000000001</v>
      </c>
      <c r="I4371" s="75">
        <v>10.998000000000003</v>
      </c>
      <c r="J4371" s="75">
        <v>10.387</v>
      </c>
      <c r="K4371" s="75">
        <v>8.5540000000000003</v>
      </c>
      <c r="L4371" s="74" t="s">
        <v>674</v>
      </c>
      <c r="M4371" s="75">
        <v>10.998000000000003</v>
      </c>
      <c r="N4371" s="75">
        <v>10.998000000000003</v>
      </c>
      <c r="O4371" s="75">
        <v>10.998000000000003</v>
      </c>
      <c r="P4371" s="75">
        <v>5.3389180000000005</v>
      </c>
      <c r="Q4371" s="75">
        <v>11.364600000000001</v>
      </c>
    </row>
    <row r="4372" spans="1:17" x14ac:dyDescent="0.2">
      <c r="A4372" s="19">
        <v>32102998</v>
      </c>
      <c r="B4372" s="19" t="s">
        <v>1406</v>
      </c>
      <c r="C4372" s="72"/>
      <c r="D4372" s="73">
        <v>132</v>
      </c>
      <c r="E4372" s="74">
        <v>0</v>
      </c>
      <c r="G4372" s="75">
        <v>12.268151999999999</v>
      </c>
      <c r="H4372" s="75">
        <v>26.1144</v>
      </c>
      <c r="I4372" s="75">
        <v>25.272000000000002</v>
      </c>
      <c r="J4372" s="75">
        <v>23.867999999999999</v>
      </c>
      <c r="K4372" s="75">
        <v>19.655999999999999</v>
      </c>
      <c r="L4372" s="74" t="s">
        <v>674</v>
      </c>
      <c r="M4372" s="75">
        <v>25.272000000000002</v>
      </c>
      <c r="N4372" s="75">
        <v>25.272000000000002</v>
      </c>
      <c r="O4372" s="75">
        <v>25.272000000000002</v>
      </c>
      <c r="P4372" s="75">
        <v>12.268151999999999</v>
      </c>
      <c r="Q4372" s="75">
        <v>26.1144</v>
      </c>
    </row>
    <row r="4373" spans="1:17" x14ac:dyDescent="0.2">
      <c r="A4373" s="19">
        <v>32103012</v>
      </c>
      <c r="B4373" s="19" t="s">
        <v>242</v>
      </c>
      <c r="C4373" s="72"/>
      <c r="D4373" s="73">
        <v>23</v>
      </c>
      <c r="E4373" s="74">
        <v>0</v>
      </c>
      <c r="G4373" s="75">
        <v>11.586588000000001</v>
      </c>
      <c r="H4373" s="75">
        <v>24.663600000000002</v>
      </c>
      <c r="I4373" s="75">
        <v>23.868000000000002</v>
      </c>
      <c r="J4373" s="75">
        <v>22.541999999999998</v>
      </c>
      <c r="K4373" s="75">
        <v>18.564</v>
      </c>
      <c r="L4373" s="74" t="s">
        <v>674</v>
      </c>
      <c r="M4373" s="75">
        <v>23.868000000000002</v>
      </c>
      <c r="N4373" s="75">
        <v>23.868000000000002</v>
      </c>
      <c r="O4373" s="75">
        <v>23.868000000000002</v>
      </c>
      <c r="P4373" s="75">
        <v>11.586588000000001</v>
      </c>
      <c r="Q4373" s="75">
        <v>24.663600000000002</v>
      </c>
    </row>
    <row r="4374" spans="1:17" x14ac:dyDescent="0.2">
      <c r="A4374" s="19">
        <v>32103012</v>
      </c>
      <c r="B4374" s="19" t="s">
        <v>242</v>
      </c>
      <c r="C4374" s="72"/>
      <c r="D4374" s="73">
        <v>23</v>
      </c>
      <c r="E4374" s="74">
        <v>0</v>
      </c>
      <c r="G4374" s="75">
        <v>124.61261800000001</v>
      </c>
      <c r="H4374" s="75">
        <v>265.25460000000004</v>
      </c>
      <c r="I4374" s="75">
        <v>256.69800000000004</v>
      </c>
      <c r="J4374" s="75">
        <v>242.43700000000001</v>
      </c>
      <c r="K4374" s="75">
        <v>199.654</v>
      </c>
      <c r="L4374" s="74" t="s">
        <v>674</v>
      </c>
      <c r="M4374" s="75">
        <v>256.69800000000004</v>
      </c>
      <c r="N4374" s="75">
        <v>256.69800000000004</v>
      </c>
      <c r="O4374" s="75">
        <v>256.69800000000004</v>
      </c>
      <c r="P4374" s="75">
        <v>124.61261800000001</v>
      </c>
      <c r="Q4374" s="75">
        <v>265.25460000000004</v>
      </c>
    </row>
    <row r="4375" spans="1:17" x14ac:dyDescent="0.2">
      <c r="A4375" s="19">
        <v>32103012</v>
      </c>
      <c r="B4375" s="19" t="s">
        <v>242</v>
      </c>
      <c r="C4375" s="72"/>
      <c r="D4375" s="73">
        <v>23</v>
      </c>
      <c r="E4375" s="74">
        <v>0</v>
      </c>
      <c r="G4375" s="75">
        <v>93.806799000000012</v>
      </c>
      <c r="H4375" s="75">
        <v>199.68030000000002</v>
      </c>
      <c r="I4375" s="75">
        <v>193.23900000000003</v>
      </c>
      <c r="J4375" s="75">
        <v>182.5035</v>
      </c>
      <c r="K4375" s="75">
        <v>150.297</v>
      </c>
      <c r="L4375" s="74" t="s">
        <v>674</v>
      </c>
      <c r="M4375" s="75">
        <v>193.23900000000003</v>
      </c>
      <c r="N4375" s="75">
        <v>193.23900000000003</v>
      </c>
      <c r="O4375" s="75">
        <v>193.23900000000003</v>
      </c>
      <c r="P4375" s="75">
        <v>93.806799000000012</v>
      </c>
      <c r="Q4375" s="75">
        <v>199.68030000000002</v>
      </c>
    </row>
    <row r="4376" spans="1:17" x14ac:dyDescent="0.2">
      <c r="A4376" s="19">
        <v>32103012</v>
      </c>
      <c r="B4376" s="19" t="s">
        <v>242</v>
      </c>
      <c r="C4376" s="72"/>
      <c r="D4376" s="73">
        <v>23</v>
      </c>
      <c r="E4376" s="74">
        <v>0</v>
      </c>
      <c r="G4376" s="75">
        <v>315.07917299999997</v>
      </c>
      <c r="H4376" s="75">
        <v>670.68809999999996</v>
      </c>
      <c r="I4376" s="75">
        <v>649.05300000000011</v>
      </c>
      <c r="J4376" s="75">
        <v>612.9944999999999</v>
      </c>
      <c r="K4376" s="75">
        <v>504.81899999999996</v>
      </c>
      <c r="L4376" s="74" t="s">
        <v>674</v>
      </c>
      <c r="M4376" s="75">
        <v>649.05300000000011</v>
      </c>
      <c r="N4376" s="75">
        <v>649.05300000000011</v>
      </c>
      <c r="O4376" s="75">
        <v>649.05300000000011</v>
      </c>
      <c r="P4376" s="75">
        <v>315.07917299999997</v>
      </c>
      <c r="Q4376" s="75">
        <v>670.68809999999996</v>
      </c>
    </row>
    <row r="4377" spans="1:17" x14ac:dyDescent="0.2">
      <c r="A4377" s="19">
        <v>32103012</v>
      </c>
      <c r="B4377" s="19" t="s">
        <v>242</v>
      </c>
      <c r="C4377" s="72"/>
      <c r="D4377" s="73">
        <v>23</v>
      </c>
      <c r="E4377" s="74">
        <v>0</v>
      </c>
      <c r="G4377" s="75">
        <v>162.52680000000001</v>
      </c>
      <c r="H4377" s="75">
        <v>345.96000000000004</v>
      </c>
      <c r="I4377" s="75">
        <v>334.80000000000007</v>
      </c>
      <c r="J4377" s="75">
        <v>316.2</v>
      </c>
      <c r="K4377" s="75">
        <v>260.39999999999998</v>
      </c>
      <c r="L4377" s="74" t="s">
        <v>674</v>
      </c>
      <c r="M4377" s="75">
        <v>334.80000000000007</v>
      </c>
      <c r="N4377" s="75">
        <v>334.80000000000007</v>
      </c>
      <c r="O4377" s="75">
        <v>334.80000000000007</v>
      </c>
      <c r="P4377" s="75">
        <v>162.52680000000001</v>
      </c>
      <c r="Q4377" s="75">
        <v>345.96000000000004</v>
      </c>
    </row>
    <row r="4378" spans="1:17" x14ac:dyDescent="0.2">
      <c r="A4378" s="19">
        <v>32103012</v>
      </c>
      <c r="B4378" s="19" t="s">
        <v>242</v>
      </c>
      <c r="C4378" s="72"/>
      <c r="D4378" s="73">
        <v>23</v>
      </c>
      <c r="E4378" s="74">
        <v>0</v>
      </c>
      <c r="G4378" s="75">
        <v>437.45049399999999</v>
      </c>
      <c r="H4378" s="75">
        <v>931.17180000000008</v>
      </c>
      <c r="I4378" s="75">
        <v>901.13400000000013</v>
      </c>
      <c r="J4378" s="75">
        <v>851.07100000000003</v>
      </c>
      <c r="K4378" s="75">
        <v>700.88199999999995</v>
      </c>
      <c r="L4378" s="74" t="s">
        <v>674</v>
      </c>
      <c r="M4378" s="75">
        <v>901.13400000000013</v>
      </c>
      <c r="N4378" s="75">
        <v>901.13400000000013</v>
      </c>
      <c r="O4378" s="75">
        <v>901.13400000000013</v>
      </c>
      <c r="P4378" s="75">
        <v>437.45049399999999</v>
      </c>
      <c r="Q4378" s="75">
        <v>931.17180000000008</v>
      </c>
    </row>
    <row r="4379" spans="1:17" x14ac:dyDescent="0.2">
      <c r="A4379" s="19">
        <v>32103020</v>
      </c>
      <c r="B4379" s="19" t="s">
        <v>1404</v>
      </c>
      <c r="C4379" s="72"/>
      <c r="D4379" s="73">
        <v>34.5</v>
      </c>
      <c r="E4379" s="74">
        <v>0</v>
      </c>
      <c r="G4379" s="75">
        <v>30.102410000000003</v>
      </c>
      <c r="H4379" s="75">
        <v>64.077000000000012</v>
      </c>
      <c r="I4379" s="75">
        <v>62.010000000000012</v>
      </c>
      <c r="J4379" s="75">
        <v>58.565000000000005</v>
      </c>
      <c r="K4379" s="75">
        <v>48.230000000000004</v>
      </c>
      <c r="L4379" s="74" t="s">
        <v>674</v>
      </c>
      <c r="M4379" s="75">
        <v>62.010000000000012</v>
      </c>
      <c r="N4379" s="75">
        <v>62.010000000000012</v>
      </c>
      <c r="O4379" s="75">
        <v>62.010000000000012</v>
      </c>
      <c r="P4379" s="75">
        <v>30.102410000000003</v>
      </c>
      <c r="Q4379" s="75">
        <v>64.077000000000012</v>
      </c>
    </row>
    <row r="4380" spans="1:17" x14ac:dyDescent="0.2">
      <c r="A4380" s="19">
        <v>32103046</v>
      </c>
      <c r="B4380" s="19" t="s">
        <v>1403</v>
      </c>
      <c r="C4380" s="72"/>
      <c r="D4380" s="73">
        <v>50.75</v>
      </c>
      <c r="E4380" s="74">
        <v>0</v>
      </c>
      <c r="G4380" s="75">
        <v>101.356431</v>
      </c>
      <c r="H4380" s="75">
        <v>215.75070000000002</v>
      </c>
      <c r="I4380" s="75">
        <v>208.79100000000003</v>
      </c>
      <c r="J4380" s="75">
        <v>197.19149999999999</v>
      </c>
      <c r="K4380" s="75">
        <v>162.393</v>
      </c>
      <c r="L4380" s="74" t="s">
        <v>674</v>
      </c>
      <c r="M4380" s="75">
        <v>208.79100000000003</v>
      </c>
      <c r="N4380" s="75">
        <v>208.79100000000003</v>
      </c>
      <c r="O4380" s="75">
        <v>208.79100000000003</v>
      </c>
      <c r="P4380" s="75">
        <v>101.356431</v>
      </c>
      <c r="Q4380" s="75">
        <v>215.75070000000002</v>
      </c>
    </row>
    <row r="4381" spans="1:17" x14ac:dyDescent="0.2">
      <c r="A4381" s="19">
        <v>32103053</v>
      </c>
      <c r="B4381" s="19" t="s">
        <v>1207</v>
      </c>
      <c r="C4381" s="72"/>
      <c r="D4381" s="73">
        <v>198.25</v>
      </c>
      <c r="E4381" s="74">
        <v>0</v>
      </c>
      <c r="G4381" s="75">
        <v>333.22363000000001</v>
      </c>
      <c r="H4381" s="75">
        <v>709.31100000000004</v>
      </c>
      <c r="I4381" s="75">
        <v>686.43000000000018</v>
      </c>
      <c r="J4381" s="75">
        <v>648.29500000000007</v>
      </c>
      <c r="K4381" s="75">
        <v>533.89</v>
      </c>
      <c r="L4381" s="74" t="s">
        <v>674</v>
      </c>
      <c r="M4381" s="75">
        <v>686.43000000000018</v>
      </c>
      <c r="N4381" s="75">
        <v>686.43000000000018</v>
      </c>
      <c r="O4381" s="75">
        <v>686.43000000000018</v>
      </c>
      <c r="P4381" s="75">
        <v>333.22363000000001</v>
      </c>
      <c r="Q4381" s="75">
        <v>709.31100000000004</v>
      </c>
    </row>
    <row r="4382" spans="1:17" x14ac:dyDescent="0.2">
      <c r="A4382" s="19">
        <v>32103061</v>
      </c>
      <c r="B4382" s="19" t="s">
        <v>1226</v>
      </c>
      <c r="C4382" s="20">
        <v>36430</v>
      </c>
      <c r="D4382" s="73">
        <v>937</v>
      </c>
      <c r="E4382" s="74">
        <v>468.91249999999997</v>
      </c>
      <c r="G4382" s="75">
        <v>28.066455999999999</v>
      </c>
      <c r="H4382" s="75">
        <v>59.743200000000002</v>
      </c>
      <c r="I4382" s="75">
        <v>57.816000000000003</v>
      </c>
      <c r="J4382" s="75">
        <v>54.603999999999992</v>
      </c>
      <c r="K4382" s="75">
        <v>44.967999999999996</v>
      </c>
      <c r="L4382" s="74" t="s">
        <v>674</v>
      </c>
      <c r="M4382" s="75">
        <v>57.816000000000003</v>
      </c>
      <c r="N4382" s="75">
        <v>57.816000000000003</v>
      </c>
      <c r="O4382" s="75">
        <v>57.816000000000003</v>
      </c>
      <c r="P4382" s="75">
        <v>28.066455999999999</v>
      </c>
      <c r="Q4382" s="75">
        <v>59.743200000000002</v>
      </c>
    </row>
    <row r="4383" spans="1:17" x14ac:dyDescent="0.2">
      <c r="A4383" s="19">
        <v>32103095</v>
      </c>
      <c r="B4383" s="19" t="s">
        <v>1401</v>
      </c>
      <c r="C4383" s="72"/>
      <c r="D4383" s="73">
        <v>154.25</v>
      </c>
      <c r="E4383" s="74">
        <v>0</v>
      </c>
      <c r="G4383" s="75">
        <v>91.209980000000002</v>
      </c>
      <c r="H4383" s="75">
        <v>467.1576</v>
      </c>
      <c r="I4383" s="75">
        <v>452.08800000000002</v>
      </c>
      <c r="J4383" s="75">
        <v>426.97199999999998</v>
      </c>
      <c r="K4383" s="75">
        <v>351.62399999999997</v>
      </c>
      <c r="L4383" s="76">
        <v>235.59299999999999</v>
      </c>
      <c r="M4383" s="75">
        <v>452.08800000000002</v>
      </c>
      <c r="N4383" s="75">
        <v>452.08800000000002</v>
      </c>
      <c r="O4383" s="75">
        <v>452.08800000000002</v>
      </c>
      <c r="P4383" s="77">
        <v>91.209980000000002</v>
      </c>
      <c r="Q4383" s="77">
        <v>467.1576</v>
      </c>
    </row>
    <row r="4384" spans="1:17" x14ac:dyDescent="0.2">
      <c r="A4384" s="19">
        <v>32103103</v>
      </c>
      <c r="B4384" s="19" t="s">
        <v>791</v>
      </c>
      <c r="C4384" s="72"/>
      <c r="D4384" s="73">
        <v>509.75</v>
      </c>
      <c r="E4384" s="74">
        <v>0</v>
      </c>
      <c r="G4384" s="75">
        <v>91.209980000000002</v>
      </c>
      <c r="H4384" s="75">
        <v>502.89750000000004</v>
      </c>
      <c r="I4384" s="75">
        <v>486.67500000000001</v>
      </c>
      <c r="J4384" s="75">
        <v>459.63749999999999</v>
      </c>
      <c r="K4384" s="75">
        <v>378.52499999999998</v>
      </c>
      <c r="L4384" s="76">
        <v>235.59299999999999</v>
      </c>
      <c r="M4384" s="75">
        <v>486.67500000000001</v>
      </c>
      <c r="N4384" s="75">
        <v>486.67500000000001</v>
      </c>
      <c r="O4384" s="75">
        <v>486.67500000000001</v>
      </c>
      <c r="P4384" s="77">
        <v>91.209980000000002</v>
      </c>
      <c r="Q4384" s="77">
        <v>502.89750000000004</v>
      </c>
    </row>
    <row r="4385" spans="1:17" x14ac:dyDescent="0.2">
      <c r="A4385" s="19">
        <v>32103111</v>
      </c>
      <c r="B4385" s="19" t="s">
        <v>4736</v>
      </c>
      <c r="C4385" s="72"/>
      <c r="D4385" s="73">
        <v>1034.75</v>
      </c>
      <c r="E4385" s="74">
        <v>0</v>
      </c>
      <c r="G4385" s="75">
        <v>91.209980000000002</v>
      </c>
      <c r="H4385" s="75">
        <v>507.78000000000003</v>
      </c>
      <c r="I4385" s="75">
        <v>491.40000000000003</v>
      </c>
      <c r="J4385" s="75">
        <v>464.09999999999997</v>
      </c>
      <c r="K4385" s="75">
        <v>382.2</v>
      </c>
      <c r="L4385" s="76">
        <v>235.59299999999999</v>
      </c>
      <c r="M4385" s="75">
        <v>491.40000000000003</v>
      </c>
      <c r="N4385" s="75">
        <v>491.40000000000003</v>
      </c>
      <c r="O4385" s="75">
        <v>491.40000000000003</v>
      </c>
      <c r="P4385" s="77">
        <v>91.209980000000002</v>
      </c>
      <c r="Q4385" s="77">
        <v>507.78000000000003</v>
      </c>
    </row>
    <row r="4386" spans="1:17" x14ac:dyDescent="0.2">
      <c r="A4386" s="19">
        <v>32103129</v>
      </c>
      <c r="B4386" s="19" t="s">
        <v>4483</v>
      </c>
      <c r="C4386" s="72" t="s">
        <v>35</v>
      </c>
      <c r="D4386" s="73">
        <v>3575</v>
      </c>
      <c r="E4386" s="74">
        <v>0</v>
      </c>
      <c r="G4386" s="75">
        <v>0</v>
      </c>
      <c r="H4386" s="75">
        <v>467.1576</v>
      </c>
      <c r="I4386" s="75">
        <v>452.08800000000002</v>
      </c>
      <c r="J4386" s="75">
        <v>426.97199999999998</v>
      </c>
      <c r="K4386" s="75">
        <v>351.62399999999997</v>
      </c>
      <c r="L4386" s="76">
        <v>0</v>
      </c>
      <c r="M4386" s="75">
        <v>452.08800000000002</v>
      </c>
      <c r="N4386" s="75">
        <v>452.08800000000002</v>
      </c>
      <c r="O4386" s="75">
        <v>452.08800000000002</v>
      </c>
      <c r="P4386" s="77">
        <v>0</v>
      </c>
      <c r="Q4386" s="77">
        <v>467.1576</v>
      </c>
    </row>
    <row r="4387" spans="1:17" x14ac:dyDescent="0.2">
      <c r="A4387" s="19">
        <v>32103145</v>
      </c>
      <c r="B4387" s="19" t="s">
        <v>4475</v>
      </c>
      <c r="C4387" s="72"/>
      <c r="D4387" s="73">
        <v>2003.75</v>
      </c>
      <c r="E4387" s="74">
        <v>0</v>
      </c>
      <c r="G4387" s="75">
        <v>91.209980000000002</v>
      </c>
      <c r="H4387" s="75">
        <v>467.1576</v>
      </c>
      <c r="I4387" s="75">
        <v>452.08800000000002</v>
      </c>
      <c r="J4387" s="75">
        <v>426.97199999999998</v>
      </c>
      <c r="K4387" s="75">
        <v>351.62399999999997</v>
      </c>
      <c r="L4387" s="76">
        <v>235.59299999999999</v>
      </c>
      <c r="M4387" s="75">
        <v>452.08800000000002</v>
      </c>
      <c r="N4387" s="75">
        <v>452.08800000000002</v>
      </c>
      <c r="O4387" s="75">
        <v>452.08800000000002</v>
      </c>
      <c r="P4387" s="77">
        <v>91.209980000000002</v>
      </c>
      <c r="Q4387" s="77">
        <v>467.1576</v>
      </c>
    </row>
    <row r="4388" spans="1:17" x14ac:dyDescent="0.2">
      <c r="A4388" s="19">
        <v>32103160</v>
      </c>
      <c r="B4388" s="19" t="s">
        <v>4464</v>
      </c>
      <c r="C4388" s="72" t="s">
        <v>35</v>
      </c>
      <c r="D4388" s="73">
        <v>889.75</v>
      </c>
      <c r="E4388" s="74">
        <v>0</v>
      </c>
      <c r="G4388" s="75">
        <v>0</v>
      </c>
      <c r="H4388" s="75">
        <v>129.30719999999999</v>
      </c>
      <c r="I4388" s="75">
        <v>125.136</v>
      </c>
      <c r="J4388" s="75">
        <v>118.18399999999998</v>
      </c>
      <c r="K4388" s="75">
        <v>97.327999999999989</v>
      </c>
      <c r="L4388" s="76">
        <v>0</v>
      </c>
      <c r="M4388" s="75">
        <v>125.136</v>
      </c>
      <c r="N4388" s="75">
        <v>125.136</v>
      </c>
      <c r="O4388" s="75">
        <v>125.136</v>
      </c>
      <c r="P4388" s="77">
        <v>0</v>
      </c>
      <c r="Q4388" s="77">
        <v>129.30719999999999</v>
      </c>
    </row>
    <row r="4389" spans="1:17" x14ac:dyDescent="0.2">
      <c r="A4389" s="19">
        <v>32103178</v>
      </c>
      <c r="B4389" s="19" t="s">
        <v>1407</v>
      </c>
      <c r="C4389" s="72"/>
      <c r="D4389" s="73">
        <v>53.75</v>
      </c>
      <c r="E4389" s="74">
        <v>0</v>
      </c>
      <c r="G4389" s="75">
        <v>0</v>
      </c>
      <c r="H4389" s="75">
        <v>130.93469999999999</v>
      </c>
      <c r="I4389" s="75">
        <v>126.711</v>
      </c>
      <c r="J4389" s="75">
        <v>119.67149999999999</v>
      </c>
      <c r="K4389" s="75">
        <v>98.552999999999983</v>
      </c>
      <c r="L4389" s="76">
        <v>0</v>
      </c>
      <c r="M4389" s="75">
        <v>126.711</v>
      </c>
      <c r="N4389" s="75">
        <v>126.711</v>
      </c>
      <c r="O4389" s="75">
        <v>126.711</v>
      </c>
      <c r="P4389" s="77">
        <v>0</v>
      </c>
      <c r="Q4389" s="77">
        <v>130.93469999999999</v>
      </c>
    </row>
    <row r="4390" spans="1:17" x14ac:dyDescent="0.2">
      <c r="A4390" s="19">
        <v>32103178</v>
      </c>
      <c r="B4390" s="19" t="s">
        <v>1407</v>
      </c>
      <c r="C4390" s="72"/>
      <c r="D4390" s="73">
        <v>53.75</v>
      </c>
      <c r="E4390" s="74">
        <v>0</v>
      </c>
      <c r="G4390" s="75">
        <v>0</v>
      </c>
      <c r="H4390" s="75">
        <v>112.2975</v>
      </c>
      <c r="I4390" s="75">
        <v>108.675</v>
      </c>
      <c r="J4390" s="75">
        <v>102.6375</v>
      </c>
      <c r="K4390" s="75">
        <v>84.524999999999991</v>
      </c>
      <c r="L4390" s="76">
        <v>0</v>
      </c>
      <c r="M4390" s="75">
        <v>108.675</v>
      </c>
      <c r="N4390" s="75">
        <v>108.675</v>
      </c>
      <c r="O4390" s="75">
        <v>108.675</v>
      </c>
      <c r="P4390" s="77">
        <v>0</v>
      </c>
      <c r="Q4390" s="77">
        <v>112.2975</v>
      </c>
    </row>
    <row r="4391" spans="1:17" x14ac:dyDescent="0.2">
      <c r="A4391" s="19">
        <v>32103244</v>
      </c>
      <c r="B4391" s="19" t="s">
        <v>2488</v>
      </c>
      <c r="C4391" s="72"/>
      <c r="D4391" s="73">
        <v>565</v>
      </c>
      <c r="E4391" s="74">
        <v>0</v>
      </c>
      <c r="G4391" s="75">
        <v>269.56180000000001</v>
      </c>
      <c r="H4391" s="75">
        <v>112.2975</v>
      </c>
      <c r="I4391" s="75">
        <v>108.675</v>
      </c>
      <c r="J4391" s="75">
        <v>102.6375</v>
      </c>
      <c r="K4391" s="75">
        <v>84.524999999999991</v>
      </c>
      <c r="L4391" s="76">
        <v>124.515</v>
      </c>
      <c r="M4391" s="75">
        <v>108.675</v>
      </c>
      <c r="N4391" s="75">
        <v>108.675</v>
      </c>
      <c r="O4391" s="75">
        <v>108.675</v>
      </c>
      <c r="P4391" s="77">
        <v>84.524999999999991</v>
      </c>
      <c r="Q4391" s="77">
        <v>269.56180000000001</v>
      </c>
    </row>
    <row r="4392" spans="1:17" x14ac:dyDescent="0.2">
      <c r="A4392" s="19">
        <v>32103269</v>
      </c>
      <c r="B4392" s="19" t="s">
        <v>2453</v>
      </c>
      <c r="C4392" s="72"/>
      <c r="D4392" s="73">
        <v>2.25</v>
      </c>
      <c r="E4392" s="74">
        <v>0</v>
      </c>
      <c r="G4392" s="75">
        <v>1253.5954400000001</v>
      </c>
      <c r="H4392" s="75">
        <v>4450.05</v>
      </c>
      <c r="I4392" s="75">
        <v>4306.5</v>
      </c>
      <c r="J4392" s="75">
        <v>4067.25</v>
      </c>
      <c r="K4392" s="75">
        <v>3349.5</v>
      </c>
      <c r="L4392" s="76">
        <v>1547.415</v>
      </c>
      <c r="M4392" s="75">
        <v>4306.5</v>
      </c>
      <c r="N4392" s="75">
        <v>4306.5</v>
      </c>
      <c r="O4392" s="75">
        <v>4306.5</v>
      </c>
      <c r="P4392" s="77">
        <v>1253.5954400000001</v>
      </c>
      <c r="Q4392" s="77">
        <v>4450.05</v>
      </c>
    </row>
    <row r="4393" spans="1:17" x14ac:dyDescent="0.2">
      <c r="A4393" s="19">
        <v>32103285</v>
      </c>
      <c r="B4393" s="19" t="s">
        <v>1974</v>
      </c>
      <c r="C4393" s="72"/>
      <c r="D4393" s="73">
        <v>3</v>
      </c>
      <c r="E4393" s="74">
        <v>0</v>
      </c>
      <c r="G4393" s="75">
        <v>120.59944</v>
      </c>
      <c r="H4393" s="75">
        <v>320.42220000000003</v>
      </c>
      <c r="I4393" s="75">
        <v>310.08600000000001</v>
      </c>
      <c r="J4393" s="75">
        <v>292.85900000000004</v>
      </c>
      <c r="K4393" s="75">
        <v>241.178</v>
      </c>
      <c r="L4393" s="76">
        <v>102.087</v>
      </c>
      <c r="M4393" s="75">
        <v>310.08600000000001</v>
      </c>
      <c r="N4393" s="75">
        <v>310.08600000000001</v>
      </c>
      <c r="O4393" s="75">
        <v>310.08600000000001</v>
      </c>
      <c r="P4393" s="77">
        <v>102.087</v>
      </c>
      <c r="Q4393" s="77">
        <v>320.42220000000003</v>
      </c>
    </row>
    <row r="4394" spans="1:17" x14ac:dyDescent="0.2">
      <c r="A4394" s="19">
        <v>32103301</v>
      </c>
      <c r="B4394" s="19" t="s">
        <v>2421</v>
      </c>
      <c r="C4394" s="72"/>
      <c r="D4394" s="73">
        <v>1719.25</v>
      </c>
      <c r="E4394" s="74">
        <v>0</v>
      </c>
      <c r="G4394" s="75">
        <v>120.59944</v>
      </c>
      <c r="H4394" s="75">
        <v>320.42220000000003</v>
      </c>
      <c r="I4394" s="75">
        <v>310.08600000000001</v>
      </c>
      <c r="J4394" s="75">
        <v>292.85900000000004</v>
      </c>
      <c r="K4394" s="75">
        <v>241.178</v>
      </c>
      <c r="L4394" s="76">
        <v>102.087</v>
      </c>
      <c r="M4394" s="75">
        <v>310.08600000000001</v>
      </c>
      <c r="N4394" s="75">
        <v>310.08600000000001</v>
      </c>
      <c r="O4394" s="75">
        <v>310.08600000000001</v>
      </c>
      <c r="P4394" s="77">
        <v>102.087</v>
      </c>
      <c r="Q4394" s="77">
        <v>320.42220000000003</v>
      </c>
    </row>
    <row r="4395" spans="1:17" x14ac:dyDescent="0.2">
      <c r="A4395" s="19">
        <v>32103327</v>
      </c>
      <c r="B4395" s="19" t="s">
        <v>1544</v>
      </c>
      <c r="C4395" s="72"/>
      <c r="D4395" s="73">
        <v>125.75</v>
      </c>
      <c r="E4395" s="74">
        <v>0</v>
      </c>
      <c r="G4395" s="75">
        <v>120.59944</v>
      </c>
      <c r="H4395" s="75">
        <v>320.42220000000003</v>
      </c>
      <c r="I4395" s="75">
        <v>310.08600000000001</v>
      </c>
      <c r="J4395" s="75">
        <v>292.85900000000004</v>
      </c>
      <c r="K4395" s="75">
        <v>241.178</v>
      </c>
      <c r="L4395" s="76">
        <v>102.087</v>
      </c>
      <c r="M4395" s="75">
        <v>310.08600000000001</v>
      </c>
      <c r="N4395" s="75">
        <v>310.08600000000001</v>
      </c>
      <c r="O4395" s="75">
        <v>310.08600000000001</v>
      </c>
      <c r="P4395" s="77">
        <v>102.087</v>
      </c>
      <c r="Q4395" s="77">
        <v>320.42220000000003</v>
      </c>
    </row>
    <row r="4396" spans="1:17" x14ac:dyDescent="0.2">
      <c r="A4396" s="19">
        <v>32103335</v>
      </c>
      <c r="B4396" s="19" t="s">
        <v>2935</v>
      </c>
      <c r="C4396" s="72"/>
      <c r="D4396" s="73">
        <v>465</v>
      </c>
      <c r="E4396" s="74">
        <v>0</v>
      </c>
      <c r="G4396" s="75">
        <v>0</v>
      </c>
      <c r="H4396" s="75">
        <v>320.42220000000003</v>
      </c>
      <c r="I4396" s="75">
        <v>310.08600000000001</v>
      </c>
      <c r="J4396" s="75">
        <v>292.85900000000004</v>
      </c>
      <c r="K4396" s="75">
        <v>241.178</v>
      </c>
      <c r="L4396" s="76">
        <v>0</v>
      </c>
      <c r="M4396" s="75">
        <v>310.08600000000001</v>
      </c>
      <c r="N4396" s="75">
        <v>310.08600000000001</v>
      </c>
      <c r="O4396" s="75">
        <v>310.08600000000001</v>
      </c>
      <c r="P4396" s="77">
        <v>0</v>
      </c>
      <c r="Q4396" s="77">
        <v>320.42220000000003</v>
      </c>
    </row>
    <row r="4397" spans="1:17" x14ac:dyDescent="0.2">
      <c r="A4397" s="19">
        <v>32103368</v>
      </c>
      <c r="B4397" s="19" t="s">
        <v>4743</v>
      </c>
      <c r="C4397" s="72"/>
      <c r="D4397" s="73">
        <v>79.75</v>
      </c>
      <c r="E4397" s="74">
        <v>0</v>
      </c>
      <c r="G4397" s="75">
        <v>120.59944</v>
      </c>
      <c r="H4397" s="75">
        <v>320.42220000000003</v>
      </c>
      <c r="I4397" s="75">
        <v>310.08600000000001</v>
      </c>
      <c r="J4397" s="75">
        <v>292.85900000000004</v>
      </c>
      <c r="K4397" s="75">
        <v>241.178</v>
      </c>
      <c r="L4397" s="76">
        <v>102.087</v>
      </c>
      <c r="M4397" s="75">
        <v>310.08600000000001</v>
      </c>
      <c r="N4397" s="75">
        <v>310.08600000000001</v>
      </c>
      <c r="O4397" s="75">
        <v>310.08600000000001</v>
      </c>
      <c r="P4397" s="77">
        <v>102.087</v>
      </c>
      <c r="Q4397" s="77">
        <v>320.42220000000003</v>
      </c>
    </row>
    <row r="4398" spans="1:17" x14ac:dyDescent="0.2">
      <c r="A4398" s="19">
        <v>32103376</v>
      </c>
      <c r="B4398" s="19" t="s">
        <v>2172</v>
      </c>
      <c r="C4398" s="72"/>
      <c r="D4398" s="73">
        <v>1057.75</v>
      </c>
      <c r="E4398" s="74">
        <v>0</v>
      </c>
      <c r="G4398" s="75">
        <v>118.56537</v>
      </c>
      <c r="H4398" s="75">
        <v>171.76170000000002</v>
      </c>
      <c r="I4398" s="75">
        <v>166.221</v>
      </c>
      <c r="J4398" s="75">
        <v>156.98650000000001</v>
      </c>
      <c r="K4398" s="75">
        <v>129.28299999999999</v>
      </c>
      <c r="L4398" s="76">
        <v>102.087</v>
      </c>
      <c r="M4398" s="75">
        <v>166.221</v>
      </c>
      <c r="N4398" s="75">
        <v>166.221</v>
      </c>
      <c r="O4398" s="75">
        <v>166.221</v>
      </c>
      <c r="P4398" s="77">
        <v>102.087</v>
      </c>
      <c r="Q4398" s="77">
        <v>171.76170000000002</v>
      </c>
    </row>
    <row r="4399" spans="1:17" x14ac:dyDescent="0.2">
      <c r="A4399" s="19">
        <v>32103384</v>
      </c>
      <c r="B4399" s="19" t="s">
        <v>4460</v>
      </c>
      <c r="C4399" s="72"/>
      <c r="D4399" s="73">
        <v>914</v>
      </c>
      <c r="E4399" s="74">
        <v>0</v>
      </c>
      <c r="G4399" s="75">
        <v>118.56537</v>
      </c>
      <c r="H4399" s="75">
        <v>171.76170000000002</v>
      </c>
      <c r="I4399" s="75">
        <v>166.221</v>
      </c>
      <c r="J4399" s="75">
        <v>156.98650000000001</v>
      </c>
      <c r="K4399" s="75">
        <v>129.28299999999999</v>
      </c>
      <c r="L4399" s="76">
        <v>102.087</v>
      </c>
      <c r="M4399" s="75">
        <v>166.221</v>
      </c>
      <c r="N4399" s="75">
        <v>166.221</v>
      </c>
      <c r="O4399" s="75">
        <v>166.221</v>
      </c>
      <c r="P4399" s="77">
        <v>102.087</v>
      </c>
      <c r="Q4399" s="77">
        <v>171.76170000000002</v>
      </c>
    </row>
    <row r="4400" spans="1:17" x14ac:dyDescent="0.2">
      <c r="A4400" s="19">
        <v>32103392</v>
      </c>
      <c r="B4400" s="19" t="s">
        <v>4482</v>
      </c>
      <c r="C4400" s="72" t="s">
        <v>35</v>
      </c>
      <c r="D4400" s="73">
        <v>2733.5</v>
      </c>
      <c r="E4400" s="74">
        <v>0</v>
      </c>
      <c r="G4400" s="75">
        <v>118.56537</v>
      </c>
      <c r="H4400" s="75">
        <v>171.76170000000002</v>
      </c>
      <c r="I4400" s="75">
        <v>166.221</v>
      </c>
      <c r="J4400" s="75">
        <v>156.98650000000001</v>
      </c>
      <c r="K4400" s="75">
        <v>129.28299999999999</v>
      </c>
      <c r="L4400" s="76">
        <v>102.087</v>
      </c>
      <c r="M4400" s="75">
        <v>166.221</v>
      </c>
      <c r="N4400" s="75">
        <v>166.221</v>
      </c>
      <c r="O4400" s="75">
        <v>166.221</v>
      </c>
      <c r="P4400" s="77">
        <v>102.087</v>
      </c>
      <c r="Q4400" s="77">
        <v>171.76170000000002</v>
      </c>
    </row>
    <row r="4401" spans="1:17" x14ac:dyDescent="0.2">
      <c r="A4401" s="19">
        <v>32103400</v>
      </c>
      <c r="B4401" s="19" t="s">
        <v>1994</v>
      </c>
      <c r="C4401" s="72"/>
      <c r="D4401" s="73">
        <v>930.25</v>
      </c>
      <c r="E4401" s="74">
        <v>0</v>
      </c>
      <c r="G4401" s="75">
        <v>0</v>
      </c>
      <c r="H4401" s="75">
        <v>171.76170000000002</v>
      </c>
      <c r="I4401" s="75">
        <v>166.221</v>
      </c>
      <c r="J4401" s="75">
        <v>156.98650000000001</v>
      </c>
      <c r="K4401" s="75">
        <v>129.28299999999999</v>
      </c>
      <c r="L4401" s="76">
        <v>0</v>
      </c>
      <c r="M4401" s="75">
        <v>166.221</v>
      </c>
      <c r="N4401" s="75">
        <v>166.221</v>
      </c>
      <c r="O4401" s="75">
        <v>166.221</v>
      </c>
      <c r="P4401" s="77">
        <v>0</v>
      </c>
      <c r="Q4401" s="77">
        <v>171.76170000000002</v>
      </c>
    </row>
    <row r="4402" spans="1:17" x14ac:dyDescent="0.2">
      <c r="A4402" s="19">
        <v>32103418</v>
      </c>
      <c r="B4402" s="19" t="s">
        <v>4453</v>
      </c>
      <c r="C4402" s="72"/>
      <c r="D4402" s="73">
        <v>628.5</v>
      </c>
      <c r="E4402" s="74">
        <v>0</v>
      </c>
      <c r="G4402" s="75">
        <v>118.56537</v>
      </c>
      <c r="H4402" s="75">
        <v>171.76170000000002</v>
      </c>
      <c r="I4402" s="75">
        <v>166.221</v>
      </c>
      <c r="J4402" s="75">
        <v>156.98650000000001</v>
      </c>
      <c r="K4402" s="75">
        <v>129.28299999999999</v>
      </c>
      <c r="L4402" s="76">
        <v>102.087</v>
      </c>
      <c r="M4402" s="75">
        <v>166.221</v>
      </c>
      <c r="N4402" s="75">
        <v>166.221</v>
      </c>
      <c r="O4402" s="75">
        <v>166.221</v>
      </c>
      <c r="P4402" s="77">
        <v>102.087</v>
      </c>
      <c r="Q4402" s="77">
        <v>171.76170000000002</v>
      </c>
    </row>
    <row r="4403" spans="1:17" x14ac:dyDescent="0.2">
      <c r="A4403" s="19">
        <v>32103426</v>
      </c>
      <c r="B4403" s="19" t="s">
        <v>4472</v>
      </c>
      <c r="C4403" s="72"/>
      <c r="D4403" s="73">
        <v>1001.5</v>
      </c>
      <c r="E4403" s="74">
        <v>0</v>
      </c>
      <c r="G4403" s="75">
        <v>1988.0657999999999</v>
      </c>
      <c r="H4403" s="75">
        <v>1819.4334000000001</v>
      </c>
      <c r="I4403" s="75">
        <v>1760.7420000000002</v>
      </c>
      <c r="J4403" s="75">
        <v>1662.923</v>
      </c>
      <c r="K4403" s="75">
        <v>1369.4659999999999</v>
      </c>
      <c r="L4403" s="76">
        <v>0</v>
      </c>
      <c r="M4403" s="75">
        <v>1760.7420000000002</v>
      </c>
      <c r="N4403" s="75">
        <v>1760.7420000000002</v>
      </c>
      <c r="O4403" s="75">
        <v>1760.7420000000002</v>
      </c>
      <c r="P4403" s="77">
        <v>0</v>
      </c>
      <c r="Q4403" s="77">
        <v>1988.0657999999999</v>
      </c>
    </row>
    <row r="4404" spans="1:17" x14ac:dyDescent="0.2">
      <c r="A4404" s="19">
        <v>32103434</v>
      </c>
      <c r="B4404" s="19" t="s">
        <v>4441</v>
      </c>
      <c r="C4404" s="72"/>
      <c r="D4404" s="73">
        <v>24188.25</v>
      </c>
      <c r="E4404" s="74">
        <v>0</v>
      </c>
      <c r="G4404" s="75">
        <v>7.8511299999999995</v>
      </c>
      <c r="H4404" s="75">
        <v>378.04500000000002</v>
      </c>
      <c r="I4404" s="75">
        <v>365.85</v>
      </c>
      <c r="J4404" s="75">
        <v>345.52499999999998</v>
      </c>
      <c r="K4404" s="75">
        <v>284.54999999999995</v>
      </c>
      <c r="L4404" s="76">
        <v>0</v>
      </c>
      <c r="M4404" s="75">
        <v>365.85</v>
      </c>
      <c r="N4404" s="75">
        <v>365.85</v>
      </c>
      <c r="O4404" s="75">
        <v>365.85</v>
      </c>
      <c r="P4404" s="77">
        <v>0</v>
      </c>
      <c r="Q4404" s="77">
        <v>378.04500000000002</v>
      </c>
    </row>
    <row r="4405" spans="1:17" x14ac:dyDescent="0.2">
      <c r="A4405" s="19">
        <v>32103442</v>
      </c>
      <c r="B4405" s="19" t="s">
        <v>4443</v>
      </c>
      <c r="C4405" s="72"/>
      <c r="D4405" s="73">
        <v>2924.75</v>
      </c>
      <c r="E4405" s="74">
        <v>0</v>
      </c>
      <c r="G4405" s="75">
        <v>220.38293000000002</v>
      </c>
      <c r="H4405" s="75">
        <v>129.19559999999998</v>
      </c>
      <c r="I4405" s="75">
        <v>125.02799999999999</v>
      </c>
      <c r="J4405" s="75">
        <v>118.08199999999998</v>
      </c>
      <c r="K4405" s="75">
        <v>97.243999999999986</v>
      </c>
      <c r="L4405" s="76">
        <v>104.337</v>
      </c>
      <c r="M4405" s="75">
        <v>125.02799999999999</v>
      </c>
      <c r="N4405" s="75">
        <v>125.02799999999999</v>
      </c>
      <c r="O4405" s="75">
        <v>125.02799999999999</v>
      </c>
      <c r="P4405" s="77">
        <v>97.243999999999986</v>
      </c>
      <c r="Q4405" s="77">
        <v>220.38293000000002</v>
      </c>
    </row>
    <row r="4406" spans="1:17" x14ac:dyDescent="0.2">
      <c r="A4406" s="19">
        <v>32103459</v>
      </c>
      <c r="B4406" s="19" t="s">
        <v>3125</v>
      </c>
      <c r="C4406" s="72"/>
      <c r="D4406" s="73">
        <v>31763.25</v>
      </c>
      <c r="E4406" s="74">
        <v>0</v>
      </c>
      <c r="G4406" s="75">
        <v>2.6214</v>
      </c>
      <c r="H4406" s="75">
        <v>5.58</v>
      </c>
      <c r="I4406" s="75">
        <v>5.4</v>
      </c>
      <c r="J4406" s="75">
        <v>5.0999999999999996</v>
      </c>
      <c r="K4406" s="75">
        <v>4.1999999999999993</v>
      </c>
      <c r="L4406" s="74" t="s">
        <v>674</v>
      </c>
      <c r="M4406" s="75">
        <v>5.4</v>
      </c>
      <c r="N4406" s="75">
        <v>5.4</v>
      </c>
      <c r="O4406" s="75">
        <v>5.4</v>
      </c>
      <c r="P4406" s="75">
        <v>2.6214</v>
      </c>
      <c r="Q4406" s="75">
        <v>5.58</v>
      </c>
    </row>
    <row r="4407" spans="1:17" x14ac:dyDescent="0.2">
      <c r="A4407" s="19">
        <v>32103467</v>
      </c>
      <c r="B4407" s="19" t="s">
        <v>3120</v>
      </c>
      <c r="C4407" s="72"/>
      <c r="D4407" s="73">
        <v>2414</v>
      </c>
      <c r="E4407" s="74">
        <v>0</v>
      </c>
      <c r="G4407" s="75">
        <v>93.58623</v>
      </c>
      <c r="H4407" s="75">
        <v>112.53</v>
      </c>
      <c r="I4407" s="75">
        <v>108.9</v>
      </c>
      <c r="J4407" s="75">
        <v>102.85</v>
      </c>
      <c r="K4407" s="75">
        <v>84.699999999999989</v>
      </c>
      <c r="L4407" s="76">
        <v>0</v>
      </c>
      <c r="M4407" s="75">
        <v>108.9</v>
      </c>
      <c r="N4407" s="75">
        <v>108.9</v>
      </c>
      <c r="O4407" s="75">
        <v>108.9</v>
      </c>
      <c r="P4407" s="77">
        <v>0</v>
      </c>
      <c r="Q4407" s="77">
        <v>112.53</v>
      </c>
    </row>
    <row r="4408" spans="1:17" x14ac:dyDescent="0.2">
      <c r="A4408" s="19">
        <v>32103475</v>
      </c>
      <c r="B4408" s="19" t="s">
        <v>3956</v>
      </c>
      <c r="C4408" s="72"/>
      <c r="D4408" s="73">
        <v>2918</v>
      </c>
      <c r="E4408" s="74">
        <v>0</v>
      </c>
      <c r="G4408" s="75">
        <v>424.37924000000004</v>
      </c>
      <c r="H4408" s="75">
        <v>376.65000000000003</v>
      </c>
      <c r="I4408" s="75">
        <v>364.5</v>
      </c>
      <c r="J4408" s="75">
        <v>344.25</v>
      </c>
      <c r="K4408" s="75">
        <v>283.5</v>
      </c>
      <c r="L4408" s="76">
        <v>0</v>
      </c>
      <c r="M4408" s="75">
        <v>364.5</v>
      </c>
      <c r="N4408" s="75">
        <v>364.5</v>
      </c>
      <c r="O4408" s="75">
        <v>364.5</v>
      </c>
      <c r="P4408" s="77">
        <v>0</v>
      </c>
      <c r="Q4408" s="77">
        <v>424.37924000000004</v>
      </c>
    </row>
    <row r="4409" spans="1:17" x14ac:dyDescent="0.2">
      <c r="A4409" s="19">
        <v>32103483</v>
      </c>
      <c r="B4409" s="19" t="s">
        <v>3119</v>
      </c>
      <c r="C4409" s="72"/>
      <c r="D4409" s="73">
        <v>5216.5</v>
      </c>
      <c r="E4409" s="74">
        <v>0</v>
      </c>
      <c r="G4409" s="75">
        <v>220.38293000000002</v>
      </c>
      <c r="H4409" s="75">
        <v>314.72130000000004</v>
      </c>
      <c r="I4409" s="75">
        <v>304.56900000000002</v>
      </c>
      <c r="J4409" s="75">
        <v>287.64850000000001</v>
      </c>
      <c r="K4409" s="75">
        <v>236.887</v>
      </c>
      <c r="L4409" s="76">
        <v>104.337</v>
      </c>
      <c r="M4409" s="75">
        <v>304.56900000000002</v>
      </c>
      <c r="N4409" s="75">
        <v>304.56900000000002</v>
      </c>
      <c r="O4409" s="75">
        <v>304.56900000000002</v>
      </c>
      <c r="P4409" s="77">
        <v>104.337</v>
      </c>
      <c r="Q4409" s="77">
        <v>314.72130000000004</v>
      </c>
    </row>
    <row r="4410" spans="1:17" x14ac:dyDescent="0.2">
      <c r="A4410" s="19">
        <v>32103525</v>
      </c>
      <c r="B4410" s="19" t="s">
        <v>2680</v>
      </c>
      <c r="C4410" s="72"/>
      <c r="D4410" s="73">
        <v>2532.75</v>
      </c>
      <c r="E4410" s="74">
        <v>0</v>
      </c>
      <c r="G4410" s="75">
        <v>220.38293000000002</v>
      </c>
      <c r="H4410" s="75">
        <v>313.16820000000001</v>
      </c>
      <c r="I4410" s="75">
        <v>303.06600000000003</v>
      </c>
      <c r="J4410" s="75">
        <v>286.22899999999998</v>
      </c>
      <c r="K4410" s="75">
        <v>235.71799999999999</v>
      </c>
      <c r="L4410" s="76">
        <v>104.337</v>
      </c>
      <c r="M4410" s="75">
        <v>303.06600000000003</v>
      </c>
      <c r="N4410" s="75">
        <v>303.06600000000003</v>
      </c>
      <c r="O4410" s="75">
        <v>303.06600000000003</v>
      </c>
      <c r="P4410" s="77">
        <v>104.337</v>
      </c>
      <c r="Q4410" s="77">
        <v>313.16820000000001</v>
      </c>
    </row>
    <row r="4411" spans="1:17" x14ac:dyDescent="0.2">
      <c r="A4411" s="19">
        <v>32103533</v>
      </c>
      <c r="B4411" s="19" t="s">
        <v>3325</v>
      </c>
      <c r="C4411" s="72"/>
      <c r="D4411" s="73">
        <v>76.25</v>
      </c>
      <c r="E4411" s="74">
        <v>0</v>
      </c>
      <c r="G4411" s="75">
        <v>220.38293000000002</v>
      </c>
      <c r="H4411" s="75">
        <v>319.33410000000003</v>
      </c>
      <c r="I4411" s="75">
        <v>309.03300000000002</v>
      </c>
      <c r="J4411" s="75">
        <v>291.86450000000002</v>
      </c>
      <c r="K4411" s="75">
        <v>240.35899999999998</v>
      </c>
      <c r="L4411" s="76">
        <v>104.337</v>
      </c>
      <c r="M4411" s="75">
        <v>309.03300000000002</v>
      </c>
      <c r="N4411" s="75">
        <v>309.03300000000002</v>
      </c>
      <c r="O4411" s="75">
        <v>309.03300000000002</v>
      </c>
      <c r="P4411" s="77">
        <v>104.337</v>
      </c>
      <c r="Q4411" s="77">
        <v>319.33410000000003</v>
      </c>
    </row>
    <row r="4412" spans="1:17" x14ac:dyDescent="0.2">
      <c r="A4412" s="19">
        <v>32103566</v>
      </c>
      <c r="B4412" s="19" t="s">
        <v>4484</v>
      </c>
      <c r="C4412" s="72"/>
      <c r="D4412" s="73">
        <v>4258</v>
      </c>
      <c r="E4412" s="74">
        <v>0</v>
      </c>
      <c r="G4412" s="75">
        <v>220.38293000000002</v>
      </c>
      <c r="H4412" s="75">
        <v>295.60980000000001</v>
      </c>
      <c r="I4412" s="75">
        <v>286.07400000000001</v>
      </c>
      <c r="J4412" s="75">
        <v>270.18099999999998</v>
      </c>
      <c r="K4412" s="75">
        <v>222.50200000000001</v>
      </c>
      <c r="L4412" s="76">
        <v>104.337</v>
      </c>
      <c r="M4412" s="75">
        <v>286.07400000000001</v>
      </c>
      <c r="N4412" s="75">
        <v>286.07400000000001</v>
      </c>
      <c r="O4412" s="75">
        <v>286.07400000000001</v>
      </c>
      <c r="P4412" s="77">
        <v>104.337</v>
      </c>
      <c r="Q4412" s="77">
        <v>295.60980000000001</v>
      </c>
    </row>
    <row r="4413" spans="1:17" x14ac:dyDescent="0.2">
      <c r="A4413" s="19">
        <v>32103574</v>
      </c>
      <c r="B4413" s="19" t="s">
        <v>4136</v>
      </c>
      <c r="C4413" s="72"/>
      <c r="D4413" s="73">
        <v>192</v>
      </c>
      <c r="E4413" s="74">
        <v>0</v>
      </c>
      <c r="G4413" s="75">
        <v>219.79362</v>
      </c>
      <c r="H4413" s="75">
        <v>195.3</v>
      </c>
      <c r="I4413" s="75">
        <v>189</v>
      </c>
      <c r="J4413" s="75">
        <v>178.5</v>
      </c>
      <c r="K4413" s="75">
        <v>147</v>
      </c>
      <c r="L4413" s="76">
        <v>0</v>
      </c>
      <c r="M4413" s="75">
        <v>189</v>
      </c>
      <c r="N4413" s="75">
        <v>189</v>
      </c>
      <c r="O4413" s="75">
        <v>189</v>
      </c>
      <c r="P4413" s="77">
        <v>0</v>
      </c>
      <c r="Q4413" s="77">
        <v>219.79362</v>
      </c>
    </row>
    <row r="4414" spans="1:17" x14ac:dyDescent="0.2">
      <c r="A4414" s="19">
        <v>32103582</v>
      </c>
      <c r="B4414" s="19" t="s">
        <v>2493</v>
      </c>
      <c r="C4414" s="72"/>
      <c r="D4414" s="73">
        <v>954.5</v>
      </c>
      <c r="E4414" s="74">
        <v>0</v>
      </c>
      <c r="G4414" s="75">
        <v>335.86868000000004</v>
      </c>
      <c r="H4414" s="75">
        <v>283.65000000000003</v>
      </c>
      <c r="I4414" s="75">
        <v>274.5</v>
      </c>
      <c r="J4414" s="75">
        <v>259.25</v>
      </c>
      <c r="K4414" s="75">
        <v>213.5</v>
      </c>
      <c r="L4414" s="76">
        <v>0</v>
      </c>
      <c r="M4414" s="75">
        <v>274.5</v>
      </c>
      <c r="N4414" s="75">
        <v>274.5</v>
      </c>
      <c r="O4414" s="75">
        <v>274.5</v>
      </c>
      <c r="P4414" s="77">
        <v>0</v>
      </c>
      <c r="Q4414" s="77">
        <v>335.86868000000004</v>
      </c>
    </row>
    <row r="4415" spans="1:17" x14ac:dyDescent="0.2">
      <c r="A4415" s="19">
        <v>32103590</v>
      </c>
      <c r="B4415" s="19" t="s">
        <v>2495</v>
      </c>
      <c r="C4415" s="72"/>
      <c r="D4415" s="73">
        <v>1403.75</v>
      </c>
      <c r="E4415" s="74">
        <v>0</v>
      </c>
      <c r="G4415" s="75">
        <v>155.23566</v>
      </c>
      <c r="H4415" s="75">
        <v>146.47499999999999</v>
      </c>
      <c r="I4415" s="75">
        <v>141.75</v>
      </c>
      <c r="J4415" s="75">
        <v>133.875</v>
      </c>
      <c r="K4415" s="75">
        <v>110.25</v>
      </c>
      <c r="L4415" s="76">
        <v>0</v>
      </c>
      <c r="M4415" s="75">
        <v>141.75</v>
      </c>
      <c r="N4415" s="75">
        <v>141.75</v>
      </c>
      <c r="O4415" s="75">
        <v>141.75</v>
      </c>
      <c r="P4415" s="77">
        <v>0</v>
      </c>
      <c r="Q4415" s="77">
        <v>155.23566</v>
      </c>
    </row>
    <row r="4416" spans="1:17" x14ac:dyDescent="0.2">
      <c r="A4416" s="19">
        <v>32103632</v>
      </c>
      <c r="B4416" s="19" t="s">
        <v>4355</v>
      </c>
      <c r="C4416" s="72"/>
      <c r="D4416" s="73">
        <v>32.25</v>
      </c>
      <c r="E4416" s="74">
        <v>0</v>
      </c>
      <c r="G4416" s="75">
        <v>220.38293000000002</v>
      </c>
      <c r="H4416" s="75">
        <v>107.64750000000001</v>
      </c>
      <c r="I4416" s="75">
        <v>104.175</v>
      </c>
      <c r="J4416" s="75">
        <v>98.387500000000003</v>
      </c>
      <c r="K4416" s="75">
        <v>81.024999999999991</v>
      </c>
      <c r="L4416" s="76">
        <v>104.337</v>
      </c>
      <c r="M4416" s="75">
        <v>104.175</v>
      </c>
      <c r="N4416" s="75">
        <v>104.175</v>
      </c>
      <c r="O4416" s="75">
        <v>104.175</v>
      </c>
      <c r="P4416" s="77">
        <v>81.024999999999991</v>
      </c>
      <c r="Q4416" s="77">
        <v>220.38293000000002</v>
      </c>
    </row>
    <row r="4417" spans="1:17" x14ac:dyDescent="0.2">
      <c r="A4417" s="19">
        <v>32103640</v>
      </c>
      <c r="B4417" s="19" t="s">
        <v>3127</v>
      </c>
      <c r="C4417" s="72"/>
      <c r="D4417" s="73">
        <v>1508.5</v>
      </c>
      <c r="E4417" s="74">
        <v>0</v>
      </c>
      <c r="G4417" s="75">
        <v>47.144800000000004</v>
      </c>
      <c r="H4417" s="75">
        <v>90.675000000000011</v>
      </c>
      <c r="I4417" s="75">
        <v>87.75</v>
      </c>
      <c r="J4417" s="75">
        <v>82.875</v>
      </c>
      <c r="K4417" s="75">
        <v>68.25</v>
      </c>
      <c r="L4417" s="76">
        <v>0</v>
      </c>
      <c r="M4417" s="75">
        <v>87.75</v>
      </c>
      <c r="N4417" s="75">
        <v>87.75</v>
      </c>
      <c r="O4417" s="75">
        <v>87.75</v>
      </c>
      <c r="P4417" s="77">
        <v>0</v>
      </c>
      <c r="Q4417" s="77">
        <v>90.675000000000011</v>
      </c>
    </row>
    <row r="4418" spans="1:17" x14ac:dyDescent="0.2">
      <c r="A4418" s="19">
        <v>32103657</v>
      </c>
      <c r="B4418" s="19" t="s">
        <v>2280</v>
      </c>
      <c r="C4418" s="72"/>
      <c r="D4418" s="73">
        <v>645</v>
      </c>
      <c r="E4418" s="74">
        <v>0</v>
      </c>
      <c r="G4418" s="75">
        <v>220.38293000000002</v>
      </c>
      <c r="H4418" s="75">
        <v>129.19559999999998</v>
      </c>
      <c r="I4418" s="75">
        <v>125.02799999999999</v>
      </c>
      <c r="J4418" s="75">
        <v>118.08199999999998</v>
      </c>
      <c r="K4418" s="75">
        <v>97.243999999999986</v>
      </c>
      <c r="L4418" s="76">
        <v>104.337</v>
      </c>
      <c r="M4418" s="75">
        <v>125.02799999999999</v>
      </c>
      <c r="N4418" s="75">
        <v>125.02799999999999</v>
      </c>
      <c r="O4418" s="75">
        <v>125.02799999999999</v>
      </c>
      <c r="P4418" s="77">
        <v>97.243999999999986</v>
      </c>
      <c r="Q4418" s="77">
        <v>220.38293000000002</v>
      </c>
    </row>
    <row r="4419" spans="1:17" x14ac:dyDescent="0.2">
      <c r="A4419" s="19">
        <v>32103665</v>
      </c>
      <c r="B4419" s="19" t="s">
        <v>2165</v>
      </c>
      <c r="C4419" s="72"/>
      <c r="D4419" s="73">
        <v>573.25</v>
      </c>
      <c r="E4419" s="74">
        <v>0</v>
      </c>
      <c r="G4419" s="75">
        <v>220.38293000000002</v>
      </c>
      <c r="H4419" s="75">
        <v>129.19559999999998</v>
      </c>
      <c r="I4419" s="75">
        <v>125.02799999999999</v>
      </c>
      <c r="J4419" s="75">
        <v>118.08199999999998</v>
      </c>
      <c r="K4419" s="75">
        <v>97.243999999999986</v>
      </c>
      <c r="L4419" s="76">
        <v>104.337</v>
      </c>
      <c r="M4419" s="75">
        <v>125.02799999999999</v>
      </c>
      <c r="N4419" s="75">
        <v>125.02799999999999</v>
      </c>
      <c r="O4419" s="75">
        <v>125.02799999999999</v>
      </c>
      <c r="P4419" s="77">
        <v>97.243999999999986</v>
      </c>
      <c r="Q4419" s="77">
        <v>220.38293000000002</v>
      </c>
    </row>
    <row r="4420" spans="1:17" x14ac:dyDescent="0.2">
      <c r="A4420" s="19">
        <v>32103673</v>
      </c>
      <c r="B4420" s="19" t="s">
        <v>4706</v>
      </c>
      <c r="C4420" s="72"/>
      <c r="D4420" s="73">
        <v>40.5</v>
      </c>
      <c r="E4420" s="74">
        <v>0</v>
      </c>
      <c r="G4420" s="75">
        <v>220.38293000000002</v>
      </c>
      <c r="H4420" s="75">
        <v>149.0883</v>
      </c>
      <c r="I4420" s="75">
        <v>144.279</v>
      </c>
      <c r="J4420" s="75">
        <v>136.26349999999999</v>
      </c>
      <c r="K4420" s="75">
        <v>112.217</v>
      </c>
      <c r="L4420" s="76">
        <v>104.337</v>
      </c>
      <c r="M4420" s="75">
        <v>144.279</v>
      </c>
      <c r="N4420" s="75">
        <v>144.279</v>
      </c>
      <c r="O4420" s="75">
        <v>144.279</v>
      </c>
      <c r="P4420" s="77">
        <v>104.337</v>
      </c>
      <c r="Q4420" s="77">
        <v>220.38293000000002</v>
      </c>
    </row>
    <row r="4421" spans="1:17" x14ac:dyDescent="0.2">
      <c r="A4421" s="19">
        <v>32103681</v>
      </c>
      <c r="B4421" s="19" t="s">
        <v>4452</v>
      </c>
      <c r="C4421" s="72" t="s">
        <v>35</v>
      </c>
      <c r="D4421" s="73">
        <v>416.5</v>
      </c>
      <c r="E4421" s="74">
        <v>0</v>
      </c>
      <c r="G4421" s="75">
        <v>220.38293000000002</v>
      </c>
      <c r="H4421" s="75">
        <v>149.0883</v>
      </c>
      <c r="I4421" s="75">
        <v>144.279</v>
      </c>
      <c r="J4421" s="75">
        <v>136.26349999999999</v>
      </c>
      <c r="K4421" s="75">
        <v>112.217</v>
      </c>
      <c r="L4421" s="76">
        <v>104.337</v>
      </c>
      <c r="M4421" s="75">
        <v>144.279</v>
      </c>
      <c r="N4421" s="75">
        <v>144.279</v>
      </c>
      <c r="O4421" s="75">
        <v>144.279</v>
      </c>
      <c r="P4421" s="77">
        <v>104.337</v>
      </c>
      <c r="Q4421" s="77">
        <v>220.38293000000002</v>
      </c>
    </row>
    <row r="4422" spans="1:17" x14ac:dyDescent="0.2">
      <c r="A4422" s="19">
        <v>32103699</v>
      </c>
      <c r="B4422" s="19" t="s">
        <v>4449</v>
      </c>
      <c r="C4422" s="72" t="s">
        <v>35</v>
      </c>
      <c r="D4422" s="73">
        <v>217.75</v>
      </c>
      <c r="E4422" s="74">
        <v>0</v>
      </c>
      <c r="G4422" s="75">
        <v>220.38293000000002</v>
      </c>
      <c r="H4422" s="75">
        <v>213.66750000000002</v>
      </c>
      <c r="I4422" s="75">
        <v>206.77500000000001</v>
      </c>
      <c r="J4422" s="75">
        <v>195.28749999999999</v>
      </c>
      <c r="K4422" s="75">
        <v>160.82499999999999</v>
      </c>
      <c r="L4422" s="76">
        <v>104.337</v>
      </c>
      <c r="M4422" s="75">
        <v>206.77500000000001</v>
      </c>
      <c r="N4422" s="75">
        <v>206.77500000000001</v>
      </c>
      <c r="O4422" s="75">
        <v>206.77500000000001</v>
      </c>
      <c r="P4422" s="77">
        <v>104.337</v>
      </c>
      <c r="Q4422" s="77">
        <v>220.38293000000002</v>
      </c>
    </row>
    <row r="4423" spans="1:17" x14ac:dyDescent="0.2">
      <c r="A4423" s="19">
        <v>32103707</v>
      </c>
      <c r="B4423" s="19" t="s">
        <v>4066</v>
      </c>
      <c r="C4423" s="72" t="s">
        <v>35</v>
      </c>
      <c r="D4423" s="73">
        <v>749.5</v>
      </c>
      <c r="E4423" s="74">
        <v>0</v>
      </c>
      <c r="G4423" s="75">
        <v>220.38293000000002</v>
      </c>
      <c r="H4423" s="75">
        <v>196.57410000000002</v>
      </c>
      <c r="I4423" s="75">
        <v>190.233</v>
      </c>
      <c r="J4423" s="75">
        <v>179.6645</v>
      </c>
      <c r="K4423" s="75">
        <v>147.959</v>
      </c>
      <c r="L4423" s="76">
        <v>104.337</v>
      </c>
      <c r="M4423" s="75">
        <v>190.233</v>
      </c>
      <c r="N4423" s="75">
        <v>190.233</v>
      </c>
      <c r="O4423" s="75">
        <v>190.233</v>
      </c>
      <c r="P4423" s="77">
        <v>104.337</v>
      </c>
      <c r="Q4423" s="77">
        <v>220.38293000000002</v>
      </c>
    </row>
    <row r="4424" spans="1:17" x14ac:dyDescent="0.2">
      <c r="A4424" s="19">
        <v>32103715</v>
      </c>
      <c r="B4424" s="19" t="s">
        <v>4737</v>
      </c>
      <c r="C4424" s="72"/>
      <c r="D4424" s="73">
        <v>310.5</v>
      </c>
      <c r="E4424" s="74">
        <v>0</v>
      </c>
      <c r="G4424" s="75">
        <v>220.38293000000002</v>
      </c>
      <c r="H4424" s="75">
        <v>288.56040000000002</v>
      </c>
      <c r="I4424" s="75">
        <v>279.25200000000001</v>
      </c>
      <c r="J4424" s="75">
        <v>263.73799999999994</v>
      </c>
      <c r="K4424" s="75">
        <v>217.19599999999997</v>
      </c>
      <c r="L4424" s="76">
        <v>104.337</v>
      </c>
      <c r="M4424" s="75">
        <v>279.25200000000001</v>
      </c>
      <c r="N4424" s="75">
        <v>279.25200000000001</v>
      </c>
      <c r="O4424" s="75">
        <v>279.25200000000001</v>
      </c>
      <c r="P4424" s="77">
        <v>104.337</v>
      </c>
      <c r="Q4424" s="77">
        <v>288.56040000000002</v>
      </c>
    </row>
    <row r="4425" spans="1:17" x14ac:dyDescent="0.2">
      <c r="A4425" s="19">
        <v>32103723</v>
      </c>
      <c r="B4425" s="19" t="s">
        <v>226</v>
      </c>
      <c r="C4425" s="72"/>
      <c r="D4425" s="73">
        <v>10.75</v>
      </c>
      <c r="E4425" s="74">
        <v>0</v>
      </c>
      <c r="G4425" s="75">
        <v>220.38293000000002</v>
      </c>
      <c r="H4425" s="75">
        <v>281.23199999999997</v>
      </c>
      <c r="I4425" s="75">
        <v>272.15999999999997</v>
      </c>
      <c r="J4425" s="75">
        <v>257.03999999999996</v>
      </c>
      <c r="K4425" s="75">
        <v>211.67999999999998</v>
      </c>
      <c r="L4425" s="76">
        <v>104.337</v>
      </c>
      <c r="M4425" s="75">
        <v>272.15999999999997</v>
      </c>
      <c r="N4425" s="75">
        <v>272.15999999999997</v>
      </c>
      <c r="O4425" s="75">
        <v>272.15999999999997</v>
      </c>
      <c r="P4425" s="77">
        <v>104.337</v>
      </c>
      <c r="Q4425" s="77">
        <v>281.23199999999997</v>
      </c>
    </row>
    <row r="4426" spans="1:17" x14ac:dyDescent="0.2">
      <c r="A4426" s="19">
        <v>32103731</v>
      </c>
      <c r="B4426" s="19" t="s">
        <v>288</v>
      </c>
      <c r="C4426" s="72"/>
      <c r="D4426" s="73">
        <v>1744.5</v>
      </c>
      <c r="E4426" s="74">
        <v>0</v>
      </c>
      <c r="G4426" s="75">
        <v>220.38293000000002</v>
      </c>
      <c r="H4426" s="75">
        <v>396.41250000000002</v>
      </c>
      <c r="I4426" s="75">
        <v>383.625</v>
      </c>
      <c r="J4426" s="75">
        <v>362.3125</v>
      </c>
      <c r="K4426" s="75">
        <v>298.375</v>
      </c>
      <c r="L4426" s="76">
        <v>104.337</v>
      </c>
      <c r="M4426" s="75">
        <v>383.625</v>
      </c>
      <c r="N4426" s="75">
        <v>383.625</v>
      </c>
      <c r="O4426" s="75">
        <v>383.625</v>
      </c>
      <c r="P4426" s="77">
        <v>104.337</v>
      </c>
      <c r="Q4426" s="77">
        <v>396.41250000000002</v>
      </c>
    </row>
    <row r="4427" spans="1:17" x14ac:dyDescent="0.2">
      <c r="A4427" s="19">
        <v>32103731</v>
      </c>
      <c r="B4427" s="19" t="s">
        <v>288</v>
      </c>
      <c r="C4427" s="72"/>
      <c r="D4427" s="73">
        <v>1744.5</v>
      </c>
      <c r="E4427" s="74">
        <v>0</v>
      </c>
      <c r="G4427" s="75">
        <v>220.38293000000002</v>
      </c>
      <c r="H4427" s="75">
        <v>364.6995</v>
      </c>
      <c r="I4427" s="75">
        <v>352.935</v>
      </c>
      <c r="J4427" s="75">
        <v>333.32749999999999</v>
      </c>
      <c r="K4427" s="75">
        <v>274.50499999999994</v>
      </c>
      <c r="L4427" s="76">
        <v>104.337</v>
      </c>
      <c r="M4427" s="75">
        <v>352.935</v>
      </c>
      <c r="N4427" s="75">
        <v>352.935</v>
      </c>
      <c r="O4427" s="75">
        <v>352.935</v>
      </c>
      <c r="P4427" s="77">
        <v>104.337</v>
      </c>
      <c r="Q4427" s="77">
        <v>364.6995</v>
      </c>
    </row>
    <row r="4428" spans="1:17" x14ac:dyDescent="0.2">
      <c r="A4428" s="19">
        <v>32103830</v>
      </c>
      <c r="B4428" s="19" t="s">
        <v>2428</v>
      </c>
      <c r="C4428" s="72"/>
      <c r="D4428" s="73">
        <v>1235.5</v>
      </c>
      <c r="E4428" s="74">
        <v>0</v>
      </c>
      <c r="G4428" s="75">
        <v>0</v>
      </c>
      <c r="H4428" s="75">
        <v>0</v>
      </c>
      <c r="I4428" s="75">
        <v>0</v>
      </c>
      <c r="J4428" s="75">
        <v>0</v>
      </c>
      <c r="K4428" s="75">
        <v>0</v>
      </c>
      <c r="L4428" s="74" t="s">
        <v>674</v>
      </c>
      <c r="M4428" s="75">
        <v>0</v>
      </c>
      <c r="N4428" s="75">
        <v>0</v>
      </c>
      <c r="O4428" s="75">
        <v>0</v>
      </c>
      <c r="P4428" s="75">
        <v>0</v>
      </c>
      <c r="Q4428" s="75">
        <v>0</v>
      </c>
    </row>
    <row r="4429" spans="1:17" x14ac:dyDescent="0.2">
      <c r="A4429" s="19">
        <v>32103848</v>
      </c>
      <c r="B4429" s="19" t="s">
        <v>2427</v>
      </c>
      <c r="C4429" s="72"/>
      <c r="D4429" s="73">
        <v>1119.25</v>
      </c>
      <c r="E4429" s="74">
        <v>0</v>
      </c>
      <c r="G4429" s="75">
        <v>0</v>
      </c>
      <c r="H4429" s="75">
        <v>0</v>
      </c>
      <c r="I4429" s="75">
        <v>0</v>
      </c>
      <c r="J4429" s="75">
        <v>0</v>
      </c>
      <c r="K4429" s="75">
        <v>0</v>
      </c>
      <c r="L4429" s="74" t="s">
        <v>674</v>
      </c>
      <c r="M4429" s="75">
        <v>0</v>
      </c>
      <c r="N4429" s="75">
        <v>0</v>
      </c>
      <c r="O4429" s="75">
        <v>0</v>
      </c>
      <c r="P4429" s="75">
        <v>0</v>
      </c>
      <c r="Q4429" s="75">
        <v>0</v>
      </c>
    </row>
    <row r="4430" spans="1:17" x14ac:dyDescent="0.2">
      <c r="A4430" s="19">
        <v>32103855</v>
      </c>
      <c r="B4430" s="19" t="s">
        <v>1373</v>
      </c>
      <c r="C4430" s="72"/>
      <c r="D4430" s="73">
        <v>97</v>
      </c>
      <c r="E4430" s="74">
        <v>0</v>
      </c>
      <c r="G4430" s="75">
        <v>910.60882500000002</v>
      </c>
      <c r="H4430" s="75">
        <v>1938.3525000000002</v>
      </c>
      <c r="I4430" s="75">
        <v>1875.8250000000003</v>
      </c>
      <c r="J4430" s="75">
        <v>1771.6125</v>
      </c>
      <c r="K4430" s="75">
        <v>1458.9749999999999</v>
      </c>
      <c r="L4430" s="74" t="s">
        <v>674</v>
      </c>
      <c r="M4430" s="75">
        <v>1875.8250000000003</v>
      </c>
      <c r="N4430" s="75">
        <v>1875.8250000000003</v>
      </c>
      <c r="O4430" s="75">
        <v>1875.8250000000003</v>
      </c>
      <c r="P4430" s="75">
        <v>910.60882500000002</v>
      </c>
      <c r="Q4430" s="75">
        <v>1938.3525000000002</v>
      </c>
    </row>
    <row r="4431" spans="1:17" x14ac:dyDescent="0.2">
      <c r="A4431" s="19">
        <v>32103863</v>
      </c>
      <c r="B4431" s="19" t="s">
        <v>1944</v>
      </c>
      <c r="C4431" s="72"/>
      <c r="D4431" s="73">
        <v>38.75</v>
      </c>
      <c r="E4431" s="74">
        <v>0</v>
      </c>
      <c r="G4431" s="75">
        <v>606.08952499999998</v>
      </c>
      <c r="H4431" s="75">
        <v>1290.1425000000002</v>
      </c>
      <c r="I4431" s="75">
        <v>1248.5250000000001</v>
      </c>
      <c r="J4431" s="75">
        <v>1179.1624999999999</v>
      </c>
      <c r="K4431" s="75">
        <v>971.07499999999993</v>
      </c>
      <c r="L4431" s="74" t="s">
        <v>674</v>
      </c>
      <c r="M4431" s="75">
        <v>1248.5250000000001</v>
      </c>
      <c r="N4431" s="75">
        <v>1248.5250000000001</v>
      </c>
      <c r="O4431" s="75">
        <v>1248.5250000000001</v>
      </c>
      <c r="P4431" s="75">
        <v>606.08952499999998</v>
      </c>
      <c r="Q4431" s="75">
        <v>1290.1425000000002</v>
      </c>
    </row>
    <row r="4432" spans="1:17" x14ac:dyDescent="0.2">
      <c r="A4432" s="19">
        <v>32103871</v>
      </c>
      <c r="B4432" s="19" t="s">
        <v>4411</v>
      </c>
      <c r="C4432" s="72"/>
      <c r="D4432" s="73">
        <v>110.25</v>
      </c>
      <c r="E4432" s="74">
        <v>0</v>
      </c>
      <c r="G4432" s="75">
        <v>163.14381999999998</v>
      </c>
      <c r="H4432" s="75">
        <v>130.20000000000002</v>
      </c>
      <c r="I4432" s="75">
        <v>126</v>
      </c>
      <c r="J4432" s="75">
        <v>119</v>
      </c>
      <c r="K4432" s="75">
        <v>98</v>
      </c>
      <c r="L4432" s="76">
        <v>0</v>
      </c>
      <c r="M4432" s="75">
        <v>126</v>
      </c>
      <c r="N4432" s="75">
        <v>126</v>
      </c>
      <c r="O4432" s="75">
        <v>126</v>
      </c>
      <c r="P4432" s="77">
        <v>0</v>
      </c>
      <c r="Q4432" s="77">
        <v>163.14381999999998</v>
      </c>
    </row>
    <row r="4433" spans="1:17" x14ac:dyDescent="0.2">
      <c r="A4433" s="19">
        <v>32103889</v>
      </c>
      <c r="B4433" s="19" t="s">
        <v>1894</v>
      </c>
      <c r="C4433" s="72"/>
      <c r="D4433" s="73">
        <v>35.25</v>
      </c>
      <c r="E4433" s="74">
        <v>0</v>
      </c>
      <c r="G4433" s="75">
        <v>6.8811749999999998</v>
      </c>
      <c r="H4433" s="75">
        <v>14.647500000000001</v>
      </c>
      <c r="I4433" s="75">
        <v>14.175000000000002</v>
      </c>
      <c r="J4433" s="75">
        <v>13.387499999999999</v>
      </c>
      <c r="K4433" s="75">
        <v>11.024999999999999</v>
      </c>
      <c r="L4433" s="74" t="s">
        <v>674</v>
      </c>
      <c r="M4433" s="75">
        <v>14.175000000000002</v>
      </c>
      <c r="N4433" s="75">
        <v>14.175000000000002</v>
      </c>
      <c r="O4433" s="75">
        <v>14.175000000000002</v>
      </c>
      <c r="P4433" s="75">
        <v>6.8811749999999998</v>
      </c>
      <c r="Q4433" s="75">
        <v>14.647500000000001</v>
      </c>
    </row>
    <row r="4434" spans="1:17" x14ac:dyDescent="0.2">
      <c r="A4434" s="19">
        <v>32103897</v>
      </c>
      <c r="B4434" s="19" t="s">
        <v>2430</v>
      </c>
      <c r="C4434" s="72"/>
      <c r="D4434" s="73">
        <v>1355.75</v>
      </c>
      <c r="E4434" s="74">
        <v>0</v>
      </c>
      <c r="G4434" s="75">
        <v>975.93538000000001</v>
      </c>
      <c r="H4434" s="75">
        <v>2650.2674999999999</v>
      </c>
      <c r="I4434" s="75">
        <v>2564.7750000000001</v>
      </c>
      <c r="J4434" s="75">
        <v>2422.2874999999999</v>
      </c>
      <c r="K4434" s="75">
        <v>1994.8249999999998</v>
      </c>
      <c r="L4434" s="76">
        <v>1144.971</v>
      </c>
      <c r="M4434" s="75">
        <v>2564.7750000000001</v>
      </c>
      <c r="N4434" s="75">
        <v>2564.7750000000001</v>
      </c>
      <c r="O4434" s="75">
        <v>2564.7750000000001</v>
      </c>
      <c r="P4434" s="77">
        <v>975.93538000000001</v>
      </c>
      <c r="Q4434" s="77">
        <v>2650.2674999999999</v>
      </c>
    </row>
    <row r="4435" spans="1:17" x14ac:dyDescent="0.2">
      <c r="A4435" s="19">
        <v>32103905</v>
      </c>
      <c r="B4435" s="19" t="s">
        <v>2429</v>
      </c>
      <c r="C4435" s="72"/>
      <c r="D4435" s="73">
        <v>716.75</v>
      </c>
      <c r="E4435" s="74">
        <v>0</v>
      </c>
      <c r="G4435" s="75">
        <v>30.788343000000001</v>
      </c>
      <c r="H4435" s="75">
        <v>65.537100000000009</v>
      </c>
      <c r="I4435" s="75">
        <v>63.423000000000009</v>
      </c>
      <c r="J4435" s="75">
        <v>59.899499999999996</v>
      </c>
      <c r="K4435" s="75">
        <v>49.328999999999994</v>
      </c>
      <c r="L4435" s="74" t="s">
        <v>674</v>
      </c>
      <c r="M4435" s="75">
        <v>63.423000000000009</v>
      </c>
      <c r="N4435" s="75">
        <v>63.423000000000009</v>
      </c>
      <c r="O4435" s="75">
        <v>63.423000000000009</v>
      </c>
      <c r="P4435" s="75">
        <v>30.788343000000001</v>
      </c>
      <c r="Q4435" s="75">
        <v>65.537100000000009</v>
      </c>
    </row>
    <row r="4436" spans="1:17" x14ac:dyDescent="0.2">
      <c r="A4436" s="19">
        <v>32103921</v>
      </c>
      <c r="B4436" s="19" t="s">
        <v>3322</v>
      </c>
      <c r="C4436" s="72"/>
      <c r="D4436" s="73">
        <v>81.75</v>
      </c>
      <c r="E4436" s="74">
        <v>0</v>
      </c>
      <c r="G4436" s="75">
        <v>0</v>
      </c>
      <c r="H4436" s="75">
        <v>467.1576</v>
      </c>
      <c r="I4436" s="75">
        <v>452.08800000000002</v>
      </c>
      <c r="J4436" s="75">
        <v>426.97199999999998</v>
      </c>
      <c r="K4436" s="75">
        <v>351.62399999999997</v>
      </c>
      <c r="L4436" s="76">
        <v>0</v>
      </c>
      <c r="M4436" s="75">
        <v>452.08800000000002</v>
      </c>
      <c r="N4436" s="75">
        <v>452.08800000000002</v>
      </c>
      <c r="O4436" s="75">
        <v>452.08800000000002</v>
      </c>
      <c r="P4436" s="77">
        <v>0</v>
      </c>
      <c r="Q4436" s="77">
        <v>467.1576</v>
      </c>
    </row>
    <row r="4437" spans="1:17" x14ac:dyDescent="0.2">
      <c r="A4437" s="19">
        <v>32103939</v>
      </c>
      <c r="B4437" s="19" t="s">
        <v>1662</v>
      </c>
      <c r="C4437" s="20">
        <v>55873</v>
      </c>
      <c r="D4437" s="73">
        <v>22543.5</v>
      </c>
      <c r="E4437" s="74">
        <v>9841.1594999999998</v>
      </c>
      <c r="G4437" s="75">
        <v>0</v>
      </c>
      <c r="H4437" s="75" t="e">
        <v>#N/A</v>
      </c>
      <c r="I4437" s="75" t="e">
        <v>#N/A</v>
      </c>
      <c r="J4437" s="75" t="e">
        <v>#N/A</v>
      </c>
      <c r="K4437" s="75" t="e">
        <v>#N/A</v>
      </c>
      <c r="L4437" s="76">
        <v>0</v>
      </c>
      <c r="M4437" s="75" t="e">
        <v>#N/A</v>
      </c>
      <c r="N4437" s="75" t="e">
        <v>#N/A</v>
      </c>
      <c r="O4437" s="75" t="e">
        <v>#N/A</v>
      </c>
      <c r="P4437" s="77"/>
      <c r="Q4437" s="77"/>
    </row>
    <row r="4438" spans="1:17" x14ac:dyDescent="0.2">
      <c r="A4438" s="19">
        <v>32103947</v>
      </c>
      <c r="B4438" s="19" t="s">
        <v>227</v>
      </c>
      <c r="C4438" s="72"/>
      <c r="D4438" s="73">
        <v>4.25</v>
      </c>
      <c r="E4438" s="74">
        <v>0</v>
      </c>
      <c r="G4438" s="75">
        <v>332.16172999999998</v>
      </c>
      <c r="H4438" s="75">
        <v>0</v>
      </c>
      <c r="I4438" s="75">
        <v>0</v>
      </c>
      <c r="J4438" s="75">
        <v>0</v>
      </c>
      <c r="K4438" s="75">
        <v>0</v>
      </c>
      <c r="L4438" s="76">
        <v>157.25700000000001</v>
      </c>
      <c r="M4438" s="75">
        <v>0</v>
      </c>
      <c r="N4438" s="75">
        <v>0</v>
      </c>
      <c r="O4438" s="75">
        <v>0</v>
      </c>
      <c r="P4438" s="77">
        <v>0</v>
      </c>
      <c r="Q4438" s="77">
        <v>332.16172999999998</v>
      </c>
    </row>
    <row r="4439" spans="1:17" x14ac:dyDescent="0.2">
      <c r="A4439" s="19">
        <v>32103954</v>
      </c>
      <c r="B4439" s="19" t="s">
        <v>1998</v>
      </c>
      <c r="C4439" s="72"/>
      <c r="D4439" s="73">
        <v>479</v>
      </c>
      <c r="E4439" s="74">
        <v>0</v>
      </c>
      <c r="G4439" s="75">
        <v>0</v>
      </c>
      <c r="H4439" s="75">
        <v>137.10990000000001</v>
      </c>
      <c r="I4439" s="75">
        <v>132.68700000000001</v>
      </c>
      <c r="J4439" s="75">
        <v>125.3155</v>
      </c>
      <c r="K4439" s="75">
        <v>103.20099999999999</v>
      </c>
      <c r="L4439" s="76">
        <v>0</v>
      </c>
      <c r="M4439" s="75">
        <v>132.68700000000001</v>
      </c>
      <c r="N4439" s="75">
        <v>132.68700000000001</v>
      </c>
      <c r="O4439" s="75">
        <v>132.68700000000001</v>
      </c>
      <c r="P4439" s="77">
        <v>0</v>
      </c>
      <c r="Q4439" s="77">
        <v>137.10990000000001</v>
      </c>
    </row>
    <row r="4440" spans="1:17" x14ac:dyDescent="0.2">
      <c r="A4440" s="19">
        <v>32103962</v>
      </c>
      <c r="B4440" s="19" t="s">
        <v>2182</v>
      </c>
      <c r="C4440" s="72"/>
      <c r="D4440" s="73">
        <v>2075.5</v>
      </c>
      <c r="E4440" s="74">
        <v>0</v>
      </c>
      <c r="G4440" s="75">
        <v>0</v>
      </c>
      <c r="H4440" s="75">
        <v>356.57130000000006</v>
      </c>
      <c r="I4440" s="75">
        <v>345.06900000000002</v>
      </c>
      <c r="J4440" s="75">
        <v>325.89850000000001</v>
      </c>
      <c r="K4440" s="75">
        <v>268.387</v>
      </c>
      <c r="L4440" s="76">
        <v>0</v>
      </c>
      <c r="M4440" s="75">
        <v>345.06900000000002</v>
      </c>
      <c r="N4440" s="75">
        <v>345.06900000000002</v>
      </c>
      <c r="O4440" s="75">
        <v>345.06900000000002</v>
      </c>
      <c r="P4440" s="77">
        <v>0</v>
      </c>
      <c r="Q4440" s="77">
        <v>356.57130000000006</v>
      </c>
    </row>
    <row r="4441" spans="1:17" x14ac:dyDescent="0.2">
      <c r="A4441" s="19">
        <v>32103970</v>
      </c>
      <c r="B4441" s="19" t="s">
        <v>4478</v>
      </c>
      <c r="C4441" s="72"/>
      <c r="D4441" s="73">
        <v>1893</v>
      </c>
      <c r="E4441" s="74">
        <v>0</v>
      </c>
      <c r="G4441" s="75">
        <v>0</v>
      </c>
      <c r="H4441" s="75">
        <v>168.5532</v>
      </c>
      <c r="I4441" s="75">
        <v>163.11600000000001</v>
      </c>
      <c r="J4441" s="75">
        <v>154.054</v>
      </c>
      <c r="K4441" s="75">
        <v>126.86799999999999</v>
      </c>
      <c r="L4441" s="76">
        <v>0</v>
      </c>
      <c r="M4441" s="75">
        <v>163.11600000000001</v>
      </c>
      <c r="N4441" s="75">
        <v>163.11600000000001</v>
      </c>
      <c r="O4441" s="75">
        <v>163.11600000000001</v>
      </c>
      <c r="P4441" s="77">
        <v>0</v>
      </c>
      <c r="Q4441" s="77">
        <v>168.5532</v>
      </c>
    </row>
    <row r="4442" spans="1:17" x14ac:dyDescent="0.2">
      <c r="A4442" s="19">
        <v>32103988</v>
      </c>
      <c r="B4442" s="19" t="s">
        <v>4098</v>
      </c>
      <c r="C4442" s="72"/>
      <c r="D4442" s="73">
        <v>48.75</v>
      </c>
      <c r="E4442" s="74">
        <v>0</v>
      </c>
      <c r="G4442" s="75">
        <v>74.994450000000001</v>
      </c>
      <c r="H4442" s="75">
        <v>86.415600000000012</v>
      </c>
      <c r="I4442" s="75">
        <v>83.628</v>
      </c>
      <c r="J4442" s="75">
        <v>78.981999999999999</v>
      </c>
      <c r="K4442" s="75">
        <v>65.043999999999997</v>
      </c>
      <c r="L4442" s="76">
        <v>124.515</v>
      </c>
      <c r="M4442" s="75">
        <v>83.628</v>
      </c>
      <c r="N4442" s="75">
        <v>83.628</v>
      </c>
      <c r="O4442" s="75">
        <v>83.628</v>
      </c>
      <c r="P4442" s="77">
        <v>65.043999999999997</v>
      </c>
      <c r="Q4442" s="77">
        <v>124.515</v>
      </c>
    </row>
    <row r="4443" spans="1:17" x14ac:dyDescent="0.2">
      <c r="A4443" s="19">
        <v>32103988</v>
      </c>
      <c r="B4443" s="19" t="s">
        <v>4098</v>
      </c>
      <c r="C4443" s="72"/>
      <c r="D4443" s="73">
        <v>48.75</v>
      </c>
      <c r="E4443" s="74">
        <v>0</v>
      </c>
      <c r="G4443" s="75">
        <v>74.994450000000001</v>
      </c>
      <c r="H4443" s="75">
        <v>86.415600000000012</v>
      </c>
      <c r="I4443" s="75">
        <v>83.628</v>
      </c>
      <c r="J4443" s="75">
        <v>78.981999999999999</v>
      </c>
      <c r="K4443" s="75">
        <v>65.043999999999997</v>
      </c>
      <c r="L4443" s="76">
        <v>124.515</v>
      </c>
      <c r="M4443" s="75">
        <v>83.628</v>
      </c>
      <c r="N4443" s="75">
        <v>83.628</v>
      </c>
      <c r="O4443" s="75">
        <v>83.628</v>
      </c>
      <c r="P4443" s="77">
        <v>65.043999999999997</v>
      </c>
      <c r="Q4443" s="77">
        <v>124.515</v>
      </c>
    </row>
    <row r="4444" spans="1:17" x14ac:dyDescent="0.2">
      <c r="A4444" s="19">
        <v>32103988</v>
      </c>
      <c r="B4444" s="19" t="s">
        <v>4098</v>
      </c>
      <c r="C4444" s="72"/>
      <c r="D4444" s="73">
        <v>48.75</v>
      </c>
      <c r="E4444" s="74">
        <v>0</v>
      </c>
      <c r="G4444" s="75">
        <v>0</v>
      </c>
      <c r="H4444" s="75">
        <v>0</v>
      </c>
      <c r="I4444" s="75">
        <v>0</v>
      </c>
      <c r="J4444" s="75">
        <v>0</v>
      </c>
      <c r="K4444" s="75">
        <v>0</v>
      </c>
      <c r="L4444" s="74" t="s">
        <v>674</v>
      </c>
      <c r="M4444" s="75">
        <v>0</v>
      </c>
      <c r="N4444" s="75">
        <v>0</v>
      </c>
      <c r="O4444" s="75">
        <v>0</v>
      </c>
      <c r="P4444" s="75">
        <v>0</v>
      </c>
      <c r="Q4444" s="75">
        <v>0</v>
      </c>
    </row>
    <row r="4445" spans="1:17" x14ac:dyDescent="0.2">
      <c r="A4445" s="19">
        <v>32103988</v>
      </c>
      <c r="B4445" s="19" t="s">
        <v>4098</v>
      </c>
      <c r="C4445" s="72"/>
      <c r="D4445" s="73">
        <v>48.75</v>
      </c>
      <c r="E4445" s="74">
        <v>0</v>
      </c>
      <c r="G4445" s="75">
        <v>138.83002999999999</v>
      </c>
      <c r="H4445" s="75">
        <v>362.28150000000005</v>
      </c>
      <c r="I4445" s="75">
        <v>350.59500000000003</v>
      </c>
      <c r="J4445" s="75">
        <v>331.11750000000001</v>
      </c>
      <c r="K4445" s="75">
        <v>272.685</v>
      </c>
      <c r="L4445" s="76">
        <v>149.44500000000002</v>
      </c>
      <c r="M4445" s="75">
        <v>350.59500000000003</v>
      </c>
      <c r="N4445" s="75">
        <v>350.59500000000003</v>
      </c>
      <c r="O4445" s="75">
        <v>350.59500000000003</v>
      </c>
      <c r="P4445" s="77">
        <v>138.83002999999999</v>
      </c>
      <c r="Q4445" s="77">
        <v>362.28150000000005</v>
      </c>
    </row>
    <row r="4446" spans="1:17" x14ac:dyDescent="0.2">
      <c r="A4446" s="19">
        <v>32103996</v>
      </c>
      <c r="B4446" s="19" t="s">
        <v>2476</v>
      </c>
      <c r="C4446" s="72"/>
      <c r="D4446" s="73">
        <v>104.75</v>
      </c>
      <c r="E4446" s="74">
        <v>0</v>
      </c>
      <c r="G4446" s="75">
        <v>987.07524000000001</v>
      </c>
      <c r="H4446" s="75">
        <v>5289.7470000000003</v>
      </c>
      <c r="I4446" s="75">
        <v>5119.1099999999997</v>
      </c>
      <c r="J4446" s="75">
        <v>4834.7149999999992</v>
      </c>
      <c r="K4446" s="75">
        <v>3981.5299999999993</v>
      </c>
      <c r="L4446" s="76">
        <v>2494.152</v>
      </c>
      <c r="M4446" s="75">
        <v>5119.1099999999997</v>
      </c>
      <c r="N4446" s="75">
        <v>5119.1099999999997</v>
      </c>
      <c r="O4446" s="75">
        <v>5119.1099999999997</v>
      </c>
      <c r="P4446" s="77">
        <v>987.07524000000001</v>
      </c>
      <c r="Q4446" s="77">
        <v>5289.7470000000003</v>
      </c>
    </row>
    <row r="4447" spans="1:17" x14ac:dyDescent="0.2">
      <c r="A4447" s="19">
        <v>32104010</v>
      </c>
      <c r="B4447" s="19" t="s">
        <v>4616</v>
      </c>
      <c r="C4447" s="72"/>
      <c r="D4447" s="73">
        <v>149.25</v>
      </c>
      <c r="E4447" s="74">
        <v>0</v>
      </c>
      <c r="G4447" s="75">
        <v>249.29713999999998</v>
      </c>
      <c r="H4447" s="75">
        <v>2495.6550000000002</v>
      </c>
      <c r="I4447" s="75">
        <v>2415.15</v>
      </c>
      <c r="J4447" s="75">
        <v>2280.9749999999999</v>
      </c>
      <c r="K4447" s="75">
        <v>1878.4499999999998</v>
      </c>
      <c r="L4447" s="76">
        <v>1468.0170000000001</v>
      </c>
      <c r="M4447" s="75">
        <v>2415.15</v>
      </c>
      <c r="N4447" s="75">
        <v>2415.15</v>
      </c>
      <c r="O4447" s="75">
        <v>2415.15</v>
      </c>
      <c r="P4447" s="77">
        <v>249.29713999999998</v>
      </c>
      <c r="Q4447" s="77">
        <v>2495.6550000000002</v>
      </c>
    </row>
    <row r="4448" spans="1:17" x14ac:dyDescent="0.2">
      <c r="A4448" s="19">
        <v>32104028</v>
      </c>
      <c r="B4448" s="19" t="s">
        <v>4757</v>
      </c>
      <c r="C4448" s="72"/>
      <c r="D4448" s="73">
        <v>840.5</v>
      </c>
      <c r="E4448" s="74">
        <v>0</v>
      </c>
      <c r="G4448" s="75">
        <v>193.55982</v>
      </c>
      <c r="H4448" s="75">
        <v>2296.0026000000003</v>
      </c>
      <c r="I4448" s="75">
        <v>2221.9380000000001</v>
      </c>
      <c r="J4448" s="75">
        <v>2098.4970000000003</v>
      </c>
      <c r="K4448" s="75">
        <v>1728.174</v>
      </c>
      <c r="L4448" s="76">
        <v>1468.0170000000001</v>
      </c>
      <c r="M4448" s="75">
        <v>2221.9380000000001</v>
      </c>
      <c r="N4448" s="75">
        <v>2221.9380000000001</v>
      </c>
      <c r="O4448" s="75">
        <v>2221.9380000000001</v>
      </c>
      <c r="P4448" s="77">
        <v>193.55982</v>
      </c>
      <c r="Q4448" s="77">
        <v>2296.0026000000003</v>
      </c>
    </row>
    <row r="4449" spans="1:17" x14ac:dyDescent="0.2">
      <c r="A4449" s="19">
        <v>32104051</v>
      </c>
      <c r="B4449" s="19" t="s">
        <v>2798</v>
      </c>
      <c r="C4449" s="72" t="s">
        <v>2799</v>
      </c>
      <c r="D4449" s="73">
        <v>1253</v>
      </c>
      <c r="E4449" s="74">
        <v>0</v>
      </c>
      <c r="G4449" s="75">
        <v>0</v>
      </c>
      <c r="H4449" s="75">
        <v>6.5100000000000007</v>
      </c>
      <c r="I4449" s="75">
        <v>6.3</v>
      </c>
      <c r="J4449" s="75">
        <v>5.95</v>
      </c>
      <c r="K4449" s="75">
        <v>4.8999999999999995</v>
      </c>
      <c r="L4449" s="76">
        <v>0</v>
      </c>
      <c r="M4449" s="75">
        <v>6.3</v>
      </c>
      <c r="N4449" s="75">
        <v>6.3</v>
      </c>
      <c r="O4449" s="75">
        <v>6.3</v>
      </c>
      <c r="P4449" s="77">
        <v>0</v>
      </c>
      <c r="Q4449" s="77">
        <v>6.5100000000000007</v>
      </c>
    </row>
    <row r="4450" spans="1:17" x14ac:dyDescent="0.2">
      <c r="A4450" s="19">
        <v>32104069</v>
      </c>
      <c r="B4450" s="19" t="s">
        <v>2093</v>
      </c>
      <c r="C4450" s="72"/>
      <c r="D4450" s="73">
        <v>243.25</v>
      </c>
      <c r="E4450" s="74">
        <v>0</v>
      </c>
      <c r="G4450" s="75">
        <v>0</v>
      </c>
      <c r="H4450" s="75">
        <v>6.0914999999999999</v>
      </c>
      <c r="I4450" s="75">
        <v>5.8949999999999996</v>
      </c>
      <c r="J4450" s="75">
        <v>5.5674999999999999</v>
      </c>
      <c r="K4450" s="75">
        <v>4.585</v>
      </c>
      <c r="L4450" s="76">
        <v>0</v>
      </c>
      <c r="M4450" s="75">
        <v>5.8949999999999996</v>
      </c>
      <c r="N4450" s="75">
        <v>5.8949999999999996</v>
      </c>
      <c r="O4450" s="75">
        <v>5.8949999999999996</v>
      </c>
      <c r="P4450" s="77">
        <v>0</v>
      </c>
      <c r="Q4450" s="77">
        <v>6.0914999999999999</v>
      </c>
    </row>
    <row r="4451" spans="1:17" x14ac:dyDescent="0.2">
      <c r="A4451" s="19">
        <v>32104077</v>
      </c>
      <c r="B4451" s="19" t="s">
        <v>3164</v>
      </c>
      <c r="C4451" s="72" t="s">
        <v>3165</v>
      </c>
      <c r="D4451" s="73">
        <v>1268.5</v>
      </c>
      <c r="E4451" s="74">
        <v>0</v>
      </c>
      <c r="G4451" s="75">
        <v>0</v>
      </c>
      <c r="H4451" s="75">
        <v>6.5100000000000007</v>
      </c>
      <c r="I4451" s="75">
        <v>6.3</v>
      </c>
      <c r="J4451" s="75">
        <v>5.95</v>
      </c>
      <c r="K4451" s="75">
        <v>4.8999999999999995</v>
      </c>
      <c r="L4451" s="76">
        <v>0</v>
      </c>
      <c r="M4451" s="75">
        <v>6.3</v>
      </c>
      <c r="N4451" s="75">
        <v>6.3</v>
      </c>
      <c r="O4451" s="75">
        <v>6.3</v>
      </c>
      <c r="P4451" s="77">
        <v>0</v>
      </c>
      <c r="Q4451" s="77">
        <v>6.5100000000000007</v>
      </c>
    </row>
    <row r="4452" spans="1:17" x14ac:dyDescent="0.2">
      <c r="A4452" s="19">
        <v>32104093</v>
      </c>
      <c r="B4452" s="19" t="s">
        <v>4739</v>
      </c>
      <c r="C4452" s="72"/>
      <c r="D4452" s="73">
        <v>1192.75</v>
      </c>
      <c r="E4452" s="74">
        <v>0</v>
      </c>
      <c r="G4452" s="75">
        <v>0</v>
      </c>
      <c r="H4452" s="75">
        <v>6.5100000000000007</v>
      </c>
      <c r="I4452" s="75">
        <v>6.3</v>
      </c>
      <c r="J4452" s="75">
        <v>5.95</v>
      </c>
      <c r="K4452" s="75">
        <v>4.8999999999999995</v>
      </c>
      <c r="L4452" s="76">
        <v>0</v>
      </c>
      <c r="M4452" s="75">
        <v>6.3</v>
      </c>
      <c r="N4452" s="75">
        <v>6.3</v>
      </c>
      <c r="O4452" s="75">
        <v>6.3</v>
      </c>
      <c r="P4452" s="77">
        <v>0</v>
      </c>
      <c r="Q4452" s="77">
        <v>6.5100000000000007</v>
      </c>
    </row>
    <row r="4453" spans="1:17" x14ac:dyDescent="0.2">
      <c r="A4453" s="19">
        <v>32104119</v>
      </c>
      <c r="B4453" s="19" t="s">
        <v>2563</v>
      </c>
      <c r="C4453" s="72"/>
      <c r="D4453" s="73">
        <v>275.5</v>
      </c>
      <c r="E4453" s="74">
        <v>0</v>
      </c>
      <c r="G4453" s="75">
        <v>0</v>
      </c>
      <c r="H4453" s="75">
        <v>6.5100000000000007</v>
      </c>
      <c r="I4453" s="75">
        <v>6.3</v>
      </c>
      <c r="J4453" s="75">
        <v>5.95</v>
      </c>
      <c r="K4453" s="75">
        <v>4.8999999999999995</v>
      </c>
      <c r="L4453" s="76">
        <v>0</v>
      </c>
      <c r="M4453" s="75">
        <v>6.3</v>
      </c>
      <c r="N4453" s="75">
        <v>6.3</v>
      </c>
      <c r="O4453" s="75">
        <v>6.3</v>
      </c>
      <c r="P4453" s="77">
        <v>0</v>
      </c>
      <c r="Q4453" s="77">
        <v>6.5100000000000007</v>
      </c>
    </row>
    <row r="4454" spans="1:17" x14ac:dyDescent="0.2">
      <c r="A4454" s="19">
        <v>32104135</v>
      </c>
      <c r="B4454" s="19" t="s">
        <v>190</v>
      </c>
      <c r="C4454" s="72"/>
      <c r="D4454" s="73">
        <v>4.5</v>
      </c>
      <c r="E4454" s="74">
        <v>0</v>
      </c>
      <c r="G4454" s="75">
        <v>0</v>
      </c>
      <c r="H4454" s="75">
        <v>6.5100000000000007</v>
      </c>
      <c r="I4454" s="75">
        <v>6.3</v>
      </c>
      <c r="J4454" s="75">
        <v>5.95</v>
      </c>
      <c r="K4454" s="75">
        <v>4.8999999999999995</v>
      </c>
      <c r="L4454" s="76">
        <v>0</v>
      </c>
      <c r="M4454" s="75">
        <v>6.3</v>
      </c>
      <c r="N4454" s="75">
        <v>6.3</v>
      </c>
      <c r="O4454" s="75">
        <v>6.3</v>
      </c>
      <c r="P4454" s="77">
        <v>0</v>
      </c>
      <c r="Q4454" s="77">
        <v>6.5100000000000007</v>
      </c>
    </row>
    <row r="4455" spans="1:17" x14ac:dyDescent="0.2">
      <c r="A4455" s="19">
        <v>32104135</v>
      </c>
      <c r="B4455" s="19" t="s">
        <v>190</v>
      </c>
      <c r="C4455" s="72"/>
      <c r="D4455" s="73">
        <v>4.5</v>
      </c>
      <c r="E4455" s="74">
        <v>0</v>
      </c>
      <c r="G4455" s="75">
        <v>0</v>
      </c>
      <c r="H4455" s="75">
        <v>6.5100000000000007</v>
      </c>
      <c r="I4455" s="75">
        <v>6.3</v>
      </c>
      <c r="J4455" s="75">
        <v>5.95</v>
      </c>
      <c r="K4455" s="75">
        <v>4.8999999999999995</v>
      </c>
      <c r="L4455" s="76">
        <v>0</v>
      </c>
      <c r="M4455" s="75">
        <v>6.3</v>
      </c>
      <c r="N4455" s="75">
        <v>6.3</v>
      </c>
      <c r="O4455" s="75">
        <v>6.3</v>
      </c>
      <c r="P4455" s="77">
        <v>0</v>
      </c>
      <c r="Q4455" s="77">
        <v>6.5100000000000007</v>
      </c>
    </row>
    <row r="4456" spans="1:17" x14ac:dyDescent="0.2">
      <c r="A4456" s="19">
        <v>32104135</v>
      </c>
      <c r="B4456" s="19" t="s">
        <v>190</v>
      </c>
      <c r="C4456" s="72"/>
      <c r="D4456" s="73">
        <v>4.5</v>
      </c>
      <c r="E4456" s="74">
        <v>0</v>
      </c>
      <c r="G4456" s="75">
        <v>0</v>
      </c>
      <c r="H4456" s="75">
        <v>6.5100000000000007</v>
      </c>
      <c r="I4456" s="75">
        <v>6.3</v>
      </c>
      <c r="J4456" s="75">
        <v>5.95</v>
      </c>
      <c r="K4456" s="75">
        <v>4.8999999999999995</v>
      </c>
      <c r="L4456" s="76">
        <v>0</v>
      </c>
      <c r="M4456" s="75">
        <v>6.3</v>
      </c>
      <c r="N4456" s="75">
        <v>6.3</v>
      </c>
      <c r="O4456" s="75">
        <v>6.3</v>
      </c>
      <c r="P4456" s="77">
        <v>0</v>
      </c>
      <c r="Q4456" s="77">
        <v>6.5100000000000007</v>
      </c>
    </row>
    <row r="4457" spans="1:17" x14ac:dyDescent="0.2">
      <c r="A4457" s="19">
        <v>32104135</v>
      </c>
      <c r="B4457" s="19" t="s">
        <v>190</v>
      </c>
      <c r="C4457" s="72"/>
      <c r="D4457" s="73">
        <v>4.5</v>
      </c>
      <c r="E4457" s="74">
        <v>0</v>
      </c>
      <c r="G4457" s="75">
        <v>163.14381999999998</v>
      </c>
      <c r="H4457" s="75">
        <v>299.46000000000004</v>
      </c>
      <c r="I4457" s="75">
        <v>289.8</v>
      </c>
      <c r="J4457" s="75">
        <v>273.7</v>
      </c>
      <c r="K4457" s="75">
        <v>225.39999999999998</v>
      </c>
      <c r="L4457" s="76">
        <v>0</v>
      </c>
      <c r="M4457" s="75">
        <v>289.8</v>
      </c>
      <c r="N4457" s="75">
        <v>289.8</v>
      </c>
      <c r="O4457" s="75">
        <v>289.8</v>
      </c>
      <c r="P4457" s="77">
        <v>0</v>
      </c>
      <c r="Q4457" s="77">
        <v>299.46000000000004</v>
      </c>
    </row>
    <row r="4458" spans="1:17" x14ac:dyDescent="0.2">
      <c r="A4458" s="19">
        <v>32104168</v>
      </c>
      <c r="B4458" s="19" t="s">
        <v>131</v>
      </c>
      <c r="C4458" s="72"/>
      <c r="D4458" s="73">
        <v>311.75</v>
      </c>
      <c r="E4458" s="74">
        <v>0</v>
      </c>
      <c r="G4458" s="75">
        <v>2.9490750000000001</v>
      </c>
      <c r="H4458" s="75">
        <v>6.2775000000000007</v>
      </c>
      <c r="I4458" s="75">
        <v>6.0750000000000011</v>
      </c>
      <c r="J4458" s="75">
        <v>5.7374999999999998</v>
      </c>
      <c r="K4458" s="75">
        <v>4.7249999999999996</v>
      </c>
      <c r="L4458" s="74" t="s">
        <v>674</v>
      </c>
      <c r="M4458" s="75">
        <v>6.0750000000000011</v>
      </c>
      <c r="N4458" s="75">
        <v>6.0750000000000011</v>
      </c>
      <c r="O4458" s="75">
        <v>6.0750000000000011</v>
      </c>
      <c r="P4458" s="75">
        <v>2.9490750000000001</v>
      </c>
      <c r="Q4458" s="75">
        <v>6.2775000000000007</v>
      </c>
    </row>
    <row r="4459" spans="1:17" x14ac:dyDescent="0.2">
      <c r="A4459" s="19">
        <v>32104176</v>
      </c>
      <c r="B4459" s="19" t="s">
        <v>3558</v>
      </c>
      <c r="C4459" s="72"/>
      <c r="D4459" s="73">
        <v>261.25</v>
      </c>
      <c r="E4459" s="74">
        <v>0</v>
      </c>
      <c r="G4459" s="75">
        <v>1008.8239450000001</v>
      </c>
      <c r="H4459" s="75">
        <v>2147.4165000000003</v>
      </c>
      <c r="I4459" s="75">
        <v>2078.1450000000004</v>
      </c>
      <c r="J4459" s="75">
        <v>1962.6925000000001</v>
      </c>
      <c r="K4459" s="75">
        <v>1616.335</v>
      </c>
      <c r="L4459" s="74" t="s">
        <v>674</v>
      </c>
      <c r="M4459" s="75">
        <v>2078.1450000000004</v>
      </c>
      <c r="N4459" s="75">
        <v>2078.1450000000004</v>
      </c>
      <c r="O4459" s="75">
        <v>2078.1450000000004</v>
      </c>
      <c r="P4459" s="75">
        <v>1008.8239450000001</v>
      </c>
      <c r="Q4459" s="75">
        <v>2147.4165000000003</v>
      </c>
    </row>
    <row r="4460" spans="1:17" x14ac:dyDescent="0.2">
      <c r="A4460" s="19">
        <v>32104192</v>
      </c>
      <c r="B4460" s="19" t="s">
        <v>243</v>
      </c>
      <c r="C4460" s="72"/>
      <c r="D4460" s="73">
        <v>172</v>
      </c>
      <c r="E4460" s="74">
        <v>0</v>
      </c>
      <c r="G4460" s="75">
        <v>74.994450000000001</v>
      </c>
      <c r="H4460" s="75">
        <v>465.11160000000001</v>
      </c>
      <c r="I4460" s="75">
        <v>450.108</v>
      </c>
      <c r="J4460" s="75">
        <v>425.10199999999998</v>
      </c>
      <c r="K4460" s="75">
        <v>350.084</v>
      </c>
      <c r="L4460" s="76">
        <v>157.25700000000001</v>
      </c>
      <c r="M4460" s="75">
        <v>450.108</v>
      </c>
      <c r="N4460" s="75">
        <v>450.108</v>
      </c>
      <c r="O4460" s="75">
        <v>450.108</v>
      </c>
      <c r="P4460" s="77">
        <v>74.994450000000001</v>
      </c>
      <c r="Q4460" s="77">
        <v>465.11160000000001</v>
      </c>
    </row>
    <row r="4461" spans="1:17" x14ac:dyDescent="0.2">
      <c r="A4461" s="19">
        <v>32104200</v>
      </c>
      <c r="B4461" s="19" t="s">
        <v>132</v>
      </c>
      <c r="C4461" s="72"/>
      <c r="D4461" s="73">
        <v>14.5</v>
      </c>
      <c r="E4461" s="74">
        <v>0</v>
      </c>
      <c r="G4461" s="75">
        <v>81.077649999999991</v>
      </c>
      <c r="H4461" s="75">
        <v>852.14970000000005</v>
      </c>
      <c r="I4461" s="75">
        <v>824.66099999999994</v>
      </c>
      <c r="J4461" s="75">
        <v>778.84649999999999</v>
      </c>
      <c r="K4461" s="75">
        <v>641.40299999999991</v>
      </c>
      <c r="L4461" s="76">
        <v>287.55900000000003</v>
      </c>
      <c r="M4461" s="75">
        <v>824.66099999999994</v>
      </c>
      <c r="N4461" s="75">
        <v>824.66099999999994</v>
      </c>
      <c r="O4461" s="75">
        <v>824.66099999999994</v>
      </c>
      <c r="P4461" s="77">
        <v>81.077649999999991</v>
      </c>
      <c r="Q4461" s="77">
        <v>852.14970000000005</v>
      </c>
    </row>
    <row r="4462" spans="1:17" x14ac:dyDescent="0.2">
      <c r="A4462" s="19">
        <v>32104218</v>
      </c>
      <c r="B4462" s="19" t="s">
        <v>4097</v>
      </c>
      <c r="C4462" s="72"/>
      <c r="D4462" s="73">
        <v>81.75</v>
      </c>
      <c r="E4462" s="74">
        <v>0</v>
      </c>
      <c r="G4462" s="75">
        <v>0</v>
      </c>
      <c r="H4462" s="75">
        <v>6.5100000000000007</v>
      </c>
      <c r="I4462" s="75">
        <v>6.3</v>
      </c>
      <c r="J4462" s="75">
        <v>5.95</v>
      </c>
      <c r="K4462" s="75">
        <v>4.8999999999999995</v>
      </c>
      <c r="L4462" s="76">
        <v>0</v>
      </c>
      <c r="M4462" s="75">
        <v>6.3</v>
      </c>
      <c r="N4462" s="75">
        <v>6.3</v>
      </c>
      <c r="O4462" s="75">
        <v>6.3</v>
      </c>
      <c r="P4462" s="77">
        <v>0</v>
      </c>
      <c r="Q4462" s="77">
        <v>6.5100000000000007</v>
      </c>
    </row>
    <row r="4463" spans="1:17" x14ac:dyDescent="0.2">
      <c r="A4463" s="19">
        <v>32104234</v>
      </c>
      <c r="B4463" s="19" t="s">
        <v>2497</v>
      </c>
      <c r="C4463" s="72"/>
      <c r="D4463" s="73">
        <v>939</v>
      </c>
      <c r="E4463" s="74">
        <v>0</v>
      </c>
      <c r="G4463" s="75">
        <v>0</v>
      </c>
      <c r="H4463" s="75">
        <v>6.5100000000000007</v>
      </c>
      <c r="I4463" s="75">
        <v>6.3</v>
      </c>
      <c r="J4463" s="75">
        <v>5.95</v>
      </c>
      <c r="K4463" s="75">
        <v>4.8999999999999995</v>
      </c>
      <c r="L4463" s="76">
        <v>0</v>
      </c>
      <c r="M4463" s="75">
        <v>6.3</v>
      </c>
      <c r="N4463" s="75">
        <v>6.3</v>
      </c>
      <c r="O4463" s="75">
        <v>6.3</v>
      </c>
      <c r="P4463" s="77">
        <v>0</v>
      </c>
      <c r="Q4463" s="77">
        <v>6.5100000000000007</v>
      </c>
    </row>
    <row r="4464" spans="1:17" x14ac:dyDescent="0.2">
      <c r="A4464" s="19">
        <v>32104242</v>
      </c>
      <c r="B4464" s="19" t="s">
        <v>3181</v>
      </c>
      <c r="C4464" s="72"/>
      <c r="D4464" s="73">
        <v>2056.25</v>
      </c>
      <c r="E4464" s="74">
        <v>0</v>
      </c>
      <c r="G4464" s="75">
        <v>0</v>
      </c>
      <c r="H4464" s="75">
        <v>6.5100000000000007</v>
      </c>
      <c r="I4464" s="75">
        <v>6.3</v>
      </c>
      <c r="J4464" s="75">
        <v>5.95</v>
      </c>
      <c r="K4464" s="75">
        <v>4.8999999999999995</v>
      </c>
      <c r="L4464" s="76">
        <v>0</v>
      </c>
      <c r="M4464" s="75">
        <v>6.3</v>
      </c>
      <c r="N4464" s="75">
        <v>6.3</v>
      </c>
      <c r="O4464" s="75">
        <v>6.3</v>
      </c>
      <c r="P4464" s="77">
        <v>0</v>
      </c>
      <c r="Q4464" s="77">
        <v>6.5100000000000007</v>
      </c>
    </row>
    <row r="4465" spans="1:17" x14ac:dyDescent="0.2">
      <c r="A4465" s="19">
        <v>32104259</v>
      </c>
      <c r="B4465" s="19" t="s">
        <v>3371</v>
      </c>
      <c r="C4465" s="72"/>
      <c r="D4465" s="73">
        <v>2857.5</v>
      </c>
      <c r="E4465" s="74">
        <v>0</v>
      </c>
      <c r="G4465" s="75">
        <v>0</v>
      </c>
      <c r="H4465" s="75">
        <v>6.5100000000000007</v>
      </c>
      <c r="I4465" s="75">
        <v>6.3</v>
      </c>
      <c r="J4465" s="75">
        <v>5.95</v>
      </c>
      <c r="K4465" s="75">
        <v>4.8999999999999995</v>
      </c>
      <c r="L4465" s="76">
        <v>0</v>
      </c>
      <c r="M4465" s="75">
        <v>6.3</v>
      </c>
      <c r="N4465" s="75">
        <v>6.3</v>
      </c>
      <c r="O4465" s="75">
        <v>6.3</v>
      </c>
      <c r="P4465" s="77">
        <v>0</v>
      </c>
      <c r="Q4465" s="77">
        <v>6.5100000000000007</v>
      </c>
    </row>
    <row r="4466" spans="1:17" x14ac:dyDescent="0.2">
      <c r="A4466" s="19">
        <v>32104267</v>
      </c>
      <c r="B4466" s="19" t="s">
        <v>1614</v>
      </c>
      <c r="C4466" s="72"/>
      <c r="D4466" s="73">
        <v>2787.75</v>
      </c>
      <c r="E4466" s="74">
        <v>0</v>
      </c>
      <c r="G4466" s="75">
        <v>311.929124</v>
      </c>
      <c r="H4466" s="75">
        <v>663.98280000000011</v>
      </c>
      <c r="I4466" s="75">
        <v>642.56400000000008</v>
      </c>
      <c r="J4466" s="75">
        <v>606.86599999999999</v>
      </c>
      <c r="K4466" s="75">
        <v>499.77199999999999</v>
      </c>
      <c r="L4466" s="74" t="s">
        <v>674</v>
      </c>
      <c r="M4466" s="75">
        <v>642.56400000000008</v>
      </c>
      <c r="N4466" s="75">
        <v>642.56400000000008</v>
      </c>
      <c r="O4466" s="75">
        <v>642.56400000000008</v>
      </c>
      <c r="P4466" s="75">
        <v>311.929124</v>
      </c>
      <c r="Q4466" s="75">
        <v>663.98280000000011</v>
      </c>
    </row>
    <row r="4467" spans="1:17" x14ac:dyDescent="0.2">
      <c r="A4467" s="19">
        <v>32104275</v>
      </c>
      <c r="B4467" s="19" t="s">
        <v>1613</v>
      </c>
      <c r="C4467" s="72"/>
      <c r="D4467" s="73">
        <v>1269.5</v>
      </c>
      <c r="E4467" s="74">
        <v>0</v>
      </c>
      <c r="G4467" s="75">
        <v>25.568449999999999</v>
      </c>
      <c r="H4467" s="75">
        <v>90.44250000000001</v>
      </c>
      <c r="I4467" s="75">
        <v>87.525000000000006</v>
      </c>
      <c r="J4467" s="75">
        <v>82.662499999999994</v>
      </c>
      <c r="K4467" s="75">
        <v>68.074999999999989</v>
      </c>
      <c r="L4467" s="76">
        <v>0</v>
      </c>
      <c r="M4467" s="75">
        <v>87.525000000000006</v>
      </c>
      <c r="N4467" s="75">
        <v>87.525000000000006</v>
      </c>
      <c r="O4467" s="75">
        <v>87.525000000000006</v>
      </c>
      <c r="P4467" s="77">
        <v>0</v>
      </c>
      <c r="Q4467" s="77">
        <v>90.44250000000001</v>
      </c>
    </row>
    <row r="4468" spans="1:17" x14ac:dyDescent="0.2">
      <c r="A4468" s="19">
        <v>32104283</v>
      </c>
      <c r="B4468" s="19" t="s">
        <v>4241</v>
      </c>
      <c r="C4468" s="72"/>
      <c r="D4468" s="73">
        <v>1701.25</v>
      </c>
      <c r="E4468" s="74">
        <v>0</v>
      </c>
      <c r="G4468" s="75">
        <v>31.062339999999999</v>
      </c>
      <c r="H4468" s="75" t="e">
        <v>#N/A</v>
      </c>
      <c r="I4468" s="75" t="e">
        <v>#N/A</v>
      </c>
      <c r="J4468" s="75" t="e">
        <v>#N/A</v>
      </c>
      <c r="K4468" s="75" t="e">
        <v>#N/A</v>
      </c>
      <c r="L4468" s="76">
        <v>0</v>
      </c>
      <c r="M4468" s="75" t="e">
        <v>#N/A</v>
      </c>
      <c r="N4468" s="75" t="e">
        <v>#N/A</v>
      </c>
      <c r="O4468" s="75" t="e">
        <v>#N/A</v>
      </c>
      <c r="P4468" s="77"/>
      <c r="Q4468" s="77"/>
    </row>
    <row r="4469" spans="1:17" x14ac:dyDescent="0.2">
      <c r="A4469" s="19">
        <v>32104309</v>
      </c>
      <c r="B4469" s="19" t="s">
        <v>2164</v>
      </c>
      <c r="C4469" s="72"/>
      <c r="D4469" s="73">
        <v>194.75</v>
      </c>
      <c r="E4469" s="74">
        <v>0</v>
      </c>
      <c r="G4469" s="75">
        <v>0</v>
      </c>
      <c r="H4469" s="75">
        <v>112.2975</v>
      </c>
      <c r="I4469" s="75">
        <v>108.675</v>
      </c>
      <c r="J4469" s="75">
        <v>102.6375</v>
      </c>
      <c r="K4469" s="75">
        <v>84.524999999999991</v>
      </c>
      <c r="L4469" s="76">
        <v>0</v>
      </c>
      <c r="M4469" s="75">
        <v>108.675</v>
      </c>
      <c r="N4469" s="75">
        <v>108.675</v>
      </c>
      <c r="O4469" s="75">
        <v>108.675</v>
      </c>
      <c r="P4469" s="77">
        <v>0</v>
      </c>
      <c r="Q4469" s="77">
        <v>112.2975</v>
      </c>
    </row>
    <row r="4470" spans="1:17" x14ac:dyDescent="0.2">
      <c r="A4470" s="19">
        <v>32104317</v>
      </c>
      <c r="B4470" s="19" t="s">
        <v>289</v>
      </c>
      <c r="C4470" s="72"/>
      <c r="D4470" s="73">
        <v>390.75</v>
      </c>
      <c r="E4470" s="74">
        <v>0</v>
      </c>
      <c r="G4470" s="75">
        <v>0</v>
      </c>
      <c r="H4470" s="75">
        <v>112.2975</v>
      </c>
      <c r="I4470" s="75">
        <v>108.675</v>
      </c>
      <c r="J4470" s="75">
        <v>102.6375</v>
      </c>
      <c r="K4470" s="75">
        <v>84.524999999999991</v>
      </c>
      <c r="L4470" s="76">
        <v>0</v>
      </c>
      <c r="M4470" s="75">
        <v>108.675</v>
      </c>
      <c r="N4470" s="75">
        <v>108.675</v>
      </c>
      <c r="O4470" s="75">
        <v>108.675</v>
      </c>
      <c r="P4470" s="77">
        <v>0</v>
      </c>
      <c r="Q4470" s="77">
        <v>112.2975</v>
      </c>
    </row>
    <row r="4471" spans="1:17" x14ac:dyDescent="0.2">
      <c r="A4471" s="19">
        <v>32104416</v>
      </c>
      <c r="B4471" s="19" t="s">
        <v>2481</v>
      </c>
      <c r="C4471" s="72"/>
      <c r="D4471" s="73">
        <v>70</v>
      </c>
      <c r="E4471" s="74">
        <v>0</v>
      </c>
      <c r="G4471" s="75">
        <v>0</v>
      </c>
      <c r="H4471" s="75">
        <v>112.03710000000001</v>
      </c>
      <c r="I4471" s="75">
        <v>108.423</v>
      </c>
      <c r="J4471" s="75">
        <v>102.3995</v>
      </c>
      <c r="K4471" s="75">
        <v>84.328999999999994</v>
      </c>
      <c r="L4471" s="76">
        <v>0</v>
      </c>
      <c r="M4471" s="75">
        <v>108.423</v>
      </c>
      <c r="N4471" s="75">
        <v>108.423</v>
      </c>
      <c r="O4471" s="75">
        <v>108.423</v>
      </c>
      <c r="P4471" s="77">
        <v>0</v>
      </c>
      <c r="Q4471" s="77">
        <v>112.03710000000001</v>
      </c>
    </row>
    <row r="4472" spans="1:17" x14ac:dyDescent="0.2">
      <c r="A4472" s="19">
        <v>32104432</v>
      </c>
      <c r="B4472" s="19" t="s">
        <v>2516</v>
      </c>
      <c r="C4472" s="72"/>
      <c r="D4472" s="73">
        <v>1510</v>
      </c>
      <c r="E4472" s="74">
        <v>0</v>
      </c>
      <c r="G4472" s="75">
        <v>0</v>
      </c>
      <c r="H4472" s="75">
        <v>112.2975</v>
      </c>
      <c r="I4472" s="75">
        <v>108.675</v>
      </c>
      <c r="J4472" s="75">
        <v>102.6375</v>
      </c>
      <c r="K4472" s="75">
        <v>84.524999999999991</v>
      </c>
      <c r="L4472" s="76">
        <v>0</v>
      </c>
      <c r="M4472" s="75">
        <v>108.675</v>
      </c>
      <c r="N4472" s="75">
        <v>108.675</v>
      </c>
      <c r="O4472" s="75">
        <v>108.675</v>
      </c>
      <c r="P4472" s="77">
        <v>0</v>
      </c>
      <c r="Q4472" s="77">
        <v>112.2975</v>
      </c>
    </row>
    <row r="4473" spans="1:17" x14ac:dyDescent="0.2">
      <c r="A4473" s="19">
        <v>32104440</v>
      </c>
      <c r="B4473" s="19" t="s">
        <v>2517</v>
      </c>
      <c r="C4473" s="72"/>
      <c r="D4473" s="73">
        <v>1633</v>
      </c>
      <c r="E4473" s="74">
        <v>0</v>
      </c>
      <c r="G4473" s="75">
        <v>0</v>
      </c>
      <c r="H4473" s="75">
        <v>112.2975</v>
      </c>
      <c r="I4473" s="75">
        <v>108.675</v>
      </c>
      <c r="J4473" s="75">
        <v>102.6375</v>
      </c>
      <c r="K4473" s="75">
        <v>84.524999999999991</v>
      </c>
      <c r="L4473" s="76">
        <v>0</v>
      </c>
      <c r="M4473" s="75">
        <v>108.675</v>
      </c>
      <c r="N4473" s="75">
        <v>108.675</v>
      </c>
      <c r="O4473" s="75">
        <v>108.675</v>
      </c>
      <c r="P4473" s="77">
        <v>0</v>
      </c>
      <c r="Q4473" s="77">
        <v>112.2975</v>
      </c>
    </row>
    <row r="4474" spans="1:17" x14ac:dyDescent="0.2">
      <c r="A4474" s="19">
        <v>32104457</v>
      </c>
      <c r="B4474" s="19" t="s">
        <v>2170</v>
      </c>
      <c r="D4474" s="73">
        <v>739.75</v>
      </c>
      <c r="E4474" s="74">
        <v>0</v>
      </c>
      <c r="G4474" s="75">
        <v>355.32203199999998</v>
      </c>
      <c r="H4474" s="75">
        <v>756.35040000000004</v>
      </c>
      <c r="I4474" s="75">
        <v>731.95200000000011</v>
      </c>
      <c r="J4474" s="75">
        <v>691.28800000000001</v>
      </c>
      <c r="K4474" s="75">
        <v>569.29599999999994</v>
      </c>
      <c r="L4474" s="74" t="s">
        <v>674</v>
      </c>
      <c r="M4474" s="75">
        <v>731.95200000000011</v>
      </c>
      <c r="N4474" s="75">
        <v>731.95200000000011</v>
      </c>
      <c r="O4474" s="75">
        <v>731.95200000000011</v>
      </c>
      <c r="P4474" s="75">
        <v>355.32203199999998</v>
      </c>
      <c r="Q4474" s="75">
        <v>756.35040000000004</v>
      </c>
    </row>
    <row r="4475" spans="1:17" x14ac:dyDescent="0.2">
      <c r="A4475" s="19">
        <v>32104481</v>
      </c>
      <c r="B4475" s="19" t="s">
        <v>2898</v>
      </c>
      <c r="C4475" s="72"/>
      <c r="D4475" s="73">
        <v>34.75</v>
      </c>
      <c r="E4475" s="74">
        <v>0</v>
      </c>
      <c r="G4475" s="75">
        <v>0</v>
      </c>
      <c r="H4475" s="75">
        <v>0</v>
      </c>
      <c r="I4475" s="75">
        <v>0</v>
      </c>
      <c r="J4475" s="75">
        <v>0</v>
      </c>
      <c r="K4475" s="75">
        <v>0</v>
      </c>
      <c r="L4475" s="74" t="s">
        <v>674</v>
      </c>
      <c r="M4475" s="75">
        <v>0</v>
      </c>
      <c r="N4475" s="75">
        <v>0</v>
      </c>
      <c r="O4475" s="75">
        <v>0</v>
      </c>
      <c r="P4475" s="75">
        <v>0</v>
      </c>
      <c r="Q4475" s="75">
        <v>0</v>
      </c>
    </row>
    <row r="4476" spans="1:17" x14ac:dyDescent="0.2">
      <c r="A4476" s="19">
        <v>32104499</v>
      </c>
      <c r="B4476" s="19" t="s">
        <v>4473</v>
      </c>
      <c r="C4476" s="72" t="s">
        <v>35</v>
      </c>
      <c r="D4476" s="73">
        <v>4002.75</v>
      </c>
      <c r="E4476" s="74">
        <v>0</v>
      </c>
      <c r="G4476" s="75">
        <v>18.349800000000002</v>
      </c>
      <c r="H4476" s="75">
        <v>39.06</v>
      </c>
      <c r="I4476" s="75">
        <v>37.800000000000004</v>
      </c>
      <c r="J4476" s="75">
        <v>35.699999999999996</v>
      </c>
      <c r="K4476" s="75">
        <v>29.4</v>
      </c>
      <c r="L4476" s="74" t="s">
        <v>674</v>
      </c>
      <c r="M4476" s="75">
        <v>37.800000000000004</v>
      </c>
      <c r="N4476" s="75">
        <v>37.800000000000004</v>
      </c>
      <c r="O4476" s="75">
        <v>37.800000000000004</v>
      </c>
      <c r="P4476" s="75">
        <v>18.349800000000002</v>
      </c>
      <c r="Q4476" s="75">
        <v>39.06</v>
      </c>
    </row>
    <row r="4477" spans="1:17" x14ac:dyDescent="0.2">
      <c r="A4477" s="19">
        <v>32104507</v>
      </c>
      <c r="B4477" s="19" t="s">
        <v>3169</v>
      </c>
      <c r="C4477" s="72"/>
      <c r="D4477" s="73">
        <v>2109.75</v>
      </c>
      <c r="E4477" s="74">
        <v>0</v>
      </c>
      <c r="G4477" s="75">
        <v>459.48773000000006</v>
      </c>
      <c r="H4477" s="75">
        <v>978.08100000000013</v>
      </c>
      <c r="I4477" s="75">
        <v>946.5300000000002</v>
      </c>
      <c r="J4477" s="75">
        <v>893.94500000000005</v>
      </c>
      <c r="K4477" s="75">
        <v>736.18999999999994</v>
      </c>
      <c r="L4477" s="74" t="s">
        <v>674</v>
      </c>
      <c r="M4477" s="75">
        <v>946.5300000000002</v>
      </c>
      <c r="N4477" s="75">
        <v>946.5300000000002</v>
      </c>
      <c r="O4477" s="75">
        <v>946.5300000000002</v>
      </c>
      <c r="P4477" s="75">
        <v>459.48773000000006</v>
      </c>
      <c r="Q4477" s="75">
        <v>978.08100000000013</v>
      </c>
    </row>
    <row r="4478" spans="1:17" x14ac:dyDescent="0.2">
      <c r="A4478" s="19">
        <v>32104515</v>
      </c>
      <c r="B4478" s="19" t="s">
        <v>4718</v>
      </c>
      <c r="C4478" s="72" t="s">
        <v>38</v>
      </c>
      <c r="D4478" s="73">
        <v>433</v>
      </c>
      <c r="E4478" s="74">
        <v>0</v>
      </c>
      <c r="G4478" s="75">
        <v>37.477282000000002</v>
      </c>
      <c r="H4478" s="75">
        <v>79.775400000000005</v>
      </c>
      <c r="I4478" s="75">
        <v>77.202000000000012</v>
      </c>
      <c r="J4478" s="75">
        <v>72.912999999999997</v>
      </c>
      <c r="K4478" s="75">
        <v>60.045999999999999</v>
      </c>
      <c r="L4478" s="74" t="s">
        <v>674</v>
      </c>
      <c r="M4478" s="75">
        <v>77.202000000000012</v>
      </c>
      <c r="N4478" s="75">
        <v>77.202000000000012</v>
      </c>
      <c r="O4478" s="75">
        <v>77.202000000000012</v>
      </c>
      <c r="P4478" s="75">
        <v>37.477282000000002</v>
      </c>
      <c r="Q4478" s="75">
        <v>79.775400000000005</v>
      </c>
    </row>
    <row r="4479" spans="1:17" x14ac:dyDescent="0.2">
      <c r="A4479" s="19">
        <v>32104531</v>
      </c>
      <c r="B4479" s="19" t="s">
        <v>4102</v>
      </c>
      <c r="C4479" s="72"/>
      <c r="D4479" s="73">
        <v>1594.25</v>
      </c>
      <c r="E4479" s="74">
        <v>0</v>
      </c>
      <c r="G4479" s="75">
        <v>277.95141100000001</v>
      </c>
      <c r="H4479" s="75">
        <v>591.65670000000011</v>
      </c>
      <c r="I4479" s="75">
        <v>572.57100000000014</v>
      </c>
      <c r="J4479" s="75">
        <v>540.76150000000007</v>
      </c>
      <c r="K4479" s="75">
        <v>445.33300000000003</v>
      </c>
      <c r="L4479" s="74" t="s">
        <v>674</v>
      </c>
      <c r="M4479" s="75">
        <v>572.57100000000014</v>
      </c>
      <c r="N4479" s="75">
        <v>572.57100000000014</v>
      </c>
      <c r="O4479" s="75">
        <v>572.57100000000014</v>
      </c>
      <c r="P4479" s="75">
        <v>277.95141100000001</v>
      </c>
      <c r="Q4479" s="75">
        <v>591.65670000000011</v>
      </c>
    </row>
    <row r="4480" spans="1:17" x14ac:dyDescent="0.2">
      <c r="A4480" s="19">
        <v>32104549</v>
      </c>
      <c r="B4480" s="19" t="s">
        <v>4103</v>
      </c>
      <c r="C4480" s="72"/>
      <c r="D4480" s="73">
        <v>1144</v>
      </c>
      <c r="E4480" s="74">
        <v>0</v>
      </c>
      <c r="G4480" s="75">
        <v>45.127401000000006</v>
      </c>
      <c r="H4480" s="75">
        <v>96.059700000000007</v>
      </c>
      <c r="I4480" s="75">
        <v>92.961000000000013</v>
      </c>
      <c r="J4480" s="75">
        <v>87.796500000000009</v>
      </c>
      <c r="K4480" s="75">
        <v>72.302999999999997</v>
      </c>
      <c r="L4480" s="74" t="s">
        <v>674</v>
      </c>
      <c r="M4480" s="75">
        <v>92.961000000000013</v>
      </c>
      <c r="N4480" s="75">
        <v>92.961000000000013</v>
      </c>
      <c r="O4480" s="75">
        <v>92.961000000000013</v>
      </c>
      <c r="P4480" s="75">
        <v>45.127401000000006</v>
      </c>
      <c r="Q4480" s="75">
        <v>96.059700000000007</v>
      </c>
    </row>
    <row r="4481" spans="1:17" x14ac:dyDescent="0.2">
      <c r="A4481" s="19">
        <v>32104556</v>
      </c>
      <c r="B4481" s="19" t="s">
        <v>2514</v>
      </c>
      <c r="C4481" s="72"/>
      <c r="D4481" s="73">
        <v>1357.75</v>
      </c>
      <c r="E4481" s="74">
        <v>0</v>
      </c>
      <c r="G4481" s="75">
        <v>0</v>
      </c>
      <c r="H4481" s="75">
        <v>401.52750000000003</v>
      </c>
      <c r="I4481" s="75">
        <v>388.57499999999999</v>
      </c>
      <c r="J4481" s="75">
        <v>366.98750000000001</v>
      </c>
      <c r="K4481" s="75">
        <v>302.22499999999997</v>
      </c>
      <c r="L4481" s="76">
        <v>0</v>
      </c>
      <c r="M4481" s="75">
        <v>388.57499999999999</v>
      </c>
      <c r="N4481" s="75">
        <v>388.57499999999999</v>
      </c>
      <c r="O4481" s="75">
        <v>388.57499999999999</v>
      </c>
      <c r="P4481" s="77">
        <v>0</v>
      </c>
      <c r="Q4481" s="77">
        <v>401.52750000000003</v>
      </c>
    </row>
    <row r="4482" spans="1:17" x14ac:dyDescent="0.2">
      <c r="A4482" s="19">
        <v>32104564</v>
      </c>
      <c r="B4482" s="19" t="s">
        <v>4168</v>
      </c>
      <c r="C4482" s="72" t="s">
        <v>35</v>
      </c>
      <c r="D4482" s="73">
        <v>1713.75</v>
      </c>
      <c r="E4482" s="74">
        <v>0</v>
      </c>
      <c r="G4482" s="75" t="s">
        <v>834</v>
      </c>
      <c r="H4482" s="75">
        <v>401.52750000000003</v>
      </c>
      <c r="I4482" s="75">
        <v>388.57499999999999</v>
      </c>
      <c r="J4482" s="75">
        <v>366.98750000000001</v>
      </c>
      <c r="K4482" s="75">
        <v>302.22499999999997</v>
      </c>
      <c r="L4482" s="76">
        <v>0</v>
      </c>
      <c r="M4482" s="75">
        <v>388.57499999999999</v>
      </c>
      <c r="N4482" s="75">
        <v>388.57499999999999</v>
      </c>
      <c r="O4482" s="75">
        <v>388.57499999999999</v>
      </c>
      <c r="P4482" s="77">
        <v>0</v>
      </c>
      <c r="Q4482" s="77">
        <v>401.52750000000003</v>
      </c>
    </row>
    <row r="4483" spans="1:17" x14ac:dyDescent="0.2">
      <c r="A4483" s="19">
        <v>32104580</v>
      </c>
      <c r="B4483" s="19" t="s">
        <v>3019</v>
      </c>
      <c r="C4483" s="72"/>
      <c r="D4483" s="73">
        <v>16</v>
      </c>
      <c r="E4483" s="74">
        <v>0</v>
      </c>
      <c r="G4483" s="75">
        <v>0</v>
      </c>
      <c r="H4483" s="75">
        <v>0</v>
      </c>
      <c r="I4483" s="75">
        <v>0</v>
      </c>
      <c r="J4483" s="75">
        <v>0</v>
      </c>
      <c r="K4483" s="75">
        <v>0</v>
      </c>
      <c r="L4483" s="74" t="s">
        <v>674</v>
      </c>
      <c r="M4483" s="75">
        <v>0</v>
      </c>
      <c r="N4483" s="75">
        <v>0</v>
      </c>
      <c r="O4483" s="75">
        <v>0</v>
      </c>
      <c r="P4483" s="75">
        <v>0</v>
      </c>
      <c r="Q4483" s="75">
        <v>0</v>
      </c>
    </row>
    <row r="4484" spans="1:17" x14ac:dyDescent="0.2">
      <c r="A4484" s="19">
        <v>32104614</v>
      </c>
      <c r="B4484" s="19" t="s">
        <v>4001</v>
      </c>
      <c r="C4484" s="72"/>
      <c r="D4484" s="73">
        <v>283.75</v>
      </c>
      <c r="E4484" s="74">
        <v>0</v>
      </c>
      <c r="G4484" s="75">
        <v>1.0922499999999999</v>
      </c>
      <c r="H4484" s="75">
        <v>2.3250000000000002</v>
      </c>
      <c r="I4484" s="75">
        <v>2.2500000000000004</v>
      </c>
      <c r="J4484" s="75">
        <v>2.125</v>
      </c>
      <c r="K4484" s="75">
        <v>1.75</v>
      </c>
      <c r="L4484" s="74" t="s">
        <v>674</v>
      </c>
      <c r="M4484" s="75">
        <v>2.2500000000000004</v>
      </c>
      <c r="N4484" s="75">
        <v>2.2500000000000004</v>
      </c>
      <c r="O4484" s="75">
        <v>2.2500000000000004</v>
      </c>
      <c r="P4484" s="75">
        <v>1.0922499999999999</v>
      </c>
      <c r="Q4484" s="75">
        <v>2.3250000000000002</v>
      </c>
    </row>
    <row r="4485" spans="1:17" x14ac:dyDescent="0.2">
      <c r="A4485" s="19">
        <v>32104622</v>
      </c>
      <c r="B4485" s="19" t="s">
        <v>4943</v>
      </c>
      <c r="C4485" s="72"/>
      <c r="D4485" s="73">
        <v>148.5</v>
      </c>
      <c r="E4485" s="74">
        <v>0</v>
      </c>
      <c r="G4485" s="75">
        <v>1.8568249999999999</v>
      </c>
      <c r="H4485" s="75">
        <v>3.9525000000000001</v>
      </c>
      <c r="I4485" s="75">
        <v>3.8250000000000006</v>
      </c>
      <c r="J4485" s="75">
        <v>3.6124999999999998</v>
      </c>
      <c r="K4485" s="75">
        <v>2.9749999999999996</v>
      </c>
      <c r="L4485" s="74" t="s">
        <v>674</v>
      </c>
      <c r="M4485" s="75">
        <v>3.8250000000000006</v>
      </c>
      <c r="N4485" s="75">
        <v>3.8250000000000006</v>
      </c>
      <c r="O4485" s="75">
        <v>3.8250000000000006</v>
      </c>
      <c r="P4485" s="75">
        <v>1.8568249999999999</v>
      </c>
      <c r="Q4485" s="75">
        <v>3.9525000000000001</v>
      </c>
    </row>
    <row r="4486" spans="1:17" x14ac:dyDescent="0.2">
      <c r="A4486" s="19">
        <v>32104630</v>
      </c>
      <c r="B4486" s="19" t="s">
        <v>2050</v>
      </c>
      <c r="C4486" s="72"/>
      <c r="D4486" s="73">
        <v>248.25</v>
      </c>
      <c r="E4486" s="74">
        <v>0</v>
      </c>
      <c r="G4486" s="75">
        <v>2.044692</v>
      </c>
      <c r="H4486" s="75">
        <v>4.3524000000000003</v>
      </c>
      <c r="I4486" s="75">
        <v>4.2120000000000006</v>
      </c>
      <c r="J4486" s="75">
        <v>3.9779999999999998</v>
      </c>
      <c r="K4486" s="75">
        <v>3.2759999999999998</v>
      </c>
      <c r="L4486" s="74" t="s">
        <v>674</v>
      </c>
      <c r="M4486" s="75">
        <v>4.2120000000000006</v>
      </c>
      <c r="N4486" s="75">
        <v>4.2120000000000006</v>
      </c>
      <c r="O4486" s="75">
        <v>4.2120000000000006</v>
      </c>
      <c r="P4486" s="75">
        <v>2.044692</v>
      </c>
      <c r="Q4486" s="75">
        <v>4.3524000000000003</v>
      </c>
    </row>
    <row r="4487" spans="1:17" x14ac:dyDescent="0.2">
      <c r="A4487" s="19">
        <v>32104689</v>
      </c>
      <c r="B4487" s="19" t="s">
        <v>3283</v>
      </c>
      <c r="C4487" s="72"/>
      <c r="D4487" s="73">
        <v>907.5</v>
      </c>
      <c r="E4487" s="74">
        <v>0</v>
      </c>
      <c r="G4487" s="75">
        <v>2.044692</v>
      </c>
      <c r="H4487" s="75">
        <v>4.3524000000000003</v>
      </c>
      <c r="I4487" s="75">
        <v>4.2120000000000006</v>
      </c>
      <c r="J4487" s="75">
        <v>3.9779999999999998</v>
      </c>
      <c r="K4487" s="75">
        <v>3.2759999999999998</v>
      </c>
      <c r="L4487" s="74" t="s">
        <v>674</v>
      </c>
      <c r="M4487" s="75">
        <v>4.2120000000000006</v>
      </c>
      <c r="N4487" s="75">
        <v>4.2120000000000006</v>
      </c>
      <c r="O4487" s="75">
        <v>4.2120000000000006</v>
      </c>
      <c r="P4487" s="75">
        <v>2.044692</v>
      </c>
      <c r="Q4487" s="75">
        <v>4.3524000000000003</v>
      </c>
    </row>
    <row r="4488" spans="1:17" x14ac:dyDescent="0.2">
      <c r="A4488" s="19">
        <v>32104697</v>
      </c>
      <c r="B4488" s="19" t="s">
        <v>3683</v>
      </c>
      <c r="C4488" s="72"/>
      <c r="D4488" s="73">
        <v>125.5</v>
      </c>
      <c r="E4488" s="74">
        <v>0</v>
      </c>
      <c r="G4488" s="75">
        <v>7.0907299999999998</v>
      </c>
      <c r="H4488" s="75">
        <v>60.533700000000003</v>
      </c>
      <c r="I4488" s="75">
        <v>58.581000000000003</v>
      </c>
      <c r="J4488" s="75">
        <v>55.326500000000003</v>
      </c>
      <c r="K4488" s="75">
        <v>45.563000000000002</v>
      </c>
      <c r="L4488" s="76">
        <v>0</v>
      </c>
      <c r="M4488" s="75">
        <v>58.581000000000003</v>
      </c>
      <c r="N4488" s="75">
        <v>58.581000000000003</v>
      </c>
      <c r="O4488" s="75">
        <v>58.581000000000003</v>
      </c>
      <c r="P4488" s="77">
        <v>0</v>
      </c>
      <c r="Q4488" s="77">
        <v>60.533700000000003</v>
      </c>
    </row>
    <row r="4489" spans="1:17" x14ac:dyDescent="0.2">
      <c r="A4489" s="19">
        <v>32104705</v>
      </c>
      <c r="B4489" s="19" t="s">
        <v>3051</v>
      </c>
      <c r="C4489" s="72" t="s">
        <v>3052</v>
      </c>
      <c r="D4489" s="73">
        <v>1648</v>
      </c>
      <c r="E4489" s="74">
        <v>0</v>
      </c>
      <c r="G4489" s="75">
        <v>7.0907299999999998</v>
      </c>
      <c r="H4489" s="75">
        <v>60.533700000000003</v>
      </c>
      <c r="I4489" s="75">
        <v>58.581000000000003</v>
      </c>
      <c r="J4489" s="75">
        <v>55.326500000000003</v>
      </c>
      <c r="K4489" s="75">
        <v>45.563000000000002</v>
      </c>
      <c r="L4489" s="76">
        <v>0</v>
      </c>
      <c r="M4489" s="75">
        <v>58.581000000000003</v>
      </c>
      <c r="N4489" s="75">
        <v>58.581000000000003</v>
      </c>
      <c r="O4489" s="75">
        <v>58.581000000000003</v>
      </c>
      <c r="P4489" s="77">
        <v>0</v>
      </c>
      <c r="Q4489" s="77">
        <v>60.533700000000003</v>
      </c>
    </row>
    <row r="4490" spans="1:17" x14ac:dyDescent="0.2">
      <c r="A4490" s="19">
        <v>32104705</v>
      </c>
      <c r="B4490" s="19" t="s">
        <v>3051</v>
      </c>
      <c r="C4490" s="72" t="s">
        <v>3052</v>
      </c>
      <c r="D4490" s="73">
        <v>1648</v>
      </c>
      <c r="E4490" s="74">
        <v>0</v>
      </c>
      <c r="G4490" s="75">
        <v>7.0907299999999998</v>
      </c>
      <c r="H4490" s="75">
        <v>60.533700000000003</v>
      </c>
      <c r="I4490" s="75">
        <v>58.581000000000003</v>
      </c>
      <c r="J4490" s="75">
        <v>55.326500000000003</v>
      </c>
      <c r="K4490" s="75">
        <v>45.563000000000002</v>
      </c>
      <c r="L4490" s="76">
        <v>0</v>
      </c>
      <c r="M4490" s="75">
        <v>58.581000000000003</v>
      </c>
      <c r="N4490" s="75">
        <v>58.581000000000003</v>
      </c>
      <c r="O4490" s="75">
        <v>58.581000000000003</v>
      </c>
      <c r="P4490" s="77">
        <v>0</v>
      </c>
      <c r="Q4490" s="77">
        <v>60.533700000000003</v>
      </c>
    </row>
    <row r="4491" spans="1:17" x14ac:dyDescent="0.2">
      <c r="A4491" s="19">
        <v>32104713</v>
      </c>
      <c r="B4491" s="19" t="s">
        <v>4062</v>
      </c>
      <c r="C4491" s="72" t="s">
        <v>35</v>
      </c>
      <c r="D4491" s="73">
        <v>159.25</v>
      </c>
      <c r="E4491" s="74">
        <v>0</v>
      </c>
      <c r="G4491" s="75">
        <v>7.0907299999999998</v>
      </c>
      <c r="H4491" s="75">
        <v>60.533700000000003</v>
      </c>
      <c r="I4491" s="75">
        <v>58.581000000000003</v>
      </c>
      <c r="J4491" s="75">
        <v>55.326500000000003</v>
      </c>
      <c r="K4491" s="75">
        <v>45.563000000000002</v>
      </c>
      <c r="L4491" s="76">
        <v>0</v>
      </c>
      <c r="M4491" s="75">
        <v>58.581000000000003</v>
      </c>
      <c r="N4491" s="75">
        <v>58.581000000000003</v>
      </c>
      <c r="O4491" s="75">
        <v>58.581000000000003</v>
      </c>
      <c r="P4491" s="77">
        <v>0</v>
      </c>
      <c r="Q4491" s="77">
        <v>60.533700000000003</v>
      </c>
    </row>
    <row r="4492" spans="1:17" x14ac:dyDescent="0.2">
      <c r="A4492" s="19">
        <v>32104739</v>
      </c>
      <c r="B4492" s="19" t="s">
        <v>1339</v>
      </c>
      <c r="C4492" s="72"/>
      <c r="D4492" s="73">
        <v>954.5</v>
      </c>
      <c r="E4492" s="74">
        <v>0</v>
      </c>
      <c r="G4492" s="75">
        <v>349.63191999999998</v>
      </c>
      <c r="H4492" s="75">
        <v>1074.2802000000001</v>
      </c>
      <c r="I4492" s="75">
        <v>1039.6260000000002</v>
      </c>
      <c r="J4492" s="75">
        <v>981.86900000000003</v>
      </c>
      <c r="K4492" s="75">
        <v>808.59800000000007</v>
      </c>
      <c r="L4492" s="76">
        <v>100.872</v>
      </c>
      <c r="M4492" s="75">
        <v>1039.6260000000002</v>
      </c>
      <c r="N4492" s="75">
        <v>1039.6260000000002</v>
      </c>
      <c r="O4492" s="75">
        <v>1039.6260000000002</v>
      </c>
      <c r="P4492" s="77">
        <v>100.872</v>
      </c>
      <c r="Q4492" s="77">
        <v>1074.2802000000001</v>
      </c>
    </row>
    <row r="4493" spans="1:17" x14ac:dyDescent="0.2">
      <c r="A4493" s="19">
        <v>32104762</v>
      </c>
      <c r="B4493" s="19" t="s">
        <v>2225</v>
      </c>
      <c r="C4493" s="72"/>
      <c r="D4493" s="73">
        <v>1779.5</v>
      </c>
      <c r="E4493" s="74">
        <v>0</v>
      </c>
      <c r="G4493" s="75">
        <v>349.63191999999998</v>
      </c>
      <c r="H4493" s="75">
        <v>1081.4784000000002</v>
      </c>
      <c r="I4493" s="75">
        <v>1046.5920000000001</v>
      </c>
      <c r="J4493" s="75">
        <v>988.44800000000009</v>
      </c>
      <c r="K4493" s="75">
        <v>814.01600000000008</v>
      </c>
      <c r="L4493" s="76">
        <v>100.872</v>
      </c>
      <c r="M4493" s="75">
        <v>1046.5920000000001</v>
      </c>
      <c r="N4493" s="75">
        <v>1046.5920000000001</v>
      </c>
      <c r="O4493" s="75">
        <v>1046.5920000000001</v>
      </c>
      <c r="P4493" s="77">
        <v>100.872</v>
      </c>
      <c r="Q4493" s="77">
        <v>1081.4784000000002</v>
      </c>
    </row>
    <row r="4494" spans="1:17" x14ac:dyDescent="0.2">
      <c r="A4494" s="19">
        <v>32104770</v>
      </c>
      <c r="B4494" s="19" t="s">
        <v>3053</v>
      </c>
      <c r="C4494" s="72"/>
      <c r="D4494" s="73">
        <v>189</v>
      </c>
      <c r="E4494" s="74">
        <v>0</v>
      </c>
      <c r="G4494" s="75">
        <v>400.29356999999999</v>
      </c>
      <c r="H4494" s="75">
        <v>1073.6571000000001</v>
      </c>
      <c r="I4494" s="75">
        <v>1039.0230000000001</v>
      </c>
      <c r="J4494" s="75">
        <v>981.29949999999997</v>
      </c>
      <c r="K4494" s="75">
        <v>808.12900000000002</v>
      </c>
      <c r="L4494" s="76">
        <v>100.872</v>
      </c>
      <c r="M4494" s="75">
        <v>1039.0230000000001</v>
      </c>
      <c r="N4494" s="75">
        <v>1039.0230000000001</v>
      </c>
      <c r="O4494" s="75">
        <v>1039.0230000000001</v>
      </c>
      <c r="P4494" s="77">
        <v>100.872</v>
      </c>
      <c r="Q4494" s="77">
        <v>1073.6571000000001</v>
      </c>
    </row>
    <row r="4495" spans="1:17" x14ac:dyDescent="0.2">
      <c r="A4495" s="19">
        <v>32104770</v>
      </c>
      <c r="B4495" s="19" t="s">
        <v>3053</v>
      </c>
      <c r="C4495" s="72"/>
      <c r="D4495" s="73">
        <v>189</v>
      </c>
      <c r="E4495" s="74">
        <v>0</v>
      </c>
      <c r="G4495" s="75">
        <v>400.29356999999999</v>
      </c>
      <c r="H4495" s="75">
        <v>1081.4784000000002</v>
      </c>
      <c r="I4495" s="75">
        <v>1046.5920000000001</v>
      </c>
      <c r="J4495" s="75">
        <v>988.44800000000009</v>
      </c>
      <c r="K4495" s="75">
        <v>814.01600000000008</v>
      </c>
      <c r="L4495" s="76">
        <v>100.872</v>
      </c>
      <c r="M4495" s="75">
        <v>1046.5920000000001</v>
      </c>
      <c r="N4495" s="75">
        <v>1046.5920000000001</v>
      </c>
      <c r="O4495" s="75">
        <v>1046.5920000000001</v>
      </c>
      <c r="P4495" s="77">
        <v>100.872</v>
      </c>
      <c r="Q4495" s="77">
        <v>1081.4784000000002</v>
      </c>
    </row>
    <row r="4496" spans="1:17" x14ac:dyDescent="0.2">
      <c r="A4496" s="19">
        <v>32104804</v>
      </c>
      <c r="B4496" s="19" t="s">
        <v>1423</v>
      </c>
      <c r="C4496" s="72"/>
      <c r="D4496" s="73">
        <v>7930.75</v>
      </c>
      <c r="E4496" s="74">
        <v>0</v>
      </c>
      <c r="G4496" s="75">
        <v>507.71907999999996</v>
      </c>
      <c r="H4496" s="75">
        <v>1078.6697999999999</v>
      </c>
      <c r="I4496" s="75">
        <v>1043.874</v>
      </c>
      <c r="J4496" s="75">
        <v>985.88099999999986</v>
      </c>
      <c r="K4496" s="75">
        <v>811.90199999999993</v>
      </c>
      <c r="L4496" s="76">
        <v>209.73599999999999</v>
      </c>
      <c r="M4496" s="75">
        <v>1043.874</v>
      </c>
      <c r="N4496" s="75">
        <v>1043.874</v>
      </c>
      <c r="O4496" s="75">
        <v>1043.874</v>
      </c>
      <c r="P4496" s="77">
        <v>209.73599999999999</v>
      </c>
      <c r="Q4496" s="77">
        <v>1078.6697999999999</v>
      </c>
    </row>
    <row r="4497" spans="1:17" x14ac:dyDescent="0.2">
      <c r="A4497" s="19">
        <v>32104812</v>
      </c>
      <c r="B4497" s="19" t="s">
        <v>1426</v>
      </c>
      <c r="C4497" s="72" t="s">
        <v>37</v>
      </c>
      <c r="D4497" s="73">
        <v>8551.5</v>
      </c>
      <c r="E4497" s="74">
        <v>0</v>
      </c>
      <c r="G4497" s="75">
        <v>507.71907999999996</v>
      </c>
      <c r="H4497" s="75">
        <v>1081.4784000000002</v>
      </c>
      <c r="I4497" s="75">
        <v>1046.5920000000001</v>
      </c>
      <c r="J4497" s="75">
        <v>988.44800000000009</v>
      </c>
      <c r="K4497" s="75">
        <v>814.01600000000008</v>
      </c>
      <c r="L4497" s="76">
        <v>209.73599999999999</v>
      </c>
      <c r="M4497" s="75">
        <v>1046.5920000000001</v>
      </c>
      <c r="N4497" s="75">
        <v>1046.5920000000001</v>
      </c>
      <c r="O4497" s="75">
        <v>1046.5920000000001</v>
      </c>
      <c r="P4497" s="77">
        <v>209.73599999999999</v>
      </c>
      <c r="Q4497" s="77">
        <v>1081.4784000000002</v>
      </c>
    </row>
    <row r="4498" spans="1:17" x14ac:dyDescent="0.2">
      <c r="A4498" s="19">
        <v>32104820</v>
      </c>
      <c r="B4498" s="19" t="s">
        <v>3695</v>
      </c>
      <c r="C4498" s="72"/>
      <c r="D4498" s="73">
        <v>11594.75</v>
      </c>
      <c r="E4498" s="74">
        <v>0</v>
      </c>
      <c r="G4498" s="75">
        <v>346.59031999999996</v>
      </c>
      <c r="H4498" s="75">
        <v>349.48470000000003</v>
      </c>
      <c r="I4498" s="75">
        <v>338.21100000000001</v>
      </c>
      <c r="J4498" s="75">
        <v>319.42150000000004</v>
      </c>
      <c r="K4498" s="75">
        <v>263.053</v>
      </c>
      <c r="L4498" s="76">
        <v>100.872</v>
      </c>
      <c r="M4498" s="75">
        <v>338.21100000000001</v>
      </c>
      <c r="N4498" s="75">
        <v>338.21100000000001</v>
      </c>
      <c r="O4498" s="75">
        <v>338.21100000000001</v>
      </c>
      <c r="P4498" s="77">
        <v>100.872</v>
      </c>
      <c r="Q4498" s="77">
        <v>349.48470000000003</v>
      </c>
    </row>
    <row r="4499" spans="1:17" x14ac:dyDescent="0.2">
      <c r="A4499" s="19">
        <v>32104838</v>
      </c>
      <c r="B4499" s="19" t="s">
        <v>4332</v>
      </c>
      <c r="C4499" s="72" t="s">
        <v>35</v>
      </c>
      <c r="D4499" s="73">
        <v>1157.5</v>
      </c>
      <c r="E4499" s="74">
        <v>0</v>
      </c>
      <c r="G4499" s="75">
        <v>248.28961000000004</v>
      </c>
      <c r="H4499" s="75">
        <v>1456.9566</v>
      </c>
      <c r="I4499" s="75">
        <v>1409.9579999999999</v>
      </c>
      <c r="J4499" s="75">
        <v>1331.627</v>
      </c>
      <c r="K4499" s="75">
        <v>1096.6339999999998</v>
      </c>
      <c r="L4499" s="76">
        <v>100.872</v>
      </c>
      <c r="M4499" s="75">
        <v>1409.9579999999999</v>
      </c>
      <c r="N4499" s="75">
        <v>1409.9579999999999</v>
      </c>
      <c r="O4499" s="75">
        <v>1409.9579999999999</v>
      </c>
      <c r="P4499" s="77">
        <v>100.872</v>
      </c>
      <c r="Q4499" s="77">
        <v>1456.9566</v>
      </c>
    </row>
    <row r="4500" spans="1:17" x14ac:dyDescent="0.2">
      <c r="A4500" s="19">
        <v>32104846</v>
      </c>
      <c r="B4500" s="19" t="s">
        <v>3696</v>
      </c>
      <c r="C4500" s="72"/>
      <c r="D4500" s="73">
        <v>12192.5</v>
      </c>
      <c r="E4500" s="74">
        <v>0</v>
      </c>
      <c r="G4500" s="75">
        <v>3.9321000000000002</v>
      </c>
      <c r="H4500" s="75">
        <v>8.370000000000001</v>
      </c>
      <c r="I4500" s="75">
        <v>8.1000000000000014</v>
      </c>
      <c r="J4500" s="75">
        <v>7.6499999999999995</v>
      </c>
      <c r="K4500" s="75">
        <v>6.3</v>
      </c>
      <c r="L4500" s="74" t="s">
        <v>674</v>
      </c>
      <c r="M4500" s="75">
        <v>8.1000000000000014</v>
      </c>
      <c r="N4500" s="75">
        <v>8.1000000000000014</v>
      </c>
      <c r="O4500" s="75">
        <v>8.1000000000000014</v>
      </c>
      <c r="P4500" s="75">
        <v>3.9321000000000002</v>
      </c>
      <c r="Q4500" s="75">
        <v>8.370000000000001</v>
      </c>
    </row>
    <row r="4501" spans="1:17" x14ac:dyDescent="0.2">
      <c r="A4501" s="19">
        <v>32104861</v>
      </c>
      <c r="B4501" s="19" t="s">
        <v>3728</v>
      </c>
      <c r="C4501" s="72"/>
      <c r="D4501" s="73">
        <v>8108.75</v>
      </c>
      <c r="E4501" s="74">
        <v>0</v>
      </c>
      <c r="G4501" s="75">
        <v>323.28406000000001</v>
      </c>
      <c r="H4501" s="75">
        <v>760.3773000000001</v>
      </c>
      <c r="I4501" s="75">
        <v>735.84900000000005</v>
      </c>
      <c r="J4501" s="75">
        <v>694.96849999999995</v>
      </c>
      <c r="K4501" s="75">
        <v>572.327</v>
      </c>
      <c r="L4501" s="76">
        <v>100.872</v>
      </c>
      <c r="M4501" s="75">
        <v>735.84900000000005</v>
      </c>
      <c r="N4501" s="75">
        <v>735.84900000000005</v>
      </c>
      <c r="O4501" s="75">
        <v>735.84900000000005</v>
      </c>
      <c r="P4501" s="77">
        <v>100.872</v>
      </c>
      <c r="Q4501" s="77">
        <v>760.3773000000001</v>
      </c>
    </row>
    <row r="4502" spans="1:17" x14ac:dyDescent="0.2">
      <c r="A4502" s="19">
        <v>32104879</v>
      </c>
      <c r="B4502" s="19" t="s">
        <v>1427</v>
      </c>
      <c r="C4502" s="72"/>
      <c r="D4502" s="73">
        <v>8551.5</v>
      </c>
      <c r="E4502" s="74">
        <v>0</v>
      </c>
      <c r="G4502" s="75">
        <v>323.28406000000001</v>
      </c>
      <c r="H4502" s="75">
        <v>763.61370000000011</v>
      </c>
      <c r="I4502" s="75">
        <v>738.98099999999999</v>
      </c>
      <c r="J4502" s="75">
        <v>697.92650000000003</v>
      </c>
      <c r="K4502" s="75">
        <v>574.76300000000003</v>
      </c>
      <c r="L4502" s="76">
        <v>100.872</v>
      </c>
      <c r="M4502" s="75">
        <v>738.98099999999999</v>
      </c>
      <c r="N4502" s="75">
        <v>738.98099999999999</v>
      </c>
      <c r="O4502" s="75">
        <v>738.98099999999999</v>
      </c>
      <c r="P4502" s="77">
        <v>100.872</v>
      </c>
      <c r="Q4502" s="77">
        <v>763.61370000000011</v>
      </c>
    </row>
    <row r="4503" spans="1:17" x14ac:dyDescent="0.2">
      <c r="A4503" s="19">
        <v>32104887</v>
      </c>
      <c r="B4503" s="19" t="s">
        <v>3731</v>
      </c>
      <c r="C4503" s="72"/>
      <c r="D4503" s="73">
        <v>9637.25</v>
      </c>
      <c r="E4503" s="74">
        <v>0</v>
      </c>
      <c r="G4503" s="75">
        <v>240.17234000000002</v>
      </c>
      <c r="H4503" s="75">
        <v>206.63670000000002</v>
      </c>
      <c r="I4503" s="75">
        <v>199.971</v>
      </c>
      <c r="J4503" s="75">
        <v>188.86150000000001</v>
      </c>
      <c r="K4503" s="75">
        <v>155.53299999999999</v>
      </c>
      <c r="L4503" s="76">
        <v>100.872</v>
      </c>
      <c r="M4503" s="75">
        <v>199.971</v>
      </c>
      <c r="N4503" s="75">
        <v>199.971</v>
      </c>
      <c r="O4503" s="75">
        <v>199.971</v>
      </c>
      <c r="P4503" s="77">
        <v>100.872</v>
      </c>
      <c r="Q4503" s="77">
        <v>240.17234000000002</v>
      </c>
    </row>
    <row r="4504" spans="1:17" x14ac:dyDescent="0.2">
      <c r="A4504" s="19">
        <v>32104903</v>
      </c>
      <c r="B4504" s="19" t="s">
        <v>798</v>
      </c>
      <c r="C4504" s="72"/>
      <c r="D4504" s="73">
        <v>89.75</v>
      </c>
      <c r="E4504" s="74">
        <v>0</v>
      </c>
      <c r="G4504" s="75">
        <v>627.58063600000003</v>
      </c>
      <c r="H4504" s="75">
        <v>1335.8892000000001</v>
      </c>
      <c r="I4504" s="75">
        <v>1292.7960000000003</v>
      </c>
      <c r="J4504" s="75">
        <v>1220.9739999999999</v>
      </c>
      <c r="K4504" s="75">
        <v>1005.5079999999999</v>
      </c>
      <c r="L4504" s="74" t="s">
        <v>674</v>
      </c>
      <c r="M4504" s="75">
        <v>1292.7960000000003</v>
      </c>
      <c r="N4504" s="75">
        <v>1292.7960000000003</v>
      </c>
      <c r="O4504" s="75">
        <v>1292.7960000000003</v>
      </c>
      <c r="P4504" s="75">
        <v>627.58063600000003</v>
      </c>
      <c r="Q4504" s="75">
        <v>1335.8892000000001</v>
      </c>
    </row>
    <row r="4505" spans="1:17" x14ac:dyDescent="0.2">
      <c r="A4505" s="19">
        <v>32104937</v>
      </c>
      <c r="B4505" s="19" t="s">
        <v>244</v>
      </c>
      <c r="C4505" s="72"/>
      <c r="D4505" s="73">
        <v>64</v>
      </c>
      <c r="E4505" s="74">
        <v>0</v>
      </c>
      <c r="G4505" s="75">
        <v>82.275280000000009</v>
      </c>
      <c r="H4505" s="75">
        <v>318.17160000000001</v>
      </c>
      <c r="I4505" s="75">
        <v>307.90800000000002</v>
      </c>
      <c r="J4505" s="75">
        <v>290.80200000000002</v>
      </c>
      <c r="K4505" s="75">
        <v>239.48399999999998</v>
      </c>
      <c r="L4505" s="76">
        <v>0</v>
      </c>
      <c r="M4505" s="75">
        <v>307.90800000000002</v>
      </c>
      <c r="N4505" s="75">
        <v>307.90800000000002</v>
      </c>
      <c r="O4505" s="75">
        <v>307.90800000000002</v>
      </c>
      <c r="P4505" s="77">
        <v>0</v>
      </c>
      <c r="Q4505" s="77">
        <v>318.17160000000001</v>
      </c>
    </row>
    <row r="4506" spans="1:17" x14ac:dyDescent="0.2">
      <c r="A4506" s="19">
        <v>32104937</v>
      </c>
      <c r="B4506" s="19" t="s">
        <v>244</v>
      </c>
      <c r="C4506" s="72"/>
      <c r="D4506" s="73">
        <v>64</v>
      </c>
      <c r="E4506" s="74">
        <v>0</v>
      </c>
      <c r="G4506" s="75">
        <v>598.03745800000002</v>
      </c>
      <c r="H4506" s="75">
        <v>1273.0026</v>
      </c>
      <c r="I4506" s="75">
        <v>1231.9380000000001</v>
      </c>
      <c r="J4506" s="75">
        <v>1163.4969999999998</v>
      </c>
      <c r="K4506" s="75">
        <v>958.17399999999986</v>
      </c>
      <c r="L4506" s="74" t="s">
        <v>674</v>
      </c>
      <c r="M4506" s="75">
        <v>1231.9380000000001</v>
      </c>
      <c r="N4506" s="75">
        <v>1231.9380000000001</v>
      </c>
      <c r="O4506" s="75">
        <v>1231.9380000000001</v>
      </c>
      <c r="P4506" s="75">
        <v>598.03745800000002</v>
      </c>
      <c r="Q4506" s="75">
        <v>1273.0026</v>
      </c>
    </row>
    <row r="4507" spans="1:17" x14ac:dyDescent="0.2">
      <c r="A4507" s="19">
        <v>32104960</v>
      </c>
      <c r="B4507" s="19" t="s">
        <v>1190</v>
      </c>
      <c r="C4507" s="72"/>
      <c r="D4507" s="73">
        <v>49.75</v>
      </c>
      <c r="E4507" s="74">
        <v>0</v>
      </c>
      <c r="G4507" s="75">
        <v>1364.316368</v>
      </c>
      <c r="H4507" s="75">
        <v>2904.1295999999998</v>
      </c>
      <c r="I4507" s="75">
        <v>2810.4480000000003</v>
      </c>
      <c r="J4507" s="75">
        <v>2654.3119999999999</v>
      </c>
      <c r="K4507" s="75">
        <v>2185.9039999999995</v>
      </c>
      <c r="L4507" s="74" t="s">
        <v>674</v>
      </c>
      <c r="M4507" s="75">
        <v>2810.4480000000003</v>
      </c>
      <c r="N4507" s="75">
        <v>2810.4480000000003</v>
      </c>
      <c r="O4507" s="75">
        <v>2810.4480000000003</v>
      </c>
      <c r="P4507" s="75">
        <v>1364.316368</v>
      </c>
      <c r="Q4507" s="75">
        <v>2904.1295999999998</v>
      </c>
    </row>
    <row r="4508" spans="1:17" x14ac:dyDescent="0.2">
      <c r="A4508" s="19">
        <v>32104978</v>
      </c>
      <c r="B4508" s="19" t="s">
        <v>3276</v>
      </c>
      <c r="C4508" s="72"/>
      <c r="D4508" s="73">
        <v>81.75</v>
      </c>
      <c r="E4508" s="74">
        <v>0</v>
      </c>
      <c r="G4508" s="75">
        <v>466.513082</v>
      </c>
      <c r="H4508" s="75">
        <v>993.03539999999998</v>
      </c>
      <c r="I4508" s="75">
        <v>961.00200000000007</v>
      </c>
      <c r="J4508" s="75">
        <v>907.61299999999994</v>
      </c>
      <c r="K4508" s="75">
        <v>747.44599999999991</v>
      </c>
      <c r="L4508" s="74" t="s">
        <v>674</v>
      </c>
      <c r="M4508" s="75">
        <v>961.00200000000007</v>
      </c>
      <c r="N4508" s="75">
        <v>961.00200000000007</v>
      </c>
      <c r="O4508" s="75">
        <v>961.00200000000007</v>
      </c>
      <c r="P4508" s="75">
        <v>466.513082</v>
      </c>
      <c r="Q4508" s="75">
        <v>993.03539999999998</v>
      </c>
    </row>
    <row r="4509" spans="1:17" x14ac:dyDescent="0.2">
      <c r="A4509" s="19">
        <v>32104986</v>
      </c>
      <c r="B4509" s="19" t="s">
        <v>4950</v>
      </c>
      <c r="C4509" s="72"/>
      <c r="D4509" s="73">
        <v>22.75</v>
      </c>
      <c r="E4509" s="74">
        <v>0</v>
      </c>
      <c r="G4509" s="75">
        <v>224.98335</v>
      </c>
      <c r="H4509" s="75">
        <v>222.28860000000003</v>
      </c>
      <c r="I4509" s="75">
        <v>215.11800000000002</v>
      </c>
      <c r="J4509" s="75">
        <v>203.167</v>
      </c>
      <c r="K4509" s="75">
        <v>167.31399999999999</v>
      </c>
      <c r="L4509" s="76">
        <v>0</v>
      </c>
      <c r="M4509" s="75">
        <v>215.11800000000002</v>
      </c>
      <c r="N4509" s="75">
        <v>215.11800000000002</v>
      </c>
      <c r="O4509" s="75">
        <v>215.11800000000002</v>
      </c>
      <c r="P4509" s="77">
        <v>0</v>
      </c>
      <c r="Q4509" s="77">
        <v>224.98335</v>
      </c>
    </row>
    <row r="4510" spans="1:17" x14ac:dyDescent="0.2">
      <c r="A4510" s="19">
        <v>32104994</v>
      </c>
      <c r="B4510" s="19" t="s">
        <v>3294</v>
      </c>
      <c r="C4510" s="72"/>
      <c r="D4510" s="73">
        <v>100.75</v>
      </c>
      <c r="E4510" s="74">
        <v>0</v>
      </c>
      <c r="G4510" s="75">
        <v>190.85976500000001</v>
      </c>
      <c r="H4510" s="75">
        <v>406.27050000000003</v>
      </c>
      <c r="I4510" s="75">
        <v>393.16500000000008</v>
      </c>
      <c r="J4510" s="75">
        <v>371.32249999999999</v>
      </c>
      <c r="K4510" s="75">
        <v>305.79500000000002</v>
      </c>
      <c r="L4510" s="74" t="s">
        <v>674</v>
      </c>
      <c r="M4510" s="75">
        <v>393.16500000000008</v>
      </c>
      <c r="N4510" s="75">
        <v>393.16500000000008</v>
      </c>
      <c r="O4510" s="75">
        <v>393.16500000000008</v>
      </c>
      <c r="P4510" s="75">
        <v>190.85976500000001</v>
      </c>
      <c r="Q4510" s="75">
        <v>406.27050000000003</v>
      </c>
    </row>
    <row r="4511" spans="1:17" x14ac:dyDescent="0.2">
      <c r="A4511" s="19">
        <v>32105009</v>
      </c>
      <c r="B4511" s="19" t="s">
        <v>4603</v>
      </c>
      <c r="C4511" s="72"/>
      <c r="D4511" s="73">
        <v>114.75</v>
      </c>
      <c r="E4511" s="74">
        <v>0</v>
      </c>
      <c r="G4511" s="75">
        <v>31.233981</v>
      </c>
      <c r="H4511" s="75">
        <v>66.485699999999994</v>
      </c>
      <c r="I4511" s="75">
        <v>64.341000000000008</v>
      </c>
      <c r="J4511" s="75">
        <v>60.766499999999994</v>
      </c>
      <c r="K4511" s="75">
        <v>50.042999999999992</v>
      </c>
      <c r="L4511" s="74" t="s">
        <v>674</v>
      </c>
      <c r="M4511" s="75">
        <v>64.341000000000008</v>
      </c>
      <c r="N4511" s="75">
        <v>64.341000000000008</v>
      </c>
      <c r="O4511" s="75">
        <v>64.341000000000008</v>
      </c>
      <c r="P4511" s="75">
        <v>31.233981</v>
      </c>
      <c r="Q4511" s="75">
        <v>66.485699999999994</v>
      </c>
    </row>
    <row r="4512" spans="1:17" x14ac:dyDescent="0.2">
      <c r="A4512" s="19">
        <v>32105033</v>
      </c>
      <c r="B4512" s="19" t="s">
        <v>2543</v>
      </c>
      <c r="C4512" s="72"/>
      <c r="D4512" s="73">
        <v>2299</v>
      </c>
      <c r="E4512" s="74">
        <v>0</v>
      </c>
      <c r="G4512" s="75">
        <v>50.094954000000001</v>
      </c>
      <c r="H4512" s="75">
        <v>106.63380000000001</v>
      </c>
      <c r="I4512" s="75">
        <v>103.19400000000002</v>
      </c>
      <c r="J4512" s="75">
        <v>97.460999999999999</v>
      </c>
      <c r="K4512" s="75">
        <v>80.261999999999986</v>
      </c>
      <c r="L4512" s="74" t="s">
        <v>674</v>
      </c>
      <c r="M4512" s="75">
        <v>103.19400000000002</v>
      </c>
      <c r="N4512" s="75">
        <v>103.19400000000002</v>
      </c>
      <c r="O4512" s="75">
        <v>103.19400000000002</v>
      </c>
      <c r="P4512" s="75">
        <v>50.094954000000001</v>
      </c>
      <c r="Q4512" s="75">
        <v>106.63380000000001</v>
      </c>
    </row>
    <row r="4513" spans="1:17" x14ac:dyDescent="0.2">
      <c r="A4513" s="19">
        <v>32105041</v>
      </c>
      <c r="B4513" s="19" t="s">
        <v>2494</v>
      </c>
      <c r="D4513" s="73">
        <v>1328.75</v>
      </c>
      <c r="E4513" s="74">
        <v>0</v>
      </c>
      <c r="G4513" s="75">
        <v>27.944124000000002</v>
      </c>
      <c r="H4513" s="75">
        <v>59.482800000000005</v>
      </c>
      <c r="I4513" s="75">
        <v>57.564000000000007</v>
      </c>
      <c r="J4513" s="75">
        <v>54.366</v>
      </c>
      <c r="K4513" s="75">
        <v>44.771999999999998</v>
      </c>
      <c r="L4513" s="74" t="s">
        <v>674</v>
      </c>
      <c r="M4513" s="75">
        <v>57.564000000000007</v>
      </c>
      <c r="N4513" s="75">
        <v>57.564000000000007</v>
      </c>
      <c r="O4513" s="75">
        <v>57.564000000000007</v>
      </c>
      <c r="P4513" s="75">
        <v>27.944124000000002</v>
      </c>
      <c r="Q4513" s="75">
        <v>59.482800000000005</v>
      </c>
    </row>
    <row r="4514" spans="1:17" x14ac:dyDescent="0.2">
      <c r="A4514" s="19">
        <v>32105058</v>
      </c>
      <c r="B4514" s="19" t="s">
        <v>2048</v>
      </c>
      <c r="D4514" s="73">
        <v>18.25</v>
      </c>
      <c r="E4514" s="74">
        <v>0</v>
      </c>
      <c r="G4514" s="75">
        <v>48.168225</v>
      </c>
      <c r="H4514" s="75">
        <v>102.5325</v>
      </c>
      <c r="I4514" s="75">
        <v>99.225000000000009</v>
      </c>
      <c r="J4514" s="75">
        <v>93.712499999999991</v>
      </c>
      <c r="K4514" s="75">
        <v>77.174999999999997</v>
      </c>
      <c r="L4514" s="74" t="s">
        <v>674</v>
      </c>
      <c r="M4514" s="75">
        <v>99.225000000000009</v>
      </c>
      <c r="N4514" s="75">
        <v>99.225000000000009</v>
      </c>
      <c r="O4514" s="75">
        <v>99.225000000000009</v>
      </c>
      <c r="P4514" s="75">
        <v>48.168225</v>
      </c>
      <c r="Q4514" s="75">
        <v>102.5325</v>
      </c>
    </row>
    <row r="4515" spans="1:17" x14ac:dyDescent="0.2">
      <c r="A4515" s="19">
        <v>32105066</v>
      </c>
      <c r="B4515" s="19" t="s">
        <v>2498</v>
      </c>
      <c r="C4515" s="72"/>
      <c r="D4515" s="73">
        <v>996.75</v>
      </c>
      <c r="E4515" s="74">
        <v>0</v>
      </c>
      <c r="G4515" s="75">
        <v>31.985448999999999</v>
      </c>
      <c r="H4515" s="75">
        <v>68.085300000000004</v>
      </c>
      <c r="I4515" s="75">
        <v>65.88900000000001</v>
      </c>
      <c r="J4515" s="75">
        <v>62.22849999999999</v>
      </c>
      <c r="K4515" s="75">
        <v>51.246999999999993</v>
      </c>
      <c r="L4515" s="74" t="s">
        <v>674</v>
      </c>
      <c r="M4515" s="75">
        <v>65.88900000000001</v>
      </c>
      <c r="N4515" s="75">
        <v>65.88900000000001</v>
      </c>
      <c r="O4515" s="75">
        <v>65.88900000000001</v>
      </c>
      <c r="P4515" s="75">
        <v>31.985448999999999</v>
      </c>
      <c r="Q4515" s="75">
        <v>68.085300000000004</v>
      </c>
    </row>
    <row r="4516" spans="1:17" x14ac:dyDescent="0.2">
      <c r="A4516" s="19">
        <v>32105074</v>
      </c>
      <c r="B4516" s="19" t="s">
        <v>290</v>
      </c>
      <c r="C4516" s="72"/>
      <c r="D4516" s="73">
        <v>531.5</v>
      </c>
      <c r="E4516" s="74">
        <v>0</v>
      </c>
      <c r="G4516" s="75">
        <v>0</v>
      </c>
      <c r="H4516" s="75">
        <v>0</v>
      </c>
      <c r="I4516" s="75">
        <v>0</v>
      </c>
      <c r="J4516" s="75">
        <v>0</v>
      </c>
      <c r="K4516" s="75">
        <v>0</v>
      </c>
      <c r="L4516" s="74" t="s">
        <v>674</v>
      </c>
      <c r="M4516" s="75">
        <v>0</v>
      </c>
      <c r="N4516" s="75">
        <v>0</v>
      </c>
      <c r="O4516" s="75">
        <v>0</v>
      </c>
      <c r="P4516" s="75">
        <v>0</v>
      </c>
      <c r="Q4516" s="75">
        <v>0</v>
      </c>
    </row>
    <row r="4517" spans="1:17" x14ac:dyDescent="0.2">
      <c r="A4517" s="19">
        <v>32105082</v>
      </c>
      <c r="B4517" s="19" t="s">
        <v>3126</v>
      </c>
      <c r="C4517" s="72"/>
      <c r="D4517" s="73">
        <v>1057.75</v>
      </c>
      <c r="E4517" s="74">
        <v>0</v>
      </c>
      <c r="G4517" s="75">
        <v>48.168225</v>
      </c>
      <c r="H4517" s="75">
        <v>102.5325</v>
      </c>
      <c r="I4517" s="75">
        <v>99.225000000000009</v>
      </c>
      <c r="J4517" s="75">
        <v>93.712499999999991</v>
      </c>
      <c r="K4517" s="75">
        <v>77.174999999999997</v>
      </c>
      <c r="L4517" s="74" t="s">
        <v>674</v>
      </c>
      <c r="M4517" s="75">
        <v>99.225000000000009</v>
      </c>
      <c r="N4517" s="75">
        <v>99.225000000000009</v>
      </c>
      <c r="O4517" s="75">
        <v>99.225000000000009</v>
      </c>
      <c r="P4517" s="75">
        <v>48.168225</v>
      </c>
      <c r="Q4517" s="75">
        <v>102.5325</v>
      </c>
    </row>
    <row r="4518" spans="1:17" x14ac:dyDescent="0.2">
      <c r="A4518" s="19">
        <v>32105090</v>
      </c>
      <c r="B4518" s="19" t="s">
        <v>3519</v>
      </c>
      <c r="C4518" s="72"/>
      <c r="D4518" s="73">
        <v>17.5</v>
      </c>
      <c r="E4518" s="74">
        <v>0</v>
      </c>
      <c r="G4518" s="75">
        <v>8.3263800000000003</v>
      </c>
      <c r="H4518" s="75">
        <v>36.967500000000001</v>
      </c>
      <c r="I4518" s="75">
        <v>35.774999999999999</v>
      </c>
      <c r="J4518" s="75">
        <v>33.787500000000001</v>
      </c>
      <c r="K4518" s="75">
        <v>27.824999999999999</v>
      </c>
      <c r="L4518" s="76">
        <v>0</v>
      </c>
      <c r="M4518" s="75">
        <v>35.774999999999999</v>
      </c>
      <c r="N4518" s="75">
        <v>35.774999999999999</v>
      </c>
      <c r="O4518" s="75">
        <v>35.774999999999999</v>
      </c>
      <c r="P4518" s="77">
        <v>0</v>
      </c>
      <c r="Q4518" s="77">
        <v>36.967500000000001</v>
      </c>
    </row>
    <row r="4519" spans="1:17" x14ac:dyDescent="0.2">
      <c r="A4519" s="19">
        <v>32105116</v>
      </c>
      <c r="B4519" s="19" t="s">
        <v>2384</v>
      </c>
      <c r="C4519" s="72"/>
      <c r="D4519" s="73">
        <v>204.25</v>
      </c>
      <c r="E4519" s="74">
        <v>0</v>
      </c>
      <c r="G4519" s="75">
        <v>47.144800000000004</v>
      </c>
      <c r="H4519" s="75">
        <v>114.39</v>
      </c>
      <c r="I4519" s="75">
        <v>110.7</v>
      </c>
      <c r="J4519" s="75">
        <v>104.55</v>
      </c>
      <c r="K4519" s="75">
        <v>86.1</v>
      </c>
      <c r="L4519" s="76">
        <v>0</v>
      </c>
      <c r="M4519" s="75">
        <v>110.7</v>
      </c>
      <c r="N4519" s="75">
        <v>110.7</v>
      </c>
      <c r="O4519" s="75">
        <v>110.7</v>
      </c>
      <c r="P4519" s="77">
        <v>0</v>
      </c>
      <c r="Q4519" s="77">
        <v>114.39</v>
      </c>
    </row>
    <row r="4520" spans="1:17" x14ac:dyDescent="0.2">
      <c r="A4520" s="19">
        <v>32105124</v>
      </c>
      <c r="B4520" s="19" t="s">
        <v>2385</v>
      </c>
      <c r="C4520" s="72"/>
      <c r="D4520" s="73">
        <v>251</v>
      </c>
      <c r="E4520" s="74">
        <v>0</v>
      </c>
      <c r="G4520" s="75">
        <v>82.574100000000001</v>
      </c>
      <c r="H4520" s="75">
        <v>175.77</v>
      </c>
      <c r="I4520" s="75">
        <v>170.10000000000002</v>
      </c>
      <c r="J4520" s="75">
        <v>160.65</v>
      </c>
      <c r="K4520" s="75">
        <v>132.29999999999998</v>
      </c>
      <c r="L4520" s="74" t="s">
        <v>674</v>
      </c>
      <c r="M4520" s="75">
        <v>170.10000000000002</v>
      </c>
      <c r="N4520" s="75">
        <v>170.10000000000002</v>
      </c>
      <c r="O4520" s="75">
        <v>170.10000000000002</v>
      </c>
      <c r="P4520" s="75">
        <v>82.574100000000001</v>
      </c>
      <c r="Q4520" s="75">
        <v>175.77</v>
      </c>
    </row>
    <row r="4521" spans="1:17" x14ac:dyDescent="0.2">
      <c r="A4521" s="19">
        <v>32105132</v>
      </c>
      <c r="B4521" s="19" t="s">
        <v>2340</v>
      </c>
      <c r="C4521" s="72"/>
      <c r="D4521" s="73">
        <v>238.25</v>
      </c>
      <c r="E4521" s="74">
        <v>0</v>
      </c>
      <c r="G4521" s="75">
        <v>552.31654000000003</v>
      </c>
      <c r="H4521" s="75">
        <v>427.8</v>
      </c>
      <c r="I4521" s="75">
        <v>414</v>
      </c>
      <c r="J4521" s="75">
        <v>391</v>
      </c>
      <c r="K4521" s="75">
        <v>322</v>
      </c>
      <c r="L4521" s="76">
        <v>0</v>
      </c>
      <c r="M4521" s="75">
        <v>414</v>
      </c>
      <c r="N4521" s="75">
        <v>414</v>
      </c>
      <c r="O4521" s="75">
        <v>414</v>
      </c>
      <c r="P4521" s="77">
        <v>0</v>
      </c>
      <c r="Q4521" s="77">
        <v>552.31654000000003</v>
      </c>
    </row>
    <row r="4522" spans="1:17" x14ac:dyDescent="0.2">
      <c r="A4522" s="19">
        <v>32105157</v>
      </c>
      <c r="B4522" s="19" t="s">
        <v>2970</v>
      </c>
      <c r="C4522" s="72"/>
      <c r="D4522" s="73">
        <v>453.25</v>
      </c>
      <c r="E4522" s="74">
        <v>0</v>
      </c>
      <c r="G4522" s="75">
        <v>446.92509999999999</v>
      </c>
      <c r="H4522" s="75">
        <v>332.94</v>
      </c>
      <c r="I4522" s="75">
        <v>322.2</v>
      </c>
      <c r="J4522" s="75">
        <v>304.3</v>
      </c>
      <c r="K4522" s="75">
        <v>250.6</v>
      </c>
      <c r="L4522" s="76">
        <v>0</v>
      </c>
      <c r="M4522" s="75">
        <v>322.2</v>
      </c>
      <c r="N4522" s="75">
        <v>322.2</v>
      </c>
      <c r="O4522" s="75">
        <v>322.2</v>
      </c>
      <c r="P4522" s="77">
        <v>0</v>
      </c>
      <c r="Q4522" s="77">
        <v>446.92509999999999</v>
      </c>
    </row>
    <row r="4523" spans="1:17" x14ac:dyDescent="0.2">
      <c r="A4523" s="19">
        <v>32105199</v>
      </c>
      <c r="B4523" s="19" t="s">
        <v>4625</v>
      </c>
      <c r="C4523" s="72"/>
      <c r="D4523" s="73">
        <v>1149.5</v>
      </c>
      <c r="E4523" s="74">
        <v>0</v>
      </c>
      <c r="G4523" s="75">
        <v>277.67906999999997</v>
      </c>
      <c r="H4523" s="75">
        <v>234.36</v>
      </c>
      <c r="I4523" s="75">
        <v>226.8</v>
      </c>
      <c r="J4523" s="75">
        <v>214.2</v>
      </c>
      <c r="K4523" s="75">
        <v>176.39999999999998</v>
      </c>
      <c r="L4523" s="76">
        <v>0</v>
      </c>
      <c r="M4523" s="75">
        <v>226.8</v>
      </c>
      <c r="N4523" s="75">
        <v>226.8</v>
      </c>
      <c r="O4523" s="75">
        <v>226.8</v>
      </c>
      <c r="P4523" s="77">
        <v>0</v>
      </c>
      <c r="Q4523" s="77">
        <v>277.67906999999997</v>
      </c>
    </row>
    <row r="4524" spans="1:17" x14ac:dyDescent="0.2">
      <c r="A4524" s="19">
        <v>32105207</v>
      </c>
      <c r="B4524" s="19" t="s">
        <v>4386</v>
      </c>
      <c r="C4524" s="72"/>
      <c r="D4524" s="73">
        <v>148</v>
      </c>
      <c r="E4524" s="74">
        <v>0</v>
      </c>
      <c r="G4524" s="75">
        <v>93.58623</v>
      </c>
      <c r="H4524" s="75" t="e">
        <v>#N/A</v>
      </c>
      <c r="I4524" s="75" t="e">
        <v>#N/A</v>
      </c>
      <c r="J4524" s="75" t="e">
        <v>#N/A</v>
      </c>
      <c r="K4524" s="75" t="e">
        <v>#N/A</v>
      </c>
      <c r="L4524" s="76">
        <v>0</v>
      </c>
      <c r="M4524" s="75" t="e">
        <v>#N/A</v>
      </c>
      <c r="N4524" s="75" t="e">
        <v>#N/A</v>
      </c>
      <c r="O4524" s="75" t="e">
        <v>#N/A</v>
      </c>
      <c r="P4524" s="77"/>
      <c r="Q4524" s="77"/>
    </row>
    <row r="4525" spans="1:17" x14ac:dyDescent="0.2">
      <c r="A4525" s="19">
        <v>32105215</v>
      </c>
      <c r="B4525" s="19" t="s">
        <v>452</v>
      </c>
      <c r="C4525" s="72"/>
      <c r="D4525" s="73">
        <v>114.5</v>
      </c>
      <c r="E4525" s="74">
        <v>0</v>
      </c>
      <c r="G4525" s="75">
        <v>155.23566</v>
      </c>
      <c r="H4525" s="75" t="e">
        <v>#N/A</v>
      </c>
      <c r="I4525" s="75" t="e">
        <v>#N/A</v>
      </c>
      <c r="J4525" s="75" t="e">
        <v>#N/A</v>
      </c>
      <c r="K4525" s="75" t="e">
        <v>#N/A</v>
      </c>
      <c r="L4525" s="76">
        <v>0</v>
      </c>
      <c r="M4525" s="75" t="e">
        <v>#N/A</v>
      </c>
      <c r="N4525" s="75" t="e">
        <v>#N/A</v>
      </c>
      <c r="O4525" s="75" t="e">
        <v>#N/A</v>
      </c>
      <c r="P4525" s="77"/>
      <c r="Q4525" s="77"/>
    </row>
    <row r="4526" spans="1:17" x14ac:dyDescent="0.2">
      <c r="A4526" s="19">
        <v>32105256</v>
      </c>
      <c r="B4526" s="19" t="s">
        <v>2700</v>
      </c>
      <c r="C4526" s="72"/>
      <c r="D4526" s="73">
        <v>44</v>
      </c>
      <c r="E4526" s="74">
        <v>0</v>
      </c>
      <c r="G4526" s="75">
        <v>219.79362</v>
      </c>
      <c r="H4526" s="75" t="e">
        <v>#N/A</v>
      </c>
      <c r="I4526" s="75" t="e">
        <v>#N/A</v>
      </c>
      <c r="J4526" s="75" t="e">
        <v>#N/A</v>
      </c>
      <c r="K4526" s="75" t="e">
        <v>#N/A</v>
      </c>
      <c r="L4526" s="76">
        <v>0</v>
      </c>
      <c r="M4526" s="75" t="e">
        <v>#N/A</v>
      </c>
      <c r="N4526" s="75" t="e">
        <v>#N/A</v>
      </c>
      <c r="O4526" s="75" t="e">
        <v>#N/A</v>
      </c>
      <c r="P4526" s="77"/>
      <c r="Q4526" s="77"/>
    </row>
    <row r="4527" spans="1:17" x14ac:dyDescent="0.2">
      <c r="A4527" s="19">
        <v>32105272</v>
      </c>
      <c r="B4527" s="19" t="s">
        <v>1133</v>
      </c>
      <c r="C4527" s="72" t="s">
        <v>1134</v>
      </c>
      <c r="D4527" s="73">
        <v>10773</v>
      </c>
      <c r="E4527" s="74">
        <v>0</v>
      </c>
      <c r="G4527" s="75">
        <v>335.86868000000004</v>
      </c>
      <c r="H4527" s="75" t="e">
        <v>#N/A</v>
      </c>
      <c r="I4527" s="75" t="e">
        <v>#N/A</v>
      </c>
      <c r="J4527" s="75" t="e">
        <v>#N/A</v>
      </c>
      <c r="K4527" s="75" t="e">
        <v>#N/A</v>
      </c>
      <c r="L4527" s="76">
        <v>0</v>
      </c>
      <c r="M4527" s="75" t="e">
        <v>#N/A</v>
      </c>
      <c r="N4527" s="75" t="e">
        <v>#N/A</v>
      </c>
      <c r="O4527" s="75" t="e">
        <v>#N/A</v>
      </c>
      <c r="P4527" s="77"/>
      <c r="Q4527" s="77"/>
    </row>
    <row r="4528" spans="1:17" x14ac:dyDescent="0.2">
      <c r="A4528" s="19">
        <v>32105280</v>
      </c>
      <c r="B4528" s="19" t="s">
        <v>1131</v>
      </c>
      <c r="C4528" s="72"/>
      <c r="D4528" s="73">
        <v>1770.75</v>
      </c>
      <c r="E4528" s="74">
        <v>0</v>
      </c>
      <c r="G4528" s="75">
        <v>424.37924000000004</v>
      </c>
      <c r="H4528" s="75" t="e">
        <v>#N/A</v>
      </c>
      <c r="I4528" s="75" t="e">
        <v>#N/A</v>
      </c>
      <c r="J4528" s="75" t="e">
        <v>#N/A</v>
      </c>
      <c r="K4528" s="75" t="e">
        <v>#N/A</v>
      </c>
      <c r="L4528" s="76">
        <v>0</v>
      </c>
      <c r="M4528" s="75" t="e">
        <v>#N/A</v>
      </c>
      <c r="N4528" s="75" t="e">
        <v>#N/A</v>
      </c>
      <c r="O4528" s="75" t="e">
        <v>#N/A</v>
      </c>
      <c r="P4528" s="77"/>
      <c r="Q4528" s="77"/>
    </row>
    <row r="4529" spans="1:17" x14ac:dyDescent="0.2">
      <c r="A4529" s="19">
        <v>32105298</v>
      </c>
      <c r="B4529" s="19" t="s">
        <v>1132</v>
      </c>
      <c r="C4529" s="72"/>
      <c r="D4529" s="73">
        <v>430.25</v>
      </c>
      <c r="E4529" s="74">
        <v>0</v>
      </c>
      <c r="G4529" s="75">
        <v>92.844840000000005</v>
      </c>
      <c r="H4529" s="75" t="e">
        <v>#N/A</v>
      </c>
      <c r="I4529" s="75" t="e">
        <v>#N/A</v>
      </c>
      <c r="J4529" s="75" t="e">
        <v>#N/A</v>
      </c>
      <c r="K4529" s="75" t="e">
        <v>#N/A</v>
      </c>
      <c r="L4529" s="76">
        <v>0</v>
      </c>
      <c r="M4529" s="75" t="e">
        <v>#N/A</v>
      </c>
      <c r="N4529" s="75" t="e">
        <v>#N/A</v>
      </c>
      <c r="O4529" s="75" t="e">
        <v>#N/A</v>
      </c>
      <c r="P4529" s="77"/>
      <c r="Q4529" s="77"/>
    </row>
    <row r="4530" spans="1:17" x14ac:dyDescent="0.2">
      <c r="A4530" s="19">
        <v>32105306</v>
      </c>
      <c r="B4530" s="19" t="s">
        <v>4076</v>
      </c>
      <c r="C4530" s="72"/>
      <c r="D4530" s="73">
        <v>1649.25</v>
      </c>
      <c r="E4530" s="74">
        <v>0</v>
      </c>
      <c r="G4530" s="75">
        <v>153.06852000000001</v>
      </c>
      <c r="H4530" s="75" t="e">
        <v>#N/A</v>
      </c>
      <c r="I4530" s="75" t="e">
        <v>#N/A</v>
      </c>
      <c r="J4530" s="75" t="e">
        <v>#N/A</v>
      </c>
      <c r="K4530" s="75" t="e">
        <v>#N/A</v>
      </c>
      <c r="L4530" s="76">
        <v>0</v>
      </c>
      <c r="M4530" s="75" t="e">
        <v>#N/A</v>
      </c>
      <c r="N4530" s="75" t="e">
        <v>#N/A</v>
      </c>
      <c r="O4530" s="75" t="e">
        <v>#N/A</v>
      </c>
      <c r="P4530" s="77"/>
      <c r="Q4530" s="77"/>
    </row>
    <row r="4531" spans="1:17" x14ac:dyDescent="0.2">
      <c r="A4531" s="19">
        <v>32105314</v>
      </c>
      <c r="B4531" s="19" t="s">
        <v>888</v>
      </c>
      <c r="C4531" s="72"/>
      <c r="D4531" s="73">
        <v>303.25</v>
      </c>
      <c r="E4531" s="74">
        <v>0</v>
      </c>
      <c r="G4531" s="75">
        <v>221.97977</v>
      </c>
      <c r="H4531" s="75" t="e">
        <v>#N/A</v>
      </c>
      <c r="I4531" s="75" t="e">
        <v>#N/A</v>
      </c>
      <c r="J4531" s="75" t="e">
        <v>#N/A</v>
      </c>
      <c r="K4531" s="75" t="e">
        <v>#N/A</v>
      </c>
      <c r="L4531" s="76">
        <v>0</v>
      </c>
      <c r="M4531" s="75" t="e">
        <v>#N/A</v>
      </c>
      <c r="N4531" s="75" t="e">
        <v>#N/A</v>
      </c>
      <c r="O4531" s="75" t="e">
        <v>#N/A</v>
      </c>
      <c r="P4531" s="77"/>
      <c r="Q4531" s="77"/>
    </row>
    <row r="4532" spans="1:17" x14ac:dyDescent="0.2">
      <c r="A4532" s="19">
        <v>32105322</v>
      </c>
      <c r="B4532" s="19" t="s">
        <v>887</v>
      </c>
      <c r="C4532" s="72"/>
      <c r="D4532" s="73">
        <v>419.25</v>
      </c>
      <c r="E4532" s="74">
        <v>0</v>
      </c>
      <c r="G4532" s="75">
        <v>298.15284000000003</v>
      </c>
      <c r="H4532" s="75" t="e">
        <v>#N/A</v>
      </c>
      <c r="I4532" s="75" t="e">
        <v>#N/A</v>
      </c>
      <c r="J4532" s="75" t="e">
        <v>#N/A</v>
      </c>
      <c r="K4532" s="75" t="e">
        <v>#N/A</v>
      </c>
      <c r="L4532" s="76">
        <v>0</v>
      </c>
      <c r="M4532" s="75" t="e">
        <v>#N/A</v>
      </c>
      <c r="N4532" s="75" t="e">
        <v>#N/A</v>
      </c>
      <c r="O4532" s="75" t="e">
        <v>#N/A</v>
      </c>
      <c r="P4532" s="77"/>
      <c r="Q4532" s="77"/>
    </row>
    <row r="4533" spans="1:17" x14ac:dyDescent="0.2">
      <c r="A4533" s="19">
        <v>32105330</v>
      </c>
      <c r="B4533" s="19" t="s">
        <v>889</v>
      </c>
      <c r="C4533" s="72"/>
      <c r="D4533" s="73">
        <v>410.5</v>
      </c>
      <c r="E4533" s="74">
        <v>0</v>
      </c>
      <c r="G4533" s="75">
        <v>24.453292999999999</v>
      </c>
      <c r="H4533" s="75">
        <v>52.052100000000003</v>
      </c>
      <c r="I4533" s="75">
        <v>50.373000000000005</v>
      </c>
      <c r="J4533" s="75">
        <v>47.5745</v>
      </c>
      <c r="K4533" s="75">
        <v>39.178999999999995</v>
      </c>
      <c r="L4533" s="74" t="s">
        <v>674</v>
      </c>
      <c r="M4533" s="75">
        <v>50.373000000000005</v>
      </c>
      <c r="N4533" s="75">
        <v>50.373000000000005</v>
      </c>
      <c r="O4533" s="75">
        <v>50.373000000000005</v>
      </c>
      <c r="P4533" s="75">
        <v>24.453292999999999</v>
      </c>
      <c r="Q4533" s="75">
        <v>52.052100000000003</v>
      </c>
    </row>
    <row r="4534" spans="1:17" x14ac:dyDescent="0.2">
      <c r="A4534" s="19">
        <v>32105371</v>
      </c>
      <c r="B4534" s="19" t="s">
        <v>212</v>
      </c>
      <c r="C4534" s="72"/>
      <c r="D4534" s="73">
        <v>7</v>
      </c>
      <c r="E4534" s="74">
        <v>0</v>
      </c>
      <c r="G4534" s="75">
        <v>39.04654</v>
      </c>
      <c r="H4534" s="75">
        <v>233.66250000000002</v>
      </c>
      <c r="I4534" s="75">
        <v>226.125</v>
      </c>
      <c r="J4534" s="75">
        <v>213.5625</v>
      </c>
      <c r="K4534" s="75">
        <v>175.875</v>
      </c>
      <c r="L4534" s="76">
        <v>0</v>
      </c>
      <c r="M4534" s="75">
        <v>226.125</v>
      </c>
      <c r="N4534" s="75">
        <v>226.125</v>
      </c>
      <c r="O4534" s="75">
        <v>226.125</v>
      </c>
      <c r="P4534" s="77">
        <v>0</v>
      </c>
      <c r="Q4534" s="77">
        <v>233.66250000000002</v>
      </c>
    </row>
    <row r="4535" spans="1:17" x14ac:dyDescent="0.2">
      <c r="A4535" s="19">
        <v>32105389</v>
      </c>
      <c r="B4535" s="19" t="s">
        <v>198</v>
      </c>
      <c r="C4535" s="72"/>
      <c r="D4535" s="73">
        <v>97.5</v>
      </c>
      <c r="E4535" s="74">
        <v>0</v>
      </c>
      <c r="G4535" s="75">
        <v>30.670380000000002</v>
      </c>
      <c r="H4535" s="75">
        <v>65.286000000000001</v>
      </c>
      <c r="I4535" s="75">
        <v>63.180000000000014</v>
      </c>
      <c r="J4535" s="75">
        <v>59.67</v>
      </c>
      <c r="K4535" s="75">
        <v>49.14</v>
      </c>
      <c r="L4535" s="74" t="s">
        <v>674</v>
      </c>
      <c r="M4535" s="75">
        <v>63.180000000000014</v>
      </c>
      <c r="N4535" s="75">
        <v>63.180000000000014</v>
      </c>
      <c r="O4535" s="75">
        <v>63.180000000000014</v>
      </c>
      <c r="P4535" s="75">
        <v>30.670380000000002</v>
      </c>
      <c r="Q4535" s="75">
        <v>65.286000000000001</v>
      </c>
    </row>
    <row r="4536" spans="1:17" x14ac:dyDescent="0.2">
      <c r="A4536" s="19">
        <v>32105397</v>
      </c>
      <c r="B4536" s="19" t="s">
        <v>4686</v>
      </c>
      <c r="C4536" s="72"/>
      <c r="D4536" s="73">
        <v>122.5</v>
      </c>
      <c r="E4536" s="74">
        <v>0</v>
      </c>
      <c r="G4536" s="75">
        <v>19.660499999999999</v>
      </c>
      <c r="H4536" s="75">
        <v>41.85</v>
      </c>
      <c r="I4536" s="75">
        <v>40.500000000000007</v>
      </c>
      <c r="J4536" s="75">
        <v>38.25</v>
      </c>
      <c r="K4536" s="75">
        <v>31.499999999999996</v>
      </c>
      <c r="L4536" s="74" t="s">
        <v>674</v>
      </c>
      <c r="M4536" s="75">
        <v>40.500000000000007</v>
      </c>
      <c r="N4536" s="75">
        <v>40.500000000000007</v>
      </c>
      <c r="O4536" s="75">
        <v>40.500000000000007</v>
      </c>
      <c r="P4536" s="75">
        <v>19.660499999999999</v>
      </c>
      <c r="Q4536" s="75">
        <v>41.85</v>
      </c>
    </row>
    <row r="4537" spans="1:17" x14ac:dyDescent="0.2">
      <c r="A4537" s="19">
        <v>32105405</v>
      </c>
      <c r="B4537" s="19" t="s">
        <v>199</v>
      </c>
      <c r="C4537" s="72"/>
      <c r="D4537" s="73">
        <v>50.5</v>
      </c>
      <c r="E4537" s="74">
        <v>0</v>
      </c>
      <c r="G4537" s="75">
        <v>6.2352799999999995</v>
      </c>
      <c r="H4537" s="75">
        <v>25.807500000000001</v>
      </c>
      <c r="I4537" s="75">
        <v>24.975000000000001</v>
      </c>
      <c r="J4537" s="75">
        <v>23.587499999999999</v>
      </c>
      <c r="K4537" s="75">
        <v>19.424999999999997</v>
      </c>
      <c r="L4537" s="76">
        <v>0</v>
      </c>
      <c r="M4537" s="75">
        <v>24.975000000000001</v>
      </c>
      <c r="N4537" s="75">
        <v>24.975000000000001</v>
      </c>
      <c r="O4537" s="75">
        <v>24.975000000000001</v>
      </c>
      <c r="P4537" s="77">
        <v>0</v>
      </c>
      <c r="Q4537" s="77">
        <v>25.807500000000001</v>
      </c>
    </row>
    <row r="4538" spans="1:17" x14ac:dyDescent="0.2">
      <c r="A4538" s="19">
        <v>32105421</v>
      </c>
      <c r="B4538" s="19" t="s">
        <v>245</v>
      </c>
      <c r="C4538" s="72"/>
      <c r="D4538" s="73">
        <v>886.25</v>
      </c>
      <c r="E4538" s="74">
        <v>0</v>
      </c>
      <c r="G4538" s="75">
        <v>30.687856</v>
      </c>
      <c r="H4538" s="75">
        <v>65.3232</v>
      </c>
      <c r="I4538" s="75">
        <v>63.216000000000008</v>
      </c>
      <c r="J4538" s="75">
        <v>59.703999999999994</v>
      </c>
      <c r="K4538" s="75">
        <v>49.167999999999992</v>
      </c>
      <c r="L4538" s="74" t="s">
        <v>674</v>
      </c>
      <c r="M4538" s="75">
        <v>63.216000000000008</v>
      </c>
      <c r="N4538" s="75">
        <v>63.216000000000008</v>
      </c>
      <c r="O4538" s="75">
        <v>63.216000000000008</v>
      </c>
      <c r="P4538" s="75">
        <v>30.687856</v>
      </c>
      <c r="Q4538" s="75">
        <v>65.3232</v>
      </c>
    </row>
    <row r="4539" spans="1:17" x14ac:dyDescent="0.2">
      <c r="A4539" s="19">
        <v>32105421</v>
      </c>
      <c r="B4539" s="19" t="s">
        <v>245</v>
      </c>
      <c r="C4539" s="72"/>
      <c r="D4539" s="73">
        <v>886.25</v>
      </c>
      <c r="E4539" s="74">
        <v>0</v>
      </c>
      <c r="G4539" s="75">
        <v>0</v>
      </c>
      <c r="H4539" s="75">
        <v>0</v>
      </c>
      <c r="I4539" s="75">
        <v>0</v>
      </c>
      <c r="J4539" s="75">
        <v>0</v>
      </c>
      <c r="K4539" s="75">
        <v>0</v>
      </c>
      <c r="L4539" s="74" t="s">
        <v>674</v>
      </c>
      <c r="M4539" s="75">
        <v>0</v>
      </c>
      <c r="N4539" s="75">
        <v>0</v>
      </c>
      <c r="O4539" s="75">
        <v>0</v>
      </c>
      <c r="P4539" s="75">
        <v>0</v>
      </c>
      <c r="Q4539" s="75">
        <v>0</v>
      </c>
    </row>
    <row r="4540" spans="1:17" x14ac:dyDescent="0.2">
      <c r="A4540" s="19">
        <v>32105439</v>
      </c>
      <c r="B4540" s="19" t="s">
        <v>4063</v>
      </c>
      <c r="C4540" s="72"/>
      <c r="D4540" s="73">
        <v>161.25</v>
      </c>
      <c r="E4540" s="74">
        <v>0</v>
      </c>
      <c r="G4540" s="75">
        <v>0</v>
      </c>
      <c r="H4540" s="75" t="e">
        <v>#N/A</v>
      </c>
      <c r="I4540" s="75" t="e">
        <v>#N/A</v>
      </c>
      <c r="J4540" s="75" t="e">
        <v>#N/A</v>
      </c>
      <c r="K4540" s="75" t="e">
        <v>#N/A</v>
      </c>
      <c r="L4540" s="76">
        <v>0</v>
      </c>
      <c r="M4540" s="75" t="e">
        <v>#N/A</v>
      </c>
      <c r="N4540" s="75" t="e">
        <v>#N/A</v>
      </c>
      <c r="O4540" s="75" t="e">
        <v>#N/A</v>
      </c>
      <c r="P4540" s="77"/>
      <c r="Q4540" s="77"/>
    </row>
    <row r="4541" spans="1:17" x14ac:dyDescent="0.2">
      <c r="A4541" s="19">
        <v>32105447</v>
      </c>
      <c r="B4541" s="19" t="s">
        <v>4061</v>
      </c>
      <c r="C4541" s="72"/>
      <c r="D4541" s="73">
        <v>157.75</v>
      </c>
      <c r="E4541" s="74">
        <v>0</v>
      </c>
      <c r="G4541" s="75">
        <v>0</v>
      </c>
      <c r="H4541" s="75">
        <v>0</v>
      </c>
      <c r="I4541" s="75">
        <v>0</v>
      </c>
      <c r="J4541" s="75">
        <v>0</v>
      </c>
      <c r="K4541" s="75">
        <v>0</v>
      </c>
      <c r="L4541" s="74" t="s">
        <v>674</v>
      </c>
      <c r="M4541" s="75">
        <v>0</v>
      </c>
      <c r="N4541" s="75">
        <v>0</v>
      </c>
      <c r="O4541" s="75">
        <v>0</v>
      </c>
      <c r="P4541" s="75">
        <v>0</v>
      </c>
      <c r="Q4541" s="75">
        <v>0</v>
      </c>
    </row>
    <row r="4542" spans="1:17" x14ac:dyDescent="0.2">
      <c r="A4542" s="19">
        <v>32105454</v>
      </c>
      <c r="B4542" s="19" t="s">
        <v>3526</v>
      </c>
      <c r="C4542" s="72"/>
      <c r="D4542" s="73">
        <v>533.75</v>
      </c>
      <c r="E4542" s="74">
        <v>0</v>
      </c>
      <c r="G4542" s="75">
        <v>77.667713000000006</v>
      </c>
      <c r="H4542" s="75">
        <v>165.32610000000003</v>
      </c>
      <c r="I4542" s="75">
        <v>159.99300000000002</v>
      </c>
      <c r="J4542" s="75">
        <v>151.1045</v>
      </c>
      <c r="K4542" s="75">
        <v>124.43899999999999</v>
      </c>
      <c r="L4542" s="74" t="s">
        <v>674</v>
      </c>
      <c r="M4542" s="75">
        <v>159.99300000000002</v>
      </c>
      <c r="N4542" s="75">
        <v>159.99300000000002</v>
      </c>
      <c r="O4542" s="75">
        <v>159.99300000000002</v>
      </c>
      <c r="P4542" s="75">
        <v>77.667713000000006</v>
      </c>
      <c r="Q4542" s="75">
        <v>165.32610000000003</v>
      </c>
    </row>
    <row r="4543" spans="1:17" x14ac:dyDescent="0.2">
      <c r="A4543" s="19">
        <v>32105454</v>
      </c>
      <c r="B4543" s="19" t="s">
        <v>3526</v>
      </c>
      <c r="C4543" s="72"/>
      <c r="D4543" s="73">
        <v>533.75</v>
      </c>
      <c r="E4543" s="74">
        <v>0</v>
      </c>
      <c r="G4543" s="75">
        <v>1261.71271</v>
      </c>
      <c r="H4543" s="75">
        <v>983.29830000000004</v>
      </c>
      <c r="I4543" s="75">
        <v>951.57899999999995</v>
      </c>
      <c r="J4543" s="75">
        <v>898.71349999999995</v>
      </c>
      <c r="K4543" s="75">
        <v>740.11699999999996</v>
      </c>
      <c r="L4543" s="76">
        <v>2357.3609999999999</v>
      </c>
      <c r="M4543" s="75">
        <v>951.57899999999995</v>
      </c>
      <c r="N4543" s="75">
        <v>951.57899999999995</v>
      </c>
      <c r="O4543" s="75">
        <v>951.57899999999995</v>
      </c>
      <c r="P4543" s="77">
        <v>740.11699999999996</v>
      </c>
      <c r="Q4543" s="77">
        <v>2357.3609999999999</v>
      </c>
    </row>
    <row r="4544" spans="1:17" x14ac:dyDescent="0.2">
      <c r="A4544" s="19">
        <v>32105470</v>
      </c>
      <c r="B4544" s="19" t="s">
        <v>1381</v>
      </c>
      <c r="C4544" s="72"/>
      <c r="D4544" s="73">
        <v>7.25</v>
      </c>
      <c r="E4544" s="74">
        <v>0</v>
      </c>
      <c r="G4544" s="75">
        <v>1261.71271</v>
      </c>
      <c r="H4544" s="75">
        <v>983.29830000000004</v>
      </c>
      <c r="I4544" s="75">
        <v>951.57899999999995</v>
      </c>
      <c r="J4544" s="75">
        <v>898.71349999999995</v>
      </c>
      <c r="K4544" s="75">
        <v>740.11699999999996</v>
      </c>
      <c r="L4544" s="76">
        <v>2357.3609999999999</v>
      </c>
      <c r="M4544" s="75">
        <v>951.57899999999995</v>
      </c>
      <c r="N4544" s="75">
        <v>951.57899999999995</v>
      </c>
      <c r="O4544" s="75">
        <v>951.57899999999995</v>
      </c>
      <c r="P4544" s="77">
        <v>740.11699999999996</v>
      </c>
      <c r="Q4544" s="77">
        <v>2357.3609999999999</v>
      </c>
    </row>
    <row r="4545" spans="1:17" x14ac:dyDescent="0.2">
      <c r="A4545" s="19">
        <v>32105496</v>
      </c>
      <c r="B4545" s="19" t="s">
        <v>1663</v>
      </c>
      <c r="C4545" s="72" t="s">
        <v>1664</v>
      </c>
      <c r="D4545" s="73">
        <v>9736.75</v>
      </c>
      <c r="E4545" s="74">
        <v>0</v>
      </c>
      <c r="G4545" s="75">
        <v>1261.71271</v>
      </c>
      <c r="H4545" s="75">
        <v>983.29830000000004</v>
      </c>
      <c r="I4545" s="75">
        <v>951.57899999999995</v>
      </c>
      <c r="J4545" s="75">
        <v>898.71349999999995</v>
      </c>
      <c r="K4545" s="75">
        <v>740.11699999999996</v>
      </c>
      <c r="L4545" s="76">
        <v>2357.3609999999999</v>
      </c>
      <c r="M4545" s="75">
        <v>951.57899999999995</v>
      </c>
      <c r="N4545" s="75">
        <v>951.57899999999995</v>
      </c>
      <c r="O4545" s="75">
        <v>951.57899999999995</v>
      </c>
      <c r="P4545" s="77">
        <v>740.11699999999996</v>
      </c>
      <c r="Q4545" s="77">
        <v>2357.3609999999999</v>
      </c>
    </row>
    <row r="4546" spans="1:17" x14ac:dyDescent="0.2">
      <c r="A4546" s="19">
        <v>32105504</v>
      </c>
      <c r="B4546" s="19" t="s">
        <v>4454</v>
      </c>
      <c r="C4546" s="72"/>
      <c r="D4546" s="73">
        <v>116.25</v>
      </c>
      <c r="E4546" s="74">
        <v>0</v>
      </c>
      <c r="G4546" s="75">
        <v>2531.5236800000002</v>
      </c>
      <c r="H4546" s="75">
        <v>11625</v>
      </c>
      <c r="I4546" s="75">
        <v>11250</v>
      </c>
      <c r="J4546" s="75">
        <v>10625</v>
      </c>
      <c r="K4546" s="75">
        <v>8750</v>
      </c>
      <c r="L4546" s="76">
        <v>5383.7550000000001</v>
      </c>
      <c r="M4546" s="75">
        <v>11250</v>
      </c>
      <c r="N4546" s="75">
        <v>11250</v>
      </c>
      <c r="O4546" s="75">
        <v>11250</v>
      </c>
      <c r="P4546" s="77">
        <v>2531.5236800000002</v>
      </c>
      <c r="Q4546" s="77">
        <v>11625</v>
      </c>
    </row>
    <row r="4547" spans="1:17" x14ac:dyDescent="0.2">
      <c r="A4547" s="19">
        <v>32105512</v>
      </c>
      <c r="B4547" s="19" t="s">
        <v>4338</v>
      </c>
      <c r="C4547" s="72" t="s">
        <v>3358</v>
      </c>
      <c r="D4547" s="73">
        <v>297.25</v>
      </c>
      <c r="E4547" s="74">
        <v>0</v>
      </c>
      <c r="G4547" s="75">
        <v>163.14381999999998</v>
      </c>
      <c r="H4547" s="75">
        <v>159.96</v>
      </c>
      <c r="I4547" s="75">
        <v>154.80000000000001</v>
      </c>
      <c r="J4547" s="75">
        <v>146.19999999999999</v>
      </c>
      <c r="K4547" s="75">
        <v>120.39999999999999</v>
      </c>
      <c r="L4547" s="76">
        <v>0</v>
      </c>
      <c r="M4547" s="75">
        <v>154.80000000000001</v>
      </c>
      <c r="N4547" s="75">
        <v>154.80000000000001</v>
      </c>
      <c r="O4547" s="75">
        <v>154.80000000000001</v>
      </c>
      <c r="P4547" s="77">
        <v>0</v>
      </c>
      <c r="Q4547" s="77">
        <v>163.14381999999998</v>
      </c>
    </row>
    <row r="4548" spans="1:17" x14ac:dyDescent="0.2">
      <c r="A4548" s="19">
        <v>32105520</v>
      </c>
      <c r="B4548" s="19" t="s">
        <v>2069</v>
      </c>
      <c r="C4548" s="72"/>
      <c r="D4548" s="73">
        <v>148</v>
      </c>
      <c r="E4548" s="74">
        <v>0</v>
      </c>
      <c r="G4548" s="75">
        <v>15.94685</v>
      </c>
      <c r="H4548" s="75">
        <v>33.945</v>
      </c>
      <c r="I4548" s="75">
        <v>32.85</v>
      </c>
      <c r="J4548" s="75">
        <v>31.024999999999999</v>
      </c>
      <c r="K4548" s="75">
        <v>25.549999999999997</v>
      </c>
      <c r="L4548" s="74" t="s">
        <v>674</v>
      </c>
      <c r="M4548" s="75">
        <v>32.85</v>
      </c>
      <c r="N4548" s="75">
        <v>32.85</v>
      </c>
      <c r="O4548" s="75">
        <v>32.85</v>
      </c>
      <c r="P4548" s="75">
        <v>15.94685</v>
      </c>
      <c r="Q4548" s="75">
        <v>33.945</v>
      </c>
    </row>
    <row r="4549" spans="1:17" x14ac:dyDescent="0.2">
      <c r="A4549" s="19">
        <v>32105538</v>
      </c>
      <c r="B4549" s="19" t="s">
        <v>2067</v>
      </c>
      <c r="C4549" s="72"/>
      <c r="D4549" s="73">
        <v>339</v>
      </c>
      <c r="E4549" s="74">
        <v>0</v>
      </c>
      <c r="G4549" s="75">
        <v>214.85102000000001</v>
      </c>
      <c r="H4549" s="75">
        <v>768.87750000000005</v>
      </c>
      <c r="I4549" s="75">
        <v>744.07500000000005</v>
      </c>
      <c r="J4549" s="75">
        <v>702.73749999999995</v>
      </c>
      <c r="K4549" s="75">
        <v>578.72499999999991</v>
      </c>
      <c r="L4549" s="76">
        <v>0</v>
      </c>
      <c r="M4549" s="75">
        <v>744.07500000000005</v>
      </c>
      <c r="N4549" s="75">
        <v>744.07500000000005</v>
      </c>
      <c r="O4549" s="75">
        <v>744.07500000000005</v>
      </c>
      <c r="P4549" s="77">
        <v>0</v>
      </c>
      <c r="Q4549" s="77">
        <v>768.87750000000005</v>
      </c>
    </row>
    <row r="4550" spans="1:17" x14ac:dyDescent="0.2">
      <c r="A4550" s="19">
        <v>32105553</v>
      </c>
      <c r="B4550" s="19" t="s">
        <v>2068</v>
      </c>
      <c r="C4550" s="72"/>
      <c r="D4550" s="73">
        <v>200.5</v>
      </c>
      <c r="E4550" s="74">
        <v>0</v>
      </c>
      <c r="G4550" s="75">
        <v>128.6977</v>
      </c>
      <c r="H4550" s="75">
        <v>616.9434</v>
      </c>
      <c r="I4550" s="75">
        <v>597.04200000000003</v>
      </c>
      <c r="J4550" s="75">
        <v>563.87299999999993</v>
      </c>
      <c r="K4550" s="75">
        <v>464.36599999999999</v>
      </c>
      <c r="L4550" s="76">
        <v>71.829000000000008</v>
      </c>
      <c r="M4550" s="75">
        <v>597.04200000000003</v>
      </c>
      <c r="N4550" s="75">
        <v>597.04200000000003</v>
      </c>
      <c r="O4550" s="75">
        <v>597.04200000000003</v>
      </c>
      <c r="P4550" s="77">
        <v>71.829000000000008</v>
      </c>
      <c r="Q4550" s="77">
        <v>616.9434</v>
      </c>
    </row>
    <row r="4551" spans="1:17" x14ac:dyDescent="0.2">
      <c r="A4551" s="19">
        <v>32105561</v>
      </c>
      <c r="B4551" s="19" t="s">
        <v>2066</v>
      </c>
      <c r="C4551" s="72"/>
      <c r="D4551" s="73">
        <v>1283.5</v>
      </c>
      <c r="E4551" s="74">
        <v>0</v>
      </c>
      <c r="G4551" s="75">
        <v>87.345047999999991</v>
      </c>
      <c r="H4551" s="75">
        <v>185.9256</v>
      </c>
      <c r="I4551" s="75">
        <v>179.92800000000003</v>
      </c>
      <c r="J4551" s="75">
        <v>169.93199999999999</v>
      </c>
      <c r="K4551" s="75">
        <v>139.94399999999999</v>
      </c>
      <c r="L4551" s="74" t="s">
        <v>674</v>
      </c>
      <c r="M4551" s="75">
        <v>179.92800000000003</v>
      </c>
      <c r="N4551" s="75">
        <v>179.92800000000003</v>
      </c>
      <c r="O4551" s="75">
        <v>179.92800000000003</v>
      </c>
      <c r="P4551" s="75">
        <v>87.345047999999991</v>
      </c>
      <c r="Q4551" s="75">
        <v>185.9256</v>
      </c>
    </row>
    <row r="4552" spans="1:17" x14ac:dyDescent="0.2">
      <c r="A4552" s="19">
        <v>32105579</v>
      </c>
      <c r="B4552" s="19" t="s">
        <v>2104</v>
      </c>
      <c r="C4552" s="72"/>
      <c r="D4552" s="73">
        <v>962</v>
      </c>
      <c r="E4552" s="74">
        <v>0</v>
      </c>
      <c r="G4552" s="75">
        <v>0.79515800000000003</v>
      </c>
      <c r="H4552" s="75">
        <v>1.6926000000000001</v>
      </c>
      <c r="I4552" s="75">
        <v>1.6380000000000003</v>
      </c>
      <c r="J4552" s="75">
        <v>1.5469999999999999</v>
      </c>
      <c r="K4552" s="75">
        <v>1.274</v>
      </c>
      <c r="L4552" s="74" t="s">
        <v>674</v>
      </c>
      <c r="M4552" s="75">
        <v>1.6380000000000003</v>
      </c>
      <c r="N4552" s="75">
        <v>1.6380000000000003</v>
      </c>
      <c r="O4552" s="75">
        <v>1.6380000000000003</v>
      </c>
      <c r="P4552" s="75">
        <v>0.79515800000000003</v>
      </c>
      <c r="Q4552" s="75">
        <v>1.6926000000000001</v>
      </c>
    </row>
    <row r="4553" spans="1:17" x14ac:dyDescent="0.2">
      <c r="A4553" s="19">
        <v>32105587</v>
      </c>
      <c r="B4553" s="19" t="s">
        <v>2065</v>
      </c>
      <c r="C4553" s="72"/>
      <c r="D4553" s="73">
        <v>1225</v>
      </c>
      <c r="E4553" s="74">
        <v>0</v>
      </c>
      <c r="G4553" s="75">
        <v>132.76584</v>
      </c>
      <c r="H4553" s="75">
        <v>383.64359999999999</v>
      </c>
      <c r="I4553" s="75">
        <v>371.26799999999997</v>
      </c>
      <c r="J4553" s="75">
        <v>350.642</v>
      </c>
      <c r="K4553" s="75">
        <v>288.76399999999995</v>
      </c>
      <c r="L4553" s="76">
        <v>100.872</v>
      </c>
      <c r="M4553" s="75">
        <v>371.26799999999997</v>
      </c>
      <c r="N4553" s="75">
        <v>371.26799999999997</v>
      </c>
      <c r="O4553" s="75">
        <v>371.26799999999997</v>
      </c>
      <c r="P4553" s="77">
        <v>100.872</v>
      </c>
      <c r="Q4553" s="77">
        <v>383.64359999999999</v>
      </c>
    </row>
    <row r="4554" spans="1:17" x14ac:dyDescent="0.2">
      <c r="A4554" s="19">
        <v>32105595</v>
      </c>
      <c r="B4554" s="19" t="s">
        <v>2103</v>
      </c>
      <c r="C4554" s="72"/>
      <c r="D4554" s="73">
        <v>935.25</v>
      </c>
      <c r="E4554" s="74">
        <v>0</v>
      </c>
      <c r="G4554" s="75">
        <v>132.76584</v>
      </c>
      <c r="H4554" s="75">
        <v>355.49250000000001</v>
      </c>
      <c r="I4554" s="75">
        <v>344.02500000000003</v>
      </c>
      <c r="J4554" s="75">
        <v>324.91249999999997</v>
      </c>
      <c r="K4554" s="75">
        <v>267.57499999999999</v>
      </c>
      <c r="L4554" s="76">
        <v>100.872</v>
      </c>
      <c r="M4554" s="75">
        <v>344.02500000000003</v>
      </c>
      <c r="N4554" s="75">
        <v>344.02500000000003</v>
      </c>
      <c r="O4554" s="75">
        <v>344.02500000000003</v>
      </c>
      <c r="P4554" s="77">
        <v>100.872</v>
      </c>
      <c r="Q4554" s="77">
        <v>355.49250000000001</v>
      </c>
    </row>
    <row r="4555" spans="1:17" x14ac:dyDescent="0.2">
      <c r="A4555" s="19">
        <v>32105603</v>
      </c>
      <c r="B4555" s="19" t="s">
        <v>2102</v>
      </c>
      <c r="C4555" s="72"/>
      <c r="D4555" s="73">
        <v>1341.25</v>
      </c>
      <c r="E4555" s="74">
        <v>0</v>
      </c>
      <c r="G4555" s="75">
        <v>132.76584</v>
      </c>
      <c r="H4555" s="75">
        <v>355.49250000000001</v>
      </c>
      <c r="I4555" s="75">
        <v>344.02500000000003</v>
      </c>
      <c r="J4555" s="75">
        <v>324.91249999999997</v>
      </c>
      <c r="K4555" s="75">
        <v>267.57499999999999</v>
      </c>
      <c r="L4555" s="76">
        <v>100.872</v>
      </c>
      <c r="M4555" s="75">
        <v>344.02500000000003</v>
      </c>
      <c r="N4555" s="75">
        <v>344.02500000000003</v>
      </c>
      <c r="O4555" s="75">
        <v>344.02500000000003</v>
      </c>
      <c r="P4555" s="77">
        <v>100.872</v>
      </c>
      <c r="Q4555" s="77">
        <v>355.49250000000001</v>
      </c>
    </row>
    <row r="4556" spans="1:17" x14ac:dyDescent="0.2">
      <c r="A4556" s="19">
        <v>32105611</v>
      </c>
      <c r="B4556" s="19" t="s">
        <v>2099</v>
      </c>
      <c r="C4556" s="72"/>
      <c r="D4556" s="73">
        <v>154.25</v>
      </c>
      <c r="E4556" s="74">
        <v>0</v>
      </c>
      <c r="G4556" s="75">
        <v>0</v>
      </c>
      <c r="H4556" s="75">
        <v>404.9778</v>
      </c>
      <c r="I4556" s="75">
        <v>391.91399999999999</v>
      </c>
      <c r="J4556" s="75">
        <v>370.14099999999996</v>
      </c>
      <c r="K4556" s="75">
        <v>304.82199999999995</v>
      </c>
      <c r="L4556" s="76">
        <v>0</v>
      </c>
      <c r="M4556" s="75">
        <v>391.91399999999999</v>
      </c>
      <c r="N4556" s="75">
        <v>391.91399999999999</v>
      </c>
      <c r="O4556" s="75">
        <v>391.91399999999999</v>
      </c>
      <c r="P4556" s="77">
        <v>0</v>
      </c>
      <c r="Q4556" s="77">
        <v>404.9778</v>
      </c>
    </row>
    <row r="4557" spans="1:17" x14ac:dyDescent="0.2">
      <c r="A4557" s="19">
        <v>32105629</v>
      </c>
      <c r="B4557" s="19" t="s">
        <v>2105</v>
      </c>
      <c r="C4557" s="72"/>
      <c r="D4557" s="73">
        <v>194.75</v>
      </c>
      <c r="E4557" s="74">
        <v>0</v>
      </c>
      <c r="G4557" s="75">
        <v>132.76584</v>
      </c>
      <c r="H4557" s="75">
        <v>383.64359999999999</v>
      </c>
      <c r="I4557" s="75">
        <v>371.26799999999997</v>
      </c>
      <c r="J4557" s="75">
        <v>350.642</v>
      </c>
      <c r="K4557" s="75">
        <v>288.76399999999995</v>
      </c>
      <c r="L4557" s="76">
        <v>100.872</v>
      </c>
      <c r="M4557" s="75">
        <v>371.26799999999997</v>
      </c>
      <c r="N4557" s="75">
        <v>371.26799999999997</v>
      </c>
      <c r="O4557" s="75">
        <v>371.26799999999997</v>
      </c>
      <c r="P4557" s="77">
        <v>100.872</v>
      </c>
      <c r="Q4557" s="77">
        <v>383.64359999999999</v>
      </c>
    </row>
    <row r="4558" spans="1:17" x14ac:dyDescent="0.2">
      <c r="A4558" s="19">
        <v>32105645</v>
      </c>
      <c r="B4558" s="19" t="s">
        <v>1631</v>
      </c>
      <c r="C4558" s="72"/>
      <c r="D4558" s="73">
        <v>309.5</v>
      </c>
      <c r="E4558" s="74">
        <v>0</v>
      </c>
      <c r="G4558" s="75">
        <v>132.76584</v>
      </c>
      <c r="H4558" s="75">
        <v>355.49250000000001</v>
      </c>
      <c r="I4558" s="75">
        <v>344.02500000000003</v>
      </c>
      <c r="J4558" s="75">
        <v>324.91249999999997</v>
      </c>
      <c r="K4558" s="75">
        <v>267.57499999999999</v>
      </c>
      <c r="L4558" s="76">
        <v>100.872</v>
      </c>
      <c r="M4558" s="75">
        <v>344.02500000000003</v>
      </c>
      <c r="N4558" s="75">
        <v>344.02500000000003</v>
      </c>
      <c r="O4558" s="75">
        <v>344.02500000000003</v>
      </c>
      <c r="P4558" s="77">
        <v>100.872</v>
      </c>
      <c r="Q4558" s="77">
        <v>355.49250000000001</v>
      </c>
    </row>
    <row r="4559" spans="1:17" x14ac:dyDescent="0.2">
      <c r="A4559" s="19">
        <v>32105660</v>
      </c>
      <c r="B4559" s="19" t="s">
        <v>4445</v>
      </c>
      <c r="C4559" s="72"/>
      <c r="D4559" s="73">
        <v>859.25</v>
      </c>
      <c r="E4559" s="74">
        <v>0</v>
      </c>
      <c r="G4559" s="75">
        <v>23.45834</v>
      </c>
      <c r="H4559" s="75">
        <v>58.152900000000002</v>
      </c>
      <c r="I4559" s="75">
        <v>56.277000000000001</v>
      </c>
      <c r="J4559" s="75">
        <v>53.150500000000001</v>
      </c>
      <c r="K4559" s="75">
        <v>43.771000000000001</v>
      </c>
      <c r="L4559" s="76">
        <v>0</v>
      </c>
      <c r="M4559" s="75">
        <v>56.277000000000001</v>
      </c>
      <c r="N4559" s="75">
        <v>56.277000000000001</v>
      </c>
      <c r="O4559" s="75">
        <v>56.277000000000001</v>
      </c>
      <c r="P4559" s="77">
        <v>0</v>
      </c>
      <c r="Q4559" s="77">
        <v>58.152900000000002</v>
      </c>
    </row>
    <row r="4560" spans="1:17" x14ac:dyDescent="0.2">
      <c r="A4560" s="19">
        <v>32105678</v>
      </c>
      <c r="B4560" s="19" t="s">
        <v>4446</v>
      </c>
      <c r="C4560" s="72"/>
      <c r="D4560" s="73">
        <v>940.75</v>
      </c>
      <c r="E4560" s="74">
        <v>0</v>
      </c>
      <c r="G4560" s="75">
        <v>0</v>
      </c>
      <c r="H4560" s="75">
        <v>129.19559999999998</v>
      </c>
      <c r="I4560" s="75">
        <v>125.02799999999999</v>
      </c>
      <c r="J4560" s="75">
        <v>118.08199999999998</v>
      </c>
      <c r="K4560" s="75">
        <v>97.243999999999986</v>
      </c>
      <c r="L4560" s="76">
        <v>0</v>
      </c>
      <c r="M4560" s="75">
        <v>125.02799999999999</v>
      </c>
      <c r="N4560" s="75">
        <v>125.02799999999999</v>
      </c>
      <c r="O4560" s="75">
        <v>125.02799999999999</v>
      </c>
      <c r="P4560" s="77">
        <v>0</v>
      </c>
      <c r="Q4560" s="77">
        <v>129.19559999999998</v>
      </c>
    </row>
    <row r="4561" spans="1:17" x14ac:dyDescent="0.2">
      <c r="A4561" s="19">
        <v>32105686</v>
      </c>
      <c r="B4561" s="19" t="s">
        <v>4447</v>
      </c>
      <c r="C4561" s="72"/>
      <c r="D4561" s="73">
        <v>859.25</v>
      </c>
      <c r="E4561" s="74">
        <v>0</v>
      </c>
      <c r="G4561" s="75">
        <v>0</v>
      </c>
      <c r="H4561" s="75">
        <v>116.1105</v>
      </c>
      <c r="I4561" s="75">
        <v>112.36499999999999</v>
      </c>
      <c r="J4561" s="75">
        <v>106.12249999999999</v>
      </c>
      <c r="K4561" s="75">
        <v>87.394999999999996</v>
      </c>
      <c r="L4561" s="76">
        <v>0</v>
      </c>
      <c r="M4561" s="75">
        <v>112.36499999999999</v>
      </c>
      <c r="N4561" s="75">
        <v>112.36499999999999</v>
      </c>
      <c r="O4561" s="75">
        <v>112.36499999999999</v>
      </c>
      <c r="P4561" s="77">
        <v>0</v>
      </c>
      <c r="Q4561" s="77">
        <v>116.1105</v>
      </c>
    </row>
    <row r="4562" spans="1:17" x14ac:dyDescent="0.2">
      <c r="A4562" s="19">
        <v>32105694</v>
      </c>
      <c r="B4562" s="19" t="s">
        <v>1940</v>
      </c>
      <c r="C4562" s="72"/>
      <c r="D4562" s="73">
        <v>86</v>
      </c>
      <c r="E4562" s="74">
        <v>0</v>
      </c>
      <c r="G4562" s="75">
        <v>0</v>
      </c>
      <c r="H4562" s="75">
        <v>107.6568</v>
      </c>
      <c r="I4562" s="75">
        <v>104.18400000000001</v>
      </c>
      <c r="J4562" s="75">
        <v>98.396000000000001</v>
      </c>
      <c r="K4562" s="75">
        <v>81.031999999999996</v>
      </c>
      <c r="L4562" s="76">
        <v>0</v>
      </c>
      <c r="M4562" s="75">
        <v>104.18400000000001</v>
      </c>
      <c r="N4562" s="75">
        <v>104.18400000000001</v>
      </c>
      <c r="O4562" s="75">
        <v>104.18400000000001</v>
      </c>
      <c r="P4562" s="77">
        <v>0</v>
      </c>
      <c r="Q4562" s="77">
        <v>107.6568</v>
      </c>
    </row>
    <row r="4563" spans="1:17" x14ac:dyDescent="0.2">
      <c r="A4563" s="19">
        <v>32105702</v>
      </c>
      <c r="B4563" s="19" t="s">
        <v>4457</v>
      </c>
      <c r="C4563" s="72" t="s">
        <v>35</v>
      </c>
      <c r="D4563" s="73">
        <v>3595</v>
      </c>
      <c r="E4563" s="74">
        <v>0</v>
      </c>
      <c r="G4563" s="75">
        <v>0</v>
      </c>
      <c r="H4563" s="75">
        <v>118.12860000000001</v>
      </c>
      <c r="I4563" s="75">
        <v>114.318</v>
      </c>
      <c r="J4563" s="75">
        <v>107.967</v>
      </c>
      <c r="K4563" s="75">
        <v>88.913999999999987</v>
      </c>
      <c r="L4563" s="76">
        <v>0</v>
      </c>
      <c r="M4563" s="75">
        <v>114.318</v>
      </c>
      <c r="N4563" s="75">
        <v>114.318</v>
      </c>
      <c r="O4563" s="75">
        <v>114.318</v>
      </c>
      <c r="P4563" s="77">
        <v>0</v>
      </c>
      <c r="Q4563" s="77">
        <v>118.12860000000001</v>
      </c>
    </row>
    <row r="4564" spans="1:17" x14ac:dyDescent="0.2">
      <c r="A4564" s="19">
        <v>32105728</v>
      </c>
      <c r="B4564" s="19" t="s">
        <v>4461</v>
      </c>
      <c r="C4564" s="72"/>
      <c r="D4564" s="73">
        <v>3698</v>
      </c>
      <c r="E4564" s="74">
        <v>0</v>
      </c>
      <c r="G4564" s="75">
        <v>121.8951</v>
      </c>
      <c r="H4564" s="75">
        <v>259.47000000000003</v>
      </c>
      <c r="I4564" s="75">
        <v>251.10000000000005</v>
      </c>
      <c r="J4564" s="75">
        <v>237.15</v>
      </c>
      <c r="K4564" s="75">
        <v>195.29999999999998</v>
      </c>
      <c r="L4564" s="74" t="s">
        <v>674</v>
      </c>
      <c r="M4564" s="75">
        <v>251.10000000000005</v>
      </c>
      <c r="N4564" s="75">
        <v>251.10000000000005</v>
      </c>
      <c r="O4564" s="75">
        <v>251.10000000000005</v>
      </c>
      <c r="P4564" s="75">
        <v>121.8951</v>
      </c>
      <c r="Q4564" s="75">
        <v>259.47000000000003</v>
      </c>
    </row>
    <row r="4565" spans="1:17" x14ac:dyDescent="0.2">
      <c r="A4565" s="19">
        <v>32105736</v>
      </c>
      <c r="B4565" s="19" t="s">
        <v>2110</v>
      </c>
      <c r="C4565" s="72"/>
      <c r="D4565" s="73">
        <v>766.5</v>
      </c>
      <c r="E4565" s="74">
        <v>0</v>
      </c>
      <c r="G4565" s="75">
        <v>0</v>
      </c>
      <c r="H4565" s="75">
        <v>0</v>
      </c>
      <c r="I4565" s="75">
        <v>0</v>
      </c>
      <c r="J4565" s="75">
        <v>0</v>
      </c>
      <c r="K4565" s="75">
        <v>0</v>
      </c>
      <c r="L4565" s="74" t="s">
        <v>674</v>
      </c>
      <c r="M4565" s="75">
        <v>0</v>
      </c>
      <c r="N4565" s="75">
        <v>0</v>
      </c>
      <c r="O4565" s="75">
        <v>0</v>
      </c>
      <c r="P4565" s="75">
        <v>0</v>
      </c>
      <c r="Q4565" s="75">
        <v>0</v>
      </c>
    </row>
    <row r="4566" spans="1:17" x14ac:dyDescent="0.2">
      <c r="A4566" s="19">
        <v>32105744</v>
      </c>
      <c r="B4566" s="19" t="s">
        <v>4331</v>
      </c>
      <c r="C4566" s="72" t="s">
        <v>35</v>
      </c>
      <c r="D4566" s="73">
        <v>809</v>
      </c>
      <c r="E4566" s="74">
        <v>0</v>
      </c>
      <c r="G4566" s="75">
        <v>9.42896</v>
      </c>
      <c r="H4566" s="75">
        <v>151.59</v>
      </c>
      <c r="I4566" s="75">
        <v>146.70000000000002</v>
      </c>
      <c r="J4566" s="75">
        <v>138.54999999999998</v>
      </c>
      <c r="K4566" s="75">
        <v>114.1</v>
      </c>
      <c r="L4566" s="76">
        <v>0</v>
      </c>
      <c r="M4566" s="75">
        <v>146.70000000000002</v>
      </c>
      <c r="N4566" s="75">
        <v>146.70000000000002</v>
      </c>
      <c r="O4566" s="75">
        <v>146.70000000000002</v>
      </c>
      <c r="P4566" s="77">
        <v>0</v>
      </c>
      <c r="Q4566" s="77">
        <v>151.59</v>
      </c>
    </row>
    <row r="4567" spans="1:17" x14ac:dyDescent="0.2">
      <c r="A4567" s="19">
        <v>32105751</v>
      </c>
      <c r="B4567" s="19" t="s">
        <v>2095</v>
      </c>
      <c r="C4567" s="72"/>
      <c r="D4567" s="73">
        <v>705.5</v>
      </c>
      <c r="E4567" s="74">
        <v>0</v>
      </c>
      <c r="G4567" s="75">
        <v>9.7331199999999995</v>
      </c>
      <c r="H4567" s="75">
        <v>151.59</v>
      </c>
      <c r="I4567" s="75">
        <v>146.70000000000002</v>
      </c>
      <c r="J4567" s="75">
        <v>138.54999999999998</v>
      </c>
      <c r="K4567" s="75">
        <v>114.1</v>
      </c>
      <c r="L4567" s="76">
        <v>0</v>
      </c>
      <c r="M4567" s="75">
        <v>146.70000000000002</v>
      </c>
      <c r="N4567" s="75">
        <v>146.70000000000002</v>
      </c>
      <c r="O4567" s="75">
        <v>146.70000000000002</v>
      </c>
      <c r="P4567" s="77">
        <v>0</v>
      </c>
      <c r="Q4567" s="77">
        <v>151.59</v>
      </c>
    </row>
    <row r="4568" spans="1:17" x14ac:dyDescent="0.2">
      <c r="A4568" s="19">
        <v>32105769</v>
      </c>
      <c r="B4568" s="19" t="s">
        <v>2101</v>
      </c>
      <c r="C4568" s="72"/>
      <c r="D4568" s="73">
        <v>762.75</v>
      </c>
      <c r="E4568" s="74">
        <v>0</v>
      </c>
      <c r="G4568" s="75">
        <v>0</v>
      </c>
      <c r="H4568" s="75">
        <v>11.8482</v>
      </c>
      <c r="I4568" s="75">
        <v>11.466000000000001</v>
      </c>
      <c r="J4568" s="75">
        <v>10.829000000000001</v>
      </c>
      <c r="K4568" s="75">
        <v>8.9179999999999993</v>
      </c>
      <c r="L4568" s="76">
        <v>0</v>
      </c>
      <c r="M4568" s="75">
        <v>11.466000000000001</v>
      </c>
      <c r="N4568" s="75">
        <v>11.466000000000001</v>
      </c>
      <c r="O4568" s="75">
        <v>11.466000000000001</v>
      </c>
      <c r="P4568" s="77">
        <v>0</v>
      </c>
      <c r="Q4568" s="77">
        <v>11.8482</v>
      </c>
    </row>
    <row r="4569" spans="1:17" x14ac:dyDescent="0.2">
      <c r="A4569" s="19">
        <v>32105777</v>
      </c>
      <c r="B4569" s="19" t="s">
        <v>2106</v>
      </c>
      <c r="C4569" s="72"/>
      <c r="D4569" s="73">
        <v>812.5</v>
      </c>
      <c r="E4569" s="74">
        <v>0</v>
      </c>
      <c r="G4569" s="75">
        <v>30.897568</v>
      </c>
      <c r="H4569" s="75">
        <v>65.769599999999997</v>
      </c>
      <c r="I4569" s="75">
        <v>63.64800000000001</v>
      </c>
      <c r="J4569" s="75">
        <v>60.111999999999995</v>
      </c>
      <c r="K4569" s="75">
        <v>49.503999999999998</v>
      </c>
      <c r="L4569" s="74" t="s">
        <v>674</v>
      </c>
      <c r="M4569" s="75">
        <v>63.64800000000001</v>
      </c>
      <c r="N4569" s="75">
        <v>63.64800000000001</v>
      </c>
      <c r="O4569" s="75">
        <v>63.64800000000001</v>
      </c>
      <c r="P4569" s="75">
        <v>30.897568</v>
      </c>
      <c r="Q4569" s="75">
        <v>65.769599999999997</v>
      </c>
    </row>
    <row r="4570" spans="1:17" x14ac:dyDescent="0.2">
      <c r="A4570" s="19">
        <v>32105785</v>
      </c>
      <c r="B4570" s="19" t="s">
        <v>2107</v>
      </c>
      <c r="C4570" s="72"/>
      <c r="D4570" s="73">
        <v>870</v>
      </c>
      <c r="E4570" s="74">
        <v>0</v>
      </c>
      <c r="G4570" s="75">
        <v>13.972062000000001</v>
      </c>
      <c r="H4570" s="75">
        <v>29.741400000000002</v>
      </c>
      <c r="I4570" s="75">
        <v>28.782000000000004</v>
      </c>
      <c r="J4570" s="75">
        <v>27.183</v>
      </c>
      <c r="K4570" s="75">
        <v>22.385999999999999</v>
      </c>
      <c r="L4570" s="74" t="s">
        <v>674</v>
      </c>
      <c r="M4570" s="75">
        <v>28.782000000000004</v>
      </c>
      <c r="N4570" s="75">
        <v>28.782000000000004</v>
      </c>
      <c r="O4570" s="75">
        <v>28.782000000000004</v>
      </c>
      <c r="P4570" s="75">
        <v>13.972062000000001</v>
      </c>
      <c r="Q4570" s="75">
        <v>29.741400000000002</v>
      </c>
    </row>
    <row r="4571" spans="1:17" x14ac:dyDescent="0.2">
      <c r="A4571" s="19">
        <v>32105793</v>
      </c>
      <c r="B4571" s="19" t="s">
        <v>2071</v>
      </c>
      <c r="C4571" s="72"/>
      <c r="D4571" s="73">
        <v>1168.25</v>
      </c>
      <c r="E4571" s="74">
        <v>0</v>
      </c>
      <c r="G4571" s="75">
        <v>4.0893839999999999</v>
      </c>
      <c r="H4571" s="75">
        <v>8.7048000000000005</v>
      </c>
      <c r="I4571" s="75">
        <v>8.4240000000000013</v>
      </c>
      <c r="J4571" s="75">
        <v>7.9559999999999995</v>
      </c>
      <c r="K4571" s="75">
        <v>6.5519999999999996</v>
      </c>
      <c r="L4571" s="74" t="s">
        <v>674</v>
      </c>
      <c r="M4571" s="75">
        <v>8.4240000000000013</v>
      </c>
      <c r="N4571" s="75">
        <v>8.4240000000000013</v>
      </c>
      <c r="O4571" s="75">
        <v>8.4240000000000013</v>
      </c>
      <c r="P4571" s="75">
        <v>4.0893839999999999</v>
      </c>
      <c r="Q4571" s="75">
        <v>8.7048000000000005</v>
      </c>
    </row>
    <row r="4572" spans="1:17" x14ac:dyDescent="0.2">
      <c r="A4572" s="19">
        <v>32105801</v>
      </c>
      <c r="B4572" s="19" t="s">
        <v>2113</v>
      </c>
      <c r="C4572" s="72"/>
      <c r="D4572" s="73">
        <v>1412.75</v>
      </c>
      <c r="E4572" s="74">
        <v>0</v>
      </c>
      <c r="G4572" s="75">
        <v>7.9515799999999999</v>
      </c>
      <c r="H4572" s="75">
        <v>16.926000000000002</v>
      </c>
      <c r="I4572" s="75">
        <v>16.380000000000003</v>
      </c>
      <c r="J4572" s="75">
        <v>15.469999999999999</v>
      </c>
      <c r="K4572" s="75">
        <v>12.739999999999998</v>
      </c>
      <c r="L4572" s="74" t="s">
        <v>674</v>
      </c>
      <c r="M4572" s="75">
        <v>16.380000000000003</v>
      </c>
      <c r="N4572" s="75">
        <v>16.380000000000003</v>
      </c>
      <c r="O4572" s="75">
        <v>16.380000000000003</v>
      </c>
      <c r="P4572" s="75">
        <v>7.9515799999999999</v>
      </c>
      <c r="Q4572" s="75">
        <v>16.926000000000002</v>
      </c>
    </row>
    <row r="4573" spans="1:17" x14ac:dyDescent="0.2">
      <c r="A4573" s="19">
        <v>32105819</v>
      </c>
      <c r="B4573" s="19" t="s">
        <v>2108</v>
      </c>
      <c r="C4573" s="72"/>
      <c r="D4573" s="73">
        <v>1157.5</v>
      </c>
      <c r="E4573" s="74">
        <v>0</v>
      </c>
      <c r="G4573" s="75">
        <v>6.3612640000000003</v>
      </c>
      <c r="H4573" s="75">
        <v>13.540800000000001</v>
      </c>
      <c r="I4573" s="75">
        <v>13.104000000000003</v>
      </c>
      <c r="J4573" s="75">
        <v>12.375999999999999</v>
      </c>
      <c r="K4573" s="75">
        <v>10.192</v>
      </c>
      <c r="L4573" s="74" t="s">
        <v>674</v>
      </c>
      <c r="M4573" s="75">
        <v>13.104000000000003</v>
      </c>
      <c r="N4573" s="75">
        <v>13.104000000000003</v>
      </c>
      <c r="O4573" s="75">
        <v>13.104000000000003</v>
      </c>
      <c r="P4573" s="75">
        <v>6.3612640000000003</v>
      </c>
      <c r="Q4573" s="75">
        <v>13.540800000000001</v>
      </c>
    </row>
    <row r="4574" spans="1:17" x14ac:dyDescent="0.2">
      <c r="A4574" s="19">
        <v>32105827</v>
      </c>
      <c r="B4574" s="19" t="s">
        <v>2109</v>
      </c>
      <c r="C4574" s="72"/>
      <c r="D4574" s="73">
        <v>1412.75</v>
      </c>
      <c r="E4574" s="74">
        <v>0</v>
      </c>
      <c r="G4574" s="75">
        <v>3.9757899999999999</v>
      </c>
      <c r="H4574" s="75">
        <v>8.463000000000001</v>
      </c>
      <c r="I4574" s="75">
        <v>8.1900000000000013</v>
      </c>
      <c r="J4574" s="75">
        <v>7.7349999999999994</v>
      </c>
      <c r="K4574" s="75">
        <v>6.3699999999999992</v>
      </c>
      <c r="L4574" s="74" t="s">
        <v>674</v>
      </c>
      <c r="M4574" s="75">
        <v>8.1900000000000013</v>
      </c>
      <c r="N4574" s="75">
        <v>8.1900000000000013</v>
      </c>
      <c r="O4574" s="75">
        <v>8.1900000000000013</v>
      </c>
      <c r="P4574" s="75">
        <v>3.9757899999999999</v>
      </c>
      <c r="Q4574" s="75">
        <v>8.463000000000001</v>
      </c>
    </row>
    <row r="4575" spans="1:17" x14ac:dyDescent="0.2">
      <c r="A4575" s="19">
        <v>32105850</v>
      </c>
      <c r="B4575" s="19" t="s">
        <v>2112</v>
      </c>
      <c r="C4575" s="72"/>
      <c r="D4575" s="73">
        <v>1435.5</v>
      </c>
      <c r="E4575" s="74">
        <v>0</v>
      </c>
      <c r="G4575" s="75">
        <v>7.270016</v>
      </c>
      <c r="H4575" s="75">
        <v>15.475200000000001</v>
      </c>
      <c r="I4575" s="75">
        <v>14.976000000000003</v>
      </c>
      <c r="J4575" s="75">
        <v>14.144</v>
      </c>
      <c r="K4575" s="75">
        <v>11.648</v>
      </c>
      <c r="L4575" s="74" t="s">
        <v>674</v>
      </c>
      <c r="M4575" s="75">
        <v>14.976000000000003</v>
      </c>
      <c r="N4575" s="75">
        <v>14.976000000000003</v>
      </c>
      <c r="O4575" s="75">
        <v>14.976000000000003</v>
      </c>
      <c r="P4575" s="75">
        <v>7.270016</v>
      </c>
      <c r="Q4575" s="75">
        <v>15.475200000000001</v>
      </c>
    </row>
    <row r="4576" spans="1:17" x14ac:dyDescent="0.2">
      <c r="A4576" s="19">
        <v>32105868</v>
      </c>
      <c r="B4576" s="19" t="s">
        <v>2118</v>
      </c>
      <c r="C4576" s="72" t="s">
        <v>37</v>
      </c>
      <c r="D4576" s="73">
        <v>2413.75</v>
      </c>
      <c r="E4576" s="74">
        <v>0</v>
      </c>
      <c r="G4576" s="75">
        <v>683.38150400000006</v>
      </c>
      <c r="H4576" s="75">
        <v>1454.6688000000001</v>
      </c>
      <c r="I4576" s="75">
        <v>1407.7440000000004</v>
      </c>
      <c r="J4576" s="75">
        <v>1329.5360000000001</v>
      </c>
      <c r="K4576" s="75">
        <v>1094.912</v>
      </c>
      <c r="L4576" s="74" t="s">
        <v>674</v>
      </c>
      <c r="M4576" s="75">
        <v>1407.7440000000004</v>
      </c>
      <c r="N4576" s="75">
        <v>1407.7440000000004</v>
      </c>
      <c r="O4576" s="75">
        <v>1407.7440000000004</v>
      </c>
      <c r="P4576" s="75">
        <v>683.38150400000006</v>
      </c>
      <c r="Q4576" s="75">
        <v>1454.6688000000001</v>
      </c>
    </row>
    <row r="4577" spans="1:17" x14ac:dyDescent="0.2">
      <c r="A4577" s="19">
        <v>32105876</v>
      </c>
      <c r="B4577" s="19" t="s">
        <v>2114</v>
      </c>
      <c r="C4577" s="72" t="s">
        <v>37</v>
      </c>
      <c r="D4577" s="73">
        <v>1499.5</v>
      </c>
      <c r="E4577" s="74">
        <v>0</v>
      </c>
      <c r="G4577" s="75">
        <v>3.8228750000000002</v>
      </c>
      <c r="H4577" s="75">
        <v>8.1375000000000011</v>
      </c>
      <c r="I4577" s="75">
        <v>7.8750000000000009</v>
      </c>
      <c r="J4577" s="75">
        <v>7.4375</v>
      </c>
      <c r="K4577" s="75">
        <v>6.125</v>
      </c>
      <c r="L4577" s="74" t="s">
        <v>674</v>
      </c>
      <c r="M4577" s="75">
        <v>7.8750000000000009</v>
      </c>
      <c r="N4577" s="75">
        <v>7.8750000000000009</v>
      </c>
      <c r="O4577" s="75">
        <v>7.8750000000000009</v>
      </c>
      <c r="P4577" s="75">
        <v>3.8228750000000002</v>
      </c>
      <c r="Q4577" s="75">
        <v>8.1375000000000011</v>
      </c>
    </row>
    <row r="4578" spans="1:17" x14ac:dyDescent="0.2">
      <c r="A4578" s="19">
        <v>32105884</v>
      </c>
      <c r="B4578" s="19" t="s">
        <v>2111</v>
      </c>
      <c r="C4578" s="72"/>
      <c r="D4578" s="73">
        <v>1765.25</v>
      </c>
      <c r="E4578" s="74">
        <v>0</v>
      </c>
      <c r="G4578" s="75">
        <v>4.2029779999999999</v>
      </c>
      <c r="H4578" s="75">
        <v>8.9466000000000001</v>
      </c>
      <c r="I4578" s="75">
        <v>8.6580000000000013</v>
      </c>
      <c r="J4578" s="75">
        <v>8.1769999999999996</v>
      </c>
      <c r="K4578" s="75">
        <v>6.7339999999999991</v>
      </c>
      <c r="L4578" s="74" t="s">
        <v>674</v>
      </c>
      <c r="M4578" s="75">
        <v>8.6580000000000013</v>
      </c>
      <c r="N4578" s="75">
        <v>8.6580000000000013</v>
      </c>
      <c r="O4578" s="75">
        <v>8.6580000000000013</v>
      </c>
      <c r="P4578" s="75">
        <v>4.2029779999999999</v>
      </c>
      <c r="Q4578" s="75">
        <v>8.9466000000000001</v>
      </c>
    </row>
    <row r="4579" spans="1:17" x14ac:dyDescent="0.2">
      <c r="A4579" s="19">
        <v>32105892</v>
      </c>
      <c r="B4579" s="19" t="s">
        <v>2115</v>
      </c>
      <c r="C4579" s="72"/>
      <c r="D4579" s="73">
        <v>1609.5</v>
      </c>
      <c r="E4579" s="74">
        <v>0</v>
      </c>
      <c r="G4579" s="75">
        <v>2.9534440000000002</v>
      </c>
      <c r="H4579" s="75">
        <v>6.2868000000000004</v>
      </c>
      <c r="I4579" s="75">
        <v>6.0840000000000005</v>
      </c>
      <c r="J4579" s="75">
        <v>5.7459999999999996</v>
      </c>
      <c r="K4579" s="75">
        <v>4.7319999999999993</v>
      </c>
      <c r="L4579" s="74" t="s">
        <v>674</v>
      </c>
      <c r="M4579" s="75">
        <v>6.0840000000000005</v>
      </c>
      <c r="N4579" s="75">
        <v>6.0840000000000005</v>
      </c>
      <c r="O4579" s="75">
        <v>6.0840000000000005</v>
      </c>
      <c r="P4579" s="75">
        <v>2.9534440000000002</v>
      </c>
      <c r="Q4579" s="75">
        <v>6.2868000000000004</v>
      </c>
    </row>
    <row r="4580" spans="1:17" x14ac:dyDescent="0.2">
      <c r="A4580" s="19">
        <v>32105900</v>
      </c>
      <c r="B4580" s="19" t="s">
        <v>2100</v>
      </c>
      <c r="C4580" s="72"/>
      <c r="D4580" s="73">
        <v>1264.75</v>
      </c>
      <c r="E4580" s="74">
        <v>0</v>
      </c>
      <c r="G4580" s="75">
        <v>13.176904</v>
      </c>
      <c r="H4580" s="75">
        <v>28.0488</v>
      </c>
      <c r="I4580" s="75">
        <v>27.144000000000005</v>
      </c>
      <c r="J4580" s="75">
        <v>25.635999999999999</v>
      </c>
      <c r="K4580" s="75">
        <v>21.111999999999998</v>
      </c>
      <c r="L4580" s="74" t="s">
        <v>674</v>
      </c>
      <c r="M4580" s="75">
        <v>27.144000000000005</v>
      </c>
      <c r="N4580" s="75">
        <v>27.144000000000005</v>
      </c>
      <c r="O4580" s="75">
        <v>27.144000000000005</v>
      </c>
      <c r="P4580" s="75">
        <v>13.176904</v>
      </c>
      <c r="Q4580" s="75">
        <v>28.0488</v>
      </c>
    </row>
    <row r="4581" spans="1:17" x14ac:dyDescent="0.2">
      <c r="A4581" s="19">
        <v>32105918</v>
      </c>
      <c r="B4581" s="19" t="s">
        <v>2096</v>
      </c>
      <c r="C4581" s="72"/>
      <c r="D4581" s="73">
        <v>1180.25</v>
      </c>
      <c r="E4581" s="74">
        <v>0</v>
      </c>
      <c r="G4581" s="75">
        <v>220.38293000000002</v>
      </c>
      <c r="H4581" s="75">
        <v>129.19559999999998</v>
      </c>
      <c r="I4581" s="75">
        <v>125.02799999999999</v>
      </c>
      <c r="J4581" s="75">
        <v>118.08199999999998</v>
      </c>
      <c r="K4581" s="75">
        <v>97.243999999999986</v>
      </c>
      <c r="L4581" s="76">
        <v>104.337</v>
      </c>
      <c r="M4581" s="75">
        <v>125.02799999999999</v>
      </c>
      <c r="N4581" s="75">
        <v>125.02799999999999</v>
      </c>
      <c r="O4581" s="75">
        <v>125.02799999999999</v>
      </c>
      <c r="P4581" s="77">
        <v>97.243999999999986</v>
      </c>
      <c r="Q4581" s="77">
        <v>220.38293000000002</v>
      </c>
    </row>
    <row r="4582" spans="1:17" x14ac:dyDescent="0.2">
      <c r="A4582" s="19">
        <v>32105926</v>
      </c>
      <c r="B4582" s="19" t="s">
        <v>2097</v>
      </c>
      <c r="C4582" s="72"/>
      <c r="D4582" s="73">
        <v>1272.5</v>
      </c>
      <c r="E4582" s="74">
        <v>0</v>
      </c>
      <c r="G4582" s="75">
        <v>3.5214140000000005</v>
      </c>
      <c r="H4582" s="75">
        <v>7.4958000000000009</v>
      </c>
      <c r="I4582" s="75">
        <v>7.2540000000000013</v>
      </c>
      <c r="J4582" s="75">
        <v>6.851</v>
      </c>
      <c r="K4582" s="75">
        <v>5.6420000000000003</v>
      </c>
      <c r="L4582" s="74" t="s">
        <v>674</v>
      </c>
      <c r="M4582" s="75">
        <v>7.2540000000000013</v>
      </c>
      <c r="N4582" s="75">
        <v>7.2540000000000013</v>
      </c>
      <c r="O4582" s="75">
        <v>7.2540000000000013</v>
      </c>
      <c r="P4582" s="75">
        <v>3.5214140000000005</v>
      </c>
      <c r="Q4582" s="75">
        <v>7.4958000000000009</v>
      </c>
    </row>
    <row r="4583" spans="1:17" x14ac:dyDescent="0.2">
      <c r="A4583" s="19">
        <v>32105934</v>
      </c>
      <c r="B4583" s="19" t="s">
        <v>2098</v>
      </c>
      <c r="C4583" s="72"/>
      <c r="D4583" s="73">
        <v>1322</v>
      </c>
      <c r="E4583" s="74">
        <v>0</v>
      </c>
      <c r="G4583" s="75">
        <v>4.2029779999999999</v>
      </c>
      <c r="H4583" s="75">
        <v>8.9466000000000001</v>
      </c>
      <c r="I4583" s="75">
        <v>8.6580000000000013</v>
      </c>
      <c r="J4583" s="75">
        <v>8.1769999999999996</v>
      </c>
      <c r="K4583" s="75">
        <v>6.7339999999999991</v>
      </c>
      <c r="L4583" s="74" t="s">
        <v>674</v>
      </c>
      <c r="M4583" s="75">
        <v>8.6580000000000013</v>
      </c>
      <c r="N4583" s="75">
        <v>8.6580000000000013</v>
      </c>
      <c r="O4583" s="75">
        <v>8.6580000000000013</v>
      </c>
      <c r="P4583" s="75">
        <v>4.2029779999999999</v>
      </c>
      <c r="Q4583" s="75">
        <v>8.9466000000000001</v>
      </c>
    </row>
    <row r="4584" spans="1:17" x14ac:dyDescent="0.2">
      <c r="A4584" s="19">
        <v>32105942</v>
      </c>
      <c r="B4584" s="19" t="s">
        <v>1756</v>
      </c>
      <c r="C4584" s="72" t="s">
        <v>827</v>
      </c>
      <c r="D4584" s="73">
        <v>40.5</v>
      </c>
      <c r="E4584" s="74">
        <v>0</v>
      </c>
      <c r="G4584" s="75">
        <v>3.9757899999999999</v>
      </c>
      <c r="H4584" s="75">
        <v>8.463000000000001</v>
      </c>
      <c r="I4584" s="75">
        <v>8.1900000000000013</v>
      </c>
      <c r="J4584" s="75">
        <v>7.7349999999999994</v>
      </c>
      <c r="K4584" s="75">
        <v>6.3699999999999992</v>
      </c>
      <c r="L4584" s="74" t="s">
        <v>674</v>
      </c>
      <c r="M4584" s="75">
        <v>8.1900000000000013</v>
      </c>
      <c r="N4584" s="75">
        <v>8.1900000000000013</v>
      </c>
      <c r="O4584" s="75">
        <v>8.1900000000000013</v>
      </c>
      <c r="P4584" s="75">
        <v>3.9757899999999999</v>
      </c>
      <c r="Q4584" s="75">
        <v>8.463000000000001</v>
      </c>
    </row>
    <row r="4585" spans="1:17" x14ac:dyDescent="0.2">
      <c r="A4585" s="19">
        <v>32105983</v>
      </c>
      <c r="B4585" s="19" t="s">
        <v>2496</v>
      </c>
      <c r="C4585" s="72"/>
      <c r="D4585" s="73">
        <v>1073.25</v>
      </c>
      <c r="E4585" s="74">
        <v>0</v>
      </c>
      <c r="G4585" s="75">
        <v>29.534439999999996</v>
      </c>
      <c r="H4585" s="75">
        <v>62.867999999999995</v>
      </c>
      <c r="I4585" s="75">
        <v>60.84</v>
      </c>
      <c r="J4585" s="75">
        <v>57.459999999999994</v>
      </c>
      <c r="K4585" s="75">
        <v>47.319999999999993</v>
      </c>
      <c r="L4585" s="74" t="s">
        <v>674</v>
      </c>
      <c r="M4585" s="75">
        <v>60.84</v>
      </c>
      <c r="N4585" s="75">
        <v>60.84</v>
      </c>
      <c r="O4585" s="75">
        <v>60.84</v>
      </c>
      <c r="P4585" s="75">
        <v>29.534439999999996</v>
      </c>
      <c r="Q4585" s="75">
        <v>62.867999999999995</v>
      </c>
    </row>
    <row r="4586" spans="1:17" x14ac:dyDescent="0.2">
      <c r="A4586" s="19">
        <v>32105991</v>
      </c>
      <c r="B4586" s="19" t="s">
        <v>1037</v>
      </c>
      <c r="C4586" s="72"/>
      <c r="D4586" s="73">
        <v>312.5</v>
      </c>
      <c r="E4586" s="74">
        <v>0</v>
      </c>
      <c r="G4586" s="75">
        <v>1.2495339999999999</v>
      </c>
      <c r="H4586" s="75">
        <v>2.6598000000000002</v>
      </c>
      <c r="I4586" s="75">
        <v>2.5740000000000003</v>
      </c>
      <c r="J4586" s="75">
        <v>2.431</v>
      </c>
      <c r="K4586" s="75">
        <v>2.0019999999999998</v>
      </c>
      <c r="L4586" s="74" t="s">
        <v>674</v>
      </c>
      <c r="M4586" s="75">
        <v>2.5740000000000003</v>
      </c>
      <c r="N4586" s="75">
        <v>2.5740000000000003</v>
      </c>
      <c r="O4586" s="75">
        <v>2.5740000000000003</v>
      </c>
      <c r="P4586" s="75">
        <v>1.2495339999999999</v>
      </c>
      <c r="Q4586" s="75">
        <v>2.6598000000000002</v>
      </c>
    </row>
    <row r="4587" spans="1:17" x14ac:dyDescent="0.2">
      <c r="A4587" s="19">
        <v>32106007</v>
      </c>
      <c r="B4587" s="19" t="s">
        <v>1173</v>
      </c>
      <c r="C4587" s="72"/>
      <c r="D4587" s="73">
        <v>1343.75</v>
      </c>
      <c r="E4587" s="74">
        <v>0</v>
      </c>
      <c r="G4587" s="75">
        <v>19.538167999999999</v>
      </c>
      <c r="H4587" s="75">
        <v>41.589600000000004</v>
      </c>
      <c r="I4587" s="75">
        <v>40.248000000000005</v>
      </c>
      <c r="J4587" s="75">
        <v>38.012</v>
      </c>
      <c r="K4587" s="75">
        <v>31.303999999999998</v>
      </c>
      <c r="L4587" s="74" t="s">
        <v>674</v>
      </c>
      <c r="M4587" s="75">
        <v>40.248000000000005</v>
      </c>
      <c r="N4587" s="75">
        <v>40.248000000000005</v>
      </c>
      <c r="O4587" s="75">
        <v>40.248000000000005</v>
      </c>
      <c r="P4587" s="75">
        <v>19.538167999999999</v>
      </c>
      <c r="Q4587" s="75">
        <v>41.589600000000004</v>
      </c>
    </row>
    <row r="4588" spans="1:17" x14ac:dyDescent="0.2">
      <c r="A4588" s="19">
        <v>32106015</v>
      </c>
      <c r="B4588" s="19" t="s">
        <v>2920</v>
      </c>
      <c r="C4588" s="72"/>
      <c r="D4588" s="73">
        <v>49.25</v>
      </c>
      <c r="E4588" s="74">
        <v>0</v>
      </c>
      <c r="G4588" s="75">
        <v>7.270016</v>
      </c>
      <c r="H4588" s="75">
        <v>15.475200000000001</v>
      </c>
      <c r="I4588" s="75">
        <v>14.976000000000003</v>
      </c>
      <c r="J4588" s="75">
        <v>14.144</v>
      </c>
      <c r="K4588" s="75">
        <v>11.648</v>
      </c>
      <c r="L4588" s="74" t="s">
        <v>674</v>
      </c>
      <c r="M4588" s="75">
        <v>14.976000000000003</v>
      </c>
      <c r="N4588" s="75">
        <v>14.976000000000003</v>
      </c>
      <c r="O4588" s="75">
        <v>14.976000000000003</v>
      </c>
      <c r="P4588" s="75">
        <v>7.270016</v>
      </c>
      <c r="Q4588" s="75">
        <v>15.475200000000001</v>
      </c>
    </row>
    <row r="4589" spans="1:17" x14ac:dyDescent="0.2">
      <c r="A4589" s="19">
        <v>32106031</v>
      </c>
      <c r="B4589" s="19" t="s">
        <v>4477</v>
      </c>
      <c r="C4589" s="72"/>
      <c r="D4589" s="73">
        <v>54.25</v>
      </c>
      <c r="E4589" s="74">
        <v>0</v>
      </c>
      <c r="G4589" s="75">
        <v>3.2942260000000001</v>
      </c>
      <c r="H4589" s="75">
        <v>7.0122</v>
      </c>
      <c r="I4589" s="75">
        <v>6.7860000000000014</v>
      </c>
      <c r="J4589" s="75">
        <v>6.4089999999999998</v>
      </c>
      <c r="K4589" s="75">
        <v>5.2779999999999996</v>
      </c>
      <c r="L4589" s="74" t="s">
        <v>674</v>
      </c>
      <c r="M4589" s="75">
        <v>6.7860000000000014</v>
      </c>
      <c r="N4589" s="75">
        <v>6.7860000000000014</v>
      </c>
      <c r="O4589" s="75">
        <v>6.7860000000000014</v>
      </c>
      <c r="P4589" s="75">
        <v>3.2942260000000001</v>
      </c>
      <c r="Q4589" s="75">
        <v>7.0122</v>
      </c>
    </row>
    <row r="4590" spans="1:17" x14ac:dyDescent="0.2">
      <c r="A4590" s="19">
        <v>32106056</v>
      </c>
      <c r="B4590" s="19" t="s">
        <v>4439</v>
      </c>
      <c r="C4590" s="72" t="s">
        <v>35</v>
      </c>
      <c r="D4590" s="73">
        <v>2690.25</v>
      </c>
      <c r="E4590" s="74">
        <v>0</v>
      </c>
      <c r="G4590" s="75">
        <v>3.4078200000000001</v>
      </c>
      <c r="H4590" s="75">
        <v>7.2540000000000004</v>
      </c>
      <c r="I4590" s="75">
        <v>7.0200000000000005</v>
      </c>
      <c r="J4590" s="75">
        <v>6.63</v>
      </c>
      <c r="K4590" s="75">
        <v>5.46</v>
      </c>
      <c r="L4590" s="74" t="s">
        <v>674</v>
      </c>
      <c r="M4590" s="75">
        <v>7.0200000000000005</v>
      </c>
      <c r="N4590" s="75">
        <v>7.0200000000000005</v>
      </c>
      <c r="O4590" s="75">
        <v>7.0200000000000005</v>
      </c>
      <c r="P4590" s="75">
        <v>3.4078200000000001</v>
      </c>
      <c r="Q4590" s="75">
        <v>7.2540000000000004</v>
      </c>
    </row>
    <row r="4591" spans="1:17" x14ac:dyDescent="0.2">
      <c r="A4591" s="19">
        <v>32106064</v>
      </c>
      <c r="B4591" s="19" t="s">
        <v>1352</v>
      </c>
      <c r="C4591" s="20">
        <v>92960</v>
      </c>
      <c r="D4591" s="73">
        <v>1725</v>
      </c>
      <c r="E4591" s="74">
        <v>676.36099999999988</v>
      </c>
      <c r="G4591" s="75">
        <v>3.2942260000000001</v>
      </c>
      <c r="H4591" s="75">
        <v>7.0122</v>
      </c>
      <c r="I4591" s="75">
        <v>6.7860000000000014</v>
      </c>
      <c r="J4591" s="75">
        <v>6.4089999999999998</v>
      </c>
      <c r="K4591" s="75">
        <v>5.2779999999999996</v>
      </c>
      <c r="L4591" s="74" t="s">
        <v>674</v>
      </c>
      <c r="M4591" s="75">
        <v>6.7860000000000014</v>
      </c>
      <c r="N4591" s="75">
        <v>6.7860000000000014</v>
      </c>
      <c r="O4591" s="75">
        <v>6.7860000000000014</v>
      </c>
      <c r="P4591" s="75">
        <v>3.2942260000000001</v>
      </c>
      <c r="Q4591" s="75">
        <v>7.0122</v>
      </c>
    </row>
    <row r="4592" spans="1:17" x14ac:dyDescent="0.2">
      <c r="A4592" s="19">
        <v>32106155</v>
      </c>
      <c r="B4592" s="19" t="s">
        <v>894</v>
      </c>
      <c r="C4592" s="72"/>
      <c r="D4592" s="73">
        <v>2892.5</v>
      </c>
      <c r="E4592" s="74">
        <v>0</v>
      </c>
      <c r="G4592" s="75">
        <v>3.2942260000000001</v>
      </c>
      <c r="H4592" s="75">
        <v>7.0122</v>
      </c>
      <c r="I4592" s="75">
        <v>6.7860000000000014</v>
      </c>
      <c r="J4592" s="75">
        <v>6.4089999999999998</v>
      </c>
      <c r="K4592" s="75">
        <v>5.2779999999999996</v>
      </c>
      <c r="L4592" s="74" t="s">
        <v>674</v>
      </c>
      <c r="M4592" s="75">
        <v>6.7860000000000014</v>
      </c>
      <c r="N4592" s="75">
        <v>6.7860000000000014</v>
      </c>
      <c r="O4592" s="75">
        <v>6.7860000000000014</v>
      </c>
      <c r="P4592" s="75">
        <v>3.2942260000000001</v>
      </c>
      <c r="Q4592" s="75">
        <v>7.0122</v>
      </c>
    </row>
    <row r="4593" spans="1:17" x14ac:dyDescent="0.2">
      <c r="A4593" s="19">
        <v>32106163</v>
      </c>
      <c r="B4593" s="19" t="s">
        <v>3988</v>
      </c>
      <c r="C4593" s="72"/>
      <c r="D4593" s="73">
        <v>1242.75</v>
      </c>
      <c r="E4593" s="74">
        <v>0</v>
      </c>
      <c r="G4593" s="75">
        <v>3.2942260000000001</v>
      </c>
      <c r="H4593" s="75">
        <v>7.0122</v>
      </c>
      <c r="I4593" s="75">
        <v>6.7860000000000014</v>
      </c>
      <c r="J4593" s="75">
        <v>6.4089999999999998</v>
      </c>
      <c r="K4593" s="75">
        <v>5.2779999999999996</v>
      </c>
      <c r="L4593" s="74" t="s">
        <v>674</v>
      </c>
      <c r="M4593" s="75">
        <v>6.7860000000000014</v>
      </c>
      <c r="N4593" s="75">
        <v>6.7860000000000014</v>
      </c>
      <c r="O4593" s="75">
        <v>6.7860000000000014</v>
      </c>
      <c r="P4593" s="75">
        <v>3.2942260000000001</v>
      </c>
      <c r="Q4593" s="75">
        <v>7.0122</v>
      </c>
    </row>
    <row r="4594" spans="1:17" x14ac:dyDescent="0.2">
      <c r="A4594" s="19">
        <v>32106171</v>
      </c>
      <c r="B4594" s="19" t="s">
        <v>4122</v>
      </c>
      <c r="C4594" s="72"/>
      <c r="D4594" s="73">
        <v>562</v>
      </c>
      <c r="E4594" s="74">
        <v>0</v>
      </c>
      <c r="G4594" s="75">
        <v>3.2942260000000001</v>
      </c>
      <c r="H4594" s="75">
        <v>7.0122</v>
      </c>
      <c r="I4594" s="75">
        <v>6.7860000000000014</v>
      </c>
      <c r="J4594" s="75">
        <v>6.4089999999999998</v>
      </c>
      <c r="K4594" s="75">
        <v>5.2779999999999996</v>
      </c>
      <c r="L4594" s="74" t="s">
        <v>674</v>
      </c>
      <c r="M4594" s="75">
        <v>6.7860000000000014</v>
      </c>
      <c r="N4594" s="75">
        <v>6.7860000000000014</v>
      </c>
      <c r="O4594" s="75">
        <v>6.7860000000000014</v>
      </c>
      <c r="P4594" s="75">
        <v>3.2942260000000001</v>
      </c>
      <c r="Q4594" s="75">
        <v>7.0122</v>
      </c>
    </row>
    <row r="4595" spans="1:17" x14ac:dyDescent="0.2">
      <c r="A4595" s="19">
        <v>32106197</v>
      </c>
      <c r="B4595" s="19" t="s">
        <v>2276</v>
      </c>
      <c r="C4595" s="72"/>
      <c r="D4595" s="73">
        <v>665.75</v>
      </c>
      <c r="E4595" s="74">
        <v>0</v>
      </c>
      <c r="G4595" s="75">
        <v>3.2942260000000001</v>
      </c>
      <c r="H4595" s="75">
        <v>7.0122</v>
      </c>
      <c r="I4595" s="75">
        <v>6.7860000000000014</v>
      </c>
      <c r="J4595" s="75">
        <v>6.4089999999999998</v>
      </c>
      <c r="K4595" s="75">
        <v>5.2779999999999996</v>
      </c>
      <c r="L4595" s="74" t="s">
        <v>674</v>
      </c>
      <c r="M4595" s="75">
        <v>6.7860000000000014</v>
      </c>
      <c r="N4595" s="75">
        <v>6.7860000000000014</v>
      </c>
      <c r="O4595" s="75">
        <v>6.7860000000000014</v>
      </c>
      <c r="P4595" s="75">
        <v>3.2942260000000001</v>
      </c>
      <c r="Q4595" s="75">
        <v>7.0122</v>
      </c>
    </row>
    <row r="4596" spans="1:17" x14ac:dyDescent="0.2">
      <c r="A4596" s="19">
        <v>32106205</v>
      </c>
      <c r="B4596" s="19" t="s">
        <v>2515</v>
      </c>
      <c r="C4596" s="72"/>
      <c r="D4596" s="73">
        <v>1998</v>
      </c>
      <c r="E4596" s="74">
        <v>0</v>
      </c>
      <c r="G4596" s="75">
        <v>8.0651740000000007</v>
      </c>
      <c r="H4596" s="75">
        <v>17.167800000000003</v>
      </c>
      <c r="I4596" s="75">
        <v>16.614000000000004</v>
      </c>
      <c r="J4596" s="75">
        <v>15.691000000000001</v>
      </c>
      <c r="K4596" s="75">
        <v>12.922000000000001</v>
      </c>
      <c r="L4596" s="74" t="s">
        <v>674</v>
      </c>
      <c r="M4596" s="75">
        <v>16.614000000000004</v>
      </c>
      <c r="N4596" s="75">
        <v>16.614000000000004</v>
      </c>
      <c r="O4596" s="75">
        <v>16.614000000000004</v>
      </c>
      <c r="P4596" s="75">
        <v>8.0651740000000007</v>
      </c>
      <c r="Q4596" s="75">
        <v>17.167800000000003</v>
      </c>
    </row>
    <row r="4597" spans="1:17" x14ac:dyDescent="0.2">
      <c r="A4597" s="19">
        <v>32106312</v>
      </c>
      <c r="B4597" s="19" t="s">
        <v>3872</v>
      </c>
      <c r="C4597" s="72"/>
      <c r="D4597" s="73">
        <v>107.5</v>
      </c>
      <c r="E4597" s="74">
        <v>0</v>
      </c>
      <c r="G4597" s="75">
        <v>3.748602</v>
      </c>
      <c r="H4597" s="75">
        <v>7.9794</v>
      </c>
      <c r="I4597" s="75">
        <v>7.7220000000000013</v>
      </c>
      <c r="J4597" s="75">
        <v>7.2930000000000001</v>
      </c>
      <c r="K4597" s="75">
        <v>6.0059999999999993</v>
      </c>
      <c r="L4597" s="74" t="s">
        <v>674</v>
      </c>
      <c r="M4597" s="75">
        <v>7.7220000000000013</v>
      </c>
      <c r="N4597" s="75">
        <v>7.7220000000000013</v>
      </c>
      <c r="O4597" s="75">
        <v>7.7220000000000013</v>
      </c>
      <c r="P4597" s="75">
        <v>3.748602</v>
      </c>
      <c r="Q4597" s="75">
        <v>7.9794</v>
      </c>
    </row>
    <row r="4598" spans="1:17" x14ac:dyDescent="0.2">
      <c r="A4598" s="19">
        <v>32106395</v>
      </c>
      <c r="B4598" s="19" t="s">
        <v>2503</v>
      </c>
      <c r="C4598" s="72"/>
      <c r="D4598" s="73">
        <v>1686.25</v>
      </c>
      <c r="E4598" s="74">
        <v>0</v>
      </c>
      <c r="G4598" s="75">
        <v>4.2029779999999999</v>
      </c>
      <c r="H4598" s="75">
        <v>8.9466000000000001</v>
      </c>
      <c r="I4598" s="75">
        <v>8.6580000000000013</v>
      </c>
      <c r="J4598" s="75">
        <v>8.1769999999999996</v>
      </c>
      <c r="K4598" s="75">
        <v>6.7339999999999991</v>
      </c>
      <c r="L4598" s="74" t="s">
        <v>674</v>
      </c>
      <c r="M4598" s="75">
        <v>8.6580000000000013</v>
      </c>
      <c r="N4598" s="75">
        <v>8.6580000000000013</v>
      </c>
      <c r="O4598" s="75">
        <v>8.6580000000000013</v>
      </c>
      <c r="P4598" s="75">
        <v>4.2029779999999999</v>
      </c>
      <c r="Q4598" s="75">
        <v>8.9466000000000001</v>
      </c>
    </row>
    <row r="4599" spans="1:17" x14ac:dyDescent="0.2">
      <c r="A4599" s="19">
        <v>32106403</v>
      </c>
      <c r="B4599" s="19" t="s">
        <v>1139</v>
      </c>
      <c r="C4599" s="72"/>
      <c r="D4599" s="73">
        <v>4299</v>
      </c>
      <c r="E4599" s="74">
        <v>0</v>
      </c>
      <c r="G4599" s="75">
        <v>4.2029779999999999</v>
      </c>
      <c r="H4599" s="75">
        <v>8.9466000000000001</v>
      </c>
      <c r="I4599" s="75">
        <v>8.6580000000000013</v>
      </c>
      <c r="J4599" s="75">
        <v>8.1769999999999996</v>
      </c>
      <c r="K4599" s="75">
        <v>6.7339999999999991</v>
      </c>
      <c r="L4599" s="74" t="s">
        <v>674</v>
      </c>
      <c r="M4599" s="75">
        <v>8.6580000000000013</v>
      </c>
      <c r="N4599" s="75">
        <v>8.6580000000000013</v>
      </c>
      <c r="O4599" s="75">
        <v>8.6580000000000013</v>
      </c>
      <c r="P4599" s="75">
        <v>4.2029779999999999</v>
      </c>
      <c r="Q4599" s="75">
        <v>8.9466000000000001</v>
      </c>
    </row>
    <row r="4600" spans="1:17" x14ac:dyDescent="0.2">
      <c r="A4600" s="19">
        <v>32106411</v>
      </c>
      <c r="B4600" s="19" t="s">
        <v>790</v>
      </c>
      <c r="C4600" s="72"/>
      <c r="D4600" s="73">
        <v>378</v>
      </c>
      <c r="E4600" s="74">
        <v>0</v>
      </c>
      <c r="G4600" s="75">
        <v>4.2029779999999999</v>
      </c>
      <c r="H4600" s="75">
        <v>8.9466000000000001</v>
      </c>
      <c r="I4600" s="75">
        <v>8.6580000000000013</v>
      </c>
      <c r="J4600" s="75">
        <v>8.1769999999999996</v>
      </c>
      <c r="K4600" s="75">
        <v>6.7339999999999991</v>
      </c>
      <c r="L4600" s="74" t="s">
        <v>674</v>
      </c>
      <c r="M4600" s="75">
        <v>8.6580000000000013</v>
      </c>
      <c r="N4600" s="75">
        <v>8.6580000000000013</v>
      </c>
      <c r="O4600" s="75">
        <v>8.6580000000000013</v>
      </c>
      <c r="P4600" s="75">
        <v>4.2029779999999999</v>
      </c>
      <c r="Q4600" s="75">
        <v>8.9466000000000001</v>
      </c>
    </row>
    <row r="4601" spans="1:17" x14ac:dyDescent="0.2">
      <c r="A4601" s="19">
        <v>32106429</v>
      </c>
      <c r="B4601" s="19" t="s">
        <v>4175</v>
      </c>
      <c r="C4601" s="72"/>
      <c r="D4601" s="73">
        <v>1328.75</v>
      </c>
      <c r="E4601" s="74">
        <v>0</v>
      </c>
      <c r="G4601" s="75">
        <v>0</v>
      </c>
      <c r="H4601" s="75">
        <v>100.4586</v>
      </c>
      <c r="I4601" s="75">
        <v>97.218000000000004</v>
      </c>
      <c r="J4601" s="75">
        <v>91.816999999999993</v>
      </c>
      <c r="K4601" s="75">
        <v>75.61399999999999</v>
      </c>
      <c r="L4601" s="76">
        <v>0</v>
      </c>
      <c r="M4601" s="75">
        <v>97.218000000000004</v>
      </c>
      <c r="N4601" s="75">
        <v>97.218000000000004</v>
      </c>
      <c r="O4601" s="75">
        <v>97.218000000000004</v>
      </c>
      <c r="P4601" s="77">
        <v>0</v>
      </c>
      <c r="Q4601" s="77">
        <v>100.4586</v>
      </c>
    </row>
    <row r="4602" spans="1:17" x14ac:dyDescent="0.2">
      <c r="A4602" s="19">
        <v>32106437</v>
      </c>
      <c r="B4602" s="19" t="s">
        <v>1506</v>
      </c>
      <c r="C4602" s="72"/>
      <c r="D4602" s="73">
        <v>1486.75</v>
      </c>
      <c r="E4602" s="74">
        <v>0</v>
      </c>
      <c r="G4602" s="75">
        <v>0</v>
      </c>
      <c r="H4602" s="75">
        <v>95.976000000000013</v>
      </c>
      <c r="I4602" s="75">
        <v>92.88000000000001</v>
      </c>
      <c r="J4602" s="75">
        <v>87.72</v>
      </c>
      <c r="K4602" s="75">
        <v>72.239999999999995</v>
      </c>
      <c r="L4602" s="76">
        <v>0</v>
      </c>
      <c r="M4602" s="75">
        <v>92.88000000000001</v>
      </c>
      <c r="N4602" s="75">
        <v>92.88000000000001</v>
      </c>
      <c r="O4602" s="75">
        <v>92.88000000000001</v>
      </c>
      <c r="P4602" s="77">
        <v>0</v>
      </c>
      <c r="Q4602" s="77">
        <v>95.976000000000013</v>
      </c>
    </row>
    <row r="4603" spans="1:17" x14ac:dyDescent="0.2">
      <c r="A4603" s="19">
        <v>32106445</v>
      </c>
      <c r="B4603" s="19" t="s">
        <v>3510</v>
      </c>
      <c r="C4603" s="72" t="s">
        <v>3509</v>
      </c>
      <c r="D4603" s="73">
        <v>1550.25</v>
      </c>
      <c r="E4603" s="74">
        <v>0</v>
      </c>
      <c r="G4603" s="75">
        <v>18.878449</v>
      </c>
      <c r="H4603" s="75">
        <v>40.185300000000005</v>
      </c>
      <c r="I4603" s="75">
        <v>38.88900000000001</v>
      </c>
      <c r="J4603" s="75">
        <v>36.728499999999997</v>
      </c>
      <c r="K4603" s="75">
        <v>30.247</v>
      </c>
      <c r="L4603" s="74" t="s">
        <v>674</v>
      </c>
      <c r="M4603" s="75">
        <v>38.88900000000001</v>
      </c>
      <c r="N4603" s="75">
        <v>38.88900000000001</v>
      </c>
      <c r="O4603" s="75">
        <v>38.88900000000001</v>
      </c>
      <c r="P4603" s="75">
        <v>18.878449</v>
      </c>
      <c r="Q4603" s="75">
        <v>40.185300000000005</v>
      </c>
    </row>
    <row r="4604" spans="1:17" x14ac:dyDescent="0.2">
      <c r="A4604" s="19">
        <v>32106601</v>
      </c>
      <c r="B4604" s="19" t="s">
        <v>2800</v>
      </c>
      <c r="C4604" s="72" t="s">
        <v>2799</v>
      </c>
      <c r="D4604" s="73">
        <v>900.5</v>
      </c>
      <c r="E4604" s="74">
        <v>0</v>
      </c>
      <c r="G4604" s="75">
        <v>0</v>
      </c>
      <c r="H4604" s="75">
        <v>206.553</v>
      </c>
      <c r="I4604" s="75">
        <v>199.89</v>
      </c>
      <c r="J4604" s="75">
        <v>188.785</v>
      </c>
      <c r="K4604" s="75">
        <v>155.47</v>
      </c>
      <c r="L4604" s="76">
        <v>0</v>
      </c>
      <c r="M4604" s="75">
        <v>199.89</v>
      </c>
      <c r="N4604" s="75">
        <v>199.89</v>
      </c>
      <c r="O4604" s="75">
        <v>199.89</v>
      </c>
      <c r="P4604" s="77">
        <v>0</v>
      </c>
      <c r="Q4604" s="77">
        <v>206.553</v>
      </c>
    </row>
    <row r="4605" spans="1:17" x14ac:dyDescent="0.2">
      <c r="A4605" s="19">
        <v>32106635</v>
      </c>
      <c r="B4605" s="19" t="s">
        <v>3503</v>
      </c>
      <c r="C4605" s="72" t="s">
        <v>3504</v>
      </c>
      <c r="D4605" s="73">
        <v>6626.75</v>
      </c>
      <c r="E4605" s="74">
        <v>0</v>
      </c>
      <c r="G4605" s="75">
        <v>0</v>
      </c>
      <c r="H4605" s="75">
        <v>208.10610000000003</v>
      </c>
      <c r="I4605" s="75">
        <v>201.393</v>
      </c>
      <c r="J4605" s="75">
        <v>190.2045</v>
      </c>
      <c r="K4605" s="75">
        <v>156.63900000000001</v>
      </c>
      <c r="L4605" s="76">
        <v>0</v>
      </c>
      <c r="M4605" s="75">
        <v>201.393</v>
      </c>
      <c r="N4605" s="75">
        <v>201.393</v>
      </c>
      <c r="O4605" s="75">
        <v>201.393</v>
      </c>
      <c r="P4605" s="77">
        <v>0</v>
      </c>
      <c r="Q4605" s="77">
        <v>208.10610000000003</v>
      </c>
    </row>
    <row r="4606" spans="1:17" x14ac:dyDescent="0.2">
      <c r="A4606" s="19">
        <v>32106825</v>
      </c>
      <c r="B4606" s="19" t="s">
        <v>2309</v>
      </c>
      <c r="C4606" s="72" t="s">
        <v>2308</v>
      </c>
      <c r="D4606" s="73">
        <v>470.5</v>
      </c>
      <c r="E4606" s="74">
        <v>0</v>
      </c>
      <c r="G4606" s="75">
        <v>0</v>
      </c>
      <c r="H4606" s="75">
        <v>22.32</v>
      </c>
      <c r="I4606" s="75">
        <v>21.6</v>
      </c>
      <c r="J4606" s="75">
        <v>20.399999999999999</v>
      </c>
      <c r="K4606" s="75">
        <v>16.799999999999997</v>
      </c>
      <c r="L4606" s="76">
        <v>0</v>
      </c>
      <c r="M4606" s="75">
        <v>21.6</v>
      </c>
      <c r="N4606" s="75">
        <v>21.6</v>
      </c>
      <c r="O4606" s="75">
        <v>21.6</v>
      </c>
      <c r="P4606" s="77">
        <v>0</v>
      </c>
      <c r="Q4606" s="77">
        <v>22.32</v>
      </c>
    </row>
    <row r="4607" spans="1:17" x14ac:dyDescent="0.2">
      <c r="A4607" s="19">
        <v>32106833</v>
      </c>
      <c r="B4607" s="19" t="s">
        <v>2307</v>
      </c>
      <c r="C4607" s="72" t="s">
        <v>2308</v>
      </c>
      <c r="D4607" s="73">
        <v>977.5</v>
      </c>
      <c r="E4607" s="74">
        <v>0</v>
      </c>
      <c r="G4607" s="75">
        <v>0</v>
      </c>
      <c r="H4607" s="75">
        <v>32.550000000000004</v>
      </c>
      <c r="I4607" s="75">
        <v>31.5</v>
      </c>
      <c r="J4607" s="75">
        <v>29.75</v>
      </c>
      <c r="K4607" s="75">
        <v>24.5</v>
      </c>
      <c r="L4607" s="76">
        <v>0</v>
      </c>
      <c r="M4607" s="75">
        <v>31.5</v>
      </c>
      <c r="N4607" s="75">
        <v>31.5</v>
      </c>
      <c r="O4607" s="75">
        <v>31.5</v>
      </c>
      <c r="P4607" s="77">
        <v>0</v>
      </c>
      <c r="Q4607" s="77">
        <v>32.550000000000004</v>
      </c>
    </row>
    <row r="4608" spans="1:17" x14ac:dyDescent="0.2">
      <c r="A4608" s="19">
        <v>32106841</v>
      </c>
      <c r="B4608" s="19" t="s">
        <v>2785</v>
      </c>
      <c r="C4608" s="72"/>
      <c r="D4608" s="73">
        <v>1312.75</v>
      </c>
      <c r="E4608" s="74">
        <v>0</v>
      </c>
      <c r="G4608" s="75">
        <v>0</v>
      </c>
      <c r="H4608" s="75">
        <v>13.950000000000001</v>
      </c>
      <c r="I4608" s="75">
        <v>13.5</v>
      </c>
      <c r="J4608" s="75">
        <v>12.75</v>
      </c>
      <c r="K4608" s="75">
        <v>10.5</v>
      </c>
      <c r="L4608" s="76">
        <v>0</v>
      </c>
      <c r="M4608" s="75">
        <v>13.5</v>
      </c>
      <c r="N4608" s="75">
        <v>13.5</v>
      </c>
      <c r="O4608" s="75">
        <v>13.5</v>
      </c>
      <c r="P4608" s="77">
        <v>0</v>
      </c>
      <c r="Q4608" s="77">
        <v>13.950000000000001</v>
      </c>
    </row>
    <row r="4609" spans="1:17" x14ac:dyDescent="0.2">
      <c r="A4609" s="19">
        <v>32106858</v>
      </c>
      <c r="B4609" s="19" t="s">
        <v>451</v>
      </c>
      <c r="C4609" s="72"/>
      <c r="D4609" s="73">
        <v>3</v>
      </c>
      <c r="E4609" s="74">
        <v>0</v>
      </c>
      <c r="G4609" s="75">
        <v>0</v>
      </c>
      <c r="H4609" s="75">
        <v>119.88630000000001</v>
      </c>
      <c r="I4609" s="75">
        <v>116.01900000000001</v>
      </c>
      <c r="J4609" s="75">
        <v>109.5735</v>
      </c>
      <c r="K4609" s="75">
        <v>90.236999999999995</v>
      </c>
      <c r="L4609" s="76">
        <v>0</v>
      </c>
      <c r="M4609" s="75">
        <v>116.01900000000001</v>
      </c>
      <c r="N4609" s="75">
        <v>116.01900000000001</v>
      </c>
      <c r="O4609" s="75">
        <v>116.01900000000001</v>
      </c>
      <c r="P4609" s="77">
        <v>0</v>
      </c>
      <c r="Q4609" s="77">
        <v>119.88630000000001</v>
      </c>
    </row>
    <row r="4610" spans="1:17" x14ac:dyDescent="0.2">
      <c r="A4610" s="19">
        <v>32106866</v>
      </c>
      <c r="B4610" s="19" t="s">
        <v>2489</v>
      </c>
      <c r="C4610" s="72" t="s">
        <v>827</v>
      </c>
      <c r="D4610" s="73">
        <v>183.5</v>
      </c>
      <c r="E4610" s="74">
        <v>0</v>
      </c>
      <c r="G4610" s="75">
        <v>5.7015450000000003</v>
      </c>
      <c r="H4610" s="75">
        <v>12.136500000000002</v>
      </c>
      <c r="I4610" s="75">
        <v>11.745000000000003</v>
      </c>
      <c r="J4610" s="75">
        <v>11.092500000000001</v>
      </c>
      <c r="K4610" s="75">
        <v>9.1349999999999998</v>
      </c>
      <c r="L4610" s="74" t="s">
        <v>674</v>
      </c>
      <c r="M4610" s="75">
        <v>11.745000000000003</v>
      </c>
      <c r="N4610" s="75">
        <v>11.745000000000003</v>
      </c>
      <c r="O4610" s="75">
        <v>11.745000000000003</v>
      </c>
      <c r="P4610" s="75">
        <v>5.7015450000000003</v>
      </c>
      <c r="Q4610" s="75">
        <v>12.136500000000002</v>
      </c>
    </row>
    <row r="4611" spans="1:17" x14ac:dyDescent="0.2">
      <c r="A4611" s="19">
        <v>32106882</v>
      </c>
      <c r="B4611" s="19" t="s">
        <v>1905</v>
      </c>
      <c r="C4611" s="72"/>
      <c r="D4611" s="73">
        <v>572</v>
      </c>
      <c r="E4611" s="74">
        <v>0</v>
      </c>
      <c r="G4611" s="75">
        <v>0</v>
      </c>
      <c r="H4611" s="75">
        <v>1395</v>
      </c>
      <c r="I4611" s="75">
        <v>1350</v>
      </c>
      <c r="J4611" s="75">
        <v>1275</v>
      </c>
      <c r="K4611" s="75">
        <v>1050</v>
      </c>
      <c r="L4611" s="76">
        <v>0</v>
      </c>
      <c r="M4611" s="75">
        <v>1350</v>
      </c>
      <c r="N4611" s="75">
        <v>1350</v>
      </c>
      <c r="O4611" s="75">
        <v>1350</v>
      </c>
      <c r="P4611" s="77">
        <v>0</v>
      </c>
      <c r="Q4611" s="77">
        <v>1395</v>
      </c>
    </row>
    <row r="4612" spans="1:17" x14ac:dyDescent="0.2">
      <c r="A4612" s="19">
        <v>32106890</v>
      </c>
      <c r="B4612" s="19" t="s">
        <v>4711</v>
      </c>
      <c r="C4612" s="72" t="s">
        <v>35</v>
      </c>
      <c r="D4612" s="73">
        <v>1243</v>
      </c>
      <c r="E4612" s="74">
        <v>0</v>
      </c>
      <c r="G4612" s="75">
        <v>0</v>
      </c>
      <c r="H4612" s="75">
        <v>153.71969999999999</v>
      </c>
      <c r="I4612" s="75">
        <v>148.761</v>
      </c>
      <c r="J4612" s="75">
        <v>140.4965</v>
      </c>
      <c r="K4612" s="75">
        <v>115.70299999999999</v>
      </c>
      <c r="L4612" s="76">
        <v>0</v>
      </c>
      <c r="M4612" s="75">
        <v>148.761</v>
      </c>
      <c r="N4612" s="75">
        <v>148.761</v>
      </c>
      <c r="O4612" s="75">
        <v>148.761</v>
      </c>
      <c r="P4612" s="77">
        <v>0</v>
      </c>
      <c r="Q4612" s="77">
        <v>153.71969999999999</v>
      </c>
    </row>
    <row r="4613" spans="1:17" x14ac:dyDescent="0.2">
      <c r="A4613" s="19">
        <v>32106908</v>
      </c>
      <c r="B4613" s="19" t="s">
        <v>4501</v>
      </c>
      <c r="C4613" s="72"/>
      <c r="D4613" s="73">
        <v>817.25</v>
      </c>
      <c r="E4613" s="74">
        <v>0</v>
      </c>
      <c r="G4613" s="75">
        <v>0</v>
      </c>
      <c r="H4613" s="75">
        <v>119.81190000000002</v>
      </c>
      <c r="I4613" s="75">
        <v>115.94700000000002</v>
      </c>
      <c r="J4613" s="75">
        <v>109.50550000000001</v>
      </c>
      <c r="K4613" s="75">
        <v>90.180999999999997</v>
      </c>
      <c r="L4613" s="76">
        <v>0</v>
      </c>
      <c r="M4613" s="75">
        <v>115.94700000000002</v>
      </c>
      <c r="N4613" s="75">
        <v>115.94700000000002</v>
      </c>
      <c r="O4613" s="75">
        <v>115.94700000000002</v>
      </c>
      <c r="P4613" s="77">
        <v>0</v>
      </c>
      <c r="Q4613" s="77">
        <v>119.81190000000002</v>
      </c>
    </row>
    <row r="4614" spans="1:17" x14ac:dyDescent="0.2">
      <c r="A4614" s="19">
        <v>32106916</v>
      </c>
      <c r="B4614" s="19" t="s">
        <v>4505</v>
      </c>
      <c r="C4614" s="72"/>
      <c r="D4614" s="73">
        <v>34</v>
      </c>
      <c r="E4614" s="74">
        <v>0</v>
      </c>
      <c r="G4614" s="75">
        <v>0</v>
      </c>
      <c r="H4614" s="75">
        <v>129.81870000000001</v>
      </c>
      <c r="I4614" s="75">
        <v>125.631</v>
      </c>
      <c r="J4614" s="75">
        <v>118.6515</v>
      </c>
      <c r="K4614" s="75">
        <v>97.712999999999994</v>
      </c>
      <c r="L4614" s="76">
        <v>0</v>
      </c>
      <c r="M4614" s="75">
        <v>125.631</v>
      </c>
      <c r="N4614" s="75">
        <v>125.631</v>
      </c>
      <c r="O4614" s="75">
        <v>125.631</v>
      </c>
      <c r="P4614" s="77">
        <v>0</v>
      </c>
      <c r="Q4614" s="77">
        <v>129.81870000000001</v>
      </c>
    </row>
    <row r="4615" spans="1:17" x14ac:dyDescent="0.2">
      <c r="A4615" s="19">
        <v>32106924</v>
      </c>
      <c r="B4615" s="19" t="s">
        <v>3711</v>
      </c>
      <c r="C4615" s="72"/>
      <c r="D4615" s="73">
        <v>10.75</v>
      </c>
      <c r="E4615" s="74">
        <v>0</v>
      </c>
      <c r="G4615" s="75">
        <v>0</v>
      </c>
      <c r="H4615" s="75">
        <v>1072.6248000000001</v>
      </c>
      <c r="I4615" s="75">
        <v>1038.0239999999999</v>
      </c>
      <c r="J4615" s="75">
        <v>980.35599999999988</v>
      </c>
      <c r="K4615" s="75">
        <v>807.35199999999986</v>
      </c>
      <c r="L4615" s="76">
        <v>0</v>
      </c>
      <c r="M4615" s="75">
        <v>1038.0239999999999</v>
      </c>
      <c r="N4615" s="75">
        <v>1038.0239999999999</v>
      </c>
      <c r="O4615" s="75">
        <v>1038.0239999999999</v>
      </c>
      <c r="P4615" s="77">
        <v>0</v>
      </c>
      <c r="Q4615" s="77">
        <v>1072.6248000000001</v>
      </c>
    </row>
    <row r="4616" spans="1:17" x14ac:dyDescent="0.2">
      <c r="A4616" s="19">
        <v>32106932</v>
      </c>
      <c r="B4616" s="19" t="s">
        <v>117</v>
      </c>
      <c r="C4616" s="72"/>
      <c r="D4616" s="73">
        <v>9.75</v>
      </c>
      <c r="E4616" s="74">
        <v>0</v>
      </c>
      <c r="G4616" s="75">
        <v>1330.6239600000001</v>
      </c>
      <c r="H4616" s="75">
        <v>1915.9023000000002</v>
      </c>
      <c r="I4616" s="75">
        <v>1854.0990000000002</v>
      </c>
      <c r="J4616" s="75">
        <v>1751.0934999999999</v>
      </c>
      <c r="K4616" s="75">
        <v>1442.077</v>
      </c>
      <c r="L4616" s="76">
        <v>2357.3609999999999</v>
      </c>
      <c r="M4616" s="75">
        <v>1854.0990000000002</v>
      </c>
      <c r="N4616" s="75">
        <v>1854.0990000000002</v>
      </c>
      <c r="O4616" s="75">
        <v>1854.0990000000002</v>
      </c>
      <c r="P4616" s="77">
        <v>1330.6239600000001</v>
      </c>
      <c r="Q4616" s="77">
        <v>2357.3609999999999</v>
      </c>
    </row>
    <row r="4617" spans="1:17" x14ac:dyDescent="0.2">
      <c r="A4617" s="19">
        <v>32106940</v>
      </c>
      <c r="B4617" s="19" t="s">
        <v>2843</v>
      </c>
      <c r="C4617" s="72"/>
      <c r="D4617" s="73">
        <v>39.75</v>
      </c>
      <c r="E4617" s="74">
        <v>0</v>
      </c>
      <c r="G4617" s="75">
        <v>1330.6239600000001</v>
      </c>
      <c r="H4617" s="75">
        <v>1915.9023000000002</v>
      </c>
      <c r="I4617" s="75">
        <v>1854.0990000000002</v>
      </c>
      <c r="J4617" s="75">
        <v>1751.0934999999999</v>
      </c>
      <c r="K4617" s="75">
        <v>1442.077</v>
      </c>
      <c r="L4617" s="76">
        <v>2357.3609999999999</v>
      </c>
      <c r="M4617" s="75">
        <v>1854.0990000000002</v>
      </c>
      <c r="N4617" s="75">
        <v>1854.0990000000002</v>
      </c>
      <c r="O4617" s="75">
        <v>1854.0990000000002</v>
      </c>
      <c r="P4617" s="77">
        <v>1330.6239600000001</v>
      </c>
      <c r="Q4617" s="77">
        <v>2357.3609999999999</v>
      </c>
    </row>
    <row r="4618" spans="1:17" x14ac:dyDescent="0.2">
      <c r="A4618" s="19">
        <v>32106957</v>
      </c>
      <c r="B4618" s="19" t="s">
        <v>4210</v>
      </c>
      <c r="C4618" s="72"/>
      <c r="D4618" s="73">
        <v>58.5</v>
      </c>
      <c r="E4618" s="74">
        <v>0</v>
      </c>
      <c r="G4618" s="75">
        <v>1330.6239600000001</v>
      </c>
      <c r="H4618" s="75">
        <v>1915.9023000000002</v>
      </c>
      <c r="I4618" s="75">
        <v>1854.0990000000002</v>
      </c>
      <c r="J4618" s="75">
        <v>1751.0934999999999</v>
      </c>
      <c r="K4618" s="75">
        <v>1442.077</v>
      </c>
      <c r="L4618" s="76">
        <v>2357.3609999999999</v>
      </c>
      <c r="M4618" s="75">
        <v>1854.0990000000002</v>
      </c>
      <c r="N4618" s="75">
        <v>1854.0990000000002</v>
      </c>
      <c r="O4618" s="75">
        <v>1854.0990000000002</v>
      </c>
      <c r="P4618" s="77">
        <v>1330.6239600000001</v>
      </c>
      <c r="Q4618" s="77">
        <v>2357.3609999999999</v>
      </c>
    </row>
    <row r="4619" spans="1:17" x14ac:dyDescent="0.2">
      <c r="A4619" s="19">
        <v>32106965</v>
      </c>
      <c r="B4619" s="19" t="s">
        <v>2146</v>
      </c>
      <c r="C4619" s="72"/>
      <c r="D4619" s="73">
        <v>681</v>
      </c>
      <c r="E4619" s="74">
        <v>0</v>
      </c>
      <c r="G4619" s="75">
        <v>0</v>
      </c>
      <c r="H4619" s="75">
        <v>3970.3560000000002</v>
      </c>
      <c r="I4619" s="75">
        <v>3842.2799999999997</v>
      </c>
      <c r="J4619" s="75">
        <v>3628.8199999999997</v>
      </c>
      <c r="K4619" s="75">
        <v>2988.4399999999996</v>
      </c>
      <c r="L4619" s="76">
        <v>0</v>
      </c>
      <c r="M4619" s="75">
        <v>3842.2799999999997</v>
      </c>
      <c r="N4619" s="75">
        <v>3842.2799999999997</v>
      </c>
      <c r="O4619" s="75">
        <v>3842.2799999999997</v>
      </c>
      <c r="P4619" s="77">
        <v>0</v>
      </c>
      <c r="Q4619" s="77">
        <v>3970.3560000000002</v>
      </c>
    </row>
    <row r="4620" spans="1:17" x14ac:dyDescent="0.2">
      <c r="A4620" s="19">
        <v>32106973</v>
      </c>
      <c r="B4620" s="19" t="s">
        <v>3311</v>
      </c>
      <c r="C4620" s="72"/>
      <c r="D4620" s="73">
        <v>32.25</v>
      </c>
      <c r="E4620" s="74">
        <v>0</v>
      </c>
      <c r="G4620" s="75">
        <v>0</v>
      </c>
      <c r="H4620" s="75">
        <v>0</v>
      </c>
      <c r="I4620" s="75">
        <v>0</v>
      </c>
      <c r="J4620" s="75">
        <v>0</v>
      </c>
      <c r="K4620" s="75">
        <v>0</v>
      </c>
      <c r="L4620" s="74" t="s">
        <v>674</v>
      </c>
      <c r="M4620" s="75">
        <v>0</v>
      </c>
      <c r="N4620" s="75">
        <v>0</v>
      </c>
      <c r="O4620" s="75">
        <v>0</v>
      </c>
      <c r="P4620" s="75">
        <v>0</v>
      </c>
      <c r="Q4620" s="75">
        <v>0</v>
      </c>
    </row>
    <row r="4621" spans="1:17" x14ac:dyDescent="0.2">
      <c r="A4621" s="19">
        <v>32106981</v>
      </c>
      <c r="B4621" s="19" t="s">
        <v>1651</v>
      </c>
      <c r="C4621" s="72" t="s">
        <v>38</v>
      </c>
      <c r="D4621" s="73">
        <v>1319.25</v>
      </c>
      <c r="E4621" s="74">
        <v>0</v>
      </c>
      <c r="G4621" s="75">
        <v>0</v>
      </c>
      <c r="H4621" s="75">
        <v>0</v>
      </c>
      <c r="I4621" s="75">
        <v>0</v>
      </c>
      <c r="J4621" s="75">
        <v>0</v>
      </c>
      <c r="K4621" s="75">
        <v>0</v>
      </c>
      <c r="L4621" s="74" t="s">
        <v>674</v>
      </c>
      <c r="M4621" s="75">
        <v>0</v>
      </c>
      <c r="N4621" s="75">
        <v>0</v>
      </c>
      <c r="O4621" s="75">
        <v>0</v>
      </c>
      <c r="P4621" s="75">
        <v>0</v>
      </c>
      <c r="Q4621" s="75">
        <v>0</v>
      </c>
    </row>
    <row r="4622" spans="1:17" x14ac:dyDescent="0.2">
      <c r="A4622" s="19">
        <v>32106999</v>
      </c>
      <c r="B4622" s="19" t="s">
        <v>1650</v>
      </c>
      <c r="C4622" s="72" t="s">
        <v>38</v>
      </c>
      <c r="D4622" s="73">
        <v>1776</v>
      </c>
      <c r="E4622" s="74">
        <v>0</v>
      </c>
      <c r="G4622" s="75">
        <v>0</v>
      </c>
      <c r="H4622" s="75">
        <v>0</v>
      </c>
      <c r="I4622" s="75">
        <v>0</v>
      </c>
      <c r="J4622" s="75">
        <v>0</v>
      </c>
      <c r="K4622" s="75">
        <v>0</v>
      </c>
      <c r="L4622" s="74" t="s">
        <v>674</v>
      </c>
      <c r="M4622" s="75">
        <v>0</v>
      </c>
      <c r="N4622" s="75">
        <v>0</v>
      </c>
      <c r="O4622" s="75">
        <v>0</v>
      </c>
      <c r="P4622" s="75">
        <v>0</v>
      </c>
      <c r="Q4622" s="75">
        <v>0</v>
      </c>
    </row>
    <row r="4623" spans="1:17" x14ac:dyDescent="0.2">
      <c r="A4623" s="19">
        <v>32107005</v>
      </c>
      <c r="B4623" s="19" t="s">
        <v>3424</v>
      </c>
      <c r="C4623" s="72"/>
      <c r="D4623" s="73">
        <v>543.5</v>
      </c>
      <c r="E4623" s="74">
        <v>0</v>
      </c>
      <c r="G4623" s="75">
        <v>0</v>
      </c>
      <c r="H4623" s="75">
        <v>0</v>
      </c>
      <c r="I4623" s="75">
        <v>0</v>
      </c>
      <c r="J4623" s="75">
        <v>0</v>
      </c>
      <c r="K4623" s="75">
        <v>0</v>
      </c>
      <c r="L4623" s="74" t="s">
        <v>674</v>
      </c>
      <c r="M4623" s="75">
        <v>0</v>
      </c>
      <c r="N4623" s="75">
        <v>0</v>
      </c>
      <c r="O4623" s="75">
        <v>0</v>
      </c>
      <c r="P4623" s="75">
        <v>0</v>
      </c>
      <c r="Q4623" s="75">
        <v>0</v>
      </c>
    </row>
    <row r="4624" spans="1:17" x14ac:dyDescent="0.2">
      <c r="A4624" s="19">
        <v>32107336</v>
      </c>
      <c r="B4624" s="19" t="s">
        <v>2193</v>
      </c>
      <c r="C4624" s="72"/>
      <c r="D4624" s="73">
        <v>3914.25</v>
      </c>
      <c r="E4624" s="74">
        <v>0</v>
      </c>
      <c r="G4624" s="75">
        <v>0</v>
      </c>
      <c r="H4624" s="75">
        <v>0</v>
      </c>
      <c r="I4624" s="75">
        <v>0</v>
      </c>
      <c r="J4624" s="75">
        <v>0</v>
      </c>
      <c r="K4624" s="75">
        <v>0</v>
      </c>
      <c r="L4624" s="74" t="s">
        <v>674</v>
      </c>
      <c r="M4624" s="75">
        <v>0</v>
      </c>
      <c r="N4624" s="75">
        <v>0</v>
      </c>
      <c r="O4624" s="75">
        <v>0</v>
      </c>
      <c r="P4624" s="75">
        <v>0</v>
      </c>
      <c r="Q4624" s="75">
        <v>0</v>
      </c>
    </row>
    <row r="4625" spans="1:17" x14ac:dyDescent="0.2">
      <c r="A4625" s="19">
        <v>32107344</v>
      </c>
      <c r="B4625" s="19" t="s">
        <v>2838</v>
      </c>
      <c r="C4625" s="72"/>
      <c r="D4625" s="73">
        <v>6.25</v>
      </c>
      <c r="E4625" s="74">
        <v>0</v>
      </c>
      <c r="G4625" s="75">
        <v>12.69868</v>
      </c>
      <c r="H4625" s="75">
        <v>210.41250000000002</v>
      </c>
      <c r="I4625" s="75">
        <v>203.625</v>
      </c>
      <c r="J4625" s="75">
        <v>192.3125</v>
      </c>
      <c r="K4625" s="75">
        <v>158.375</v>
      </c>
      <c r="L4625" s="76">
        <v>0</v>
      </c>
      <c r="M4625" s="75">
        <v>203.625</v>
      </c>
      <c r="N4625" s="75">
        <v>203.625</v>
      </c>
      <c r="O4625" s="75">
        <v>203.625</v>
      </c>
      <c r="P4625" s="77">
        <v>0</v>
      </c>
      <c r="Q4625" s="77">
        <v>210.41250000000002</v>
      </c>
    </row>
    <row r="4626" spans="1:17" x14ac:dyDescent="0.2">
      <c r="A4626" s="19">
        <v>32107351</v>
      </c>
      <c r="B4626" s="19" t="s">
        <v>4504</v>
      </c>
      <c r="C4626" s="72"/>
      <c r="D4626" s="73">
        <v>635.5</v>
      </c>
      <c r="E4626" s="74">
        <v>0</v>
      </c>
      <c r="G4626" s="75">
        <v>725.86566000000005</v>
      </c>
      <c r="H4626" s="75">
        <v>1545.1020000000001</v>
      </c>
      <c r="I4626" s="75">
        <v>1495.2600000000002</v>
      </c>
      <c r="J4626" s="75">
        <v>1412.19</v>
      </c>
      <c r="K4626" s="75">
        <v>1162.98</v>
      </c>
      <c r="L4626" s="74" t="s">
        <v>674</v>
      </c>
      <c r="M4626" s="75">
        <v>1495.2600000000002</v>
      </c>
      <c r="N4626" s="75">
        <v>1495.2600000000002</v>
      </c>
      <c r="O4626" s="75">
        <v>1495.2600000000002</v>
      </c>
      <c r="P4626" s="75">
        <v>725.86566000000005</v>
      </c>
      <c r="Q4626" s="75">
        <v>1545.1020000000001</v>
      </c>
    </row>
    <row r="4627" spans="1:17" x14ac:dyDescent="0.2">
      <c r="A4627" s="19">
        <v>32107369</v>
      </c>
      <c r="B4627" s="19" t="s">
        <v>2243</v>
      </c>
      <c r="C4627" s="72"/>
      <c r="D4627" s="73">
        <v>1277.75</v>
      </c>
      <c r="E4627" s="74">
        <v>0</v>
      </c>
      <c r="G4627" s="75">
        <v>0</v>
      </c>
      <c r="H4627" s="75">
        <v>0</v>
      </c>
      <c r="I4627" s="75">
        <v>0</v>
      </c>
      <c r="J4627" s="75">
        <v>0</v>
      </c>
      <c r="K4627" s="75">
        <v>0</v>
      </c>
      <c r="L4627" s="74" t="s">
        <v>674</v>
      </c>
      <c r="M4627" s="75">
        <v>0</v>
      </c>
      <c r="N4627" s="75">
        <v>0</v>
      </c>
      <c r="O4627" s="75">
        <v>0</v>
      </c>
      <c r="P4627" s="75">
        <v>0</v>
      </c>
      <c r="Q4627" s="75">
        <v>0</v>
      </c>
    </row>
    <row r="4628" spans="1:17" x14ac:dyDescent="0.2">
      <c r="A4628" s="19">
        <v>32107377</v>
      </c>
      <c r="B4628" s="19" t="s">
        <v>2955</v>
      </c>
      <c r="C4628" s="72"/>
      <c r="D4628" s="73">
        <v>881.75</v>
      </c>
      <c r="E4628" s="74">
        <v>0</v>
      </c>
      <c r="G4628" s="75">
        <v>74.994450000000001</v>
      </c>
      <c r="H4628" s="75">
        <v>374.14830000000001</v>
      </c>
      <c r="I4628" s="75">
        <v>362.07900000000001</v>
      </c>
      <c r="J4628" s="75">
        <v>341.96350000000001</v>
      </c>
      <c r="K4628" s="75">
        <v>281.61699999999996</v>
      </c>
      <c r="L4628" s="76">
        <v>124.515</v>
      </c>
      <c r="M4628" s="75">
        <v>362.07900000000001</v>
      </c>
      <c r="N4628" s="75">
        <v>362.07900000000001</v>
      </c>
      <c r="O4628" s="75">
        <v>362.07900000000001</v>
      </c>
      <c r="P4628" s="77">
        <v>74.994450000000001</v>
      </c>
      <c r="Q4628" s="77">
        <v>374.14830000000001</v>
      </c>
    </row>
    <row r="4629" spans="1:17" x14ac:dyDescent="0.2">
      <c r="A4629" s="19">
        <v>32107385</v>
      </c>
      <c r="B4629" s="19" t="s">
        <v>2990</v>
      </c>
      <c r="C4629" s="72"/>
      <c r="D4629" s="73">
        <v>1789</v>
      </c>
      <c r="E4629" s="74">
        <v>0</v>
      </c>
      <c r="G4629" s="75">
        <v>20.606839999999998</v>
      </c>
      <c r="H4629" s="75">
        <v>133.2225</v>
      </c>
      <c r="I4629" s="75">
        <v>128.92500000000001</v>
      </c>
      <c r="J4629" s="75">
        <v>121.7625</v>
      </c>
      <c r="K4629" s="75">
        <v>100.27499999999999</v>
      </c>
      <c r="L4629" s="76">
        <v>0</v>
      </c>
      <c r="M4629" s="75">
        <v>128.92500000000001</v>
      </c>
      <c r="N4629" s="75">
        <v>128.92500000000001</v>
      </c>
      <c r="O4629" s="75">
        <v>128.92500000000001</v>
      </c>
      <c r="P4629" s="77">
        <v>0</v>
      </c>
      <c r="Q4629" s="77">
        <v>133.2225</v>
      </c>
    </row>
    <row r="4630" spans="1:17" x14ac:dyDescent="0.2">
      <c r="A4630" s="19">
        <v>32107393</v>
      </c>
      <c r="B4630" s="19" t="s">
        <v>200</v>
      </c>
      <c r="C4630" s="72"/>
      <c r="D4630" s="73">
        <v>270.25</v>
      </c>
      <c r="E4630" s="74">
        <v>0</v>
      </c>
      <c r="G4630" s="75">
        <v>527.07616000000007</v>
      </c>
      <c r="H4630" s="75">
        <v>1121.9520000000002</v>
      </c>
      <c r="I4630" s="75">
        <v>1085.7600000000002</v>
      </c>
      <c r="J4630" s="75">
        <v>1025.44</v>
      </c>
      <c r="K4630" s="75">
        <v>844.48</v>
      </c>
      <c r="L4630" s="74" t="s">
        <v>674</v>
      </c>
      <c r="M4630" s="75">
        <v>1085.7600000000002</v>
      </c>
      <c r="N4630" s="75">
        <v>1085.7600000000002</v>
      </c>
      <c r="O4630" s="75">
        <v>1085.7600000000002</v>
      </c>
      <c r="P4630" s="75">
        <v>527.07616000000007</v>
      </c>
      <c r="Q4630" s="75">
        <v>1121.9520000000002</v>
      </c>
    </row>
    <row r="4631" spans="1:17" x14ac:dyDescent="0.2">
      <c r="A4631" s="19">
        <v>32107401</v>
      </c>
      <c r="B4631" s="19" t="s">
        <v>3613</v>
      </c>
      <c r="C4631" s="72"/>
      <c r="D4631" s="73">
        <v>160.75</v>
      </c>
      <c r="E4631" s="74">
        <v>0</v>
      </c>
      <c r="G4631" s="75">
        <v>7.0907299999999998</v>
      </c>
      <c r="H4631" s="75">
        <v>27.4815</v>
      </c>
      <c r="I4631" s="75">
        <v>26.595000000000002</v>
      </c>
      <c r="J4631" s="75">
        <v>25.1175</v>
      </c>
      <c r="K4631" s="75">
        <v>20.684999999999999</v>
      </c>
      <c r="L4631" s="76">
        <v>0</v>
      </c>
      <c r="M4631" s="75">
        <v>26.595000000000002</v>
      </c>
      <c r="N4631" s="75">
        <v>26.595000000000002</v>
      </c>
      <c r="O4631" s="75">
        <v>26.595000000000002</v>
      </c>
      <c r="P4631" s="77">
        <v>0</v>
      </c>
      <c r="Q4631" s="77">
        <v>27.4815</v>
      </c>
    </row>
    <row r="4632" spans="1:17" x14ac:dyDescent="0.2">
      <c r="A4632" s="19">
        <v>32107419</v>
      </c>
      <c r="B4632" s="19" t="s">
        <v>4546</v>
      </c>
      <c r="C4632" s="72"/>
      <c r="D4632" s="73">
        <v>307.25</v>
      </c>
      <c r="E4632" s="74">
        <v>0</v>
      </c>
      <c r="G4632" s="75">
        <v>74.994450000000001</v>
      </c>
      <c r="H4632" s="75">
        <v>377.952</v>
      </c>
      <c r="I4632" s="75">
        <v>365.76</v>
      </c>
      <c r="J4632" s="75">
        <v>345.44</v>
      </c>
      <c r="K4632" s="75">
        <v>284.47999999999996</v>
      </c>
      <c r="L4632" s="76">
        <v>124.515</v>
      </c>
      <c r="M4632" s="75">
        <v>365.76</v>
      </c>
      <c r="N4632" s="75">
        <v>365.76</v>
      </c>
      <c r="O4632" s="75">
        <v>365.76</v>
      </c>
      <c r="P4632" s="77">
        <v>74.994450000000001</v>
      </c>
      <c r="Q4632" s="77">
        <v>377.952</v>
      </c>
    </row>
    <row r="4633" spans="1:17" x14ac:dyDescent="0.2">
      <c r="A4633" s="19">
        <v>32107427</v>
      </c>
      <c r="B4633" s="19" t="s">
        <v>3602</v>
      </c>
      <c r="C4633" s="72"/>
      <c r="D4633" s="73">
        <v>22.25</v>
      </c>
      <c r="E4633" s="74">
        <v>0</v>
      </c>
      <c r="G4633" s="75">
        <v>11.139860000000001</v>
      </c>
      <c r="H4633" s="75">
        <v>341.57040000000001</v>
      </c>
      <c r="I4633" s="75">
        <v>330.55199999999996</v>
      </c>
      <c r="J4633" s="75">
        <v>312.18799999999999</v>
      </c>
      <c r="K4633" s="75">
        <v>257.09599999999995</v>
      </c>
      <c r="L4633" s="76">
        <v>0</v>
      </c>
      <c r="M4633" s="75">
        <v>330.55199999999996</v>
      </c>
      <c r="N4633" s="75">
        <v>330.55199999999996</v>
      </c>
      <c r="O4633" s="75">
        <v>330.55199999999996</v>
      </c>
      <c r="P4633" s="77">
        <v>0</v>
      </c>
      <c r="Q4633" s="77">
        <v>341.57040000000001</v>
      </c>
    </row>
    <row r="4634" spans="1:17" x14ac:dyDescent="0.2">
      <c r="A4634" s="19">
        <v>32107435</v>
      </c>
      <c r="B4634" s="19" t="s">
        <v>4613</v>
      </c>
      <c r="C4634" s="72"/>
      <c r="D4634" s="73">
        <v>10537.75</v>
      </c>
      <c r="E4634" s="74">
        <v>0</v>
      </c>
      <c r="G4634" s="75">
        <v>0.25340200000000002</v>
      </c>
      <c r="H4634" s="75">
        <v>0.53939999999999999</v>
      </c>
      <c r="I4634" s="75">
        <v>0.52200000000000002</v>
      </c>
      <c r="J4634" s="75">
        <v>0.49299999999999994</v>
      </c>
      <c r="K4634" s="75">
        <v>0.40599999999999997</v>
      </c>
      <c r="L4634" s="74" t="s">
        <v>674</v>
      </c>
      <c r="M4634" s="75">
        <v>0.52200000000000002</v>
      </c>
      <c r="N4634" s="75">
        <v>0.52200000000000002</v>
      </c>
      <c r="O4634" s="75">
        <v>0.52200000000000002</v>
      </c>
      <c r="P4634" s="75">
        <v>0.25340200000000002</v>
      </c>
      <c r="Q4634" s="75">
        <v>0.53939999999999999</v>
      </c>
    </row>
    <row r="4635" spans="1:17" x14ac:dyDescent="0.2">
      <c r="A4635" s="19">
        <v>32107450</v>
      </c>
      <c r="B4635" s="19" t="s">
        <v>4937</v>
      </c>
      <c r="C4635" s="72"/>
      <c r="D4635" s="73">
        <v>10</v>
      </c>
      <c r="E4635" s="74">
        <v>0</v>
      </c>
      <c r="G4635" s="75">
        <v>43.078339999999997</v>
      </c>
      <c r="H4635" s="75">
        <v>91.697999999999993</v>
      </c>
      <c r="I4635" s="75">
        <v>88.740000000000009</v>
      </c>
      <c r="J4635" s="75">
        <v>83.809999999999988</v>
      </c>
      <c r="K4635" s="75">
        <v>69.02</v>
      </c>
      <c r="L4635" s="74" t="s">
        <v>674</v>
      </c>
      <c r="M4635" s="75">
        <v>88.740000000000009</v>
      </c>
      <c r="N4635" s="75">
        <v>88.740000000000009</v>
      </c>
      <c r="O4635" s="75">
        <v>88.740000000000009</v>
      </c>
      <c r="P4635" s="75">
        <v>43.078339999999997</v>
      </c>
      <c r="Q4635" s="75">
        <v>91.697999999999993</v>
      </c>
    </row>
    <row r="4636" spans="1:17" x14ac:dyDescent="0.2">
      <c r="A4636" s="19">
        <v>32107468</v>
      </c>
      <c r="B4636" s="19" t="s">
        <v>1129</v>
      </c>
      <c r="C4636" s="72"/>
      <c r="D4636" s="73">
        <v>9.5</v>
      </c>
      <c r="E4636" s="74">
        <v>0</v>
      </c>
      <c r="G4636" s="75">
        <v>18.236206000000003</v>
      </c>
      <c r="H4636" s="75">
        <v>38.818200000000004</v>
      </c>
      <c r="I4636" s="75">
        <v>37.56600000000001</v>
      </c>
      <c r="J4636" s="75">
        <v>35.478999999999999</v>
      </c>
      <c r="K4636" s="75">
        <v>29.218</v>
      </c>
      <c r="L4636" s="74" t="s">
        <v>674</v>
      </c>
      <c r="M4636" s="75">
        <v>37.56600000000001</v>
      </c>
      <c r="N4636" s="75">
        <v>37.56600000000001</v>
      </c>
      <c r="O4636" s="75">
        <v>37.56600000000001</v>
      </c>
      <c r="P4636" s="75">
        <v>18.236206000000003</v>
      </c>
      <c r="Q4636" s="75">
        <v>38.818200000000004</v>
      </c>
    </row>
    <row r="4637" spans="1:17" x14ac:dyDescent="0.2">
      <c r="A4637" s="19">
        <v>32107476</v>
      </c>
      <c r="B4637" s="19" t="s">
        <v>805</v>
      </c>
      <c r="C4637" s="72"/>
      <c r="D4637" s="73">
        <v>3.25</v>
      </c>
      <c r="E4637" s="74">
        <v>0</v>
      </c>
      <c r="G4637" s="75">
        <v>34.078200000000002</v>
      </c>
      <c r="H4637" s="75">
        <v>72.540000000000006</v>
      </c>
      <c r="I4637" s="75">
        <v>70.200000000000017</v>
      </c>
      <c r="J4637" s="75">
        <v>66.3</v>
      </c>
      <c r="K4637" s="75">
        <v>54.599999999999994</v>
      </c>
      <c r="L4637" s="74" t="s">
        <v>674</v>
      </c>
      <c r="M4637" s="75">
        <v>70.200000000000017</v>
      </c>
      <c r="N4637" s="75">
        <v>70.200000000000017</v>
      </c>
      <c r="O4637" s="75">
        <v>70.200000000000017</v>
      </c>
      <c r="P4637" s="75">
        <v>34.078200000000002</v>
      </c>
      <c r="Q4637" s="75">
        <v>72.540000000000006</v>
      </c>
    </row>
    <row r="4638" spans="1:17" x14ac:dyDescent="0.2">
      <c r="A4638" s="19">
        <v>32107484</v>
      </c>
      <c r="B4638" s="19" t="s">
        <v>3753</v>
      </c>
      <c r="C4638" s="72" t="s">
        <v>38</v>
      </c>
      <c r="D4638" s="73">
        <v>620</v>
      </c>
      <c r="E4638" s="74">
        <v>0</v>
      </c>
      <c r="G4638" s="75">
        <v>0</v>
      </c>
      <c r="H4638" s="75">
        <v>0</v>
      </c>
      <c r="I4638" s="75">
        <v>0</v>
      </c>
      <c r="J4638" s="75">
        <v>0</v>
      </c>
      <c r="K4638" s="75">
        <v>0</v>
      </c>
      <c r="L4638" s="74" t="s">
        <v>674</v>
      </c>
      <c r="M4638" s="75">
        <v>0</v>
      </c>
      <c r="N4638" s="75">
        <v>0</v>
      </c>
      <c r="O4638" s="75">
        <v>0</v>
      </c>
      <c r="P4638" s="75">
        <v>0</v>
      </c>
      <c r="Q4638" s="75">
        <v>0</v>
      </c>
    </row>
    <row r="4639" spans="1:17" x14ac:dyDescent="0.2">
      <c r="A4639" s="19">
        <v>32107492</v>
      </c>
      <c r="B4639" s="19" t="s">
        <v>3754</v>
      </c>
      <c r="C4639" s="72" t="s">
        <v>38</v>
      </c>
      <c r="D4639" s="73">
        <v>737</v>
      </c>
      <c r="E4639" s="74">
        <v>0</v>
      </c>
      <c r="G4639" s="75">
        <v>7.4753590000000001</v>
      </c>
      <c r="H4639" s="75">
        <v>15.9123</v>
      </c>
      <c r="I4639" s="75">
        <v>15.399000000000001</v>
      </c>
      <c r="J4639" s="75">
        <v>14.5435</v>
      </c>
      <c r="K4639" s="75">
        <v>11.976999999999999</v>
      </c>
      <c r="L4639" s="74" t="s">
        <v>674</v>
      </c>
      <c r="M4639" s="75">
        <v>15.399000000000001</v>
      </c>
      <c r="N4639" s="75">
        <v>15.399000000000001</v>
      </c>
      <c r="O4639" s="75">
        <v>15.399000000000001</v>
      </c>
      <c r="P4639" s="75">
        <v>7.4753590000000001</v>
      </c>
      <c r="Q4639" s="75">
        <v>15.9123</v>
      </c>
    </row>
    <row r="4640" spans="1:17" x14ac:dyDescent="0.2">
      <c r="A4640" s="19">
        <v>32107500</v>
      </c>
      <c r="B4640" s="19" t="s">
        <v>4308</v>
      </c>
      <c r="C4640" s="72"/>
      <c r="D4640" s="73">
        <v>121</v>
      </c>
      <c r="E4640" s="74">
        <v>0</v>
      </c>
      <c r="G4640" s="75">
        <v>93.244050000000001</v>
      </c>
      <c r="H4640" s="75">
        <v>108.9588</v>
      </c>
      <c r="I4640" s="75">
        <v>105.444</v>
      </c>
      <c r="J4640" s="75">
        <v>99.585999999999999</v>
      </c>
      <c r="K4640" s="75">
        <v>82.011999999999986</v>
      </c>
      <c r="L4640" s="76">
        <v>71.829000000000008</v>
      </c>
      <c r="M4640" s="75">
        <v>105.444</v>
      </c>
      <c r="N4640" s="75">
        <v>105.444</v>
      </c>
      <c r="O4640" s="75">
        <v>105.444</v>
      </c>
      <c r="P4640" s="77">
        <v>71.829000000000008</v>
      </c>
      <c r="Q4640" s="77">
        <v>108.9588</v>
      </c>
    </row>
    <row r="4641" spans="1:17" x14ac:dyDescent="0.2">
      <c r="A4641" s="19">
        <v>32107518</v>
      </c>
      <c r="B4641" s="19" t="s">
        <v>4720</v>
      </c>
      <c r="C4641" s="72"/>
      <c r="D4641" s="73">
        <v>7.75</v>
      </c>
      <c r="E4641" s="74">
        <v>0</v>
      </c>
      <c r="G4641" s="75">
        <v>93.244050000000001</v>
      </c>
      <c r="H4641" s="75">
        <v>108.9588</v>
      </c>
      <c r="I4641" s="75">
        <v>105.444</v>
      </c>
      <c r="J4641" s="75">
        <v>99.585999999999999</v>
      </c>
      <c r="K4641" s="75">
        <v>82.011999999999986</v>
      </c>
      <c r="L4641" s="76">
        <v>71.829000000000008</v>
      </c>
      <c r="M4641" s="75">
        <v>105.444</v>
      </c>
      <c r="N4641" s="75">
        <v>105.444</v>
      </c>
      <c r="O4641" s="75">
        <v>105.444</v>
      </c>
      <c r="P4641" s="77">
        <v>71.829000000000008</v>
      </c>
      <c r="Q4641" s="77">
        <v>108.9588</v>
      </c>
    </row>
    <row r="4642" spans="1:17" x14ac:dyDescent="0.2">
      <c r="A4642" s="19">
        <v>32107526</v>
      </c>
      <c r="B4642" s="19" t="s">
        <v>1034</v>
      </c>
      <c r="C4642" s="72"/>
      <c r="D4642" s="73">
        <v>670.75</v>
      </c>
      <c r="E4642" s="74">
        <v>0</v>
      </c>
      <c r="G4642" s="75">
        <v>0</v>
      </c>
      <c r="H4642" s="75">
        <v>7214.0379000000003</v>
      </c>
      <c r="I4642" s="75">
        <v>6981.3270000000002</v>
      </c>
      <c r="J4642" s="75">
        <v>6593.4754999999996</v>
      </c>
      <c r="K4642" s="75">
        <v>5429.9209999999994</v>
      </c>
      <c r="L4642" s="76">
        <v>0</v>
      </c>
      <c r="M4642" s="75">
        <v>6981.3270000000002</v>
      </c>
      <c r="N4642" s="75">
        <v>6981.3270000000002</v>
      </c>
      <c r="O4642" s="75">
        <v>6981.3270000000002</v>
      </c>
      <c r="P4642" s="77">
        <v>0</v>
      </c>
      <c r="Q4642" s="77">
        <v>7214.0379000000003</v>
      </c>
    </row>
    <row r="4643" spans="1:17" x14ac:dyDescent="0.2">
      <c r="A4643" s="19">
        <v>32107534</v>
      </c>
      <c r="B4643" s="19" t="s">
        <v>3274</v>
      </c>
      <c r="C4643" s="72"/>
      <c r="D4643" s="73">
        <v>3119.25</v>
      </c>
      <c r="E4643" s="74">
        <v>0</v>
      </c>
      <c r="G4643" s="75">
        <v>140.86409999999998</v>
      </c>
      <c r="H4643" s="75">
        <v>138.57</v>
      </c>
      <c r="I4643" s="75">
        <v>134.1</v>
      </c>
      <c r="J4643" s="75">
        <v>126.64999999999999</v>
      </c>
      <c r="K4643" s="75">
        <v>104.3</v>
      </c>
      <c r="L4643" s="76">
        <v>32.625</v>
      </c>
      <c r="M4643" s="75">
        <v>134.1</v>
      </c>
      <c r="N4643" s="75">
        <v>134.1</v>
      </c>
      <c r="O4643" s="75">
        <v>134.1</v>
      </c>
      <c r="P4643" s="77">
        <v>32.625</v>
      </c>
      <c r="Q4643" s="77">
        <v>140.86409999999998</v>
      </c>
    </row>
    <row r="4644" spans="1:17" x14ac:dyDescent="0.2">
      <c r="A4644" s="19">
        <v>32107542</v>
      </c>
      <c r="B4644" s="19" t="s">
        <v>3275</v>
      </c>
      <c r="C4644" s="72"/>
      <c r="D4644" s="73">
        <v>65.5</v>
      </c>
      <c r="E4644" s="74">
        <v>0</v>
      </c>
      <c r="G4644" s="75">
        <v>147.95482999999999</v>
      </c>
      <c r="H4644" s="75">
        <v>185.81400000000002</v>
      </c>
      <c r="I4644" s="75">
        <v>179.82000000000002</v>
      </c>
      <c r="J4644" s="75">
        <v>169.83</v>
      </c>
      <c r="K4644" s="75">
        <v>139.85999999999999</v>
      </c>
      <c r="L4644" s="76">
        <v>32.625</v>
      </c>
      <c r="M4644" s="75">
        <v>179.82000000000002</v>
      </c>
      <c r="N4644" s="75">
        <v>179.82000000000002</v>
      </c>
      <c r="O4644" s="75">
        <v>179.82000000000002</v>
      </c>
      <c r="P4644" s="77">
        <v>32.625</v>
      </c>
      <c r="Q4644" s="77">
        <v>185.81400000000002</v>
      </c>
    </row>
    <row r="4645" spans="1:17" x14ac:dyDescent="0.2">
      <c r="A4645" s="19">
        <v>32107559</v>
      </c>
      <c r="B4645" s="19" t="s">
        <v>4781</v>
      </c>
      <c r="C4645" s="72"/>
      <c r="D4645" s="73">
        <v>2146.5</v>
      </c>
      <c r="E4645" s="74">
        <v>0</v>
      </c>
      <c r="G4645" s="75">
        <v>205.72622000000001</v>
      </c>
      <c r="H4645" s="75">
        <v>145.08000000000001</v>
      </c>
      <c r="I4645" s="75">
        <v>140.4</v>
      </c>
      <c r="J4645" s="75">
        <v>132.6</v>
      </c>
      <c r="K4645" s="75">
        <v>109.19999999999999</v>
      </c>
      <c r="L4645" s="76">
        <v>32.625</v>
      </c>
      <c r="M4645" s="75">
        <v>140.4</v>
      </c>
      <c r="N4645" s="75">
        <v>140.4</v>
      </c>
      <c r="O4645" s="75">
        <v>140.4</v>
      </c>
      <c r="P4645" s="77">
        <v>32.625</v>
      </c>
      <c r="Q4645" s="77">
        <v>205.72622000000001</v>
      </c>
    </row>
    <row r="4646" spans="1:17" x14ac:dyDescent="0.2">
      <c r="A4646" s="19">
        <v>32107567</v>
      </c>
      <c r="B4646" s="19" t="s">
        <v>1889</v>
      </c>
      <c r="C4646" s="72" t="s">
        <v>1890</v>
      </c>
      <c r="D4646" s="73">
        <v>724.5</v>
      </c>
      <c r="E4646" s="74">
        <v>0</v>
      </c>
      <c r="G4646" s="75">
        <v>205.72622000000001</v>
      </c>
      <c r="H4646" s="75">
        <v>145.08000000000001</v>
      </c>
      <c r="I4646" s="75">
        <v>140.4</v>
      </c>
      <c r="J4646" s="75">
        <v>132.6</v>
      </c>
      <c r="K4646" s="75">
        <v>109.19999999999999</v>
      </c>
      <c r="L4646" s="76">
        <v>32.625</v>
      </c>
      <c r="M4646" s="75">
        <v>140.4</v>
      </c>
      <c r="N4646" s="75">
        <v>140.4</v>
      </c>
      <c r="O4646" s="75">
        <v>140.4</v>
      </c>
      <c r="P4646" s="77">
        <v>32.625</v>
      </c>
      <c r="Q4646" s="77">
        <v>205.72622000000001</v>
      </c>
    </row>
    <row r="4647" spans="1:17" x14ac:dyDescent="0.2">
      <c r="A4647" s="19">
        <v>32107575</v>
      </c>
      <c r="B4647" s="19" t="s">
        <v>3737</v>
      </c>
      <c r="C4647" s="72"/>
      <c r="D4647" s="73">
        <v>1584.5</v>
      </c>
      <c r="E4647" s="74">
        <v>0</v>
      </c>
      <c r="G4647" s="75">
        <v>205.72622000000001</v>
      </c>
      <c r="H4647" s="75">
        <v>145.08000000000001</v>
      </c>
      <c r="I4647" s="75">
        <v>140.4</v>
      </c>
      <c r="J4647" s="75">
        <v>132.6</v>
      </c>
      <c r="K4647" s="75">
        <v>109.19999999999999</v>
      </c>
      <c r="L4647" s="76">
        <v>32.625</v>
      </c>
      <c r="M4647" s="75">
        <v>140.4</v>
      </c>
      <c r="N4647" s="75">
        <v>140.4</v>
      </c>
      <c r="O4647" s="75">
        <v>140.4</v>
      </c>
      <c r="P4647" s="77">
        <v>32.625</v>
      </c>
      <c r="Q4647" s="77">
        <v>205.72622000000001</v>
      </c>
    </row>
    <row r="4648" spans="1:17" x14ac:dyDescent="0.2">
      <c r="A4648" s="19">
        <v>32107583</v>
      </c>
      <c r="B4648" s="19" t="s">
        <v>796</v>
      </c>
      <c r="C4648" s="72"/>
      <c r="D4648" s="73">
        <v>58</v>
      </c>
      <c r="E4648" s="74">
        <v>0</v>
      </c>
      <c r="G4648" s="75">
        <v>205.72622000000001</v>
      </c>
      <c r="H4648" s="75">
        <v>145.08000000000001</v>
      </c>
      <c r="I4648" s="75">
        <v>140.4</v>
      </c>
      <c r="J4648" s="75">
        <v>132.6</v>
      </c>
      <c r="K4648" s="75">
        <v>109.19999999999999</v>
      </c>
      <c r="L4648" s="76">
        <v>32.625</v>
      </c>
      <c r="M4648" s="75">
        <v>140.4</v>
      </c>
      <c r="N4648" s="75">
        <v>140.4</v>
      </c>
      <c r="O4648" s="75">
        <v>140.4</v>
      </c>
      <c r="P4648" s="77">
        <v>32.625</v>
      </c>
      <c r="Q4648" s="77">
        <v>205.72622000000001</v>
      </c>
    </row>
    <row r="4649" spans="1:17" x14ac:dyDescent="0.2">
      <c r="A4649" s="19">
        <v>32107591</v>
      </c>
      <c r="B4649" s="19" t="s">
        <v>1231</v>
      </c>
      <c r="C4649" s="72"/>
      <c r="D4649" s="73">
        <v>1478</v>
      </c>
      <c r="E4649" s="74">
        <v>0</v>
      </c>
      <c r="G4649" s="75">
        <v>205.72622000000001</v>
      </c>
      <c r="H4649" s="75">
        <v>145.08000000000001</v>
      </c>
      <c r="I4649" s="75">
        <v>140.4</v>
      </c>
      <c r="J4649" s="75">
        <v>132.6</v>
      </c>
      <c r="K4649" s="75">
        <v>109.19999999999999</v>
      </c>
      <c r="L4649" s="76">
        <v>32.625</v>
      </c>
      <c r="M4649" s="75">
        <v>140.4</v>
      </c>
      <c r="N4649" s="75">
        <v>140.4</v>
      </c>
      <c r="O4649" s="75">
        <v>140.4</v>
      </c>
      <c r="P4649" s="77">
        <v>32.625</v>
      </c>
      <c r="Q4649" s="77">
        <v>205.72622000000001</v>
      </c>
    </row>
    <row r="4650" spans="1:17" x14ac:dyDescent="0.2">
      <c r="A4650" s="19">
        <v>32107617</v>
      </c>
      <c r="B4650" s="19" t="s">
        <v>2613</v>
      </c>
      <c r="C4650" s="72"/>
      <c r="D4650" s="73">
        <v>262.25</v>
      </c>
      <c r="E4650" s="74">
        <v>0</v>
      </c>
      <c r="G4650" s="75">
        <v>205.72622000000001</v>
      </c>
      <c r="H4650" s="75">
        <v>145.08000000000001</v>
      </c>
      <c r="I4650" s="75">
        <v>140.4</v>
      </c>
      <c r="J4650" s="75">
        <v>132.6</v>
      </c>
      <c r="K4650" s="75">
        <v>109.19999999999999</v>
      </c>
      <c r="L4650" s="76">
        <v>32.625</v>
      </c>
      <c r="M4650" s="75">
        <v>140.4</v>
      </c>
      <c r="N4650" s="75">
        <v>140.4</v>
      </c>
      <c r="O4650" s="75">
        <v>140.4</v>
      </c>
      <c r="P4650" s="77">
        <v>32.625</v>
      </c>
      <c r="Q4650" s="77">
        <v>205.72622000000001</v>
      </c>
    </row>
    <row r="4651" spans="1:17" x14ac:dyDescent="0.2">
      <c r="A4651" s="19">
        <v>32107625</v>
      </c>
      <c r="B4651" s="19" t="s">
        <v>694</v>
      </c>
      <c r="C4651" s="72"/>
      <c r="D4651" s="73">
        <v>99</v>
      </c>
      <c r="E4651" s="74">
        <v>0</v>
      </c>
      <c r="G4651" s="75">
        <v>219.90768000000003</v>
      </c>
      <c r="H4651" s="75">
        <v>174.14250000000001</v>
      </c>
      <c r="I4651" s="75">
        <v>168.52500000000001</v>
      </c>
      <c r="J4651" s="75">
        <v>159.16249999999999</v>
      </c>
      <c r="K4651" s="75">
        <v>131.07499999999999</v>
      </c>
      <c r="L4651" s="76">
        <v>32.625</v>
      </c>
      <c r="M4651" s="75">
        <v>168.52500000000001</v>
      </c>
      <c r="N4651" s="75">
        <v>168.52500000000001</v>
      </c>
      <c r="O4651" s="75">
        <v>168.52500000000001</v>
      </c>
      <c r="P4651" s="77">
        <v>32.625</v>
      </c>
      <c r="Q4651" s="77">
        <v>219.90768000000003</v>
      </c>
    </row>
    <row r="4652" spans="1:17" x14ac:dyDescent="0.2">
      <c r="A4652" s="19">
        <v>32107633</v>
      </c>
      <c r="B4652" s="19" t="s">
        <v>2992</v>
      </c>
      <c r="C4652" s="72"/>
      <c r="D4652" s="73">
        <v>1929.5</v>
      </c>
      <c r="E4652" s="74">
        <v>0</v>
      </c>
      <c r="G4652" s="75">
        <v>219.90768000000003</v>
      </c>
      <c r="H4652" s="75">
        <v>174.14250000000001</v>
      </c>
      <c r="I4652" s="75">
        <v>168.52500000000001</v>
      </c>
      <c r="J4652" s="75">
        <v>159.16249999999999</v>
      </c>
      <c r="K4652" s="75">
        <v>131.07499999999999</v>
      </c>
      <c r="L4652" s="76">
        <v>32.625</v>
      </c>
      <c r="M4652" s="75">
        <v>168.52500000000001</v>
      </c>
      <c r="N4652" s="75">
        <v>168.52500000000001</v>
      </c>
      <c r="O4652" s="75">
        <v>168.52500000000001</v>
      </c>
      <c r="P4652" s="77">
        <v>32.625</v>
      </c>
      <c r="Q4652" s="77">
        <v>219.90768000000003</v>
      </c>
    </row>
    <row r="4653" spans="1:17" x14ac:dyDescent="0.2">
      <c r="A4653" s="19">
        <v>32107641</v>
      </c>
      <c r="B4653" s="19" t="s">
        <v>2375</v>
      </c>
      <c r="C4653" s="72"/>
      <c r="D4653" s="73">
        <v>301</v>
      </c>
      <c r="E4653" s="74">
        <v>0</v>
      </c>
      <c r="G4653" s="75">
        <v>219.90768000000003</v>
      </c>
      <c r="H4653" s="75">
        <v>174.14250000000001</v>
      </c>
      <c r="I4653" s="75">
        <v>168.52500000000001</v>
      </c>
      <c r="J4653" s="75">
        <v>159.16249999999999</v>
      </c>
      <c r="K4653" s="75">
        <v>131.07499999999999</v>
      </c>
      <c r="L4653" s="76">
        <v>32.625</v>
      </c>
      <c r="M4653" s="75">
        <v>168.52500000000001</v>
      </c>
      <c r="N4653" s="75">
        <v>168.52500000000001</v>
      </c>
      <c r="O4653" s="75">
        <v>168.52500000000001</v>
      </c>
      <c r="P4653" s="77">
        <v>32.625</v>
      </c>
      <c r="Q4653" s="77">
        <v>219.90768000000003</v>
      </c>
    </row>
    <row r="4654" spans="1:17" x14ac:dyDescent="0.2">
      <c r="A4654" s="19">
        <v>32107658</v>
      </c>
      <c r="B4654" s="19" t="s">
        <v>1058</v>
      </c>
      <c r="C4654" s="72" t="s">
        <v>35</v>
      </c>
      <c r="D4654" s="73">
        <v>958.25</v>
      </c>
      <c r="E4654" s="74">
        <v>0</v>
      </c>
      <c r="G4654" s="75">
        <v>219.90768000000003</v>
      </c>
      <c r="H4654" s="75">
        <v>174.14250000000001</v>
      </c>
      <c r="I4654" s="75">
        <v>168.52500000000001</v>
      </c>
      <c r="J4654" s="75">
        <v>159.16249999999999</v>
      </c>
      <c r="K4654" s="75">
        <v>131.07499999999999</v>
      </c>
      <c r="L4654" s="76">
        <v>32.625</v>
      </c>
      <c r="M4654" s="75">
        <v>168.52500000000001</v>
      </c>
      <c r="N4654" s="75">
        <v>168.52500000000001</v>
      </c>
      <c r="O4654" s="75">
        <v>168.52500000000001</v>
      </c>
      <c r="P4654" s="77">
        <v>32.625</v>
      </c>
      <c r="Q4654" s="77">
        <v>219.90768000000003</v>
      </c>
    </row>
    <row r="4655" spans="1:17" x14ac:dyDescent="0.2">
      <c r="A4655" s="19">
        <v>32107682</v>
      </c>
      <c r="B4655" s="19" t="s">
        <v>2538</v>
      </c>
      <c r="C4655" s="72"/>
      <c r="D4655" s="73">
        <v>5138</v>
      </c>
      <c r="E4655" s="74">
        <v>0</v>
      </c>
      <c r="G4655" s="75">
        <v>219.90768000000003</v>
      </c>
      <c r="H4655" s="75">
        <v>174.14250000000001</v>
      </c>
      <c r="I4655" s="75">
        <v>168.52500000000001</v>
      </c>
      <c r="J4655" s="75">
        <v>159.16249999999999</v>
      </c>
      <c r="K4655" s="75">
        <v>131.07499999999999</v>
      </c>
      <c r="L4655" s="76">
        <v>32.625</v>
      </c>
      <c r="M4655" s="75">
        <v>168.52500000000001</v>
      </c>
      <c r="N4655" s="75">
        <v>168.52500000000001</v>
      </c>
      <c r="O4655" s="75">
        <v>168.52500000000001</v>
      </c>
      <c r="P4655" s="77">
        <v>32.625</v>
      </c>
      <c r="Q4655" s="77">
        <v>219.90768000000003</v>
      </c>
    </row>
    <row r="4656" spans="1:17" x14ac:dyDescent="0.2">
      <c r="A4656" s="19">
        <v>32107690</v>
      </c>
      <c r="B4656" s="19" t="s">
        <v>4594</v>
      </c>
      <c r="C4656" s="72"/>
      <c r="D4656" s="73">
        <v>12192.5</v>
      </c>
      <c r="E4656" s="74">
        <v>0</v>
      </c>
      <c r="G4656" s="75">
        <v>174.30268999999998</v>
      </c>
      <c r="H4656" s="75">
        <v>128.80500000000001</v>
      </c>
      <c r="I4656" s="75">
        <v>124.65</v>
      </c>
      <c r="J4656" s="75">
        <v>117.72499999999999</v>
      </c>
      <c r="K4656" s="75">
        <v>96.949999999999989</v>
      </c>
      <c r="L4656" s="76">
        <v>32.625</v>
      </c>
      <c r="M4656" s="75">
        <v>124.65</v>
      </c>
      <c r="N4656" s="75">
        <v>124.65</v>
      </c>
      <c r="O4656" s="75">
        <v>124.65</v>
      </c>
      <c r="P4656" s="77">
        <v>32.625</v>
      </c>
      <c r="Q4656" s="77">
        <v>174.30268999999998</v>
      </c>
    </row>
    <row r="4657" spans="1:17" x14ac:dyDescent="0.2">
      <c r="A4657" s="19">
        <v>32107708</v>
      </c>
      <c r="B4657" s="19" t="s">
        <v>2166</v>
      </c>
      <c r="C4657" s="72" t="s">
        <v>35</v>
      </c>
      <c r="D4657" s="73">
        <v>830</v>
      </c>
      <c r="E4657" s="74">
        <v>0</v>
      </c>
      <c r="G4657" s="75">
        <v>174.30268999999998</v>
      </c>
      <c r="H4657" s="75">
        <v>128.80500000000001</v>
      </c>
      <c r="I4657" s="75">
        <v>124.65</v>
      </c>
      <c r="J4657" s="75">
        <v>117.72499999999999</v>
      </c>
      <c r="K4657" s="75">
        <v>96.949999999999989</v>
      </c>
      <c r="L4657" s="76">
        <v>32.625</v>
      </c>
      <c r="M4657" s="75">
        <v>124.65</v>
      </c>
      <c r="N4657" s="75">
        <v>124.65</v>
      </c>
      <c r="O4657" s="75">
        <v>124.65</v>
      </c>
      <c r="P4657" s="77">
        <v>32.625</v>
      </c>
      <c r="Q4657" s="77">
        <v>174.30268999999998</v>
      </c>
    </row>
    <row r="4658" spans="1:17" x14ac:dyDescent="0.2">
      <c r="A4658" s="19">
        <v>32107716</v>
      </c>
      <c r="B4658" s="19" t="s">
        <v>2167</v>
      </c>
      <c r="C4658" s="72"/>
      <c r="D4658" s="73">
        <v>678.5</v>
      </c>
      <c r="E4658" s="74">
        <v>0</v>
      </c>
      <c r="G4658" s="75">
        <v>174.30268999999998</v>
      </c>
      <c r="H4658" s="75">
        <v>128.80500000000001</v>
      </c>
      <c r="I4658" s="75">
        <v>124.65</v>
      </c>
      <c r="J4658" s="75">
        <v>117.72499999999999</v>
      </c>
      <c r="K4658" s="75">
        <v>96.949999999999989</v>
      </c>
      <c r="L4658" s="76">
        <v>32.625</v>
      </c>
      <c r="M4658" s="75">
        <v>124.65</v>
      </c>
      <c r="N4658" s="75">
        <v>124.65</v>
      </c>
      <c r="O4658" s="75">
        <v>124.65</v>
      </c>
      <c r="P4658" s="77">
        <v>32.625</v>
      </c>
      <c r="Q4658" s="77">
        <v>174.30268999999998</v>
      </c>
    </row>
    <row r="4659" spans="1:17" x14ac:dyDescent="0.2">
      <c r="A4659" s="19">
        <v>32107724</v>
      </c>
      <c r="B4659" s="19" t="s">
        <v>1808</v>
      </c>
      <c r="C4659" s="72"/>
      <c r="D4659" s="73">
        <v>2948</v>
      </c>
      <c r="E4659" s="74">
        <v>0</v>
      </c>
      <c r="G4659" s="75">
        <v>174.30268999999998</v>
      </c>
      <c r="H4659" s="75">
        <v>128.80500000000001</v>
      </c>
      <c r="I4659" s="75">
        <v>124.65</v>
      </c>
      <c r="J4659" s="75">
        <v>117.72499999999999</v>
      </c>
      <c r="K4659" s="75">
        <v>96.949999999999989</v>
      </c>
      <c r="L4659" s="76">
        <v>32.625</v>
      </c>
      <c r="M4659" s="75">
        <v>124.65</v>
      </c>
      <c r="N4659" s="75">
        <v>124.65</v>
      </c>
      <c r="O4659" s="75">
        <v>124.65</v>
      </c>
      <c r="P4659" s="77">
        <v>32.625</v>
      </c>
      <c r="Q4659" s="77">
        <v>174.30268999999998</v>
      </c>
    </row>
    <row r="4660" spans="1:17" x14ac:dyDescent="0.2">
      <c r="A4660" s="19">
        <v>32107732</v>
      </c>
      <c r="B4660" s="19" t="s">
        <v>1809</v>
      </c>
      <c r="C4660" s="72"/>
      <c r="D4660" s="73">
        <v>1120.25</v>
      </c>
      <c r="E4660" s="74">
        <v>0</v>
      </c>
      <c r="G4660" s="75">
        <v>174.30268999999998</v>
      </c>
      <c r="H4660" s="75">
        <v>128.80500000000001</v>
      </c>
      <c r="I4660" s="75">
        <v>124.65</v>
      </c>
      <c r="J4660" s="75">
        <v>117.72499999999999</v>
      </c>
      <c r="K4660" s="75">
        <v>96.949999999999989</v>
      </c>
      <c r="L4660" s="76">
        <v>32.625</v>
      </c>
      <c r="M4660" s="75">
        <v>124.65</v>
      </c>
      <c r="N4660" s="75">
        <v>124.65</v>
      </c>
      <c r="O4660" s="75">
        <v>124.65</v>
      </c>
      <c r="P4660" s="77">
        <v>32.625</v>
      </c>
      <c r="Q4660" s="77">
        <v>174.30268999999998</v>
      </c>
    </row>
    <row r="4661" spans="1:17" x14ac:dyDescent="0.2">
      <c r="A4661" s="19">
        <v>32107740</v>
      </c>
      <c r="B4661" s="19" t="s">
        <v>4984</v>
      </c>
      <c r="C4661" s="72"/>
      <c r="D4661" s="73">
        <v>106</v>
      </c>
      <c r="E4661" s="74">
        <v>0</v>
      </c>
      <c r="G4661" s="75">
        <v>174.30268999999998</v>
      </c>
      <c r="H4661" s="75">
        <v>128.80500000000001</v>
      </c>
      <c r="I4661" s="75">
        <v>124.65</v>
      </c>
      <c r="J4661" s="75">
        <v>117.72499999999999</v>
      </c>
      <c r="K4661" s="75">
        <v>96.949999999999989</v>
      </c>
      <c r="L4661" s="76">
        <v>32.625</v>
      </c>
      <c r="M4661" s="75">
        <v>124.65</v>
      </c>
      <c r="N4661" s="75">
        <v>124.65</v>
      </c>
      <c r="O4661" s="75">
        <v>124.65</v>
      </c>
      <c r="P4661" s="77">
        <v>32.625</v>
      </c>
      <c r="Q4661" s="77">
        <v>174.30268999999998</v>
      </c>
    </row>
    <row r="4662" spans="1:17" x14ac:dyDescent="0.2">
      <c r="A4662" s="19">
        <v>32107757</v>
      </c>
      <c r="B4662" s="19" t="s">
        <v>3352</v>
      </c>
      <c r="C4662" s="72"/>
      <c r="D4662" s="73">
        <v>1638</v>
      </c>
      <c r="E4662" s="74">
        <v>0</v>
      </c>
      <c r="G4662" s="75">
        <v>58.387315999999998</v>
      </c>
      <c r="H4662" s="75">
        <v>124.28519999999999</v>
      </c>
      <c r="I4662" s="75">
        <v>120.27600000000001</v>
      </c>
      <c r="J4662" s="75">
        <v>113.59399999999998</v>
      </c>
      <c r="K4662" s="75">
        <v>93.547999999999988</v>
      </c>
      <c r="L4662" s="74" t="s">
        <v>674</v>
      </c>
      <c r="M4662" s="75">
        <v>120.27600000000001</v>
      </c>
      <c r="N4662" s="75">
        <v>120.27600000000001</v>
      </c>
      <c r="O4662" s="75">
        <v>120.27600000000001</v>
      </c>
      <c r="P4662" s="75">
        <v>58.387315999999998</v>
      </c>
      <c r="Q4662" s="75">
        <v>124.28519999999999</v>
      </c>
    </row>
    <row r="4663" spans="1:17" x14ac:dyDescent="0.2">
      <c r="A4663" s="19">
        <v>32107765</v>
      </c>
      <c r="B4663" s="19" t="s">
        <v>711</v>
      </c>
      <c r="C4663" s="72"/>
      <c r="D4663" s="73">
        <v>2370</v>
      </c>
      <c r="E4663" s="74">
        <v>0</v>
      </c>
      <c r="G4663" s="75">
        <v>0</v>
      </c>
      <c r="H4663" s="75">
        <v>1054.3875</v>
      </c>
      <c r="I4663" s="75">
        <v>1020.375</v>
      </c>
      <c r="J4663" s="75">
        <v>963.6875</v>
      </c>
      <c r="K4663" s="75">
        <v>793.625</v>
      </c>
      <c r="L4663" s="76">
        <v>0</v>
      </c>
      <c r="M4663" s="75">
        <v>1020.375</v>
      </c>
      <c r="N4663" s="75">
        <v>1020.375</v>
      </c>
      <c r="O4663" s="75">
        <v>1020.375</v>
      </c>
      <c r="P4663" s="77">
        <v>0</v>
      </c>
      <c r="Q4663" s="77">
        <v>1054.3875</v>
      </c>
    </row>
    <row r="4664" spans="1:17" x14ac:dyDescent="0.2">
      <c r="A4664" s="19">
        <v>32107773</v>
      </c>
      <c r="B4664" s="19" t="s">
        <v>4463</v>
      </c>
      <c r="C4664" s="72"/>
      <c r="D4664" s="73">
        <v>1104.25</v>
      </c>
      <c r="E4664" s="74">
        <v>0</v>
      </c>
      <c r="G4664" s="75">
        <v>0</v>
      </c>
      <c r="H4664" s="75">
        <v>1072.2156000000002</v>
      </c>
      <c r="I4664" s="75">
        <v>1037.6280000000002</v>
      </c>
      <c r="J4664" s="75">
        <v>979.98200000000008</v>
      </c>
      <c r="K4664" s="75">
        <v>807.04399999999998</v>
      </c>
      <c r="L4664" s="76">
        <v>0</v>
      </c>
      <c r="M4664" s="75">
        <v>1037.6280000000002</v>
      </c>
      <c r="N4664" s="75">
        <v>1037.6280000000002</v>
      </c>
      <c r="O4664" s="75">
        <v>1037.6280000000002</v>
      </c>
      <c r="P4664" s="77">
        <v>0</v>
      </c>
      <c r="Q4664" s="77">
        <v>1072.2156000000002</v>
      </c>
    </row>
    <row r="4665" spans="1:17" x14ac:dyDescent="0.2">
      <c r="A4665" s="19">
        <v>32107781</v>
      </c>
      <c r="B4665" s="19" t="s">
        <v>4462</v>
      </c>
      <c r="C4665" s="72"/>
      <c r="D4665" s="73">
        <v>1000</v>
      </c>
      <c r="E4665" s="74">
        <v>0</v>
      </c>
      <c r="G4665" s="75">
        <v>1.183999</v>
      </c>
      <c r="H4665" s="75">
        <v>2.5203000000000002</v>
      </c>
      <c r="I4665" s="75">
        <v>2.4390000000000005</v>
      </c>
      <c r="J4665" s="75">
        <v>2.3035000000000001</v>
      </c>
      <c r="K4665" s="75">
        <v>1.8969999999999998</v>
      </c>
      <c r="L4665" s="74" t="s">
        <v>674</v>
      </c>
      <c r="M4665" s="75">
        <v>2.4390000000000005</v>
      </c>
      <c r="N4665" s="75">
        <v>2.4390000000000005</v>
      </c>
      <c r="O4665" s="75">
        <v>2.4390000000000005</v>
      </c>
      <c r="P4665" s="75">
        <v>1.183999</v>
      </c>
      <c r="Q4665" s="75">
        <v>2.5203000000000002</v>
      </c>
    </row>
    <row r="4666" spans="1:17" x14ac:dyDescent="0.2">
      <c r="A4666" s="19">
        <v>32107799</v>
      </c>
      <c r="B4666" s="19" t="s">
        <v>4467</v>
      </c>
      <c r="C4666" s="72"/>
      <c r="D4666" s="73">
        <v>1288.5</v>
      </c>
      <c r="E4666" s="74">
        <v>0</v>
      </c>
      <c r="G4666" s="75">
        <v>140.86409999999998</v>
      </c>
      <c r="H4666" s="75">
        <v>114.0087</v>
      </c>
      <c r="I4666" s="75">
        <v>110.331</v>
      </c>
      <c r="J4666" s="75">
        <v>104.2015</v>
      </c>
      <c r="K4666" s="75">
        <v>85.813000000000002</v>
      </c>
      <c r="L4666" s="76">
        <v>32.625</v>
      </c>
      <c r="M4666" s="75">
        <v>110.331</v>
      </c>
      <c r="N4666" s="75">
        <v>110.331</v>
      </c>
      <c r="O4666" s="75">
        <v>110.331</v>
      </c>
      <c r="P4666" s="77">
        <v>32.625</v>
      </c>
      <c r="Q4666" s="77">
        <v>140.86409999999998</v>
      </c>
    </row>
    <row r="4667" spans="1:17" x14ac:dyDescent="0.2">
      <c r="A4667" s="19">
        <v>32107807</v>
      </c>
      <c r="B4667" s="19" t="s">
        <v>4466</v>
      </c>
      <c r="C4667" s="72"/>
      <c r="D4667" s="73">
        <v>1191.75</v>
      </c>
      <c r="E4667" s="74">
        <v>0</v>
      </c>
      <c r="G4667" s="75">
        <v>140.86409999999998</v>
      </c>
      <c r="H4667" s="75">
        <v>114.0087</v>
      </c>
      <c r="I4667" s="75">
        <v>110.331</v>
      </c>
      <c r="J4667" s="75">
        <v>104.2015</v>
      </c>
      <c r="K4667" s="75">
        <v>85.813000000000002</v>
      </c>
      <c r="L4667" s="76">
        <v>32.625</v>
      </c>
      <c r="M4667" s="75">
        <v>110.331</v>
      </c>
      <c r="N4667" s="75">
        <v>110.331</v>
      </c>
      <c r="O4667" s="75">
        <v>110.331</v>
      </c>
      <c r="P4667" s="77">
        <v>32.625</v>
      </c>
      <c r="Q4667" s="77">
        <v>140.86409999999998</v>
      </c>
    </row>
    <row r="4668" spans="1:17" x14ac:dyDescent="0.2">
      <c r="A4668" s="19">
        <v>32107815</v>
      </c>
      <c r="B4668" s="19" t="s">
        <v>4465</v>
      </c>
      <c r="C4668" s="72"/>
      <c r="D4668" s="73">
        <v>874</v>
      </c>
      <c r="E4668" s="74">
        <v>0</v>
      </c>
      <c r="G4668" s="75">
        <v>140.86409999999998</v>
      </c>
      <c r="H4668" s="75">
        <v>114.0087</v>
      </c>
      <c r="I4668" s="75">
        <v>110.331</v>
      </c>
      <c r="J4668" s="75">
        <v>104.2015</v>
      </c>
      <c r="K4668" s="75">
        <v>85.813000000000002</v>
      </c>
      <c r="L4668" s="76">
        <v>32.625</v>
      </c>
      <c r="M4668" s="75">
        <v>110.331</v>
      </c>
      <c r="N4668" s="75">
        <v>110.331</v>
      </c>
      <c r="O4668" s="75">
        <v>110.331</v>
      </c>
      <c r="P4668" s="77">
        <v>32.625</v>
      </c>
      <c r="Q4668" s="77">
        <v>140.86409999999998</v>
      </c>
    </row>
    <row r="4669" spans="1:17" x14ac:dyDescent="0.2">
      <c r="A4669" s="19">
        <v>32107823</v>
      </c>
      <c r="B4669" s="19" t="s">
        <v>4451</v>
      </c>
      <c r="C4669" s="72" t="s">
        <v>35</v>
      </c>
      <c r="D4669" s="73">
        <v>710</v>
      </c>
      <c r="E4669" s="74">
        <v>0</v>
      </c>
      <c r="G4669" s="75">
        <v>140.86409999999998</v>
      </c>
      <c r="H4669" s="75">
        <v>114.0087</v>
      </c>
      <c r="I4669" s="75">
        <v>110.331</v>
      </c>
      <c r="J4669" s="75">
        <v>104.2015</v>
      </c>
      <c r="K4669" s="75">
        <v>85.813000000000002</v>
      </c>
      <c r="L4669" s="76">
        <v>32.625</v>
      </c>
      <c r="M4669" s="75">
        <v>110.331</v>
      </c>
      <c r="N4669" s="75">
        <v>110.331</v>
      </c>
      <c r="O4669" s="75">
        <v>110.331</v>
      </c>
      <c r="P4669" s="77">
        <v>32.625</v>
      </c>
      <c r="Q4669" s="77">
        <v>140.86409999999998</v>
      </c>
    </row>
    <row r="4670" spans="1:17" x14ac:dyDescent="0.2">
      <c r="A4670" s="19">
        <v>32107831</v>
      </c>
      <c r="B4670" s="19" t="s">
        <v>4450</v>
      </c>
      <c r="C4670" s="72" t="s">
        <v>35</v>
      </c>
      <c r="D4670" s="73">
        <v>393.75</v>
      </c>
      <c r="E4670" s="74">
        <v>0</v>
      </c>
      <c r="G4670" s="75">
        <v>140.86409999999998</v>
      </c>
      <c r="H4670" s="75">
        <v>114.0087</v>
      </c>
      <c r="I4670" s="75">
        <v>110.331</v>
      </c>
      <c r="J4670" s="75">
        <v>104.2015</v>
      </c>
      <c r="K4670" s="75">
        <v>85.813000000000002</v>
      </c>
      <c r="L4670" s="76">
        <v>32.625</v>
      </c>
      <c r="M4670" s="75">
        <v>110.331</v>
      </c>
      <c r="N4670" s="75">
        <v>110.331</v>
      </c>
      <c r="O4670" s="75">
        <v>110.331</v>
      </c>
      <c r="P4670" s="77">
        <v>32.625</v>
      </c>
      <c r="Q4670" s="77">
        <v>140.86409999999998</v>
      </c>
    </row>
    <row r="4671" spans="1:17" x14ac:dyDescent="0.2">
      <c r="A4671" s="19">
        <v>32107831</v>
      </c>
      <c r="B4671" s="19" t="s">
        <v>4450</v>
      </c>
      <c r="C4671" s="72" t="s">
        <v>35</v>
      </c>
      <c r="D4671" s="73">
        <v>393.75</v>
      </c>
      <c r="E4671" s="74">
        <v>0</v>
      </c>
      <c r="G4671" s="75">
        <v>140.86409999999998</v>
      </c>
      <c r="H4671" s="75">
        <v>114.0087</v>
      </c>
      <c r="I4671" s="75">
        <v>110.331</v>
      </c>
      <c r="J4671" s="75">
        <v>104.2015</v>
      </c>
      <c r="K4671" s="75">
        <v>85.813000000000002</v>
      </c>
      <c r="L4671" s="76">
        <v>32.625</v>
      </c>
      <c r="M4671" s="75">
        <v>110.331</v>
      </c>
      <c r="N4671" s="75">
        <v>110.331</v>
      </c>
      <c r="O4671" s="75">
        <v>110.331</v>
      </c>
      <c r="P4671" s="77">
        <v>32.625</v>
      </c>
      <c r="Q4671" s="77">
        <v>140.86409999999998</v>
      </c>
    </row>
    <row r="4672" spans="1:17" x14ac:dyDescent="0.2">
      <c r="A4672" s="19">
        <v>32107849</v>
      </c>
      <c r="B4672" s="19" t="s">
        <v>4455</v>
      </c>
      <c r="C4672" s="72"/>
      <c r="D4672" s="73">
        <v>172.5</v>
      </c>
      <c r="E4672" s="74">
        <v>0</v>
      </c>
      <c r="G4672" s="75">
        <v>39.530712000000001</v>
      </c>
      <c r="H4672" s="75">
        <v>84.146400000000014</v>
      </c>
      <c r="I4672" s="75">
        <v>81.432000000000016</v>
      </c>
      <c r="J4672" s="75">
        <v>76.908000000000001</v>
      </c>
      <c r="K4672" s="75">
        <v>63.335999999999999</v>
      </c>
      <c r="L4672" s="74" t="s">
        <v>674</v>
      </c>
      <c r="M4672" s="75">
        <v>81.432000000000016</v>
      </c>
      <c r="N4672" s="75">
        <v>81.432000000000016</v>
      </c>
      <c r="O4672" s="75">
        <v>81.432000000000016</v>
      </c>
      <c r="P4672" s="75">
        <v>39.530712000000001</v>
      </c>
      <c r="Q4672" s="75">
        <v>84.146400000000014</v>
      </c>
    </row>
    <row r="4673" spans="1:17" x14ac:dyDescent="0.2">
      <c r="A4673" s="19">
        <v>32107856</v>
      </c>
      <c r="B4673" s="19" t="s">
        <v>3017</v>
      </c>
      <c r="C4673" s="72"/>
      <c r="D4673" s="73">
        <v>24578.25</v>
      </c>
      <c r="E4673" s="74">
        <v>0</v>
      </c>
      <c r="G4673" s="75">
        <v>0</v>
      </c>
      <c r="H4673" s="75">
        <v>13.540800000000001</v>
      </c>
      <c r="I4673" s="75">
        <v>13.104000000000001</v>
      </c>
      <c r="J4673" s="75">
        <v>12.375999999999999</v>
      </c>
      <c r="K4673" s="75">
        <v>10.192</v>
      </c>
      <c r="L4673" s="76">
        <v>0</v>
      </c>
      <c r="M4673" s="75">
        <v>13.104000000000001</v>
      </c>
      <c r="N4673" s="75">
        <v>13.104000000000001</v>
      </c>
      <c r="O4673" s="75">
        <v>13.104000000000001</v>
      </c>
      <c r="P4673" s="77">
        <v>0</v>
      </c>
      <c r="Q4673" s="77">
        <v>13.540800000000001</v>
      </c>
    </row>
    <row r="4674" spans="1:17" x14ac:dyDescent="0.2">
      <c r="A4674" s="19">
        <v>32107864</v>
      </c>
      <c r="B4674" s="19" t="s">
        <v>3015</v>
      </c>
      <c r="C4674" s="72" t="s">
        <v>3016</v>
      </c>
      <c r="D4674" s="73">
        <v>9918.75</v>
      </c>
      <c r="E4674" s="74">
        <v>0</v>
      </c>
      <c r="G4674" s="75">
        <v>6.2476700000000003</v>
      </c>
      <c r="H4674" s="75">
        <v>13.299000000000001</v>
      </c>
      <c r="I4674" s="75">
        <v>12.870000000000003</v>
      </c>
      <c r="J4674" s="75">
        <v>12.155000000000001</v>
      </c>
      <c r="K4674" s="75">
        <v>10.01</v>
      </c>
      <c r="L4674" s="74" t="s">
        <v>674</v>
      </c>
      <c r="M4674" s="75">
        <v>12.870000000000003</v>
      </c>
      <c r="N4674" s="75">
        <v>12.870000000000003</v>
      </c>
      <c r="O4674" s="75">
        <v>12.870000000000003</v>
      </c>
      <c r="P4674" s="75">
        <v>6.2476700000000003</v>
      </c>
      <c r="Q4674" s="75">
        <v>13.299000000000001</v>
      </c>
    </row>
    <row r="4675" spans="1:17" x14ac:dyDescent="0.2">
      <c r="A4675" s="19">
        <v>32107872</v>
      </c>
      <c r="B4675" s="19" t="s">
        <v>1763</v>
      </c>
      <c r="C4675" s="72"/>
      <c r="D4675" s="73">
        <v>1403.75</v>
      </c>
      <c r="E4675" s="74">
        <v>0</v>
      </c>
      <c r="G4675" s="75">
        <v>8.1918749999999996</v>
      </c>
      <c r="H4675" s="75">
        <v>17.4375</v>
      </c>
      <c r="I4675" s="75">
        <v>16.875000000000004</v>
      </c>
      <c r="J4675" s="75">
        <v>15.9375</v>
      </c>
      <c r="K4675" s="75">
        <v>13.125</v>
      </c>
      <c r="L4675" s="74" t="s">
        <v>674</v>
      </c>
      <c r="M4675" s="75">
        <v>16.875000000000004</v>
      </c>
      <c r="N4675" s="75">
        <v>16.875000000000004</v>
      </c>
      <c r="O4675" s="75">
        <v>16.875000000000004</v>
      </c>
      <c r="P4675" s="75">
        <v>8.1918749999999996</v>
      </c>
      <c r="Q4675" s="75">
        <v>17.4375</v>
      </c>
    </row>
    <row r="4676" spans="1:17" x14ac:dyDescent="0.2">
      <c r="A4676" s="19">
        <v>32107880</v>
      </c>
      <c r="B4676" s="19" t="s">
        <v>1764</v>
      </c>
      <c r="C4676" s="72"/>
      <c r="D4676" s="73">
        <v>1460</v>
      </c>
      <c r="E4676" s="74">
        <v>0</v>
      </c>
      <c r="G4676" s="75">
        <v>8.5195500000000006</v>
      </c>
      <c r="H4676" s="75">
        <v>18.135000000000002</v>
      </c>
      <c r="I4676" s="75">
        <v>17.550000000000004</v>
      </c>
      <c r="J4676" s="75">
        <v>16.574999999999999</v>
      </c>
      <c r="K4676" s="75">
        <v>13.649999999999999</v>
      </c>
      <c r="L4676" s="74" t="s">
        <v>674</v>
      </c>
      <c r="M4676" s="75">
        <v>17.550000000000004</v>
      </c>
      <c r="N4676" s="75">
        <v>17.550000000000004</v>
      </c>
      <c r="O4676" s="75">
        <v>17.550000000000004</v>
      </c>
      <c r="P4676" s="75">
        <v>8.5195500000000006</v>
      </c>
      <c r="Q4676" s="75">
        <v>18.135000000000002</v>
      </c>
    </row>
    <row r="4677" spans="1:17" x14ac:dyDescent="0.2">
      <c r="A4677" s="19">
        <v>32107898</v>
      </c>
      <c r="B4677" s="19" t="s">
        <v>1762</v>
      </c>
      <c r="C4677" s="72"/>
      <c r="D4677" s="73">
        <v>1403.75</v>
      </c>
      <c r="E4677" s="74">
        <v>0</v>
      </c>
      <c r="G4677" s="75">
        <v>7.9515799999999999</v>
      </c>
      <c r="H4677" s="75">
        <v>16.926000000000002</v>
      </c>
      <c r="I4677" s="75">
        <v>16.380000000000003</v>
      </c>
      <c r="J4677" s="75">
        <v>15.469999999999999</v>
      </c>
      <c r="K4677" s="75">
        <v>12.739999999999998</v>
      </c>
      <c r="L4677" s="74" t="s">
        <v>674</v>
      </c>
      <c r="M4677" s="75">
        <v>16.380000000000003</v>
      </c>
      <c r="N4677" s="75">
        <v>16.380000000000003</v>
      </c>
      <c r="O4677" s="75">
        <v>16.380000000000003</v>
      </c>
      <c r="P4677" s="75">
        <v>7.9515799999999999</v>
      </c>
      <c r="Q4677" s="75">
        <v>16.926000000000002</v>
      </c>
    </row>
    <row r="4678" spans="1:17" x14ac:dyDescent="0.2">
      <c r="A4678" s="19">
        <v>32107906</v>
      </c>
      <c r="B4678" s="19" t="s">
        <v>3134</v>
      </c>
      <c r="C4678" s="72"/>
      <c r="D4678" s="73">
        <v>2567.5</v>
      </c>
      <c r="E4678" s="74">
        <v>0</v>
      </c>
      <c r="G4678" s="75">
        <v>7.042828000000001</v>
      </c>
      <c r="H4678" s="75">
        <v>14.991600000000002</v>
      </c>
      <c r="I4678" s="75">
        <v>14.508000000000003</v>
      </c>
      <c r="J4678" s="75">
        <v>13.702</v>
      </c>
      <c r="K4678" s="75">
        <v>11.284000000000001</v>
      </c>
      <c r="L4678" s="74" t="s">
        <v>674</v>
      </c>
      <c r="M4678" s="75">
        <v>14.508000000000003</v>
      </c>
      <c r="N4678" s="75">
        <v>14.508000000000003</v>
      </c>
      <c r="O4678" s="75">
        <v>14.508000000000003</v>
      </c>
      <c r="P4678" s="75">
        <v>7.042828000000001</v>
      </c>
      <c r="Q4678" s="75">
        <v>14.991600000000002</v>
      </c>
    </row>
    <row r="4679" spans="1:17" x14ac:dyDescent="0.2">
      <c r="A4679" s="19">
        <v>32107914</v>
      </c>
      <c r="B4679" s="19" t="s">
        <v>1434</v>
      </c>
      <c r="C4679" s="72"/>
      <c r="D4679" s="73">
        <v>2701.5</v>
      </c>
      <c r="E4679" s="74">
        <v>0</v>
      </c>
      <c r="G4679" s="75">
        <v>6.3350499999999998</v>
      </c>
      <c r="H4679" s="75">
        <v>13.485000000000001</v>
      </c>
      <c r="I4679" s="75">
        <v>13.050000000000002</v>
      </c>
      <c r="J4679" s="75">
        <v>12.324999999999999</v>
      </c>
      <c r="K4679" s="75">
        <v>10.149999999999999</v>
      </c>
      <c r="L4679" s="74" t="s">
        <v>674</v>
      </c>
      <c r="M4679" s="75">
        <v>13.050000000000002</v>
      </c>
      <c r="N4679" s="75">
        <v>13.050000000000002</v>
      </c>
      <c r="O4679" s="75">
        <v>13.050000000000002</v>
      </c>
      <c r="P4679" s="75">
        <v>6.3350499999999998</v>
      </c>
      <c r="Q4679" s="75">
        <v>13.485000000000001</v>
      </c>
    </row>
    <row r="4680" spans="1:17" x14ac:dyDescent="0.2">
      <c r="A4680" s="19">
        <v>32107922</v>
      </c>
      <c r="B4680" s="19" t="s">
        <v>3351</v>
      </c>
      <c r="C4680" s="72"/>
      <c r="D4680" s="73">
        <v>2461.25</v>
      </c>
      <c r="E4680" s="74">
        <v>0</v>
      </c>
      <c r="G4680" s="75">
        <v>7.042828000000001</v>
      </c>
      <c r="H4680" s="75">
        <v>14.991600000000002</v>
      </c>
      <c r="I4680" s="75">
        <v>14.508000000000003</v>
      </c>
      <c r="J4680" s="75">
        <v>13.702</v>
      </c>
      <c r="K4680" s="75">
        <v>11.284000000000001</v>
      </c>
      <c r="L4680" s="74" t="s">
        <v>674</v>
      </c>
      <c r="M4680" s="75">
        <v>14.508000000000003</v>
      </c>
      <c r="N4680" s="75">
        <v>14.508000000000003</v>
      </c>
      <c r="O4680" s="75">
        <v>14.508000000000003</v>
      </c>
      <c r="P4680" s="75">
        <v>7.042828000000001</v>
      </c>
      <c r="Q4680" s="75">
        <v>14.991600000000002</v>
      </c>
    </row>
    <row r="4681" spans="1:17" x14ac:dyDescent="0.2">
      <c r="A4681" s="19">
        <v>32107930</v>
      </c>
      <c r="B4681" s="19" t="s">
        <v>3586</v>
      </c>
      <c r="C4681" s="72"/>
      <c r="D4681" s="73">
        <v>143.75</v>
      </c>
      <c r="E4681" s="74">
        <v>0</v>
      </c>
      <c r="G4681" s="75">
        <v>6.1340759999999994</v>
      </c>
      <c r="H4681" s="75">
        <v>13.0572</v>
      </c>
      <c r="I4681" s="75">
        <v>12.636000000000001</v>
      </c>
      <c r="J4681" s="75">
        <v>11.933999999999999</v>
      </c>
      <c r="K4681" s="75">
        <v>9.8279999999999994</v>
      </c>
      <c r="L4681" s="74" t="s">
        <v>674</v>
      </c>
      <c r="M4681" s="75">
        <v>12.636000000000001</v>
      </c>
      <c r="N4681" s="75">
        <v>12.636000000000001</v>
      </c>
      <c r="O4681" s="75">
        <v>12.636000000000001</v>
      </c>
      <c r="P4681" s="75">
        <v>6.1340759999999994</v>
      </c>
      <c r="Q4681" s="75">
        <v>13.0572</v>
      </c>
    </row>
    <row r="4682" spans="1:17" x14ac:dyDescent="0.2">
      <c r="A4682" s="19">
        <v>32107948</v>
      </c>
      <c r="B4682" s="19" t="s">
        <v>4215</v>
      </c>
      <c r="C4682" s="72" t="s">
        <v>35</v>
      </c>
      <c r="D4682" s="73">
        <v>2481.5</v>
      </c>
      <c r="E4682" s="74">
        <v>0</v>
      </c>
      <c r="G4682" s="75">
        <v>6.4748580000000002</v>
      </c>
      <c r="H4682" s="75">
        <v>13.7826</v>
      </c>
      <c r="I4682" s="75">
        <v>13.338000000000003</v>
      </c>
      <c r="J4682" s="75">
        <v>12.597</v>
      </c>
      <c r="K4682" s="75">
        <v>10.373999999999999</v>
      </c>
      <c r="L4682" s="74" t="s">
        <v>674</v>
      </c>
      <c r="M4682" s="75">
        <v>13.338000000000003</v>
      </c>
      <c r="N4682" s="75">
        <v>13.338000000000003</v>
      </c>
      <c r="O4682" s="75">
        <v>13.338000000000003</v>
      </c>
      <c r="P4682" s="75">
        <v>6.4748580000000002</v>
      </c>
      <c r="Q4682" s="75">
        <v>13.7826</v>
      </c>
    </row>
    <row r="4683" spans="1:17" x14ac:dyDescent="0.2">
      <c r="A4683" s="19">
        <v>32107955</v>
      </c>
      <c r="B4683" s="19" t="s">
        <v>4216</v>
      </c>
      <c r="C4683" s="72"/>
      <c r="D4683" s="73">
        <v>365.75</v>
      </c>
      <c r="E4683" s="74">
        <v>0</v>
      </c>
      <c r="G4683" s="75">
        <v>0</v>
      </c>
      <c r="H4683" s="75">
        <v>44.249400000000001</v>
      </c>
      <c r="I4683" s="75">
        <v>42.822000000000003</v>
      </c>
      <c r="J4683" s="75">
        <v>40.442999999999998</v>
      </c>
      <c r="K4683" s="75">
        <v>33.305999999999997</v>
      </c>
      <c r="L4683" s="76">
        <v>0</v>
      </c>
      <c r="M4683" s="75">
        <v>42.822000000000003</v>
      </c>
      <c r="N4683" s="75">
        <v>42.822000000000003</v>
      </c>
      <c r="O4683" s="75">
        <v>42.822000000000003</v>
      </c>
      <c r="P4683" s="77">
        <v>0</v>
      </c>
      <c r="Q4683" s="77">
        <v>44.249400000000001</v>
      </c>
    </row>
    <row r="4684" spans="1:17" x14ac:dyDescent="0.2">
      <c r="A4684" s="19">
        <v>32107963</v>
      </c>
      <c r="B4684" s="19" t="s">
        <v>4214</v>
      </c>
      <c r="C4684" s="72"/>
      <c r="D4684" s="73">
        <v>462</v>
      </c>
      <c r="E4684" s="74">
        <v>0</v>
      </c>
      <c r="G4684" s="75">
        <v>209.35374200000001</v>
      </c>
      <c r="H4684" s="75">
        <v>445.63740000000001</v>
      </c>
      <c r="I4684" s="75">
        <v>431.26200000000006</v>
      </c>
      <c r="J4684" s="75">
        <v>407.303</v>
      </c>
      <c r="K4684" s="75">
        <v>335.42599999999999</v>
      </c>
      <c r="L4684" s="74" t="s">
        <v>674</v>
      </c>
      <c r="M4684" s="75">
        <v>431.26200000000006</v>
      </c>
      <c r="N4684" s="75">
        <v>431.26200000000006</v>
      </c>
      <c r="O4684" s="75">
        <v>431.26200000000006</v>
      </c>
      <c r="P4684" s="75">
        <v>209.35374200000001</v>
      </c>
      <c r="Q4684" s="75">
        <v>445.63740000000001</v>
      </c>
    </row>
    <row r="4685" spans="1:17" x14ac:dyDescent="0.2">
      <c r="A4685" s="19">
        <v>32107971</v>
      </c>
      <c r="B4685" s="19" t="s">
        <v>4217</v>
      </c>
      <c r="C4685" s="72"/>
      <c r="D4685" s="73">
        <v>1946.5</v>
      </c>
      <c r="E4685" s="74">
        <v>0</v>
      </c>
      <c r="G4685" s="75">
        <v>197.31277800000001</v>
      </c>
      <c r="H4685" s="75">
        <v>420.00660000000005</v>
      </c>
      <c r="I4685" s="75">
        <v>406.45800000000008</v>
      </c>
      <c r="J4685" s="75">
        <v>383.87700000000001</v>
      </c>
      <c r="K4685" s="75">
        <v>316.13399999999996</v>
      </c>
      <c r="L4685" s="74" t="s">
        <v>674</v>
      </c>
      <c r="M4685" s="75">
        <v>406.45800000000008</v>
      </c>
      <c r="N4685" s="75">
        <v>406.45800000000008</v>
      </c>
      <c r="O4685" s="75">
        <v>406.45800000000008</v>
      </c>
      <c r="P4685" s="75">
        <v>197.31277800000001</v>
      </c>
      <c r="Q4685" s="75">
        <v>420.00660000000005</v>
      </c>
    </row>
    <row r="4686" spans="1:17" x14ac:dyDescent="0.2">
      <c r="A4686" s="19">
        <v>32107989</v>
      </c>
      <c r="B4686" s="19" t="s">
        <v>2262</v>
      </c>
      <c r="C4686" s="72"/>
      <c r="D4686" s="73">
        <v>669.5</v>
      </c>
      <c r="E4686" s="74">
        <v>0</v>
      </c>
      <c r="G4686" s="75">
        <v>302.31732400000004</v>
      </c>
      <c r="H4686" s="75">
        <v>643.52280000000007</v>
      </c>
      <c r="I4686" s="75">
        <v>622.76400000000012</v>
      </c>
      <c r="J4686" s="75">
        <v>588.16600000000005</v>
      </c>
      <c r="K4686" s="75">
        <v>484.37200000000001</v>
      </c>
      <c r="L4686" s="74" t="s">
        <v>674</v>
      </c>
      <c r="M4686" s="75">
        <v>622.76400000000012</v>
      </c>
      <c r="N4686" s="75">
        <v>622.76400000000012</v>
      </c>
      <c r="O4686" s="75">
        <v>622.76400000000012</v>
      </c>
      <c r="P4686" s="75">
        <v>302.31732400000004</v>
      </c>
      <c r="Q4686" s="75">
        <v>643.52280000000007</v>
      </c>
    </row>
    <row r="4687" spans="1:17" x14ac:dyDescent="0.2">
      <c r="A4687" s="19">
        <v>32107997</v>
      </c>
      <c r="B4687" s="19" t="s">
        <v>687</v>
      </c>
      <c r="C4687" s="72" t="s">
        <v>35</v>
      </c>
      <c r="D4687" s="73">
        <v>2623.75</v>
      </c>
      <c r="E4687" s="74">
        <v>0</v>
      </c>
      <c r="G4687" s="75">
        <v>70.888289999999998</v>
      </c>
      <c r="H4687" s="75">
        <v>223.66500000000002</v>
      </c>
      <c r="I4687" s="75">
        <v>216.45000000000002</v>
      </c>
      <c r="J4687" s="75">
        <v>204.42499999999998</v>
      </c>
      <c r="K4687" s="75">
        <v>168.35</v>
      </c>
      <c r="L4687" s="76">
        <v>0</v>
      </c>
      <c r="M4687" s="75">
        <v>216.45000000000002</v>
      </c>
      <c r="N4687" s="75">
        <v>216.45000000000002</v>
      </c>
      <c r="O4687" s="75">
        <v>216.45000000000002</v>
      </c>
      <c r="P4687" s="77">
        <v>0</v>
      </c>
      <c r="Q4687" s="77">
        <v>223.66500000000002</v>
      </c>
    </row>
    <row r="4688" spans="1:17" x14ac:dyDescent="0.2">
      <c r="A4688" s="19">
        <v>32108003</v>
      </c>
      <c r="B4688" s="19" t="s">
        <v>701</v>
      </c>
      <c r="C4688" s="72" t="s">
        <v>35</v>
      </c>
      <c r="D4688" s="73">
        <v>3151</v>
      </c>
      <c r="E4688" s="74">
        <v>0</v>
      </c>
      <c r="G4688" s="75">
        <v>16.443650000000002</v>
      </c>
      <c r="H4688" s="75">
        <v>143.45250000000001</v>
      </c>
      <c r="I4688" s="75">
        <v>138.82500000000002</v>
      </c>
      <c r="J4688" s="75">
        <v>131.11249999999998</v>
      </c>
      <c r="K4688" s="75">
        <v>107.97499999999999</v>
      </c>
      <c r="L4688" s="76">
        <v>0</v>
      </c>
      <c r="M4688" s="75">
        <v>138.82500000000002</v>
      </c>
      <c r="N4688" s="75">
        <v>138.82500000000002</v>
      </c>
      <c r="O4688" s="75">
        <v>138.82500000000002</v>
      </c>
      <c r="P4688" s="77">
        <v>0</v>
      </c>
      <c r="Q4688" s="77">
        <v>143.45250000000001</v>
      </c>
    </row>
    <row r="4689" spans="1:17" x14ac:dyDescent="0.2">
      <c r="A4689" s="19">
        <v>32108011</v>
      </c>
      <c r="B4689" s="19" t="s">
        <v>748</v>
      </c>
      <c r="C4689" s="72" t="s">
        <v>35</v>
      </c>
      <c r="D4689" s="73">
        <v>2439.5</v>
      </c>
      <c r="E4689" s="74">
        <v>0</v>
      </c>
      <c r="G4689" s="75">
        <v>16.443650000000002</v>
      </c>
      <c r="H4689" s="75">
        <v>143.45250000000001</v>
      </c>
      <c r="I4689" s="75">
        <v>138.82500000000002</v>
      </c>
      <c r="J4689" s="75">
        <v>131.11249999999998</v>
      </c>
      <c r="K4689" s="75">
        <v>107.97499999999999</v>
      </c>
      <c r="L4689" s="76">
        <v>0</v>
      </c>
      <c r="M4689" s="75">
        <v>138.82500000000002</v>
      </c>
      <c r="N4689" s="75">
        <v>138.82500000000002</v>
      </c>
      <c r="O4689" s="75">
        <v>138.82500000000002</v>
      </c>
      <c r="P4689" s="77">
        <v>0</v>
      </c>
      <c r="Q4689" s="77">
        <v>143.45250000000001</v>
      </c>
    </row>
    <row r="4690" spans="1:17" x14ac:dyDescent="0.2">
      <c r="A4690" s="19">
        <v>32108029</v>
      </c>
      <c r="B4690" s="19" t="s">
        <v>2263</v>
      </c>
      <c r="C4690" s="72"/>
      <c r="D4690" s="73">
        <v>774</v>
      </c>
      <c r="E4690" s="74">
        <v>0</v>
      </c>
      <c r="G4690" s="75">
        <v>21.55734</v>
      </c>
      <c r="H4690" s="75">
        <v>39.06</v>
      </c>
      <c r="I4690" s="75">
        <v>37.800000000000004</v>
      </c>
      <c r="J4690" s="75">
        <v>35.699999999999996</v>
      </c>
      <c r="K4690" s="75">
        <v>29.4</v>
      </c>
      <c r="L4690" s="76">
        <v>0</v>
      </c>
      <c r="M4690" s="75">
        <v>37.800000000000004</v>
      </c>
      <c r="N4690" s="75">
        <v>37.800000000000004</v>
      </c>
      <c r="O4690" s="75">
        <v>37.800000000000004</v>
      </c>
      <c r="P4690" s="77">
        <v>0</v>
      </c>
      <c r="Q4690" s="77">
        <v>39.06</v>
      </c>
    </row>
    <row r="4691" spans="1:17" x14ac:dyDescent="0.2">
      <c r="A4691" s="19">
        <v>32108169</v>
      </c>
      <c r="B4691" s="19" t="s">
        <v>2295</v>
      </c>
      <c r="C4691" s="72"/>
      <c r="D4691" s="73">
        <v>186.25</v>
      </c>
      <c r="E4691" s="74">
        <v>0</v>
      </c>
      <c r="G4691" s="75">
        <v>43.608940000000004</v>
      </c>
      <c r="H4691" s="75">
        <v>106.95</v>
      </c>
      <c r="I4691" s="75">
        <v>103.5</v>
      </c>
      <c r="J4691" s="75">
        <v>97.75</v>
      </c>
      <c r="K4691" s="75">
        <v>80.5</v>
      </c>
      <c r="L4691" s="76">
        <v>20.690999999999999</v>
      </c>
      <c r="M4691" s="75">
        <v>103.5</v>
      </c>
      <c r="N4691" s="75">
        <v>103.5</v>
      </c>
      <c r="O4691" s="75">
        <v>103.5</v>
      </c>
      <c r="P4691" s="77">
        <v>20.690999999999999</v>
      </c>
      <c r="Q4691" s="77">
        <v>106.95</v>
      </c>
    </row>
    <row r="4692" spans="1:17" x14ac:dyDescent="0.2">
      <c r="A4692" s="19">
        <v>32108292</v>
      </c>
      <c r="B4692" s="19" t="s">
        <v>1863</v>
      </c>
      <c r="C4692" s="72"/>
      <c r="D4692" s="73">
        <v>11.5</v>
      </c>
      <c r="E4692" s="74">
        <v>0</v>
      </c>
      <c r="G4692" s="75">
        <v>43.608940000000004</v>
      </c>
      <c r="H4692" s="75">
        <v>106.95</v>
      </c>
      <c r="I4692" s="75">
        <v>103.5</v>
      </c>
      <c r="J4692" s="75">
        <v>97.75</v>
      </c>
      <c r="K4692" s="75">
        <v>80.5</v>
      </c>
      <c r="L4692" s="76">
        <v>20.690999999999999</v>
      </c>
      <c r="M4692" s="75">
        <v>103.5</v>
      </c>
      <c r="N4692" s="75">
        <v>103.5</v>
      </c>
      <c r="O4692" s="75">
        <v>103.5</v>
      </c>
      <c r="P4692" s="77">
        <v>20.690999999999999</v>
      </c>
      <c r="Q4692" s="77">
        <v>106.95</v>
      </c>
    </row>
    <row r="4693" spans="1:17" x14ac:dyDescent="0.2">
      <c r="A4693" s="19">
        <v>32108367</v>
      </c>
      <c r="B4693" s="19" t="s">
        <v>3751</v>
      </c>
      <c r="C4693" s="72" t="s">
        <v>38</v>
      </c>
      <c r="D4693" s="73">
        <v>302.75</v>
      </c>
      <c r="E4693" s="74">
        <v>0</v>
      </c>
      <c r="G4693" s="75">
        <v>48.168225</v>
      </c>
      <c r="H4693" s="75">
        <v>102.5325</v>
      </c>
      <c r="I4693" s="75">
        <v>99.225000000000009</v>
      </c>
      <c r="J4693" s="75">
        <v>93.712499999999991</v>
      </c>
      <c r="K4693" s="75">
        <v>77.174999999999997</v>
      </c>
      <c r="L4693" s="74" t="s">
        <v>674</v>
      </c>
      <c r="M4693" s="75">
        <v>99.225000000000009</v>
      </c>
      <c r="N4693" s="75">
        <v>99.225000000000009</v>
      </c>
      <c r="O4693" s="75">
        <v>99.225000000000009</v>
      </c>
      <c r="P4693" s="75">
        <v>48.168225</v>
      </c>
      <c r="Q4693" s="75">
        <v>102.5325</v>
      </c>
    </row>
    <row r="4694" spans="1:17" x14ac:dyDescent="0.2">
      <c r="A4694" s="19">
        <v>32108581</v>
      </c>
      <c r="B4694" s="19" t="s">
        <v>1639</v>
      </c>
      <c r="C4694" s="72"/>
      <c r="D4694" s="73">
        <v>6.25</v>
      </c>
      <c r="E4694" s="74">
        <v>0</v>
      </c>
      <c r="G4694" s="75">
        <v>0</v>
      </c>
      <c r="H4694" s="75">
        <v>0</v>
      </c>
      <c r="I4694" s="75">
        <v>0</v>
      </c>
      <c r="J4694" s="75">
        <v>0</v>
      </c>
      <c r="K4694" s="75">
        <v>0</v>
      </c>
      <c r="L4694" s="74" t="s">
        <v>674</v>
      </c>
      <c r="M4694" s="75">
        <v>0</v>
      </c>
      <c r="N4694" s="75">
        <v>0</v>
      </c>
      <c r="O4694" s="75">
        <v>0</v>
      </c>
      <c r="P4694" s="75">
        <v>0</v>
      </c>
      <c r="Q4694" s="75">
        <v>0</v>
      </c>
    </row>
    <row r="4695" spans="1:17" x14ac:dyDescent="0.2">
      <c r="A4695" s="19">
        <v>32108599</v>
      </c>
      <c r="B4695" s="19" t="s">
        <v>1641</v>
      </c>
      <c r="C4695" s="72"/>
      <c r="D4695" s="73">
        <v>14.25</v>
      </c>
      <c r="E4695" s="74">
        <v>0</v>
      </c>
      <c r="G4695" s="75">
        <v>0</v>
      </c>
      <c r="H4695" s="75">
        <v>0</v>
      </c>
      <c r="I4695" s="75">
        <v>0</v>
      </c>
      <c r="J4695" s="75">
        <v>0</v>
      </c>
      <c r="K4695" s="75">
        <v>0</v>
      </c>
      <c r="L4695" s="74" t="s">
        <v>674</v>
      </c>
      <c r="M4695" s="75">
        <v>0</v>
      </c>
      <c r="N4695" s="75">
        <v>0</v>
      </c>
      <c r="O4695" s="75">
        <v>0</v>
      </c>
      <c r="P4695" s="75">
        <v>0</v>
      </c>
      <c r="Q4695" s="75">
        <v>0</v>
      </c>
    </row>
    <row r="4696" spans="1:17" x14ac:dyDescent="0.2">
      <c r="A4696" s="19">
        <v>32108631</v>
      </c>
      <c r="B4696" s="19" t="s">
        <v>1049</v>
      </c>
      <c r="C4696" s="72"/>
      <c r="D4696" s="73">
        <v>15.75</v>
      </c>
      <c r="E4696" s="74">
        <v>0</v>
      </c>
      <c r="G4696" s="75">
        <v>0</v>
      </c>
      <c r="H4696" s="75">
        <v>88.591800000000006</v>
      </c>
      <c r="I4696" s="75">
        <v>85.734000000000009</v>
      </c>
      <c r="J4696" s="75">
        <v>80.971000000000004</v>
      </c>
      <c r="K4696" s="75">
        <v>66.682000000000002</v>
      </c>
      <c r="L4696" s="76">
        <v>0</v>
      </c>
      <c r="M4696" s="75">
        <v>85.734000000000009</v>
      </c>
      <c r="N4696" s="75">
        <v>85.734000000000009</v>
      </c>
      <c r="O4696" s="75">
        <v>85.734000000000009</v>
      </c>
      <c r="P4696" s="77">
        <v>0</v>
      </c>
      <c r="Q4696" s="77">
        <v>88.591800000000006</v>
      </c>
    </row>
    <row r="4697" spans="1:17" x14ac:dyDescent="0.2">
      <c r="A4697" s="19">
        <v>32108664</v>
      </c>
      <c r="B4697" s="19" t="s">
        <v>700</v>
      </c>
      <c r="C4697" s="72" t="s">
        <v>35</v>
      </c>
      <c r="D4697" s="73">
        <v>862.25</v>
      </c>
      <c r="E4697" s="74">
        <v>0</v>
      </c>
      <c r="G4697" s="75">
        <v>0</v>
      </c>
      <c r="H4697" s="75">
        <v>88.591800000000006</v>
      </c>
      <c r="I4697" s="75">
        <v>85.734000000000009</v>
      </c>
      <c r="J4697" s="75">
        <v>80.971000000000004</v>
      </c>
      <c r="K4697" s="75">
        <v>66.682000000000002</v>
      </c>
      <c r="L4697" s="76">
        <v>0</v>
      </c>
      <c r="M4697" s="75">
        <v>85.734000000000009</v>
      </c>
      <c r="N4697" s="75">
        <v>85.734000000000009</v>
      </c>
      <c r="O4697" s="75">
        <v>85.734000000000009</v>
      </c>
      <c r="P4697" s="77">
        <v>0</v>
      </c>
      <c r="Q4697" s="77">
        <v>88.591800000000006</v>
      </c>
    </row>
    <row r="4698" spans="1:17" x14ac:dyDescent="0.2">
      <c r="A4698" s="19">
        <v>32108672</v>
      </c>
      <c r="B4698" s="19" t="s">
        <v>4681</v>
      </c>
      <c r="C4698" s="72"/>
      <c r="D4698" s="73">
        <v>97</v>
      </c>
      <c r="E4698" s="74">
        <v>0</v>
      </c>
      <c r="G4698" s="75">
        <v>58.854960000000005</v>
      </c>
      <c r="H4698" s="75">
        <v>484.29750000000001</v>
      </c>
      <c r="I4698" s="75">
        <v>468.67500000000001</v>
      </c>
      <c r="J4698" s="75">
        <v>442.63749999999999</v>
      </c>
      <c r="K4698" s="75">
        <v>364.52499999999998</v>
      </c>
      <c r="L4698" s="76">
        <v>0</v>
      </c>
      <c r="M4698" s="75">
        <v>468.67500000000001</v>
      </c>
      <c r="N4698" s="75">
        <v>468.67500000000001</v>
      </c>
      <c r="O4698" s="75">
        <v>468.67500000000001</v>
      </c>
      <c r="P4698" s="77">
        <v>0</v>
      </c>
      <c r="Q4698" s="77">
        <v>484.29750000000001</v>
      </c>
    </row>
    <row r="4699" spans="1:17" x14ac:dyDescent="0.2">
      <c r="A4699" s="19">
        <v>32108680</v>
      </c>
      <c r="B4699" s="19" t="s">
        <v>4680</v>
      </c>
      <c r="C4699" s="72"/>
      <c r="D4699" s="73">
        <v>1149.5</v>
      </c>
      <c r="E4699" s="74">
        <v>0</v>
      </c>
      <c r="G4699" s="75">
        <v>859.38507000000004</v>
      </c>
      <c r="H4699" s="75">
        <v>981.34530000000007</v>
      </c>
      <c r="I4699" s="75">
        <v>949.68900000000008</v>
      </c>
      <c r="J4699" s="75">
        <v>896.92849999999999</v>
      </c>
      <c r="K4699" s="75">
        <v>738.64699999999993</v>
      </c>
      <c r="L4699" s="76">
        <v>331.31700000000001</v>
      </c>
      <c r="M4699" s="75">
        <v>949.68900000000008</v>
      </c>
      <c r="N4699" s="75">
        <v>949.68900000000008</v>
      </c>
      <c r="O4699" s="75">
        <v>949.68900000000008</v>
      </c>
      <c r="P4699" s="77">
        <v>331.31700000000001</v>
      </c>
      <c r="Q4699" s="77">
        <v>981.34530000000007</v>
      </c>
    </row>
    <row r="4700" spans="1:17" x14ac:dyDescent="0.2">
      <c r="A4700" s="19">
        <v>32108698</v>
      </c>
      <c r="B4700" s="19" t="s">
        <v>4384</v>
      </c>
      <c r="C4700" s="72"/>
      <c r="D4700" s="73">
        <v>78</v>
      </c>
      <c r="E4700" s="74">
        <v>0</v>
      </c>
      <c r="G4700" s="75">
        <v>1025.5895</v>
      </c>
      <c r="H4700" s="75">
        <v>820.72500000000002</v>
      </c>
      <c r="I4700" s="75">
        <v>794.25</v>
      </c>
      <c r="J4700" s="75">
        <v>750.125</v>
      </c>
      <c r="K4700" s="75">
        <v>617.75</v>
      </c>
      <c r="L4700" s="76">
        <v>331.31700000000001</v>
      </c>
      <c r="M4700" s="75">
        <v>794.25</v>
      </c>
      <c r="N4700" s="75">
        <v>794.25</v>
      </c>
      <c r="O4700" s="75">
        <v>794.25</v>
      </c>
      <c r="P4700" s="77">
        <v>331.31700000000001</v>
      </c>
      <c r="Q4700" s="77">
        <v>1025.5895</v>
      </c>
    </row>
    <row r="4701" spans="1:17" x14ac:dyDescent="0.2">
      <c r="A4701" s="19">
        <v>32108706</v>
      </c>
      <c r="B4701" s="19" t="s">
        <v>4985</v>
      </c>
      <c r="C4701" s="72"/>
      <c r="D4701" s="73">
        <v>386.25</v>
      </c>
      <c r="E4701" s="74">
        <v>0</v>
      </c>
      <c r="G4701" s="75">
        <v>46.612519999999996</v>
      </c>
      <c r="H4701" s="75">
        <v>85.56</v>
      </c>
      <c r="I4701" s="75">
        <v>82.8</v>
      </c>
      <c r="J4701" s="75">
        <v>78.2</v>
      </c>
      <c r="K4701" s="75">
        <v>64.399999999999991</v>
      </c>
      <c r="L4701" s="76">
        <v>157.25700000000001</v>
      </c>
      <c r="M4701" s="75">
        <v>82.8</v>
      </c>
      <c r="N4701" s="75">
        <v>82.8</v>
      </c>
      <c r="O4701" s="75">
        <v>82.8</v>
      </c>
      <c r="P4701" s="77">
        <v>46.612519999999996</v>
      </c>
      <c r="Q4701" s="77">
        <v>157.25700000000001</v>
      </c>
    </row>
    <row r="4702" spans="1:17" x14ac:dyDescent="0.2">
      <c r="A4702" s="19">
        <v>32108714</v>
      </c>
      <c r="B4702" s="19" t="s">
        <v>2619</v>
      </c>
      <c r="C4702" s="72" t="s">
        <v>35</v>
      </c>
      <c r="D4702" s="73">
        <v>3472</v>
      </c>
      <c r="E4702" s="74">
        <v>0</v>
      </c>
      <c r="G4702" s="75">
        <v>0</v>
      </c>
      <c r="H4702" s="75">
        <v>106.33620000000001</v>
      </c>
      <c r="I4702" s="75">
        <v>102.90600000000001</v>
      </c>
      <c r="J4702" s="75">
        <v>97.189000000000007</v>
      </c>
      <c r="K4702" s="75">
        <v>80.037999999999997</v>
      </c>
      <c r="L4702" s="76">
        <v>0</v>
      </c>
      <c r="M4702" s="75">
        <v>102.90600000000001</v>
      </c>
      <c r="N4702" s="75">
        <v>102.90600000000001</v>
      </c>
      <c r="O4702" s="75">
        <v>102.90600000000001</v>
      </c>
      <c r="P4702" s="77">
        <v>0</v>
      </c>
      <c r="Q4702" s="77">
        <v>106.33620000000001</v>
      </c>
    </row>
    <row r="4703" spans="1:17" x14ac:dyDescent="0.2">
      <c r="A4703" s="19">
        <v>32108722</v>
      </c>
      <c r="B4703" s="19" t="s">
        <v>676</v>
      </c>
      <c r="C4703" s="72"/>
      <c r="D4703" s="73">
        <v>626.75</v>
      </c>
      <c r="E4703" s="74">
        <v>0</v>
      </c>
      <c r="G4703" s="75">
        <v>0</v>
      </c>
      <c r="H4703" s="75">
        <v>135.39870000000002</v>
      </c>
      <c r="I4703" s="75">
        <v>131.03100000000001</v>
      </c>
      <c r="J4703" s="75">
        <v>123.75149999999999</v>
      </c>
      <c r="K4703" s="75">
        <v>101.913</v>
      </c>
      <c r="L4703" s="76">
        <v>0</v>
      </c>
      <c r="M4703" s="75">
        <v>131.03100000000001</v>
      </c>
      <c r="N4703" s="75">
        <v>131.03100000000001</v>
      </c>
      <c r="O4703" s="75">
        <v>131.03100000000001</v>
      </c>
      <c r="P4703" s="77">
        <v>0</v>
      </c>
      <c r="Q4703" s="77">
        <v>135.39870000000002</v>
      </c>
    </row>
    <row r="4704" spans="1:17" x14ac:dyDescent="0.2">
      <c r="A4704" s="19">
        <v>32108730</v>
      </c>
      <c r="B4704" s="19" t="s">
        <v>721</v>
      </c>
      <c r="C4704" s="72"/>
      <c r="D4704" s="73">
        <v>9.25</v>
      </c>
      <c r="E4704" s="74">
        <v>0</v>
      </c>
      <c r="G4704" s="75">
        <v>0</v>
      </c>
      <c r="H4704" s="75">
        <v>97.705800000000011</v>
      </c>
      <c r="I4704" s="75">
        <v>94.554000000000002</v>
      </c>
      <c r="J4704" s="75">
        <v>89.301000000000002</v>
      </c>
      <c r="K4704" s="75">
        <v>73.542000000000002</v>
      </c>
      <c r="L4704" s="76">
        <v>0</v>
      </c>
      <c r="M4704" s="75">
        <v>94.554000000000002</v>
      </c>
      <c r="N4704" s="75">
        <v>94.554000000000002</v>
      </c>
      <c r="O4704" s="75">
        <v>94.554000000000002</v>
      </c>
      <c r="P4704" s="77">
        <v>0</v>
      </c>
      <c r="Q4704" s="77">
        <v>97.705800000000011</v>
      </c>
    </row>
    <row r="4705" spans="1:17" x14ac:dyDescent="0.2">
      <c r="A4705" s="19">
        <v>32108748</v>
      </c>
      <c r="B4705" s="19" t="s">
        <v>3056</v>
      </c>
      <c r="C4705" s="72"/>
      <c r="D4705" s="73">
        <v>136</v>
      </c>
      <c r="E4705" s="74">
        <v>0</v>
      </c>
      <c r="G4705" s="75">
        <v>0</v>
      </c>
      <c r="H4705" s="75">
        <v>1204.0431000000001</v>
      </c>
      <c r="I4705" s="75">
        <v>1165.2030000000002</v>
      </c>
      <c r="J4705" s="75">
        <v>1100.4694999999999</v>
      </c>
      <c r="K4705" s="75">
        <v>906.26900000000001</v>
      </c>
      <c r="L4705" s="76">
        <v>0</v>
      </c>
      <c r="M4705" s="75">
        <v>1165.2030000000002</v>
      </c>
      <c r="N4705" s="75">
        <v>1165.2030000000002</v>
      </c>
      <c r="O4705" s="75">
        <v>1165.2030000000002</v>
      </c>
      <c r="P4705" s="77">
        <v>0</v>
      </c>
      <c r="Q4705" s="77">
        <v>1204.0431000000001</v>
      </c>
    </row>
    <row r="4706" spans="1:17" x14ac:dyDescent="0.2">
      <c r="A4706" s="19">
        <v>32108755</v>
      </c>
      <c r="B4706" s="19" t="s">
        <v>722</v>
      </c>
      <c r="C4706" s="72"/>
      <c r="D4706" s="73">
        <v>3540</v>
      </c>
      <c r="E4706" s="74">
        <v>0</v>
      </c>
      <c r="G4706" s="75">
        <v>1033.68776</v>
      </c>
      <c r="H4706" s="75">
        <v>1043.8320000000001</v>
      </c>
      <c r="I4706" s="75">
        <v>1010.1600000000001</v>
      </c>
      <c r="J4706" s="75">
        <v>954.04000000000008</v>
      </c>
      <c r="K4706" s="75">
        <v>785.68000000000006</v>
      </c>
      <c r="L4706" s="76">
        <v>2357.3609999999999</v>
      </c>
      <c r="M4706" s="75">
        <v>1010.1600000000001</v>
      </c>
      <c r="N4706" s="75">
        <v>1010.1600000000001</v>
      </c>
      <c r="O4706" s="75">
        <v>1010.1600000000001</v>
      </c>
      <c r="P4706" s="77">
        <v>785.68000000000006</v>
      </c>
      <c r="Q4706" s="77">
        <v>2357.3609999999999</v>
      </c>
    </row>
    <row r="4707" spans="1:17" x14ac:dyDescent="0.2">
      <c r="A4707" s="19">
        <v>32108763</v>
      </c>
      <c r="B4707" s="19" t="s">
        <v>723</v>
      </c>
      <c r="C4707" s="72"/>
      <c r="D4707" s="73">
        <v>6439</v>
      </c>
      <c r="E4707" s="74">
        <v>0</v>
      </c>
      <c r="G4707" s="75">
        <v>1033.68776</v>
      </c>
      <c r="H4707" s="75">
        <v>1043.8320000000001</v>
      </c>
      <c r="I4707" s="75">
        <v>1010.1600000000001</v>
      </c>
      <c r="J4707" s="75">
        <v>954.04000000000008</v>
      </c>
      <c r="K4707" s="75">
        <v>785.68000000000006</v>
      </c>
      <c r="L4707" s="76">
        <v>2357.3609999999999</v>
      </c>
      <c r="M4707" s="75">
        <v>1010.1600000000001</v>
      </c>
      <c r="N4707" s="75">
        <v>1010.1600000000001</v>
      </c>
      <c r="O4707" s="75">
        <v>1010.1600000000001</v>
      </c>
      <c r="P4707" s="77">
        <v>785.68000000000006</v>
      </c>
      <c r="Q4707" s="77">
        <v>2357.3609999999999</v>
      </c>
    </row>
    <row r="4708" spans="1:17" x14ac:dyDescent="0.2">
      <c r="A4708" s="19">
        <v>32108771</v>
      </c>
      <c r="B4708" s="19" t="s">
        <v>3736</v>
      </c>
      <c r="C4708" s="72"/>
      <c r="D4708" s="73">
        <v>152.25</v>
      </c>
      <c r="E4708" s="74">
        <v>0</v>
      </c>
      <c r="G4708" s="75">
        <v>1033.68776</v>
      </c>
      <c r="H4708" s="75">
        <v>1043.8320000000001</v>
      </c>
      <c r="I4708" s="75">
        <v>1010.1600000000001</v>
      </c>
      <c r="J4708" s="75">
        <v>954.04000000000008</v>
      </c>
      <c r="K4708" s="75">
        <v>785.68000000000006</v>
      </c>
      <c r="L4708" s="76">
        <v>2357.3609999999999</v>
      </c>
      <c r="M4708" s="75">
        <v>1010.1600000000001</v>
      </c>
      <c r="N4708" s="75">
        <v>1010.1600000000001</v>
      </c>
      <c r="O4708" s="75">
        <v>1010.1600000000001</v>
      </c>
      <c r="P4708" s="77">
        <v>785.68000000000006</v>
      </c>
      <c r="Q4708" s="77">
        <v>2357.3609999999999</v>
      </c>
    </row>
    <row r="4709" spans="1:17" x14ac:dyDescent="0.2">
      <c r="A4709" s="19">
        <v>32108789</v>
      </c>
      <c r="B4709" s="19" t="s">
        <v>4780</v>
      </c>
      <c r="C4709" s="72"/>
      <c r="D4709" s="73">
        <v>230.25</v>
      </c>
      <c r="E4709" s="74">
        <v>0</v>
      </c>
      <c r="G4709" s="75">
        <v>21.42427</v>
      </c>
      <c r="H4709" s="75">
        <v>103.46250000000001</v>
      </c>
      <c r="I4709" s="75">
        <v>100.125</v>
      </c>
      <c r="J4709" s="75">
        <v>94.5625</v>
      </c>
      <c r="K4709" s="75">
        <v>77.875</v>
      </c>
      <c r="L4709" s="76">
        <v>0</v>
      </c>
      <c r="M4709" s="75">
        <v>100.125</v>
      </c>
      <c r="N4709" s="75">
        <v>100.125</v>
      </c>
      <c r="O4709" s="75">
        <v>100.125</v>
      </c>
      <c r="P4709" s="77">
        <v>0</v>
      </c>
      <c r="Q4709" s="77">
        <v>103.46250000000001</v>
      </c>
    </row>
    <row r="4710" spans="1:17" x14ac:dyDescent="0.2">
      <c r="A4710" s="19">
        <v>32108797</v>
      </c>
      <c r="B4710" s="19" t="s">
        <v>4230</v>
      </c>
      <c r="C4710" s="72"/>
      <c r="D4710" s="73">
        <v>514.75</v>
      </c>
      <c r="E4710" s="74">
        <v>0</v>
      </c>
      <c r="G4710" s="75">
        <v>0</v>
      </c>
      <c r="H4710" s="75">
        <v>103.46250000000001</v>
      </c>
      <c r="I4710" s="75">
        <v>100.125</v>
      </c>
      <c r="J4710" s="75">
        <v>94.5625</v>
      </c>
      <c r="K4710" s="75">
        <v>77.875</v>
      </c>
      <c r="L4710" s="76">
        <v>0</v>
      </c>
      <c r="M4710" s="75">
        <v>100.125</v>
      </c>
      <c r="N4710" s="75">
        <v>100.125</v>
      </c>
      <c r="O4710" s="75">
        <v>100.125</v>
      </c>
      <c r="P4710" s="77">
        <v>0</v>
      </c>
      <c r="Q4710" s="77">
        <v>103.46250000000001</v>
      </c>
    </row>
    <row r="4711" spans="1:17" x14ac:dyDescent="0.2">
      <c r="A4711" s="19">
        <v>32108805</v>
      </c>
      <c r="B4711" s="19" t="s">
        <v>4481</v>
      </c>
      <c r="C4711" s="72" t="s">
        <v>35</v>
      </c>
      <c r="D4711" s="73">
        <v>2741</v>
      </c>
      <c r="E4711" s="74">
        <v>0</v>
      </c>
      <c r="G4711" s="75">
        <v>68.374849999999995</v>
      </c>
      <c r="H4711" s="75">
        <v>145.54500000000002</v>
      </c>
      <c r="I4711" s="75">
        <v>140.85000000000002</v>
      </c>
      <c r="J4711" s="75">
        <v>133.02500000000001</v>
      </c>
      <c r="K4711" s="75">
        <v>109.55</v>
      </c>
      <c r="L4711" s="74" t="s">
        <v>674</v>
      </c>
      <c r="M4711" s="75">
        <v>140.85000000000002</v>
      </c>
      <c r="N4711" s="75">
        <v>140.85000000000002</v>
      </c>
      <c r="O4711" s="75">
        <v>140.85000000000002</v>
      </c>
      <c r="P4711" s="75">
        <v>68.374849999999995</v>
      </c>
      <c r="Q4711" s="75">
        <v>145.54500000000002</v>
      </c>
    </row>
    <row r="4712" spans="1:17" x14ac:dyDescent="0.2">
      <c r="A4712" s="19">
        <v>32108813</v>
      </c>
      <c r="B4712" s="19" t="s">
        <v>4480</v>
      </c>
      <c r="C4712" s="72" t="s">
        <v>35</v>
      </c>
      <c r="D4712" s="73">
        <v>5687.5</v>
      </c>
      <c r="E4712" s="74">
        <v>0</v>
      </c>
      <c r="G4712" s="75">
        <v>147.89064999999999</v>
      </c>
      <c r="H4712" s="75">
        <v>314.80500000000001</v>
      </c>
      <c r="I4712" s="75">
        <v>304.65000000000003</v>
      </c>
      <c r="J4712" s="75">
        <v>287.72499999999997</v>
      </c>
      <c r="K4712" s="75">
        <v>236.95</v>
      </c>
      <c r="L4712" s="74" t="s">
        <v>674</v>
      </c>
      <c r="M4712" s="75">
        <v>304.65000000000003</v>
      </c>
      <c r="N4712" s="75">
        <v>304.65000000000003</v>
      </c>
      <c r="O4712" s="75">
        <v>304.65000000000003</v>
      </c>
      <c r="P4712" s="75">
        <v>147.89064999999999</v>
      </c>
      <c r="Q4712" s="75">
        <v>314.80500000000001</v>
      </c>
    </row>
    <row r="4713" spans="1:17" x14ac:dyDescent="0.2">
      <c r="A4713" s="19">
        <v>32108821</v>
      </c>
      <c r="B4713" s="19" t="s">
        <v>4479</v>
      </c>
      <c r="C4713" s="72" t="s">
        <v>35</v>
      </c>
      <c r="D4713" s="73">
        <v>2596.5</v>
      </c>
      <c r="E4713" s="74">
        <v>0</v>
      </c>
      <c r="G4713" s="75">
        <v>69.519528000000008</v>
      </c>
      <c r="H4713" s="75">
        <v>147.98160000000001</v>
      </c>
      <c r="I4713" s="75">
        <v>143.20800000000003</v>
      </c>
      <c r="J4713" s="75">
        <v>135.25200000000001</v>
      </c>
      <c r="K4713" s="75">
        <v>111.384</v>
      </c>
      <c r="L4713" s="74" t="s">
        <v>674</v>
      </c>
      <c r="M4713" s="75">
        <v>143.20800000000003</v>
      </c>
      <c r="N4713" s="75">
        <v>143.20800000000003</v>
      </c>
      <c r="O4713" s="75">
        <v>143.20800000000003</v>
      </c>
      <c r="P4713" s="75">
        <v>69.519528000000008</v>
      </c>
      <c r="Q4713" s="75">
        <v>147.98160000000001</v>
      </c>
    </row>
    <row r="4714" spans="1:17" x14ac:dyDescent="0.2">
      <c r="A4714" s="19">
        <v>32108839</v>
      </c>
      <c r="B4714" s="19" t="s">
        <v>4459</v>
      </c>
      <c r="C4714" s="72" t="s">
        <v>35</v>
      </c>
      <c r="D4714" s="73">
        <v>1044.5</v>
      </c>
      <c r="E4714" s="74">
        <v>0</v>
      </c>
      <c r="G4714" s="75">
        <v>8.6331440000000015</v>
      </c>
      <c r="H4714" s="75">
        <v>18.376800000000003</v>
      </c>
      <c r="I4714" s="75">
        <v>17.784000000000002</v>
      </c>
      <c r="J4714" s="75">
        <v>16.795999999999999</v>
      </c>
      <c r="K4714" s="75">
        <v>13.832000000000001</v>
      </c>
      <c r="L4714" s="74" t="s">
        <v>674</v>
      </c>
      <c r="M4714" s="75">
        <v>17.784000000000002</v>
      </c>
      <c r="N4714" s="75">
        <v>17.784000000000002</v>
      </c>
      <c r="O4714" s="75">
        <v>17.784000000000002</v>
      </c>
      <c r="P4714" s="75">
        <v>8.6331440000000015</v>
      </c>
      <c r="Q4714" s="75">
        <v>18.376800000000003</v>
      </c>
    </row>
    <row r="4715" spans="1:17" x14ac:dyDescent="0.2">
      <c r="A4715" s="19">
        <v>32108847</v>
      </c>
      <c r="B4715" s="19" t="s">
        <v>4448</v>
      </c>
      <c r="C4715" s="72" t="s">
        <v>827</v>
      </c>
      <c r="D4715" s="73">
        <v>300.75</v>
      </c>
      <c r="E4715" s="74">
        <v>0</v>
      </c>
      <c r="G4715" s="75">
        <v>146.94729999999998</v>
      </c>
      <c r="H4715" s="75">
        <v>105.32250000000001</v>
      </c>
      <c r="I4715" s="75">
        <v>101.925</v>
      </c>
      <c r="J4715" s="75">
        <v>96.262500000000003</v>
      </c>
      <c r="K4715" s="75">
        <v>79.274999999999991</v>
      </c>
      <c r="L4715" s="76">
        <v>44.523000000000003</v>
      </c>
      <c r="M4715" s="75">
        <v>101.925</v>
      </c>
      <c r="N4715" s="75">
        <v>101.925</v>
      </c>
      <c r="O4715" s="75">
        <v>101.925</v>
      </c>
      <c r="P4715" s="77">
        <v>44.523000000000003</v>
      </c>
      <c r="Q4715" s="77">
        <v>146.94729999999998</v>
      </c>
    </row>
    <row r="4716" spans="1:17" x14ac:dyDescent="0.2">
      <c r="A4716" s="19">
        <v>32108854</v>
      </c>
      <c r="B4716" s="19" t="s">
        <v>4456</v>
      </c>
      <c r="C4716" s="72" t="s">
        <v>35</v>
      </c>
      <c r="D4716" s="73">
        <v>509.25</v>
      </c>
      <c r="E4716" s="74">
        <v>0</v>
      </c>
      <c r="G4716" s="75">
        <v>247.28208000000004</v>
      </c>
      <c r="H4716" s="75">
        <v>0</v>
      </c>
      <c r="I4716" s="75">
        <v>0</v>
      </c>
      <c r="J4716" s="75">
        <v>0</v>
      </c>
      <c r="K4716" s="75">
        <v>0</v>
      </c>
      <c r="L4716" s="76">
        <v>30.087</v>
      </c>
      <c r="M4716" s="75">
        <v>0</v>
      </c>
      <c r="N4716" s="75">
        <v>0</v>
      </c>
      <c r="O4716" s="75">
        <v>0</v>
      </c>
      <c r="P4716" s="77">
        <v>0</v>
      </c>
      <c r="Q4716" s="77">
        <v>247.28208000000004</v>
      </c>
    </row>
    <row r="4717" spans="1:17" x14ac:dyDescent="0.2">
      <c r="A4717" s="19">
        <v>32108862</v>
      </c>
      <c r="B4717" s="19" t="s">
        <v>4458</v>
      </c>
      <c r="C4717" s="72" t="s">
        <v>35</v>
      </c>
      <c r="D4717" s="73">
        <v>1008</v>
      </c>
      <c r="E4717" s="74">
        <v>0</v>
      </c>
      <c r="G4717" s="75">
        <v>56.360100000000003</v>
      </c>
      <c r="H4717" s="75">
        <v>119.97000000000001</v>
      </c>
      <c r="I4717" s="75">
        <v>116.10000000000002</v>
      </c>
      <c r="J4717" s="75">
        <v>109.64999999999999</v>
      </c>
      <c r="K4717" s="75">
        <v>90.3</v>
      </c>
      <c r="L4717" s="74" t="s">
        <v>674</v>
      </c>
      <c r="M4717" s="75">
        <v>116.10000000000002</v>
      </c>
      <c r="N4717" s="75">
        <v>116.10000000000002</v>
      </c>
      <c r="O4717" s="75">
        <v>116.10000000000002</v>
      </c>
      <c r="P4717" s="75">
        <v>56.360100000000003</v>
      </c>
      <c r="Q4717" s="75">
        <v>119.97000000000001</v>
      </c>
    </row>
    <row r="4718" spans="1:17" x14ac:dyDescent="0.2">
      <c r="A4718" s="19">
        <v>32108870</v>
      </c>
      <c r="B4718" s="19" t="s">
        <v>4485</v>
      </c>
      <c r="C4718" s="72"/>
      <c r="D4718" s="73">
        <v>5149.75</v>
      </c>
      <c r="E4718" s="74">
        <v>0</v>
      </c>
      <c r="G4718" s="75">
        <v>1079.824564</v>
      </c>
      <c r="H4718" s="75">
        <v>2298.5508</v>
      </c>
      <c r="I4718" s="75">
        <v>2224.4040000000005</v>
      </c>
      <c r="J4718" s="75">
        <v>2100.826</v>
      </c>
      <c r="K4718" s="75">
        <v>1730.0919999999999</v>
      </c>
      <c r="L4718" s="74" t="s">
        <v>674</v>
      </c>
      <c r="M4718" s="75">
        <v>2224.4040000000005</v>
      </c>
      <c r="N4718" s="75">
        <v>2224.4040000000005</v>
      </c>
      <c r="O4718" s="75">
        <v>2224.4040000000005</v>
      </c>
      <c r="P4718" s="75">
        <v>1079.824564</v>
      </c>
      <c r="Q4718" s="75">
        <v>2298.5508</v>
      </c>
    </row>
    <row r="4719" spans="1:17" x14ac:dyDescent="0.2">
      <c r="A4719" s="19">
        <v>32108888</v>
      </c>
      <c r="B4719" s="19" t="s">
        <v>727</v>
      </c>
      <c r="C4719" s="72"/>
      <c r="D4719" s="73">
        <v>828.5</v>
      </c>
      <c r="E4719" s="74">
        <v>0</v>
      </c>
      <c r="G4719" s="75">
        <v>5.7889249999999999</v>
      </c>
      <c r="H4719" s="75">
        <v>12.3225</v>
      </c>
      <c r="I4719" s="75">
        <v>11.925000000000002</v>
      </c>
      <c r="J4719" s="75">
        <v>11.262499999999999</v>
      </c>
      <c r="K4719" s="75">
        <v>9.2749999999999986</v>
      </c>
      <c r="L4719" s="74" t="s">
        <v>674</v>
      </c>
      <c r="M4719" s="75">
        <v>11.925000000000002</v>
      </c>
      <c r="N4719" s="75">
        <v>11.925000000000002</v>
      </c>
      <c r="O4719" s="75">
        <v>11.925000000000002</v>
      </c>
      <c r="P4719" s="75">
        <v>5.7889249999999999</v>
      </c>
      <c r="Q4719" s="75">
        <v>12.3225</v>
      </c>
    </row>
    <row r="4720" spans="1:17" x14ac:dyDescent="0.2">
      <c r="A4720" s="19">
        <v>32108896</v>
      </c>
      <c r="B4720" s="19" t="s">
        <v>4444</v>
      </c>
      <c r="C4720" s="72"/>
      <c r="D4720" s="73">
        <v>1034.75</v>
      </c>
      <c r="E4720" s="74">
        <v>0</v>
      </c>
      <c r="G4720" s="75">
        <v>108.027894</v>
      </c>
      <c r="H4720" s="75">
        <v>229.95179999999999</v>
      </c>
      <c r="I4720" s="75">
        <v>222.53400000000002</v>
      </c>
      <c r="J4720" s="75">
        <v>210.17099999999999</v>
      </c>
      <c r="K4720" s="75">
        <v>173.08199999999999</v>
      </c>
      <c r="L4720" s="74" t="s">
        <v>674</v>
      </c>
      <c r="M4720" s="75">
        <v>222.53400000000002</v>
      </c>
      <c r="N4720" s="75">
        <v>222.53400000000002</v>
      </c>
      <c r="O4720" s="75">
        <v>222.53400000000002</v>
      </c>
      <c r="P4720" s="75">
        <v>108.027894</v>
      </c>
      <c r="Q4720" s="75">
        <v>229.95179999999999</v>
      </c>
    </row>
    <row r="4721" spans="1:17" x14ac:dyDescent="0.2">
      <c r="A4721" s="19">
        <v>32108912</v>
      </c>
      <c r="B4721" s="19" t="s">
        <v>4285</v>
      </c>
      <c r="C4721" s="72"/>
      <c r="D4721" s="73">
        <v>2181.5</v>
      </c>
      <c r="E4721" s="74">
        <v>0</v>
      </c>
      <c r="G4721" s="75">
        <v>22.945988000000003</v>
      </c>
      <c r="H4721" s="75">
        <v>48.843600000000002</v>
      </c>
      <c r="I4721" s="75">
        <v>47.268000000000008</v>
      </c>
      <c r="J4721" s="75">
        <v>44.642000000000003</v>
      </c>
      <c r="K4721" s="75">
        <v>36.764000000000003</v>
      </c>
      <c r="L4721" s="74" t="s">
        <v>674</v>
      </c>
      <c r="M4721" s="75">
        <v>47.268000000000008</v>
      </c>
      <c r="N4721" s="75">
        <v>47.268000000000008</v>
      </c>
      <c r="O4721" s="75">
        <v>47.268000000000008</v>
      </c>
      <c r="P4721" s="75">
        <v>22.945988000000003</v>
      </c>
      <c r="Q4721" s="75">
        <v>48.843600000000002</v>
      </c>
    </row>
    <row r="4722" spans="1:17" x14ac:dyDescent="0.2">
      <c r="A4722" s="19">
        <v>32108920</v>
      </c>
      <c r="B4722" s="19" t="s">
        <v>750</v>
      </c>
      <c r="C4722" s="72"/>
      <c r="D4722" s="73">
        <v>919.25</v>
      </c>
      <c r="E4722" s="74">
        <v>0</v>
      </c>
      <c r="G4722" s="75">
        <v>25.302310000000002</v>
      </c>
      <c r="H4722" s="75">
        <v>83.467500000000001</v>
      </c>
      <c r="I4722" s="75">
        <v>80.775000000000006</v>
      </c>
      <c r="J4722" s="75">
        <v>76.287499999999994</v>
      </c>
      <c r="K4722" s="75">
        <v>62.824999999999996</v>
      </c>
      <c r="L4722" s="76">
        <v>0</v>
      </c>
      <c r="M4722" s="75">
        <v>80.775000000000006</v>
      </c>
      <c r="N4722" s="75">
        <v>80.775000000000006</v>
      </c>
      <c r="O4722" s="75">
        <v>80.775000000000006</v>
      </c>
      <c r="P4722" s="77">
        <v>0</v>
      </c>
      <c r="Q4722" s="77">
        <v>83.467500000000001</v>
      </c>
    </row>
    <row r="4723" spans="1:17" x14ac:dyDescent="0.2">
      <c r="A4723" s="19">
        <v>32108938</v>
      </c>
      <c r="B4723" s="19" t="s">
        <v>751</v>
      </c>
      <c r="C4723" s="72"/>
      <c r="D4723" s="73">
        <v>962.5</v>
      </c>
      <c r="E4723" s="74">
        <v>0</v>
      </c>
      <c r="G4723" s="75">
        <v>29.818425000000001</v>
      </c>
      <c r="H4723" s="75">
        <v>63.472500000000004</v>
      </c>
      <c r="I4723" s="75">
        <v>61.425000000000011</v>
      </c>
      <c r="J4723" s="75">
        <v>58.012499999999996</v>
      </c>
      <c r="K4723" s="75">
        <v>47.774999999999999</v>
      </c>
      <c r="L4723" s="74" t="s">
        <v>674</v>
      </c>
      <c r="M4723" s="75">
        <v>61.425000000000011</v>
      </c>
      <c r="N4723" s="75">
        <v>61.425000000000011</v>
      </c>
      <c r="O4723" s="75">
        <v>61.425000000000011</v>
      </c>
      <c r="P4723" s="75">
        <v>29.818425000000001</v>
      </c>
      <c r="Q4723" s="75">
        <v>63.472500000000004</v>
      </c>
    </row>
    <row r="4724" spans="1:17" x14ac:dyDescent="0.2">
      <c r="A4724" s="19">
        <v>32108946</v>
      </c>
      <c r="B4724" s="19" t="s">
        <v>4268</v>
      </c>
      <c r="C4724" s="72"/>
      <c r="D4724" s="73">
        <v>29829.25</v>
      </c>
      <c r="E4724" s="74">
        <v>0</v>
      </c>
      <c r="G4724" s="75">
        <v>0</v>
      </c>
      <c r="H4724" s="75">
        <v>2.6598000000000002</v>
      </c>
      <c r="I4724" s="75">
        <v>2.5739999999999998</v>
      </c>
      <c r="J4724" s="75">
        <v>2.431</v>
      </c>
      <c r="K4724" s="75">
        <v>2.0019999999999998</v>
      </c>
      <c r="L4724" s="76">
        <v>0</v>
      </c>
      <c r="M4724" s="75">
        <v>2.5739999999999998</v>
      </c>
      <c r="N4724" s="75">
        <v>2.5739999999999998</v>
      </c>
      <c r="O4724" s="75">
        <v>2.5739999999999998</v>
      </c>
      <c r="P4724" s="77">
        <v>0</v>
      </c>
      <c r="Q4724" s="77">
        <v>2.6598000000000002</v>
      </c>
    </row>
    <row r="4725" spans="1:17" x14ac:dyDescent="0.2">
      <c r="A4725" s="19">
        <v>32108953</v>
      </c>
      <c r="B4725" s="19" t="s">
        <v>3547</v>
      </c>
      <c r="C4725" s="72"/>
      <c r="D4725" s="73">
        <v>2918</v>
      </c>
      <c r="E4725" s="74">
        <v>0</v>
      </c>
      <c r="G4725" s="75">
        <v>615.67948000000001</v>
      </c>
      <c r="H4725" s="75">
        <v>1310.556</v>
      </c>
      <c r="I4725" s="75">
        <v>1268.2800000000002</v>
      </c>
      <c r="J4725" s="75">
        <v>1197.82</v>
      </c>
      <c r="K4725" s="75">
        <v>986.43999999999994</v>
      </c>
      <c r="L4725" s="74" t="s">
        <v>674</v>
      </c>
      <c r="M4725" s="75">
        <v>1268.2800000000002</v>
      </c>
      <c r="N4725" s="75">
        <v>1268.2800000000002</v>
      </c>
      <c r="O4725" s="75">
        <v>1268.2800000000002</v>
      </c>
      <c r="P4725" s="75">
        <v>615.67948000000001</v>
      </c>
      <c r="Q4725" s="75">
        <v>1310.556</v>
      </c>
    </row>
    <row r="4726" spans="1:17" x14ac:dyDescent="0.2">
      <c r="A4726" s="19">
        <v>32108961</v>
      </c>
      <c r="B4726" s="19" t="s">
        <v>2767</v>
      </c>
      <c r="D4726" s="73">
        <v>1245.25</v>
      </c>
      <c r="E4726" s="74">
        <v>0</v>
      </c>
      <c r="G4726" s="75">
        <v>834.34793000000002</v>
      </c>
      <c r="H4726" s="75">
        <v>1776.0210000000002</v>
      </c>
      <c r="I4726" s="75">
        <v>1718.7300000000002</v>
      </c>
      <c r="J4726" s="75">
        <v>1623.2449999999999</v>
      </c>
      <c r="K4726" s="75">
        <v>1336.79</v>
      </c>
      <c r="L4726" s="74" t="s">
        <v>674</v>
      </c>
      <c r="M4726" s="75">
        <v>1718.7300000000002</v>
      </c>
      <c r="N4726" s="75">
        <v>1718.7300000000002</v>
      </c>
      <c r="O4726" s="75">
        <v>1718.7300000000002</v>
      </c>
      <c r="P4726" s="75">
        <v>834.34793000000002</v>
      </c>
      <c r="Q4726" s="75">
        <v>1776.0210000000002</v>
      </c>
    </row>
    <row r="4727" spans="1:17" x14ac:dyDescent="0.2">
      <c r="A4727" s="19">
        <v>32108979</v>
      </c>
      <c r="B4727" s="19" t="s">
        <v>772</v>
      </c>
      <c r="C4727" s="72"/>
      <c r="D4727" s="73">
        <v>1280.25</v>
      </c>
      <c r="E4727" s="74">
        <v>0</v>
      </c>
      <c r="G4727" s="75">
        <v>22.150830000000003</v>
      </c>
      <c r="H4727" s="75">
        <v>47.151000000000003</v>
      </c>
      <c r="I4727" s="75">
        <v>45.63000000000001</v>
      </c>
      <c r="J4727" s="75">
        <v>43.094999999999999</v>
      </c>
      <c r="K4727" s="75">
        <v>35.49</v>
      </c>
      <c r="L4727" s="74" t="s">
        <v>674</v>
      </c>
      <c r="M4727" s="75">
        <v>45.63000000000001</v>
      </c>
      <c r="N4727" s="75">
        <v>45.63000000000001</v>
      </c>
      <c r="O4727" s="75">
        <v>45.63000000000001</v>
      </c>
      <c r="P4727" s="75">
        <v>22.150830000000003</v>
      </c>
      <c r="Q4727" s="75">
        <v>47.151000000000003</v>
      </c>
    </row>
    <row r="4728" spans="1:17" x14ac:dyDescent="0.2">
      <c r="A4728" s="19">
        <v>32108987</v>
      </c>
      <c r="B4728" s="19" t="s">
        <v>3712</v>
      </c>
      <c r="C4728" s="72" t="s">
        <v>1378</v>
      </c>
      <c r="D4728" s="73">
        <v>1430.75</v>
      </c>
      <c r="E4728" s="74">
        <v>0</v>
      </c>
      <c r="G4728" s="75">
        <v>96.441306000000012</v>
      </c>
      <c r="H4728" s="75">
        <v>205.28820000000002</v>
      </c>
      <c r="I4728" s="75">
        <v>198.66600000000003</v>
      </c>
      <c r="J4728" s="75">
        <v>187.62899999999999</v>
      </c>
      <c r="K4728" s="75">
        <v>154.518</v>
      </c>
      <c r="L4728" s="74" t="s">
        <v>674</v>
      </c>
      <c r="M4728" s="75">
        <v>198.66600000000003</v>
      </c>
      <c r="N4728" s="75">
        <v>198.66600000000003</v>
      </c>
      <c r="O4728" s="75">
        <v>198.66600000000003</v>
      </c>
      <c r="P4728" s="75">
        <v>96.441306000000012</v>
      </c>
      <c r="Q4728" s="75">
        <v>205.28820000000002</v>
      </c>
    </row>
    <row r="4729" spans="1:17" x14ac:dyDescent="0.2">
      <c r="A4729" s="19">
        <v>32108995</v>
      </c>
      <c r="B4729" s="19" t="s">
        <v>2912</v>
      </c>
      <c r="C4729" s="72"/>
      <c r="D4729" s="73">
        <v>870.5</v>
      </c>
      <c r="E4729" s="74">
        <v>0</v>
      </c>
      <c r="G4729" s="75">
        <v>34.305388000000001</v>
      </c>
      <c r="H4729" s="75">
        <v>73.023600000000002</v>
      </c>
      <c r="I4729" s="75">
        <v>70.668000000000006</v>
      </c>
      <c r="J4729" s="75">
        <v>66.74199999999999</v>
      </c>
      <c r="K4729" s="75">
        <v>54.963999999999992</v>
      </c>
      <c r="L4729" s="74" t="s">
        <v>674</v>
      </c>
      <c r="M4729" s="75">
        <v>70.668000000000006</v>
      </c>
      <c r="N4729" s="75">
        <v>70.668000000000006</v>
      </c>
      <c r="O4729" s="75">
        <v>70.668000000000006</v>
      </c>
      <c r="P4729" s="75">
        <v>34.305388000000001</v>
      </c>
      <c r="Q4729" s="75">
        <v>73.023600000000002</v>
      </c>
    </row>
    <row r="4730" spans="1:17" x14ac:dyDescent="0.2">
      <c r="A4730" s="19">
        <v>32109019</v>
      </c>
      <c r="B4730" s="19" t="s">
        <v>688</v>
      </c>
      <c r="C4730" s="72"/>
      <c r="D4730" s="73">
        <v>813.5</v>
      </c>
      <c r="E4730" s="74">
        <v>0</v>
      </c>
      <c r="G4730" s="75">
        <v>17.366775000000001</v>
      </c>
      <c r="H4730" s="75">
        <v>36.967500000000001</v>
      </c>
      <c r="I4730" s="75">
        <v>35.775000000000006</v>
      </c>
      <c r="J4730" s="75">
        <v>33.787500000000001</v>
      </c>
      <c r="K4730" s="75">
        <v>27.824999999999999</v>
      </c>
      <c r="L4730" s="74" t="s">
        <v>674</v>
      </c>
      <c r="M4730" s="75">
        <v>35.775000000000006</v>
      </c>
      <c r="N4730" s="75">
        <v>35.775000000000006</v>
      </c>
      <c r="O4730" s="75">
        <v>35.775000000000006</v>
      </c>
      <c r="P4730" s="75">
        <v>17.366775000000001</v>
      </c>
      <c r="Q4730" s="75">
        <v>36.967500000000001</v>
      </c>
    </row>
    <row r="4731" spans="1:17" x14ac:dyDescent="0.2">
      <c r="A4731" s="19">
        <v>32109027</v>
      </c>
      <c r="B4731" s="19" t="s">
        <v>1136</v>
      </c>
      <c r="C4731" s="72"/>
      <c r="D4731" s="73">
        <v>1123</v>
      </c>
      <c r="E4731" s="74">
        <v>0</v>
      </c>
      <c r="G4731" s="75">
        <v>593.87239999999997</v>
      </c>
      <c r="H4731" s="75">
        <v>2000.7834000000003</v>
      </c>
      <c r="I4731" s="75">
        <v>1936.2420000000002</v>
      </c>
      <c r="J4731" s="75">
        <v>1828.673</v>
      </c>
      <c r="K4731" s="75">
        <v>1505.9659999999999</v>
      </c>
      <c r="L4731" s="76">
        <v>433.42199999999997</v>
      </c>
      <c r="M4731" s="75">
        <v>1936.2420000000002</v>
      </c>
      <c r="N4731" s="75">
        <v>1936.2420000000002</v>
      </c>
      <c r="O4731" s="75">
        <v>1936.2420000000002</v>
      </c>
      <c r="P4731" s="77">
        <v>433.42199999999997</v>
      </c>
      <c r="Q4731" s="77">
        <v>2000.7834000000003</v>
      </c>
    </row>
    <row r="4732" spans="1:17" x14ac:dyDescent="0.2">
      <c r="A4732" s="19">
        <v>32109035</v>
      </c>
      <c r="B4732" s="19" t="s">
        <v>3881</v>
      </c>
      <c r="D4732" s="73">
        <v>1851.75</v>
      </c>
      <c r="E4732" s="74">
        <v>0</v>
      </c>
      <c r="G4732" s="75">
        <v>615.67948000000001</v>
      </c>
      <c r="H4732" s="75">
        <v>1310.556</v>
      </c>
      <c r="I4732" s="75">
        <v>1268.2800000000002</v>
      </c>
      <c r="J4732" s="75">
        <v>1197.82</v>
      </c>
      <c r="K4732" s="75">
        <v>986.43999999999994</v>
      </c>
      <c r="L4732" s="74" t="s">
        <v>674</v>
      </c>
      <c r="M4732" s="75">
        <v>1268.2800000000002</v>
      </c>
      <c r="N4732" s="75">
        <v>1268.2800000000002</v>
      </c>
      <c r="O4732" s="75">
        <v>1268.2800000000002</v>
      </c>
      <c r="P4732" s="75">
        <v>615.67948000000001</v>
      </c>
      <c r="Q4732" s="75">
        <v>1310.556</v>
      </c>
    </row>
    <row r="4733" spans="1:17" x14ac:dyDescent="0.2">
      <c r="A4733" s="19">
        <v>32109043</v>
      </c>
      <c r="B4733" s="19" t="s">
        <v>1537</v>
      </c>
      <c r="C4733" s="72"/>
      <c r="D4733" s="73">
        <v>1341.25</v>
      </c>
      <c r="E4733" s="74">
        <v>0</v>
      </c>
      <c r="G4733" s="75">
        <v>90.080042000000006</v>
      </c>
      <c r="H4733" s="75">
        <v>191.74740000000003</v>
      </c>
      <c r="I4733" s="75">
        <v>185.56200000000004</v>
      </c>
      <c r="J4733" s="75">
        <v>175.25300000000001</v>
      </c>
      <c r="K4733" s="75">
        <v>144.32599999999999</v>
      </c>
      <c r="L4733" s="74" t="s">
        <v>674</v>
      </c>
      <c r="M4733" s="75">
        <v>185.56200000000004</v>
      </c>
      <c r="N4733" s="75">
        <v>185.56200000000004</v>
      </c>
      <c r="O4733" s="75">
        <v>185.56200000000004</v>
      </c>
      <c r="P4733" s="75">
        <v>90.080042000000006</v>
      </c>
      <c r="Q4733" s="75">
        <v>191.74740000000003</v>
      </c>
    </row>
    <row r="4734" spans="1:17" x14ac:dyDescent="0.2">
      <c r="A4734" s="19">
        <v>32109050</v>
      </c>
      <c r="B4734" s="19" t="s">
        <v>684</v>
      </c>
      <c r="C4734" s="72" t="s">
        <v>38</v>
      </c>
      <c r="D4734" s="73">
        <v>615.5</v>
      </c>
      <c r="E4734" s="74">
        <v>0</v>
      </c>
      <c r="G4734" s="75">
        <v>90.080042000000006</v>
      </c>
      <c r="H4734" s="75">
        <v>191.74740000000003</v>
      </c>
      <c r="I4734" s="75">
        <v>185.56200000000004</v>
      </c>
      <c r="J4734" s="75">
        <v>175.25300000000001</v>
      </c>
      <c r="K4734" s="75">
        <v>144.32599999999999</v>
      </c>
      <c r="L4734" s="74" t="s">
        <v>674</v>
      </c>
      <c r="M4734" s="75">
        <v>185.56200000000004</v>
      </c>
      <c r="N4734" s="75">
        <v>185.56200000000004</v>
      </c>
      <c r="O4734" s="75">
        <v>185.56200000000004</v>
      </c>
      <c r="P4734" s="75">
        <v>90.080042000000006</v>
      </c>
      <c r="Q4734" s="75">
        <v>191.74740000000003</v>
      </c>
    </row>
    <row r="4735" spans="1:17" x14ac:dyDescent="0.2">
      <c r="A4735" s="19">
        <v>32109068</v>
      </c>
      <c r="B4735" s="19" t="s">
        <v>3491</v>
      </c>
      <c r="C4735" s="72" t="s">
        <v>35</v>
      </c>
      <c r="D4735" s="73">
        <v>1362</v>
      </c>
      <c r="E4735" s="74">
        <v>0</v>
      </c>
      <c r="G4735" s="75">
        <v>186.010175</v>
      </c>
      <c r="H4735" s="75">
        <v>395.94750000000005</v>
      </c>
      <c r="I4735" s="75">
        <v>383.17500000000007</v>
      </c>
      <c r="J4735" s="75">
        <v>361.88749999999999</v>
      </c>
      <c r="K4735" s="75">
        <v>298.02499999999998</v>
      </c>
      <c r="L4735" s="74" t="s">
        <v>674</v>
      </c>
      <c r="M4735" s="75">
        <v>383.17500000000007</v>
      </c>
      <c r="N4735" s="75">
        <v>383.17500000000007</v>
      </c>
      <c r="O4735" s="75">
        <v>383.17500000000007</v>
      </c>
      <c r="P4735" s="75">
        <v>186.010175</v>
      </c>
      <c r="Q4735" s="75">
        <v>395.94750000000005</v>
      </c>
    </row>
    <row r="4736" spans="1:17" x14ac:dyDescent="0.2">
      <c r="A4736" s="19">
        <v>32109076</v>
      </c>
      <c r="B4736" s="19" t="s">
        <v>4738</v>
      </c>
      <c r="C4736" s="72"/>
      <c r="D4736" s="73">
        <v>438.5</v>
      </c>
      <c r="E4736" s="74">
        <v>0</v>
      </c>
      <c r="G4736" s="75">
        <v>1772.0401860000002</v>
      </c>
      <c r="H4736" s="75">
        <v>3772.0242000000003</v>
      </c>
      <c r="I4736" s="75">
        <v>3650.3460000000005</v>
      </c>
      <c r="J4736" s="75">
        <v>3447.549</v>
      </c>
      <c r="K4736" s="75">
        <v>2839.1579999999999</v>
      </c>
      <c r="L4736" s="74" t="s">
        <v>674</v>
      </c>
      <c r="M4736" s="75">
        <v>3650.3460000000005</v>
      </c>
      <c r="N4736" s="75">
        <v>3650.3460000000005</v>
      </c>
      <c r="O4736" s="75">
        <v>3650.3460000000005</v>
      </c>
      <c r="P4736" s="75">
        <v>1772.0401860000002</v>
      </c>
      <c r="Q4736" s="75">
        <v>3772.0242000000003</v>
      </c>
    </row>
    <row r="4737" spans="1:17" x14ac:dyDescent="0.2">
      <c r="A4737" s="19">
        <v>32109084</v>
      </c>
      <c r="B4737" s="19" t="s">
        <v>2293</v>
      </c>
      <c r="C4737" s="72" t="s">
        <v>37</v>
      </c>
      <c r="D4737" s="73">
        <v>4281.25</v>
      </c>
      <c r="E4737" s="74">
        <v>0</v>
      </c>
      <c r="G4737" s="75">
        <v>430.70956999999999</v>
      </c>
      <c r="H4737" s="75">
        <v>7558.3425000000007</v>
      </c>
      <c r="I4737" s="75">
        <v>7314.5250000000005</v>
      </c>
      <c r="J4737" s="75">
        <v>6908.1624999999995</v>
      </c>
      <c r="K4737" s="75">
        <v>5689.0749999999998</v>
      </c>
      <c r="L4737" s="76">
        <v>4136.5709999999999</v>
      </c>
      <c r="M4737" s="75">
        <v>7314.5250000000005</v>
      </c>
      <c r="N4737" s="75">
        <v>7314.5250000000005</v>
      </c>
      <c r="O4737" s="75">
        <v>7314.5250000000005</v>
      </c>
      <c r="P4737" s="77">
        <v>430.70956999999999</v>
      </c>
      <c r="Q4737" s="77">
        <v>7558.3425000000007</v>
      </c>
    </row>
    <row r="4738" spans="1:17" x14ac:dyDescent="0.2">
      <c r="A4738" s="19">
        <v>32109092</v>
      </c>
      <c r="B4738" s="19" t="s">
        <v>4579</v>
      </c>
      <c r="C4738" s="72" t="s">
        <v>37</v>
      </c>
      <c r="D4738" s="73">
        <v>2687.25</v>
      </c>
      <c r="E4738" s="74">
        <v>0</v>
      </c>
      <c r="G4738" s="75">
        <v>430.70956999999999</v>
      </c>
      <c r="H4738" s="75">
        <v>7558.3425000000007</v>
      </c>
      <c r="I4738" s="75">
        <v>7314.5250000000005</v>
      </c>
      <c r="J4738" s="75">
        <v>6908.1624999999995</v>
      </c>
      <c r="K4738" s="75">
        <v>5689.0749999999998</v>
      </c>
      <c r="L4738" s="76">
        <v>4136.5709999999999</v>
      </c>
      <c r="M4738" s="75">
        <v>7314.5250000000005</v>
      </c>
      <c r="N4738" s="75">
        <v>7314.5250000000005</v>
      </c>
      <c r="O4738" s="75">
        <v>7314.5250000000005</v>
      </c>
      <c r="P4738" s="77">
        <v>430.70956999999999</v>
      </c>
      <c r="Q4738" s="77">
        <v>7558.3425000000007</v>
      </c>
    </row>
    <row r="4739" spans="1:17" x14ac:dyDescent="0.2">
      <c r="A4739" s="19">
        <v>32109100</v>
      </c>
      <c r="B4739" s="19" t="s">
        <v>4717</v>
      </c>
      <c r="C4739" s="72"/>
      <c r="D4739" s="73">
        <v>924</v>
      </c>
      <c r="E4739" s="74">
        <v>0</v>
      </c>
      <c r="G4739" s="75">
        <v>138.83002999999999</v>
      </c>
      <c r="H4739" s="75">
        <v>470.58000000000004</v>
      </c>
      <c r="I4739" s="75">
        <v>455.40000000000003</v>
      </c>
      <c r="J4739" s="75">
        <v>430.09999999999997</v>
      </c>
      <c r="K4739" s="75">
        <v>354.2</v>
      </c>
      <c r="L4739" s="76">
        <v>100.872</v>
      </c>
      <c r="M4739" s="75">
        <v>455.40000000000003</v>
      </c>
      <c r="N4739" s="75">
        <v>455.40000000000003</v>
      </c>
      <c r="O4739" s="75">
        <v>455.40000000000003</v>
      </c>
      <c r="P4739" s="77">
        <v>100.872</v>
      </c>
      <c r="Q4739" s="77">
        <v>470.58000000000004</v>
      </c>
    </row>
    <row r="4740" spans="1:17" x14ac:dyDescent="0.2">
      <c r="A4740" s="19">
        <v>32109118</v>
      </c>
      <c r="B4740" s="19" t="s">
        <v>4716</v>
      </c>
      <c r="C4740" s="72"/>
      <c r="D4740" s="73">
        <v>1915.75</v>
      </c>
      <c r="E4740" s="74">
        <v>0</v>
      </c>
      <c r="G4740" s="75">
        <v>313.15172999999999</v>
      </c>
      <c r="H4740" s="75">
        <v>756.82470000000001</v>
      </c>
      <c r="I4740" s="75">
        <v>732.41099999999994</v>
      </c>
      <c r="J4740" s="75">
        <v>691.72149999999999</v>
      </c>
      <c r="K4740" s="75">
        <v>569.65299999999991</v>
      </c>
      <c r="L4740" s="76">
        <v>100.872</v>
      </c>
      <c r="M4740" s="75">
        <v>732.41099999999994</v>
      </c>
      <c r="N4740" s="75">
        <v>732.41099999999994</v>
      </c>
      <c r="O4740" s="75">
        <v>732.41099999999994</v>
      </c>
      <c r="P4740" s="77">
        <v>100.872</v>
      </c>
      <c r="Q4740" s="77">
        <v>756.82470000000001</v>
      </c>
    </row>
    <row r="4741" spans="1:17" x14ac:dyDescent="0.2">
      <c r="A4741" s="19">
        <v>32109126</v>
      </c>
      <c r="B4741" s="19" t="s">
        <v>4715</v>
      </c>
      <c r="C4741" s="72"/>
      <c r="D4741" s="73">
        <v>1915.75</v>
      </c>
      <c r="E4741" s="74">
        <v>0</v>
      </c>
      <c r="G4741" s="75">
        <v>313.15172999999999</v>
      </c>
      <c r="H4741" s="75">
        <v>751.2075000000001</v>
      </c>
      <c r="I4741" s="75">
        <v>726.97500000000002</v>
      </c>
      <c r="J4741" s="75">
        <v>686.58749999999998</v>
      </c>
      <c r="K4741" s="75">
        <v>565.42499999999995</v>
      </c>
      <c r="L4741" s="76">
        <v>100.872</v>
      </c>
      <c r="M4741" s="75">
        <v>726.97500000000002</v>
      </c>
      <c r="N4741" s="75">
        <v>726.97500000000002</v>
      </c>
      <c r="O4741" s="75">
        <v>726.97500000000002</v>
      </c>
      <c r="P4741" s="77">
        <v>100.872</v>
      </c>
      <c r="Q4741" s="77">
        <v>751.2075000000001</v>
      </c>
    </row>
    <row r="4742" spans="1:17" x14ac:dyDescent="0.2">
      <c r="A4742" s="19">
        <v>32109134</v>
      </c>
      <c r="B4742" s="19" t="s">
        <v>715</v>
      </c>
      <c r="C4742" s="72"/>
      <c r="D4742" s="73">
        <v>56.25</v>
      </c>
      <c r="E4742" s="74">
        <v>0</v>
      </c>
      <c r="G4742" s="75">
        <v>113.50871000000001</v>
      </c>
      <c r="H4742" s="75">
        <v>306.90000000000003</v>
      </c>
      <c r="I4742" s="75">
        <v>297</v>
      </c>
      <c r="J4742" s="75">
        <v>280.5</v>
      </c>
      <c r="K4742" s="75">
        <v>230.99999999999997</v>
      </c>
      <c r="L4742" s="76">
        <v>71.829000000000008</v>
      </c>
      <c r="M4742" s="75">
        <v>297</v>
      </c>
      <c r="N4742" s="75">
        <v>297</v>
      </c>
      <c r="O4742" s="75">
        <v>297</v>
      </c>
      <c r="P4742" s="77">
        <v>71.829000000000008</v>
      </c>
      <c r="Q4742" s="77">
        <v>306.90000000000003</v>
      </c>
    </row>
    <row r="4743" spans="1:17" x14ac:dyDescent="0.2">
      <c r="A4743" s="19">
        <v>32109142</v>
      </c>
      <c r="B4743" s="19" t="s">
        <v>246</v>
      </c>
      <c r="C4743" s="72" t="s">
        <v>37</v>
      </c>
      <c r="D4743" s="73">
        <v>3561</v>
      </c>
      <c r="E4743" s="74">
        <v>0</v>
      </c>
      <c r="G4743" s="75">
        <v>113.50871000000001</v>
      </c>
      <c r="H4743" s="75">
        <v>306.90000000000003</v>
      </c>
      <c r="I4743" s="75">
        <v>297</v>
      </c>
      <c r="J4743" s="75">
        <v>280.5</v>
      </c>
      <c r="K4743" s="75">
        <v>230.99999999999997</v>
      </c>
      <c r="L4743" s="76">
        <v>71.829000000000008</v>
      </c>
      <c r="M4743" s="75">
        <v>297</v>
      </c>
      <c r="N4743" s="75">
        <v>297</v>
      </c>
      <c r="O4743" s="75">
        <v>297</v>
      </c>
      <c r="P4743" s="77">
        <v>71.829000000000008</v>
      </c>
      <c r="Q4743" s="77">
        <v>306.90000000000003</v>
      </c>
    </row>
    <row r="4744" spans="1:17" x14ac:dyDescent="0.2">
      <c r="A4744" s="19">
        <v>32109159</v>
      </c>
      <c r="B4744" s="19" t="s">
        <v>247</v>
      </c>
      <c r="C4744" s="72" t="s">
        <v>37</v>
      </c>
      <c r="D4744" s="73">
        <v>1883</v>
      </c>
      <c r="E4744" s="74">
        <v>0</v>
      </c>
      <c r="G4744" s="75">
        <v>147.95482999999999</v>
      </c>
      <c r="H4744" s="75">
        <v>264.58500000000004</v>
      </c>
      <c r="I4744" s="75">
        <v>256.05</v>
      </c>
      <c r="J4744" s="75">
        <v>241.82499999999999</v>
      </c>
      <c r="K4744" s="75">
        <v>199.14999999999998</v>
      </c>
      <c r="L4744" s="76">
        <v>100.872</v>
      </c>
      <c r="M4744" s="75">
        <v>256.05</v>
      </c>
      <c r="N4744" s="75">
        <v>256.05</v>
      </c>
      <c r="O4744" s="75">
        <v>256.05</v>
      </c>
      <c r="P4744" s="77">
        <v>100.872</v>
      </c>
      <c r="Q4744" s="77">
        <v>264.58500000000004</v>
      </c>
    </row>
    <row r="4745" spans="1:17" x14ac:dyDescent="0.2">
      <c r="A4745" s="19">
        <v>32109167</v>
      </c>
      <c r="B4745" s="19" t="s">
        <v>248</v>
      </c>
      <c r="C4745" s="72" t="s">
        <v>37</v>
      </c>
      <c r="D4745" s="73">
        <v>2210.5</v>
      </c>
      <c r="E4745" s="74">
        <v>0</v>
      </c>
      <c r="G4745" s="75">
        <v>147.95482999999999</v>
      </c>
      <c r="H4745" s="75">
        <v>285.53789999999998</v>
      </c>
      <c r="I4745" s="75">
        <v>276.327</v>
      </c>
      <c r="J4745" s="75">
        <v>260.97549999999995</v>
      </c>
      <c r="K4745" s="75">
        <v>214.92099999999996</v>
      </c>
      <c r="L4745" s="76">
        <v>100.872</v>
      </c>
      <c r="M4745" s="75">
        <v>276.327</v>
      </c>
      <c r="N4745" s="75">
        <v>276.327</v>
      </c>
      <c r="O4745" s="75">
        <v>276.327</v>
      </c>
      <c r="P4745" s="77">
        <v>100.872</v>
      </c>
      <c r="Q4745" s="77">
        <v>285.53789999999998</v>
      </c>
    </row>
    <row r="4746" spans="1:17" x14ac:dyDescent="0.2">
      <c r="A4746" s="19">
        <v>32109175</v>
      </c>
      <c r="B4746" s="19" t="s">
        <v>3903</v>
      </c>
      <c r="C4746" s="72" t="s">
        <v>37</v>
      </c>
      <c r="D4746" s="73">
        <v>1658</v>
      </c>
      <c r="E4746" s="74">
        <v>0</v>
      </c>
      <c r="G4746" s="75">
        <v>81.077649999999991</v>
      </c>
      <c r="H4746" s="75">
        <v>297.16289999999998</v>
      </c>
      <c r="I4746" s="75">
        <v>287.577</v>
      </c>
      <c r="J4746" s="75">
        <v>271.60049999999995</v>
      </c>
      <c r="K4746" s="75">
        <v>223.67099999999996</v>
      </c>
      <c r="L4746" s="76">
        <v>100.872</v>
      </c>
      <c r="M4746" s="75">
        <v>287.577</v>
      </c>
      <c r="N4746" s="75">
        <v>287.577</v>
      </c>
      <c r="O4746" s="75">
        <v>287.577</v>
      </c>
      <c r="P4746" s="77">
        <v>81.077649999999991</v>
      </c>
      <c r="Q4746" s="77">
        <v>297.16289999999998</v>
      </c>
    </row>
    <row r="4747" spans="1:17" x14ac:dyDescent="0.2">
      <c r="A4747" s="19">
        <v>32109183</v>
      </c>
      <c r="B4747" s="19" t="s">
        <v>249</v>
      </c>
      <c r="C4747" s="72" t="s">
        <v>37</v>
      </c>
      <c r="D4747" s="73">
        <v>1228</v>
      </c>
      <c r="E4747" s="74">
        <v>0</v>
      </c>
      <c r="G4747" s="75">
        <v>81.077649999999991</v>
      </c>
      <c r="H4747" s="75">
        <v>291.09000000000003</v>
      </c>
      <c r="I4747" s="75">
        <v>281.7</v>
      </c>
      <c r="J4747" s="75">
        <v>266.05</v>
      </c>
      <c r="K4747" s="75">
        <v>219.1</v>
      </c>
      <c r="L4747" s="76">
        <v>100.872</v>
      </c>
      <c r="M4747" s="75">
        <v>281.7</v>
      </c>
      <c r="N4747" s="75">
        <v>281.7</v>
      </c>
      <c r="O4747" s="75">
        <v>281.7</v>
      </c>
      <c r="P4747" s="77">
        <v>81.077649999999991</v>
      </c>
      <c r="Q4747" s="77">
        <v>291.09000000000003</v>
      </c>
    </row>
    <row r="4748" spans="1:17" x14ac:dyDescent="0.2">
      <c r="A4748" s="19">
        <v>32109191</v>
      </c>
      <c r="B4748" s="19" t="s">
        <v>781</v>
      </c>
      <c r="C4748" s="72" t="s">
        <v>37</v>
      </c>
      <c r="D4748" s="73">
        <v>2824.5</v>
      </c>
      <c r="E4748" s="74">
        <v>0</v>
      </c>
      <c r="G4748" s="75">
        <v>0</v>
      </c>
      <c r="H4748" s="75">
        <v>314.14470000000006</v>
      </c>
      <c r="I4748" s="75">
        <v>304.01100000000002</v>
      </c>
      <c r="J4748" s="75">
        <v>287.12150000000003</v>
      </c>
      <c r="K4748" s="75">
        <v>236.453</v>
      </c>
      <c r="L4748" s="76">
        <v>0</v>
      </c>
      <c r="M4748" s="75">
        <v>304.01100000000002</v>
      </c>
      <c r="N4748" s="75">
        <v>304.01100000000002</v>
      </c>
      <c r="O4748" s="75">
        <v>304.01100000000002</v>
      </c>
      <c r="P4748" s="77">
        <v>0</v>
      </c>
      <c r="Q4748" s="77">
        <v>314.14470000000006</v>
      </c>
    </row>
    <row r="4749" spans="1:17" x14ac:dyDescent="0.2">
      <c r="A4749" s="19">
        <v>32109209</v>
      </c>
      <c r="B4749" s="19" t="s">
        <v>779</v>
      </c>
      <c r="C4749" s="72" t="s">
        <v>37</v>
      </c>
      <c r="D4749" s="73">
        <v>1842.25</v>
      </c>
      <c r="E4749" s="74">
        <v>0</v>
      </c>
      <c r="G4749" s="75">
        <v>0</v>
      </c>
      <c r="H4749" s="75">
        <v>331.21019999999999</v>
      </c>
      <c r="I4749" s="75">
        <v>320.52600000000001</v>
      </c>
      <c r="J4749" s="75">
        <v>302.71899999999999</v>
      </c>
      <c r="K4749" s="75">
        <v>249.29799999999997</v>
      </c>
      <c r="L4749" s="76">
        <v>0</v>
      </c>
      <c r="M4749" s="75">
        <v>320.52600000000001</v>
      </c>
      <c r="N4749" s="75">
        <v>320.52600000000001</v>
      </c>
      <c r="O4749" s="75">
        <v>320.52600000000001</v>
      </c>
      <c r="P4749" s="77">
        <v>0</v>
      </c>
      <c r="Q4749" s="77">
        <v>331.21019999999999</v>
      </c>
    </row>
    <row r="4750" spans="1:17" x14ac:dyDescent="0.2">
      <c r="A4750" s="19">
        <v>32109217</v>
      </c>
      <c r="B4750" s="19" t="s">
        <v>2292</v>
      </c>
      <c r="C4750" s="72" t="s">
        <v>37</v>
      </c>
      <c r="D4750" s="73">
        <v>1351</v>
      </c>
      <c r="E4750" s="74">
        <v>0</v>
      </c>
      <c r="G4750" s="75">
        <v>81.077649999999991</v>
      </c>
      <c r="H4750" s="75">
        <v>314.14470000000006</v>
      </c>
      <c r="I4750" s="75">
        <v>304.01100000000002</v>
      </c>
      <c r="J4750" s="75">
        <v>287.12150000000003</v>
      </c>
      <c r="K4750" s="75">
        <v>236.453</v>
      </c>
      <c r="L4750" s="76">
        <v>100.872</v>
      </c>
      <c r="M4750" s="75">
        <v>304.01100000000002</v>
      </c>
      <c r="N4750" s="75">
        <v>304.01100000000002</v>
      </c>
      <c r="O4750" s="75">
        <v>304.01100000000002</v>
      </c>
      <c r="P4750" s="77">
        <v>81.077649999999991</v>
      </c>
      <c r="Q4750" s="77">
        <v>314.14470000000006</v>
      </c>
    </row>
    <row r="4751" spans="1:17" x14ac:dyDescent="0.2">
      <c r="A4751" s="19">
        <v>32109225</v>
      </c>
      <c r="B4751" s="19" t="s">
        <v>780</v>
      </c>
      <c r="C4751" s="72" t="s">
        <v>37</v>
      </c>
      <c r="D4751" s="73">
        <v>264.5</v>
      </c>
      <c r="E4751" s="74">
        <v>0</v>
      </c>
      <c r="G4751" s="75">
        <v>81.077649999999991</v>
      </c>
      <c r="H4751" s="75">
        <v>314.14470000000006</v>
      </c>
      <c r="I4751" s="75">
        <v>304.01100000000002</v>
      </c>
      <c r="J4751" s="75">
        <v>287.12150000000003</v>
      </c>
      <c r="K4751" s="75">
        <v>236.453</v>
      </c>
      <c r="L4751" s="76">
        <v>100.872</v>
      </c>
      <c r="M4751" s="75">
        <v>304.01100000000002</v>
      </c>
      <c r="N4751" s="75">
        <v>304.01100000000002</v>
      </c>
      <c r="O4751" s="75">
        <v>304.01100000000002</v>
      </c>
      <c r="P4751" s="77">
        <v>81.077649999999991</v>
      </c>
      <c r="Q4751" s="77">
        <v>314.14470000000006</v>
      </c>
    </row>
    <row r="4752" spans="1:17" x14ac:dyDescent="0.2">
      <c r="A4752" s="19">
        <v>32109233</v>
      </c>
      <c r="B4752" s="19" t="s">
        <v>3727</v>
      </c>
      <c r="C4752" s="72" t="s">
        <v>37</v>
      </c>
      <c r="D4752" s="73">
        <v>4481.75</v>
      </c>
      <c r="E4752" s="74">
        <v>0</v>
      </c>
      <c r="G4752" s="75">
        <v>81.077649999999991</v>
      </c>
      <c r="H4752" s="75">
        <v>291.09000000000003</v>
      </c>
      <c r="I4752" s="75">
        <v>281.7</v>
      </c>
      <c r="J4752" s="75">
        <v>266.05</v>
      </c>
      <c r="K4752" s="75">
        <v>219.1</v>
      </c>
      <c r="L4752" s="76">
        <v>100.872</v>
      </c>
      <c r="M4752" s="75">
        <v>281.7</v>
      </c>
      <c r="N4752" s="75">
        <v>281.7</v>
      </c>
      <c r="O4752" s="75">
        <v>281.7</v>
      </c>
      <c r="P4752" s="77">
        <v>81.077649999999991</v>
      </c>
      <c r="Q4752" s="77">
        <v>291.09000000000003</v>
      </c>
    </row>
    <row r="4753" spans="1:17" x14ac:dyDescent="0.2">
      <c r="A4753" s="19">
        <v>32109241</v>
      </c>
      <c r="B4753" s="19" t="s">
        <v>1424</v>
      </c>
      <c r="C4753" s="72" t="s">
        <v>37</v>
      </c>
      <c r="D4753" s="73">
        <v>4297.75</v>
      </c>
      <c r="E4753" s="74">
        <v>0</v>
      </c>
      <c r="G4753" s="75">
        <v>115.52377000000001</v>
      </c>
      <c r="H4753" s="75">
        <v>584.87699999999995</v>
      </c>
      <c r="I4753" s="75">
        <v>566.01</v>
      </c>
      <c r="J4753" s="75">
        <v>534.56499999999994</v>
      </c>
      <c r="K4753" s="75">
        <v>440.22999999999996</v>
      </c>
      <c r="L4753" s="76">
        <v>100.872</v>
      </c>
      <c r="M4753" s="75">
        <v>566.01</v>
      </c>
      <c r="N4753" s="75">
        <v>566.01</v>
      </c>
      <c r="O4753" s="75">
        <v>566.01</v>
      </c>
      <c r="P4753" s="77">
        <v>100.872</v>
      </c>
      <c r="Q4753" s="77">
        <v>584.87699999999995</v>
      </c>
    </row>
    <row r="4754" spans="1:17" x14ac:dyDescent="0.2">
      <c r="A4754" s="19">
        <v>32109258</v>
      </c>
      <c r="B4754" s="19" t="s">
        <v>2974</v>
      </c>
      <c r="C4754" s="72" t="s">
        <v>37</v>
      </c>
      <c r="D4754" s="73">
        <v>2763</v>
      </c>
      <c r="E4754" s="74">
        <v>0</v>
      </c>
      <c r="G4754" s="75">
        <v>115.52377000000001</v>
      </c>
      <c r="H4754" s="75">
        <v>584.87699999999995</v>
      </c>
      <c r="I4754" s="75">
        <v>566.01</v>
      </c>
      <c r="J4754" s="75">
        <v>534.56499999999994</v>
      </c>
      <c r="K4754" s="75">
        <v>440.22999999999996</v>
      </c>
      <c r="L4754" s="76">
        <v>100.872</v>
      </c>
      <c r="M4754" s="75">
        <v>566.01</v>
      </c>
      <c r="N4754" s="75">
        <v>566.01</v>
      </c>
      <c r="O4754" s="75">
        <v>566.01</v>
      </c>
      <c r="P4754" s="77">
        <v>100.872</v>
      </c>
      <c r="Q4754" s="77">
        <v>584.87699999999995</v>
      </c>
    </row>
    <row r="4755" spans="1:17" x14ac:dyDescent="0.2">
      <c r="A4755" s="19">
        <v>32109266</v>
      </c>
      <c r="B4755" s="19" t="s">
        <v>1200</v>
      </c>
      <c r="C4755" s="72" t="s">
        <v>37</v>
      </c>
      <c r="D4755" s="73">
        <v>1473.75</v>
      </c>
      <c r="E4755" s="74">
        <v>0</v>
      </c>
      <c r="G4755" s="75">
        <v>115.52377000000001</v>
      </c>
      <c r="H4755" s="75">
        <v>541.95749999999998</v>
      </c>
      <c r="I4755" s="75">
        <v>524.47500000000002</v>
      </c>
      <c r="J4755" s="75">
        <v>495.33749999999998</v>
      </c>
      <c r="K4755" s="75">
        <v>407.92499999999995</v>
      </c>
      <c r="L4755" s="76">
        <v>100.872</v>
      </c>
      <c r="M4755" s="75">
        <v>524.47500000000002</v>
      </c>
      <c r="N4755" s="75">
        <v>524.47500000000002</v>
      </c>
      <c r="O4755" s="75">
        <v>524.47500000000002</v>
      </c>
      <c r="P4755" s="77">
        <v>100.872</v>
      </c>
      <c r="Q4755" s="77">
        <v>541.95749999999998</v>
      </c>
    </row>
    <row r="4756" spans="1:17" x14ac:dyDescent="0.2">
      <c r="A4756" s="19">
        <v>32109274</v>
      </c>
      <c r="B4756" s="19" t="s">
        <v>1199</v>
      </c>
      <c r="C4756" s="72" t="s">
        <v>37</v>
      </c>
      <c r="D4756" s="73">
        <v>1228</v>
      </c>
      <c r="E4756" s="74">
        <v>0</v>
      </c>
      <c r="G4756" s="75">
        <v>0</v>
      </c>
      <c r="H4756" s="75">
        <v>616.99920000000009</v>
      </c>
      <c r="I4756" s="75">
        <v>597.09600000000012</v>
      </c>
      <c r="J4756" s="75">
        <v>563.92399999999998</v>
      </c>
      <c r="K4756" s="75">
        <v>464.40800000000002</v>
      </c>
      <c r="L4756" s="76">
        <v>0</v>
      </c>
      <c r="M4756" s="75">
        <v>597.09600000000012</v>
      </c>
      <c r="N4756" s="75">
        <v>597.09600000000012</v>
      </c>
      <c r="O4756" s="75">
        <v>597.09600000000012</v>
      </c>
      <c r="P4756" s="77">
        <v>0</v>
      </c>
      <c r="Q4756" s="77">
        <v>616.99920000000009</v>
      </c>
    </row>
    <row r="4757" spans="1:17" x14ac:dyDescent="0.2">
      <c r="A4757" s="19">
        <v>32109282</v>
      </c>
      <c r="B4757" s="19" t="s">
        <v>1431</v>
      </c>
      <c r="C4757" s="72" t="s">
        <v>37</v>
      </c>
      <c r="D4757" s="73">
        <v>2456</v>
      </c>
      <c r="E4757" s="74">
        <v>0</v>
      </c>
      <c r="G4757" s="75">
        <v>115.52377000000001</v>
      </c>
      <c r="H4757" s="75">
        <v>584.87699999999995</v>
      </c>
      <c r="I4757" s="75">
        <v>566.01</v>
      </c>
      <c r="J4757" s="75">
        <v>534.56499999999994</v>
      </c>
      <c r="K4757" s="75">
        <v>440.22999999999996</v>
      </c>
      <c r="L4757" s="76">
        <v>100.872</v>
      </c>
      <c r="M4757" s="75">
        <v>566.01</v>
      </c>
      <c r="N4757" s="75">
        <v>566.01</v>
      </c>
      <c r="O4757" s="75">
        <v>566.01</v>
      </c>
      <c r="P4757" s="77">
        <v>100.872</v>
      </c>
      <c r="Q4757" s="77">
        <v>584.87699999999995</v>
      </c>
    </row>
    <row r="4758" spans="1:17" x14ac:dyDescent="0.2">
      <c r="A4758" s="19">
        <v>32109290</v>
      </c>
      <c r="B4758" s="19" t="s">
        <v>1910</v>
      </c>
      <c r="C4758" s="72" t="s">
        <v>37</v>
      </c>
      <c r="D4758" s="73">
        <v>663.75</v>
      </c>
      <c r="E4758" s="74">
        <v>0</v>
      </c>
      <c r="G4758" s="75">
        <v>115.52377000000001</v>
      </c>
      <c r="H4758" s="75">
        <v>584.87699999999995</v>
      </c>
      <c r="I4758" s="75">
        <v>566.01</v>
      </c>
      <c r="J4758" s="75">
        <v>534.56499999999994</v>
      </c>
      <c r="K4758" s="75">
        <v>440.22999999999996</v>
      </c>
      <c r="L4758" s="76">
        <v>100.872</v>
      </c>
      <c r="M4758" s="75">
        <v>566.01</v>
      </c>
      <c r="N4758" s="75">
        <v>566.01</v>
      </c>
      <c r="O4758" s="75">
        <v>566.01</v>
      </c>
      <c r="P4758" s="77">
        <v>100.872</v>
      </c>
      <c r="Q4758" s="77">
        <v>584.87699999999995</v>
      </c>
    </row>
    <row r="4759" spans="1:17" x14ac:dyDescent="0.2">
      <c r="A4759" s="19">
        <v>32109308</v>
      </c>
      <c r="B4759" s="19" t="s">
        <v>1599</v>
      </c>
      <c r="C4759" s="72" t="s">
        <v>37</v>
      </c>
      <c r="D4759" s="73">
        <v>7154.75</v>
      </c>
      <c r="E4759" s="74">
        <v>0</v>
      </c>
      <c r="G4759" s="75">
        <v>251.95854</v>
      </c>
      <c r="H4759" s="75">
        <v>197.64360000000002</v>
      </c>
      <c r="I4759" s="75">
        <v>191.268</v>
      </c>
      <c r="J4759" s="75">
        <v>180.642</v>
      </c>
      <c r="K4759" s="75">
        <v>148.76400000000001</v>
      </c>
      <c r="L4759" s="76">
        <v>157.25700000000001</v>
      </c>
      <c r="M4759" s="75">
        <v>191.268</v>
      </c>
      <c r="N4759" s="75">
        <v>191.268</v>
      </c>
      <c r="O4759" s="75">
        <v>191.268</v>
      </c>
      <c r="P4759" s="77">
        <v>148.76400000000001</v>
      </c>
      <c r="Q4759" s="77">
        <v>251.95854</v>
      </c>
    </row>
    <row r="4760" spans="1:17" x14ac:dyDescent="0.2">
      <c r="A4760" s="19">
        <v>32109316</v>
      </c>
      <c r="B4760" s="19" t="s">
        <v>3752</v>
      </c>
      <c r="C4760" s="72" t="s">
        <v>37</v>
      </c>
      <c r="D4760" s="73">
        <v>1788.25</v>
      </c>
      <c r="E4760" s="74">
        <v>0</v>
      </c>
      <c r="G4760" s="75">
        <v>407.40331000000003</v>
      </c>
      <c r="H4760" s="75">
        <v>554.42880000000002</v>
      </c>
      <c r="I4760" s="75">
        <v>536.54399999999998</v>
      </c>
      <c r="J4760" s="75">
        <v>506.73599999999993</v>
      </c>
      <c r="K4760" s="75">
        <v>417.31199999999995</v>
      </c>
      <c r="L4760" s="76">
        <v>1594.395</v>
      </c>
      <c r="M4760" s="75">
        <v>536.54399999999998</v>
      </c>
      <c r="N4760" s="75">
        <v>536.54399999999998</v>
      </c>
      <c r="O4760" s="75">
        <v>536.54399999999998</v>
      </c>
      <c r="P4760" s="77">
        <v>407.40331000000003</v>
      </c>
      <c r="Q4760" s="77">
        <v>1594.395</v>
      </c>
    </row>
    <row r="4761" spans="1:17" x14ac:dyDescent="0.2">
      <c r="A4761" s="19">
        <v>32109324</v>
      </c>
      <c r="B4761" s="19" t="s">
        <v>4593</v>
      </c>
      <c r="C4761" s="72" t="s">
        <v>37</v>
      </c>
      <c r="D4761" s="73">
        <v>5235.75</v>
      </c>
      <c r="E4761" s="74">
        <v>0</v>
      </c>
      <c r="G4761" s="75">
        <v>407.40331000000003</v>
      </c>
      <c r="H4761" s="75">
        <v>554.42880000000002</v>
      </c>
      <c r="I4761" s="75">
        <v>536.54399999999998</v>
      </c>
      <c r="J4761" s="75">
        <v>506.73599999999993</v>
      </c>
      <c r="K4761" s="75">
        <v>417.31199999999995</v>
      </c>
      <c r="L4761" s="76">
        <v>1594.395</v>
      </c>
      <c r="M4761" s="75">
        <v>536.54399999999998</v>
      </c>
      <c r="N4761" s="75">
        <v>536.54399999999998</v>
      </c>
      <c r="O4761" s="75">
        <v>536.54399999999998</v>
      </c>
      <c r="P4761" s="77">
        <v>407.40331000000003</v>
      </c>
      <c r="Q4761" s="77">
        <v>1594.395</v>
      </c>
    </row>
    <row r="4762" spans="1:17" x14ac:dyDescent="0.2">
      <c r="A4762" s="19">
        <v>32109365</v>
      </c>
      <c r="B4762" s="19" t="s">
        <v>1425</v>
      </c>
      <c r="C4762" s="72" t="s">
        <v>37</v>
      </c>
      <c r="D4762" s="73">
        <v>8441.25</v>
      </c>
      <c r="E4762" s="74">
        <v>0</v>
      </c>
      <c r="G4762" s="75">
        <v>407.40331000000003</v>
      </c>
      <c r="H4762" s="75">
        <v>554.42880000000002</v>
      </c>
      <c r="I4762" s="75">
        <v>536.54399999999998</v>
      </c>
      <c r="J4762" s="75">
        <v>506.73599999999993</v>
      </c>
      <c r="K4762" s="75">
        <v>417.31199999999995</v>
      </c>
      <c r="L4762" s="76">
        <v>1594.395</v>
      </c>
      <c r="M4762" s="75">
        <v>536.54399999999998</v>
      </c>
      <c r="N4762" s="75">
        <v>536.54399999999998</v>
      </c>
      <c r="O4762" s="75">
        <v>536.54399999999998</v>
      </c>
      <c r="P4762" s="77">
        <v>407.40331000000003</v>
      </c>
      <c r="Q4762" s="77">
        <v>1594.395</v>
      </c>
    </row>
    <row r="4763" spans="1:17" x14ac:dyDescent="0.2">
      <c r="A4763" s="19">
        <v>32109373</v>
      </c>
      <c r="B4763" s="19" t="s">
        <v>3729</v>
      </c>
      <c r="C4763" s="72" t="s">
        <v>37</v>
      </c>
      <c r="D4763" s="73">
        <v>9258</v>
      </c>
      <c r="E4763" s="74">
        <v>0</v>
      </c>
      <c r="G4763" s="75">
        <v>0</v>
      </c>
      <c r="H4763" s="75">
        <v>554.42880000000002</v>
      </c>
      <c r="I4763" s="75">
        <v>536.54399999999998</v>
      </c>
      <c r="J4763" s="75">
        <v>506.73599999999993</v>
      </c>
      <c r="K4763" s="75">
        <v>417.31199999999995</v>
      </c>
      <c r="L4763" s="76">
        <v>0</v>
      </c>
      <c r="M4763" s="75">
        <v>536.54399999999998</v>
      </c>
      <c r="N4763" s="75">
        <v>536.54399999999998</v>
      </c>
      <c r="O4763" s="75">
        <v>536.54399999999998</v>
      </c>
      <c r="P4763" s="77">
        <v>0</v>
      </c>
      <c r="Q4763" s="77">
        <v>554.42880000000002</v>
      </c>
    </row>
    <row r="4764" spans="1:17" x14ac:dyDescent="0.2">
      <c r="A4764" s="19">
        <v>32109381</v>
      </c>
      <c r="B4764" s="19" t="s">
        <v>2610</v>
      </c>
      <c r="C4764" s="72" t="s">
        <v>37</v>
      </c>
      <c r="D4764" s="73">
        <v>3837.25</v>
      </c>
      <c r="E4764" s="74">
        <v>0</v>
      </c>
      <c r="G4764" s="75">
        <v>407.40331000000003</v>
      </c>
      <c r="H4764" s="75">
        <v>554.42880000000002</v>
      </c>
      <c r="I4764" s="75">
        <v>536.54399999999998</v>
      </c>
      <c r="J4764" s="75">
        <v>506.73599999999993</v>
      </c>
      <c r="K4764" s="75">
        <v>417.31199999999995</v>
      </c>
      <c r="L4764" s="76">
        <v>1594.395</v>
      </c>
      <c r="M4764" s="75">
        <v>536.54399999999998</v>
      </c>
      <c r="N4764" s="75">
        <v>536.54399999999998</v>
      </c>
      <c r="O4764" s="75">
        <v>536.54399999999998</v>
      </c>
      <c r="P4764" s="77">
        <v>407.40331000000003</v>
      </c>
      <c r="Q4764" s="77">
        <v>1594.395</v>
      </c>
    </row>
    <row r="4765" spans="1:17" x14ac:dyDescent="0.2">
      <c r="A4765" s="19">
        <v>32109399</v>
      </c>
      <c r="B4765" s="19" t="s">
        <v>2434</v>
      </c>
      <c r="C4765" s="72" t="s">
        <v>37</v>
      </c>
      <c r="D4765" s="73">
        <v>3512</v>
      </c>
      <c r="E4765" s="74">
        <v>0</v>
      </c>
      <c r="G4765" s="75">
        <v>349.70796000000001</v>
      </c>
      <c r="H4765" s="75">
        <v>214.14179999999999</v>
      </c>
      <c r="I4765" s="75">
        <v>207.23400000000001</v>
      </c>
      <c r="J4765" s="75">
        <v>195.72099999999998</v>
      </c>
      <c r="K4765" s="75">
        <v>161.18199999999999</v>
      </c>
      <c r="L4765" s="76">
        <v>165.56400000000002</v>
      </c>
      <c r="M4765" s="75">
        <v>207.23400000000001</v>
      </c>
      <c r="N4765" s="75">
        <v>207.23400000000001</v>
      </c>
      <c r="O4765" s="75">
        <v>207.23400000000001</v>
      </c>
      <c r="P4765" s="77">
        <v>161.18199999999999</v>
      </c>
      <c r="Q4765" s="77">
        <v>349.70796000000001</v>
      </c>
    </row>
    <row r="4766" spans="1:17" x14ac:dyDescent="0.2">
      <c r="A4766" s="19">
        <v>32109407</v>
      </c>
      <c r="B4766" s="19" t="s">
        <v>2433</v>
      </c>
      <c r="C4766" s="72"/>
      <c r="D4766" s="73">
        <v>958.25</v>
      </c>
      <c r="E4766" s="74">
        <v>0</v>
      </c>
      <c r="G4766" s="75">
        <v>503.66994999999997</v>
      </c>
      <c r="H4766" s="75">
        <v>9667.4243999999999</v>
      </c>
      <c r="I4766" s="75">
        <v>9355.5720000000001</v>
      </c>
      <c r="J4766" s="75">
        <v>8835.8179999999993</v>
      </c>
      <c r="K4766" s="75">
        <v>7276.5559999999996</v>
      </c>
      <c r="L4766" s="76">
        <v>0</v>
      </c>
      <c r="M4766" s="75">
        <v>9355.5720000000001</v>
      </c>
      <c r="N4766" s="75">
        <v>9355.5720000000001</v>
      </c>
      <c r="O4766" s="75">
        <v>9355.5720000000001</v>
      </c>
      <c r="P4766" s="77">
        <v>0</v>
      </c>
      <c r="Q4766" s="77">
        <v>9667.4243999999999</v>
      </c>
    </row>
    <row r="4767" spans="1:17" x14ac:dyDescent="0.2">
      <c r="A4767" s="19">
        <v>32109415</v>
      </c>
      <c r="B4767" s="19" t="s">
        <v>712</v>
      </c>
      <c r="C4767" s="72"/>
      <c r="D4767" s="73">
        <v>110.5</v>
      </c>
      <c r="E4767" s="74">
        <v>0</v>
      </c>
      <c r="G4767" s="75">
        <v>1025.5895</v>
      </c>
      <c r="H4767" s="75">
        <v>9667.4243999999999</v>
      </c>
      <c r="I4767" s="75">
        <v>9355.5720000000001</v>
      </c>
      <c r="J4767" s="75">
        <v>8835.8179999999993</v>
      </c>
      <c r="K4767" s="75">
        <v>7276.5559999999996</v>
      </c>
      <c r="L4767" s="76">
        <v>4458.5190000000002</v>
      </c>
      <c r="M4767" s="75">
        <v>9355.5720000000001</v>
      </c>
      <c r="N4767" s="75">
        <v>9355.5720000000001</v>
      </c>
      <c r="O4767" s="75">
        <v>9355.5720000000001</v>
      </c>
      <c r="P4767" s="77">
        <v>1025.5895</v>
      </c>
      <c r="Q4767" s="77">
        <v>9667.4243999999999</v>
      </c>
    </row>
    <row r="4768" spans="1:17" x14ac:dyDescent="0.2">
      <c r="A4768" s="19">
        <v>32109449</v>
      </c>
      <c r="B4768" s="19" t="s">
        <v>3448</v>
      </c>
      <c r="C4768" s="72"/>
      <c r="D4768" s="73">
        <v>1847.25</v>
      </c>
      <c r="E4768" s="74">
        <v>0</v>
      </c>
      <c r="G4768" s="75">
        <v>430.70956999999999</v>
      </c>
      <c r="H4768" s="75">
        <v>11324.5077</v>
      </c>
      <c r="I4768" s="75">
        <v>10959.200999999999</v>
      </c>
      <c r="J4768" s="75">
        <v>10350.3565</v>
      </c>
      <c r="K4768" s="75">
        <v>8523.8229999999985</v>
      </c>
      <c r="L4768" s="76">
        <v>0</v>
      </c>
      <c r="M4768" s="75">
        <v>10959.200999999999</v>
      </c>
      <c r="N4768" s="75">
        <v>10959.200999999999</v>
      </c>
      <c r="O4768" s="75">
        <v>10959.200999999999</v>
      </c>
      <c r="P4768" s="77">
        <v>0</v>
      </c>
      <c r="Q4768" s="77">
        <v>11324.5077</v>
      </c>
    </row>
    <row r="4769" spans="1:17" x14ac:dyDescent="0.2">
      <c r="A4769" s="19">
        <v>32109456</v>
      </c>
      <c r="B4769" s="19" t="s">
        <v>1159</v>
      </c>
      <c r="C4769" s="72"/>
      <c r="D4769" s="73">
        <v>136</v>
      </c>
      <c r="E4769" s="74">
        <v>0</v>
      </c>
      <c r="G4769" s="75">
        <v>703.31297000000006</v>
      </c>
      <c r="H4769" s="75">
        <v>9667.4243999999999</v>
      </c>
      <c r="I4769" s="75">
        <v>9355.5720000000001</v>
      </c>
      <c r="J4769" s="75">
        <v>8835.8179999999993</v>
      </c>
      <c r="K4769" s="75">
        <v>7276.5559999999996</v>
      </c>
      <c r="L4769" s="76">
        <v>4458.5190000000002</v>
      </c>
      <c r="M4769" s="75">
        <v>9355.5720000000001</v>
      </c>
      <c r="N4769" s="75">
        <v>9355.5720000000001</v>
      </c>
      <c r="O4769" s="75">
        <v>9355.5720000000001</v>
      </c>
      <c r="P4769" s="77">
        <v>703.31297000000006</v>
      </c>
      <c r="Q4769" s="77">
        <v>9667.4243999999999</v>
      </c>
    </row>
    <row r="4770" spans="1:17" x14ac:dyDescent="0.2">
      <c r="A4770" s="19">
        <v>32109464</v>
      </c>
      <c r="B4770" s="19" t="s">
        <v>2221</v>
      </c>
      <c r="C4770" s="72"/>
      <c r="D4770" s="73">
        <v>1073.75</v>
      </c>
      <c r="E4770" s="74">
        <v>0</v>
      </c>
      <c r="G4770" s="75">
        <v>274.55669799999998</v>
      </c>
      <c r="H4770" s="75">
        <v>584.43060000000003</v>
      </c>
      <c r="I4770" s="75">
        <v>565.57800000000009</v>
      </c>
      <c r="J4770" s="75">
        <v>534.15699999999993</v>
      </c>
      <c r="K4770" s="75">
        <v>439.89399999999995</v>
      </c>
      <c r="L4770" s="74" t="s">
        <v>674</v>
      </c>
      <c r="M4770" s="75">
        <v>565.57800000000009</v>
      </c>
      <c r="N4770" s="75">
        <v>565.57800000000009</v>
      </c>
      <c r="O4770" s="75">
        <v>565.57800000000009</v>
      </c>
      <c r="P4770" s="75">
        <v>274.55669799999998</v>
      </c>
      <c r="Q4770" s="75">
        <v>584.43060000000003</v>
      </c>
    </row>
    <row r="4771" spans="1:17" x14ac:dyDescent="0.2">
      <c r="A4771" s="19">
        <v>32109472</v>
      </c>
      <c r="B4771" s="19" t="s">
        <v>2222</v>
      </c>
      <c r="C4771" s="72"/>
      <c r="D4771" s="73">
        <v>579.25</v>
      </c>
      <c r="E4771" s="74">
        <v>0</v>
      </c>
      <c r="G4771" s="75">
        <v>460.09903000000003</v>
      </c>
      <c r="H4771" s="75">
        <v>1375.47</v>
      </c>
      <c r="I4771" s="75">
        <v>1331.1000000000001</v>
      </c>
      <c r="J4771" s="75">
        <v>1257.1499999999999</v>
      </c>
      <c r="K4771" s="75">
        <v>1035.3</v>
      </c>
      <c r="L4771" s="76">
        <v>549.00900000000001</v>
      </c>
      <c r="M4771" s="75">
        <v>1331.1000000000001</v>
      </c>
      <c r="N4771" s="75">
        <v>1331.1000000000001</v>
      </c>
      <c r="O4771" s="75">
        <v>1331.1000000000001</v>
      </c>
      <c r="P4771" s="77">
        <v>460.09903000000003</v>
      </c>
      <c r="Q4771" s="77">
        <v>1375.47</v>
      </c>
    </row>
    <row r="4772" spans="1:17" x14ac:dyDescent="0.2">
      <c r="A4772" s="19">
        <v>32109480</v>
      </c>
      <c r="B4772" s="19" t="s">
        <v>2223</v>
      </c>
      <c r="C4772" s="72"/>
      <c r="D4772" s="73">
        <v>1079.75</v>
      </c>
      <c r="E4772" s="74">
        <v>0</v>
      </c>
      <c r="G4772" s="75">
        <v>52.934804</v>
      </c>
      <c r="H4772" s="75">
        <v>112.67880000000001</v>
      </c>
      <c r="I4772" s="75">
        <v>109.04400000000001</v>
      </c>
      <c r="J4772" s="75">
        <v>102.98599999999999</v>
      </c>
      <c r="K4772" s="75">
        <v>84.811999999999998</v>
      </c>
      <c r="L4772" s="74" t="s">
        <v>674</v>
      </c>
      <c r="M4772" s="75">
        <v>109.04400000000001</v>
      </c>
      <c r="N4772" s="75">
        <v>109.04400000000001</v>
      </c>
      <c r="O4772" s="75">
        <v>109.04400000000001</v>
      </c>
      <c r="P4772" s="75">
        <v>52.934804</v>
      </c>
      <c r="Q4772" s="75">
        <v>112.67880000000001</v>
      </c>
    </row>
    <row r="4773" spans="1:17" x14ac:dyDescent="0.2">
      <c r="A4773" s="19">
        <v>32109498</v>
      </c>
      <c r="B4773" s="19" t="s">
        <v>201</v>
      </c>
      <c r="C4773" s="72"/>
      <c r="D4773" s="73">
        <v>1365.75</v>
      </c>
      <c r="E4773" s="74">
        <v>0</v>
      </c>
      <c r="G4773" s="75">
        <v>11371.686949999999</v>
      </c>
      <c r="H4773" s="75">
        <v>5710.9161000000004</v>
      </c>
      <c r="I4773" s="75">
        <v>5526.6930000000002</v>
      </c>
      <c r="J4773" s="75">
        <v>5219.6545000000006</v>
      </c>
      <c r="K4773" s="75">
        <v>4298.5389999999998</v>
      </c>
      <c r="L4773" s="76">
        <v>5383.7550000000001</v>
      </c>
      <c r="M4773" s="75">
        <v>5526.6930000000002</v>
      </c>
      <c r="N4773" s="75">
        <v>5526.6930000000002</v>
      </c>
      <c r="O4773" s="75">
        <v>5526.6930000000002</v>
      </c>
      <c r="P4773" s="77">
        <v>4298.5389999999998</v>
      </c>
      <c r="Q4773" s="77">
        <v>11371.686949999999</v>
      </c>
    </row>
    <row r="4774" spans="1:17" x14ac:dyDescent="0.2">
      <c r="A4774" s="19">
        <v>32109654</v>
      </c>
      <c r="B4774" s="19" t="s">
        <v>2592</v>
      </c>
      <c r="C4774" s="72"/>
      <c r="D4774" s="73">
        <v>10.75</v>
      </c>
      <c r="E4774" s="74">
        <v>0</v>
      </c>
      <c r="G4774" s="75">
        <v>1266.78838</v>
      </c>
      <c r="H4774" s="75">
        <v>13364.658000000001</v>
      </c>
      <c r="I4774" s="75">
        <v>12933.54</v>
      </c>
      <c r="J4774" s="75">
        <v>12215.01</v>
      </c>
      <c r="K4774" s="75">
        <v>10059.42</v>
      </c>
      <c r="L4774" s="76">
        <v>2463.7049999999999</v>
      </c>
      <c r="M4774" s="75">
        <v>12933.54</v>
      </c>
      <c r="N4774" s="75">
        <v>12933.54</v>
      </c>
      <c r="O4774" s="75">
        <v>12933.54</v>
      </c>
      <c r="P4774" s="77">
        <v>1266.78838</v>
      </c>
      <c r="Q4774" s="77">
        <v>13364.658000000001</v>
      </c>
    </row>
    <row r="4775" spans="1:17" x14ac:dyDescent="0.2">
      <c r="A4775" s="19">
        <v>32109662</v>
      </c>
      <c r="B4775" s="19" t="s">
        <v>1071</v>
      </c>
      <c r="C4775" s="72"/>
      <c r="D4775" s="73">
        <v>286.75</v>
      </c>
      <c r="E4775" s="74">
        <v>0</v>
      </c>
      <c r="G4775" s="75">
        <v>1187.72579</v>
      </c>
      <c r="H4775" s="75">
        <v>12313.079100000001</v>
      </c>
      <c r="I4775" s="75">
        <v>11915.883000000002</v>
      </c>
      <c r="J4775" s="75">
        <v>11253.889500000001</v>
      </c>
      <c r="K4775" s="75">
        <v>9267.9089999999997</v>
      </c>
      <c r="L4775" s="76">
        <v>2463.7049999999999</v>
      </c>
      <c r="M4775" s="75">
        <v>11915.883000000002</v>
      </c>
      <c r="N4775" s="75">
        <v>11915.883000000002</v>
      </c>
      <c r="O4775" s="75">
        <v>11915.883000000002</v>
      </c>
      <c r="P4775" s="77">
        <v>1187.72579</v>
      </c>
      <c r="Q4775" s="77">
        <v>12313.079100000001</v>
      </c>
    </row>
    <row r="4776" spans="1:17" x14ac:dyDescent="0.2">
      <c r="A4776" s="19">
        <v>32109688</v>
      </c>
      <c r="B4776" s="19" t="s">
        <v>1960</v>
      </c>
      <c r="C4776" s="72"/>
      <c r="D4776" s="73">
        <v>72</v>
      </c>
      <c r="E4776" s="74">
        <v>0</v>
      </c>
      <c r="G4776" s="75">
        <v>656.70044999999993</v>
      </c>
      <c r="H4776" s="75">
        <v>5607.1746000000003</v>
      </c>
      <c r="I4776" s="75">
        <v>5426.2980000000007</v>
      </c>
      <c r="J4776" s="75">
        <v>5124.8370000000004</v>
      </c>
      <c r="K4776" s="75">
        <v>4220.4539999999997</v>
      </c>
      <c r="L4776" s="76">
        <v>4136.5709999999999</v>
      </c>
      <c r="M4776" s="75">
        <v>5426.2980000000007</v>
      </c>
      <c r="N4776" s="75">
        <v>5426.2980000000007</v>
      </c>
      <c r="O4776" s="75">
        <v>5426.2980000000007</v>
      </c>
      <c r="P4776" s="77">
        <v>656.70044999999993</v>
      </c>
      <c r="Q4776" s="77">
        <v>5607.1746000000003</v>
      </c>
    </row>
    <row r="4777" spans="1:17" x14ac:dyDescent="0.2">
      <c r="A4777" s="19">
        <v>32109696</v>
      </c>
      <c r="B4777" s="19" t="s">
        <v>4848</v>
      </c>
      <c r="C4777" s="72"/>
      <c r="D4777" s="73">
        <v>133.75</v>
      </c>
      <c r="E4777" s="74">
        <v>0</v>
      </c>
      <c r="G4777" s="75">
        <v>241.95522</v>
      </c>
      <c r="H4777" s="75">
        <v>515.03399999999999</v>
      </c>
      <c r="I4777" s="75">
        <v>498.42</v>
      </c>
      <c r="J4777" s="75">
        <v>470.72999999999996</v>
      </c>
      <c r="K4777" s="75">
        <v>387.65999999999997</v>
      </c>
      <c r="L4777" s="74" t="s">
        <v>674</v>
      </c>
      <c r="M4777" s="75">
        <v>498.42</v>
      </c>
      <c r="N4777" s="75">
        <v>498.42</v>
      </c>
      <c r="O4777" s="75">
        <v>498.42</v>
      </c>
      <c r="P4777" s="75">
        <v>241.95522</v>
      </c>
      <c r="Q4777" s="75">
        <v>515.03399999999999</v>
      </c>
    </row>
    <row r="4778" spans="1:17" x14ac:dyDescent="0.2">
      <c r="A4778" s="19">
        <v>32109944</v>
      </c>
      <c r="B4778" s="19" t="s">
        <v>4218</v>
      </c>
      <c r="C4778" s="72"/>
      <c r="D4778" s="73">
        <v>166</v>
      </c>
      <c r="E4778" s="74">
        <v>0</v>
      </c>
      <c r="G4778" s="75">
        <v>595.88745999999992</v>
      </c>
      <c r="H4778" s="75">
        <v>6177.6459000000004</v>
      </c>
      <c r="I4778" s="75">
        <v>5978.3670000000002</v>
      </c>
      <c r="J4778" s="75">
        <v>5646.2354999999998</v>
      </c>
      <c r="K4778" s="75">
        <v>4649.8409999999994</v>
      </c>
      <c r="L4778" s="76">
        <v>2798.4060000000004</v>
      </c>
      <c r="M4778" s="75">
        <v>5978.3670000000002</v>
      </c>
      <c r="N4778" s="75">
        <v>5978.3670000000002</v>
      </c>
      <c r="O4778" s="75">
        <v>5978.3670000000002</v>
      </c>
      <c r="P4778" s="77">
        <v>595.88745999999992</v>
      </c>
      <c r="Q4778" s="77">
        <v>6177.6459000000004</v>
      </c>
    </row>
    <row r="4779" spans="1:17" x14ac:dyDescent="0.2">
      <c r="A4779" s="19">
        <v>32110033</v>
      </c>
      <c r="B4779" s="19" t="s">
        <v>1491</v>
      </c>
      <c r="C4779" s="72"/>
      <c r="D4779" s="73">
        <v>448</v>
      </c>
      <c r="E4779" s="74">
        <v>0</v>
      </c>
      <c r="G4779" s="75">
        <v>11371.686949999999</v>
      </c>
      <c r="H4779" s="75">
        <v>5710.9161000000004</v>
      </c>
      <c r="I4779" s="75">
        <v>5526.6930000000002</v>
      </c>
      <c r="J4779" s="75">
        <v>5219.6545000000006</v>
      </c>
      <c r="K4779" s="75">
        <v>4298.5389999999998</v>
      </c>
      <c r="L4779" s="76">
        <v>5383.7550000000001</v>
      </c>
      <c r="M4779" s="75">
        <v>5526.6930000000002</v>
      </c>
      <c r="N4779" s="75">
        <v>5526.6930000000002</v>
      </c>
      <c r="O4779" s="75">
        <v>5526.6930000000002</v>
      </c>
      <c r="P4779" s="77">
        <v>4298.5389999999998</v>
      </c>
      <c r="Q4779" s="77">
        <v>11371.686949999999</v>
      </c>
    </row>
    <row r="4780" spans="1:17" x14ac:dyDescent="0.2">
      <c r="A4780" s="19">
        <v>32110082</v>
      </c>
      <c r="B4780" s="19" t="s">
        <v>1640</v>
      </c>
      <c r="C4780" s="72"/>
      <c r="D4780" s="73">
        <v>5</v>
      </c>
      <c r="E4780" s="74">
        <v>0</v>
      </c>
      <c r="G4780" s="75">
        <v>1088.4175499999999</v>
      </c>
      <c r="H4780" s="75">
        <v>6139.7856000000002</v>
      </c>
      <c r="I4780" s="75">
        <v>5941.7280000000001</v>
      </c>
      <c r="J4780" s="75">
        <v>5611.6319999999996</v>
      </c>
      <c r="K4780" s="75">
        <v>4621.3440000000001</v>
      </c>
      <c r="L4780" s="76">
        <v>4458.5190000000002</v>
      </c>
      <c r="M4780" s="75">
        <v>5941.7280000000001</v>
      </c>
      <c r="N4780" s="75">
        <v>5941.7280000000001</v>
      </c>
      <c r="O4780" s="75">
        <v>5941.7280000000001</v>
      </c>
      <c r="P4780" s="77">
        <v>1088.4175499999999</v>
      </c>
      <c r="Q4780" s="77">
        <v>6139.7856000000002</v>
      </c>
    </row>
    <row r="4781" spans="1:17" x14ac:dyDescent="0.2">
      <c r="A4781" s="19">
        <v>32110082</v>
      </c>
      <c r="B4781" s="19" t="s">
        <v>1640</v>
      </c>
      <c r="C4781" s="72"/>
      <c r="D4781" s="73">
        <v>5</v>
      </c>
      <c r="E4781" s="74">
        <v>0</v>
      </c>
      <c r="G4781" s="75">
        <v>703.31297000000006</v>
      </c>
      <c r="H4781" s="75">
        <v>9927.2849999999999</v>
      </c>
      <c r="I4781" s="75">
        <v>9607.0500000000011</v>
      </c>
      <c r="J4781" s="75">
        <v>9073.3249999999989</v>
      </c>
      <c r="K4781" s="75">
        <v>7472.15</v>
      </c>
      <c r="L4781" s="76">
        <v>4458.5190000000002</v>
      </c>
      <c r="M4781" s="75">
        <v>9607.0500000000011</v>
      </c>
      <c r="N4781" s="75">
        <v>9607.0500000000011</v>
      </c>
      <c r="O4781" s="75">
        <v>9607.0500000000011</v>
      </c>
      <c r="P4781" s="77">
        <v>703.31297000000006</v>
      </c>
      <c r="Q4781" s="77">
        <v>9927.2849999999999</v>
      </c>
    </row>
    <row r="4782" spans="1:17" x14ac:dyDescent="0.2">
      <c r="A4782" s="19">
        <v>32110165</v>
      </c>
      <c r="B4782" s="19" t="s">
        <v>1390</v>
      </c>
      <c r="C4782" s="72" t="s">
        <v>1378</v>
      </c>
      <c r="D4782" s="73">
        <v>1596.5</v>
      </c>
      <c r="E4782" s="74">
        <v>0</v>
      </c>
      <c r="G4782" s="75" t="s">
        <v>834</v>
      </c>
      <c r="H4782" s="75">
        <v>813.46170000000006</v>
      </c>
      <c r="I4782" s="75">
        <v>787.22100000000012</v>
      </c>
      <c r="J4782" s="75">
        <v>743.48649999999998</v>
      </c>
      <c r="K4782" s="75">
        <v>612.28300000000002</v>
      </c>
      <c r="L4782" s="76">
        <v>0</v>
      </c>
      <c r="M4782" s="75">
        <v>787.22100000000012</v>
      </c>
      <c r="N4782" s="75">
        <v>787.22100000000012</v>
      </c>
      <c r="O4782" s="75">
        <v>787.22100000000012</v>
      </c>
      <c r="P4782" s="77">
        <v>0</v>
      </c>
      <c r="Q4782" s="77">
        <v>813.46170000000006</v>
      </c>
    </row>
    <row r="4783" spans="1:17" x14ac:dyDescent="0.2">
      <c r="A4783" s="19">
        <v>32110199</v>
      </c>
      <c r="B4783" s="19" t="s">
        <v>3289</v>
      </c>
      <c r="C4783" s="72"/>
      <c r="D4783" s="73">
        <v>17.75</v>
      </c>
      <c r="E4783" s="74">
        <v>0</v>
      </c>
      <c r="G4783" s="75">
        <v>604.00473</v>
      </c>
      <c r="H4783" s="75">
        <v>5317.2750000000005</v>
      </c>
      <c r="I4783" s="75">
        <v>5145.75</v>
      </c>
      <c r="J4783" s="75">
        <v>4859.875</v>
      </c>
      <c r="K4783" s="75">
        <v>4002.2499999999995</v>
      </c>
      <c r="L4783" s="76">
        <v>0</v>
      </c>
      <c r="M4783" s="75">
        <v>5145.75</v>
      </c>
      <c r="N4783" s="75">
        <v>5145.75</v>
      </c>
      <c r="O4783" s="75">
        <v>5145.75</v>
      </c>
      <c r="P4783" s="77">
        <v>0</v>
      </c>
      <c r="Q4783" s="77">
        <v>5317.2750000000005</v>
      </c>
    </row>
    <row r="4784" spans="1:17" x14ac:dyDescent="0.2">
      <c r="A4784" s="19">
        <v>32110223</v>
      </c>
      <c r="B4784" s="19" t="s">
        <v>4336</v>
      </c>
      <c r="C4784" s="72" t="s">
        <v>35</v>
      </c>
      <c r="D4784" s="73">
        <v>918.5</v>
      </c>
      <c r="E4784" s="74">
        <v>0</v>
      </c>
      <c r="G4784" s="75">
        <v>971.86724000000004</v>
      </c>
      <c r="H4784" s="75">
        <v>6714.8325000000004</v>
      </c>
      <c r="I4784" s="75">
        <v>6498.2250000000004</v>
      </c>
      <c r="J4784" s="75">
        <v>6137.2124999999996</v>
      </c>
      <c r="K4784" s="75">
        <v>5054.1749999999993</v>
      </c>
      <c r="L4784" s="76">
        <v>2798.4060000000004</v>
      </c>
      <c r="M4784" s="75">
        <v>6498.2250000000004</v>
      </c>
      <c r="N4784" s="75">
        <v>6498.2250000000004</v>
      </c>
      <c r="O4784" s="75">
        <v>6498.2250000000004</v>
      </c>
      <c r="P4784" s="77">
        <v>971.86724000000004</v>
      </c>
      <c r="Q4784" s="77">
        <v>6714.8325000000004</v>
      </c>
    </row>
    <row r="4785" spans="1:17" x14ac:dyDescent="0.2">
      <c r="A4785" s="19">
        <v>32110264</v>
      </c>
      <c r="B4785" s="19" t="s">
        <v>2896</v>
      </c>
      <c r="C4785" s="72"/>
      <c r="D4785" s="73">
        <v>7.5</v>
      </c>
      <c r="E4785" s="74">
        <v>0</v>
      </c>
      <c r="G4785" s="75">
        <v>8.0651740000000007</v>
      </c>
      <c r="H4785" s="75">
        <v>17.167800000000003</v>
      </c>
      <c r="I4785" s="75">
        <v>16.614000000000004</v>
      </c>
      <c r="J4785" s="75">
        <v>15.691000000000001</v>
      </c>
      <c r="K4785" s="75">
        <v>12.922000000000001</v>
      </c>
      <c r="L4785" s="74" t="s">
        <v>674</v>
      </c>
      <c r="M4785" s="75">
        <v>16.614000000000004</v>
      </c>
      <c r="N4785" s="75">
        <v>16.614000000000004</v>
      </c>
      <c r="O4785" s="75">
        <v>16.614000000000004</v>
      </c>
      <c r="P4785" s="75">
        <v>8.0651740000000007</v>
      </c>
      <c r="Q4785" s="75">
        <v>17.167800000000003</v>
      </c>
    </row>
    <row r="4786" spans="1:17" x14ac:dyDescent="0.2">
      <c r="A4786" s="19">
        <v>32110363</v>
      </c>
      <c r="B4786" s="19" t="s">
        <v>1054</v>
      </c>
      <c r="C4786" s="72" t="s">
        <v>827</v>
      </c>
      <c r="D4786" s="73">
        <v>140.75</v>
      </c>
      <c r="E4786" s="74">
        <v>0</v>
      </c>
      <c r="G4786" s="75">
        <v>66.627250000000004</v>
      </c>
      <c r="H4786" s="75">
        <v>141.82500000000002</v>
      </c>
      <c r="I4786" s="75">
        <v>137.25000000000003</v>
      </c>
      <c r="J4786" s="75">
        <v>129.625</v>
      </c>
      <c r="K4786" s="75">
        <v>106.75</v>
      </c>
      <c r="L4786" s="74" t="s">
        <v>674</v>
      </c>
      <c r="M4786" s="75">
        <v>137.25000000000003</v>
      </c>
      <c r="N4786" s="75">
        <v>137.25000000000003</v>
      </c>
      <c r="O4786" s="75">
        <v>137.25000000000003</v>
      </c>
      <c r="P4786" s="75">
        <v>66.627250000000004</v>
      </c>
      <c r="Q4786" s="75">
        <v>141.82500000000002</v>
      </c>
    </row>
    <row r="4787" spans="1:17" x14ac:dyDescent="0.2">
      <c r="A4787" s="19">
        <v>32110389</v>
      </c>
      <c r="B4787" s="19" t="s">
        <v>1059</v>
      </c>
      <c r="C4787" s="72" t="s">
        <v>35</v>
      </c>
      <c r="D4787" s="73">
        <v>540.75</v>
      </c>
      <c r="E4787" s="74">
        <v>0</v>
      </c>
      <c r="G4787" s="75">
        <v>478.23073999999997</v>
      </c>
      <c r="H4787" s="75">
        <v>1017.978</v>
      </c>
      <c r="I4787" s="75">
        <v>985.1400000000001</v>
      </c>
      <c r="J4787" s="75">
        <v>930.40999999999985</v>
      </c>
      <c r="K4787" s="75">
        <v>766.21999999999991</v>
      </c>
      <c r="L4787" s="74" t="s">
        <v>674</v>
      </c>
      <c r="M4787" s="75">
        <v>985.1400000000001</v>
      </c>
      <c r="N4787" s="75">
        <v>985.1400000000001</v>
      </c>
      <c r="O4787" s="75">
        <v>985.1400000000001</v>
      </c>
      <c r="P4787" s="75">
        <v>478.23073999999997</v>
      </c>
      <c r="Q4787" s="75">
        <v>1017.978</v>
      </c>
    </row>
    <row r="4788" spans="1:17" x14ac:dyDescent="0.2">
      <c r="A4788" s="19">
        <v>32110413</v>
      </c>
      <c r="B4788" s="19" t="s">
        <v>1536</v>
      </c>
      <c r="C4788" s="72"/>
      <c r="D4788" s="73">
        <v>550.75</v>
      </c>
      <c r="E4788" s="74">
        <v>0</v>
      </c>
      <c r="G4788" s="75">
        <v>423.44348000000002</v>
      </c>
      <c r="H4788" s="75">
        <v>901.35600000000011</v>
      </c>
      <c r="I4788" s="75">
        <v>872.2800000000002</v>
      </c>
      <c r="J4788" s="75">
        <v>823.82</v>
      </c>
      <c r="K4788" s="75">
        <v>678.43999999999994</v>
      </c>
      <c r="L4788" s="74" t="s">
        <v>674</v>
      </c>
      <c r="M4788" s="75">
        <v>872.2800000000002</v>
      </c>
      <c r="N4788" s="75">
        <v>872.2800000000002</v>
      </c>
      <c r="O4788" s="75">
        <v>872.2800000000002</v>
      </c>
      <c r="P4788" s="75">
        <v>423.44348000000002</v>
      </c>
      <c r="Q4788" s="75">
        <v>901.35600000000011</v>
      </c>
    </row>
    <row r="4789" spans="1:17" x14ac:dyDescent="0.2">
      <c r="A4789" s="19">
        <v>32110538</v>
      </c>
      <c r="B4789" s="19" t="s">
        <v>292</v>
      </c>
      <c r="C4789" s="72"/>
      <c r="D4789" s="73">
        <v>38.75</v>
      </c>
      <c r="E4789" s="74">
        <v>0</v>
      </c>
      <c r="G4789" s="75">
        <v>471.85200000000003</v>
      </c>
      <c r="H4789" s="75">
        <v>1004.4000000000001</v>
      </c>
      <c r="I4789" s="75">
        <v>972.00000000000011</v>
      </c>
      <c r="J4789" s="75">
        <v>918</v>
      </c>
      <c r="K4789" s="75">
        <v>756</v>
      </c>
      <c r="L4789" s="74" t="s">
        <v>674</v>
      </c>
      <c r="M4789" s="75">
        <v>972.00000000000011</v>
      </c>
      <c r="N4789" s="75">
        <v>972.00000000000011</v>
      </c>
      <c r="O4789" s="75">
        <v>972.00000000000011</v>
      </c>
      <c r="P4789" s="75">
        <v>471.85200000000003</v>
      </c>
      <c r="Q4789" s="75">
        <v>1004.4000000000001</v>
      </c>
    </row>
    <row r="4790" spans="1:17" x14ac:dyDescent="0.2">
      <c r="A4790" s="19">
        <v>32110662</v>
      </c>
      <c r="B4790" s="19" t="s">
        <v>2224</v>
      </c>
      <c r="C4790" s="72"/>
      <c r="D4790" s="73">
        <v>615.5</v>
      </c>
      <c r="E4790" s="74">
        <v>0</v>
      </c>
      <c r="G4790" s="75">
        <v>34.951999999999998</v>
      </c>
      <c r="H4790" s="75">
        <v>74.400000000000006</v>
      </c>
      <c r="I4790" s="75">
        <v>72.000000000000014</v>
      </c>
      <c r="J4790" s="75">
        <v>68</v>
      </c>
      <c r="K4790" s="75">
        <v>56</v>
      </c>
      <c r="L4790" s="74" t="s">
        <v>674</v>
      </c>
      <c r="M4790" s="75">
        <v>72.000000000000014</v>
      </c>
      <c r="N4790" s="75">
        <v>72.000000000000014</v>
      </c>
      <c r="O4790" s="75">
        <v>72.000000000000014</v>
      </c>
      <c r="P4790" s="75">
        <v>34.951999999999998</v>
      </c>
      <c r="Q4790" s="75">
        <v>74.400000000000006</v>
      </c>
    </row>
    <row r="4791" spans="1:17" x14ac:dyDescent="0.2">
      <c r="A4791" s="19">
        <v>32110671</v>
      </c>
      <c r="B4791" s="19" t="s">
        <v>2227</v>
      </c>
      <c r="C4791" s="72"/>
      <c r="D4791" s="73">
        <v>278</v>
      </c>
      <c r="E4791" s="74">
        <v>0</v>
      </c>
      <c r="G4791" s="75">
        <v>0</v>
      </c>
      <c r="H4791" s="75">
        <v>0</v>
      </c>
      <c r="I4791" s="75">
        <v>0</v>
      </c>
      <c r="J4791" s="75">
        <v>0</v>
      </c>
      <c r="K4791" s="75">
        <v>0</v>
      </c>
      <c r="L4791" s="74" t="s">
        <v>674</v>
      </c>
      <c r="M4791" s="75">
        <v>0</v>
      </c>
      <c r="N4791" s="75">
        <v>0</v>
      </c>
      <c r="O4791" s="75">
        <v>0</v>
      </c>
      <c r="P4791" s="75">
        <v>0</v>
      </c>
      <c r="Q4791" s="75">
        <v>0</v>
      </c>
    </row>
    <row r="4792" spans="1:17" x14ac:dyDescent="0.2">
      <c r="A4792" s="19">
        <v>32110688</v>
      </c>
      <c r="B4792" s="19" t="s">
        <v>2228</v>
      </c>
      <c r="C4792" s="72"/>
      <c r="D4792" s="73">
        <v>348.75</v>
      </c>
      <c r="E4792" s="74">
        <v>0</v>
      </c>
      <c r="G4792" s="75">
        <v>92.217510000000004</v>
      </c>
      <c r="H4792" s="75">
        <v>0</v>
      </c>
      <c r="I4792" s="75">
        <v>0</v>
      </c>
      <c r="J4792" s="75">
        <v>0</v>
      </c>
      <c r="K4792" s="75">
        <v>0</v>
      </c>
      <c r="L4792" s="76">
        <v>71.829000000000008</v>
      </c>
      <c r="M4792" s="75">
        <v>0</v>
      </c>
      <c r="N4792" s="75">
        <v>0</v>
      </c>
      <c r="O4792" s="75">
        <v>0</v>
      </c>
      <c r="P4792" s="77">
        <v>0</v>
      </c>
      <c r="Q4792" s="77">
        <v>92.217510000000004</v>
      </c>
    </row>
    <row r="4793" spans="1:17" x14ac:dyDescent="0.2">
      <c r="A4793" s="19">
        <v>32110696</v>
      </c>
      <c r="B4793" s="19" t="s">
        <v>2219</v>
      </c>
      <c r="C4793" s="72"/>
      <c r="D4793" s="73">
        <v>650.75</v>
      </c>
      <c r="E4793" s="74">
        <v>0</v>
      </c>
      <c r="G4793" s="75">
        <v>92.217510000000004</v>
      </c>
      <c r="H4793" s="75">
        <v>165.77250000000001</v>
      </c>
      <c r="I4793" s="75">
        <v>160.42500000000001</v>
      </c>
      <c r="J4793" s="75">
        <v>151.51249999999999</v>
      </c>
      <c r="K4793" s="75">
        <v>124.77499999999999</v>
      </c>
      <c r="L4793" s="76">
        <v>71.829000000000008</v>
      </c>
      <c r="M4793" s="75">
        <v>160.42500000000001</v>
      </c>
      <c r="N4793" s="75">
        <v>160.42500000000001</v>
      </c>
      <c r="O4793" s="75">
        <v>160.42500000000001</v>
      </c>
      <c r="P4793" s="77">
        <v>71.829000000000008</v>
      </c>
      <c r="Q4793" s="77">
        <v>165.77250000000001</v>
      </c>
    </row>
    <row r="4794" spans="1:17" x14ac:dyDescent="0.2">
      <c r="A4794" s="19">
        <v>32110704</v>
      </c>
      <c r="B4794" s="19" t="s">
        <v>3095</v>
      </c>
      <c r="C4794" s="72"/>
      <c r="D4794" s="73">
        <v>15.25</v>
      </c>
      <c r="E4794" s="74">
        <v>0</v>
      </c>
      <c r="G4794" s="75">
        <v>1057.5164500000001</v>
      </c>
      <c r="H4794" s="75">
        <v>2251.0650000000001</v>
      </c>
      <c r="I4794" s="75">
        <v>2178.4500000000003</v>
      </c>
      <c r="J4794" s="75">
        <v>2057.4249999999997</v>
      </c>
      <c r="K4794" s="75">
        <v>1694.35</v>
      </c>
      <c r="L4794" s="74" t="s">
        <v>674</v>
      </c>
      <c r="M4794" s="75">
        <v>2178.4500000000003</v>
      </c>
      <c r="N4794" s="75">
        <v>2178.4500000000003</v>
      </c>
      <c r="O4794" s="75">
        <v>2178.4500000000003</v>
      </c>
      <c r="P4794" s="75">
        <v>1057.5164500000001</v>
      </c>
      <c r="Q4794" s="75">
        <v>2251.0650000000001</v>
      </c>
    </row>
    <row r="4795" spans="1:17" x14ac:dyDescent="0.2">
      <c r="A4795" s="19">
        <v>32110712</v>
      </c>
      <c r="B4795" s="19" t="s">
        <v>4213</v>
      </c>
      <c r="C4795" s="72"/>
      <c r="D4795" s="73">
        <v>12.25</v>
      </c>
      <c r="E4795" s="74">
        <v>0</v>
      </c>
      <c r="G4795" s="75">
        <v>973.90130999999985</v>
      </c>
      <c r="H4795" s="75">
        <v>2296.0026000000003</v>
      </c>
      <c r="I4795" s="75">
        <v>2221.9380000000001</v>
      </c>
      <c r="J4795" s="75">
        <v>2098.4970000000003</v>
      </c>
      <c r="K4795" s="75">
        <v>1728.174</v>
      </c>
      <c r="L4795" s="76">
        <v>2494.152</v>
      </c>
      <c r="M4795" s="75">
        <v>2221.9380000000001</v>
      </c>
      <c r="N4795" s="75">
        <v>2221.9380000000001</v>
      </c>
      <c r="O4795" s="75">
        <v>2221.9380000000001</v>
      </c>
      <c r="P4795" s="77">
        <v>973.90130999999985</v>
      </c>
      <c r="Q4795" s="77">
        <v>2494.152</v>
      </c>
    </row>
    <row r="4796" spans="1:17" x14ac:dyDescent="0.2">
      <c r="A4796" s="19">
        <v>32110720</v>
      </c>
      <c r="B4796" s="19" t="s">
        <v>2989</v>
      </c>
      <c r="C4796" s="72"/>
      <c r="D4796" s="73">
        <v>28.5</v>
      </c>
      <c r="E4796" s="74">
        <v>0</v>
      </c>
      <c r="G4796" s="75">
        <v>0</v>
      </c>
      <c r="H4796" s="75">
        <v>214.54170000000002</v>
      </c>
      <c r="I4796" s="75">
        <v>207.62100000000001</v>
      </c>
      <c r="J4796" s="75">
        <v>196.0865</v>
      </c>
      <c r="K4796" s="75">
        <v>161.48299999999998</v>
      </c>
      <c r="L4796" s="76">
        <v>0</v>
      </c>
      <c r="M4796" s="75">
        <v>207.62100000000001</v>
      </c>
      <c r="N4796" s="75">
        <v>207.62100000000001</v>
      </c>
      <c r="O4796" s="75">
        <v>207.62100000000001</v>
      </c>
      <c r="P4796" s="77">
        <v>0</v>
      </c>
      <c r="Q4796" s="77">
        <v>214.54170000000002</v>
      </c>
    </row>
    <row r="4797" spans="1:17" x14ac:dyDescent="0.2">
      <c r="A4797" s="19">
        <v>32110738</v>
      </c>
      <c r="B4797" s="19" t="s">
        <v>2220</v>
      </c>
      <c r="C4797" s="72"/>
      <c r="D4797" s="73">
        <v>989.5</v>
      </c>
      <c r="E4797" s="74">
        <v>0</v>
      </c>
      <c r="G4797" s="75">
        <v>1000.2491699999999</v>
      </c>
      <c r="H4797" s="75">
        <v>578.38559999999995</v>
      </c>
      <c r="I4797" s="75">
        <v>559.72799999999995</v>
      </c>
      <c r="J4797" s="75">
        <v>528.63199999999995</v>
      </c>
      <c r="K4797" s="75">
        <v>435.34399999999994</v>
      </c>
      <c r="L4797" s="76">
        <v>5568.4170000000004</v>
      </c>
      <c r="M4797" s="75">
        <v>559.72799999999995</v>
      </c>
      <c r="N4797" s="75">
        <v>559.72799999999995</v>
      </c>
      <c r="O4797" s="75">
        <v>559.72799999999995</v>
      </c>
      <c r="P4797" s="77">
        <v>435.34399999999994</v>
      </c>
      <c r="Q4797" s="77">
        <v>5568.4170000000004</v>
      </c>
    </row>
    <row r="4798" spans="1:17" x14ac:dyDescent="0.2">
      <c r="A4798" s="19">
        <v>32110746</v>
      </c>
      <c r="B4798" s="19" t="s">
        <v>2229</v>
      </c>
      <c r="C4798" s="72"/>
      <c r="D4798" s="73">
        <v>425</v>
      </c>
      <c r="E4798" s="74">
        <v>0</v>
      </c>
      <c r="G4798" s="75">
        <v>1000.2491699999999</v>
      </c>
      <c r="H4798" s="75">
        <v>578.38559999999995</v>
      </c>
      <c r="I4798" s="75">
        <v>559.72799999999995</v>
      </c>
      <c r="J4798" s="75">
        <v>528.63199999999995</v>
      </c>
      <c r="K4798" s="75">
        <v>435.34399999999994</v>
      </c>
      <c r="L4798" s="76">
        <v>5568.4170000000004</v>
      </c>
      <c r="M4798" s="75">
        <v>559.72799999999995</v>
      </c>
      <c r="N4798" s="75">
        <v>559.72799999999995</v>
      </c>
      <c r="O4798" s="75">
        <v>559.72799999999995</v>
      </c>
      <c r="P4798" s="77">
        <v>435.34399999999994</v>
      </c>
      <c r="Q4798" s="77">
        <v>5568.4170000000004</v>
      </c>
    </row>
    <row r="4799" spans="1:17" x14ac:dyDescent="0.2">
      <c r="A4799" s="19">
        <v>32110753</v>
      </c>
      <c r="B4799" s="19" t="s">
        <v>2230</v>
      </c>
      <c r="C4799" s="72"/>
      <c r="D4799" s="73">
        <v>234</v>
      </c>
      <c r="E4799" s="74">
        <v>0</v>
      </c>
      <c r="G4799" s="75">
        <v>1000.2491699999999</v>
      </c>
      <c r="H4799" s="75">
        <v>578.38559999999995</v>
      </c>
      <c r="I4799" s="75">
        <v>559.72799999999995</v>
      </c>
      <c r="J4799" s="75">
        <v>528.63199999999995</v>
      </c>
      <c r="K4799" s="75">
        <v>435.34399999999994</v>
      </c>
      <c r="L4799" s="76">
        <v>5568.4170000000004</v>
      </c>
      <c r="M4799" s="75">
        <v>559.72799999999995</v>
      </c>
      <c r="N4799" s="75">
        <v>559.72799999999995</v>
      </c>
      <c r="O4799" s="75">
        <v>559.72799999999995</v>
      </c>
      <c r="P4799" s="77">
        <v>435.34399999999994</v>
      </c>
      <c r="Q4799" s="77">
        <v>5568.4170000000004</v>
      </c>
    </row>
    <row r="4800" spans="1:17" x14ac:dyDescent="0.2">
      <c r="A4800" s="19">
        <v>32110761</v>
      </c>
      <c r="B4800" s="19" t="s">
        <v>2218</v>
      </c>
      <c r="C4800" s="72"/>
      <c r="D4800" s="73">
        <v>32.5</v>
      </c>
      <c r="E4800" s="74">
        <v>0</v>
      </c>
      <c r="G4800" s="75">
        <v>0</v>
      </c>
      <c r="H4800" s="75">
        <v>578.38559999999995</v>
      </c>
      <c r="I4800" s="75">
        <v>559.72799999999995</v>
      </c>
      <c r="J4800" s="75">
        <v>528.63199999999995</v>
      </c>
      <c r="K4800" s="75">
        <v>435.34399999999994</v>
      </c>
      <c r="L4800" s="76">
        <v>0</v>
      </c>
      <c r="M4800" s="75">
        <v>559.72799999999995</v>
      </c>
      <c r="N4800" s="75">
        <v>559.72799999999995</v>
      </c>
      <c r="O4800" s="75">
        <v>559.72799999999995</v>
      </c>
      <c r="P4800" s="77">
        <v>0</v>
      </c>
      <c r="Q4800" s="77">
        <v>578.38559999999995</v>
      </c>
    </row>
    <row r="4801" spans="1:17" x14ac:dyDescent="0.2">
      <c r="A4801" s="19">
        <v>32110788</v>
      </c>
      <c r="B4801" s="19" t="s">
        <v>2226</v>
      </c>
      <c r="C4801" s="72"/>
      <c r="D4801" s="73">
        <v>295.75</v>
      </c>
      <c r="E4801" s="74">
        <v>0</v>
      </c>
      <c r="G4801" s="75">
        <v>1000.2491699999999</v>
      </c>
      <c r="H4801" s="75">
        <v>578.38559999999995</v>
      </c>
      <c r="I4801" s="75">
        <v>559.72799999999995</v>
      </c>
      <c r="J4801" s="75">
        <v>528.63199999999995</v>
      </c>
      <c r="K4801" s="75">
        <v>435.34399999999994</v>
      </c>
      <c r="L4801" s="76">
        <v>5568.4170000000004</v>
      </c>
      <c r="M4801" s="75">
        <v>559.72799999999995</v>
      </c>
      <c r="N4801" s="75">
        <v>559.72799999999995</v>
      </c>
      <c r="O4801" s="75">
        <v>559.72799999999995</v>
      </c>
      <c r="P4801" s="77">
        <v>435.34399999999994</v>
      </c>
      <c r="Q4801" s="77">
        <v>5568.4170000000004</v>
      </c>
    </row>
    <row r="4802" spans="1:17" x14ac:dyDescent="0.2">
      <c r="A4802" s="19">
        <v>32110793</v>
      </c>
      <c r="B4802" s="19" t="s">
        <v>4133</v>
      </c>
      <c r="C4802" s="72"/>
      <c r="D4802" s="73">
        <v>220</v>
      </c>
      <c r="E4802" s="74">
        <v>0</v>
      </c>
      <c r="G4802" s="75">
        <v>59.296067999999998</v>
      </c>
      <c r="H4802" s="75">
        <v>126.2196</v>
      </c>
      <c r="I4802" s="75">
        <v>122.14800000000001</v>
      </c>
      <c r="J4802" s="75">
        <v>115.36199999999999</v>
      </c>
      <c r="K4802" s="75">
        <v>95.003999999999991</v>
      </c>
      <c r="L4802" s="74" t="s">
        <v>674</v>
      </c>
      <c r="M4802" s="75">
        <v>122.14800000000001</v>
      </c>
      <c r="N4802" s="75">
        <v>122.14800000000001</v>
      </c>
      <c r="O4802" s="75">
        <v>122.14800000000001</v>
      </c>
      <c r="P4802" s="75">
        <v>59.296067999999998</v>
      </c>
      <c r="Q4802" s="75">
        <v>126.2196</v>
      </c>
    </row>
    <row r="4803" spans="1:17" x14ac:dyDescent="0.2">
      <c r="A4803" s="19">
        <v>32110827</v>
      </c>
      <c r="B4803" s="19" t="s">
        <v>1128</v>
      </c>
      <c r="C4803" s="72"/>
      <c r="D4803" s="73">
        <v>2026</v>
      </c>
      <c r="E4803" s="74">
        <v>0</v>
      </c>
      <c r="G4803" s="75">
        <v>59.296067999999998</v>
      </c>
      <c r="H4803" s="75">
        <v>126.2196</v>
      </c>
      <c r="I4803" s="75">
        <v>122.14800000000001</v>
      </c>
      <c r="J4803" s="75">
        <v>115.36199999999999</v>
      </c>
      <c r="K4803" s="75">
        <v>95.003999999999991</v>
      </c>
      <c r="L4803" s="74" t="s">
        <v>674</v>
      </c>
      <c r="M4803" s="75">
        <v>122.14800000000001</v>
      </c>
      <c r="N4803" s="75">
        <v>122.14800000000001</v>
      </c>
      <c r="O4803" s="75">
        <v>122.14800000000001</v>
      </c>
      <c r="P4803" s="75">
        <v>59.296067999999998</v>
      </c>
      <c r="Q4803" s="75">
        <v>126.2196</v>
      </c>
    </row>
    <row r="4804" spans="1:17" x14ac:dyDescent="0.2">
      <c r="A4804" s="19">
        <v>32110835</v>
      </c>
      <c r="B4804" s="19" t="s">
        <v>943</v>
      </c>
      <c r="C4804" s="72"/>
      <c r="D4804" s="73">
        <v>18.25</v>
      </c>
      <c r="E4804" s="74">
        <v>0</v>
      </c>
      <c r="G4804" s="75">
        <v>160.56075000000001</v>
      </c>
      <c r="H4804" s="75">
        <v>341.77500000000003</v>
      </c>
      <c r="I4804" s="75">
        <v>330.75000000000006</v>
      </c>
      <c r="J4804" s="75">
        <v>312.375</v>
      </c>
      <c r="K4804" s="75">
        <v>257.25</v>
      </c>
      <c r="L4804" s="74" t="s">
        <v>674</v>
      </c>
      <c r="M4804" s="75">
        <v>330.75000000000006</v>
      </c>
      <c r="N4804" s="75">
        <v>330.75000000000006</v>
      </c>
      <c r="O4804" s="75">
        <v>330.75000000000006</v>
      </c>
      <c r="P4804" s="75">
        <v>160.56075000000001</v>
      </c>
      <c r="Q4804" s="75">
        <v>341.77500000000003</v>
      </c>
    </row>
    <row r="4805" spans="1:17" x14ac:dyDescent="0.2">
      <c r="A4805" s="19">
        <v>32110850</v>
      </c>
      <c r="B4805" s="19" t="s">
        <v>1137</v>
      </c>
      <c r="C4805" s="72"/>
      <c r="D4805" s="73">
        <v>1123</v>
      </c>
      <c r="E4805" s="74">
        <v>0</v>
      </c>
      <c r="G4805" s="75">
        <v>0</v>
      </c>
      <c r="H4805" s="75">
        <v>462.46109999999999</v>
      </c>
      <c r="I4805" s="75">
        <v>447.54300000000001</v>
      </c>
      <c r="J4805" s="75">
        <v>422.67949999999996</v>
      </c>
      <c r="K4805" s="75">
        <v>348.08899999999994</v>
      </c>
      <c r="L4805" s="76">
        <v>0</v>
      </c>
      <c r="M4805" s="75">
        <v>447.54300000000001</v>
      </c>
      <c r="N4805" s="75">
        <v>447.54300000000001</v>
      </c>
      <c r="O4805" s="75">
        <v>447.54300000000001</v>
      </c>
      <c r="P4805" s="77">
        <v>0</v>
      </c>
      <c r="Q4805" s="77">
        <v>462.46109999999999</v>
      </c>
    </row>
    <row r="4806" spans="1:17" x14ac:dyDescent="0.2">
      <c r="A4806" s="19">
        <v>32110868</v>
      </c>
      <c r="B4806" s="19" t="s">
        <v>3459</v>
      </c>
      <c r="C4806" s="72"/>
      <c r="D4806" s="73">
        <v>27.5</v>
      </c>
      <c r="E4806" s="74">
        <v>0</v>
      </c>
      <c r="G4806" s="75">
        <v>1401.5692799999999</v>
      </c>
      <c r="H4806" s="75">
        <v>13252.5</v>
      </c>
      <c r="I4806" s="75">
        <v>12825</v>
      </c>
      <c r="J4806" s="75">
        <v>12112.5</v>
      </c>
      <c r="K4806" s="75">
        <v>9975</v>
      </c>
      <c r="L4806" s="76">
        <v>5383.7550000000001</v>
      </c>
      <c r="M4806" s="75">
        <v>12825</v>
      </c>
      <c r="N4806" s="75">
        <v>12825</v>
      </c>
      <c r="O4806" s="75">
        <v>12825</v>
      </c>
      <c r="P4806" s="77">
        <v>1401.5692799999999</v>
      </c>
      <c r="Q4806" s="77">
        <v>13252.5</v>
      </c>
    </row>
    <row r="4807" spans="1:17" x14ac:dyDescent="0.2">
      <c r="A4807" s="19">
        <v>32110876</v>
      </c>
      <c r="B4807" s="19" t="s">
        <v>4349</v>
      </c>
      <c r="C4807" s="72"/>
      <c r="D4807" s="73">
        <v>5.25</v>
      </c>
      <c r="E4807" s="74">
        <v>0</v>
      </c>
      <c r="G4807" s="75">
        <v>647.57565</v>
      </c>
      <c r="H4807" s="75">
        <v>13485</v>
      </c>
      <c r="I4807" s="75">
        <v>13050</v>
      </c>
      <c r="J4807" s="75">
        <v>12325</v>
      </c>
      <c r="K4807" s="75">
        <v>10150</v>
      </c>
      <c r="L4807" s="76">
        <v>0</v>
      </c>
      <c r="M4807" s="75">
        <v>13050</v>
      </c>
      <c r="N4807" s="75">
        <v>13050</v>
      </c>
      <c r="O4807" s="75">
        <v>13050</v>
      </c>
      <c r="P4807" s="77">
        <v>0</v>
      </c>
      <c r="Q4807" s="77">
        <v>13485</v>
      </c>
    </row>
    <row r="4808" spans="1:17" x14ac:dyDescent="0.2">
      <c r="A4808" s="19">
        <v>32110884</v>
      </c>
      <c r="B4808" s="19" t="s">
        <v>4350</v>
      </c>
      <c r="C4808" s="72"/>
      <c r="D4808" s="73">
        <v>6.5</v>
      </c>
      <c r="E4808" s="74">
        <v>0</v>
      </c>
      <c r="G4808" s="75">
        <v>1502.9115900000002</v>
      </c>
      <c r="H4808" s="75">
        <v>13020</v>
      </c>
      <c r="I4808" s="75">
        <v>12600</v>
      </c>
      <c r="J4808" s="75">
        <v>11900</v>
      </c>
      <c r="K4808" s="75">
        <v>9800</v>
      </c>
      <c r="L4808" s="76">
        <v>5383.7550000000001</v>
      </c>
      <c r="M4808" s="75">
        <v>12600</v>
      </c>
      <c r="N4808" s="75">
        <v>12600</v>
      </c>
      <c r="O4808" s="75">
        <v>12600</v>
      </c>
      <c r="P4808" s="77">
        <v>1502.9115900000002</v>
      </c>
      <c r="Q4808" s="77">
        <v>13020</v>
      </c>
    </row>
    <row r="4809" spans="1:17" x14ac:dyDescent="0.2">
      <c r="A4809" s="19">
        <v>32110892</v>
      </c>
      <c r="B4809" s="19" t="s">
        <v>4782</v>
      </c>
      <c r="C4809" s="72"/>
      <c r="D4809" s="73">
        <v>230.25</v>
      </c>
      <c r="E4809" s="74">
        <v>0</v>
      </c>
      <c r="G4809" s="75">
        <v>115.52377000000001</v>
      </c>
      <c r="H4809" s="75">
        <v>541.95749999999998</v>
      </c>
      <c r="I4809" s="75">
        <v>524.47500000000002</v>
      </c>
      <c r="J4809" s="75">
        <v>495.33749999999998</v>
      </c>
      <c r="K4809" s="75">
        <v>407.92499999999995</v>
      </c>
      <c r="L4809" s="76">
        <v>100.872</v>
      </c>
      <c r="M4809" s="75">
        <v>524.47500000000002</v>
      </c>
      <c r="N4809" s="75">
        <v>524.47500000000002</v>
      </c>
      <c r="O4809" s="75">
        <v>524.47500000000002</v>
      </c>
      <c r="P4809" s="77">
        <v>100.872</v>
      </c>
      <c r="Q4809" s="77">
        <v>541.95749999999998</v>
      </c>
    </row>
    <row r="4810" spans="1:17" x14ac:dyDescent="0.2">
      <c r="A4810" s="19">
        <v>32110900</v>
      </c>
      <c r="B4810" s="19" t="s">
        <v>4474</v>
      </c>
      <c r="C4810" s="72" t="s">
        <v>35</v>
      </c>
      <c r="D4810" s="73">
        <v>2686</v>
      </c>
      <c r="E4810" s="74">
        <v>0</v>
      </c>
      <c r="G4810" s="75">
        <v>17.266288000000003</v>
      </c>
      <c r="H4810" s="75">
        <v>36.753600000000006</v>
      </c>
      <c r="I4810" s="75">
        <v>35.568000000000005</v>
      </c>
      <c r="J4810" s="75">
        <v>33.591999999999999</v>
      </c>
      <c r="K4810" s="75">
        <v>27.664000000000001</v>
      </c>
      <c r="L4810" s="74" t="s">
        <v>674</v>
      </c>
      <c r="M4810" s="75">
        <v>35.568000000000005</v>
      </c>
      <c r="N4810" s="75">
        <v>35.568000000000005</v>
      </c>
      <c r="O4810" s="75">
        <v>35.568000000000005</v>
      </c>
      <c r="P4810" s="75">
        <v>17.266288000000003</v>
      </c>
      <c r="Q4810" s="75">
        <v>36.753600000000006</v>
      </c>
    </row>
    <row r="4811" spans="1:17" x14ac:dyDescent="0.2">
      <c r="A4811" s="19">
        <v>32110918</v>
      </c>
      <c r="B4811" s="19" t="s">
        <v>2504</v>
      </c>
      <c r="C4811" s="72"/>
      <c r="D4811" s="73">
        <v>1197.5</v>
      </c>
      <c r="E4811" s="74">
        <v>0</v>
      </c>
      <c r="G4811" s="75">
        <v>419.389048</v>
      </c>
      <c r="H4811" s="75">
        <v>892.72559999999999</v>
      </c>
      <c r="I4811" s="75">
        <v>863.92800000000011</v>
      </c>
      <c r="J4811" s="75">
        <v>815.9319999999999</v>
      </c>
      <c r="K4811" s="75">
        <v>671.94399999999996</v>
      </c>
      <c r="L4811" s="74" t="s">
        <v>674</v>
      </c>
      <c r="M4811" s="75">
        <v>863.92800000000011</v>
      </c>
      <c r="N4811" s="75">
        <v>863.92800000000011</v>
      </c>
      <c r="O4811" s="75">
        <v>863.92800000000011</v>
      </c>
      <c r="P4811" s="75">
        <v>419.389048</v>
      </c>
      <c r="Q4811" s="75">
        <v>892.72559999999999</v>
      </c>
    </row>
    <row r="4812" spans="1:17" x14ac:dyDescent="0.2">
      <c r="A4812" s="19">
        <v>32110926</v>
      </c>
      <c r="B4812" s="19" t="s">
        <v>2161</v>
      </c>
      <c r="C4812" s="72"/>
      <c r="D4812" s="73">
        <v>1595.5</v>
      </c>
      <c r="E4812" s="74">
        <v>0</v>
      </c>
      <c r="G4812" s="75">
        <v>15.683250000000001</v>
      </c>
      <c r="H4812" s="75">
        <v>177.63</v>
      </c>
      <c r="I4812" s="75">
        <v>171.9</v>
      </c>
      <c r="J4812" s="75">
        <v>162.35</v>
      </c>
      <c r="K4812" s="75">
        <v>133.69999999999999</v>
      </c>
      <c r="L4812" s="76">
        <v>0</v>
      </c>
      <c r="M4812" s="75">
        <v>171.9</v>
      </c>
      <c r="N4812" s="75">
        <v>171.9</v>
      </c>
      <c r="O4812" s="75">
        <v>171.9</v>
      </c>
      <c r="P4812" s="77">
        <v>0</v>
      </c>
      <c r="Q4812" s="77">
        <v>177.63</v>
      </c>
    </row>
    <row r="4813" spans="1:17" x14ac:dyDescent="0.2">
      <c r="A4813" s="19">
        <v>32110934</v>
      </c>
      <c r="B4813" s="19" t="s">
        <v>2162</v>
      </c>
      <c r="C4813" s="72"/>
      <c r="D4813" s="73">
        <v>1632</v>
      </c>
      <c r="E4813" s="74">
        <v>0</v>
      </c>
      <c r="G4813" s="75">
        <v>107.9143</v>
      </c>
      <c r="H4813" s="75">
        <v>229.71</v>
      </c>
      <c r="I4813" s="75">
        <v>222.30000000000004</v>
      </c>
      <c r="J4813" s="75">
        <v>209.95</v>
      </c>
      <c r="K4813" s="75">
        <v>172.89999999999998</v>
      </c>
      <c r="L4813" s="74" t="s">
        <v>674</v>
      </c>
      <c r="M4813" s="75">
        <v>222.30000000000004</v>
      </c>
      <c r="N4813" s="75">
        <v>222.30000000000004</v>
      </c>
      <c r="O4813" s="75">
        <v>222.30000000000004</v>
      </c>
      <c r="P4813" s="75">
        <v>107.9143</v>
      </c>
      <c r="Q4813" s="75">
        <v>229.71</v>
      </c>
    </row>
    <row r="4814" spans="1:17" x14ac:dyDescent="0.2">
      <c r="A4814" s="19">
        <v>32110942</v>
      </c>
      <c r="B4814" s="19" t="s">
        <v>2159</v>
      </c>
      <c r="C4814" s="72"/>
      <c r="D4814" s="73">
        <v>1510.25</v>
      </c>
      <c r="E4814" s="74">
        <v>0</v>
      </c>
      <c r="G4814" s="75">
        <v>1156.3212699999999</v>
      </c>
      <c r="H4814" s="75">
        <v>7267.8941999999997</v>
      </c>
      <c r="I4814" s="75">
        <v>7033.4459999999999</v>
      </c>
      <c r="J4814" s="75">
        <v>6642.6989999999996</v>
      </c>
      <c r="K4814" s="75">
        <v>5470.4579999999996</v>
      </c>
      <c r="L4814" s="76">
        <v>4458.5190000000002</v>
      </c>
      <c r="M4814" s="75">
        <v>7033.4459999999999</v>
      </c>
      <c r="N4814" s="75">
        <v>7033.4459999999999</v>
      </c>
      <c r="O4814" s="75">
        <v>7033.4459999999999</v>
      </c>
      <c r="P4814" s="77">
        <v>1156.3212699999999</v>
      </c>
      <c r="Q4814" s="77">
        <v>7267.8941999999997</v>
      </c>
    </row>
    <row r="4815" spans="1:17" x14ac:dyDescent="0.2">
      <c r="A4815" s="19">
        <v>32110959</v>
      </c>
      <c r="B4815" s="19" t="s">
        <v>2160</v>
      </c>
      <c r="C4815" s="72"/>
      <c r="D4815" s="73">
        <v>1530.5</v>
      </c>
      <c r="E4815" s="74">
        <v>0</v>
      </c>
      <c r="G4815" s="75">
        <v>396.53044</v>
      </c>
      <c r="H4815" s="75">
        <v>844.0680000000001</v>
      </c>
      <c r="I4815" s="75">
        <v>816.84000000000015</v>
      </c>
      <c r="J4815" s="75">
        <v>771.46</v>
      </c>
      <c r="K4815" s="75">
        <v>635.31999999999994</v>
      </c>
      <c r="L4815" s="74" t="s">
        <v>674</v>
      </c>
      <c r="M4815" s="75">
        <v>816.84000000000015</v>
      </c>
      <c r="N4815" s="75">
        <v>816.84000000000015</v>
      </c>
      <c r="O4815" s="75">
        <v>816.84000000000015</v>
      </c>
      <c r="P4815" s="75">
        <v>396.53044</v>
      </c>
      <c r="Q4815" s="75">
        <v>844.0680000000001</v>
      </c>
    </row>
    <row r="4816" spans="1:17" x14ac:dyDescent="0.2">
      <c r="A4816" s="19">
        <v>32110967</v>
      </c>
      <c r="B4816" s="19" t="s">
        <v>4494</v>
      </c>
      <c r="C4816" s="72"/>
      <c r="D4816" s="73">
        <v>790.5</v>
      </c>
      <c r="E4816" s="74">
        <v>0</v>
      </c>
      <c r="G4816" s="75">
        <v>120.87712300000001</v>
      </c>
      <c r="H4816" s="75">
        <v>257.30310000000003</v>
      </c>
      <c r="I4816" s="75">
        <v>249.00300000000004</v>
      </c>
      <c r="J4816" s="75">
        <v>235.1695</v>
      </c>
      <c r="K4816" s="75">
        <v>193.66900000000001</v>
      </c>
      <c r="L4816" s="74" t="s">
        <v>674</v>
      </c>
      <c r="M4816" s="75">
        <v>249.00300000000004</v>
      </c>
      <c r="N4816" s="75">
        <v>249.00300000000004</v>
      </c>
      <c r="O4816" s="75">
        <v>249.00300000000004</v>
      </c>
      <c r="P4816" s="75">
        <v>120.87712300000001</v>
      </c>
      <c r="Q4816" s="75">
        <v>257.30310000000003</v>
      </c>
    </row>
    <row r="4817" spans="1:17" x14ac:dyDescent="0.2">
      <c r="A4817" s="19">
        <v>32110975</v>
      </c>
      <c r="B4817" s="19" t="s">
        <v>2168</v>
      </c>
      <c r="C4817" s="72"/>
      <c r="D4817" s="73">
        <v>920</v>
      </c>
      <c r="E4817" s="74">
        <v>0</v>
      </c>
      <c r="G4817" s="75">
        <v>641.10706000000005</v>
      </c>
      <c r="H4817" s="75">
        <v>1364.6820000000002</v>
      </c>
      <c r="I4817" s="75">
        <v>1320.6600000000003</v>
      </c>
      <c r="J4817" s="75">
        <v>1247.29</v>
      </c>
      <c r="K4817" s="75">
        <v>1027.18</v>
      </c>
      <c r="L4817" s="74" t="s">
        <v>674</v>
      </c>
      <c r="M4817" s="75">
        <v>1320.6600000000003</v>
      </c>
      <c r="N4817" s="75">
        <v>1320.6600000000003</v>
      </c>
      <c r="O4817" s="75">
        <v>1320.6600000000003</v>
      </c>
      <c r="P4817" s="75">
        <v>641.10706000000005</v>
      </c>
      <c r="Q4817" s="75">
        <v>1364.6820000000002</v>
      </c>
    </row>
    <row r="4818" spans="1:17" x14ac:dyDescent="0.2">
      <c r="A4818" s="19">
        <v>32110983</v>
      </c>
      <c r="B4818" s="19" t="s">
        <v>3067</v>
      </c>
      <c r="C4818" s="72"/>
      <c r="D4818" s="73">
        <v>20.75</v>
      </c>
      <c r="E4818" s="74">
        <v>0</v>
      </c>
      <c r="G4818" s="75">
        <v>118.592136</v>
      </c>
      <c r="H4818" s="75">
        <v>252.4392</v>
      </c>
      <c r="I4818" s="75">
        <v>244.29600000000002</v>
      </c>
      <c r="J4818" s="75">
        <v>230.72399999999999</v>
      </c>
      <c r="K4818" s="75">
        <v>190.00799999999998</v>
      </c>
      <c r="L4818" s="74" t="s">
        <v>674</v>
      </c>
      <c r="M4818" s="75">
        <v>244.29600000000002</v>
      </c>
      <c r="N4818" s="75">
        <v>244.29600000000002</v>
      </c>
      <c r="O4818" s="75">
        <v>244.29600000000002</v>
      </c>
      <c r="P4818" s="75">
        <v>118.592136</v>
      </c>
      <c r="Q4818" s="75">
        <v>252.4392</v>
      </c>
    </row>
    <row r="4819" spans="1:17" x14ac:dyDescent="0.2">
      <c r="A4819" s="19">
        <v>32110991</v>
      </c>
      <c r="B4819" s="19" t="s">
        <v>3748</v>
      </c>
      <c r="C4819" s="72"/>
      <c r="D4819" s="73">
        <v>82.5</v>
      </c>
      <c r="E4819" s="74">
        <v>0</v>
      </c>
      <c r="G4819" s="75">
        <v>113.803712</v>
      </c>
      <c r="H4819" s="75">
        <v>242.24640000000002</v>
      </c>
      <c r="I4819" s="75">
        <v>234.43200000000004</v>
      </c>
      <c r="J4819" s="75">
        <v>221.40800000000002</v>
      </c>
      <c r="K4819" s="75">
        <v>182.33600000000001</v>
      </c>
      <c r="L4819" s="74" t="s">
        <v>674</v>
      </c>
      <c r="M4819" s="75">
        <v>234.43200000000004</v>
      </c>
      <c r="N4819" s="75">
        <v>234.43200000000004</v>
      </c>
      <c r="O4819" s="75">
        <v>234.43200000000004</v>
      </c>
      <c r="P4819" s="75">
        <v>113.803712</v>
      </c>
      <c r="Q4819" s="75">
        <v>242.24640000000002</v>
      </c>
    </row>
    <row r="4820" spans="1:17" x14ac:dyDescent="0.2">
      <c r="A4820" s="19">
        <v>32111007</v>
      </c>
      <c r="B4820" s="19" t="s">
        <v>1547</v>
      </c>
      <c r="D4820" s="73">
        <v>56.75</v>
      </c>
      <c r="E4820" s="74">
        <v>0</v>
      </c>
      <c r="G4820" s="75">
        <v>261.956502</v>
      </c>
      <c r="H4820" s="75">
        <v>557.60940000000005</v>
      </c>
      <c r="I4820" s="75">
        <v>539.62200000000007</v>
      </c>
      <c r="J4820" s="75">
        <v>509.64300000000003</v>
      </c>
      <c r="K4820" s="75">
        <v>419.70600000000002</v>
      </c>
      <c r="L4820" s="74" t="s">
        <v>674</v>
      </c>
      <c r="M4820" s="75">
        <v>539.62200000000007</v>
      </c>
      <c r="N4820" s="75">
        <v>539.62200000000007</v>
      </c>
      <c r="O4820" s="75">
        <v>539.62200000000007</v>
      </c>
      <c r="P4820" s="75">
        <v>261.956502</v>
      </c>
      <c r="Q4820" s="75">
        <v>557.60940000000005</v>
      </c>
    </row>
    <row r="4821" spans="1:17" x14ac:dyDescent="0.2">
      <c r="A4821" s="19">
        <v>32111015</v>
      </c>
      <c r="B4821" s="19" t="s">
        <v>1130</v>
      </c>
      <c r="D4821" s="73">
        <v>4.25</v>
      </c>
      <c r="E4821" s="74">
        <v>0</v>
      </c>
      <c r="G4821" s="75">
        <v>57.915464</v>
      </c>
      <c r="H4821" s="75">
        <v>123.28080000000001</v>
      </c>
      <c r="I4821" s="75">
        <v>119.30400000000002</v>
      </c>
      <c r="J4821" s="75">
        <v>112.676</v>
      </c>
      <c r="K4821" s="75">
        <v>92.792000000000002</v>
      </c>
      <c r="L4821" s="74" t="s">
        <v>674</v>
      </c>
      <c r="M4821" s="75">
        <v>119.30400000000002</v>
      </c>
      <c r="N4821" s="75">
        <v>119.30400000000002</v>
      </c>
      <c r="O4821" s="75">
        <v>119.30400000000002</v>
      </c>
      <c r="P4821" s="75">
        <v>57.915464</v>
      </c>
      <c r="Q4821" s="75">
        <v>123.28080000000001</v>
      </c>
    </row>
    <row r="4822" spans="1:17" x14ac:dyDescent="0.2">
      <c r="A4822" s="19">
        <v>32111023</v>
      </c>
      <c r="B4822" s="19" t="s">
        <v>2499</v>
      </c>
      <c r="C4822" s="72" t="s">
        <v>1142</v>
      </c>
      <c r="D4822" s="73">
        <v>665.5</v>
      </c>
      <c r="E4822" s="74">
        <v>0</v>
      </c>
      <c r="G4822" s="75">
        <v>21.82348</v>
      </c>
      <c r="H4822" s="75">
        <v>208.94309999999999</v>
      </c>
      <c r="I4822" s="75">
        <v>202.203</v>
      </c>
      <c r="J4822" s="75">
        <v>190.96949999999998</v>
      </c>
      <c r="K4822" s="75">
        <v>157.26899999999998</v>
      </c>
      <c r="L4822" s="76">
        <v>0</v>
      </c>
      <c r="M4822" s="75">
        <v>202.203</v>
      </c>
      <c r="N4822" s="75">
        <v>202.203</v>
      </c>
      <c r="O4822" s="75">
        <v>202.203</v>
      </c>
      <c r="P4822" s="77">
        <v>0</v>
      </c>
      <c r="Q4822" s="77">
        <v>208.94309999999999</v>
      </c>
    </row>
    <row r="4823" spans="1:17" x14ac:dyDescent="0.2">
      <c r="A4823" s="19">
        <v>32111031</v>
      </c>
      <c r="B4823" s="19" t="s">
        <v>3508</v>
      </c>
      <c r="C4823" s="72" t="s">
        <v>3509</v>
      </c>
      <c r="D4823" s="73">
        <v>1195</v>
      </c>
      <c r="E4823" s="74">
        <v>0</v>
      </c>
      <c r="G4823" s="75">
        <v>18.89594</v>
      </c>
      <c r="H4823" s="75">
        <v>199.14090000000002</v>
      </c>
      <c r="I4823" s="75">
        <v>192.71700000000001</v>
      </c>
      <c r="J4823" s="75">
        <v>182.01049999999998</v>
      </c>
      <c r="K4823" s="75">
        <v>149.89099999999999</v>
      </c>
      <c r="L4823" s="76">
        <v>0</v>
      </c>
      <c r="M4823" s="75">
        <v>192.71700000000001</v>
      </c>
      <c r="N4823" s="75">
        <v>192.71700000000001</v>
      </c>
      <c r="O4823" s="75">
        <v>192.71700000000001</v>
      </c>
      <c r="P4823" s="77">
        <v>0</v>
      </c>
      <c r="Q4823" s="77">
        <v>199.14090000000002</v>
      </c>
    </row>
    <row r="4824" spans="1:17" x14ac:dyDescent="0.2">
      <c r="A4824" s="19">
        <v>32111049</v>
      </c>
      <c r="B4824" s="19" t="s">
        <v>4037</v>
      </c>
      <c r="C4824" s="72"/>
      <c r="D4824" s="73">
        <v>182</v>
      </c>
      <c r="E4824" s="74">
        <v>0</v>
      </c>
      <c r="G4824" s="75">
        <v>19.618320000000001</v>
      </c>
      <c r="H4824" s="75">
        <v>321.21269999999998</v>
      </c>
      <c r="I4824" s="75">
        <v>310.851</v>
      </c>
      <c r="J4824" s="75">
        <v>293.58150000000001</v>
      </c>
      <c r="K4824" s="75">
        <v>241.77299999999997</v>
      </c>
      <c r="L4824" s="76">
        <v>0</v>
      </c>
      <c r="M4824" s="75">
        <v>310.851</v>
      </c>
      <c r="N4824" s="75">
        <v>310.851</v>
      </c>
      <c r="O4824" s="75">
        <v>310.851</v>
      </c>
      <c r="P4824" s="77">
        <v>0</v>
      </c>
      <c r="Q4824" s="77">
        <v>321.21269999999998</v>
      </c>
    </row>
    <row r="4825" spans="1:17" x14ac:dyDescent="0.2">
      <c r="A4825" s="19">
        <v>32111056</v>
      </c>
      <c r="B4825" s="19" t="s">
        <v>1862</v>
      </c>
      <c r="C4825" s="72"/>
      <c r="D4825" s="73">
        <v>33114.25</v>
      </c>
      <c r="E4825" s="74">
        <v>0</v>
      </c>
      <c r="G4825" s="75">
        <v>19.618320000000001</v>
      </c>
      <c r="H4825" s="75">
        <v>331.19159999999999</v>
      </c>
      <c r="I4825" s="75">
        <v>320.50800000000004</v>
      </c>
      <c r="J4825" s="75">
        <v>302.702</v>
      </c>
      <c r="K4825" s="75">
        <v>249.28399999999999</v>
      </c>
      <c r="L4825" s="76">
        <v>0</v>
      </c>
      <c r="M4825" s="75">
        <v>320.50800000000004</v>
      </c>
      <c r="N4825" s="75">
        <v>320.50800000000004</v>
      </c>
      <c r="O4825" s="75">
        <v>320.50800000000004</v>
      </c>
      <c r="P4825" s="77">
        <v>0</v>
      </c>
      <c r="Q4825" s="77">
        <v>331.19159999999999</v>
      </c>
    </row>
    <row r="4826" spans="1:17" x14ac:dyDescent="0.2">
      <c r="A4826" s="19">
        <v>32111064</v>
      </c>
      <c r="B4826" s="19" t="s">
        <v>699</v>
      </c>
      <c r="C4826" s="72"/>
      <c r="D4826" s="73">
        <v>783</v>
      </c>
      <c r="E4826" s="74">
        <v>0</v>
      </c>
      <c r="G4826" s="75">
        <v>41.177824999999999</v>
      </c>
      <c r="H4826" s="75">
        <v>87.652500000000003</v>
      </c>
      <c r="I4826" s="75">
        <v>84.825000000000017</v>
      </c>
      <c r="J4826" s="75">
        <v>80.112499999999997</v>
      </c>
      <c r="K4826" s="75">
        <v>65.974999999999994</v>
      </c>
      <c r="L4826" s="74" t="s">
        <v>674</v>
      </c>
      <c r="M4826" s="75">
        <v>84.825000000000017</v>
      </c>
      <c r="N4826" s="75">
        <v>84.825000000000017</v>
      </c>
      <c r="O4826" s="75">
        <v>84.825000000000017</v>
      </c>
      <c r="P4826" s="75">
        <v>41.177824999999999</v>
      </c>
      <c r="Q4826" s="75">
        <v>87.652500000000003</v>
      </c>
    </row>
    <row r="4827" spans="1:17" x14ac:dyDescent="0.2">
      <c r="A4827" s="19">
        <v>32111072</v>
      </c>
      <c r="B4827" s="19" t="s">
        <v>4591</v>
      </c>
      <c r="C4827" s="72"/>
      <c r="D4827" s="73">
        <v>700.75</v>
      </c>
      <c r="E4827" s="74">
        <v>0</v>
      </c>
      <c r="G4827" s="75">
        <v>288.81893000000002</v>
      </c>
      <c r="H4827" s="75">
        <v>0</v>
      </c>
      <c r="I4827" s="75">
        <v>0</v>
      </c>
      <c r="J4827" s="75">
        <v>0</v>
      </c>
      <c r="K4827" s="75">
        <v>0</v>
      </c>
      <c r="L4827" s="76">
        <v>98.12700000000001</v>
      </c>
      <c r="M4827" s="75">
        <v>0</v>
      </c>
      <c r="N4827" s="75">
        <v>0</v>
      </c>
      <c r="O4827" s="75">
        <v>0</v>
      </c>
      <c r="P4827" s="77">
        <v>0</v>
      </c>
      <c r="Q4827" s="77">
        <v>288.81893000000002</v>
      </c>
    </row>
    <row r="4828" spans="1:17" x14ac:dyDescent="0.2">
      <c r="A4828" s="19">
        <v>32111080</v>
      </c>
      <c r="B4828" s="19" t="s">
        <v>734</v>
      </c>
      <c r="C4828" s="72" t="s">
        <v>735</v>
      </c>
      <c r="D4828" s="73">
        <v>514.75</v>
      </c>
      <c r="E4828" s="74">
        <v>0</v>
      </c>
      <c r="G4828" s="75">
        <v>0</v>
      </c>
      <c r="H4828" s="75">
        <v>0</v>
      </c>
      <c r="I4828" s="75">
        <v>0</v>
      </c>
      <c r="J4828" s="75">
        <v>0</v>
      </c>
      <c r="K4828" s="75">
        <v>0</v>
      </c>
      <c r="L4828" s="74" t="s">
        <v>674</v>
      </c>
      <c r="M4828" s="75">
        <v>0</v>
      </c>
      <c r="N4828" s="75">
        <v>0</v>
      </c>
      <c r="O4828" s="75">
        <v>0</v>
      </c>
      <c r="P4828" s="75">
        <v>0</v>
      </c>
      <c r="Q4828" s="75">
        <v>0</v>
      </c>
    </row>
    <row r="4829" spans="1:17" x14ac:dyDescent="0.2">
      <c r="A4829" s="19">
        <v>32111098</v>
      </c>
      <c r="B4829" s="19" t="s">
        <v>4348</v>
      </c>
      <c r="C4829" s="72"/>
      <c r="D4829" s="73">
        <v>130</v>
      </c>
      <c r="E4829" s="74">
        <v>0</v>
      </c>
      <c r="G4829" s="75">
        <v>34.405875000000002</v>
      </c>
      <c r="H4829" s="75">
        <v>73.237499999999997</v>
      </c>
      <c r="I4829" s="75">
        <v>70.875000000000014</v>
      </c>
      <c r="J4829" s="75">
        <v>66.9375</v>
      </c>
      <c r="K4829" s="75">
        <v>55.125</v>
      </c>
      <c r="L4829" s="74" t="s">
        <v>674</v>
      </c>
      <c r="M4829" s="75">
        <v>70.875000000000014</v>
      </c>
      <c r="N4829" s="75">
        <v>70.875000000000014</v>
      </c>
      <c r="O4829" s="75">
        <v>70.875000000000014</v>
      </c>
      <c r="P4829" s="75">
        <v>34.405875000000002</v>
      </c>
      <c r="Q4829" s="75">
        <v>73.237499999999997</v>
      </c>
    </row>
    <row r="4830" spans="1:17" x14ac:dyDescent="0.2">
      <c r="A4830" s="19">
        <v>32111106</v>
      </c>
      <c r="B4830" s="19" t="s">
        <v>3151</v>
      </c>
      <c r="C4830" s="72"/>
      <c r="D4830" s="73">
        <v>621</v>
      </c>
      <c r="E4830" s="74">
        <v>0</v>
      </c>
      <c r="G4830" s="75">
        <v>288.81893000000002</v>
      </c>
      <c r="H4830" s="75">
        <v>352.50720000000001</v>
      </c>
      <c r="I4830" s="75">
        <v>341.13600000000002</v>
      </c>
      <c r="J4830" s="75">
        <v>322.18400000000003</v>
      </c>
      <c r="K4830" s="75">
        <v>265.32799999999997</v>
      </c>
      <c r="L4830" s="76">
        <v>98.12700000000001</v>
      </c>
      <c r="M4830" s="75">
        <v>341.13600000000002</v>
      </c>
      <c r="N4830" s="75">
        <v>341.13600000000002</v>
      </c>
      <c r="O4830" s="75">
        <v>341.13600000000002</v>
      </c>
      <c r="P4830" s="77">
        <v>98.12700000000001</v>
      </c>
      <c r="Q4830" s="77">
        <v>352.50720000000001</v>
      </c>
    </row>
    <row r="4831" spans="1:17" x14ac:dyDescent="0.2">
      <c r="A4831" s="19">
        <v>32111114</v>
      </c>
      <c r="B4831" s="19" t="s">
        <v>1190</v>
      </c>
      <c r="C4831" s="72"/>
      <c r="D4831" s="73">
        <v>41.75</v>
      </c>
      <c r="E4831" s="74">
        <v>0</v>
      </c>
      <c r="G4831" s="75">
        <v>288.81893000000002</v>
      </c>
      <c r="H4831" s="75">
        <v>352.50720000000001</v>
      </c>
      <c r="I4831" s="75">
        <v>341.13600000000002</v>
      </c>
      <c r="J4831" s="75">
        <v>322.18400000000003</v>
      </c>
      <c r="K4831" s="75">
        <v>265.32799999999997</v>
      </c>
      <c r="L4831" s="76">
        <v>98.12700000000001</v>
      </c>
      <c r="M4831" s="75">
        <v>341.13600000000002</v>
      </c>
      <c r="N4831" s="75">
        <v>341.13600000000002</v>
      </c>
      <c r="O4831" s="75">
        <v>341.13600000000002</v>
      </c>
      <c r="P4831" s="77">
        <v>98.12700000000001</v>
      </c>
      <c r="Q4831" s="77">
        <v>352.50720000000001</v>
      </c>
    </row>
    <row r="4832" spans="1:17" x14ac:dyDescent="0.2">
      <c r="A4832" s="19">
        <v>32111122</v>
      </c>
      <c r="B4832" s="19" t="s">
        <v>2273</v>
      </c>
      <c r="C4832" s="72"/>
      <c r="D4832" s="73">
        <v>963.75</v>
      </c>
      <c r="E4832" s="74">
        <v>0</v>
      </c>
      <c r="G4832" s="75">
        <v>14.190511999999998</v>
      </c>
      <c r="H4832" s="75">
        <v>30.206399999999999</v>
      </c>
      <c r="I4832" s="75">
        <v>29.232000000000003</v>
      </c>
      <c r="J4832" s="75">
        <v>27.607999999999997</v>
      </c>
      <c r="K4832" s="75">
        <v>22.735999999999997</v>
      </c>
      <c r="L4832" s="74" t="s">
        <v>674</v>
      </c>
      <c r="M4832" s="75">
        <v>29.232000000000003</v>
      </c>
      <c r="N4832" s="75">
        <v>29.232000000000003</v>
      </c>
      <c r="O4832" s="75">
        <v>29.232000000000003</v>
      </c>
      <c r="P4832" s="75">
        <v>14.190511999999998</v>
      </c>
      <c r="Q4832" s="75">
        <v>30.206399999999999</v>
      </c>
    </row>
    <row r="4833" spans="1:17" x14ac:dyDescent="0.2">
      <c r="A4833" s="19">
        <v>32111130</v>
      </c>
      <c r="B4833" s="19" t="s">
        <v>3154</v>
      </c>
      <c r="C4833" s="72"/>
      <c r="D4833" s="73">
        <v>247.5</v>
      </c>
      <c r="E4833" s="74">
        <v>0</v>
      </c>
      <c r="G4833" s="75">
        <v>60.816479999999999</v>
      </c>
      <c r="H4833" s="75">
        <v>129.45599999999999</v>
      </c>
      <c r="I4833" s="75">
        <v>125.28000000000002</v>
      </c>
      <c r="J4833" s="75">
        <v>118.32</v>
      </c>
      <c r="K4833" s="75">
        <v>97.439999999999984</v>
      </c>
      <c r="L4833" s="74" t="s">
        <v>674</v>
      </c>
      <c r="M4833" s="75">
        <v>125.28000000000002</v>
      </c>
      <c r="N4833" s="75">
        <v>125.28000000000002</v>
      </c>
      <c r="O4833" s="75">
        <v>125.28000000000002</v>
      </c>
      <c r="P4833" s="75">
        <v>60.816479999999999</v>
      </c>
      <c r="Q4833" s="75">
        <v>129.45599999999999</v>
      </c>
    </row>
    <row r="4834" spans="1:17" x14ac:dyDescent="0.2">
      <c r="A4834" s="19">
        <v>32111155</v>
      </c>
      <c r="B4834" s="19" t="s">
        <v>2407</v>
      </c>
      <c r="C4834" s="72"/>
      <c r="D4834" s="73">
        <v>226.25</v>
      </c>
      <c r="E4834" s="74">
        <v>0</v>
      </c>
      <c r="G4834" s="75">
        <v>27.367416000000002</v>
      </c>
      <c r="H4834" s="75">
        <v>58.255200000000002</v>
      </c>
      <c r="I4834" s="75">
        <v>56.376000000000012</v>
      </c>
      <c r="J4834" s="75">
        <v>53.244</v>
      </c>
      <c r="K4834" s="75">
        <v>43.847999999999999</v>
      </c>
      <c r="L4834" s="74" t="s">
        <v>674</v>
      </c>
      <c r="M4834" s="75">
        <v>56.376000000000012</v>
      </c>
      <c r="N4834" s="75">
        <v>56.376000000000012</v>
      </c>
      <c r="O4834" s="75">
        <v>56.376000000000012</v>
      </c>
      <c r="P4834" s="75">
        <v>27.367416000000002</v>
      </c>
      <c r="Q4834" s="75">
        <v>58.255200000000002</v>
      </c>
    </row>
    <row r="4835" spans="1:17" x14ac:dyDescent="0.2">
      <c r="A4835" s="19">
        <v>32111171</v>
      </c>
      <c r="B4835" s="19" t="s">
        <v>3307</v>
      </c>
      <c r="C4835" s="72"/>
      <c r="D4835" s="73">
        <v>50831</v>
      </c>
      <c r="E4835" s="74">
        <v>0</v>
      </c>
      <c r="G4835" s="75">
        <v>0</v>
      </c>
      <c r="H4835" s="75">
        <v>7.7190000000000012</v>
      </c>
      <c r="I4835" s="75">
        <v>7.4700000000000006</v>
      </c>
      <c r="J4835" s="75">
        <v>7.0550000000000006</v>
      </c>
      <c r="K4835" s="75">
        <v>5.8100000000000005</v>
      </c>
      <c r="L4835" s="76">
        <v>0</v>
      </c>
      <c r="M4835" s="75">
        <v>7.4700000000000006</v>
      </c>
      <c r="N4835" s="75">
        <v>7.4700000000000006</v>
      </c>
      <c r="O4835" s="75">
        <v>7.4700000000000006</v>
      </c>
      <c r="P4835" s="77">
        <v>0</v>
      </c>
      <c r="Q4835" s="77">
        <v>7.7190000000000012</v>
      </c>
    </row>
    <row r="4836" spans="1:17" x14ac:dyDescent="0.2">
      <c r="A4836" s="19">
        <v>32111189</v>
      </c>
      <c r="B4836" s="19" t="s">
        <v>4815</v>
      </c>
      <c r="C4836" s="72"/>
      <c r="D4836" s="73">
        <v>2407</v>
      </c>
      <c r="E4836" s="74">
        <v>0</v>
      </c>
      <c r="G4836" s="75">
        <v>21.844999999999999</v>
      </c>
      <c r="H4836" s="75">
        <v>46.5</v>
      </c>
      <c r="I4836" s="75">
        <v>45.000000000000007</v>
      </c>
      <c r="J4836" s="75">
        <v>42.5</v>
      </c>
      <c r="K4836" s="75">
        <v>35</v>
      </c>
      <c r="L4836" s="74" t="s">
        <v>674</v>
      </c>
      <c r="M4836" s="75">
        <v>45.000000000000007</v>
      </c>
      <c r="N4836" s="75">
        <v>45.000000000000007</v>
      </c>
      <c r="O4836" s="75">
        <v>45.000000000000007</v>
      </c>
      <c r="P4836" s="75">
        <v>21.844999999999999</v>
      </c>
      <c r="Q4836" s="75">
        <v>46.5</v>
      </c>
    </row>
    <row r="4837" spans="1:17" x14ac:dyDescent="0.2">
      <c r="A4837" s="19">
        <v>32111197</v>
      </c>
      <c r="B4837" s="19" t="s">
        <v>4816</v>
      </c>
      <c r="C4837" s="72"/>
      <c r="D4837" s="73">
        <v>2100.25</v>
      </c>
      <c r="E4837" s="74">
        <v>0</v>
      </c>
      <c r="G4837" s="75">
        <v>76.001979999999989</v>
      </c>
      <c r="H4837" s="75">
        <v>212.04000000000002</v>
      </c>
      <c r="I4837" s="75">
        <v>205.20000000000002</v>
      </c>
      <c r="J4837" s="75">
        <v>193.79999999999998</v>
      </c>
      <c r="K4837" s="75">
        <v>159.6</v>
      </c>
      <c r="L4837" s="76">
        <v>0</v>
      </c>
      <c r="M4837" s="75">
        <v>205.20000000000002</v>
      </c>
      <c r="N4837" s="75">
        <v>205.20000000000002</v>
      </c>
      <c r="O4837" s="75">
        <v>205.20000000000002</v>
      </c>
      <c r="P4837" s="77">
        <v>0</v>
      </c>
      <c r="Q4837" s="77">
        <v>212.04000000000002</v>
      </c>
    </row>
    <row r="4838" spans="1:17" x14ac:dyDescent="0.2">
      <c r="A4838" s="19">
        <v>32111205</v>
      </c>
      <c r="B4838" s="19" t="s">
        <v>4817</v>
      </c>
      <c r="C4838" s="72"/>
      <c r="D4838" s="73">
        <v>1817.5</v>
      </c>
      <c r="E4838" s="74">
        <v>0</v>
      </c>
      <c r="G4838" s="75">
        <v>0</v>
      </c>
      <c r="H4838" s="75">
        <v>60.45</v>
      </c>
      <c r="I4838" s="75">
        <v>58.5</v>
      </c>
      <c r="J4838" s="75">
        <v>55.25</v>
      </c>
      <c r="K4838" s="75">
        <v>45.5</v>
      </c>
      <c r="L4838" s="76">
        <v>0</v>
      </c>
      <c r="M4838" s="75">
        <v>58.5</v>
      </c>
      <c r="N4838" s="75">
        <v>58.5</v>
      </c>
      <c r="O4838" s="75">
        <v>58.5</v>
      </c>
      <c r="P4838" s="77">
        <v>0</v>
      </c>
      <c r="Q4838" s="77">
        <v>60.45</v>
      </c>
    </row>
    <row r="4839" spans="1:17" x14ac:dyDescent="0.2">
      <c r="A4839" s="19">
        <v>32111213</v>
      </c>
      <c r="B4839" s="19" t="s">
        <v>2991</v>
      </c>
      <c r="C4839" s="72"/>
      <c r="D4839" s="73">
        <v>1860</v>
      </c>
      <c r="E4839" s="74">
        <v>0</v>
      </c>
      <c r="G4839" s="75">
        <v>57.6708</v>
      </c>
      <c r="H4839" s="75">
        <v>122.76</v>
      </c>
      <c r="I4839" s="75">
        <v>118.80000000000001</v>
      </c>
      <c r="J4839" s="75">
        <v>112.2</v>
      </c>
      <c r="K4839" s="75">
        <v>92.399999999999991</v>
      </c>
      <c r="L4839" s="74" t="s">
        <v>674</v>
      </c>
      <c r="M4839" s="75">
        <v>118.80000000000001</v>
      </c>
      <c r="N4839" s="75">
        <v>118.80000000000001</v>
      </c>
      <c r="O4839" s="75">
        <v>118.80000000000001</v>
      </c>
      <c r="P4839" s="75">
        <v>57.6708</v>
      </c>
      <c r="Q4839" s="75">
        <v>122.76</v>
      </c>
    </row>
    <row r="4840" spans="1:17" x14ac:dyDescent="0.2">
      <c r="A4840" s="19">
        <v>32111221</v>
      </c>
      <c r="B4840" s="19" t="s">
        <v>973</v>
      </c>
      <c r="C4840" s="72"/>
      <c r="D4840" s="73">
        <v>23</v>
      </c>
      <c r="E4840" s="74">
        <v>0</v>
      </c>
      <c r="G4840" s="75">
        <v>0</v>
      </c>
      <c r="H4840" s="75" t="e">
        <v>#N/A</v>
      </c>
      <c r="I4840" s="75" t="e">
        <v>#N/A</v>
      </c>
      <c r="J4840" s="75" t="e">
        <v>#N/A</v>
      </c>
      <c r="K4840" s="75" t="e">
        <v>#N/A</v>
      </c>
      <c r="L4840" s="76">
        <v>0</v>
      </c>
      <c r="M4840" s="75" t="e">
        <v>#N/A</v>
      </c>
      <c r="N4840" s="75" t="e">
        <v>#N/A</v>
      </c>
      <c r="O4840" s="75" t="e">
        <v>#N/A</v>
      </c>
      <c r="P4840" s="77"/>
      <c r="Q4840" s="77"/>
    </row>
    <row r="4841" spans="1:17" x14ac:dyDescent="0.2">
      <c r="A4841" s="19">
        <v>32111239</v>
      </c>
      <c r="B4841" s="19" t="s">
        <v>3605</v>
      </c>
      <c r="C4841" s="72"/>
      <c r="D4841" s="73">
        <v>1144.75</v>
      </c>
      <c r="E4841" s="74">
        <v>0</v>
      </c>
      <c r="G4841" s="75">
        <v>55.049399999999999</v>
      </c>
      <c r="H4841" s="75">
        <v>117.18</v>
      </c>
      <c r="I4841" s="75">
        <v>113.40000000000002</v>
      </c>
      <c r="J4841" s="75">
        <v>107.1</v>
      </c>
      <c r="K4841" s="75">
        <v>88.199999999999989</v>
      </c>
      <c r="L4841" s="74" t="s">
        <v>674</v>
      </c>
      <c r="M4841" s="75">
        <v>113.40000000000002</v>
      </c>
      <c r="N4841" s="75">
        <v>113.40000000000002</v>
      </c>
      <c r="O4841" s="75">
        <v>113.40000000000002</v>
      </c>
      <c r="P4841" s="75">
        <v>55.049399999999999</v>
      </c>
      <c r="Q4841" s="75">
        <v>117.18</v>
      </c>
    </row>
    <row r="4842" spans="1:17" x14ac:dyDescent="0.2">
      <c r="A4842" s="19">
        <v>32111247</v>
      </c>
      <c r="B4842" s="19" t="s">
        <v>3606</v>
      </c>
      <c r="C4842" s="72"/>
      <c r="D4842" s="73">
        <v>1275.5</v>
      </c>
      <c r="E4842" s="74">
        <v>0</v>
      </c>
      <c r="G4842" s="75">
        <v>14.8546</v>
      </c>
      <c r="H4842" s="75">
        <v>31.62</v>
      </c>
      <c r="I4842" s="75">
        <v>30.600000000000005</v>
      </c>
      <c r="J4842" s="75">
        <v>28.9</v>
      </c>
      <c r="K4842" s="75">
        <v>23.799999999999997</v>
      </c>
      <c r="L4842" s="74" t="s">
        <v>674</v>
      </c>
      <c r="M4842" s="75">
        <v>30.600000000000005</v>
      </c>
      <c r="N4842" s="75">
        <v>30.600000000000005</v>
      </c>
      <c r="O4842" s="75">
        <v>30.600000000000005</v>
      </c>
      <c r="P4842" s="75">
        <v>14.8546</v>
      </c>
      <c r="Q4842" s="75">
        <v>31.62</v>
      </c>
    </row>
    <row r="4843" spans="1:17" x14ac:dyDescent="0.2">
      <c r="A4843" s="19">
        <v>32111254</v>
      </c>
      <c r="B4843" s="19" t="s">
        <v>3730</v>
      </c>
      <c r="C4843" s="72"/>
      <c r="D4843" s="73">
        <v>2656.5</v>
      </c>
      <c r="E4843" s="74">
        <v>0</v>
      </c>
      <c r="G4843" s="75">
        <v>11.468624999999999</v>
      </c>
      <c r="H4843" s="75">
        <v>24.412500000000001</v>
      </c>
      <c r="I4843" s="75">
        <v>23.625000000000004</v>
      </c>
      <c r="J4843" s="75">
        <v>22.3125</v>
      </c>
      <c r="K4843" s="75">
        <v>18.375</v>
      </c>
      <c r="L4843" s="74" t="s">
        <v>674</v>
      </c>
      <c r="M4843" s="75">
        <v>23.625000000000004</v>
      </c>
      <c r="N4843" s="75">
        <v>23.625000000000004</v>
      </c>
      <c r="O4843" s="75">
        <v>23.625000000000004</v>
      </c>
      <c r="P4843" s="75">
        <v>11.468624999999999</v>
      </c>
      <c r="Q4843" s="75">
        <v>24.412500000000001</v>
      </c>
    </row>
    <row r="4844" spans="1:17" x14ac:dyDescent="0.2">
      <c r="A4844" s="19">
        <v>32111262</v>
      </c>
      <c r="B4844" s="19" t="s">
        <v>797</v>
      </c>
      <c r="C4844" s="72"/>
      <c r="D4844" s="73">
        <v>181.5</v>
      </c>
      <c r="E4844" s="74">
        <v>0</v>
      </c>
      <c r="G4844" s="75">
        <v>6.5535000000000005</v>
      </c>
      <c r="H4844" s="75">
        <v>13.950000000000001</v>
      </c>
      <c r="I4844" s="75">
        <v>13.500000000000002</v>
      </c>
      <c r="J4844" s="75">
        <v>12.75</v>
      </c>
      <c r="K4844" s="75">
        <v>10.5</v>
      </c>
      <c r="L4844" s="74" t="s">
        <v>674</v>
      </c>
      <c r="M4844" s="75">
        <v>13.500000000000002</v>
      </c>
      <c r="N4844" s="75">
        <v>13.500000000000002</v>
      </c>
      <c r="O4844" s="75">
        <v>13.500000000000002</v>
      </c>
      <c r="P4844" s="75">
        <v>6.5535000000000005</v>
      </c>
      <c r="Q4844" s="75">
        <v>13.950000000000001</v>
      </c>
    </row>
    <row r="4845" spans="1:17" x14ac:dyDescent="0.2">
      <c r="A4845" s="19">
        <v>32111270</v>
      </c>
      <c r="B4845" s="19" t="s">
        <v>1057</v>
      </c>
      <c r="C4845" s="72"/>
      <c r="D4845" s="73">
        <v>339.25</v>
      </c>
      <c r="E4845" s="74">
        <v>0</v>
      </c>
      <c r="G4845" s="75">
        <v>248.28961000000004</v>
      </c>
      <c r="H4845" s="75">
        <v>2424.8076000000001</v>
      </c>
      <c r="I4845" s="75">
        <v>2346.5880000000002</v>
      </c>
      <c r="J4845" s="75">
        <v>2216.2220000000002</v>
      </c>
      <c r="K4845" s="75">
        <v>1825.124</v>
      </c>
      <c r="L4845" s="76">
        <v>1468.0170000000001</v>
      </c>
      <c r="M4845" s="75">
        <v>2346.5880000000002</v>
      </c>
      <c r="N4845" s="75">
        <v>2346.5880000000002</v>
      </c>
      <c r="O4845" s="75">
        <v>2346.5880000000002</v>
      </c>
      <c r="P4845" s="77">
        <v>248.28961000000004</v>
      </c>
      <c r="Q4845" s="77">
        <v>2424.8076000000001</v>
      </c>
    </row>
    <row r="4846" spans="1:17" x14ac:dyDescent="0.2">
      <c r="A4846" s="19">
        <v>32111288</v>
      </c>
      <c r="B4846" s="19" t="s">
        <v>728</v>
      </c>
      <c r="C4846" s="72"/>
      <c r="D4846" s="73">
        <v>1357.75</v>
      </c>
      <c r="E4846" s="74">
        <v>0</v>
      </c>
      <c r="G4846" s="75">
        <v>102.34984000000001</v>
      </c>
      <c r="H4846" s="75">
        <v>667.36800000000005</v>
      </c>
      <c r="I4846" s="75">
        <v>645.84</v>
      </c>
      <c r="J4846" s="75">
        <v>609.96</v>
      </c>
      <c r="K4846" s="75">
        <v>502.32</v>
      </c>
      <c r="L4846" s="76">
        <v>567.45900000000006</v>
      </c>
      <c r="M4846" s="75">
        <v>645.84</v>
      </c>
      <c r="N4846" s="75">
        <v>645.84</v>
      </c>
      <c r="O4846" s="75">
        <v>645.84</v>
      </c>
      <c r="P4846" s="77">
        <v>102.34984000000001</v>
      </c>
      <c r="Q4846" s="77">
        <v>667.36800000000005</v>
      </c>
    </row>
    <row r="4847" spans="1:17" x14ac:dyDescent="0.2">
      <c r="A4847" s="19">
        <v>32111296</v>
      </c>
      <c r="B4847" s="19" t="s">
        <v>718</v>
      </c>
      <c r="C4847" s="72"/>
      <c r="D4847" s="73">
        <v>1339.5</v>
      </c>
      <c r="E4847" s="74">
        <v>0</v>
      </c>
      <c r="G4847" s="75">
        <v>27.944124000000002</v>
      </c>
      <c r="H4847" s="75">
        <v>59.482800000000005</v>
      </c>
      <c r="I4847" s="75">
        <v>57.564000000000007</v>
      </c>
      <c r="J4847" s="75">
        <v>54.366</v>
      </c>
      <c r="K4847" s="75">
        <v>44.771999999999998</v>
      </c>
      <c r="L4847" s="74" t="s">
        <v>674</v>
      </c>
      <c r="M4847" s="75">
        <v>57.564000000000007</v>
      </c>
      <c r="N4847" s="75">
        <v>57.564000000000007</v>
      </c>
      <c r="O4847" s="75">
        <v>57.564000000000007</v>
      </c>
      <c r="P4847" s="75">
        <v>27.944124000000002</v>
      </c>
      <c r="Q4847" s="75">
        <v>59.482800000000005</v>
      </c>
    </row>
    <row r="4848" spans="1:17" x14ac:dyDescent="0.2">
      <c r="A4848" s="19">
        <v>32111304</v>
      </c>
      <c r="B4848" s="19" t="s">
        <v>741</v>
      </c>
      <c r="C4848" s="72"/>
      <c r="D4848" s="73">
        <v>147.75</v>
      </c>
      <c r="E4848" s="74">
        <v>0</v>
      </c>
      <c r="G4848" s="75">
        <v>175.32923000000002</v>
      </c>
      <c r="H4848" s="75">
        <v>2438.6088</v>
      </c>
      <c r="I4848" s="75">
        <v>2359.944</v>
      </c>
      <c r="J4848" s="75">
        <v>2228.8359999999998</v>
      </c>
      <c r="K4848" s="75">
        <v>1835.5119999999997</v>
      </c>
      <c r="L4848" s="76">
        <v>1468.0170000000001</v>
      </c>
      <c r="M4848" s="75">
        <v>2359.944</v>
      </c>
      <c r="N4848" s="75">
        <v>2359.944</v>
      </c>
      <c r="O4848" s="75">
        <v>2359.944</v>
      </c>
      <c r="P4848" s="77">
        <v>175.32923000000002</v>
      </c>
      <c r="Q4848" s="77">
        <v>2438.6088</v>
      </c>
    </row>
    <row r="4849" spans="1:17" x14ac:dyDescent="0.2">
      <c r="A4849" s="19">
        <v>32111312</v>
      </c>
      <c r="B4849" s="19" t="s">
        <v>137</v>
      </c>
      <c r="C4849" s="72"/>
      <c r="D4849" s="73">
        <v>147.75</v>
      </c>
      <c r="E4849" s="74">
        <v>0</v>
      </c>
      <c r="G4849" s="75">
        <v>50.890112000000002</v>
      </c>
      <c r="H4849" s="75">
        <v>108.32640000000001</v>
      </c>
      <c r="I4849" s="75">
        <v>104.83200000000002</v>
      </c>
      <c r="J4849" s="75">
        <v>99.007999999999996</v>
      </c>
      <c r="K4849" s="75">
        <v>81.536000000000001</v>
      </c>
      <c r="L4849" s="74" t="s">
        <v>674</v>
      </c>
      <c r="M4849" s="75">
        <v>104.83200000000002</v>
      </c>
      <c r="N4849" s="75">
        <v>104.83200000000002</v>
      </c>
      <c r="O4849" s="75">
        <v>104.83200000000002</v>
      </c>
      <c r="P4849" s="75">
        <v>50.890112000000002</v>
      </c>
      <c r="Q4849" s="75">
        <v>108.32640000000001</v>
      </c>
    </row>
    <row r="4850" spans="1:17" x14ac:dyDescent="0.2">
      <c r="A4850" s="19">
        <v>32111320</v>
      </c>
      <c r="B4850" s="19" t="s">
        <v>4262</v>
      </c>
      <c r="C4850" s="72"/>
      <c r="D4850" s="73">
        <v>3973</v>
      </c>
      <c r="E4850" s="74">
        <v>0</v>
      </c>
      <c r="G4850" s="75">
        <v>319.76711</v>
      </c>
      <c r="H4850" s="75">
        <v>680.66700000000003</v>
      </c>
      <c r="I4850" s="75">
        <v>658.71</v>
      </c>
      <c r="J4850" s="75">
        <v>622.11500000000001</v>
      </c>
      <c r="K4850" s="75">
        <v>512.32999999999993</v>
      </c>
      <c r="L4850" s="74" t="s">
        <v>674</v>
      </c>
      <c r="M4850" s="75">
        <v>658.71</v>
      </c>
      <c r="N4850" s="75">
        <v>658.71</v>
      </c>
      <c r="O4850" s="75">
        <v>658.71</v>
      </c>
      <c r="P4850" s="75">
        <v>319.76711</v>
      </c>
      <c r="Q4850" s="75">
        <v>680.66700000000003</v>
      </c>
    </row>
    <row r="4851" spans="1:17" x14ac:dyDescent="0.2">
      <c r="A4851" s="19">
        <v>32111338</v>
      </c>
      <c r="B4851" s="19" t="s">
        <v>3540</v>
      </c>
      <c r="C4851" s="72"/>
      <c r="D4851" s="73">
        <v>185</v>
      </c>
      <c r="E4851" s="74">
        <v>0</v>
      </c>
      <c r="G4851" s="75">
        <v>2.044692</v>
      </c>
      <c r="H4851" s="75">
        <v>4.3524000000000003</v>
      </c>
      <c r="I4851" s="75">
        <v>4.2120000000000006</v>
      </c>
      <c r="J4851" s="75">
        <v>3.9779999999999998</v>
      </c>
      <c r="K4851" s="75">
        <v>3.2759999999999998</v>
      </c>
      <c r="L4851" s="74" t="s">
        <v>674</v>
      </c>
      <c r="M4851" s="75">
        <v>4.2120000000000006</v>
      </c>
      <c r="N4851" s="75">
        <v>4.2120000000000006</v>
      </c>
      <c r="O4851" s="75">
        <v>4.2120000000000006</v>
      </c>
      <c r="P4851" s="75">
        <v>2.044692</v>
      </c>
      <c r="Q4851" s="75">
        <v>4.3524000000000003</v>
      </c>
    </row>
    <row r="4852" spans="1:17" x14ac:dyDescent="0.2">
      <c r="A4852" s="19">
        <v>32111346</v>
      </c>
      <c r="B4852" s="19" t="s">
        <v>1179</v>
      </c>
      <c r="C4852" s="72"/>
      <c r="D4852" s="73">
        <v>1222.5</v>
      </c>
      <c r="E4852" s="74">
        <v>0</v>
      </c>
      <c r="G4852" s="75">
        <v>1228.27412</v>
      </c>
      <c r="H4852" s="75">
        <v>4557</v>
      </c>
      <c r="I4852" s="75">
        <v>4410</v>
      </c>
      <c r="J4852" s="75">
        <v>4165</v>
      </c>
      <c r="K4852" s="75">
        <v>3430</v>
      </c>
      <c r="L4852" s="76">
        <v>2463.7049999999999</v>
      </c>
      <c r="M4852" s="75">
        <v>4410</v>
      </c>
      <c r="N4852" s="75">
        <v>4410</v>
      </c>
      <c r="O4852" s="75">
        <v>4410</v>
      </c>
      <c r="P4852" s="77">
        <v>1228.27412</v>
      </c>
      <c r="Q4852" s="77">
        <v>4557</v>
      </c>
    </row>
    <row r="4853" spans="1:17" x14ac:dyDescent="0.2">
      <c r="A4853" s="19">
        <v>32111353</v>
      </c>
      <c r="B4853" s="19" t="s">
        <v>789</v>
      </c>
      <c r="C4853" s="72"/>
      <c r="D4853" s="73">
        <v>1180.75</v>
      </c>
      <c r="E4853" s="74">
        <v>0</v>
      </c>
      <c r="G4853" s="75">
        <v>11.687075</v>
      </c>
      <c r="H4853" s="75">
        <v>24.877500000000001</v>
      </c>
      <c r="I4853" s="75">
        <v>24.075000000000003</v>
      </c>
      <c r="J4853" s="75">
        <v>22.737500000000001</v>
      </c>
      <c r="K4853" s="75">
        <v>18.724999999999998</v>
      </c>
      <c r="L4853" s="74" t="s">
        <v>674</v>
      </c>
      <c r="M4853" s="75">
        <v>24.075000000000003</v>
      </c>
      <c r="N4853" s="75">
        <v>24.075000000000003</v>
      </c>
      <c r="O4853" s="75">
        <v>24.075000000000003</v>
      </c>
      <c r="P4853" s="75">
        <v>11.687075</v>
      </c>
      <c r="Q4853" s="75">
        <v>24.877500000000001</v>
      </c>
    </row>
    <row r="4854" spans="1:17" x14ac:dyDescent="0.2">
      <c r="A4854" s="19">
        <v>32111361</v>
      </c>
      <c r="B4854" s="19" t="s">
        <v>1630</v>
      </c>
      <c r="C4854" s="72"/>
      <c r="D4854" s="73">
        <v>903.25</v>
      </c>
      <c r="E4854" s="74">
        <v>0</v>
      </c>
      <c r="G4854" s="75">
        <v>6.0832000000000006</v>
      </c>
      <c r="H4854" s="75">
        <v>66.262500000000003</v>
      </c>
      <c r="I4854" s="75">
        <v>64.125</v>
      </c>
      <c r="J4854" s="75">
        <v>60.5625</v>
      </c>
      <c r="K4854" s="75">
        <v>49.875</v>
      </c>
      <c r="L4854" s="76">
        <v>0</v>
      </c>
      <c r="M4854" s="75">
        <v>64.125</v>
      </c>
      <c r="N4854" s="75">
        <v>64.125</v>
      </c>
      <c r="O4854" s="75">
        <v>64.125</v>
      </c>
      <c r="P4854" s="77">
        <v>0</v>
      </c>
      <c r="Q4854" s="77">
        <v>66.262500000000003</v>
      </c>
    </row>
    <row r="4855" spans="1:17" x14ac:dyDescent="0.2">
      <c r="A4855" s="19">
        <v>32111379</v>
      </c>
      <c r="B4855" s="19" t="s">
        <v>683</v>
      </c>
      <c r="C4855" s="72"/>
      <c r="D4855" s="73">
        <v>2117.75</v>
      </c>
      <c r="E4855" s="74">
        <v>0</v>
      </c>
      <c r="G4855" s="75">
        <v>1426.399858</v>
      </c>
      <c r="H4855" s="75">
        <v>3036.2826000000005</v>
      </c>
      <c r="I4855" s="75">
        <v>2938.3380000000006</v>
      </c>
      <c r="J4855" s="75">
        <v>2775.0970000000002</v>
      </c>
      <c r="K4855" s="75">
        <v>2285.3739999999998</v>
      </c>
      <c r="L4855" s="74" t="s">
        <v>674</v>
      </c>
      <c r="M4855" s="75">
        <v>2938.3380000000006</v>
      </c>
      <c r="N4855" s="75">
        <v>2938.3380000000006</v>
      </c>
      <c r="O4855" s="75">
        <v>2938.3380000000006</v>
      </c>
      <c r="P4855" s="75">
        <v>1426.399858</v>
      </c>
      <c r="Q4855" s="75">
        <v>3036.2826000000005</v>
      </c>
    </row>
    <row r="4856" spans="1:17" x14ac:dyDescent="0.2">
      <c r="A4856" s="19">
        <v>32111387</v>
      </c>
      <c r="B4856" s="19" t="s">
        <v>2305</v>
      </c>
      <c r="C4856" s="72"/>
      <c r="D4856" s="73">
        <v>549.25</v>
      </c>
      <c r="E4856" s="74">
        <v>0</v>
      </c>
      <c r="G4856" s="75">
        <v>20.98704</v>
      </c>
      <c r="H4856" s="75">
        <v>133.6875</v>
      </c>
      <c r="I4856" s="75">
        <v>129.375</v>
      </c>
      <c r="J4856" s="75">
        <v>122.1875</v>
      </c>
      <c r="K4856" s="75">
        <v>100.625</v>
      </c>
      <c r="L4856" s="76">
        <v>0</v>
      </c>
      <c r="M4856" s="75">
        <v>129.375</v>
      </c>
      <c r="N4856" s="75">
        <v>129.375</v>
      </c>
      <c r="O4856" s="75">
        <v>129.375</v>
      </c>
      <c r="P4856" s="77">
        <v>0</v>
      </c>
      <c r="Q4856" s="77">
        <v>133.6875</v>
      </c>
    </row>
    <row r="4857" spans="1:17" x14ac:dyDescent="0.2">
      <c r="A4857" s="19">
        <v>32111395</v>
      </c>
      <c r="B4857" s="19" t="s">
        <v>4437</v>
      </c>
      <c r="C4857" s="72"/>
      <c r="D4857" s="73">
        <v>466.75</v>
      </c>
      <c r="E4857" s="74">
        <v>0</v>
      </c>
      <c r="G4857" s="75">
        <v>294.90213</v>
      </c>
      <c r="H4857" s="75">
        <v>2410.0113000000001</v>
      </c>
      <c r="I4857" s="75">
        <v>2332.2689999999998</v>
      </c>
      <c r="J4857" s="75">
        <v>2202.6985</v>
      </c>
      <c r="K4857" s="75">
        <v>1813.9869999999999</v>
      </c>
      <c r="L4857" s="76">
        <v>1120.806</v>
      </c>
      <c r="M4857" s="75">
        <v>2332.2689999999998</v>
      </c>
      <c r="N4857" s="75">
        <v>2332.2689999999998</v>
      </c>
      <c r="O4857" s="75">
        <v>2332.2689999999998</v>
      </c>
      <c r="P4857" s="77">
        <v>294.90213</v>
      </c>
      <c r="Q4857" s="77">
        <v>2410.0113000000001</v>
      </c>
    </row>
    <row r="4858" spans="1:17" x14ac:dyDescent="0.2">
      <c r="A4858" s="19">
        <v>32111403</v>
      </c>
      <c r="B4858" s="19" t="s">
        <v>4060</v>
      </c>
      <c r="C4858" s="72"/>
      <c r="D4858" s="73">
        <v>779.5</v>
      </c>
      <c r="E4858" s="74">
        <v>0</v>
      </c>
      <c r="G4858" s="75">
        <v>7.6457500000000005</v>
      </c>
      <c r="H4858" s="75">
        <v>16.275000000000002</v>
      </c>
      <c r="I4858" s="75">
        <v>15.750000000000002</v>
      </c>
      <c r="J4858" s="75">
        <v>14.875</v>
      </c>
      <c r="K4858" s="75">
        <v>12.25</v>
      </c>
      <c r="L4858" s="74" t="s">
        <v>674</v>
      </c>
      <c r="M4858" s="75">
        <v>15.750000000000002</v>
      </c>
      <c r="N4858" s="75">
        <v>15.750000000000002</v>
      </c>
      <c r="O4858" s="75">
        <v>15.750000000000002</v>
      </c>
      <c r="P4858" s="75">
        <v>7.6457500000000005</v>
      </c>
      <c r="Q4858" s="75">
        <v>16.275000000000002</v>
      </c>
    </row>
    <row r="4859" spans="1:17" x14ac:dyDescent="0.2">
      <c r="A4859" s="19">
        <v>32111411</v>
      </c>
      <c r="B4859" s="19" t="s">
        <v>4010</v>
      </c>
      <c r="C4859" s="20">
        <v>49491</v>
      </c>
      <c r="D4859" s="73">
        <v>7379</v>
      </c>
      <c r="E4859" s="74">
        <v>5993.9724999999989</v>
      </c>
      <c r="G4859" s="75">
        <v>159.20875000000001</v>
      </c>
      <c r="H4859" s="75">
        <v>290.16000000000003</v>
      </c>
      <c r="I4859" s="75">
        <v>280.8</v>
      </c>
      <c r="J4859" s="75">
        <v>265.2</v>
      </c>
      <c r="K4859" s="75">
        <v>218.39999999999998</v>
      </c>
      <c r="L4859" s="76">
        <v>75.375</v>
      </c>
      <c r="M4859" s="75">
        <v>280.8</v>
      </c>
      <c r="N4859" s="75">
        <v>280.8</v>
      </c>
      <c r="O4859" s="75">
        <v>280.8</v>
      </c>
      <c r="P4859" s="77">
        <v>75.375</v>
      </c>
      <c r="Q4859" s="77">
        <v>290.16000000000003</v>
      </c>
    </row>
    <row r="4860" spans="1:17" x14ac:dyDescent="0.2">
      <c r="A4860" s="19">
        <v>32111429</v>
      </c>
      <c r="B4860" s="19" t="s">
        <v>4011</v>
      </c>
      <c r="C4860" s="20">
        <v>49492</v>
      </c>
      <c r="D4860" s="73">
        <v>7379</v>
      </c>
      <c r="E4860" s="74">
        <v>4073.2194999999997</v>
      </c>
      <c r="G4860" s="75">
        <v>9.3149000000000015</v>
      </c>
      <c r="H4860" s="75">
        <v>266.73330000000004</v>
      </c>
      <c r="I4860" s="75">
        <v>258.12900000000002</v>
      </c>
      <c r="J4860" s="75">
        <v>243.7885</v>
      </c>
      <c r="K4860" s="75">
        <v>200.767</v>
      </c>
      <c r="L4860" s="76">
        <v>0</v>
      </c>
      <c r="M4860" s="75">
        <v>258.12900000000002</v>
      </c>
      <c r="N4860" s="75">
        <v>258.12900000000002</v>
      </c>
      <c r="O4860" s="75">
        <v>258.12900000000002</v>
      </c>
      <c r="P4860" s="77">
        <v>0</v>
      </c>
      <c r="Q4860" s="77">
        <v>266.73330000000004</v>
      </c>
    </row>
    <row r="4861" spans="1:17" x14ac:dyDescent="0.2">
      <c r="A4861" s="19">
        <v>32111437</v>
      </c>
      <c r="B4861" s="19" t="s">
        <v>2960</v>
      </c>
      <c r="C4861" s="20">
        <v>44970</v>
      </c>
      <c r="D4861" s="73">
        <v>10035</v>
      </c>
      <c r="E4861" s="74">
        <v>5993.9724999999989</v>
      </c>
      <c r="G4861" s="75">
        <v>161.87145000000001</v>
      </c>
      <c r="H4861" s="75">
        <v>344.565</v>
      </c>
      <c r="I4861" s="75">
        <v>333.45000000000005</v>
      </c>
      <c r="J4861" s="75">
        <v>314.92500000000001</v>
      </c>
      <c r="K4861" s="75">
        <v>259.34999999999997</v>
      </c>
      <c r="L4861" s="74" t="s">
        <v>674</v>
      </c>
      <c r="M4861" s="75">
        <v>333.45000000000005</v>
      </c>
      <c r="N4861" s="75">
        <v>333.45000000000005</v>
      </c>
      <c r="O4861" s="75">
        <v>333.45000000000005</v>
      </c>
      <c r="P4861" s="75">
        <v>161.87145000000001</v>
      </c>
      <c r="Q4861" s="75">
        <v>344.565</v>
      </c>
    </row>
    <row r="4862" spans="1:17" x14ac:dyDescent="0.2">
      <c r="A4862" s="19">
        <v>32111445</v>
      </c>
      <c r="B4862" s="19" t="s">
        <v>1074</v>
      </c>
      <c r="C4862" s="20">
        <v>29875</v>
      </c>
      <c r="D4862" s="73">
        <v>4427.5</v>
      </c>
      <c r="E4862" s="74">
        <v>3423.1589999999997</v>
      </c>
      <c r="G4862" s="75">
        <v>89.213930000000005</v>
      </c>
      <c r="H4862" s="75">
        <v>144.5592</v>
      </c>
      <c r="I4862" s="75">
        <v>139.89600000000002</v>
      </c>
      <c r="J4862" s="75">
        <v>132.124</v>
      </c>
      <c r="K4862" s="75">
        <v>108.80799999999999</v>
      </c>
      <c r="L4862" s="76">
        <v>0</v>
      </c>
      <c r="M4862" s="75">
        <v>139.89600000000002</v>
      </c>
      <c r="N4862" s="75">
        <v>139.89600000000002</v>
      </c>
      <c r="O4862" s="75">
        <v>139.89600000000002</v>
      </c>
      <c r="P4862" s="77">
        <v>0</v>
      </c>
      <c r="Q4862" s="77">
        <v>144.5592</v>
      </c>
    </row>
    <row r="4863" spans="1:17" x14ac:dyDescent="0.2">
      <c r="A4863" s="19">
        <v>32111452</v>
      </c>
      <c r="B4863" s="19" t="s">
        <v>2934</v>
      </c>
      <c r="C4863" s="20">
        <v>29876</v>
      </c>
      <c r="D4863" s="73">
        <v>9445</v>
      </c>
      <c r="E4863" s="74">
        <v>3423.1589999999997</v>
      </c>
      <c r="G4863" s="75">
        <v>89.213930000000005</v>
      </c>
      <c r="H4863" s="75">
        <v>127.61460000000001</v>
      </c>
      <c r="I4863" s="75">
        <v>123.498</v>
      </c>
      <c r="J4863" s="75">
        <v>116.637</v>
      </c>
      <c r="K4863" s="75">
        <v>96.053999999999988</v>
      </c>
      <c r="L4863" s="76">
        <v>0</v>
      </c>
      <c r="M4863" s="75">
        <v>123.498</v>
      </c>
      <c r="N4863" s="75">
        <v>123.498</v>
      </c>
      <c r="O4863" s="75">
        <v>123.498</v>
      </c>
      <c r="P4863" s="77">
        <v>0</v>
      </c>
      <c r="Q4863" s="77">
        <v>127.61460000000001</v>
      </c>
    </row>
    <row r="4864" spans="1:17" x14ac:dyDescent="0.2">
      <c r="A4864" s="19">
        <v>32111460</v>
      </c>
      <c r="B4864" s="19" t="s">
        <v>1073</v>
      </c>
      <c r="C4864" s="20">
        <v>29877</v>
      </c>
      <c r="D4864" s="73">
        <v>7261</v>
      </c>
      <c r="E4864" s="74">
        <v>3423.1589999999997</v>
      </c>
      <c r="G4864" s="75">
        <v>26.195779999999999</v>
      </c>
      <c r="H4864" s="75">
        <v>63.8538</v>
      </c>
      <c r="I4864" s="75">
        <v>61.793999999999997</v>
      </c>
      <c r="J4864" s="75">
        <v>58.360999999999997</v>
      </c>
      <c r="K4864" s="75">
        <v>48.061999999999998</v>
      </c>
      <c r="L4864" s="76">
        <v>0</v>
      </c>
      <c r="M4864" s="75">
        <v>61.793999999999997</v>
      </c>
      <c r="N4864" s="75">
        <v>61.793999999999997</v>
      </c>
      <c r="O4864" s="75">
        <v>61.793999999999997</v>
      </c>
      <c r="P4864" s="77">
        <v>0</v>
      </c>
      <c r="Q4864" s="77">
        <v>63.8538</v>
      </c>
    </row>
    <row r="4865" spans="1:17" x14ac:dyDescent="0.2">
      <c r="A4865" s="19">
        <v>32111478</v>
      </c>
      <c r="B4865" s="19" t="s">
        <v>1075</v>
      </c>
      <c r="C4865" s="20">
        <v>29879</v>
      </c>
      <c r="D4865" s="73">
        <v>7910</v>
      </c>
      <c r="E4865" s="74">
        <v>3423.1589999999997</v>
      </c>
      <c r="G4865" s="75">
        <v>205.38404000000003</v>
      </c>
      <c r="H4865" s="75">
        <v>172.05</v>
      </c>
      <c r="I4865" s="75">
        <v>166.5</v>
      </c>
      <c r="J4865" s="75">
        <v>157.25</v>
      </c>
      <c r="K4865" s="75">
        <v>129.5</v>
      </c>
      <c r="L4865" s="76">
        <v>97.236000000000004</v>
      </c>
      <c r="M4865" s="75">
        <v>166.5</v>
      </c>
      <c r="N4865" s="75">
        <v>166.5</v>
      </c>
      <c r="O4865" s="75">
        <v>166.5</v>
      </c>
      <c r="P4865" s="77">
        <v>97.236000000000004</v>
      </c>
      <c r="Q4865" s="77">
        <v>205.38404000000003</v>
      </c>
    </row>
    <row r="4866" spans="1:17" x14ac:dyDescent="0.2">
      <c r="A4866" s="19">
        <v>32111486</v>
      </c>
      <c r="B4866" s="19" t="s">
        <v>1078</v>
      </c>
      <c r="C4866" s="20">
        <v>29880</v>
      </c>
      <c r="D4866" s="73">
        <v>8264.25</v>
      </c>
      <c r="E4866" s="74">
        <v>3423.1589999999997</v>
      </c>
      <c r="G4866" s="75">
        <v>6.3873600000000001</v>
      </c>
      <c r="H4866" s="75">
        <v>88.191900000000004</v>
      </c>
      <c r="I4866" s="75">
        <v>85.346999999999994</v>
      </c>
      <c r="J4866" s="75">
        <v>80.605499999999992</v>
      </c>
      <c r="K4866" s="75">
        <v>66.381</v>
      </c>
      <c r="L4866" s="76">
        <v>0</v>
      </c>
      <c r="M4866" s="75">
        <v>85.346999999999994</v>
      </c>
      <c r="N4866" s="75">
        <v>85.346999999999994</v>
      </c>
      <c r="O4866" s="75">
        <v>85.346999999999994</v>
      </c>
      <c r="P4866" s="77">
        <v>0</v>
      </c>
      <c r="Q4866" s="77">
        <v>88.191900000000004</v>
      </c>
    </row>
    <row r="4867" spans="1:17" x14ac:dyDescent="0.2">
      <c r="A4867" s="19">
        <v>32111494</v>
      </c>
      <c r="B4867" s="19" t="s">
        <v>1079</v>
      </c>
      <c r="C4867" s="20">
        <v>29881</v>
      </c>
      <c r="D4867" s="73">
        <v>7674</v>
      </c>
      <c r="E4867" s="74">
        <v>3423.1589999999997</v>
      </c>
      <c r="G4867" s="75">
        <v>1624.25242</v>
      </c>
      <c r="H4867" s="75">
        <v>744</v>
      </c>
      <c r="I4867" s="75">
        <v>720</v>
      </c>
      <c r="J4867" s="75">
        <v>680</v>
      </c>
      <c r="K4867" s="75">
        <v>560</v>
      </c>
      <c r="L4867" s="76">
        <v>768.97799999999995</v>
      </c>
      <c r="M4867" s="75">
        <v>720</v>
      </c>
      <c r="N4867" s="75">
        <v>720</v>
      </c>
      <c r="O4867" s="75">
        <v>720</v>
      </c>
      <c r="P4867" s="77">
        <v>560</v>
      </c>
      <c r="Q4867" s="77">
        <v>1624.25242</v>
      </c>
    </row>
    <row r="4868" spans="1:17" x14ac:dyDescent="0.2">
      <c r="A4868" s="19">
        <v>32111502</v>
      </c>
      <c r="B4868" s="19" t="s">
        <v>1072</v>
      </c>
      <c r="C4868" s="20">
        <v>29883</v>
      </c>
      <c r="D4868" s="73">
        <v>3541.75</v>
      </c>
      <c r="E4868" s="74">
        <v>3423.1589999999997</v>
      </c>
      <c r="G4868" s="75">
        <v>1206.5456900000001</v>
      </c>
      <c r="H4868" s="75">
        <v>2149.4625000000001</v>
      </c>
      <c r="I4868" s="75">
        <v>2080.125</v>
      </c>
      <c r="J4868" s="75">
        <v>1964.5625</v>
      </c>
      <c r="K4868" s="75">
        <v>1617.875</v>
      </c>
      <c r="L4868" s="76">
        <v>571.22100000000012</v>
      </c>
      <c r="M4868" s="75">
        <v>2080.125</v>
      </c>
      <c r="N4868" s="75">
        <v>2080.125</v>
      </c>
      <c r="O4868" s="75">
        <v>2080.125</v>
      </c>
      <c r="P4868" s="77">
        <v>571.22100000000012</v>
      </c>
      <c r="Q4868" s="77">
        <v>2149.4625000000001</v>
      </c>
    </row>
    <row r="4869" spans="1:17" x14ac:dyDescent="0.2">
      <c r="A4869" s="19">
        <v>32111510</v>
      </c>
      <c r="B4869" s="19" t="s">
        <v>3946</v>
      </c>
      <c r="C4869" s="20">
        <v>49557</v>
      </c>
      <c r="D4869" s="73">
        <v>8264.25</v>
      </c>
      <c r="E4869" s="74">
        <v>4073.2194999999997</v>
      </c>
      <c r="G4869" s="75">
        <v>949.75861000000009</v>
      </c>
      <c r="H4869" s="75">
        <v>2049.4875000000002</v>
      </c>
      <c r="I4869" s="75">
        <v>1983.375</v>
      </c>
      <c r="J4869" s="75">
        <v>1873.1875</v>
      </c>
      <c r="K4869" s="75">
        <v>1542.625</v>
      </c>
      <c r="L4869" s="76">
        <v>449.649</v>
      </c>
      <c r="M4869" s="75">
        <v>1983.375</v>
      </c>
      <c r="N4869" s="75">
        <v>1983.375</v>
      </c>
      <c r="O4869" s="75">
        <v>1983.375</v>
      </c>
      <c r="P4869" s="77">
        <v>449.649</v>
      </c>
      <c r="Q4869" s="77">
        <v>2049.4875000000002</v>
      </c>
    </row>
    <row r="4870" spans="1:17" x14ac:dyDescent="0.2">
      <c r="A4870" s="19">
        <v>32111528</v>
      </c>
      <c r="B4870" s="19" t="s">
        <v>346</v>
      </c>
      <c r="C4870" s="20">
        <v>15778</v>
      </c>
      <c r="D4870" s="73">
        <v>3541.75</v>
      </c>
      <c r="E4870" s="74">
        <v>0</v>
      </c>
      <c r="G4870" s="75">
        <v>99.053967999999998</v>
      </c>
      <c r="H4870" s="75">
        <v>210.84960000000001</v>
      </c>
      <c r="I4870" s="75">
        <v>204.04800000000003</v>
      </c>
      <c r="J4870" s="75">
        <v>192.71199999999999</v>
      </c>
      <c r="K4870" s="75">
        <v>158.70399999999998</v>
      </c>
      <c r="L4870" s="74" t="s">
        <v>674</v>
      </c>
      <c r="M4870" s="75">
        <v>204.04800000000003</v>
      </c>
      <c r="N4870" s="75">
        <v>204.04800000000003</v>
      </c>
      <c r="O4870" s="75">
        <v>204.04800000000003</v>
      </c>
      <c r="P4870" s="75">
        <v>99.053967999999998</v>
      </c>
      <c r="Q4870" s="75">
        <v>210.84960000000001</v>
      </c>
    </row>
    <row r="4871" spans="1:17" x14ac:dyDescent="0.2">
      <c r="A4871" s="19">
        <v>32111536</v>
      </c>
      <c r="B4871" s="19" t="s">
        <v>2957</v>
      </c>
      <c r="C4871" s="20">
        <v>49650</v>
      </c>
      <c r="D4871" s="73">
        <v>12396.25</v>
      </c>
      <c r="E4871" s="74">
        <v>5993.9724999999989</v>
      </c>
      <c r="G4871" s="75">
        <v>1010.3137740000001</v>
      </c>
      <c r="H4871" s="75">
        <v>2150.5878000000002</v>
      </c>
      <c r="I4871" s="75">
        <v>2081.2140000000004</v>
      </c>
      <c r="J4871" s="75">
        <v>1965.5909999999999</v>
      </c>
      <c r="K4871" s="75">
        <v>1618.722</v>
      </c>
      <c r="L4871" s="74" t="s">
        <v>674</v>
      </c>
      <c r="M4871" s="75">
        <v>2081.2140000000004</v>
      </c>
      <c r="N4871" s="75">
        <v>2081.2140000000004</v>
      </c>
      <c r="O4871" s="75">
        <v>2081.2140000000004</v>
      </c>
      <c r="P4871" s="75">
        <v>1010.3137740000001</v>
      </c>
      <c r="Q4871" s="75">
        <v>2150.5878000000002</v>
      </c>
    </row>
    <row r="4872" spans="1:17" x14ac:dyDescent="0.2">
      <c r="A4872" s="19">
        <v>32111544</v>
      </c>
      <c r="B4872" s="19" t="s">
        <v>2958</v>
      </c>
      <c r="C4872" s="20">
        <v>49651</v>
      </c>
      <c r="D4872" s="73">
        <v>12986.5</v>
      </c>
      <c r="E4872" s="74">
        <v>5993.9724999999989</v>
      </c>
      <c r="G4872" s="75">
        <v>445.89856000000003</v>
      </c>
      <c r="H4872" s="75">
        <v>0</v>
      </c>
      <c r="I4872" s="75">
        <v>0</v>
      </c>
      <c r="J4872" s="75">
        <v>0</v>
      </c>
      <c r="K4872" s="75">
        <v>0</v>
      </c>
      <c r="L4872" s="76">
        <v>1468.0170000000001</v>
      </c>
      <c r="M4872" s="75">
        <v>0</v>
      </c>
      <c r="N4872" s="75">
        <v>0</v>
      </c>
      <c r="O4872" s="75">
        <v>0</v>
      </c>
      <c r="P4872" s="77">
        <v>0</v>
      </c>
      <c r="Q4872" s="77">
        <v>1468.0170000000001</v>
      </c>
    </row>
    <row r="4873" spans="1:17" x14ac:dyDescent="0.2">
      <c r="A4873" s="19">
        <v>32111551</v>
      </c>
      <c r="B4873" s="19" t="s">
        <v>5366</v>
      </c>
      <c r="C4873" s="20">
        <v>49591</v>
      </c>
      <c r="D4873" s="73">
        <v>13104.75</v>
      </c>
      <c r="E4873" s="74">
        <v>4073.2194999999997</v>
      </c>
      <c r="G4873" s="75">
        <v>71.651600000000002</v>
      </c>
      <c r="H4873" s="75">
        <v>152.52000000000001</v>
      </c>
      <c r="I4873" s="75">
        <v>147.60000000000002</v>
      </c>
      <c r="J4873" s="75">
        <v>139.4</v>
      </c>
      <c r="K4873" s="75">
        <v>114.8</v>
      </c>
      <c r="L4873" s="74" t="s">
        <v>674</v>
      </c>
      <c r="M4873" s="75">
        <v>147.60000000000002</v>
      </c>
      <c r="N4873" s="75">
        <v>147.60000000000002</v>
      </c>
      <c r="O4873" s="75">
        <v>147.60000000000002</v>
      </c>
      <c r="P4873" s="75">
        <v>71.651600000000002</v>
      </c>
      <c r="Q4873" s="75">
        <v>152.52000000000001</v>
      </c>
    </row>
    <row r="4874" spans="1:17" x14ac:dyDescent="0.2">
      <c r="A4874" s="19">
        <v>32111569</v>
      </c>
      <c r="B4874" s="19" t="s">
        <v>2687</v>
      </c>
      <c r="C4874" s="20">
        <v>26055</v>
      </c>
      <c r="D4874" s="73">
        <v>3837.25</v>
      </c>
      <c r="E4874" s="74">
        <v>1649.6979999999999</v>
      </c>
      <c r="G4874" s="75">
        <v>234.00364000000002</v>
      </c>
      <c r="H4874" s="75">
        <v>498.10800000000006</v>
      </c>
      <c r="I4874" s="75">
        <v>482.04000000000008</v>
      </c>
      <c r="J4874" s="75">
        <v>455.26</v>
      </c>
      <c r="K4874" s="75">
        <v>374.92</v>
      </c>
      <c r="L4874" s="74" t="s">
        <v>674</v>
      </c>
      <c r="M4874" s="75">
        <v>482.04000000000008</v>
      </c>
      <c r="N4874" s="75">
        <v>482.04000000000008</v>
      </c>
      <c r="O4874" s="75">
        <v>482.04000000000008</v>
      </c>
      <c r="P4874" s="75">
        <v>234.00364000000002</v>
      </c>
      <c r="Q4874" s="75">
        <v>498.10800000000006</v>
      </c>
    </row>
    <row r="4875" spans="1:17" x14ac:dyDescent="0.2">
      <c r="A4875" s="19">
        <v>32111577</v>
      </c>
      <c r="B4875" s="19" t="s">
        <v>2761</v>
      </c>
      <c r="C4875" s="20">
        <v>20552</v>
      </c>
      <c r="D4875" s="73">
        <v>620</v>
      </c>
      <c r="E4875" s="74">
        <v>312.67349999999993</v>
      </c>
      <c r="G4875" s="75">
        <v>1051.1988759999999</v>
      </c>
      <c r="H4875" s="75">
        <v>2237.6172000000001</v>
      </c>
      <c r="I4875" s="75">
        <v>2165.4360000000001</v>
      </c>
      <c r="J4875" s="75">
        <v>2045.134</v>
      </c>
      <c r="K4875" s="75">
        <v>1684.2279999999998</v>
      </c>
      <c r="L4875" s="74" t="s">
        <v>674</v>
      </c>
      <c r="M4875" s="75">
        <v>2165.4360000000001</v>
      </c>
      <c r="N4875" s="75">
        <v>2165.4360000000001</v>
      </c>
      <c r="O4875" s="75">
        <v>2165.4360000000001</v>
      </c>
      <c r="P4875" s="75">
        <v>1051.1988759999999</v>
      </c>
      <c r="Q4875" s="75">
        <v>2237.6172000000001</v>
      </c>
    </row>
    <row r="4876" spans="1:17" x14ac:dyDescent="0.2">
      <c r="A4876" s="19">
        <v>32111585</v>
      </c>
      <c r="B4876" s="19" t="s">
        <v>1304</v>
      </c>
      <c r="C4876" s="20">
        <v>57460</v>
      </c>
      <c r="D4876" s="73">
        <v>5145.5</v>
      </c>
      <c r="E4876" s="74">
        <v>3251.5559999999996</v>
      </c>
      <c r="G4876" s="75">
        <v>237.97943000000004</v>
      </c>
      <c r="H4876" s="75">
        <v>506.57100000000008</v>
      </c>
      <c r="I4876" s="75">
        <v>490.23000000000013</v>
      </c>
      <c r="J4876" s="75">
        <v>462.995</v>
      </c>
      <c r="K4876" s="75">
        <v>381.29</v>
      </c>
      <c r="L4876" s="74" t="s">
        <v>674</v>
      </c>
      <c r="M4876" s="75">
        <v>490.23000000000013</v>
      </c>
      <c r="N4876" s="75">
        <v>490.23000000000013</v>
      </c>
      <c r="O4876" s="75">
        <v>490.23000000000013</v>
      </c>
      <c r="P4876" s="75">
        <v>237.97943000000004</v>
      </c>
      <c r="Q4876" s="75">
        <v>506.57100000000008</v>
      </c>
    </row>
    <row r="4877" spans="1:17" x14ac:dyDescent="0.2">
      <c r="A4877" s="19">
        <v>32111593</v>
      </c>
      <c r="B4877" s="19" t="s">
        <v>1623</v>
      </c>
      <c r="C4877" s="20">
        <v>57461</v>
      </c>
      <c r="D4877" s="73">
        <v>7083.5</v>
      </c>
      <c r="E4877" s="74">
        <v>3251.5559999999996</v>
      </c>
      <c r="G4877" s="75">
        <v>169.25505999999999</v>
      </c>
      <c r="H4877" s="75">
        <v>360.28199999999998</v>
      </c>
      <c r="I4877" s="75">
        <v>348.66</v>
      </c>
      <c r="J4877" s="75">
        <v>329.28999999999996</v>
      </c>
      <c r="K4877" s="75">
        <v>271.17999999999995</v>
      </c>
      <c r="L4877" s="74" t="s">
        <v>674</v>
      </c>
      <c r="M4877" s="75">
        <v>348.66</v>
      </c>
      <c r="N4877" s="75">
        <v>348.66</v>
      </c>
      <c r="O4877" s="75">
        <v>348.66</v>
      </c>
      <c r="P4877" s="75">
        <v>169.25505999999999</v>
      </c>
      <c r="Q4877" s="75">
        <v>360.28199999999998</v>
      </c>
    </row>
    <row r="4878" spans="1:17" x14ac:dyDescent="0.2">
      <c r="A4878" s="19">
        <v>32111601</v>
      </c>
      <c r="B4878" s="19" t="s">
        <v>1885</v>
      </c>
      <c r="C4878" s="20">
        <v>49320</v>
      </c>
      <c r="D4878" s="73">
        <v>9445</v>
      </c>
      <c r="E4878" s="74">
        <v>5993.9724999999989</v>
      </c>
      <c r="G4878" s="75">
        <v>636.12639999999999</v>
      </c>
      <c r="H4878" s="75">
        <v>1354.0800000000002</v>
      </c>
      <c r="I4878" s="75">
        <v>1310.4000000000001</v>
      </c>
      <c r="J4878" s="75">
        <v>1237.5999999999999</v>
      </c>
      <c r="K4878" s="75">
        <v>1019.1999999999999</v>
      </c>
      <c r="L4878" s="74" t="s">
        <v>674</v>
      </c>
      <c r="M4878" s="75">
        <v>1310.4000000000001</v>
      </c>
      <c r="N4878" s="75">
        <v>1310.4000000000001</v>
      </c>
      <c r="O4878" s="75">
        <v>1310.4000000000001</v>
      </c>
      <c r="P4878" s="75">
        <v>636.12639999999999</v>
      </c>
      <c r="Q4878" s="75">
        <v>1354.0800000000002</v>
      </c>
    </row>
    <row r="4879" spans="1:17" x14ac:dyDescent="0.2">
      <c r="A4879" s="19">
        <v>32111619</v>
      </c>
      <c r="B4879" s="19" t="s">
        <v>2963</v>
      </c>
      <c r="C4879" s="20">
        <v>49650</v>
      </c>
      <c r="D4879" s="73">
        <v>14167</v>
      </c>
      <c r="E4879" s="74">
        <v>5993.9724999999989</v>
      </c>
      <c r="G4879" s="75">
        <v>678.38336800000002</v>
      </c>
      <c r="H4879" s="75">
        <v>1444.0296000000001</v>
      </c>
      <c r="I4879" s="75">
        <v>1397.4480000000003</v>
      </c>
      <c r="J4879" s="75">
        <v>1319.8119999999999</v>
      </c>
      <c r="K4879" s="75">
        <v>1086.904</v>
      </c>
      <c r="L4879" s="74" t="s">
        <v>674</v>
      </c>
      <c r="M4879" s="75">
        <v>1397.4480000000003</v>
      </c>
      <c r="N4879" s="75">
        <v>1397.4480000000003</v>
      </c>
      <c r="O4879" s="75">
        <v>1397.4480000000003</v>
      </c>
      <c r="P4879" s="75">
        <v>678.38336800000002</v>
      </c>
      <c r="Q4879" s="75">
        <v>1444.0296000000001</v>
      </c>
    </row>
    <row r="4880" spans="1:17" x14ac:dyDescent="0.2">
      <c r="A4880" s="19">
        <v>32111627</v>
      </c>
      <c r="B4880" s="19" t="s">
        <v>2958</v>
      </c>
      <c r="C4880" s="20">
        <v>49651</v>
      </c>
      <c r="D4880" s="73">
        <v>12986.5</v>
      </c>
      <c r="E4880" s="74">
        <v>5993.9724999999989</v>
      </c>
      <c r="G4880" s="75">
        <v>46.311399999999999</v>
      </c>
      <c r="H4880" s="75">
        <v>98.58</v>
      </c>
      <c r="I4880" s="75">
        <v>95.40000000000002</v>
      </c>
      <c r="J4880" s="75">
        <v>90.1</v>
      </c>
      <c r="K4880" s="75">
        <v>74.199999999999989</v>
      </c>
      <c r="L4880" s="74" t="s">
        <v>674</v>
      </c>
      <c r="M4880" s="75">
        <v>95.40000000000002</v>
      </c>
      <c r="N4880" s="75">
        <v>95.40000000000002</v>
      </c>
      <c r="O4880" s="75">
        <v>95.40000000000002</v>
      </c>
      <c r="P4880" s="75">
        <v>46.311399999999999</v>
      </c>
      <c r="Q4880" s="75">
        <v>98.58</v>
      </c>
    </row>
    <row r="4881" spans="1:17" x14ac:dyDescent="0.2">
      <c r="A4881" s="19">
        <v>32111635</v>
      </c>
      <c r="B4881" s="19" t="s">
        <v>5367</v>
      </c>
      <c r="C4881" s="20">
        <v>49593</v>
      </c>
      <c r="D4881" s="73">
        <v>13576.75</v>
      </c>
      <c r="E4881" s="74">
        <v>4073.2194999999997</v>
      </c>
      <c r="G4881" s="75">
        <v>218.84312</v>
      </c>
      <c r="H4881" s="75">
        <v>365.76900000000001</v>
      </c>
      <c r="I4881" s="75">
        <v>353.97</v>
      </c>
      <c r="J4881" s="75">
        <v>334.30500000000001</v>
      </c>
      <c r="K4881" s="75">
        <v>275.31</v>
      </c>
      <c r="L4881" s="76">
        <v>287.55900000000003</v>
      </c>
      <c r="M4881" s="75">
        <v>353.97</v>
      </c>
      <c r="N4881" s="75">
        <v>353.97</v>
      </c>
      <c r="O4881" s="75">
        <v>353.97</v>
      </c>
      <c r="P4881" s="77">
        <v>218.84312</v>
      </c>
      <c r="Q4881" s="77">
        <v>365.76900000000001</v>
      </c>
    </row>
    <row r="4882" spans="1:17" x14ac:dyDescent="0.2">
      <c r="A4882" s="19">
        <v>32111643</v>
      </c>
      <c r="B4882" s="19" t="s">
        <v>5368</v>
      </c>
      <c r="C4882" s="20">
        <v>49592</v>
      </c>
      <c r="D4882" s="73">
        <v>3040.25</v>
      </c>
      <c r="E4882" s="74">
        <v>5993.9724999999989</v>
      </c>
      <c r="G4882" s="75">
        <v>285.29570000000001</v>
      </c>
      <c r="H4882" s="75">
        <v>607.29000000000008</v>
      </c>
      <c r="I4882" s="75">
        <v>587.70000000000005</v>
      </c>
      <c r="J4882" s="75">
        <v>555.04999999999995</v>
      </c>
      <c r="K4882" s="75">
        <v>457.09999999999997</v>
      </c>
      <c r="L4882" s="74" t="s">
        <v>674</v>
      </c>
      <c r="M4882" s="75">
        <v>587.70000000000005</v>
      </c>
      <c r="N4882" s="75">
        <v>587.70000000000005</v>
      </c>
      <c r="O4882" s="75">
        <v>587.70000000000005</v>
      </c>
      <c r="P4882" s="75">
        <v>285.29570000000001</v>
      </c>
      <c r="Q4882" s="75">
        <v>607.29000000000008</v>
      </c>
    </row>
    <row r="4883" spans="1:17" x14ac:dyDescent="0.2">
      <c r="A4883" s="19">
        <v>32111650</v>
      </c>
      <c r="B4883" s="19" t="s">
        <v>3916</v>
      </c>
      <c r="C4883" s="20">
        <v>63047</v>
      </c>
      <c r="D4883" s="73">
        <v>17118.5</v>
      </c>
      <c r="E4883" s="74">
        <v>7606.8244999999997</v>
      </c>
      <c r="G4883" s="75">
        <v>146.99063599999999</v>
      </c>
      <c r="H4883" s="75">
        <v>312.88920000000002</v>
      </c>
      <c r="I4883" s="75">
        <v>302.79600000000005</v>
      </c>
      <c r="J4883" s="75">
        <v>285.97399999999999</v>
      </c>
      <c r="K4883" s="75">
        <v>235.50799999999998</v>
      </c>
      <c r="L4883" s="74" t="s">
        <v>674</v>
      </c>
      <c r="M4883" s="75">
        <v>302.79600000000005</v>
      </c>
      <c r="N4883" s="75">
        <v>302.79600000000005</v>
      </c>
      <c r="O4883" s="75">
        <v>302.79600000000005</v>
      </c>
      <c r="P4883" s="75">
        <v>146.99063599999999</v>
      </c>
      <c r="Q4883" s="75">
        <v>312.88920000000002</v>
      </c>
    </row>
    <row r="4884" spans="1:17" x14ac:dyDescent="0.2">
      <c r="A4884" s="19">
        <v>32111668</v>
      </c>
      <c r="B4884" s="19" t="s">
        <v>4134</v>
      </c>
      <c r="C4884" s="20">
        <v>29805</v>
      </c>
      <c r="D4884" s="73">
        <v>3056</v>
      </c>
      <c r="E4884" s="74">
        <v>3423.1589999999997</v>
      </c>
      <c r="G4884" s="75">
        <v>1274.7387610000001</v>
      </c>
      <c r="H4884" s="75">
        <v>2713.4517000000001</v>
      </c>
      <c r="I4884" s="75">
        <v>2625.9210000000003</v>
      </c>
      <c r="J4884" s="75">
        <v>2480.0365000000002</v>
      </c>
      <c r="K4884" s="75">
        <v>2042.3829999999998</v>
      </c>
      <c r="L4884" s="74" t="s">
        <v>674</v>
      </c>
      <c r="M4884" s="75">
        <v>2625.9210000000003</v>
      </c>
      <c r="N4884" s="75">
        <v>2625.9210000000003</v>
      </c>
      <c r="O4884" s="75">
        <v>2625.9210000000003</v>
      </c>
      <c r="P4884" s="75">
        <v>1274.7387610000001</v>
      </c>
      <c r="Q4884" s="75">
        <v>2713.4517000000001</v>
      </c>
    </row>
    <row r="4885" spans="1:17" x14ac:dyDescent="0.2">
      <c r="A4885" s="19">
        <v>32111676</v>
      </c>
      <c r="B4885" s="19" t="s">
        <v>1076</v>
      </c>
      <c r="C4885" s="20">
        <v>29806</v>
      </c>
      <c r="D4885" s="73">
        <v>18889.5</v>
      </c>
      <c r="E4885" s="74">
        <v>7606.8244999999997</v>
      </c>
      <c r="G4885" s="75">
        <v>268.08184</v>
      </c>
      <c r="H4885" s="75">
        <v>570.64800000000002</v>
      </c>
      <c r="I4885" s="75">
        <v>552.24000000000012</v>
      </c>
      <c r="J4885" s="75">
        <v>521.56000000000006</v>
      </c>
      <c r="K4885" s="75">
        <v>429.52</v>
      </c>
      <c r="L4885" s="74" t="s">
        <v>674</v>
      </c>
      <c r="M4885" s="75">
        <v>552.24000000000012</v>
      </c>
      <c r="N4885" s="75">
        <v>552.24000000000012</v>
      </c>
      <c r="O4885" s="75">
        <v>552.24000000000012</v>
      </c>
      <c r="P4885" s="75">
        <v>268.08184</v>
      </c>
      <c r="Q4885" s="75">
        <v>570.64800000000002</v>
      </c>
    </row>
    <row r="4886" spans="1:17" x14ac:dyDescent="0.2">
      <c r="A4886" s="19">
        <v>32111684</v>
      </c>
      <c r="B4886" s="19" t="s">
        <v>1077</v>
      </c>
      <c r="C4886" s="20">
        <v>29807</v>
      </c>
      <c r="D4886" s="73">
        <v>10330.25</v>
      </c>
      <c r="E4886" s="74">
        <v>7606.8244999999997</v>
      </c>
      <c r="G4886" s="75">
        <v>93.601456000000013</v>
      </c>
      <c r="H4886" s="75">
        <v>199.24320000000003</v>
      </c>
      <c r="I4886" s="75">
        <v>192.81600000000003</v>
      </c>
      <c r="J4886" s="75">
        <v>182.10400000000001</v>
      </c>
      <c r="K4886" s="75">
        <v>149.96799999999999</v>
      </c>
      <c r="L4886" s="74" t="s">
        <v>674</v>
      </c>
      <c r="M4886" s="75">
        <v>192.81600000000003</v>
      </c>
      <c r="N4886" s="75">
        <v>192.81600000000003</v>
      </c>
      <c r="O4886" s="75">
        <v>192.81600000000003</v>
      </c>
      <c r="P4886" s="75">
        <v>93.601456000000013</v>
      </c>
      <c r="Q4886" s="75">
        <v>199.24320000000003</v>
      </c>
    </row>
    <row r="4887" spans="1:17" x14ac:dyDescent="0.2">
      <c r="A4887" s="19">
        <v>32111692</v>
      </c>
      <c r="B4887" s="19" t="s">
        <v>2962</v>
      </c>
      <c r="C4887" s="20">
        <v>58662</v>
      </c>
      <c r="D4887" s="73">
        <v>13576.75</v>
      </c>
      <c r="E4887" s="74">
        <v>5993.9724999999989</v>
      </c>
      <c r="G4887" s="75">
        <v>44.293300000000002</v>
      </c>
      <c r="H4887" s="75">
        <v>48.276299999999999</v>
      </c>
      <c r="I4887" s="75">
        <v>46.719000000000001</v>
      </c>
      <c r="J4887" s="75">
        <v>44.123499999999993</v>
      </c>
      <c r="K4887" s="75">
        <v>36.336999999999996</v>
      </c>
      <c r="L4887" s="76">
        <v>34.298999999999999</v>
      </c>
      <c r="M4887" s="75">
        <v>46.719000000000001</v>
      </c>
      <c r="N4887" s="75">
        <v>46.719000000000001</v>
      </c>
      <c r="O4887" s="75">
        <v>46.719000000000001</v>
      </c>
      <c r="P4887" s="77">
        <v>34.298999999999999</v>
      </c>
      <c r="Q4887" s="77">
        <v>48.276299999999999</v>
      </c>
    </row>
    <row r="4888" spans="1:17" x14ac:dyDescent="0.2">
      <c r="A4888" s="19">
        <v>32111700</v>
      </c>
      <c r="B4888" s="19" t="s">
        <v>3914</v>
      </c>
      <c r="C4888" s="20">
        <v>46255</v>
      </c>
      <c r="D4888" s="73">
        <v>3541.75</v>
      </c>
      <c r="E4888" s="74">
        <v>2954.8904999999995</v>
      </c>
      <c r="G4888" s="75">
        <v>44.293300000000002</v>
      </c>
      <c r="H4888" s="75">
        <v>48.276299999999999</v>
      </c>
      <c r="I4888" s="75">
        <v>46.719000000000001</v>
      </c>
      <c r="J4888" s="75">
        <v>44.123499999999993</v>
      </c>
      <c r="K4888" s="75">
        <v>36.336999999999996</v>
      </c>
      <c r="L4888" s="76">
        <v>34.298999999999999</v>
      </c>
      <c r="M4888" s="75">
        <v>46.719000000000001</v>
      </c>
      <c r="N4888" s="75">
        <v>46.719000000000001</v>
      </c>
      <c r="O4888" s="75">
        <v>46.719000000000001</v>
      </c>
      <c r="P4888" s="77">
        <v>34.298999999999999</v>
      </c>
      <c r="Q4888" s="77">
        <v>48.276299999999999</v>
      </c>
    </row>
    <row r="4889" spans="1:17" x14ac:dyDescent="0.2">
      <c r="A4889" s="19">
        <v>32111718</v>
      </c>
      <c r="B4889" s="19" t="s">
        <v>2625</v>
      </c>
      <c r="C4889" s="20">
        <v>58558</v>
      </c>
      <c r="D4889" s="73">
        <v>6670.5</v>
      </c>
      <c r="E4889" s="74">
        <v>3251.5559999999996</v>
      </c>
      <c r="G4889" s="75">
        <v>44.293300000000002</v>
      </c>
      <c r="H4889" s="75">
        <v>48.276299999999999</v>
      </c>
      <c r="I4889" s="75">
        <v>46.719000000000001</v>
      </c>
      <c r="J4889" s="75">
        <v>44.123499999999993</v>
      </c>
      <c r="K4889" s="75">
        <v>36.336999999999996</v>
      </c>
      <c r="L4889" s="76">
        <v>34.298999999999999</v>
      </c>
      <c r="M4889" s="75">
        <v>46.719000000000001</v>
      </c>
      <c r="N4889" s="75">
        <v>46.719000000000001</v>
      </c>
      <c r="O4889" s="75">
        <v>46.719000000000001</v>
      </c>
      <c r="P4889" s="77">
        <v>34.298999999999999</v>
      </c>
      <c r="Q4889" s="77">
        <v>48.276299999999999</v>
      </c>
    </row>
    <row r="4890" spans="1:17" x14ac:dyDescent="0.2">
      <c r="A4890" s="19">
        <v>32111726</v>
      </c>
      <c r="B4890" s="19" t="s">
        <v>2763</v>
      </c>
      <c r="C4890" s="20">
        <v>23350</v>
      </c>
      <c r="D4890" s="73">
        <v>679.25</v>
      </c>
      <c r="E4890" s="74">
        <v>0</v>
      </c>
      <c r="G4890" s="75">
        <v>44.293300000000002</v>
      </c>
      <c r="H4890" s="75">
        <v>48.276299999999999</v>
      </c>
      <c r="I4890" s="75">
        <v>46.719000000000001</v>
      </c>
      <c r="J4890" s="75">
        <v>44.123499999999993</v>
      </c>
      <c r="K4890" s="75">
        <v>36.336999999999996</v>
      </c>
      <c r="L4890" s="76">
        <v>34.298999999999999</v>
      </c>
      <c r="M4890" s="75">
        <v>46.719000000000001</v>
      </c>
      <c r="N4890" s="75">
        <v>46.719000000000001</v>
      </c>
      <c r="O4890" s="75">
        <v>46.719000000000001</v>
      </c>
      <c r="P4890" s="77">
        <v>34.298999999999999</v>
      </c>
      <c r="Q4890" s="77">
        <v>48.276299999999999</v>
      </c>
    </row>
    <row r="4891" spans="1:17" x14ac:dyDescent="0.2">
      <c r="A4891" s="19">
        <v>32111734</v>
      </c>
      <c r="B4891" s="19" t="s">
        <v>3937</v>
      </c>
      <c r="C4891" s="20">
        <v>23420</v>
      </c>
      <c r="D4891" s="73">
        <v>14167</v>
      </c>
      <c r="E4891" s="74">
        <v>7606.8244999999997</v>
      </c>
      <c r="G4891" s="75">
        <v>44.293300000000002</v>
      </c>
      <c r="H4891" s="75">
        <v>48.276299999999999</v>
      </c>
      <c r="I4891" s="75">
        <v>46.719000000000001</v>
      </c>
      <c r="J4891" s="75">
        <v>44.123499999999993</v>
      </c>
      <c r="K4891" s="75">
        <v>36.336999999999996</v>
      </c>
      <c r="L4891" s="76">
        <v>34.298999999999999</v>
      </c>
      <c r="M4891" s="75">
        <v>46.719000000000001</v>
      </c>
      <c r="N4891" s="75">
        <v>46.719000000000001</v>
      </c>
      <c r="O4891" s="75">
        <v>46.719000000000001</v>
      </c>
      <c r="P4891" s="77">
        <v>34.298999999999999</v>
      </c>
      <c r="Q4891" s="77">
        <v>48.276299999999999</v>
      </c>
    </row>
    <row r="4892" spans="1:17" x14ac:dyDescent="0.2">
      <c r="A4892" s="19">
        <v>32111742</v>
      </c>
      <c r="B4892" s="19" t="s">
        <v>3896</v>
      </c>
      <c r="C4892" s="20">
        <v>23470</v>
      </c>
      <c r="D4892" s="73">
        <v>14757.5</v>
      </c>
      <c r="E4892" s="74">
        <v>15005.291999999999</v>
      </c>
      <c r="G4892" s="75">
        <v>44.293300000000002</v>
      </c>
      <c r="H4892" s="75">
        <v>48.276299999999999</v>
      </c>
      <c r="I4892" s="75">
        <v>46.719000000000001</v>
      </c>
      <c r="J4892" s="75">
        <v>44.123499999999993</v>
      </c>
      <c r="K4892" s="75">
        <v>36.336999999999996</v>
      </c>
      <c r="L4892" s="76">
        <v>34.298999999999999</v>
      </c>
      <c r="M4892" s="75">
        <v>46.719000000000001</v>
      </c>
      <c r="N4892" s="75">
        <v>46.719000000000001</v>
      </c>
      <c r="O4892" s="75">
        <v>46.719000000000001</v>
      </c>
      <c r="P4892" s="77">
        <v>34.298999999999999</v>
      </c>
      <c r="Q4892" s="77">
        <v>48.276299999999999</v>
      </c>
    </row>
    <row r="4893" spans="1:17" x14ac:dyDescent="0.2">
      <c r="A4893" s="19">
        <v>32111759</v>
      </c>
      <c r="B4893" s="19" t="s">
        <v>4668</v>
      </c>
      <c r="C4893" s="20">
        <v>23650</v>
      </c>
      <c r="D4893" s="73">
        <v>354.5</v>
      </c>
      <c r="E4893" s="74">
        <v>238.06149999999997</v>
      </c>
      <c r="G4893" s="75">
        <v>44.293300000000002</v>
      </c>
      <c r="H4893" s="75">
        <v>48.276299999999999</v>
      </c>
      <c r="I4893" s="75">
        <v>46.719000000000001</v>
      </c>
      <c r="J4893" s="75">
        <v>44.123499999999993</v>
      </c>
      <c r="K4893" s="75">
        <v>36.336999999999996</v>
      </c>
      <c r="L4893" s="76">
        <v>34.298999999999999</v>
      </c>
      <c r="M4893" s="75">
        <v>46.719000000000001</v>
      </c>
      <c r="N4893" s="75">
        <v>46.719000000000001</v>
      </c>
      <c r="O4893" s="75">
        <v>46.719000000000001</v>
      </c>
      <c r="P4893" s="77">
        <v>34.298999999999999</v>
      </c>
      <c r="Q4893" s="77">
        <v>48.276299999999999</v>
      </c>
    </row>
    <row r="4894" spans="1:17" x14ac:dyDescent="0.2">
      <c r="A4894" s="19">
        <v>32111767</v>
      </c>
      <c r="B4894" s="19" t="s">
        <v>4134</v>
      </c>
      <c r="C4894" s="20">
        <v>29805</v>
      </c>
      <c r="D4894" s="73">
        <v>3040.25</v>
      </c>
      <c r="E4894" s="74">
        <v>3423.1589999999997</v>
      </c>
      <c r="G4894" s="75">
        <v>44.293300000000002</v>
      </c>
      <c r="H4894" s="75">
        <v>48.276299999999999</v>
      </c>
      <c r="I4894" s="75">
        <v>46.719000000000001</v>
      </c>
      <c r="J4894" s="75">
        <v>44.123499999999993</v>
      </c>
      <c r="K4894" s="75">
        <v>36.336999999999996</v>
      </c>
      <c r="L4894" s="76">
        <v>34.298999999999999</v>
      </c>
      <c r="M4894" s="75">
        <v>46.719000000000001</v>
      </c>
      <c r="N4894" s="75">
        <v>46.719000000000001</v>
      </c>
      <c r="O4894" s="75">
        <v>46.719000000000001</v>
      </c>
      <c r="P4894" s="77">
        <v>34.298999999999999</v>
      </c>
      <c r="Q4894" s="77">
        <v>48.276299999999999</v>
      </c>
    </row>
    <row r="4895" spans="1:17" x14ac:dyDescent="0.2">
      <c r="A4895" s="19">
        <v>32111775</v>
      </c>
      <c r="B4895" s="19" t="s">
        <v>4135</v>
      </c>
      <c r="C4895" s="20">
        <v>29822</v>
      </c>
      <c r="D4895" s="73">
        <v>7762.5</v>
      </c>
      <c r="E4895" s="74">
        <v>3423.1589999999997</v>
      </c>
      <c r="G4895" s="75">
        <v>2.6214</v>
      </c>
      <c r="H4895" s="75">
        <v>5.58</v>
      </c>
      <c r="I4895" s="75">
        <v>5.4</v>
      </c>
      <c r="J4895" s="75">
        <v>5.0999999999999996</v>
      </c>
      <c r="K4895" s="75">
        <v>4.1999999999999993</v>
      </c>
      <c r="L4895" s="74" t="s">
        <v>674</v>
      </c>
      <c r="M4895" s="75">
        <v>5.4</v>
      </c>
      <c r="N4895" s="75">
        <v>5.4</v>
      </c>
      <c r="O4895" s="75">
        <v>5.4</v>
      </c>
      <c r="P4895" s="75">
        <v>2.6214</v>
      </c>
      <c r="Q4895" s="75">
        <v>5.58</v>
      </c>
    </row>
    <row r="4896" spans="1:17" x14ac:dyDescent="0.2">
      <c r="A4896" s="19">
        <v>32111783</v>
      </c>
      <c r="B4896" s="19" t="s">
        <v>3419</v>
      </c>
      <c r="C4896" s="20">
        <v>27822</v>
      </c>
      <c r="D4896" s="73">
        <v>14757.5</v>
      </c>
      <c r="E4896" s="74">
        <v>7606.8244999999997</v>
      </c>
      <c r="G4896" s="75">
        <v>14.636150000000001</v>
      </c>
      <c r="H4896" s="75">
        <v>31.155000000000001</v>
      </c>
      <c r="I4896" s="75">
        <v>30.150000000000006</v>
      </c>
      <c r="J4896" s="75">
        <v>28.474999999999998</v>
      </c>
      <c r="K4896" s="75">
        <v>23.45</v>
      </c>
      <c r="L4896" s="74" t="s">
        <v>674</v>
      </c>
      <c r="M4896" s="75">
        <v>30.150000000000006</v>
      </c>
      <c r="N4896" s="75">
        <v>30.150000000000006</v>
      </c>
      <c r="O4896" s="75">
        <v>30.150000000000006</v>
      </c>
      <c r="P4896" s="75">
        <v>14.636150000000001</v>
      </c>
      <c r="Q4896" s="75">
        <v>31.155000000000001</v>
      </c>
    </row>
    <row r="4897" spans="1:17" x14ac:dyDescent="0.2">
      <c r="A4897" s="19">
        <v>32111791</v>
      </c>
      <c r="B4897" s="19" t="s">
        <v>3906</v>
      </c>
      <c r="C4897" s="20">
        <v>19120</v>
      </c>
      <c r="D4897" s="73">
        <v>8264.25</v>
      </c>
      <c r="E4897" s="74">
        <v>3953.47</v>
      </c>
      <c r="G4897" s="75">
        <v>213.29458</v>
      </c>
      <c r="H4897" s="75">
        <v>454.02600000000001</v>
      </c>
      <c r="I4897" s="75">
        <v>439.38000000000005</v>
      </c>
      <c r="J4897" s="75">
        <v>414.96999999999997</v>
      </c>
      <c r="K4897" s="75">
        <v>341.73999999999995</v>
      </c>
      <c r="L4897" s="74" t="s">
        <v>674</v>
      </c>
      <c r="M4897" s="75">
        <v>439.38000000000005</v>
      </c>
      <c r="N4897" s="75">
        <v>439.38000000000005</v>
      </c>
      <c r="O4897" s="75">
        <v>439.38000000000005</v>
      </c>
      <c r="P4897" s="75">
        <v>213.29458</v>
      </c>
      <c r="Q4897" s="75">
        <v>454.02600000000001</v>
      </c>
    </row>
    <row r="4898" spans="1:17" x14ac:dyDescent="0.2">
      <c r="A4898" s="19">
        <v>32111809</v>
      </c>
      <c r="B4898" s="19" t="s">
        <v>1299</v>
      </c>
      <c r="C4898" s="20">
        <v>19082</v>
      </c>
      <c r="D4898" s="73">
        <v>7969</v>
      </c>
      <c r="E4898" s="74">
        <v>0</v>
      </c>
      <c r="G4898" s="75">
        <v>33.623823999999999</v>
      </c>
      <c r="H4898" s="75">
        <v>71.572800000000001</v>
      </c>
      <c r="I4898" s="75">
        <v>69.26400000000001</v>
      </c>
      <c r="J4898" s="75">
        <v>65.415999999999997</v>
      </c>
      <c r="K4898" s="75">
        <v>53.871999999999993</v>
      </c>
      <c r="L4898" s="74" t="s">
        <v>674</v>
      </c>
      <c r="M4898" s="75">
        <v>69.26400000000001</v>
      </c>
      <c r="N4898" s="75">
        <v>69.26400000000001</v>
      </c>
      <c r="O4898" s="75">
        <v>69.26400000000001</v>
      </c>
      <c r="P4898" s="75">
        <v>33.623823999999999</v>
      </c>
      <c r="Q4898" s="75">
        <v>71.572800000000001</v>
      </c>
    </row>
    <row r="4899" spans="1:17" x14ac:dyDescent="0.2">
      <c r="A4899" s="19">
        <v>32111817</v>
      </c>
      <c r="B4899" s="19" t="s">
        <v>1635</v>
      </c>
      <c r="C4899" s="20">
        <v>28291</v>
      </c>
      <c r="D4899" s="73">
        <v>8264.25</v>
      </c>
      <c r="E4899" s="74">
        <v>7606.8244999999997</v>
      </c>
      <c r="G4899" s="75">
        <v>197.91570000000002</v>
      </c>
      <c r="H4899" s="75">
        <v>421.29</v>
      </c>
      <c r="I4899" s="75">
        <v>407.70000000000005</v>
      </c>
      <c r="J4899" s="75">
        <v>385.05</v>
      </c>
      <c r="K4899" s="75">
        <v>317.09999999999997</v>
      </c>
      <c r="L4899" s="74" t="s">
        <v>674</v>
      </c>
      <c r="M4899" s="75">
        <v>407.70000000000005</v>
      </c>
      <c r="N4899" s="75">
        <v>407.70000000000005</v>
      </c>
      <c r="O4899" s="75">
        <v>407.70000000000005</v>
      </c>
      <c r="P4899" s="75">
        <v>197.91570000000002</v>
      </c>
      <c r="Q4899" s="75">
        <v>421.29</v>
      </c>
    </row>
    <row r="4900" spans="1:17" x14ac:dyDescent="0.2">
      <c r="A4900" s="19">
        <v>32111825</v>
      </c>
      <c r="B4900" s="19" t="s">
        <v>1634</v>
      </c>
      <c r="C4900" s="20">
        <v>28299</v>
      </c>
      <c r="D4900" s="73">
        <v>5903.25</v>
      </c>
      <c r="E4900" s="74">
        <v>7606.8244999999997</v>
      </c>
      <c r="G4900" s="75">
        <v>48.714350000000003</v>
      </c>
      <c r="H4900" s="75">
        <v>103.69500000000001</v>
      </c>
      <c r="I4900" s="75">
        <v>100.35000000000001</v>
      </c>
      <c r="J4900" s="75">
        <v>94.774999999999991</v>
      </c>
      <c r="K4900" s="75">
        <v>78.05</v>
      </c>
      <c r="L4900" s="74" t="s">
        <v>674</v>
      </c>
      <c r="M4900" s="75">
        <v>100.35000000000001</v>
      </c>
      <c r="N4900" s="75">
        <v>100.35000000000001</v>
      </c>
      <c r="O4900" s="75">
        <v>100.35000000000001</v>
      </c>
      <c r="P4900" s="75">
        <v>48.714350000000003</v>
      </c>
      <c r="Q4900" s="75">
        <v>103.69500000000001</v>
      </c>
    </row>
    <row r="4901" spans="1:17" x14ac:dyDescent="0.2">
      <c r="A4901" s="19">
        <v>32111833</v>
      </c>
      <c r="B4901" s="19" t="s">
        <v>1766</v>
      </c>
      <c r="C4901" s="20">
        <v>52354</v>
      </c>
      <c r="D4901" s="73">
        <v>10625.25</v>
      </c>
      <c r="E4901" s="74">
        <v>5407.5069999999996</v>
      </c>
      <c r="G4901" s="75">
        <v>2746.3747000000003</v>
      </c>
      <c r="H4901" s="75">
        <v>4744.7298000000001</v>
      </c>
      <c r="I4901" s="75">
        <v>4591.674</v>
      </c>
      <c r="J4901" s="75">
        <v>4336.5809999999992</v>
      </c>
      <c r="K4901" s="75">
        <v>3571.3019999999997</v>
      </c>
      <c r="L4901" s="76">
        <v>818.05500000000006</v>
      </c>
      <c r="M4901" s="75">
        <v>4591.674</v>
      </c>
      <c r="N4901" s="75">
        <v>4591.674</v>
      </c>
      <c r="O4901" s="75">
        <v>4591.674</v>
      </c>
      <c r="P4901" s="77">
        <v>818.05500000000006</v>
      </c>
      <c r="Q4901" s="77">
        <v>4744.7298000000001</v>
      </c>
    </row>
    <row r="4902" spans="1:17" x14ac:dyDescent="0.2">
      <c r="A4902" s="19">
        <v>32111841</v>
      </c>
      <c r="B4902" s="19" t="s">
        <v>5369</v>
      </c>
      <c r="C4902" s="20">
        <v>49595</v>
      </c>
      <c r="D4902" s="73">
        <v>5758.5</v>
      </c>
      <c r="E4902" s="74">
        <v>4073.2194999999997</v>
      </c>
      <c r="G4902" s="75">
        <v>2583.2118699999996</v>
      </c>
      <c r="H4902" s="75">
        <v>4182.8144999999995</v>
      </c>
      <c r="I4902" s="75">
        <v>4047.8849999999998</v>
      </c>
      <c r="J4902" s="75">
        <v>3823.0024999999996</v>
      </c>
      <c r="K4902" s="75">
        <v>3148.3549999999996</v>
      </c>
      <c r="L4902" s="76">
        <v>818.05500000000006</v>
      </c>
      <c r="M4902" s="75">
        <v>4047.8849999999998</v>
      </c>
      <c r="N4902" s="75">
        <v>4047.8849999999998</v>
      </c>
      <c r="O4902" s="75">
        <v>4047.8849999999998</v>
      </c>
      <c r="P4902" s="77">
        <v>818.05500000000006</v>
      </c>
      <c r="Q4902" s="77">
        <v>4182.8144999999995</v>
      </c>
    </row>
    <row r="4903" spans="1:17" x14ac:dyDescent="0.2">
      <c r="A4903" s="19">
        <v>32111858</v>
      </c>
      <c r="B4903" s="19" t="s">
        <v>3618</v>
      </c>
      <c r="C4903" s="20">
        <v>22513</v>
      </c>
      <c r="D4903" s="73">
        <v>16528.25</v>
      </c>
      <c r="E4903" s="74">
        <v>7606.8244999999997</v>
      </c>
      <c r="G4903" s="75">
        <v>2746.3747000000003</v>
      </c>
      <c r="H4903" s="75">
        <v>4744.7298000000001</v>
      </c>
      <c r="I4903" s="75">
        <v>4591.674</v>
      </c>
      <c r="J4903" s="75">
        <v>4336.5809999999992</v>
      </c>
      <c r="K4903" s="75">
        <v>3571.3019999999997</v>
      </c>
      <c r="L4903" s="76">
        <v>818.05500000000006</v>
      </c>
      <c r="M4903" s="75">
        <v>4591.674</v>
      </c>
      <c r="N4903" s="75">
        <v>4591.674</v>
      </c>
      <c r="O4903" s="75">
        <v>4591.674</v>
      </c>
      <c r="P4903" s="77">
        <v>818.05500000000006</v>
      </c>
      <c r="Q4903" s="77">
        <v>4744.7298000000001</v>
      </c>
    </row>
    <row r="4904" spans="1:17" x14ac:dyDescent="0.2">
      <c r="A4904" s="19">
        <v>32111866</v>
      </c>
      <c r="B4904" s="19" t="s">
        <v>3616</v>
      </c>
      <c r="C4904" s="20">
        <v>22514</v>
      </c>
      <c r="D4904" s="73">
        <v>16823.5</v>
      </c>
      <c r="E4904" s="74">
        <v>7606.8244999999997</v>
      </c>
      <c r="G4904" s="75">
        <v>4290.7861620000003</v>
      </c>
      <c r="H4904" s="75">
        <v>9133.5113999999994</v>
      </c>
      <c r="I4904" s="75">
        <v>8838.8820000000014</v>
      </c>
      <c r="J4904" s="75">
        <v>8347.8329999999987</v>
      </c>
      <c r="K4904" s="75">
        <v>6874.6859999999997</v>
      </c>
      <c r="L4904" s="74" t="s">
        <v>674</v>
      </c>
      <c r="M4904" s="75">
        <v>8838.8820000000014</v>
      </c>
      <c r="N4904" s="75">
        <v>8838.8820000000014</v>
      </c>
      <c r="O4904" s="75">
        <v>8838.8820000000014</v>
      </c>
      <c r="P4904" s="75">
        <v>4290.7861620000003</v>
      </c>
      <c r="Q4904" s="75">
        <v>9133.5113999999994</v>
      </c>
    </row>
    <row r="4905" spans="1:17" x14ac:dyDescent="0.2">
      <c r="A4905" s="19">
        <v>32111874</v>
      </c>
      <c r="B4905" s="19" t="s">
        <v>3617</v>
      </c>
      <c r="C4905" s="20">
        <v>22515</v>
      </c>
      <c r="D4905" s="73">
        <v>17118.5</v>
      </c>
      <c r="E4905" s="74">
        <v>0</v>
      </c>
      <c r="G4905" s="75">
        <v>4511.9536800000005</v>
      </c>
      <c r="H4905" s="75">
        <v>9604.2960000000003</v>
      </c>
      <c r="I4905" s="75">
        <v>9294.4800000000014</v>
      </c>
      <c r="J4905" s="75">
        <v>8778.1200000000008</v>
      </c>
      <c r="K4905" s="75">
        <v>7229.04</v>
      </c>
      <c r="L4905" s="74" t="s">
        <v>674</v>
      </c>
      <c r="M4905" s="75">
        <v>9294.4800000000014</v>
      </c>
      <c r="N4905" s="75">
        <v>9294.4800000000014</v>
      </c>
      <c r="O4905" s="75">
        <v>9294.4800000000014</v>
      </c>
      <c r="P4905" s="75">
        <v>4511.9536800000005</v>
      </c>
      <c r="Q4905" s="75">
        <v>9604.2960000000003</v>
      </c>
    </row>
    <row r="4906" spans="1:17" x14ac:dyDescent="0.2">
      <c r="A4906" s="19">
        <v>32111882</v>
      </c>
      <c r="B4906" s="19" t="s">
        <v>3651</v>
      </c>
      <c r="C4906" s="20">
        <v>26756</v>
      </c>
      <c r="D4906" s="73">
        <v>5785</v>
      </c>
      <c r="E4906" s="74">
        <v>3423.1589999999997</v>
      </c>
      <c r="G4906" s="75">
        <v>20.968029999999999</v>
      </c>
      <c r="H4906" s="75">
        <v>199.02</v>
      </c>
      <c r="I4906" s="75">
        <v>192.6</v>
      </c>
      <c r="J4906" s="75">
        <v>181.9</v>
      </c>
      <c r="K4906" s="75">
        <v>149.79999999999998</v>
      </c>
      <c r="L4906" s="76">
        <v>0</v>
      </c>
      <c r="M4906" s="75">
        <v>192.6</v>
      </c>
      <c r="N4906" s="75">
        <v>192.6</v>
      </c>
      <c r="O4906" s="75">
        <v>192.6</v>
      </c>
      <c r="P4906" s="77">
        <v>0</v>
      </c>
      <c r="Q4906" s="77">
        <v>199.02</v>
      </c>
    </row>
    <row r="4907" spans="1:17" x14ac:dyDescent="0.2">
      <c r="A4907" s="19">
        <v>32111890</v>
      </c>
      <c r="B4907" s="19" t="s">
        <v>3938</v>
      </c>
      <c r="C4907" s="20">
        <v>27650</v>
      </c>
      <c r="D4907" s="73">
        <v>7910</v>
      </c>
      <c r="E4907" s="74">
        <v>7606.8244999999997</v>
      </c>
      <c r="G4907" s="75">
        <v>32.431059999999995</v>
      </c>
      <c r="H4907" s="75">
        <v>182.45670000000001</v>
      </c>
      <c r="I4907" s="75">
        <v>176.571</v>
      </c>
      <c r="J4907" s="75">
        <v>166.76149999999998</v>
      </c>
      <c r="K4907" s="75">
        <v>137.333</v>
      </c>
      <c r="L4907" s="76">
        <v>0</v>
      </c>
      <c r="M4907" s="75">
        <v>176.571</v>
      </c>
      <c r="N4907" s="75">
        <v>176.571</v>
      </c>
      <c r="O4907" s="75">
        <v>176.571</v>
      </c>
      <c r="P4907" s="77">
        <v>0</v>
      </c>
      <c r="Q4907" s="77">
        <v>182.45670000000001</v>
      </c>
    </row>
    <row r="4908" spans="1:17" x14ac:dyDescent="0.2">
      <c r="A4908" s="19">
        <v>32111908</v>
      </c>
      <c r="B4908" s="19" t="s">
        <v>4012</v>
      </c>
      <c r="C4908" s="20">
        <v>27652</v>
      </c>
      <c r="D4908" s="73">
        <v>7235</v>
      </c>
      <c r="E4908" s="74">
        <v>7606.8244999999997</v>
      </c>
      <c r="G4908" s="75">
        <v>32.431059999999995</v>
      </c>
      <c r="H4908" s="75">
        <v>194.0538</v>
      </c>
      <c r="I4908" s="75">
        <v>187.79400000000001</v>
      </c>
      <c r="J4908" s="75">
        <v>177.36099999999999</v>
      </c>
      <c r="K4908" s="75">
        <v>146.06199999999998</v>
      </c>
      <c r="L4908" s="76">
        <v>0</v>
      </c>
      <c r="M4908" s="75">
        <v>187.79400000000001</v>
      </c>
      <c r="N4908" s="75">
        <v>187.79400000000001</v>
      </c>
      <c r="O4908" s="75">
        <v>187.79400000000001</v>
      </c>
      <c r="P4908" s="77">
        <v>0</v>
      </c>
      <c r="Q4908" s="77">
        <v>194.0538</v>
      </c>
    </row>
    <row r="4909" spans="1:17" x14ac:dyDescent="0.2">
      <c r="A4909" s="19">
        <v>32111916</v>
      </c>
      <c r="B4909" s="19" t="s">
        <v>3939</v>
      </c>
      <c r="C4909" s="20">
        <v>27654</v>
      </c>
      <c r="D4909" s="73">
        <v>8264.25</v>
      </c>
      <c r="E4909" s="74">
        <v>7606.8244999999997</v>
      </c>
      <c r="G4909" s="75">
        <v>79.043579999999992</v>
      </c>
      <c r="H4909" s="75">
        <v>151.71090000000001</v>
      </c>
      <c r="I4909" s="75">
        <v>146.81700000000001</v>
      </c>
      <c r="J4909" s="75">
        <v>138.66049999999998</v>
      </c>
      <c r="K4909" s="75">
        <v>114.19099999999999</v>
      </c>
      <c r="L4909" s="76">
        <v>49.509</v>
      </c>
      <c r="M4909" s="75">
        <v>146.81700000000001</v>
      </c>
      <c r="N4909" s="75">
        <v>146.81700000000001</v>
      </c>
      <c r="O4909" s="75">
        <v>146.81700000000001</v>
      </c>
      <c r="P4909" s="77">
        <v>49.509</v>
      </c>
      <c r="Q4909" s="77">
        <v>151.71090000000001</v>
      </c>
    </row>
    <row r="4910" spans="1:17" x14ac:dyDescent="0.2">
      <c r="A4910" s="19">
        <v>32111924</v>
      </c>
      <c r="B4910" s="19" t="s">
        <v>3912</v>
      </c>
      <c r="C4910" s="20">
        <v>46270</v>
      </c>
      <c r="D4910" s="73">
        <v>5903.25</v>
      </c>
      <c r="E4910" s="74">
        <v>2954.8904999999995</v>
      </c>
      <c r="G4910" s="75">
        <v>0</v>
      </c>
      <c r="H4910" s="75">
        <v>0</v>
      </c>
      <c r="I4910" s="75">
        <v>0</v>
      </c>
      <c r="J4910" s="75">
        <v>0</v>
      </c>
      <c r="K4910" s="75">
        <v>0</v>
      </c>
      <c r="L4910" s="74" t="s">
        <v>674</v>
      </c>
      <c r="M4910" s="75">
        <v>0</v>
      </c>
      <c r="N4910" s="75">
        <v>0</v>
      </c>
      <c r="O4910" s="75">
        <v>0</v>
      </c>
      <c r="P4910" s="75">
        <v>0</v>
      </c>
      <c r="Q4910" s="75">
        <v>0</v>
      </c>
    </row>
    <row r="4911" spans="1:17" x14ac:dyDescent="0.2">
      <c r="A4911" s="19">
        <v>32111932</v>
      </c>
      <c r="B4911" s="19" t="s">
        <v>4666</v>
      </c>
      <c r="C4911" s="20">
        <v>23615</v>
      </c>
      <c r="D4911" s="73">
        <v>17708.75</v>
      </c>
      <c r="E4911" s="74">
        <v>15005.291999999999</v>
      </c>
      <c r="G4911" s="75">
        <v>26.353808000000001</v>
      </c>
      <c r="H4911" s="75">
        <v>56.0976</v>
      </c>
      <c r="I4911" s="75">
        <v>54.288000000000011</v>
      </c>
      <c r="J4911" s="75">
        <v>51.271999999999998</v>
      </c>
      <c r="K4911" s="75">
        <v>42.223999999999997</v>
      </c>
      <c r="L4911" s="74" t="s">
        <v>674</v>
      </c>
      <c r="M4911" s="75">
        <v>54.288000000000011</v>
      </c>
      <c r="N4911" s="75">
        <v>54.288000000000011</v>
      </c>
      <c r="O4911" s="75">
        <v>54.288000000000011</v>
      </c>
      <c r="P4911" s="75">
        <v>26.353808000000001</v>
      </c>
      <c r="Q4911" s="75">
        <v>56.0976</v>
      </c>
    </row>
    <row r="4912" spans="1:17" x14ac:dyDescent="0.2">
      <c r="A4912" s="19">
        <v>32111940</v>
      </c>
      <c r="B4912" s="19" t="s">
        <v>4663</v>
      </c>
      <c r="C4912" s="20">
        <v>25574</v>
      </c>
      <c r="D4912" s="73">
        <v>14757.5</v>
      </c>
      <c r="E4912" s="74">
        <v>7606.8244999999997</v>
      </c>
      <c r="G4912" s="75">
        <v>0</v>
      </c>
      <c r="H4912" s="75">
        <v>5474.5938000000006</v>
      </c>
      <c r="I4912" s="75">
        <v>5297.9939999999997</v>
      </c>
      <c r="J4912" s="75">
        <v>5003.6610000000001</v>
      </c>
      <c r="K4912" s="75">
        <v>4120.6619999999994</v>
      </c>
      <c r="L4912" s="76">
        <v>0</v>
      </c>
      <c r="M4912" s="75">
        <v>5297.9939999999997</v>
      </c>
      <c r="N4912" s="75">
        <v>5297.9939999999997</v>
      </c>
      <c r="O4912" s="75">
        <v>5297.9939999999997</v>
      </c>
      <c r="P4912" s="77">
        <v>0</v>
      </c>
      <c r="Q4912" s="77">
        <v>5474.5938000000006</v>
      </c>
    </row>
    <row r="4913" spans="1:17" x14ac:dyDescent="0.2">
      <c r="A4913" s="19">
        <v>32111957</v>
      </c>
      <c r="B4913" s="19" t="s">
        <v>3763</v>
      </c>
      <c r="C4913" s="72" t="s">
        <v>3764</v>
      </c>
      <c r="D4913" s="73">
        <v>885.75</v>
      </c>
      <c r="E4913" s="74">
        <v>0</v>
      </c>
      <c r="G4913" s="75">
        <v>85.126779999999997</v>
      </c>
      <c r="H4913" s="75">
        <v>90.051900000000003</v>
      </c>
      <c r="I4913" s="75">
        <v>87.147000000000006</v>
      </c>
      <c r="J4913" s="75">
        <v>82.305499999999995</v>
      </c>
      <c r="K4913" s="75">
        <v>67.780999999999992</v>
      </c>
      <c r="L4913" s="76">
        <v>98.12700000000001</v>
      </c>
      <c r="M4913" s="75">
        <v>87.147000000000006</v>
      </c>
      <c r="N4913" s="75">
        <v>87.147000000000006</v>
      </c>
      <c r="O4913" s="75">
        <v>87.147000000000006</v>
      </c>
      <c r="P4913" s="77">
        <v>67.780999999999992</v>
      </c>
      <c r="Q4913" s="77">
        <v>98.12700000000001</v>
      </c>
    </row>
    <row r="4914" spans="1:17" x14ac:dyDescent="0.2">
      <c r="A4914" s="19">
        <v>32111965</v>
      </c>
      <c r="B4914" s="19" t="s">
        <v>3902</v>
      </c>
      <c r="C4914" s="20">
        <v>96521</v>
      </c>
      <c r="D4914" s="73">
        <v>590.5</v>
      </c>
      <c r="E4914" s="74">
        <v>237.55549999999997</v>
      </c>
      <c r="G4914" s="75">
        <v>3.9321000000000002</v>
      </c>
      <c r="H4914" s="75">
        <v>8.370000000000001</v>
      </c>
      <c r="I4914" s="75">
        <v>8.1000000000000014</v>
      </c>
      <c r="J4914" s="75">
        <v>7.6499999999999995</v>
      </c>
      <c r="K4914" s="75">
        <v>6.3</v>
      </c>
      <c r="L4914" s="74" t="s">
        <v>674</v>
      </c>
      <c r="M4914" s="75">
        <v>8.1000000000000014</v>
      </c>
      <c r="N4914" s="75">
        <v>8.1000000000000014</v>
      </c>
      <c r="O4914" s="75">
        <v>8.1000000000000014</v>
      </c>
      <c r="P4914" s="75">
        <v>3.9321000000000002</v>
      </c>
      <c r="Q4914" s="75">
        <v>8.370000000000001</v>
      </c>
    </row>
    <row r="4915" spans="1:17" x14ac:dyDescent="0.2">
      <c r="A4915" s="19">
        <v>32111973</v>
      </c>
      <c r="B4915" s="19" t="s">
        <v>2769</v>
      </c>
      <c r="C4915" s="20">
        <v>33206</v>
      </c>
      <c r="D4915" s="73">
        <v>44271.5</v>
      </c>
      <c r="E4915" s="74">
        <v>11878.085499999999</v>
      </c>
      <c r="G4915" s="75">
        <v>52.755675000000004</v>
      </c>
      <c r="H4915" s="75">
        <v>112.2975</v>
      </c>
      <c r="I4915" s="75">
        <v>108.67500000000001</v>
      </c>
      <c r="J4915" s="75">
        <v>102.6375</v>
      </c>
      <c r="K4915" s="75">
        <v>84.524999999999991</v>
      </c>
      <c r="L4915" s="74" t="s">
        <v>674</v>
      </c>
      <c r="M4915" s="75">
        <v>108.67500000000001</v>
      </c>
      <c r="N4915" s="75">
        <v>108.67500000000001</v>
      </c>
      <c r="O4915" s="75">
        <v>108.67500000000001</v>
      </c>
      <c r="P4915" s="75">
        <v>52.755675000000004</v>
      </c>
      <c r="Q4915" s="75">
        <v>112.2975</v>
      </c>
    </row>
    <row r="4916" spans="1:17" x14ac:dyDescent="0.2">
      <c r="A4916" s="19">
        <v>32111981</v>
      </c>
      <c r="B4916" s="19" t="s">
        <v>2771</v>
      </c>
      <c r="C4916" s="20">
        <v>33207</v>
      </c>
      <c r="D4916" s="73">
        <v>23611.75</v>
      </c>
      <c r="E4916" s="74">
        <v>11878.085499999999</v>
      </c>
      <c r="G4916" s="75">
        <v>731.69489999999996</v>
      </c>
      <c r="H4916" s="75">
        <v>752.28629999999998</v>
      </c>
      <c r="I4916" s="75">
        <v>728.01900000000001</v>
      </c>
      <c r="J4916" s="75">
        <v>687.57349999999997</v>
      </c>
      <c r="K4916" s="75">
        <v>566.23699999999997</v>
      </c>
      <c r="L4916" s="76">
        <v>301.64400000000001</v>
      </c>
      <c r="M4916" s="75">
        <v>728.01900000000001</v>
      </c>
      <c r="N4916" s="75">
        <v>728.01900000000001</v>
      </c>
      <c r="O4916" s="75">
        <v>728.01900000000001</v>
      </c>
      <c r="P4916" s="77">
        <v>301.64400000000001</v>
      </c>
      <c r="Q4916" s="77">
        <v>752.28629999999998</v>
      </c>
    </row>
    <row r="4917" spans="1:17" x14ac:dyDescent="0.2">
      <c r="A4917" s="19">
        <v>32111999</v>
      </c>
      <c r="B4917" s="19" t="s">
        <v>2770</v>
      </c>
      <c r="C4917" s="20">
        <v>33208</v>
      </c>
      <c r="D4917" s="73">
        <v>35417.25</v>
      </c>
      <c r="E4917" s="74">
        <v>11878.085499999999</v>
      </c>
      <c r="G4917" s="75">
        <v>91.209980000000002</v>
      </c>
      <c r="H4917" s="75">
        <v>467.1576</v>
      </c>
      <c r="I4917" s="75">
        <v>452.08800000000002</v>
      </c>
      <c r="J4917" s="75">
        <v>426.97199999999998</v>
      </c>
      <c r="K4917" s="75">
        <v>351.62399999999997</v>
      </c>
      <c r="L4917" s="76">
        <v>235.59299999999999</v>
      </c>
      <c r="M4917" s="75">
        <v>452.08800000000002</v>
      </c>
      <c r="N4917" s="75">
        <v>452.08800000000002</v>
      </c>
      <c r="O4917" s="75">
        <v>452.08800000000002</v>
      </c>
      <c r="P4917" s="77">
        <v>91.209980000000002</v>
      </c>
      <c r="Q4917" s="77">
        <v>467.1576</v>
      </c>
    </row>
    <row r="4918" spans="1:17" x14ac:dyDescent="0.2">
      <c r="A4918" s="19">
        <v>32112005</v>
      </c>
      <c r="B4918" s="19" t="s">
        <v>1893</v>
      </c>
      <c r="C4918" s="20">
        <v>58120</v>
      </c>
      <c r="D4918" s="73">
        <v>6493.25</v>
      </c>
      <c r="E4918" s="74">
        <v>3251.5559999999996</v>
      </c>
      <c r="G4918" s="75">
        <v>49.867766000000003</v>
      </c>
      <c r="H4918" s="75">
        <v>106.15020000000001</v>
      </c>
      <c r="I4918" s="75">
        <v>102.72600000000001</v>
      </c>
      <c r="J4918" s="75">
        <v>97.018999999999991</v>
      </c>
      <c r="K4918" s="75">
        <v>79.897999999999996</v>
      </c>
      <c r="L4918" s="74" t="s">
        <v>674</v>
      </c>
      <c r="M4918" s="75">
        <v>102.72600000000001</v>
      </c>
      <c r="N4918" s="75">
        <v>102.72600000000001</v>
      </c>
      <c r="O4918" s="75">
        <v>102.72600000000001</v>
      </c>
      <c r="P4918" s="75">
        <v>49.867766000000003</v>
      </c>
      <c r="Q4918" s="75">
        <v>106.15020000000001</v>
      </c>
    </row>
    <row r="4919" spans="1:17" x14ac:dyDescent="0.2">
      <c r="A4919" s="19">
        <v>32112013</v>
      </c>
      <c r="B4919" s="19" t="s">
        <v>2959</v>
      </c>
      <c r="C4919" s="20">
        <v>58550</v>
      </c>
      <c r="D4919" s="73">
        <v>11806</v>
      </c>
      <c r="E4919" s="74">
        <v>5993.9724999999989</v>
      </c>
      <c r="G4919" s="75">
        <v>36.236485999999999</v>
      </c>
      <c r="H4919" s="75">
        <v>77.134200000000007</v>
      </c>
      <c r="I4919" s="75">
        <v>74.646000000000015</v>
      </c>
      <c r="J4919" s="75">
        <v>70.498999999999995</v>
      </c>
      <c r="K4919" s="75">
        <v>58.057999999999993</v>
      </c>
      <c r="L4919" s="74" t="s">
        <v>674</v>
      </c>
      <c r="M4919" s="75">
        <v>74.646000000000015</v>
      </c>
      <c r="N4919" s="75">
        <v>74.646000000000015</v>
      </c>
      <c r="O4919" s="75">
        <v>74.646000000000015</v>
      </c>
      <c r="P4919" s="75">
        <v>36.236485999999999</v>
      </c>
      <c r="Q4919" s="75">
        <v>77.134200000000007</v>
      </c>
    </row>
    <row r="4920" spans="1:17" x14ac:dyDescent="0.2">
      <c r="A4920" s="19">
        <v>32112021</v>
      </c>
      <c r="B4920" s="19" t="s">
        <v>2277</v>
      </c>
      <c r="C4920" s="20">
        <v>26121</v>
      </c>
      <c r="D4920" s="73">
        <v>12455.25</v>
      </c>
      <c r="E4920" s="74">
        <v>3423.1589999999997</v>
      </c>
      <c r="G4920" s="75" t="s">
        <v>834</v>
      </c>
      <c r="H4920" s="75">
        <v>0</v>
      </c>
      <c r="I4920" s="75">
        <v>0</v>
      </c>
      <c r="J4920" s="75">
        <v>0</v>
      </c>
      <c r="K4920" s="75">
        <v>0</v>
      </c>
      <c r="L4920" s="76">
        <v>0</v>
      </c>
      <c r="M4920" s="75">
        <v>0</v>
      </c>
      <c r="N4920" s="75">
        <v>0</v>
      </c>
      <c r="O4920" s="75">
        <v>0</v>
      </c>
      <c r="P4920" s="77">
        <v>0</v>
      </c>
      <c r="Q4920" s="77">
        <v>0</v>
      </c>
    </row>
    <row r="4921" spans="1:17" x14ac:dyDescent="0.2">
      <c r="A4921" s="19">
        <v>32112039</v>
      </c>
      <c r="B4921" s="19" t="s">
        <v>2278</v>
      </c>
      <c r="C4921" s="20">
        <v>26123</v>
      </c>
      <c r="D4921" s="73">
        <v>7083.5</v>
      </c>
      <c r="E4921" s="74">
        <v>3423.1589999999997</v>
      </c>
      <c r="G4921" s="75">
        <v>2.05308</v>
      </c>
      <c r="H4921" s="75">
        <v>66.262500000000003</v>
      </c>
      <c r="I4921" s="75">
        <v>64.125</v>
      </c>
      <c r="J4921" s="75">
        <v>60.5625</v>
      </c>
      <c r="K4921" s="75">
        <v>49.875</v>
      </c>
      <c r="L4921" s="76">
        <v>0</v>
      </c>
      <c r="M4921" s="75">
        <v>64.125</v>
      </c>
      <c r="N4921" s="75">
        <v>64.125</v>
      </c>
      <c r="O4921" s="75">
        <v>64.125</v>
      </c>
      <c r="P4921" s="77">
        <v>0</v>
      </c>
      <c r="Q4921" s="77">
        <v>66.262500000000003</v>
      </c>
    </row>
    <row r="4922" spans="1:17" x14ac:dyDescent="0.2">
      <c r="A4922" s="19">
        <v>32112047</v>
      </c>
      <c r="B4922" s="19" t="s">
        <v>2279</v>
      </c>
      <c r="C4922" s="20">
        <v>26125</v>
      </c>
      <c r="D4922" s="73">
        <v>4132.25</v>
      </c>
      <c r="E4922" s="74">
        <v>0</v>
      </c>
      <c r="G4922" s="75">
        <v>6.7485499999999998</v>
      </c>
      <c r="H4922" s="75">
        <v>96.022500000000008</v>
      </c>
      <c r="I4922" s="75">
        <v>92.924999999999997</v>
      </c>
      <c r="J4922" s="75">
        <v>87.762500000000003</v>
      </c>
      <c r="K4922" s="75">
        <v>72.274999999999991</v>
      </c>
      <c r="L4922" s="76">
        <v>0</v>
      </c>
      <c r="M4922" s="75">
        <v>92.924999999999997</v>
      </c>
      <c r="N4922" s="75">
        <v>92.924999999999997</v>
      </c>
      <c r="O4922" s="75">
        <v>92.924999999999997</v>
      </c>
      <c r="P4922" s="77">
        <v>0</v>
      </c>
      <c r="Q4922" s="77">
        <v>96.022500000000008</v>
      </c>
    </row>
    <row r="4923" spans="1:17" x14ac:dyDescent="0.2">
      <c r="A4923" s="19">
        <v>32112062</v>
      </c>
      <c r="B4923" s="19" t="s">
        <v>1346</v>
      </c>
      <c r="C4923" s="72"/>
      <c r="D4923" s="73">
        <v>1266.25</v>
      </c>
      <c r="E4923" s="74">
        <v>0</v>
      </c>
      <c r="G4923" s="75">
        <v>6.7485499999999998</v>
      </c>
      <c r="H4923" s="75">
        <v>91.837500000000006</v>
      </c>
      <c r="I4923" s="75">
        <v>88.875</v>
      </c>
      <c r="J4923" s="75">
        <v>83.9375</v>
      </c>
      <c r="K4923" s="75">
        <v>69.125</v>
      </c>
      <c r="L4923" s="76">
        <v>0</v>
      </c>
      <c r="M4923" s="75">
        <v>88.875</v>
      </c>
      <c r="N4923" s="75">
        <v>88.875</v>
      </c>
      <c r="O4923" s="75">
        <v>88.875</v>
      </c>
      <c r="P4923" s="77">
        <v>0</v>
      </c>
      <c r="Q4923" s="77">
        <v>91.837500000000006</v>
      </c>
    </row>
    <row r="4924" spans="1:17" x14ac:dyDescent="0.2">
      <c r="A4924" s="19">
        <v>32112070</v>
      </c>
      <c r="B4924" s="19" t="s">
        <v>3743</v>
      </c>
      <c r="C4924" s="72"/>
      <c r="D4924" s="73">
        <v>145.25</v>
      </c>
      <c r="E4924" s="74">
        <v>0</v>
      </c>
      <c r="G4924" s="75">
        <v>4.0413250000000005</v>
      </c>
      <c r="H4924" s="75">
        <v>8.6025000000000009</v>
      </c>
      <c r="I4924" s="75">
        <v>8.3250000000000011</v>
      </c>
      <c r="J4924" s="75">
        <v>7.8624999999999998</v>
      </c>
      <c r="K4924" s="75">
        <v>6.4749999999999996</v>
      </c>
      <c r="L4924" s="74" t="s">
        <v>674</v>
      </c>
      <c r="M4924" s="75">
        <v>8.3250000000000011</v>
      </c>
      <c r="N4924" s="75">
        <v>8.3250000000000011</v>
      </c>
      <c r="O4924" s="75">
        <v>8.3250000000000011</v>
      </c>
      <c r="P4924" s="75">
        <v>4.0413250000000005</v>
      </c>
      <c r="Q4924" s="75">
        <v>8.6025000000000009</v>
      </c>
    </row>
    <row r="4925" spans="1:17" x14ac:dyDescent="0.2">
      <c r="A4925" s="19">
        <v>32112088</v>
      </c>
      <c r="B4925" s="19" t="s">
        <v>2178</v>
      </c>
      <c r="C4925" s="72"/>
      <c r="D4925" s="73">
        <v>8.5</v>
      </c>
      <c r="E4925" s="74">
        <v>0</v>
      </c>
      <c r="G4925" s="75">
        <v>0</v>
      </c>
      <c r="H4925" s="75">
        <v>1126.788</v>
      </c>
      <c r="I4925" s="75">
        <v>1090.44</v>
      </c>
      <c r="J4925" s="75">
        <v>1029.8599999999999</v>
      </c>
      <c r="K4925" s="75">
        <v>848.11999999999989</v>
      </c>
      <c r="L4925" s="76">
        <v>0</v>
      </c>
      <c r="M4925" s="75">
        <v>1090.44</v>
      </c>
      <c r="N4925" s="75">
        <v>1090.44</v>
      </c>
      <c r="O4925" s="75">
        <v>1090.44</v>
      </c>
      <c r="P4925" s="77">
        <v>0</v>
      </c>
      <c r="Q4925" s="77">
        <v>1126.788</v>
      </c>
    </row>
    <row r="4926" spans="1:17" x14ac:dyDescent="0.2">
      <c r="A4926" s="19">
        <v>32112112</v>
      </c>
      <c r="B4926" s="19" t="s">
        <v>5058</v>
      </c>
      <c r="C4926" s="72"/>
      <c r="D4926" s="73">
        <v>127</v>
      </c>
      <c r="E4926" s="74">
        <v>0</v>
      </c>
      <c r="G4926" s="75">
        <v>25.55865</v>
      </c>
      <c r="H4926" s="75">
        <v>54.405000000000001</v>
      </c>
      <c r="I4926" s="75">
        <v>52.650000000000006</v>
      </c>
      <c r="J4926" s="75">
        <v>49.725000000000001</v>
      </c>
      <c r="K4926" s="75">
        <v>40.949999999999996</v>
      </c>
      <c r="L4926" s="74" t="s">
        <v>674</v>
      </c>
      <c r="M4926" s="75">
        <v>52.650000000000006</v>
      </c>
      <c r="N4926" s="75">
        <v>52.650000000000006</v>
      </c>
      <c r="O4926" s="75">
        <v>52.650000000000006</v>
      </c>
      <c r="P4926" s="75">
        <v>25.55865</v>
      </c>
      <c r="Q4926" s="75">
        <v>54.405000000000001</v>
      </c>
    </row>
    <row r="4927" spans="1:17" x14ac:dyDescent="0.2">
      <c r="A4927" s="19">
        <v>32112120</v>
      </c>
      <c r="B4927" s="19" t="s">
        <v>5057</v>
      </c>
      <c r="C4927" s="72"/>
      <c r="D4927" s="73">
        <v>5501.25</v>
      </c>
      <c r="E4927" s="74">
        <v>0</v>
      </c>
      <c r="G4927" s="75">
        <v>448.58270600000003</v>
      </c>
      <c r="H4927" s="75">
        <v>954.86820000000012</v>
      </c>
      <c r="I4927" s="75">
        <v>924.06600000000014</v>
      </c>
      <c r="J4927" s="75">
        <v>872.72899999999993</v>
      </c>
      <c r="K4927" s="75">
        <v>718.71799999999996</v>
      </c>
      <c r="L4927" s="74" t="s">
        <v>674</v>
      </c>
      <c r="M4927" s="75">
        <v>924.06600000000014</v>
      </c>
      <c r="N4927" s="75">
        <v>924.06600000000014</v>
      </c>
      <c r="O4927" s="75">
        <v>924.06600000000014</v>
      </c>
      <c r="P4927" s="75">
        <v>448.58270600000003</v>
      </c>
      <c r="Q4927" s="75">
        <v>954.86820000000012</v>
      </c>
    </row>
    <row r="4928" spans="1:17" x14ac:dyDescent="0.2">
      <c r="A4928" s="19">
        <v>32112138</v>
      </c>
      <c r="B4928" s="19" t="s">
        <v>5056</v>
      </c>
      <c r="C4928" s="72"/>
      <c r="D4928" s="73">
        <v>297.25</v>
      </c>
      <c r="E4928" s="74">
        <v>0</v>
      </c>
      <c r="G4928" s="75">
        <v>0</v>
      </c>
      <c r="H4928" s="75">
        <v>905.29920000000004</v>
      </c>
      <c r="I4928" s="75">
        <v>876.09600000000012</v>
      </c>
      <c r="J4928" s="75">
        <v>827.42399999999998</v>
      </c>
      <c r="K4928" s="75">
        <v>681.40800000000002</v>
      </c>
      <c r="L4928" s="76">
        <v>0</v>
      </c>
      <c r="M4928" s="75">
        <v>876.09600000000012</v>
      </c>
      <c r="N4928" s="75">
        <v>876.09600000000012</v>
      </c>
      <c r="O4928" s="75">
        <v>876.09600000000012</v>
      </c>
      <c r="P4928" s="77">
        <v>0</v>
      </c>
      <c r="Q4928" s="77">
        <v>905.29920000000004</v>
      </c>
    </row>
    <row r="4929" spans="1:17" x14ac:dyDescent="0.2">
      <c r="A4929" s="19">
        <v>32112146</v>
      </c>
      <c r="B4929" s="19" t="s">
        <v>5055</v>
      </c>
      <c r="C4929" s="72"/>
      <c r="D4929" s="73">
        <v>325.75</v>
      </c>
      <c r="E4929" s="74">
        <v>0</v>
      </c>
      <c r="G4929" s="75">
        <v>13.666232000000001</v>
      </c>
      <c r="H4929" s="75">
        <v>29.090400000000002</v>
      </c>
      <c r="I4929" s="75">
        <v>28.152000000000005</v>
      </c>
      <c r="J4929" s="75">
        <v>26.588000000000001</v>
      </c>
      <c r="K4929" s="75">
        <v>21.896000000000001</v>
      </c>
      <c r="L4929" s="74" t="s">
        <v>674</v>
      </c>
      <c r="M4929" s="75">
        <v>28.152000000000005</v>
      </c>
      <c r="N4929" s="75">
        <v>28.152000000000005</v>
      </c>
      <c r="O4929" s="75">
        <v>28.152000000000005</v>
      </c>
      <c r="P4929" s="75">
        <v>13.666232000000001</v>
      </c>
      <c r="Q4929" s="75">
        <v>29.090400000000002</v>
      </c>
    </row>
    <row r="4930" spans="1:17" x14ac:dyDescent="0.2">
      <c r="A4930" s="19">
        <v>32112153</v>
      </c>
      <c r="B4930" s="19" t="s">
        <v>5054</v>
      </c>
      <c r="C4930" s="72"/>
      <c r="D4930" s="73">
        <v>897.5</v>
      </c>
      <c r="E4930" s="74">
        <v>0</v>
      </c>
      <c r="G4930" s="75">
        <v>0</v>
      </c>
      <c r="H4930" s="75">
        <v>299.6925</v>
      </c>
      <c r="I4930" s="75">
        <v>290.02500000000003</v>
      </c>
      <c r="J4930" s="75">
        <v>273.91249999999997</v>
      </c>
      <c r="K4930" s="75">
        <v>225.57499999999999</v>
      </c>
      <c r="L4930" s="76">
        <v>0</v>
      </c>
      <c r="M4930" s="75">
        <v>290.02500000000003</v>
      </c>
      <c r="N4930" s="75">
        <v>290.02500000000003</v>
      </c>
      <c r="O4930" s="75">
        <v>290.02500000000003</v>
      </c>
      <c r="P4930" s="77">
        <v>0</v>
      </c>
      <c r="Q4930" s="77">
        <v>299.6925</v>
      </c>
    </row>
    <row r="4931" spans="1:17" x14ac:dyDescent="0.2">
      <c r="A4931" s="19">
        <v>32112161</v>
      </c>
      <c r="B4931" s="19" t="s">
        <v>5053</v>
      </c>
      <c r="C4931" s="72"/>
      <c r="D4931" s="73">
        <v>254.75</v>
      </c>
      <c r="E4931" s="74">
        <v>0</v>
      </c>
      <c r="G4931" s="75">
        <v>362.80585000000002</v>
      </c>
      <c r="H4931" s="75">
        <v>560.16690000000006</v>
      </c>
      <c r="I4931" s="75">
        <v>542.09700000000009</v>
      </c>
      <c r="J4931" s="75">
        <v>511.98050000000001</v>
      </c>
      <c r="K4931" s="75">
        <v>421.63100000000003</v>
      </c>
      <c r="L4931" s="76">
        <v>255.06900000000002</v>
      </c>
      <c r="M4931" s="75">
        <v>542.09700000000009</v>
      </c>
      <c r="N4931" s="75">
        <v>542.09700000000009</v>
      </c>
      <c r="O4931" s="75">
        <v>542.09700000000009</v>
      </c>
      <c r="P4931" s="77">
        <v>255.06900000000002</v>
      </c>
      <c r="Q4931" s="77">
        <v>560.16690000000006</v>
      </c>
    </row>
    <row r="4932" spans="1:17" x14ac:dyDescent="0.2">
      <c r="A4932" s="19">
        <v>32112179</v>
      </c>
      <c r="B4932" s="19" t="s">
        <v>5052</v>
      </c>
      <c r="C4932" s="72"/>
      <c r="D4932" s="73">
        <v>1138.75</v>
      </c>
      <c r="E4932" s="74">
        <v>0</v>
      </c>
      <c r="G4932" s="75">
        <v>166.99191800000003</v>
      </c>
      <c r="H4932" s="75">
        <v>355.46460000000002</v>
      </c>
      <c r="I4932" s="75">
        <v>343.99800000000005</v>
      </c>
      <c r="J4932" s="75">
        <v>324.887</v>
      </c>
      <c r="K4932" s="75">
        <v>267.55400000000003</v>
      </c>
      <c r="L4932" s="74" t="s">
        <v>674</v>
      </c>
      <c r="M4932" s="75">
        <v>343.99800000000005</v>
      </c>
      <c r="N4932" s="75">
        <v>343.99800000000005</v>
      </c>
      <c r="O4932" s="75">
        <v>343.99800000000005</v>
      </c>
      <c r="P4932" s="75">
        <v>166.99191800000003</v>
      </c>
      <c r="Q4932" s="75">
        <v>355.46460000000002</v>
      </c>
    </row>
    <row r="4933" spans="1:17" x14ac:dyDescent="0.2">
      <c r="A4933" s="19">
        <v>32112187</v>
      </c>
      <c r="B4933" s="19" t="s">
        <v>5370</v>
      </c>
      <c r="C4933" s="72"/>
      <c r="D4933" s="73">
        <v>123</v>
      </c>
      <c r="E4933" s="74">
        <v>0</v>
      </c>
      <c r="G4933" s="75">
        <v>34.951999999999998</v>
      </c>
      <c r="H4933" s="75">
        <v>74.400000000000006</v>
      </c>
      <c r="I4933" s="75">
        <v>72.000000000000014</v>
      </c>
      <c r="J4933" s="75">
        <v>68</v>
      </c>
      <c r="K4933" s="75">
        <v>56</v>
      </c>
      <c r="L4933" s="74" t="s">
        <v>674</v>
      </c>
      <c r="M4933" s="75">
        <v>72.000000000000014</v>
      </c>
      <c r="N4933" s="75">
        <v>72.000000000000014</v>
      </c>
      <c r="O4933" s="75">
        <v>72.000000000000014</v>
      </c>
      <c r="P4933" s="75">
        <v>34.951999999999998</v>
      </c>
      <c r="Q4933" s="75">
        <v>74.400000000000006</v>
      </c>
    </row>
    <row r="4934" spans="1:17" x14ac:dyDescent="0.2">
      <c r="A4934" s="19">
        <v>32112195</v>
      </c>
      <c r="B4934" s="19" t="s">
        <v>5371</v>
      </c>
      <c r="C4934" s="72"/>
      <c r="D4934" s="73">
        <v>78.5</v>
      </c>
      <c r="E4934" s="74">
        <v>0</v>
      </c>
      <c r="G4934" s="75">
        <v>20.796939999999999</v>
      </c>
      <c r="H4934" s="75">
        <v>162.51750000000001</v>
      </c>
      <c r="I4934" s="75">
        <v>157.27500000000001</v>
      </c>
      <c r="J4934" s="75">
        <v>148.53749999999999</v>
      </c>
      <c r="K4934" s="75">
        <v>122.32499999999999</v>
      </c>
      <c r="L4934" s="76">
        <v>0</v>
      </c>
      <c r="M4934" s="75">
        <v>157.27500000000001</v>
      </c>
      <c r="N4934" s="75">
        <v>157.27500000000001</v>
      </c>
      <c r="O4934" s="75">
        <v>157.27500000000001</v>
      </c>
      <c r="P4934" s="77">
        <v>0</v>
      </c>
      <c r="Q4934" s="77">
        <v>162.51750000000001</v>
      </c>
    </row>
    <row r="4935" spans="1:17" x14ac:dyDescent="0.2">
      <c r="A4935" s="19">
        <v>32112203</v>
      </c>
      <c r="B4935" s="19" t="s">
        <v>5372</v>
      </c>
      <c r="C4935" s="72"/>
      <c r="D4935" s="73">
        <v>1717.25</v>
      </c>
      <c r="E4935" s="74">
        <v>0</v>
      </c>
      <c r="G4935" s="75">
        <v>81.077649999999991</v>
      </c>
      <c r="H4935" s="75">
        <v>314.14470000000006</v>
      </c>
      <c r="I4935" s="75">
        <v>304.01100000000002</v>
      </c>
      <c r="J4935" s="75">
        <v>287.12150000000003</v>
      </c>
      <c r="K4935" s="75">
        <v>236.453</v>
      </c>
      <c r="L4935" s="76">
        <v>100.872</v>
      </c>
      <c r="M4935" s="75">
        <v>304.01100000000002</v>
      </c>
      <c r="N4935" s="75">
        <v>304.01100000000002</v>
      </c>
      <c r="O4935" s="75">
        <v>304.01100000000002</v>
      </c>
      <c r="P4935" s="77">
        <v>81.077649999999991</v>
      </c>
      <c r="Q4935" s="77">
        <v>314.14470000000006</v>
      </c>
    </row>
    <row r="4936" spans="1:17" x14ac:dyDescent="0.2">
      <c r="A4936" s="19">
        <v>32112211</v>
      </c>
      <c r="B4936" s="19" t="s">
        <v>5373</v>
      </c>
      <c r="C4936" s="72"/>
      <c r="D4936" s="73">
        <v>603.5</v>
      </c>
      <c r="E4936" s="74">
        <v>0</v>
      </c>
      <c r="G4936" s="75">
        <v>293.89459999999997</v>
      </c>
      <c r="H4936" s="75">
        <v>1061.8368</v>
      </c>
      <c r="I4936" s="75">
        <v>1027.5840000000001</v>
      </c>
      <c r="J4936" s="75">
        <v>970.49599999999998</v>
      </c>
      <c r="K4936" s="75">
        <v>799.23199999999997</v>
      </c>
      <c r="L4936" s="76">
        <v>549.00900000000001</v>
      </c>
      <c r="M4936" s="75">
        <v>1027.5840000000001</v>
      </c>
      <c r="N4936" s="75">
        <v>1027.5840000000001</v>
      </c>
      <c r="O4936" s="75">
        <v>1027.5840000000001</v>
      </c>
      <c r="P4936" s="77">
        <v>293.89459999999997</v>
      </c>
      <c r="Q4936" s="77">
        <v>1061.8368</v>
      </c>
    </row>
    <row r="4937" spans="1:17" x14ac:dyDescent="0.2">
      <c r="A4937" s="19">
        <v>32112229</v>
      </c>
      <c r="B4937" s="19" t="s">
        <v>5374</v>
      </c>
      <c r="C4937" s="72"/>
      <c r="D4937" s="73">
        <v>183.75</v>
      </c>
      <c r="E4937" s="74">
        <v>0</v>
      </c>
      <c r="G4937" s="75">
        <v>252.33874000000003</v>
      </c>
      <c r="H4937" s="75">
        <v>1300.1586</v>
      </c>
      <c r="I4937" s="75">
        <v>1258.2180000000001</v>
      </c>
      <c r="J4937" s="75">
        <v>1188.317</v>
      </c>
      <c r="K4937" s="75">
        <v>978.61399999999992</v>
      </c>
      <c r="L4937" s="76">
        <v>549.00900000000001</v>
      </c>
      <c r="M4937" s="75">
        <v>1258.2180000000001</v>
      </c>
      <c r="N4937" s="75">
        <v>1258.2180000000001</v>
      </c>
      <c r="O4937" s="75">
        <v>1258.2180000000001</v>
      </c>
      <c r="P4937" s="77">
        <v>252.33874000000003</v>
      </c>
      <c r="Q4937" s="77">
        <v>1300.1586</v>
      </c>
    </row>
    <row r="4938" spans="1:17" x14ac:dyDescent="0.2">
      <c r="A4938" s="19">
        <v>32112237</v>
      </c>
      <c r="B4938" s="19" t="s">
        <v>5375</v>
      </c>
      <c r="C4938" s="72"/>
      <c r="D4938" s="73">
        <v>799.5</v>
      </c>
      <c r="E4938" s="74">
        <v>0</v>
      </c>
      <c r="G4938" s="75">
        <v>147.95482999999999</v>
      </c>
      <c r="H4938" s="75">
        <v>1722.7506000000001</v>
      </c>
      <c r="I4938" s="75">
        <v>1667.1780000000001</v>
      </c>
      <c r="J4938" s="75">
        <v>1574.557</v>
      </c>
      <c r="K4938" s="75">
        <v>1296.694</v>
      </c>
      <c r="L4938" s="76">
        <v>0</v>
      </c>
      <c r="M4938" s="75">
        <v>1667.1780000000001</v>
      </c>
      <c r="N4938" s="75">
        <v>1667.1780000000001</v>
      </c>
      <c r="O4938" s="75">
        <v>1667.1780000000001</v>
      </c>
      <c r="P4938" s="77">
        <v>0</v>
      </c>
      <c r="Q4938" s="77">
        <v>1722.7506000000001</v>
      </c>
    </row>
    <row r="4939" spans="1:17" x14ac:dyDescent="0.2">
      <c r="A4939" s="19">
        <v>32112245</v>
      </c>
      <c r="B4939" s="19" t="s">
        <v>5376</v>
      </c>
      <c r="C4939" s="72"/>
      <c r="D4939" s="73">
        <v>122</v>
      </c>
      <c r="E4939" s="74">
        <v>0</v>
      </c>
      <c r="G4939" s="75">
        <v>127.69017000000001</v>
      </c>
      <c r="H4939" s="75">
        <v>4636.0686000000005</v>
      </c>
      <c r="I4939" s="75">
        <v>4486.5180000000009</v>
      </c>
      <c r="J4939" s="75">
        <v>4237.2669999999998</v>
      </c>
      <c r="K4939" s="75">
        <v>3489.5140000000001</v>
      </c>
      <c r="L4939" s="76">
        <v>0</v>
      </c>
      <c r="M4939" s="75">
        <v>4486.5180000000009</v>
      </c>
      <c r="N4939" s="75">
        <v>4486.5180000000009</v>
      </c>
      <c r="O4939" s="75">
        <v>4486.5180000000009</v>
      </c>
      <c r="P4939" s="77">
        <v>0</v>
      </c>
      <c r="Q4939" s="77">
        <v>4636.0686000000005</v>
      </c>
    </row>
    <row r="4940" spans="1:17" x14ac:dyDescent="0.2">
      <c r="A4940" s="19">
        <v>32112252</v>
      </c>
      <c r="B4940" s="19" t="s">
        <v>5377</v>
      </c>
      <c r="C4940" s="72"/>
      <c r="D4940" s="73">
        <v>182.75</v>
      </c>
      <c r="E4940" s="74">
        <v>0</v>
      </c>
      <c r="G4940" s="75">
        <v>775.26581999999996</v>
      </c>
      <c r="H4940" s="75">
        <v>855.17219999999998</v>
      </c>
      <c r="I4940" s="75">
        <v>827.58600000000001</v>
      </c>
      <c r="J4940" s="75">
        <v>781.60899999999992</v>
      </c>
      <c r="K4940" s="75">
        <v>643.67799999999988</v>
      </c>
      <c r="L4940" s="76">
        <v>447.31799999999998</v>
      </c>
      <c r="M4940" s="75">
        <v>827.58600000000001</v>
      </c>
      <c r="N4940" s="75">
        <v>827.58600000000001</v>
      </c>
      <c r="O4940" s="75">
        <v>827.58600000000001</v>
      </c>
      <c r="P4940" s="77">
        <v>447.31799999999998</v>
      </c>
      <c r="Q4940" s="77">
        <v>855.17219999999998</v>
      </c>
    </row>
    <row r="4941" spans="1:17" x14ac:dyDescent="0.2">
      <c r="A4941" s="19">
        <v>32112260</v>
      </c>
      <c r="B4941" s="19" t="s">
        <v>5378</v>
      </c>
      <c r="C4941" s="72"/>
      <c r="D4941" s="73">
        <v>2521.75</v>
      </c>
      <c r="E4941" s="74">
        <v>0</v>
      </c>
      <c r="G4941" s="75">
        <v>775.26581999999996</v>
      </c>
      <c r="H4941" s="75">
        <v>855.17219999999998</v>
      </c>
      <c r="I4941" s="75">
        <v>827.58600000000001</v>
      </c>
      <c r="J4941" s="75">
        <v>781.60899999999992</v>
      </c>
      <c r="K4941" s="75">
        <v>643.67799999999988</v>
      </c>
      <c r="L4941" s="76">
        <v>447.31799999999998</v>
      </c>
      <c r="M4941" s="75">
        <v>827.58600000000001</v>
      </c>
      <c r="N4941" s="75">
        <v>827.58600000000001</v>
      </c>
      <c r="O4941" s="75">
        <v>827.58600000000001</v>
      </c>
      <c r="P4941" s="77">
        <v>447.31799999999998</v>
      </c>
      <c r="Q4941" s="77">
        <v>855.17219999999998</v>
      </c>
    </row>
    <row r="4942" spans="1:17" x14ac:dyDescent="0.2">
      <c r="A4942" s="19">
        <v>32112278</v>
      </c>
      <c r="B4942" s="19" t="s">
        <v>5379</v>
      </c>
      <c r="C4942" s="72"/>
      <c r="D4942" s="73">
        <v>560</v>
      </c>
      <c r="E4942" s="74">
        <v>0</v>
      </c>
      <c r="G4942" s="75">
        <v>775.26581999999996</v>
      </c>
      <c r="H4942" s="75">
        <v>855.17219999999998</v>
      </c>
      <c r="I4942" s="75">
        <v>827.58600000000001</v>
      </c>
      <c r="J4942" s="75">
        <v>781.60899999999992</v>
      </c>
      <c r="K4942" s="75">
        <v>643.67799999999988</v>
      </c>
      <c r="L4942" s="76">
        <v>447.31799999999998</v>
      </c>
      <c r="M4942" s="75">
        <v>827.58600000000001</v>
      </c>
      <c r="N4942" s="75">
        <v>827.58600000000001</v>
      </c>
      <c r="O4942" s="75">
        <v>827.58600000000001</v>
      </c>
      <c r="P4942" s="77">
        <v>447.31799999999998</v>
      </c>
      <c r="Q4942" s="77">
        <v>855.17219999999998</v>
      </c>
    </row>
    <row r="4943" spans="1:17" x14ac:dyDescent="0.2">
      <c r="A4943" s="19">
        <v>32112286</v>
      </c>
      <c r="B4943" s="19" t="s">
        <v>5380</v>
      </c>
      <c r="C4943" s="72"/>
      <c r="D4943" s="73">
        <v>5040.75</v>
      </c>
      <c r="E4943" s="74">
        <v>0</v>
      </c>
      <c r="G4943" s="75">
        <v>0</v>
      </c>
      <c r="H4943" s="75">
        <v>3530.28</v>
      </c>
      <c r="I4943" s="75">
        <v>3416.4</v>
      </c>
      <c r="J4943" s="75">
        <v>3226.6</v>
      </c>
      <c r="K4943" s="75">
        <v>2657.2</v>
      </c>
      <c r="L4943" s="76">
        <v>0</v>
      </c>
      <c r="M4943" s="75">
        <v>3416.4</v>
      </c>
      <c r="N4943" s="75">
        <v>3416.4</v>
      </c>
      <c r="O4943" s="75">
        <v>3416.4</v>
      </c>
      <c r="P4943" s="77">
        <v>0</v>
      </c>
      <c r="Q4943" s="77">
        <v>3530.28</v>
      </c>
    </row>
    <row r="4944" spans="1:17" x14ac:dyDescent="0.2">
      <c r="A4944" s="19">
        <v>32112294</v>
      </c>
      <c r="B4944" s="19" t="s">
        <v>5381</v>
      </c>
      <c r="C4944" s="72"/>
      <c r="D4944" s="73">
        <v>5966</v>
      </c>
      <c r="E4944" s="74">
        <v>0</v>
      </c>
      <c r="G4944" s="75">
        <v>3000.6991039999998</v>
      </c>
      <c r="H4944" s="75">
        <v>6387.3888000000006</v>
      </c>
      <c r="I4944" s="75">
        <v>6181.344000000001</v>
      </c>
      <c r="J4944" s="75">
        <v>5837.9359999999997</v>
      </c>
      <c r="K4944" s="75">
        <v>4807.7119999999995</v>
      </c>
      <c r="L4944" s="74" t="s">
        <v>674</v>
      </c>
      <c r="M4944" s="75">
        <v>6181.344000000001</v>
      </c>
      <c r="N4944" s="75">
        <v>6181.344000000001</v>
      </c>
      <c r="O4944" s="75">
        <v>6181.344000000001</v>
      </c>
      <c r="P4944" s="75">
        <v>3000.6991039999998</v>
      </c>
      <c r="Q4944" s="75">
        <v>6387.3888000000006</v>
      </c>
    </row>
    <row r="4945" spans="1:17" x14ac:dyDescent="0.2">
      <c r="A4945" s="19">
        <v>32112302</v>
      </c>
      <c r="B4945" s="19" t="s">
        <v>5382</v>
      </c>
      <c r="C4945" s="72"/>
      <c r="D4945" s="73">
        <v>1939.75</v>
      </c>
      <c r="E4945" s="74">
        <v>0</v>
      </c>
      <c r="G4945" s="75">
        <v>0</v>
      </c>
      <c r="H4945" s="75">
        <v>7292.688000000001</v>
      </c>
      <c r="I4945" s="75">
        <v>7057.4400000000005</v>
      </c>
      <c r="J4945" s="75">
        <v>6665.3600000000006</v>
      </c>
      <c r="K4945" s="75">
        <v>5489.12</v>
      </c>
      <c r="L4945" s="76">
        <v>0</v>
      </c>
      <c r="M4945" s="75">
        <v>7057.4400000000005</v>
      </c>
      <c r="N4945" s="75">
        <v>7057.4400000000005</v>
      </c>
      <c r="O4945" s="75">
        <v>7057.4400000000005</v>
      </c>
      <c r="P4945" s="77">
        <v>0</v>
      </c>
      <c r="Q4945" s="77">
        <v>7292.688000000001</v>
      </c>
    </row>
    <row r="4946" spans="1:17" x14ac:dyDescent="0.2">
      <c r="A4946" s="19">
        <v>32112310</v>
      </c>
      <c r="B4946" s="19" t="s">
        <v>5383</v>
      </c>
      <c r="C4946" s="72"/>
      <c r="D4946" s="73">
        <v>2368.25</v>
      </c>
      <c r="E4946" s="74">
        <v>0</v>
      </c>
      <c r="G4946" s="75">
        <v>983.02499999999998</v>
      </c>
      <c r="H4946" s="75">
        <v>2092.5</v>
      </c>
      <c r="I4946" s="75">
        <v>2025.0000000000002</v>
      </c>
      <c r="J4946" s="75">
        <v>1912.5</v>
      </c>
      <c r="K4946" s="75">
        <v>1575</v>
      </c>
      <c r="L4946" s="74" t="s">
        <v>674</v>
      </c>
      <c r="M4946" s="75">
        <v>2025.0000000000002</v>
      </c>
      <c r="N4946" s="75">
        <v>2025.0000000000002</v>
      </c>
      <c r="O4946" s="75">
        <v>2025.0000000000002</v>
      </c>
      <c r="P4946" s="75">
        <v>983.02499999999998</v>
      </c>
      <c r="Q4946" s="75">
        <v>2092.5</v>
      </c>
    </row>
    <row r="4947" spans="1:17" x14ac:dyDescent="0.2">
      <c r="A4947" s="19">
        <v>32112328</v>
      </c>
      <c r="B4947" s="19" t="s">
        <v>5384</v>
      </c>
      <c r="C4947" s="72"/>
      <c r="D4947" s="73">
        <v>1455.75</v>
      </c>
      <c r="E4947" s="74">
        <v>0</v>
      </c>
      <c r="G4947" s="75">
        <v>3566.3972240000003</v>
      </c>
      <c r="H4947" s="75">
        <v>7591.5528000000004</v>
      </c>
      <c r="I4947" s="75">
        <v>7346.6640000000007</v>
      </c>
      <c r="J4947" s="75">
        <v>6938.5159999999996</v>
      </c>
      <c r="K4947" s="75">
        <v>5714.0720000000001</v>
      </c>
      <c r="L4947" s="74" t="s">
        <v>674</v>
      </c>
      <c r="M4947" s="75">
        <v>7346.6640000000007</v>
      </c>
      <c r="N4947" s="75">
        <v>7346.6640000000007</v>
      </c>
      <c r="O4947" s="75">
        <v>7346.6640000000007</v>
      </c>
      <c r="P4947" s="75">
        <v>3566.3972240000003</v>
      </c>
      <c r="Q4947" s="75">
        <v>7591.5528000000004</v>
      </c>
    </row>
    <row r="4948" spans="1:17" x14ac:dyDescent="0.2">
      <c r="A4948" s="19">
        <v>32112336</v>
      </c>
      <c r="B4948" s="19" t="s">
        <v>5385</v>
      </c>
      <c r="C4948" s="72"/>
      <c r="D4948" s="73">
        <v>1355</v>
      </c>
      <c r="E4948" s="74">
        <v>0</v>
      </c>
      <c r="G4948" s="75">
        <v>50.680660000000003</v>
      </c>
      <c r="H4948" s="75">
        <v>65.881200000000007</v>
      </c>
      <c r="I4948" s="75">
        <v>63.756000000000007</v>
      </c>
      <c r="J4948" s="75">
        <v>60.213999999999999</v>
      </c>
      <c r="K4948" s="75">
        <v>49.588000000000001</v>
      </c>
      <c r="L4948" s="76">
        <v>165.56400000000002</v>
      </c>
      <c r="M4948" s="75">
        <v>63.756000000000007</v>
      </c>
      <c r="N4948" s="75">
        <v>63.756000000000007</v>
      </c>
      <c r="O4948" s="75">
        <v>63.756000000000007</v>
      </c>
      <c r="P4948" s="77">
        <v>49.588000000000001</v>
      </c>
      <c r="Q4948" s="77">
        <v>165.56400000000002</v>
      </c>
    </row>
    <row r="4949" spans="1:17" x14ac:dyDescent="0.2">
      <c r="A4949" s="19">
        <v>32112344</v>
      </c>
      <c r="B4949" s="19" t="s">
        <v>5386</v>
      </c>
      <c r="C4949" s="72"/>
      <c r="D4949" s="73">
        <v>1398.75</v>
      </c>
      <c r="E4949" s="74">
        <v>0</v>
      </c>
      <c r="G4949" s="75">
        <v>50.680660000000003</v>
      </c>
      <c r="H4949" s="75">
        <v>65.881200000000007</v>
      </c>
      <c r="I4949" s="75">
        <v>63.756000000000007</v>
      </c>
      <c r="J4949" s="75">
        <v>60.213999999999999</v>
      </c>
      <c r="K4949" s="75">
        <v>49.588000000000001</v>
      </c>
      <c r="L4949" s="76">
        <v>165.56400000000002</v>
      </c>
      <c r="M4949" s="75">
        <v>63.756000000000007</v>
      </c>
      <c r="N4949" s="75">
        <v>63.756000000000007</v>
      </c>
      <c r="O4949" s="75">
        <v>63.756000000000007</v>
      </c>
      <c r="P4949" s="77">
        <v>49.588000000000001</v>
      </c>
      <c r="Q4949" s="77">
        <v>165.56400000000002</v>
      </c>
    </row>
    <row r="4950" spans="1:17" x14ac:dyDescent="0.2">
      <c r="A4950" s="19">
        <v>32112351</v>
      </c>
      <c r="B4950" s="19" t="s">
        <v>5387</v>
      </c>
      <c r="C4950" s="72"/>
      <c r="D4950" s="73">
        <v>401.25</v>
      </c>
      <c r="E4950" s="74">
        <v>0</v>
      </c>
      <c r="G4950" s="75">
        <v>50.461950000000002</v>
      </c>
      <c r="H4950" s="75">
        <v>107.41500000000001</v>
      </c>
      <c r="I4950" s="75">
        <v>103.95000000000002</v>
      </c>
      <c r="J4950" s="75">
        <v>98.174999999999997</v>
      </c>
      <c r="K4950" s="75">
        <v>80.849999999999994</v>
      </c>
      <c r="L4950" s="74" t="s">
        <v>674</v>
      </c>
      <c r="M4950" s="75">
        <v>103.95000000000002</v>
      </c>
      <c r="N4950" s="75">
        <v>103.95000000000002</v>
      </c>
      <c r="O4950" s="75">
        <v>103.95000000000002</v>
      </c>
      <c r="P4950" s="75">
        <v>50.461950000000002</v>
      </c>
      <c r="Q4950" s="75">
        <v>107.41500000000001</v>
      </c>
    </row>
    <row r="4951" spans="1:17" x14ac:dyDescent="0.2">
      <c r="A4951" s="19">
        <v>32112377</v>
      </c>
      <c r="B4951" s="19" t="s">
        <v>5388</v>
      </c>
      <c r="C4951" s="72"/>
      <c r="D4951" s="73">
        <v>1138</v>
      </c>
      <c r="E4951" s="74">
        <v>0</v>
      </c>
      <c r="G4951" s="75">
        <v>47.394912000000005</v>
      </c>
      <c r="H4951" s="75">
        <v>100.88640000000001</v>
      </c>
      <c r="I4951" s="75">
        <v>97.632000000000019</v>
      </c>
      <c r="J4951" s="75">
        <v>92.207999999999998</v>
      </c>
      <c r="K4951" s="75">
        <v>75.935999999999993</v>
      </c>
      <c r="L4951" s="74" t="s">
        <v>674</v>
      </c>
      <c r="M4951" s="75">
        <v>97.632000000000019</v>
      </c>
      <c r="N4951" s="75">
        <v>97.632000000000019</v>
      </c>
      <c r="O4951" s="75">
        <v>97.632000000000019</v>
      </c>
      <c r="P4951" s="75">
        <v>47.394912000000005</v>
      </c>
      <c r="Q4951" s="75">
        <v>100.88640000000001</v>
      </c>
    </row>
    <row r="4952" spans="1:17" x14ac:dyDescent="0.2">
      <c r="A4952" s="19">
        <v>32112385</v>
      </c>
      <c r="B4952" s="19" t="s">
        <v>5389</v>
      </c>
      <c r="C4952" s="72"/>
      <c r="D4952" s="73">
        <v>571</v>
      </c>
      <c r="E4952" s="74">
        <v>0</v>
      </c>
      <c r="G4952" s="75">
        <v>88.035350000000008</v>
      </c>
      <c r="H4952" s="75">
        <v>187.39500000000001</v>
      </c>
      <c r="I4952" s="75">
        <v>181.35000000000002</v>
      </c>
      <c r="J4952" s="75">
        <v>171.27500000000001</v>
      </c>
      <c r="K4952" s="75">
        <v>141.04999999999998</v>
      </c>
      <c r="L4952" s="74" t="s">
        <v>674</v>
      </c>
      <c r="M4952" s="75">
        <v>181.35000000000002</v>
      </c>
      <c r="N4952" s="75">
        <v>181.35000000000002</v>
      </c>
      <c r="O4952" s="75">
        <v>181.35000000000002</v>
      </c>
      <c r="P4952" s="75">
        <v>88.035350000000008</v>
      </c>
      <c r="Q4952" s="75">
        <v>187.39500000000001</v>
      </c>
    </row>
    <row r="4953" spans="1:17" x14ac:dyDescent="0.2">
      <c r="A4953" s="19">
        <v>32112393</v>
      </c>
      <c r="B4953" s="19" t="s">
        <v>5390</v>
      </c>
      <c r="C4953" s="72"/>
      <c r="D4953" s="73">
        <v>357.5</v>
      </c>
      <c r="E4953" s="74">
        <v>0</v>
      </c>
      <c r="G4953" s="75">
        <v>14.526925</v>
      </c>
      <c r="H4953" s="75">
        <v>30.922500000000003</v>
      </c>
      <c r="I4953" s="75">
        <v>29.925000000000004</v>
      </c>
      <c r="J4953" s="75">
        <v>28.262499999999999</v>
      </c>
      <c r="K4953" s="75">
        <v>23.274999999999999</v>
      </c>
      <c r="L4953" s="74" t="s">
        <v>674</v>
      </c>
      <c r="M4953" s="75">
        <v>29.925000000000004</v>
      </c>
      <c r="N4953" s="75">
        <v>29.925000000000004</v>
      </c>
      <c r="O4953" s="75">
        <v>29.925000000000004</v>
      </c>
      <c r="P4953" s="75">
        <v>14.526925</v>
      </c>
      <c r="Q4953" s="75">
        <v>30.922500000000003</v>
      </c>
    </row>
    <row r="4954" spans="1:17" x14ac:dyDescent="0.2">
      <c r="A4954" s="19">
        <v>32112401</v>
      </c>
      <c r="B4954" s="19" t="s">
        <v>5391</v>
      </c>
      <c r="C4954" s="72"/>
      <c r="D4954" s="73">
        <v>408.5</v>
      </c>
      <c r="E4954" s="74">
        <v>0</v>
      </c>
      <c r="G4954" s="75">
        <v>53.957149999999999</v>
      </c>
      <c r="H4954" s="75">
        <v>114.855</v>
      </c>
      <c r="I4954" s="75">
        <v>111.15000000000002</v>
      </c>
      <c r="J4954" s="75">
        <v>104.97499999999999</v>
      </c>
      <c r="K4954" s="75">
        <v>86.449999999999989</v>
      </c>
      <c r="L4954" s="74" t="s">
        <v>674</v>
      </c>
      <c r="M4954" s="75">
        <v>111.15000000000002</v>
      </c>
      <c r="N4954" s="75">
        <v>111.15000000000002</v>
      </c>
      <c r="O4954" s="75">
        <v>111.15000000000002</v>
      </c>
      <c r="P4954" s="75">
        <v>53.957149999999999</v>
      </c>
      <c r="Q4954" s="75">
        <v>114.855</v>
      </c>
    </row>
    <row r="4955" spans="1:17" x14ac:dyDescent="0.2">
      <c r="A4955" s="19">
        <v>32112419</v>
      </c>
      <c r="B4955" s="19" t="s">
        <v>5392</v>
      </c>
      <c r="C4955" s="72"/>
      <c r="D4955" s="73">
        <v>403.75</v>
      </c>
      <c r="E4955" s="74">
        <v>0</v>
      </c>
      <c r="G4955" s="75">
        <v>586.21057500000006</v>
      </c>
      <c r="H4955" s="75">
        <v>1247.8275000000001</v>
      </c>
      <c r="I4955" s="75">
        <v>1207.5750000000003</v>
      </c>
      <c r="J4955" s="75">
        <v>1140.4875</v>
      </c>
      <c r="K4955" s="75">
        <v>939.22499999999991</v>
      </c>
      <c r="L4955" s="74" t="s">
        <v>674</v>
      </c>
      <c r="M4955" s="75">
        <v>1207.5750000000003</v>
      </c>
      <c r="N4955" s="75">
        <v>1207.5750000000003</v>
      </c>
      <c r="O4955" s="75">
        <v>1207.5750000000003</v>
      </c>
      <c r="P4955" s="75">
        <v>586.21057500000006</v>
      </c>
      <c r="Q4955" s="75">
        <v>1247.8275000000001</v>
      </c>
    </row>
    <row r="4956" spans="1:17" x14ac:dyDescent="0.2">
      <c r="A4956" s="19">
        <v>32112427</v>
      </c>
      <c r="B4956" s="19" t="s">
        <v>5393</v>
      </c>
      <c r="C4956" s="72"/>
      <c r="D4956" s="73">
        <v>2205.5</v>
      </c>
      <c r="E4956" s="74">
        <v>0</v>
      </c>
      <c r="G4956" s="75">
        <v>39.530712000000001</v>
      </c>
      <c r="H4956" s="75">
        <v>84.146400000000014</v>
      </c>
      <c r="I4956" s="75">
        <v>81.432000000000016</v>
      </c>
      <c r="J4956" s="75">
        <v>76.908000000000001</v>
      </c>
      <c r="K4956" s="75">
        <v>63.335999999999999</v>
      </c>
      <c r="L4956" s="74" t="s">
        <v>674</v>
      </c>
      <c r="M4956" s="75">
        <v>81.432000000000016</v>
      </c>
      <c r="N4956" s="75">
        <v>81.432000000000016</v>
      </c>
      <c r="O4956" s="75">
        <v>81.432000000000016</v>
      </c>
      <c r="P4956" s="75">
        <v>39.530712000000001</v>
      </c>
      <c r="Q4956" s="75">
        <v>84.146400000000014</v>
      </c>
    </row>
    <row r="4957" spans="1:17" x14ac:dyDescent="0.2">
      <c r="A4957" s="19">
        <v>32112435</v>
      </c>
      <c r="B4957" s="19" t="s">
        <v>5394</v>
      </c>
      <c r="C4957" s="72"/>
      <c r="D4957" s="73">
        <v>3166.25</v>
      </c>
      <c r="E4957" s="74">
        <v>0</v>
      </c>
      <c r="G4957" s="75">
        <v>64.120729999999995</v>
      </c>
      <c r="H4957" s="75">
        <v>68.550299999999993</v>
      </c>
      <c r="I4957" s="75">
        <v>66.338999999999999</v>
      </c>
      <c r="J4957" s="75">
        <v>62.653499999999994</v>
      </c>
      <c r="K4957" s="75">
        <v>51.596999999999994</v>
      </c>
      <c r="L4957" s="76">
        <v>0</v>
      </c>
      <c r="M4957" s="75">
        <v>66.338999999999999</v>
      </c>
      <c r="N4957" s="75">
        <v>66.338999999999999</v>
      </c>
      <c r="O4957" s="75">
        <v>66.338999999999999</v>
      </c>
      <c r="P4957" s="77">
        <v>0</v>
      </c>
      <c r="Q4957" s="77">
        <v>68.550299999999993</v>
      </c>
    </row>
    <row r="4958" spans="1:17" x14ac:dyDescent="0.2">
      <c r="A4958" s="19">
        <v>32112443</v>
      </c>
      <c r="B4958" s="19" t="s">
        <v>5395</v>
      </c>
      <c r="C4958" s="72"/>
      <c r="D4958" s="73">
        <v>2471.5</v>
      </c>
      <c r="E4958" s="74">
        <v>0</v>
      </c>
      <c r="G4958" s="75">
        <v>23.648440000000001</v>
      </c>
      <c r="H4958" s="75">
        <v>233.02080000000001</v>
      </c>
      <c r="I4958" s="75">
        <v>225.50400000000002</v>
      </c>
      <c r="J4958" s="75">
        <v>212.976</v>
      </c>
      <c r="K4958" s="75">
        <v>175.392</v>
      </c>
      <c r="L4958" s="76">
        <v>0</v>
      </c>
      <c r="M4958" s="75">
        <v>225.50400000000002</v>
      </c>
      <c r="N4958" s="75">
        <v>225.50400000000002</v>
      </c>
      <c r="O4958" s="75">
        <v>225.50400000000002</v>
      </c>
      <c r="P4958" s="77">
        <v>0</v>
      </c>
      <c r="Q4958" s="77">
        <v>233.02080000000001</v>
      </c>
    </row>
    <row r="4959" spans="1:17" x14ac:dyDescent="0.2">
      <c r="A4959" s="19">
        <v>32112450</v>
      </c>
      <c r="B4959" s="19" t="s">
        <v>5396</v>
      </c>
      <c r="C4959" s="72"/>
      <c r="D4959" s="73">
        <v>670.75</v>
      </c>
      <c r="E4959" s="74">
        <v>0</v>
      </c>
      <c r="G4959" s="75">
        <v>46.529850000000003</v>
      </c>
      <c r="H4959" s="75">
        <v>99.045000000000002</v>
      </c>
      <c r="I4959" s="75">
        <v>95.850000000000009</v>
      </c>
      <c r="J4959" s="75">
        <v>90.524999999999991</v>
      </c>
      <c r="K4959" s="75">
        <v>74.55</v>
      </c>
      <c r="L4959" s="74" t="s">
        <v>674</v>
      </c>
      <c r="M4959" s="75">
        <v>95.850000000000009</v>
      </c>
      <c r="N4959" s="75">
        <v>95.850000000000009</v>
      </c>
      <c r="O4959" s="75">
        <v>95.850000000000009</v>
      </c>
      <c r="P4959" s="75">
        <v>46.529850000000003</v>
      </c>
      <c r="Q4959" s="75">
        <v>99.045000000000002</v>
      </c>
    </row>
    <row r="4960" spans="1:17" x14ac:dyDescent="0.2">
      <c r="A4960" s="19">
        <v>32112468</v>
      </c>
      <c r="B4960" s="19" t="s">
        <v>5397</v>
      </c>
      <c r="C4960" s="72"/>
      <c r="D4960" s="73">
        <v>101</v>
      </c>
      <c r="E4960" s="74">
        <v>0</v>
      </c>
      <c r="G4960" s="75">
        <v>23.876560000000001</v>
      </c>
      <c r="H4960" s="75">
        <v>0</v>
      </c>
      <c r="I4960" s="75">
        <v>0</v>
      </c>
      <c r="J4960" s="75">
        <v>0</v>
      </c>
      <c r="K4960" s="75">
        <v>0</v>
      </c>
      <c r="L4960" s="76">
        <v>0</v>
      </c>
      <c r="M4960" s="75">
        <v>0</v>
      </c>
      <c r="N4960" s="75">
        <v>0</v>
      </c>
      <c r="O4960" s="75">
        <v>0</v>
      </c>
      <c r="P4960" s="77">
        <v>0</v>
      </c>
      <c r="Q4960" s="77">
        <v>23.876560000000001</v>
      </c>
    </row>
    <row r="4961" spans="1:17" x14ac:dyDescent="0.2">
      <c r="A4961" s="19">
        <v>32112476</v>
      </c>
      <c r="B4961" s="19" t="s">
        <v>5398</v>
      </c>
      <c r="C4961" s="72"/>
      <c r="D4961" s="73">
        <v>1559.75</v>
      </c>
      <c r="E4961" s="74">
        <v>0</v>
      </c>
      <c r="G4961" s="75">
        <v>38.818420000000003</v>
      </c>
      <c r="H4961" s="75">
        <v>91.837500000000006</v>
      </c>
      <c r="I4961" s="75">
        <v>88.875</v>
      </c>
      <c r="J4961" s="75">
        <v>83.9375</v>
      </c>
      <c r="K4961" s="75">
        <v>69.125</v>
      </c>
      <c r="L4961" s="76">
        <v>0</v>
      </c>
      <c r="M4961" s="75">
        <v>88.875</v>
      </c>
      <c r="N4961" s="75">
        <v>88.875</v>
      </c>
      <c r="O4961" s="75">
        <v>88.875</v>
      </c>
      <c r="P4961" s="77">
        <v>0</v>
      </c>
      <c r="Q4961" s="77">
        <v>91.837500000000006</v>
      </c>
    </row>
    <row r="4962" spans="1:17" x14ac:dyDescent="0.2">
      <c r="A4962" s="19">
        <v>32112484</v>
      </c>
      <c r="B4962" s="19" t="s">
        <v>5399</v>
      </c>
      <c r="C4962" s="72"/>
      <c r="D4962" s="73">
        <v>1159</v>
      </c>
      <c r="E4962" s="74">
        <v>0</v>
      </c>
      <c r="G4962" s="75">
        <v>0</v>
      </c>
      <c r="H4962" s="75">
        <v>0</v>
      </c>
      <c r="I4962" s="75">
        <v>0</v>
      </c>
      <c r="J4962" s="75">
        <v>0</v>
      </c>
      <c r="K4962" s="75">
        <v>0</v>
      </c>
      <c r="L4962" s="74" t="s">
        <v>674</v>
      </c>
      <c r="M4962" s="75">
        <v>0</v>
      </c>
      <c r="N4962" s="75">
        <v>0</v>
      </c>
      <c r="O4962" s="75">
        <v>0</v>
      </c>
      <c r="P4962" s="75">
        <v>0</v>
      </c>
      <c r="Q4962" s="75">
        <v>0</v>
      </c>
    </row>
    <row r="4963" spans="1:17" x14ac:dyDescent="0.2">
      <c r="A4963" s="19">
        <v>32112492</v>
      </c>
      <c r="B4963" s="19" t="s">
        <v>5400</v>
      </c>
      <c r="C4963" s="72"/>
      <c r="D4963" s="73">
        <v>1595</v>
      </c>
      <c r="E4963" s="74">
        <v>0</v>
      </c>
      <c r="G4963" s="75">
        <v>13.430306</v>
      </c>
      <c r="H4963" s="75">
        <v>28.588200000000001</v>
      </c>
      <c r="I4963" s="75">
        <v>27.666000000000004</v>
      </c>
      <c r="J4963" s="75">
        <v>26.128999999999998</v>
      </c>
      <c r="K4963" s="75">
        <v>21.517999999999997</v>
      </c>
      <c r="L4963" s="74" t="s">
        <v>674</v>
      </c>
      <c r="M4963" s="75">
        <v>27.666000000000004</v>
      </c>
      <c r="N4963" s="75">
        <v>27.666000000000004</v>
      </c>
      <c r="O4963" s="75">
        <v>27.666000000000004</v>
      </c>
      <c r="P4963" s="75">
        <v>13.430306</v>
      </c>
      <c r="Q4963" s="75">
        <v>28.588200000000001</v>
      </c>
    </row>
    <row r="4964" spans="1:17" x14ac:dyDescent="0.2">
      <c r="A4964" s="19">
        <v>32112500</v>
      </c>
      <c r="B4964" s="19" t="s">
        <v>5401</v>
      </c>
      <c r="C4964" s="72"/>
      <c r="D4964" s="73">
        <v>146.75</v>
      </c>
      <c r="E4964" s="74">
        <v>0</v>
      </c>
      <c r="G4964" s="75">
        <v>0</v>
      </c>
      <c r="H4964" s="75">
        <v>824.21250000000009</v>
      </c>
      <c r="I4964" s="75">
        <v>797.625</v>
      </c>
      <c r="J4964" s="75">
        <v>753.3125</v>
      </c>
      <c r="K4964" s="75">
        <v>620.375</v>
      </c>
      <c r="L4964" s="76">
        <v>0</v>
      </c>
      <c r="M4964" s="75">
        <v>797.625</v>
      </c>
      <c r="N4964" s="75">
        <v>797.625</v>
      </c>
      <c r="O4964" s="75">
        <v>797.625</v>
      </c>
      <c r="P4964" s="77">
        <v>0</v>
      </c>
      <c r="Q4964" s="77">
        <v>824.21250000000009</v>
      </c>
    </row>
    <row r="4965" spans="1:17" x14ac:dyDescent="0.2">
      <c r="A4965" s="19">
        <v>32112518</v>
      </c>
      <c r="B4965" s="19" t="s">
        <v>5402</v>
      </c>
      <c r="C4965" s="72"/>
      <c r="D4965" s="73">
        <v>343.5</v>
      </c>
      <c r="E4965" s="74">
        <v>0</v>
      </c>
      <c r="G4965" s="75">
        <v>0</v>
      </c>
      <c r="H4965" s="75">
        <v>1687.2525000000001</v>
      </c>
      <c r="I4965" s="75">
        <v>1632.825</v>
      </c>
      <c r="J4965" s="75">
        <v>1542.1125</v>
      </c>
      <c r="K4965" s="75">
        <v>1269.9749999999999</v>
      </c>
      <c r="L4965" s="76">
        <v>0</v>
      </c>
      <c r="M4965" s="75">
        <v>1632.825</v>
      </c>
      <c r="N4965" s="75">
        <v>1632.825</v>
      </c>
      <c r="O4965" s="75">
        <v>1632.825</v>
      </c>
      <c r="P4965" s="77">
        <v>0</v>
      </c>
      <c r="Q4965" s="77">
        <v>1687.2525000000001</v>
      </c>
    </row>
    <row r="4966" spans="1:17" x14ac:dyDescent="0.2">
      <c r="A4966" s="19">
        <v>32112526</v>
      </c>
      <c r="B4966" s="19" t="s">
        <v>5403</v>
      </c>
      <c r="C4966" s="72"/>
      <c r="D4966" s="73">
        <v>3166.25</v>
      </c>
      <c r="E4966" s="74">
        <v>0</v>
      </c>
      <c r="G4966" s="75">
        <v>0</v>
      </c>
      <c r="H4966" s="75">
        <v>2437.5300000000002</v>
      </c>
      <c r="I4966" s="75">
        <v>2358.9</v>
      </c>
      <c r="J4966" s="75">
        <v>2227.85</v>
      </c>
      <c r="K4966" s="75">
        <v>1834.6999999999998</v>
      </c>
      <c r="L4966" s="76">
        <v>0</v>
      </c>
      <c r="M4966" s="75">
        <v>2358.9</v>
      </c>
      <c r="N4966" s="75">
        <v>2358.9</v>
      </c>
      <c r="O4966" s="75">
        <v>2358.9</v>
      </c>
      <c r="P4966" s="77">
        <v>0</v>
      </c>
      <c r="Q4966" s="77">
        <v>2437.5300000000002</v>
      </c>
    </row>
    <row r="4967" spans="1:17" x14ac:dyDescent="0.2">
      <c r="A4967" s="19">
        <v>32112534</v>
      </c>
      <c r="B4967" s="19" t="s">
        <v>5404</v>
      </c>
      <c r="C4967" s="72"/>
      <c r="D4967" s="73">
        <v>5559.25</v>
      </c>
      <c r="E4967" s="74">
        <v>0</v>
      </c>
      <c r="G4967" s="75">
        <v>0</v>
      </c>
      <c r="H4967" s="75">
        <v>2676.0750000000003</v>
      </c>
      <c r="I4967" s="75">
        <v>2589.75</v>
      </c>
      <c r="J4967" s="75">
        <v>2445.875</v>
      </c>
      <c r="K4967" s="75">
        <v>2014.2499999999998</v>
      </c>
      <c r="L4967" s="76">
        <v>0</v>
      </c>
      <c r="M4967" s="75">
        <v>2589.75</v>
      </c>
      <c r="N4967" s="75">
        <v>2589.75</v>
      </c>
      <c r="O4967" s="75">
        <v>2589.75</v>
      </c>
      <c r="P4967" s="77">
        <v>0</v>
      </c>
      <c r="Q4967" s="77">
        <v>2676.0750000000003</v>
      </c>
    </row>
    <row r="4968" spans="1:17" x14ac:dyDescent="0.2">
      <c r="A4968" s="19">
        <v>32112542</v>
      </c>
      <c r="B4968" s="19" t="s">
        <v>5405</v>
      </c>
      <c r="C4968" s="72"/>
      <c r="D4968" s="73">
        <v>2421.5</v>
      </c>
      <c r="E4968" s="74">
        <v>0</v>
      </c>
      <c r="G4968" s="75">
        <v>19.3902</v>
      </c>
      <c r="H4968" s="75">
        <v>73.702500000000001</v>
      </c>
      <c r="I4968" s="75">
        <v>71.325000000000003</v>
      </c>
      <c r="J4968" s="75">
        <v>67.362499999999997</v>
      </c>
      <c r="K4968" s="75">
        <v>55.474999999999994</v>
      </c>
      <c r="L4968" s="76">
        <v>0</v>
      </c>
      <c r="M4968" s="75">
        <v>71.325000000000003</v>
      </c>
      <c r="N4968" s="75">
        <v>71.325000000000003</v>
      </c>
      <c r="O4968" s="75">
        <v>71.325000000000003</v>
      </c>
      <c r="P4968" s="77">
        <v>0</v>
      </c>
      <c r="Q4968" s="77">
        <v>73.702500000000001</v>
      </c>
    </row>
    <row r="4969" spans="1:17" x14ac:dyDescent="0.2">
      <c r="A4969" s="19">
        <v>32112559</v>
      </c>
      <c r="B4969" s="19" t="s">
        <v>5406</v>
      </c>
      <c r="C4969" s="72"/>
      <c r="D4969" s="73">
        <v>3238.25</v>
      </c>
      <c r="E4969" s="74">
        <v>0</v>
      </c>
      <c r="G4969" s="75">
        <v>19.3902</v>
      </c>
      <c r="H4969" s="75">
        <v>73.702500000000001</v>
      </c>
      <c r="I4969" s="75">
        <v>71.325000000000003</v>
      </c>
      <c r="J4969" s="75">
        <v>67.362499999999997</v>
      </c>
      <c r="K4969" s="75">
        <v>55.474999999999994</v>
      </c>
      <c r="L4969" s="76">
        <v>0</v>
      </c>
      <c r="M4969" s="75">
        <v>71.325000000000003</v>
      </c>
      <c r="N4969" s="75">
        <v>71.325000000000003</v>
      </c>
      <c r="O4969" s="75">
        <v>71.325000000000003</v>
      </c>
      <c r="P4969" s="77">
        <v>0</v>
      </c>
      <c r="Q4969" s="77">
        <v>73.702500000000001</v>
      </c>
    </row>
    <row r="4970" spans="1:17" x14ac:dyDescent="0.2">
      <c r="A4970" s="19">
        <v>32112567</v>
      </c>
      <c r="B4970" s="19" t="s">
        <v>5407</v>
      </c>
      <c r="C4970" s="72"/>
      <c r="D4970" s="73">
        <v>651</v>
      </c>
      <c r="E4970" s="74">
        <v>0</v>
      </c>
      <c r="G4970" s="75">
        <v>42.563389999999998</v>
      </c>
      <c r="H4970" s="75">
        <v>392.6925</v>
      </c>
      <c r="I4970" s="75">
        <v>380.02500000000003</v>
      </c>
      <c r="J4970" s="75">
        <v>358.91249999999997</v>
      </c>
      <c r="K4970" s="75">
        <v>295.57499999999999</v>
      </c>
      <c r="L4970" s="76">
        <v>0</v>
      </c>
      <c r="M4970" s="75">
        <v>380.02500000000003</v>
      </c>
      <c r="N4970" s="75">
        <v>380.02500000000003</v>
      </c>
      <c r="O4970" s="75">
        <v>380.02500000000003</v>
      </c>
      <c r="P4970" s="77">
        <v>0</v>
      </c>
      <c r="Q4970" s="77">
        <v>392.6925</v>
      </c>
    </row>
    <row r="4971" spans="1:17" x14ac:dyDescent="0.2">
      <c r="A4971" s="19">
        <v>32112575</v>
      </c>
      <c r="B4971" s="19" t="s">
        <v>5408</v>
      </c>
      <c r="C4971" s="72"/>
      <c r="D4971" s="73">
        <v>539</v>
      </c>
      <c r="E4971" s="74">
        <v>0</v>
      </c>
      <c r="G4971" s="75">
        <v>30.329598000000001</v>
      </c>
      <c r="H4971" s="75">
        <v>64.560600000000008</v>
      </c>
      <c r="I4971" s="75">
        <v>62.478000000000009</v>
      </c>
      <c r="J4971" s="75">
        <v>59.006999999999998</v>
      </c>
      <c r="K4971" s="75">
        <v>48.594000000000001</v>
      </c>
      <c r="L4971" s="74" t="s">
        <v>674</v>
      </c>
      <c r="M4971" s="75">
        <v>62.478000000000009</v>
      </c>
      <c r="N4971" s="75">
        <v>62.478000000000009</v>
      </c>
      <c r="O4971" s="75">
        <v>62.478000000000009</v>
      </c>
      <c r="P4971" s="75">
        <v>30.329598000000001</v>
      </c>
      <c r="Q4971" s="75">
        <v>64.560600000000008</v>
      </c>
    </row>
    <row r="4972" spans="1:17" x14ac:dyDescent="0.2">
      <c r="A4972" s="19">
        <v>32112583</v>
      </c>
      <c r="B4972" s="19" t="s">
        <v>5409</v>
      </c>
      <c r="C4972" s="72"/>
      <c r="D4972" s="73">
        <v>555.25</v>
      </c>
      <c r="E4972" s="74">
        <v>0</v>
      </c>
      <c r="G4972" s="75">
        <v>29.75065</v>
      </c>
      <c r="H4972" s="75">
        <v>335.4975</v>
      </c>
      <c r="I4972" s="75">
        <v>324.67500000000001</v>
      </c>
      <c r="J4972" s="75">
        <v>306.63749999999999</v>
      </c>
      <c r="K4972" s="75">
        <v>252.52499999999998</v>
      </c>
      <c r="L4972" s="76">
        <v>0</v>
      </c>
      <c r="M4972" s="75">
        <v>324.67500000000001</v>
      </c>
      <c r="N4972" s="75">
        <v>324.67500000000001</v>
      </c>
      <c r="O4972" s="75">
        <v>324.67500000000001</v>
      </c>
      <c r="P4972" s="77">
        <v>0</v>
      </c>
      <c r="Q4972" s="77">
        <v>335.4975</v>
      </c>
    </row>
    <row r="4973" spans="1:17" x14ac:dyDescent="0.2">
      <c r="A4973" s="19">
        <v>32112591</v>
      </c>
      <c r="B4973" s="19" t="s">
        <v>5410</v>
      </c>
      <c r="C4973" s="72"/>
      <c r="D4973" s="73">
        <v>2851.5</v>
      </c>
      <c r="E4973" s="74">
        <v>0</v>
      </c>
      <c r="G4973" s="75">
        <v>43.69</v>
      </c>
      <c r="H4973" s="75">
        <v>93</v>
      </c>
      <c r="I4973" s="75">
        <v>90.000000000000014</v>
      </c>
      <c r="J4973" s="75">
        <v>85</v>
      </c>
      <c r="K4973" s="75">
        <v>70</v>
      </c>
      <c r="L4973" s="74" t="s">
        <v>674</v>
      </c>
      <c r="M4973" s="75">
        <v>90.000000000000014</v>
      </c>
      <c r="N4973" s="75">
        <v>90.000000000000014</v>
      </c>
      <c r="O4973" s="75">
        <v>90.000000000000014</v>
      </c>
      <c r="P4973" s="75">
        <v>43.69</v>
      </c>
      <c r="Q4973" s="75">
        <v>93</v>
      </c>
    </row>
    <row r="4974" spans="1:17" x14ac:dyDescent="0.2">
      <c r="A4974" s="19">
        <v>32112609</v>
      </c>
      <c r="B4974" s="19" t="s">
        <v>5411</v>
      </c>
      <c r="C4974" s="72"/>
      <c r="D4974" s="73">
        <v>1891.25</v>
      </c>
      <c r="E4974" s="74">
        <v>0</v>
      </c>
      <c r="G4974" s="75">
        <v>27.640539999999998</v>
      </c>
      <c r="H4974" s="75">
        <v>373.86</v>
      </c>
      <c r="I4974" s="75">
        <v>361.8</v>
      </c>
      <c r="J4974" s="75">
        <v>341.7</v>
      </c>
      <c r="K4974" s="75">
        <v>281.39999999999998</v>
      </c>
      <c r="L4974" s="76">
        <v>0</v>
      </c>
      <c r="M4974" s="75">
        <v>361.8</v>
      </c>
      <c r="N4974" s="75">
        <v>361.8</v>
      </c>
      <c r="O4974" s="75">
        <v>361.8</v>
      </c>
      <c r="P4974" s="77">
        <v>0</v>
      </c>
      <c r="Q4974" s="77">
        <v>373.86</v>
      </c>
    </row>
    <row r="4975" spans="1:17" x14ac:dyDescent="0.2">
      <c r="A4975" s="19">
        <v>32112617</v>
      </c>
      <c r="B4975" s="19" t="s">
        <v>5412</v>
      </c>
      <c r="C4975" s="72"/>
      <c r="D4975" s="73">
        <v>3886.5</v>
      </c>
      <c r="E4975" s="74">
        <v>0</v>
      </c>
      <c r="G4975" s="75">
        <v>0</v>
      </c>
      <c r="H4975" s="75">
        <v>238.17300000000003</v>
      </c>
      <c r="I4975" s="75">
        <v>230.49000000000004</v>
      </c>
      <c r="J4975" s="75">
        <v>217.685</v>
      </c>
      <c r="K4975" s="75">
        <v>179.27</v>
      </c>
      <c r="L4975" s="76">
        <v>0</v>
      </c>
      <c r="M4975" s="75">
        <v>230.49000000000004</v>
      </c>
      <c r="N4975" s="75">
        <v>230.49000000000004</v>
      </c>
      <c r="O4975" s="75">
        <v>230.49000000000004</v>
      </c>
      <c r="P4975" s="77">
        <v>0</v>
      </c>
      <c r="Q4975" s="77">
        <v>238.17300000000003</v>
      </c>
    </row>
    <row r="4976" spans="1:17" x14ac:dyDescent="0.2">
      <c r="A4976" s="19">
        <v>32112625</v>
      </c>
      <c r="B4976" s="19" t="s">
        <v>5413</v>
      </c>
      <c r="C4976" s="72"/>
      <c r="D4976" s="73">
        <v>236</v>
      </c>
      <c r="E4976" s="74">
        <v>0</v>
      </c>
      <c r="G4976" s="75">
        <v>0</v>
      </c>
      <c r="H4976" s="75">
        <v>919.0725000000001</v>
      </c>
      <c r="I4976" s="75">
        <v>889.42500000000007</v>
      </c>
      <c r="J4976" s="75">
        <v>840.01249999999993</v>
      </c>
      <c r="K4976" s="75">
        <v>691.77499999999998</v>
      </c>
      <c r="L4976" s="76">
        <v>0</v>
      </c>
      <c r="M4976" s="75">
        <v>889.42500000000007</v>
      </c>
      <c r="N4976" s="75">
        <v>889.42500000000007</v>
      </c>
      <c r="O4976" s="75">
        <v>889.42500000000007</v>
      </c>
      <c r="P4976" s="77">
        <v>0</v>
      </c>
      <c r="Q4976" s="77">
        <v>919.0725000000001</v>
      </c>
    </row>
    <row r="4977" spans="1:17" x14ac:dyDescent="0.2">
      <c r="A4977" s="19">
        <v>32112633</v>
      </c>
      <c r="B4977" s="19" t="s">
        <v>5414</v>
      </c>
      <c r="C4977" s="72"/>
      <c r="D4977" s="73">
        <v>1688.75</v>
      </c>
      <c r="E4977" s="74">
        <v>0</v>
      </c>
      <c r="G4977" s="75">
        <v>348.62439000000001</v>
      </c>
      <c r="H4977" s="75" t="e">
        <v>#N/A</v>
      </c>
      <c r="I4977" s="75" t="e">
        <v>#N/A</v>
      </c>
      <c r="J4977" s="75" t="e">
        <v>#N/A</v>
      </c>
      <c r="K4977" s="75" t="e">
        <v>#N/A</v>
      </c>
      <c r="L4977" s="76">
        <v>0</v>
      </c>
      <c r="M4977" s="75" t="e">
        <v>#N/A</v>
      </c>
      <c r="N4977" s="75" t="e">
        <v>#N/A</v>
      </c>
      <c r="O4977" s="75" t="e">
        <v>#N/A</v>
      </c>
      <c r="P4977" s="77"/>
      <c r="Q4977" s="77"/>
    </row>
    <row r="4978" spans="1:17" x14ac:dyDescent="0.2">
      <c r="A4978" s="19">
        <v>32112641</v>
      </c>
      <c r="B4978" s="19" t="s">
        <v>5415</v>
      </c>
      <c r="C4978" s="72"/>
      <c r="D4978" s="73">
        <v>189.5</v>
      </c>
      <c r="E4978" s="74">
        <v>0</v>
      </c>
      <c r="G4978" s="75">
        <v>348.62439000000001</v>
      </c>
      <c r="H4978" s="75">
        <v>250.04910000000001</v>
      </c>
      <c r="I4978" s="75">
        <v>241.983</v>
      </c>
      <c r="J4978" s="75">
        <v>228.5395</v>
      </c>
      <c r="K4978" s="75">
        <v>188.209</v>
      </c>
      <c r="L4978" s="76">
        <v>0</v>
      </c>
      <c r="M4978" s="75">
        <v>241.983</v>
      </c>
      <c r="N4978" s="75">
        <v>241.983</v>
      </c>
      <c r="O4978" s="75">
        <v>241.983</v>
      </c>
      <c r="P4978" s="77">
        <v>0</v>
      </c>
      <c r="Q4978" s="77">
        <v>348.62439000000001</v>
      </c>
    </row>
    <row r="4979" spans="1:17" x14ac:dyDescent="0.2">
      <c r="A4979" s="19">
        <v>32112674</v>
      </c>
      <c r="B4979" s="19" t="s">
        <v>5416</v>
      </c>
      <c r="C4979" s="72"/>
      <c r="D4979" s="73">
        <v>263.5</v>
      </c>
      <c r="E4979" s="74">
        <v>0</v>
      </c>
      <c r="G4979" s="75">
        <v>348.62439000000001</v>
      </c>
      <c r="H4979" s="75">
        <v>250.04910000000001</v>
      </c>
      <c r="I4979" s="75">
        <v>241.983</v>
      </c>
      <c r="J4979" s="75">
        <v>228.5395</v>
      </c>
      <c r="K4979" s="75">
        <v>188.209</v>
      </c>
      <c r="L4979" s="76">
        <v>0</v>
      </c>
      <c r="M4979" s="75">
        <v>241.983</v>
      </c>
      <c r="N4979" s="75">
        <v>241.983</v>
      </c>
      <c r="O4979" s="75">
        <v>241.983</v>
      </c>
      <c r="P4979" s="77">
        <v>0</v>
      </c>
      <c r="Q4979" s="77">
        <v>348.62439000000001</v>
      </c>
    </row>
    <row r="4980" spans="1:17" x14ac:dyDescent="0.2">
      <c r="A4980" s="19">
        <v>32112682</v>
      </c>
      <c r="B4980" s="19" t="s">
        <v>5417</v>
      </c>
      <c r="C4980" s="72"/>
      <c r="D4980" s="73">
        <v>2805.75</v>
      </c>
      <c r="E4980" s="74">
        <v>0</v>
      </c>
      <c r="G4980" s="75">
        <v>348.62439000000001</v>
      </c>
      <c r="H4980" s="75">
        <v>250.04910000000001</v>
      </c>
      <c r="I4980" s="75">
        <v>241.983</v>
      </c>
      <c r="J4980" s="75">
        <v>228.5395</v>
      </c>
      <c r="K4980" s="75">
        <v>188.209</v>
      </c>
      <c r="L4980" s="76">
        <v>0</v>
      </c>
      <c r="M4980" s="75">
        <v>241.983</v>
      </c>
      <c r="N4980" s="75">
        <v>241.983</v>
      </c>
      <c r="O4980" s="75">
        <v>241.983</v>
      </c>
      <c r="P4980" s="77">
        <v>0</v>
      </c>
      <c r="Q4980" s="77">
        <v>348.62439000000001</v>
      </c>
    </row>
    <row r="4981" spans="1:17" x14ac:dyDescent="0.2">
      <c r="A4981" s="19">
        <v>32112690</v>
      </c>
      <c r="B4981" s="19" t="s">
        <v>5418</v>
      </c>
      <c r="C4981" s="72"/>
      <c r="D4981" s="73">
        <v>6307</v>
      </c>
      <c r="E4981" s="74">
        <v>0</v>
      </c>
      <c r="G4981" s="75">
        <v>348.62439000000001</v>
      </c>
      <c r="H4981" s="75">
        <v>250.04910000000001</v>
      </c>
      <c r="I4981" s="75">
        <v>241.983</v>
      </c>
      <c r="J4981" s="75">
        <v>228.5395</v>
      </c>
      <c r="K4981" s="75">
        <v>188.209</v>
      </c>
      <c r="L4981" s="76">
        <v>0</v>
      </c>
      <c r="M4981" s="75">
        <v>241.983</v>
      </c>
      <c r="N4981" s="75">
        <v>241.983</v>
      </c>
      <c r="O4981" s="75">
        <v>241.983</v>
      </c>
      <c r="P4981" s="77">
        <v>0</v>
      </c>
      <c r="Q4981" s="77">
        <v>348.62439000000001</v>
      </c>
    </row>
    <row r="4982" spans="1:17" x14ac:dyDescent="0.2">
      <c r="A4982" s="19">
        <v>32112716</v>
      </c>
      <c r="B4982" s="19" t="s">
        <v>5419</v>
      </c>
      <c r="C4982" s="72"/>
      <c r="D4982" s="73">
        <v>1224.25</v>
      </c>
      <c r="E4982" s="74">
        <v>0</v>
      </c>
      <c r="G4982" s="75">
        <v>348.62439000000001</v>
      </c>
      <c r="H4982" s="75">
        <v>250.04910000000001</v>
      </c>
      <c r="I4982" s="75">
        <v>241.983</v>
      </c>
      <c r="J4982" s="75">
        <v>228.5395</v>
      </c>
      <c r="K4982" s="75">
        <v>188.209</v>
      </c>
      <c r="L4982" s="76">
        <v>0</v>
      </c>
      <c r="M4982" s="75">
        <v>241.983</v>
      </c>
      <c r="N4982" s="75">
        <v>241.983</v>
      </c>
      <c r="O4982" s="75">
        <v>241.983</v>
      </c>
      <c r="P4982" s="77">
        <v>0</v>
      </c>
      <c r="Q4982" s="77">
        <v>348.62439000000001</v>
      </c>
    </row>
    <row r="4983" spans="1:17" x14ac:dyDescent="0.2">
      <c r="A4983" s="19">
        <v>32112724</v>
      </c>
      <c r="B4983" s="19" t="s">
        <v>5420</v>
      </c>
      <c r="C4983" s="72"/>
      <c r="D4983" s="73">
        <v>696.25</v>
      </c>
      <c r="E4983" s="74">
        <v>0</v>
      </c>
      <c r="G4983" s="75">
        <v>348.62439000000001</v>
      </c>
      <c r="H4983" s="75">
        <v>250.04910000000001</v>
      </c>
      <c r="I4983" s="75">
        <v>241.983</v>
      </c>
      <c r="J4983" s="75">
        <v>228.5395</v>
      </c>
      <c r="K4983" s="75">
        <v>188.209</v>
      </c>
      <c r="L4983" s="76">
        <v>0</v>
      </c>
      <c r="M4983" s="75">
        <v>241.983</v>
      </c>
      <c r="N4983" s="75">
        <v>241.983</v>
      </c>
      <c r="O4983" s="75">
        <v>241.983</v>
      </c>
      <c r="P4983" s="77">
        <v>0</v>
      </c>
      <c r="Q4983" s="77">
        <v>348.62439000000001</v>
      </c>
    </row>
    <row r="4984" spans="1:17" x14ac:dyDescent="0.2">
      <c r="A4984" s="19">
        <v>32112732</v>
      </c>
      <c r="B4984" s="19" t="s">
        <v>5421</v>
      </c>
      <c r="C4984" s="72"/>
      <c r="D4984" s="73">
        <v>163.5</v>
      </c>
      <c r="E4984" s="74">
        <v>0</v>
      </c>
      <c r="G4984" s="75">
        <v>348.62439000000001</v>
      </c>
      <c r="H4984" s="75">
        <v>250.04910000000001</v>
      </c>
      <c r="I4984" s="75">
        <v>241.983</v>
      </c>
      <c r="J4984" s="75">
        <v>228.5395</v>
      </c>
      <c r="K4984" s="75">
        <v>188.209</v>
      </c>
      <c r="L4984" s="76">
        <v>0</v>
      </c>
      <c r="M4984" s="75">
        <v>241.983</v>
      </c>
      <c r="N4984" s="75">
        <v>241.983</v>
      </c>
      <c r="O4984" s="75">
        <v>241.983</v>
      </c>
      <c r="P4984" s="77">
        <v>0</v>
      </c>
      <c r="Q4984" s="77">
        <v>348.62439000000001</v>
      </c>
    </row>
    <row r="4985" spans="1:17" x14ac:dyDescent="0.2">
      <c r="A4985" s="19">
        <v>32112740</v>
      </c>
      <c r="B4985" s="19" t="s">
        <v>5422</v>
      </c>
      <c r="C4985" s="72"/>
      <c r="D4985" s="73">
        <v>684.75</v>
      </c>
      <c r="E4985" s="74">
        <v>0</v>
      </c>
      <c r="G4985" s="75">
        <v>348.62439000000001</v>
      </c>
      <c r="H4985" s="75">
        <v>266.5659</v>
      </c>
      <c r="I4985" s="75">
        <v>257.96699999999998</v>
      </c>
      <c r="J4985" s="75">
        <v>243.63549999999998</v>
      </c>
      <c r="K4985" s="75">
        <v>200.64099999999999</v>
      </c>
      <c r="L4985" s="76">
        <v>0</v>
      </c>
      <c r="M4985" s="75">
        <v>257.96699999999998</v>
      </c>
      <c r="N4985" s="75">
        <v>257.96699999999998</v>
      </c>
      <c r="O4985" s="75">
        <v>257.96699999999998</v>
      </c>
      <c r="P4985" s="77">
        <v>0</v>
      </c>
      <c r="Q4985" s="77">
        <v>348.62439000000001</v>
      </c>
    </row>
    <row r="4986" spans="1:17" x14ac:dyDescent="0.2">
      <c r="A4986" s="19">
        <v>32112765</v>
      </c>
      <c r="B4986" s="19" t="s">
        <v>5423</v>
      </c>
      <c r="C4986" s="72"/>
      <c r="D4986" s="73">
        <v>7225</v>
      </c>
      <c r="E4986" s="74">
        <v>0</v>
      </c>
      <c r="G4986" s="75">
        <v>0</v>
      </c>
      <c r="H4986" s="75">
        <v>250.04910000000001</v>
      </c>
      <c r="I4986" s="75">
        <v>241.983</v>
      </c>
      <c r="J4986" s="75">
        <v>228.5395</v>
      </c>
      <c r="K4986" s="75">
        <v>188.209</v>
      </c>
      <c r="L4986" s="76">
        <v>0</v>
      </c>
      <c r="M4986" s="75">
        <v>241.983</v>
      </c>
      <c r="N4986" s="75">
        <v>241.983</v>
      </c>
      <c r="O4986" s="75">
        <v>241.983</v>
      </c>
      <c r="P4986" s="77">
        <v>0</v>
      </c>
      <c r="Q4986" s="77">
        <v>250.04910000000001</v>
      </c>
    </row>
    <row r="4987" spans="1:17" x14ac:dyDescent="0.2">
      <c r="A4987" s="19">
        <v>32112773</v>
      </c>
      <c r="B4987" s="19" t="s">
        <v>5424</v>
      </c>
      <c r="C4987" s="72"/>
      <c r="D4987" s="73">
        <v>3052</v>
      </c>
      <c r="E4987" s="74">
        <v>0</v>
      </c>
      <c r="G4987" s="75">
        <v>348.62439000000001</v>
      </c>
      <c r="H4987" s="75">
        <v>250.04910000000001</v>
      </c>
      <c r="I4987" s="75">
        <v>241.983</v>
      </c>
      <c r="J4987" s="75">
        <v>228.5395</v>
      </c>
      <c r="K4987" s="75">
        <v>188.209</v>
      </c>
      <c r="L4987" s="76">
        <v>0</v>
      </c>
      <c r="M4987" s="75">
        <v>241.983</v>
      </c>
      <c r="N4987" s="75">
        <v>241.983</v>
      </c>
      <c r="O4987" s="75">
        <v>241.983</v>
      </c>
      <c r="P4987" s="77">
        <v>0</v>
      </c>
      <c r="Q4987" s="77">
        <v>348.62439000000001</v>
      </c>
    </row>
    <row r="4988" spans="1:17" x14ac:dyDescent="0.2">
      <c r="A4988" s="19">
        <v>32112781</v>
      </c>
      <c r="B4988" s="19" t="s">
        <v>5425</v>
      </c>
      <c r="C4988" s="72"/>
      <c r="D4988" s="73">
        <v>324.5</v>
      </c>
      <c r="E4988" s="74">
        <v>0</v>
      </c>
      <c r="G4988" s="75">
        <v>0</v>
      </c>
      <c r="H4988" s="75">
        <v>1408.2432000000001</v>
      </c>
      <c r="I4988" s="75">
        <v>1362.816</v>
      </c>
      <c r="J4988" s="75">
        <v>1287.104</v>
      </c>
      <c r="K4988" s="75">
        <v>1059.9679999999998</v>
      </c>
      <c r="L4988" s="76">
        <v>0</v>
      </c>
      <c r="M4988" s="75">
        <v>1362.816</v>
      </c>
      <c r="N4988" s="75">
        <v>1362.816</v>
      </c>
      <c r="O4988" s="75">
        <v>1362.816</v>
      </c>
      <c r="P4988" s="77">
        <v>0</v>
      </c>
      <c r="Q4988" s="77">
        <v>1408.2432000000001</v>
      </c>
    </row>
    <row r="4989" spans="1:17" x14ac:dyDescent="0.2">
      <c r="A4989" s="19">
        <v>32112799</v>
      </c>
      <c r="B4989" s="19" t="s">
        <v>5426</v>
      </c>
      <c r="C4989" s="72"/>
      <c r="D4989" s="73">
        <v>1521</v>
      </c>
      <c r="E4989" s="74">
        <v>0</v>
      </c>
      <c r="G4989" s="75">
        <v>0</v>
      </c>
      <c r="H4989" s="75">
        <v>1738.7280000000001</v>
      </c>
      <c r="I4989" s="75">
        <v>1682.6399999999999</v>
      </c>
      <c r="J4989" s="75">
        <v>1589.1599999999999</v>
      </c>
      <c r="K4989" s="75">
        <v>1308.7199999999998</v>
      </c>
      <c r="L4989" s="76">
        <v>0</v>
      </c>
      <c r="M4989" s="75">
        <v>1682.6399999999999</v>
      </c>
      <c r="N4989" s="75">
        <v>1682.6399999999999</v>
      </c>
      <c r="O4989" s="75">
        <v>1682.6399999999999</v>
      </c>
      <c r="P4989" s="77">
        <v>0</v>
      </c>
      <c r="Q4989" s="77">
        <v>1738.7280000000001</v>
      </c>
    </row>
    <row r="4990" spans="1:17" x14ac:dyDescent="0.2">
      <c r="A4990" s="19">
        <v>32112807</v>
      </c>
      <c r="B4990" s="19" t="s">
        <v>5427</v>
      </c>
      <c r="C4990" s="72"/>
      <c r="D4990" s="73">
        <v>2138</v>
      </c>
      <c r="E4990" s="74">
        <v>0</v>
      </c>
      <c r="G4990" s="75">
        <v>348.62439000000001</v>
      </c>
      <c r="H4990" s="75">
        <v>272.49</v>
      </c>
      <c r="I4990" s="75">
        <v>263.7</v>
      </c>
      <c r="J4990" s="75">
        <v>249.04999999999998</v>
      </c>
      <c r="K4990" s="75">
        <v>205.1</v>
      </c>
      <c r="L4990" s="76">
        <v>0</v>
      </c>
      <c r="M4990" s="75">
        <v>263.7</v>
      </c>
      <c r="N4990" s="75">
        <v>263.7</v>
      </c>
      <c r="O4990" s="75">
        <v>263.7</v>
      </c>
      <c r="P4990" s="77">
        <v>0</v>
      </c>
      <c r="Q4990" s="77">
        <v>348.62439000000001</v>
      </c>
    </row>
    <row r="4991" spans="1:17" x14ac:dyDescent="0.2">
      <c r="A4991" s="19">
        <v>32112815</v>
      </c>
      <c r="B4991" s="19" t="s">
        <v>5428</v>
      </c>
      <c r="C4991" s="72"/>
      <c r="D4991" s="73">
        <v>2210</v>
      </c>
      <c r="E4991" s="74">
        <v>0</v>
      </c>
      <c r="G4991" s="75">
        <v>348.62439000000001</v>
      </c>
      <c r="H4991" s="75">
        <v>250.04910000000001</v>
      </c>
      <c r="I4991" s="75">
        <v>241.983</v>
      </c>
      <c r="J4991" s="75">
        <v>228.5395</v>
      </c>
      <c r="K4991" s="75">
        <v>188.209</v>
      </c>
      <c r="L4991" s="76">
        <v>0</v>
      </c>
      <c r="M4991" s="75">
        <v>241.983</v>
      </c>
      <c r="N4991" s="75">
        <v>241.983</v>
      </c>
      <c r="O4991" s="75">
        <v>241.983</v>
      </c>
      <c r="P4991" s="77">
        <v>0</v>
      </c>
      <c r="Q4991" s="77">
        <v>348.62439000000001</v>
      </c>
    </row>
    <row r="4992" spans="1:17" x14ac:dyDescent="0.2">
      <c r="A4992" s="19">
        <v>32112823</v>
      </c>
      <c r="B4992" s="19" t="s">
        <v>5429</v>
      </c>
      <c r="C4992" s="72"/>
      <c r="D4992" s="73">
        <v>2280.5</v>
      </c>
      <c r="E4992" s="74">
        <v>0</v>
      </c>
      <c r="G4992" s="75">
        <v>348.62439000000001</v>
      </c>
      <c r="H4992" s="75">
        <v>250.04910000000001</v>
      </c>
      <c r="I4992" s="75">
        <v>241.983</v>
      </c>
      <c r="J4992" s="75">
        <v>228.5395</v>
      </c>
      <c r="K4992" s="75">
        <v>188.209</v>
      </c>
      <c r="L4992" s="76">
        <v>0</v>
      </c>
      <c r="M4992" s="75">
        <v>241.983</v>
      </c>
      <c r="N4992" s="75">
        <v>241.983</v>
      </c>
      <c r="O4992" s="75">
        <v>241.983</v>
      </c>
      <c r="P4992" s="77">
        <v>0</v>
      </c>
      <c r="Q4992" s="77">
        <v>348.62439000000001</v>
      </c>
    </row>
    <row r="4993" spans="1:17" x14ac:dyDescent="0.2">
      <c r="A4993" s="19">
        <v>32112831</v>
      </c>
      <c r="B4993" s="19" t="s">
        <v>5430</v>
      </c>
      <c r="C4993" s="72"/>
      <c r="D4993" s="73">
        <v>2352.5</v>
      </c>
      <c r="E4993" s="74">
        <v>0</v>
      </c>
      <c r="G4993" s="75">
        <v>262.47107</v>
      </c>
      <c r="H4993" s="75">
        <v>244.70160000000001</v>
      </c>
      <c r="I4993" s="75">
        <v>236.80800000000002</v>
      </c>
      <c r="J4993" s="75">
        <v>223.65199999999999</v>
      </c>
      <c r="K4993" s="75">
        <v>184.184</v>
      </c>
      <c r="L4993" s="76">
        <v>0</v>
      </c>
      <c r="M4993" s="75">
        <v>236.80800000000002</v>
      </c>
      <c r="N4993" s="75">
        <v>236.80800000000002</v>
      </c>
      <c r="O4993" s="75">
        <v>236.80800000000002</v>
      </c>
      <c r="P4993" s="77">
        <v>0</v>
      </c>
      <c r="Q4993" s="77">
        <v>262.47107</v>
      </c>
    </row>
    <row r="4994" spans="1:17" x14ac:dyDescent="0.2">
      <c r="A4994" s="19">
        <v>32112849</v>
      </c>
      <c r="B4994" s="19" t="s">
        <v>5431</v>
      </c>
      <c r="C4994" s="72"/>
      <c r="D4994" s="73">
        <v>547</v>
      </c>
      <c r="E4994" s="74">
        <v>0</v>
      </c>
      <c r="G4994" s="75">
        <v>262.47107</v>
      </c>
      <c r="H4994" s="75">
        <v>244.70160000000001</v>
      </c>
      <c r="I4994" s="75">
        <v>236.80800000000002</v>
      </c>
      <c r="J4994" s="75">
        <v>223.65199999999999</v>
      </c>
      <c r="K4994" s="75">
        <v>184.184</v>
      </c>
      <c r="L4994" s="76">
        <v>0</v>
      </c>
      <c r="M4994" s="75">
        <v>236.80800000000002</v>
      </c>
      <c r="N4994" s="75">
        <v>236.80800000000002</v>
      </c>
      <c r="O4994" s="75">
        <v>236.80800000000002</v>
      </c>
      <c r="P4994" s="77">
        <v>0</v>
      </c>
      <c r="Q4994" s="77">
        <v>262.47107</v>
      </c>
    </row>
    <row r="4995" spans="1:17" x14ac:dyDescent="0.2">
      <c r="A4995" s="19">
        <v>32112856</v>
      </c>
      <c r="B4995" s="19" t="s">
        <v>5432</v>
      </c>
      <c r="C4995" s="72"/>
      <c r="D4995" s="73">
        <v>165</v>
      </c>
      <c r="E4995" s="74">
        <v>0</v>
      </c>
      <c r="G4995" s="75">
        <v>0</v>
      </c>
      <c r="H4995" s="75">
        <v>244.70160000000001</v>
      </c>
      <c r="I4995" s="75">
        <v>236.80800000000002</v>
      </c>
      <c r="J4995" s="75">
        <v>223.65199999999999</v>
      </c>
      <c r="K4995" s="75">
        <v>184.184</v>
      </c>
      <c r="L4995" s="76">
        <v>0</v>
      </c>
      <c r="M4995" s="75">
        <v>236.80800000000002</v>
      </c>
      <c r="N4995" s="75">
        <v>236.80800000000002</v>
      </c>
      <c r="O4995" s="75">
        <v>236.80800000000002</v>
      </c>
      <c r="P4995" s="77">
        <v>0</v>
      </c>
      <c r="Q4995" s="77">
        <v>244.70160000000001</v>
      </c>
    </row>
    <row r="4996" spans="1:17" x14ac:dyDescent="0.2">
      <c r="A4996" s="19">
        <v>32112864</v>
      </c>
      <c r="B4996" s="19" t="s">
        <v>5433</v>
      </c>
      <c r="C4996" s="72"/>
      <c r="D4996" s="73">
        <v>2392.75</v>
      </c>
      <c r="E4996" s="74">
        <v>0</v>
      </c>
      <c r="G4996" s="75">
        <v>262.47107</v>
      </c>
      <c r="H4996" s="75">
        <v>244.70160000000001</v>
      </c>
      <c r="I4996" s="75">
        <v>236.80800000000002</v>
      </c>
      <c r="J4996" s="75">
        <v>223.65199999999999</v>
      </c>
      <c r="K4996" s="75">
        <v>184.184</v>
      </c>
      <c r="L4996" s="76">
        <v>0</v>
      </c>
      <c r="M4996" s="75">
        <v>236.80800000000002</v>
      </c>
      <c r="N4996" s="75">
        <v>236.80800000000002</v>
      </c>
      <c r="O4996" s="75">
        <v>236.80800000000002</v>
      </c>
      <c r="P4996" s="77">
        <v>0</v>
      </c>
      <c r="Q4996" s="77">
        <v>262.47107</v>
      </c>
    </row>
    <row r="4997" spans="1:17" x14ac:dyDescent="0.2">
      <c r="A4997" s="19">
        <v>32112872</v>
      </c>
      <c r="B4997" s="19" t="s">
        <v>5434</v>
      </c>
      <c r="C4997" s="72"/>
      <c r="D4997" s="73">
        <v>2396</v>
      </c>
      <c r="E4997" s="74">
        <v>0</v>
      </c>
      <c r="G4997" s="75">
        <v>0</v>
      </c>
      <c r="H4997" s="75">
        <v>250.04910000000001</v>
      </c>
      <c r="I4997" s="75">
        <v>241.983</v>
      </c>
      <c r="J4997" s="75">
        <v>228.5395</v>
      </c>
      <c r="K4997" s="75">
        <v>188.209</v>
      </c>
      <c r="L4997" s="76">
        <v>0</v>
      </c>
      <c r="M4997" s="75">
        <v>241.983</v>
      </c>
      <c r="N4997" s="75">
        <v>241.983</v>
      </c>
      <c r="O4997" s="75">
        <v>241.983</v>
      </c>
      <c r="P4997" s="77">
        <v>0</v>
      </c>
      <c r="Q4997" s="77">
        <v>250.04910000000001</v>
      </c>
    </row>
    <row r="4998" spans="1:17" x14ac:dyDescent="0.2">
      <c r="A4998" s="19">
        <v>32112880</v>
      </c>
      <c r="B4998" s="19" t="s">
        <v>5435</v>
      </c>
      <c r="C4998" s="72"/>
      <c r="D4998" s="73">
        <v>1624.75</v>
      </c>
      <c r="E4998" s="74">
        <v>0</v>
      </c>
      <c r="G4998" s="75">
        <v>348.62439000000001</v>
      </c>
      <c r="H4998" s="75">
        <v>250.04910000000001</v>
      </c>
      <c r="I4998" s="75">
        <v>241.983</v>
      </c>
      <c r="J4998" s="75">
        <v>228.5395</v>
      </c>
      <c r="K4998" s="75">
        <v>188.209</v>
      </c>
      <c r="L4998" s="76">
        <v>0</v>
      </c>
      <c r="M4998" s="75">
        <v>241.983</v>
      </c>
      <c r="N4998" s="75">
        <v>241.983</v>
      </c>
      <c r="O4998" s="75">
        <v>241.983</v>
      </c>
      <c r="P4998" s="77">
        <v>0</v>
      </c>
      <c r="Q4998" s="77">
        <v>348.62439000000001</v>
      </c>
    </row>
    <row r="4999" spans="1:17" x14ac:dyDescent="0.2">
      <c r="A4999" s="19">
        <v>32112906</v>
      </c>
      <c r="B4999" s="19" t="s">
        <v>5436</v>
      </c>
      <c r="C4999" s="72"/>
      <c r="D4999" s="73">
        <v>1366.75</v>
      </c>
      <c r="E4999" s="74">
        <v>0</v>
      </c>
      <c r="G4999" s="75">
        <v>0</v>
      </c>
      <c r="H4999" s="75">
        <v>488.25</v>
      </c>
      <c r="I4999" s="75">
        <v>472.5</v>
      </c>
      <c r="J4999" s="75">
        <v>446.25</v>
      </c>
      <c r="K4999" s="75">
        <v>367.5</v>
      </c>
      <c r="L4999" s="76">
        <v>0</v>
      </c>
      <c r="M4999" s="75">
        <v>472.5</v>
      </c>
      <c r="N4999" s="75">
        <v>472.5</v>
      </c>
      <c r="O4999" s="75">
        <v>472.5</v>
      </c>
      <c r="P4999" s="77">
        <v>0</v>
      </c>
      <c r="Q4999" s="77">
        <v>488.25</v>
      </c>
    </row>
    <row r="5000" spans="1:17" x14ac:dyDescent="0.2">
      <c r="A5000" s="19">
        <v>32112922</v>
      </c>
      <c r="B5000" s="19" t="s">
        <v>5437</v>
      </c>
      <c r="C5000" s="20">
        <v>20950</v>
      </c>
      <c r="D5000" s="73">
        <v>655.5</v>
      </c>
      <c r="E5000" s="74">
        <v>746.31549999999993</v>
      </c>
      <c r="G5000" s="75">
        <v>0</v>
      </c>
      <c r="H5000" s="75">
        <v>580.32000000000005</v>
      </c>
      <c r="I5000" s="75">
        <v>561.6</v>
      </c>
      <c r="J5000" s="75">
        <v>530.4</v>
      </c>
      <c r="K5000" s="75">
        <v>436.79999999999995</v>
      </c>
      <c r="L5000" s="76">
        <v>0</v>
      </c>
      <c r="M5000" s="75">
        <v>561.6</v>
      </c>
      <c r="N5000" s="75">
        <v>561.6</v>
      </c>
      <c r="O5000" s="75">
        <v>561.6</v>
      </c>
      <c r="P5000" s="77">
        <v>0</v>
      </c>
      <c r="Q5000" s="77">
        <v>580.32000000000005</v>
      </c>
    </row>
    <row r="5001" spans="1:17" x14ac:dyDescent="0.2">
      <c r="A5001" s="19">
        <v>32112938</v>
      </c>
      <c r="B5001" s="19" t="s">
        <v>5438</v>
      </c>
      <c r="C5001" s="72"/>
      <c r="D5001" s="73">
        <v>368.75</v>
      </c>
      <c r="E5001" s="74">
        <v>0</v>
      </c>
      <c r="G5001" s="75">
        <v>34.35107</v>
      </c>
      <c r="H5001" s="75">
        <v>201.81</v>
      </c>
      <c r="I5001" s="75">
        <v>195.3</v>
      </c>
      <c r="J5001" s="75">
        <v>184.45</v>
      </c>
      <c r="K5001" s="75">
        <v>151.89999999999998</v>
      </c>
      <c r="L5001" s="76">
        <v>0</v>
      </c>
      <c r="M5001" s="75">
        <v>195.3</v>
      </c>
      <c r="N5001" s="75">
        <v>195.3</v>
      </c>
      <c r="O5001" s="75">
        <v>195.3</v>
      </c>
      <c r="P5001" s="77">
        <v>0</v>
      </c>
      <c r="Q5001" s="77">
        <v>201.81</v>
      </c>
    </row>
    <row r="5002" spans="1:17" x14ac:dyDescent="0.2">
      <c r="A5002" s="19">
        <v>32112948</v>
      </c>
      <c r="B5002" s="19" t="s">
        <v>5439</v>
      </c>
      <c r="C5002" s="72"/>
      <c r="D5002" s="73">
        <v>180</v>
      </c>
      <c r="E5002" s="74">
        <v>0</v>
      </c>
      <c r="G5002" s="75">
        <v>19.992543999999999</v>
      </c>
      <c r="H5002" s="75">
        <v>42.556800000000003</v>
      </c>
      <c r="I5002" s="75">
        <v>41.184000000000005</v>
      </c>
      <c r="J5002" s="75">
        <v>38.896000000000001</v>
      </c>
      <c r="K5002" s="75">
        <v>32.031999999999996</v>
      </c>
      <c r="L5002" s="74" t="s">
        <v>674</v>
      </c>
      <c r="M5002" s="75">
        <v>41.184000000000005</v>
      </c>
      <c r="N5002" s="75">
        <v>41.184000000000005</v>
      </c>
      <c r="O5002" s="75">
        <v>41.184000000000005</v>
      </c>
      <c r="P5002" s="75">
        <v>19.992543999999999</v>
      </c>
      <c r="Q5002" s="75">
        <v>42.556800000000003</v>
      </c>
    </row>
    <row r="5003" spans="1:17" x14ac:dyDescent="0.2">
      <c r="A5003" s="19">
        <v>32112955</v>
      </c>
      <c r="B5003" s="19" t="s">
        <v>5440</v>
      </c>
      <c r="C5003" s="72"/>
      <c r="D5003" s="73">
        <v>317</v>
      </c>
      <c r="E5003" s="74">
        <v>0</v>
      </c>
      <c r="G5003" s="75">
        <v>16.471130000000002</v>
      </c>
      <c r="H5003" s="75">
        <v>35.061000000000007</v>
      </c>
      <c r="I5003" s="75">
        <v>33.930000000000007</v>
      </c>
      <c r="J5003" s="75">
        <v>32.045000000000002</v>
      </c>
      <c r="K5003" s="75">
        <v>26.39</v>
      </c>
      <c r="L5003" s="74" t="s">
        <v>674</v>
      </c>
      <c r="M5003" s="75">
        <v>33.930000000000007</v>
      </c>
      <c r="N5003" s="75">
        <v>33.930000000000007</v>
      </c>
      <c r="O5003" s="75">
        <v>33.930000000000007</v>
      </c>
      <c r="P5003" s="75">
        <v>16.471130000000002</v>
      </c>
      <c r="Q5003" s="75">
        <v>35.061000000000007</v>
      </c>
    </row>
    <row r="5004" spans="1:17" x14ac:dyDescent="0.2">
      <c r="A5004" s="19">
        <v>32112963</v>
      </c>
      <c r="B5004" s="19" t="s">
        <v>5441</v>
      </c>
      <c r="C5004" s="72"/>
      <c r="D5004" s="73">
        <v>2326</v>
      </c>
      <c r="E5004" s="74">
        <v>0</v>
      </c>
      <c r="G5004" s="75">
        <v>18.7867</v>
      </c>
      <c r="H5004" s="75">
        <v>39.99</v>
      </c>
      <c r="I5004" s="75">
        <v>38.700000000000003</v>
      </c>
      <c r="J5004" s="75">
        <v>36.549999999999997</v>
      </c>
      <c r="K5004" s="75">
        <v>30.099999999999998</v>
      </c>
      <c r="L5004" s="74" t="s">
        <v>674</v>
      </c>
      <c r="M5004" s="75">
        <v>38.700000000000003</v>
      </c>
      <c r="N5004" s="75">
        <v>38.700000000000003</v>
      </c>
      <c r="O5004" s="75">
        <v>38.700000000000003</v>
      </c>
      <c r="P5004" s="75">
        <v>18.7867</v>
      </c>
      <c r="Q5004" s="75">
        <v>39.99</v>
      </c>
    </row>
    <row r="5005" spans="1:17" x14ac:dyDescent="0.2">
      <c r="A5005" s="19">
        <v>32112971</v>
      </c>
      <c r="B5005" s="19" t="s">
        <v>5442</v>
      </c>
      <c r="C5005" s="72"/>
      <c r="D5005" s="73">
        <v>2114.5</v>
      </c>
      <c r="E5005" s="74">
        <v>0</v>
      </c>
      <c r="G5005" s="75">
        <v>163.14381999999998</v>
      </c>
      <c r="H5005" s="75">
        <v>120.9</v>
      </c>
      <c r="I5005" s="75">
        <v>117</v>
      </c>
      <c r="J5005" s="75">
        <v>110.5</v>
      </c>
      <c r="K5005" s="75">
        <v>91</v>
      </c>
      <c r="L5005" s="76">
        <v>0</v>
      </c>
      <c r="M5005" s="75">
        <v>117</v>
      </c>
      <c r="N5005" s="75">
        <v>117</v>
      </c>
      <c r="O5005" s="75">
        <v>117</v>
      </c>
      <c r="P5005" s="77">
        <v>0</v>
      </c>
      <c r="Q5005" s="77">
        <v>163.14381999999998</v>
      </c>
    </row>
    <row r="5006" spans="1:17" x14ac:dyDescent="0.2">
      <c r="A5006" s="19">
        <v>32112989</v>
      </c>
      <c r="B5006" s="19" t="s">
        <v>5443</v>
      </c>
      <c r="C5006" s="72"/>
      <c r="D5006" s="73">
        <v>1269</v>
      </c>
      <c r="E5006" s="74">
        <v>0</v>
      </c>
      <c r="G5006" s="75">
        <v>448.94015999999999</v>
      </c>
      <c r="H5006" s="75">
        <v>669.6</v>
      </c>
      <c r="I5006" s="75">
        <v>648</v>
      </c>
      <c r="J5006" s="75">
        <v>612</v>
      </c>
      <c r="K5006" s="75">
        <v>503.99999999999994</v>
      </c>
      <c r="L5006" s="76">
        <v>100.872</v>
      </c>
      <c r="M5006" s="75">
        <v>648</v>
      </c>
      <c r="N5006" s="75">
        <v>648</v>
      </c>
      <c r="O5006" s="75">
        <v>648</v>
      </c>
      <c r="P5006" s="77">
        <v>100.872</v>
      </c>
      <c r="Q5006" s="77">
        <v>669.6</v>
      </c>
    </row>
    <row r="5007" spans="1:17" x14ac:dyDescent="0.2">
      <c r="A5007" s="19">
        <v>32112997</v>
      </c>
      <c r="B5007" s="19" t="s">
        <v>5444</v>
      </c>
      <c r="C5007" s="72"/>
      <c r="D5007" s="73">
        <v>139.25</v>
      </c>
      <c r="E5007" s="74">
        <v>0</v>
      </c>
      <c r="G5007" s="75">
        <v>25.340330000000002</v>
      </c>
      <c r="H5007" s="75">
        <v>37.432500000000005</v>
      </c>
      <c r="I5007" s="75">
        <v>36.225000000000001</v>
      </c>
      <c r="J5007" s="75">
        <v>34.212499999999999</v>
      </c>
      <c r="K5007" s="75">
        <v>28.174999999999997</v>
      </c>
      <c r="L5007" s="76">
        <v>0</v>
      </c>
      <c r="M5007" s="75">
        <v>36.225000000000001</v>
      </c>
      <c r="N5007" s="75">
        <v>36.225000000000001</v>
      </c>
      <c r="O5007" s="75">
        <v>36.225000000000001</v>
      </c>
      <c r="P5007" s="77">
        <v>0</v>
      </c>
      <c r="Q5007" s="77">
        <v>37.432500000000005</v>
      </c>
    </row>
    <row r="5008" spans="1:17" x14ac:dyDescent="0.2">
      <c r="A5008" s="19">
        <v>32113003</v>
      </c>
      <c r="B5008" s="19" t="s">
        <v>5445</v>
      </c>
      <c r="C5008" s="72"/>
      <c r="D5008" s="73">
        <v>192.75</v>
      </c>
      <c r="E5008" s="74">
        <v>0</v>
      </c>
      <c r="G5008" s="75">
        <v>25.340330000000002</v>
      </c>
      <c r="H5008" s="75">
        <v>37.432500000000005</v>
      </c>
      <c r="I5008" s="75">
        <v>36.225000000000001</v>
      </c>
      <c r="J5008" s="75">
        <v>34.212499999999999</v>
      </c>
      <c r="K5008" s="75">
        <v>28.174999999999997</v>
      </c>
      <c r="L5008" s="76">
        <v>0</v>
      </c>
      <c r="M5008" s="75">
        <v>36.225000000000001</v>
      </c>
      <c r="N5008" s="75">
        <v>36.225000000000001</v>
      </c>
      <c r="O5008" s="75">
        <v>36.225000000000001</v>
      </c>
      <c r="P5008" s="77">
        <v>0</v>
      </c>
      <c r="Q5008" s="77">
        <v>37.432500000000005</v>
      </c>
    </row>
    <row r="5009" spans="1:17" x14ac:dyDescent="0.2">
      <c r="A5009" s="19">
        <v>32113011</v>
      </c>
      <c r="B5009" s="19" t="s">
        <v>5446</v>
      </c>
      <c r="C5009" s="72"/>
      <c r="D5009" s="73">
        <v>1435.75</v>
      </c>
      <c r="E5009" s="74">
        <v>0</v>
      </c>
      <c r="G5009" s="75">
        <v>25.340330000000002</v>
      </c>
      <c r="H5009" s="75">
        <v>37.432500000000005</v>
      </c>
      <c r="I5009" s="75">
        <v>36.225000000000001</v>
      </c>
      <c r="J5009" s="75">
        <v>34.212499999999999</v>
      </c>
      <c r="K5009" s="75">
        <v>28.174999999999997</v>
      </c>
      <c r="L5009" s="76">
        <v>0</v>
      </c>
      <c r="M5009" s="75">
        <v>36.225000000000001</v>
      </c>
      <c r="N5009" s="75">
        <v>36.225000000000001</v>
      </c>
      <c r="O5009" s="75">
        <v>36.225000000000001</v>
      </c>
      <c r="P5009" s="77">
        <v>0</v>
      </c>
      <c r="Q5009" s="77">
        <v>37.432500000000005</v>
      </c>
    </row>
    <row r="5010" spans="1:17" x14ac:dyDescent="0.2">
      <c r="A5010" s="19">
        <v>32113029</v>
      </c>
      <c r="B5010" s="19" t="s">
        <v>5447</v>
      </c>
      <c r="C5010" s="72"/>
      <c r="D5010" s="73">
        <v>901.5</v>
      </c>
      <c r="E5010" s="74">
        <v>0</v>
      </c>
      <c r="G5010" s="75">
        <v>25.340330000000002</v>
      </c>
      <c r="H5010" s="75">
        <v>37.432500000000005</v>
      </c>
      <c r="I5010" s="75">
        <v>36.225000000000001</v>
      </c>
      <c r="J5010" s="75">
        <v>34.212499999999999</v>
      </c>
      <c r="K5010" s="75">
        <v>28.174999999999997</v>
      </c>
      <c r="L5010" s="76">
        <v>0</v>
      </c>
      <c r="M5010" s="75">
        <v>36.225000000000001</v>
      </c>
      <c r="N5010" s="75">
        <v>36.225000000000001</v>
      </c>
      <c r="O5010" s="75">
        <v>36.225000000000001</v>
      </c>
      <c r="P5010" s="77">
        <v>0</v>
      </c>
      <c r="Q5010" s="77">
        <v>37.432500000000005</v>
      </c>
    </row>
    <row r="5011" spans="1:17" x14ac:dyDescent="0.2">
      <c r="A5011" s="19">
        <v>32113037</v>
      </c>
      <c r="B5011" s="19" t="s">
        <v>5448</v>
      </c>
      <c r="C5011" s="72"/>
      <c r="D5011" s="73">
        <v>4228.75</v>
      </c>
      <c r="E5011" s="74">
        <v>0</v>
      </c>
      <c r="G5011" s="75">
        <v>25.340330000000002</v>
      </c>
      <c r="H5011" s="75">
        <v>37.432500000000005</v>
      </c>
      <c r="I5011" s="75">
        <v>36.225000000000001</v>
      </c>
      <c r="J5011" s="75">
        <v>34.212499999999999</v>
      </c>
      <c r="K5011" s="75">
        <v>28.174999999999997</v>
      </c>
      <c r="L5011" s="76">
        <v>0</v>
      </c>
      <c r="M5011" s="75">
        <v>36.225000000000001</v>
      </c>
      <c r="N5011" s="75">
        <v>36.225000000000001</v>
      </c>
      <c r="O5011" s="75">
        <v>36.225000000000001</v>
      </c>
      <c r="P5011" s="77">
        <v>0</v>
      </c>
      <c r="Q5011" s="77">
        <v>37.432500000000005</v>
      </c>
    </row>
    <row r="5012" spans="1:17" x14ac:dyDescent="0.2">
      <c r="A5012" s="19">
        <v>32113045</v>
      </c>
      <c r="B5012" s="19" t="s">
        <v>5449</v>
      </c>
      <c r="C5012" s="72"/>
      <c r="D5012" s="73">
        <v>1817</v>
      </c>
      <c r="E5012" s="74">
        <v>0</v>
      </c>
      <c r="G5012" s="75">
        <v>25.340330000000002</v>
      </c>
      <c r="H5012" s="75">
        <v>37.432500000000005</v>
      </c>
      <c r="I5012" s="75">
        <v>36.225000000000001</v>
      </c>
      <c r="J5012" s="75">
        <v>34.212499999999999</v>
      </c>
      <c r="K5012" s="75">
        <v>28.174999999999997</v>
      </c>
      <c r="L5012" s="76">
        <v>0</v>
      </c>
      <c r="M5012" s="75">
        <v>36.225000000000001</v>
      </c>
      <c r="N5012" s="75">
        <v>36.225000000000001</v>
      </c>
      <c r="O5012" s="75">
        <v>36.225000000000001</v>
      </c>
      <c r="P5012" s="77">
        <v>0</v>
      </c>
      <c r="Q5012" s="77">
        <v>37.432500000000005</v>
      </c>
    </row>
    <row r="5013" spans="1:17" x14ac:dyDescent="0.2">
      <c r="A5013" s="19">
        <v>32113060</v>
      </c>
      <c r="B5013" s="19" t="s">
        <v>5450</v>
      </c>
      <c r="C5013" s="20">
        <v>49591</v>
      </c>
      <c r="D5013" s="73">
        <v>5224</v>
      </c>
      <c r="E5013" s="74">
        <v>4073.2194999999997</v>
      </c>
      <c r="G5013" s="75">
        <v>382.06297999999998</v>
      </c>
      <c r="H5013" s="75" t="e">
        <v>#N/A</v>
      </c>
      <c r="I5013" s="75" t="e">
        <v>#N/A</v>
      </c>
      <c r="J5013" s="75" t="e">
        <v>#N/A</v>
      </c>
      <c r="K5013" s="75" t="e">
        <v>#N/A</v>
      </c>
      <c r="L5013" s="76">
        <v>1594.395</v>
      </c>
      <c r="M5013" s="75" t="e">
        <v>#N/A</v>
      </c>
      <c r="N5013" s="75" t="e">
        <v>#N/A</v>
      </c>
      <c r="O5013" s="75" t="e">
        <v>#N/A</v>
      </c>
      <c r="P5013" s="77"/>
      <c r="Q5013" s="77"/>
    </row>
    <row r="5014" spans="1:17" x14ac:dyDescent="0.2">
      <c r="A5014" s="19">
        <v>32113078</v>
      </c>
      <c r="B5014" s="19" t="s">
        <v>5451</v>
      </c>
      <c r="C5014" s="20">
        <v>49593</v>
      </c>
      <c r="D5014" s="73">
        <v>5485</v>
      </c>
      <c r="E5014" s="74">
        <v>4073.2194999999997</v>
      </c>
      <c r="G5014" s="75">
        <v>448.94015999999999</v>
      </c>
      <c r="H5014" s="75">
        <v>482.53050000000007</v>
      </c>
      <c r="I5014" s="75">
        <v>466.96500000000003</v>
      </c>
      <c r="J5014" s="75">
        <v>441.02249999999998</v>
      </c>
      <c r="K5014" s="75">
        <v>363.19499999999999</v>
      </c>
      <c r="L5014" s="76">
        <v>100.872</v>
      </c>
      <c r="M5014" s="75">
        <v>466.96500000000003</v>
      </c>
      <c r="N5014" s="75">
        <v>466.96500000000003</v>
      </c>
      <c r="O5014" s="75">
        <v>466.96500000000003</v>
      </c>
      <c r="P5014" s="77">
        <v>100.872</v>
      </c>
      <c r="Q5014" s="77">
        <v>482.53050000000007</v>
      </c>
    </row>
    <row r="5015" spans="1:17" x14ac:dyDescent="0.2">
      <c r="A5015" s="19">
        <v>32113086</v>
      </c>
      <c r="B5015" s="19" t="s">
        <v>5452</v>
      </c>
      <c r="C5015" s="20">
        <v>49613</v>
      </c>
      <c r="D5015" s="73">
        <v>5224</v>
      </c>
      <c r="E5015" s="74">
        <v>4073.2194999999997</v>
      </c>
      <c r="G5015" s="75">
        <v>448.94015999999999</v>
      </c>
      <c r="H5015" s="75">
        <v>482.53050000000007</v>
      </c>
      <c r="I5015" s="75">
        <v>466.96500000000003</v>
      </c>
      <c r="J5015" s="75">
        <v>441.02249999999998</v>
      </c>
      <c r="K5015" s="75">
        <v>363.19499999999999</v>
      </c>
      <c r="L5015" s="76">
        <v>100.872</v>
      </c>
      <c r="M5015" s="75">
        <v>466.96500000000003</v>
      </c>
      <c r="N5015" s="75">
        <v>466.96500000000003</v>
      </c>
      <c r="O5015" s="75">
        <v>466.96500000000003</v>
      </c>
      <c r="P5015" s="77">
        <v>100.872</v>
      </c>
      <c r="Q5015" s="77">
        <v>482.53050000000007</v>
      </c>
    </row>
    <row r="5016" spans="1:17" x14ac:dyDescent="0.2">
      <c r="A5016" s="19">
        <v>32113094</v>
      </c>
      <c r="B5016" s="19" t="s">
        <v>5453</v>
      </c>
      <c r="C5016" s="20">
        <v>49615</v>
      </c>
      <c r="D5016" s="73">
        <v>5485</v>
      </c>
      <c r="E5016" s="74">
        <v>4073.2194999999997</v>
      </c>
      <c r="G5016" s="75">
        <v>448.94015999999999</v>
      </c>
      <c r="H5016" s="75">
        <v>482.53050000000007</v>
      </c>
      <c r="I5016" s="75">
        <v>466.96500000000003</v>
      </c>
      <c r="J5016" s="75">
        <v>441.02249999999998</v>
      </c>
      <c r="K5016" s="75">
        <v>363.19499999999999</v>
      </c>
      <c r="L5016" s="76">
        <v>100.872</v>
      </c>
      <c r="M5016" s="75">
        <v>466.96500000000003</v>
      </c>
      <c r="N5016" s="75">
        <v>466.96500000000003</v>
      </c>
      <c r="O5016" s="75">
        <v>466.96500000000003</v>
      </c>
      <c r="P5016" s="77">
        <v>100.872</v>
      </c>
      <c r="Q5016" s="77">
        <v>482.53050000000007</v>
      </c>
    </row>
    <row r="5017" spans="1:17" x14ac:dyDescent="0.2">
      <c r="A5017" s="19">
        <v>32113102</v>
      </c>
      <c r="B5017" s="19" t="s">
        <v>5454</v>
      </c>
      <c r="C5017" s="20">
        <v>49617</v>
      </c>
      <c r="D5017" s="73">
        <v>5758.5</v>
      </c>
      <c r="E5017" s="74">
        <v>0</v>
      </c>
      <c r="G5017" s="75">
        <v>448.94015999999999</v>
      </c>
      <c r="H5017" s="75">
        <v>482.53050000000007</v>
      </c>
      <c r="I5017" s="75">
        <v>466.96500000000003</v>
      </c>
      <c r="J5017" s="75">
        <v>441.02249999999998</v>
      </c>
      <c r="K5017" s="75">
        <v>363.19499999999999</v>
      </c>
      <c r="L5017" s="76">
        <v>100.872</v>
      </c>
      <c r="M5017" s="75">
        <v>466.96500000000003</v>
      </c>
      <c r="N5017" s="75">
        <v>466.96500000000003</v>
      </c>
      <c r="O5017" s="75">
        <v>466.96500000000003</v>
      </c>
      <c r="P5017" s="77">
        <v>100.872</v>
      </c>
      <c r="Q5017" s="77">
        <v>482.53050000000007</v>
      </c>
    </row>
    <row r="5018" spans="1:17" x14ac:dyDescent="0.2">
      <c r="A5018" s="19">
        <v>32113110</v>
      </c>
      <c r="B5018" s="19" t="s">
        <v>5455</v>
      </c>
      <c r="C5018" s="20">
        <v>49595</v>
      </c>
      <c r="D5018" s="73">
        <v>14254.25</v>
      </c>
      <c r="E5018" s="74">
        <v>4073.2194999999997</v>
      </c>
      <c r="G5018" s="75">
        <v>13.782249999999999</v>
      </c>
      <c r="H5018" s="75">
        <v>147.405</v>
      </c>
      <c r="I5018" s="75">
        <v>142.65</v>
      </c>
      <c r="J5018" s="75">
        <v>134.72499999999999</v>
      </c>
      <c r="K5018" s="75">
        <v>110.94999999999999</v>
      </c>
      <c r="L5018" s="76">
        <v>0</v>
      </c>
      <c r="M5018" s="75">
        <v>142.65</v>
      </c>
      <c r="N5018" s="75">
        <v>142.65</v>
      </c>
      <c r="O5018" s="75">
        <v>142.65</v>
      </c>
      <c r="P5018" s="77">
        <v>0</v>
      </c>
      <c r="Q5018" s="77">
        <v>147.405</v>
      </c>
    </row>
    <row r="5019" spans="1:17" x14ac:dyDescent="0.2">
      <c r="A5019" s="19">
        <v>32113128</v>
      </c>
      <c r="B5019" s="19" t="s">
        <v>5456</v>
      </c>
      <c r="C5019" s="20">
        <v>49613</v>
      </c>
      <c r="D5019" s="73">
        <v>13104.75</v>
      </c>
      <c r="E5019" s="74">
        <v>4073.2194999999997</v>
      </c>
      <c r="G5019" s="75">
        <v>27.526479999999999</v>
      </c>
      <c r="H5019" s="75">
        <v>175.70490000000001</v>
      </c>
      <c r="I5019" s="75">
        <v>170.03700000000001</v>
      </c>
      <c r="J5019" s="75">
        <v>160.59049999999999</v>
      </c>
      <c r="K5019" s="75">
        <v>132.251</v>
      </c>
      <c r="L5019" s="76">
        <v>0</v>
      </c>
      <c r="M5019" s="75">
        <v>170.03700000000001</v>
      </c>
      <c r="N5019" s="75">
        <v>170.03700000000001</v>
      </c>
      <c r="O5019" s="75">
        <v>170.03700000000001</v>
      </c>
      <c r="P5019" s="77">
        <v>0</v>
      </c>
      <c r="Q5019" s="77">
        <v>175.70490000000001</v>
      </c>
    </row>
    <row r="5020" spans="1:17" x14ac:dyDescent="0.2">
      <c r="A5020" s="19">
        <v>32113136</v>
      </c>
      <c r="B5020" s="19" t="s">
        <v>5457</v>
      </c>
      <c r="C5020" s="20">
        <v>49615</v>
      </c>
      <c r="D5020" s="73">
        <v>13576.75</v>
      </c>
      <c r="E5020" s="74">
        <v>4073.2194999999997</v>
      </c>
      <c r="G5020" s="75">
        <v>0</v>
      </c>
      <c r="H5020" s="75">
        <v>141.06240000000003</v>
      </c>
      <c r="I5020" s="75">
        <v>136.512</v>
      </c>
      <c r="J5020" s="75">
        <v>128.928</v>
      </c>
      <c r="K5020" s="75">
        <v>106.176</v>
      </c>
      <c r="L5020" s="76">
        <v>0</v>
      </c>
      <c r="M5020" s="75">
        <v>136.512</v>
      </c>
      <c r="N5020" s="75">
        <v>136.512</v>
      </c>
      <c r="O5020" s="75">
        <v>136.512</v>
      </c>
      <c r="P5020" s="77">
        <v>0</v>
      </c>
      <c r="Q5020" s="77">
        <v>141.06240000000003</v>
      </c>
    </row>
    <row r="5021" spans="1:17" x14ac:dyDescent="0.2">
      <c r="A5021" s="19">
        <v>32113144</v>
      </c>
      <c r="B5021" s="19" t="s">
        <v>5458</v>
      </c>
      <c r="C5021" s="20">
        <v>49617</v>
      </c>
      <c r="D5021" s="73">
        <v>14254.25</v>
      </c>
      <c r="E5021" s="74">
        <v>0</v>
      </c>
      <c r="G5021" s="75">
        <v>0</v>
      </c>
      <c r="H5021" s="75">
        <v>141.06240000000003</v>
      </c>
      <c r="I5021" s="75">
        <v>136.512</v>
      </c>
      <c r="J5021" s="75">
        <v>128.928</v>
      </c>
      <c r="K5021" s="75">
        <v>106.176</v>
      </c>
      <c r="L5021" s="76">
        <v>0</v>
      </c>
      <c r="M5021" s="75">
        <v>136.512</v>
      </c>
      <c r="N5021" s="75">
        <v>136.512</v>
      </c>
      <c r="O5021" s="75">
        <v>136.512</v>
      </c>
      <c r="P5021" s="77">
        <v>0</v>
      </c>
      <c r="Q5021" s="77">
        <v>141.06240000000003</v>
      </c>
    </row>
    <row r="5022" spans="1:17" x14ac:dyDescent="0.2">
      <c r="A5022" s="19">
        <v>32113151</v>
      </c>
      <c r="B5022" s="19" t="s">
        <v>5459</v>
      </c>
      <c r="C5022" s="20">
        <v>49594</v>
      </c>
      <c r="D5022" s="73">
        <v>3192</v>
      </c>
      <c r="E5022" s="74">
        <v>5993.9724999999989</v>
      </c>
      <c r="G5022" s="75">
        <v>0</v>
      </c>
      <c r="H5022" s="75">
        <v>697.5</v>
      </c>
      <c r="I5022" s="75">
        <v>675</v>
      </c>
      <c r="J5022" s="75">
        <v>637.5</v>
      </c>
      <c r="K5022" s="75">
        <v>525</v>
      </c>
      <c r="L5022" s="76">
        <v>0</v>
      </c>
      <c r="M5022" s="75">
        <v>675</v>
      </c>
      <c r="N5022" s="75">
        <v>675</v>
      </c>
      <c r="O5022" s="75">
        <v>675</v>
      </c>
      <c r="P5022" s="77">
        <v>0</v>
      </c>
      <c r="Q5022" s="77">
        <v>697.5</v>
      </c>
    </row>
    <row r="5023" spans="1:17" x14ac:dyDescent="0.2">
      <c r="A5023" s="19">
        <v>32113169</v>
      </c>
      <c r="B5023" s="19" t="s">
        <v>5460</v>
      </c>
      <c r="C5023" s="20">
        <v>49596</v>
      </c>
      <c r="D5023" s="73">
        <v>3351</v>
      </c>
      <c r="E5023" s="74">
        <v>0</v>
      </c>
      <c r="G5023" s="75">
        <v>473.68698000000001</v>
      </c>
      <c r="H5023" s="75">
        <v>1008.306</v>
      </c>
      <c r="I5023" s="75">
        <v>975.7800000000002</v>
      </c>
      <c r="J5023" s="75">
        <v>921.57</v>
      </c>
      <c r="K5023" s="75">
        <v>758.93999999999994</v>
      </c>
      <c r="L5023" s="74" t="s">
        <v>674</v>
      </c>
      <c r="M5023" s="75">
        <v>975.7800000000002</v>
      </c>
      <c r="N5023" s="75">
        <v>975.7800000000002</v>
      </c>
      <c r="O5023" s="75">
        <v>975.7800000000002</v>
      </c>
      <c r="P5023" s="75">
        <v>473.68698000000001</v>
      </c>
      <c r="Q5023" s="75">
        <v>1008.306</v>
      </c>
    </row>
    <row r="5024" spans="1:17" x14ac:dyDescent="0.2">
      <c r="A5024" s="19">
        <v>32113177</v>
      </c>
      <c r="B5024" s="19" t="s">
        <v>5461</v>
      </c>
      <c r="C5024" s="20">
        <v>49614</v>
      </c>
      <c r="D5024" s="73">
        <v>3040.25</v>
      </c>
      <c r="E5024" s="74">
        <v>5993.9724999999989</v>
      </c>
      <c r="G5024" s="75">
        <v>0</v>
      </c>
      <c r="H5024" s="75">
        <v>2539.8672000000001</v>
      </c>
      <c r="I5024" s="75">
        <v>2457.9360000000001</v>
      </c>
      <c r="J5024" s="75">
        <v>2321.384</v>
      </c>
      <c r="K5024" s="75">
        <v>1911.7279999999998</v>
      </c>
      <c r="L5024" s="76">
        <v>0</v>
      </c>
      <c r="M5024" s="75">
        <v>2457.9360000000001</v>
      </c>
      <c r="N5024" s="75">
        <v>2457.9360000000001</v>
      </c>
      <c r="O5024" s="75">
        <v>2457.9360000000001</v>
      </c>
      <c r="P5024" s="77">
        <v>0</v>
      </c>
      <c r="Q5024" s="77">
        <v>2539.8672000000001</v>
      </c>
    </row>
    <row r="5025" spans="1:17" x14ac:dyDescent="0.2">
      <c r="A5025" s="19">
        <v>32113185</v>
      </c>
      <c r="B5025" s="19" t="s">
        <v>5462</v>
      </c>
      <c r="C5025" s="20">
        <v>49616</v>
      </c>
      <c r="D5025" s="73">
        <v>3192</v>
      </c>
      <c r="E5025" s="74">
        <v>0</v>
      </c>
      <c r="G5025" s="75">
        <v>0</v>
      </c>
      <c r="H5025" s="75">
        <v>2992.5168000000003</v>
      </c>
      <c r="I5025" s="75">
        <v>2895.9840000000004</v>
      </c>
      <c r="J5025" s="75">
        <v>2735.096</v>
      </c>
      <c r="K5025" s="75">
        <v>2252.4319999999998</v>
      </c>
      <c r="L5025" s="76">
        <v>0</v>
      </c>
      <c r="M5025" s="75">
        <v>2895.9840000000004</v>
      </c>
      <c r="N5025" s="75">
        <v>2895.9840000000004</v>
      </c>
      <c r="O5025" s="75">
        <v>2895.9840000000004</v>
      </c>
      <c r="P5025" s="77">
        <v>0</v>
      </c>
      <c r="Q5025" s="77">
        <v>2992.5168000000003</v>
      </c>
    </row>
    <row r="5026" spans="1:17" x14ac:dyDescent="0.2">
      <c r="A5026" s="19">
        <v>32113193</v>
      </c>
      <c r="B5026" s="19" t="s">
        <v>5463</v>
      </c>
      <c r="C5026" s="20">
        <v>49618</v>
      </c>
      <c r="D5026" s="73">
        <v>3351</v>
      </c>
      <c r="E5026" s="74">
        <v>0</v>
      </c>
      <c r="G5026" s="75">
        <v>5.7030000000000003</v>
      </c>
      <c r="H5026" s="75">
        <v>112.06500000000001</v>
      </c>
      <c r="I5026" s="75">
        <v>108.45</v>
      </c>
      <c r="J5026" s="75">
        <v>102.425</v>
      </c>
      <c r="K5026" s="75">
        <v>84.35</v>
      </c>
      <c r="L5026" s="76">
        <v>0</v>
      </c>
      <c r="M5026" s="75">
        <v>108.45</v>
      </c>
      <c r="N5026" s="75">
        <v>108.45</v>
      </c>
      <c r="O5026" s="75">
        <v>108.45</v>
      </c>
      <c r="P5026" s="77">
        <v>0</v>
      </c>
      <c r="Q5026" s="77">
        <v>112.06500000000001</v>
      </c>
    </row>
    <row r="5027" spans="1:17" x14ac:dyDescent="0.2">
      <c r="A5027" s="19">
        <v>32113227</v>
      </c>
      <c r="B5027" s="19" t="s">
        <v>5464</v>
      </c>
      <c r="C5027" s="72"/>
      <c r="D5027" s="73">
        <v>1035</v>
      </c>
      <c r="E5027" s="74">
        <v>0</v>
      </c>
      <c r="G5027" s="75">
        <v>19.732380000000003</v>
      </c>
      <c r="H5027" s="75">
        <v>426.39570000000003</v>
      </c>
      <c r="I5027" s="75">
        <v>412.64100000000002</v>
      </c>
      <c r="J5027" s="75">
        <v>389.7165</v>
      </c>
      <c r="K5027" s="75">
        <v>320.94299999999998</v>
      </c>
      <c r="L5027" s="76">
        <v>0</v>
      </c>
      <c r="M5027" s="75">
        <v>412.64100000000002</v>
      </c>
      <c r="N5027" s="75">
        <v>412.64100000000002</v>
      </c>
      <c r="O5027" s="75">
        <v>412.64100000000002</v>
      </c>
      <c r="P5027" s="77">
        <v>0</v>
      </c>
      <c r="Q5027" s="77">
        <v>426.39570000000003</v>
      </c>
    </row>
    <row r="5028" spans="1:17" x14ac:dyDescent="0.2">
      <c r="A5028" s="19">
        <v>32113235</v>
      </c>
      <c r="B5028" s="19" t="s">
        <v>5465</v>
      </c>
      <c r="C5028" s="72"/>
      <c r="D5028" s="73">
        <v>2407</v>
      </c>
      <c r="E5028" s="74">
        <v>0</v>
      </c>
      <c r="G5028" s="75">
        <v>79.119619999999998</v>
      </c>
      <c r="H5028" s="75">
        <v>159.26250000000002</v>
      </c>
      <c r="I5028" s="75">
        <v>154.125</v>
      </c>
      <c r="J5028" s="75">
        <v>145.5625</v>
      </c>
      <c r="K5028" s="75">
        <v>119.87499999999999</v>
      </c>
      <c r="L5028" s="76">
        <v>0</v>
      </c>
      <c r="M5028" s="75">
        <v>154.125</v>
      </c>
      <c r="N5028" s="75">
        <v>154.125</v>
      </c>
      <c r="O5028" s="75">
        <v>154.125</v>
      </c>
      <c r="P5028" s="77">
        <v>0</v>
      </c>
      <c r="Q5028" s="77">
        <v>159.26250000000002</v>
      </c>
    </row>
    <row r="5029" spans="1:17" x14ac:dyDescent="0.2">
      <c r="A5029" s="19">
        <v>32113243</v>
      </c>
      <c r="B5029" s="19" t="s">
        <v>5466</v>
      </c>
      <c r="C5029" s="72"/>
      <c r="D5029" s="73">
        <v>3974</v>
      </c>
      <c r="E5029" s="74">
        <v>0</v>
      </c>
      <c r="G5029" s="75">
        <v>69.025310000000005</v>
      </c>
      <c r="H5029" s="75">
        <v>137.64000000000001</v>
      </c>
      <c r="I5029" s="75">
        <v>133.20000000000002</v>
      </c>
      <c r="J5029" s="75">
        <v>125.8</v>
      </c>
      <c r="K5029" s="75">
        <v>103.6</v>
      </c>
      <c r="L5029" s="76">
        <v>0</v>
      </c>
      <c r="M5029" s="75">
        <v>133.20000000000002</v>
      </c>
      <c r="N5029" s="75">
        <v>133.20000000000002</v>
      </c>
      <c r="O5029" s="75">
        <v>133.20000000000002</v>
      </c>
      <c r="P5029" s="77">
        <v>0</v>
      </c>
      <c r="Q5029" s="77">
        <v>137.64000000000001</v>
      </c>
    </row>
    <row r="5030" spans="1:17" x14ac:dyDescent="0.2">
      <c r="A5030" s="19">
        <v>32113250</v>
      </c>
      <c r="B5030" s="19" t="s">
        <v>5467</v>
      </c>
      <c r="C5030" s="72"/>
      <c r="D5030" s="73">
        <v>3713.5</v>
      </c>
      <c r="E5030" s="74">
        <v>0</v>
      </c>
      <c r="G5030" s="75">
        <v>79.119619999999998</v>
      </c>
      <c r="H5030" s="75">
        <v>165.54000000000002</v>
      </c>
      <c r="I5030" s="75">
        <v>160.20000000000002</v>
      </c>
      <c r="J5030" s="75">
        <v>151.29999999999998</v>
      </c>
      <c r="K5030" s="75">
        <v>124.6</v>
      </c>
      <c r="L5030" s="76">
        <v>0</v>
      </c>
      <c r="M5030" s="75">
        <v>160.20000000000002</v>
      </c>
      <c r="N5030" s="75">
        <v>160.20000000000002</v>
      </c>
      <c r="O5030" s="75">
        <v>160.20000000000002</v>
      </c>
      <c r="P5030" s="77">
        <v>0</v>
      </c>
      <c r="Q5030" s="77">
        <v>165.54000000000002</v>
      </c>
    </row>
    <row r="5031" spans="1:17" x14ac:dyDescent="0.2">
      <c r="A5031" s="19">
        <v>32113268</v>
      </c>
      <c r="B5031" s="19" t="s">
        <v>5468</v>
      </c>
      <c r="C5031" s="72"/>
      <c r="D5031" s="73">
        <v>1762</v>
      </c>
      <c r="E5031" s="74">
        <v>0</v>
      </c>
      <c r="G5031" s="75">
        <v>16.55771</v>
      </c>
      <c r="H5031" s="75">
        <v>214.6626</v>
      </c>
      <c r="I5031" s="75">
        <v>207.738</v>
      </c>
      <c r="J5031" s="75">
        <v>196.197</v>
      </c>
      <c r="K5031" s="75">
        <v>161.57399999999998</v>
      </c>
      <c r="L5031" s="76">
        <v>0</v>
      </c>
      <c r="M5031" s="75">
        <v>207.738</v>
      </c>
      <c r="N5031" s="75">
        <v>207.738</v>
      </c>
      <c r="O5031" s="75">
        <v>207.738</v>
      </c>
      <c r="P5031" s="77">
        <v>0</v>
      </c>
      <c r="Q5031" s="77">
        <v>214.6626</v>
      </c>
    </row>
    <row r="5032" spans="1:17" x14ac:dyDescent="0.2">
      <c r="A5032" s="19">
        <v>32113276</v>
      </c>
      <c r="B5032" s="19" t="s">
        <v>5469</v>
      </c>
      <c r="C5032" s="72"/>
      <c r="D5032" s="73">
        <v>2119</v>
      </c>
      <c r="E5032" s="74">
        <v>0</v>
      </c>
      <c r="G5032" s="75">
        <v>2.05308</v>
      </c>
      <c r="H5032" s="75">
        <v>66.262500000000003</v>
      </c>
      <c r="I5032" s="75">
        <v>64.125</v>
      </c>
      <c r="J5032" s="75">
        <v>60.5625</v>
      </c>
      <c r="K5032" s="75">
        <v>49.875</v>
      </c>
      <c r="L5032" s="76">
        <v>0</v>
      </c>
      <c r="M5032" s="75">
        <v>64.125</v>
      </c>
      <c r="N5032" s="75">
        <v>64.125</v>
      </c>
      <c r="O5032" s="75">
        <v>64.125</v>
      </c>
      <c r="P5032" s="77">
        <v>0</v>
      </c>
      <c r="Q5032" s="77">
        <v>66.262500000000003</v>
      </c>
    </row>
    <row r="5033" spans="1:17" x14ac:dyDescent="0.2">
      <c r="A5033" s="19">
        <v>32301418</v>
      </c>
      <c r="B5033" s="19" t="s">
        <v>4692</v>
      </c>
      <c r="C5033" s="72"/>
      <c r="D5033" s="73">
        <v>14.25</v>
      </c>
      <c r="E5033" s="74">
        <v>0</v>
      </c>
      <c r="G5033" s="75">
        <v>5.2277500000000003</v>
      </c>
      <c r="H5033" s="75">
        <v>91.837500000000006</v>
      </c>
      <c r="I5033" s="75">
        <v>88.875</v>
      </c>
      <c r="J5033" s="75">
        <v>83.9375</v>
      </c>
      <c r="K5033" s="75">
        <v>69.125</v>
      </c>
      <c r="L5033" s="76">
        <v>0</v>
      </c>
      <c r="M5033" s="75">
        <v>88.875</v>
      </c>
      <c r="N5033" s="75">
        <v>88.875</v>
      </c>
      <c r="O5033" s="75">
        <v>88.875</v>
      </c>
      <c r="P5033" s="77">
        <v>0</v>
      </c>
      <c r="Q5033" s="77">
        <v>91.837500000000006</v>
      </c>
    </row>
    <row r="5034" spans="1:17" x14ac:dyDescent="0.2">
      <c r="A5034" s="19">
        <v>32306631</v>
      </c>
      <c r="B5034" s="19" t="s">
        <v>2314</v>
      </c>
      <c r="C5034" s="72"/>
      <c r="D5034" s="73">
        <v>9.5</v>
      </c>
      <c r="E5034" s="74">
        <v>0</v>
      </c>
      <c r="G5034" s="75">
        <v>16.443650000000002</v>
      </c>
      <c r="H5034" s="75">
        <v>96.022500000000008</v>
      </c>
      <c r="I5034" s="75">
        <v>92.924999999999997</v>
      </c>
      <c r="J5034" s="75">
        <v>87.762500000000003</v>
      </c>
      <c r="K5034" s="75">
        <v>72.274999999999991</v>
      </c>
      <c r="L5034" s="76">
        <v>0</v>
      </c>
      <c r="M5034" s="75">
        <v>92.924999999999997</v>
      </c>
      <c r="N5034" s="75">
        <v>92.924999999999997</v>
      </c>
      <c r="O5034" s="75">
        <v>92.924999999999997</v>
      </c>
      <c r="P5034" s="77">
        <v>0</v>
      </c>
      <c r="Q5034" s="77">
        <v>96.022500000000008</v>
      </c>
    </row>
    <row r="5035" spans="1:17" x14ac:dyDescent="0.2">
      <c r="A5035" s="19">
        <v>32308561</v>
      </c>
      <c r="B5035" s="19" t="s">
        <v>139</v>
      </c>
      <c r="C5035" s="72"/>
      <c r="D5035" s="73">
        <v>354.5</v>
      </c>
      <c r="E5035" s="74">
        <v>0</v>
      </c>
      <c r="G5035" s="75">
        <v>93.662270000000007</v>
      </c>
      <c r="H5035" s="75">
        <v>433.24050000000005</v>
      </c>
      <c r="I5035" s="75">
        <v>419.26500000000004</v>
      </c>
      <c r="J5035" s="75">
        <v>395.97250000000003</v>
      </c>
      <c r="K5035" s="75">
        <v>326.09499999999997</v>
      </c>
      <c r="L5035" s="76">
        <v>0</v>
      </c>
      <c r="M5035" s="75">
        <v>419.26500000000004</v>
      </c>
      <c r="N5035" s="75">
        <v>419.26500000000004</v>
      </c>
      <c r="O5035" s="75">
        <v>419.26500000000004</v>
      </c>
      <c r="P5035" s="77">
        <v>0</v>
      </c>
      <c r="Q5035" s="77">
        <v>433.24050000000005</v>
      </c>
    </row>
    <row r="5036" spans="1:17" x14ac:dyDescent="0.2">
      <c r="A5036" s="19">
        <v>32308579</v>
      </c>
      <c r="B5036" s="19" t="s">
        <v>140</v>
      </c>
      <c r="C5036" s="72"/>
      <c r="D5036" s="73">
        <v>124.5</v>
      </c>
      <c r="E5036" s="74">
        <v>0</v>
      </c>
      <c r="G5036" s="75">
        <v>8.1552900000000008</v>
      </c>
      <c r="H5036" s="75">
        <v>42.882300000000001</v>
      </c>
      <c r="I5036" s="75">
        <v>41.499000000000002</v>
      </c>
      <c r="J5036" s="75">
        <v>39.1935</v>
      </c>
      <c r="K5036" s="75">
        <v>32.277000000000001</v>
      </c>
      <c r="L5036" s="76">
        <v>0</v>
      </c>
      <c r="M5036" s="75">
        <v>41.499000000000002</v>
      </c>
      <c r="N5036" s="75">
        <v>41.499000000000002</v>
      </c>
      <c r="O5036" s="75">
        <v>41.499000000000002</v>
      </c>
      <c r="P5036" s="77">
        <v>0</v>
      </c>
      <c r="Q5036" s="77">
        <v>42.882300000000001</v>
      </c>
    </row>
    <row r="5037" spans="1:17" x14ac:dyDescent="0.2">
      <c r="A5037" s="19">
        <v>32347734</v>
      </c>
      <c r="B5037" s="19" t="s">
        <v>1561</v>
      </c>
      <c r="C5037" s="20">
        <v>45384</v>
      </c>
      <c r="D5037" s="73">
        <v>3660.25</v>
      </c>
      <c r="E5037" s="74">
        <v>1245.3465000000001</v>
      </c>
      <c r="G5037" s="75">
        <v>8.1552900000000008</v>
      </c>
      <c r="H5037" s="75">
        <v>45.039900000000003</v>
      </c>
      <c r="I5037" s="75">
        <v>43.587000000000003</v>
      </c>
      <c r="J5037" s="75">
        <v>41.165500000000002</v>
      </c>
      <c r="K5037" s="75">
        <v>33.900999999999996</v>
      </c>
      <c r="L5037" s="76">
        <v>0</v>
      </c>
      <c r="M5037" s="75">
        <v>43.587000000000003</v>
      </c>
      <c r="N5037" s="75">
        <v>43.587000000000003</v>
      </c>
      <c r="O5037" s="75">
        <v>43.587000000000003</v>
      </c>
      <c r="P5037" s="77">
        <v>0</v>
      </c>
      <c r="Q5037" s="77">
        <v>45.039900000000003</v>
      </c>
    </row>
    <row r="5038" spans="1:17" x14ac:dyDescent="0.2">
      <c r="A5038" s="19">
        <v>32347742</v>
      </c>
      <c r="B5038" s="19" t="s">
        <v>4069</v>
      </c>
      <c r="C5038" s="72" t="s">
        <v>4070</v>
      </c>
      <c r="D5038" s="73">
        <v>3335.5</v>
      </c>
      <c r="E5038" s="74">
        <v>955.69599999999991</v>
      </c>
      <c r="G5038" s="75">
        <v>8.1552900000000008</v>
      </c>
      <c r="H5038" s="75">
        <v>42.882300000000001</v>
      </c>
      <c r="I5038" s="75">
        <v>41.499000000000002</v>
      </c>
      <c r="J5038" s="75">
        <v>39.1935</v>
      </c>
      <c r="K5038" s="75">
        <v>32.277000000000001</v>
      </c>
      <c r="L5038" s="76">
        <v>0</v>
      </c>
      <c r="M5038" s="75">
        <v>41.499000000000002</v>
      </c>
      <c r="N5038" s="75">
        <v>41.499000000000002</v>
      </c>
      <c r="O5038" s="75">
        <v>41.499000000000002</v>
      </c>
      <c r="P5038" s="77">
        <v>0</v>
      </c>
      <c r="Q5038" s="77">
        <v>42.882300000000001</v>
      </c>
    </row>
    <row r="5039" spans="1:17" x14ac:dyDescent="0.2">
      <c r="A5039" s="19">
        <v>32347759</v>
      </c>
      <c r="B5039" s="19" t="s">
        <v>1888</v>
      </c>
      <c r="C5039" s="20">
        <v>45330</v>
      </c>
      <c r="D5039" s="73">
        <v>3329.75</v>
      </c>
      <c r="E5039" s="74">
        <v>955.69599999999991</v>
      </c>
      <c r="G5039" s="75">
        <v>8.1552900000000008</v>
      </c>
      <c r="H5039" s="75">
        <v>42.882300000000001</v>
      </c>
      <c r="I5039" s="75">
        <v>41.499000000000002</v>
      </c>
      <c r="J5039" s="75">
        <v>39.1935</v>
      </c>
      <c r="K5039" s="75">
        <v>32.277000000000001</v>
      </c>
      <c r="L5039" s="76">
        <v>0</v>
      </c>
      <c r="M5039" s="75">
        <v>41.499000000000002</v>
      </c>
      <c r="N5039" s="75">
        <v>41.499000000000002</v>
      </c>
      <c r="O5039" s="75">
        <v>41.499000000000002</v>
      </c>
      <c r="P5039" s="77">
        <v>0</v>
      </c>
      <c r="Q5039" s="77">
        <v>42.882300000000001</v>
      </c>
    </row>
    <row r="5040" spans="1:17" x14ac:dyDescent="0.2">
      <c r="A5040" s="19">
        <v>32347767</v>
      </c>
      <c r="B5040" s="19" t="s">
        <v>1886</v>
      </c>
      <c r="C5040" s="20">
        <v>45378</v>
      </c>
      <c r="D5040" s="73">
        <v>3329.75</v>
      </c>
      <c r="E5040" s="74">
        <v>955.69599999999991</v>
      </c>
      <c r="G5040" s="75">
        <v>0</v>
      </c>
      <c r="H5040" s="75">
        <v>37.116299999999995</v>
      </c>
      <c r="I5040" s="75">
        <v>35.918999999999997</v>
      </c>
      <c r="J5040" s="75">
        <v>33.923499999999997</v>
      </c>
      <c r="K5040" s="75">
        <v>27.936999999999998</v>
      </c>
      <c r="L5040" s="76">
        <v>0</v>
      </c>
      <c r="M5040" s="75">
        <v>35.918999999999997</v>
      </c>
      <c r="N5040" s="75">
        <v>35.918999999999997</v>
      </c>
      <c r="O5040" s="75">
        <v>35.918999999999997</v>
      </c>
      <c r="P5040" s="77">
        <v>0</v>
      </c>
      <c r="Q5040" s="77">
        <v>37.116299999999995</v>
      </c>
    </row>
    <row r="5041" spans="1:17" x14ac:dyDescent="0.2">
      <c r="A5041" s="19">
        <v>32347775</v>
      </c>
      <c r="B5041" s="19" t="s">
        <v>2961</v>
      </c>
      <c r="C5041" s="20">
        <v>47562</v>
      </c>
      <c r="D5041" s="73">
        <v>13370</v>
      </c>
      <c r="E5041" s="74">
        <v>5993.9724999999989</v>
      </c>
      <c r="G5041" s="75">
        <v>8.1552900000000008</v>
      </c>
      <c r="H5041" s="75">
        <v>42.882300000000001</v>
      </c>
      <c r="I5041" s="75">
        <v>41.499000000000002</v>
      </c>
      <c r="J5041" s="75">
        <v>39.1935</v>
      </c>
      <c r="K5041" s="75">
        <v>32.277000000000001</v>
      </c>
      <c r="L5041" s="76">
        <v>0</v>
      </c>
      <c r="M5041" s="75">
        <v>41.499000000000002</v>
      </c>
      <c r="N5041" s="75">
        <v>41.499000000000002</v>
      </c>
      <c r="O5041" s="75">
        <v>41.499000000000002</v>
      </c>
      <c r="P5041" s="77">
        <v>0</v>
      </c>
      <c r="Q5041" s="77">
        <v>42.882300000000001</v>
      </c>
    </row>
    <row r="5042" spans="1:17" x14ac:dyDescent="0.2">
      <c r="A5042" s="19">
        <v>32347783</v>
      </c>
      <c r="B5042" s="19" t="s">
        <v>3326</v>
      </c>
      <c r="C5042" s="20">
        <v>64721</v>
      </c>
      <c r="D5042" s="73">
        <v>5649.75</v>
      </c>
      <c r="E5042" s="74">
        <v>2067.1479999999997</v>
      </c>
      <c r="G5042" s="75">
        <v>8.1552900000000008</v>
      </c>
      <c r="H5042" s="75">
        <v>42.882300000000001</v>
      </c>
      <c r="I5042" s="75">
        <v>41.499000000000002</v>
      </c>
      <c r="J5042" s="75">
        <v>39.1935</v>
      </c>
      <c r="K5042" s="75">
        <v>32.277000000000001</v>
      </c>
      <c r="L5042" s="76">
        <v>0</v>
      </c>
      <c r="M5042" s="75">
        <v>41.499000000000002</v>
      </c>
      <c r="N5042" s="75">
        <v>41.499000000000002</v>
      </c>
      <c r="O5042" s="75">
        <v>41.499000000000002</v>
      </c>
      <c r="P5042" s="77">
        <v>0</v>
      </c>
      <c r="Q5042" s="77">
        <v>42.882300000000001</v>
      </c>
    </row>
    <row r="5043" spans="1:17" x14ac:dyDescent="0.2">
      <c r="A5043" s="19">
        <v>32347791</v>
      </c>
      <c r="B5043" s="19" t="s">
        <v>2120</v>
      </c>
      <c r="C5043" s="20">
        <v>43239</v>
      </c>
      <c r="D5043" s="73">
        <v>3366.25</v>
      </c>
      <c r="E5043" s="74">
        <v>949.33649999999989</v>
      </c>
      <c r="G5043" s="75">
        <v>8.1552900000000008</v>
      </c>
      <c r="H5043" s="75">
        <v>42.882300000000001</v>
      </c>
      <c r="I5043" s="75">
        <v>41.499000000000002</v>
      </c>
      <c r="J5043" s="75">
        <v>39.1935</v>
      </c>
      <c r="K5043" s="75">
        <v>32.277000000000001</v>
      </c>
      <c r="L5043" s="76">
        <v>0</v>
      </c>
      <c r="M5043" s="75">
        <v>41.499000000000002</v>
      </c>
      <c r="N5043" s="75">
        <v>41.499000000000002</v>
      </c>
      <c r="O5043" s="75">
        <v>41.499000000000002</v>
      </c>
      <c r="P5043" s="77">
        <v>0</v>
      </c>
      <c r="Q5043" s="77">
        <v>42.882300000000001</v>
      </c>
    </row>
    <row r="5044" spans="1:17" x14ac:dyDescent="0.2">
      <c r="A5044" s="19">
        <v>32404204</v>
      </c>
      <c r="B5044" s="19" t="s">
        <v>5032</v>
      </c>
      <c r="C5044" s="72"/>
      <c r="D5044" s="73">
        <v>124.5</v>
      </c>
      <c r="E5044" s="74">
        <v>0</v>
      </c>
      <c r="G5044" s="75">
        <v>8.1552900000000008</v>
      </c>
      <c r="H5044" s="75">
        <v>42.882300000000001</v>
      </c>
      <c r="I5044" s="75">
        <v>41.499000000000002</v>
      </c>
      <c r="J5044" s="75">
        <v>39.1935</v>
      </c>
      <c r="K5044" s="75">
        <v>32.277000000000001</v>
      </c>
      <c r="L5044" s="76">
        <v>0</v>
      </c>
      <c r="M5044" s="75">
        <v>41.499000000000002</v>
      </c>
      <c r="N5044" s="75">
        <v>41.499000000000002</v>
      </c>
      <c r="O5044" s="75">
        <v>41.499000000000002</v>
      </c>
      <c r="P5044" s="77">
        <v>0</v>
      </c>
      <c r="Q5044" s="77">
        <v>42.882300000000001</v>
      </c>
    </row>
    <row r="5045" spans="1:17" x14ac:dyDescent="0.2">
      <c r="A5045" s="19">
        <v>32404212</v>
      </c>
      <c r="B5045" s="19" t="s">
        <v>5051</v>
      </c>
      <c r="C5045" s="72"/>
      <c r="D5045" s="73">
        <v>43.75</v>
      </c>
      <c r="E5045" s="74">
        <v>0</v>
      </c>
      <c r="G5045" s="75">
        <v>74.062960000000004</v>
      </c>
      <c r="H5045" s="75">
        <v>248.76570000000001</v>
      </c>
      <c r="I5045" s="75">
        <v>240.74100000000001</v>
      </c>
      <c r="J5045" s="75">
        <v>227.3665</v>
      </c>
      <c r="K5045" s="75">
        <v>187.24299999999999</v>
      </c>
      <c r="L5045" s="76">
        <v>0</v>
      </c>
      <c r="M5045" s="75">
        <v>240.74100000000001</v>
      </c>
      <c r="N5045" s="75">
        <v>240.74100000000001</v>
      </c>
      <c r="O5045" s="75">
        <v>240.74100000000001</v>
      </c>
      <c r="P5045" s="77">
        <v>0</v>
      </c>
      <c r="Q5045" s="77">
        <v>248.76570000000001</v>
      </c>
    </row>
    <row r="5046" spans="1:17" x14ac:dyDescent="0.2">
      <c r="A5046" s="19">
        <v>41500026</v>
      </c>
      <c r="B5046" s="19" t="s">
        <v>166</v>
      </c>
      <c r="C5046" s="72"/>
      <c r="D5046" s="73">
        <v>2</v>
      </c>
      <c r="E5046" s="74">
        <v>0</v>
      </c>
      <c r="G5046" s="75">
        <v>297.48749000000004</v>
      </c>
      <c r="H5046" s="75">
        <v>788.64930000000004</v>
      </c>
      <c r="I5046" s="75">
        <v>763.20900000000006</v>
      </c>
      <c r="J5046" s="75">
        <v>720.80849999999998</v>
      </c>
      <c r="K5046" s="75">
        <v>593.60699999999997</v>
      </c>
      <c r="L5046" s="76">
        <v>0</v>
      </c>
      <c r="M5046" s="75">
        <v>763.20900000000006</v>
      </c>
      <c r="N5046" s="75">
        <v>763.20900000000006</v>
      </c>
      <c r="O5046" s="75">
        <v>763.20900000000006</v>
      </c>
      <c r="P5046" s="77">
        <v>0</v>
      </c>
      <c r="Q5046" s="77">
        <v>788.64930000000004</v>
      </c>
    </row>
    <row r="5047" spans="1:17" x14ac:dyDescent="0.2">
      <c r="A5047" s="19">
        <v>41500042</v>
      </c>
      <c r="B5047" s="19" t="s">
        <v>561</v>
      </c>
      <c r="C5047" s="72"/>
      <c r="D5047" s="73">
        <v>4.25</v>
      </c>
      <c r="E5047" s="74">
        <v>0</v>
      </c>
      <c r="G5047" s="75">
        <v>119.97211</v>
      </c>
      <c r="H5047" s="75">
        <v>790.96500000000003</v>
      </c>
      <c r="I5047" s="75">
        <v>765.45</v>
      </c>
      <c r="J5047" s="75">
        <v>722.92499999999995</v>
      </c>
      <c r="K5047" s="75">
        <v>595.34999999999991</v>
      </c>
      <c r="L5047" s="76">
        <v>0</v>
      </c>
      <c r="M5047" s="75">
        <v>765.45</v>
      </c>
      <c r="N5047" s="75">
        <v>765.45</v>
      </c>
      <c r="O5047" s="75">
        <v>765.45</v>
      </c>
      <c r="P5047" s="77">
        <v>0</v>
      </c>
      <c r="Q5047" s="77">
        <v>790.96500000000003</v>
      </c>
    </row>
    <row r="5048" spans="1:17" x14ac:dyDescent="0.2">
      <c r="A5048" s="19">
        <v>41500067</v>
      </c>
      <c r="B5048" s="19" t="s">
        <v>449</v>
      </c>
      <c r="C5048" s="72"/>
      <c r="D5048" s="73">
        <v>6</v>
      </c>
      <c r="E5048" s="74">
        <v>0</v>
      </c>
      <c r="G5048" s="75">
        <v>850.12720000000002</v>
      </c>
      <c r="H5048" s="75">
        <v>1039.6005</v>
      </c>
      <c r="I5048" s="75">
        <v>1006.0649999999999</v>
      </c>
      <c r="J5048" s="75">
        <v>950.1724999999999</v>
      </c>
      <c r="K5048" s="75">
        <v>782.49499999999989</v>
      </c>
      <c r="L5048" s="76">
        <v>0</v>
      </c>
      <c r="M5048" s="75">
        <v>1006.0649999999999</v>
      </c>
      <c r="N5048" s="75">
        <v>1006.0649999999999</v>
      </c>
      <c r="O5048" s="75">
        <v>1006.0649999999999</v>
      </c>
      <c r="P5048" s="77">
        <v>0</v>
      </c>
      <c r="Q5048" s="77">
        <v>1039.6005</v>
      </c>
    </row>
    <row r="5049" spans="1:17" x14ac:dyDescent="0.2">
      <c r="A5049" s="19">
        <v>41500075</v>
      </c>
      <c r="B5049" s="19" t="s">
        <v>778</v>
      </c>
      <c r="C5049" s="72"/>
      <c r="D5049" s="73">
        <v>7.5</v>
      </c>
      <c r="E5049" s="74">
        <v>0</v>
      </c>
      <c r="G5049" s="75">
        <v>66.534999999999997</v>
      </c>
      <c r="H5049" s="75">
        <v>58.673700000000004</v>
      </c>
      <c r="I5049" s="75">
        <v>56.781000000000006</v>
      </c>
      <c r="J5049" s="75">
        <v>53.6265</v>
      </c>
      <c r="K5049" s="75">
        <v>44.162999999999997</v>
      </c>
      <c r="L5049" s="76">
        <v>0</v>
      </c>
      <c r="M5049" s="75">
        <v>56.781000000000006</v>
      </c>
      <c r="N5049" s="75">
        <v>56.781000000000006</v>
      </c>
      <c r="O5049" s="75">
        <v>56.781000000000006</v>
      </c>
      <c r="P5049" s="77">
        <v>0</v>
      </c>
      <c r="Q5049" s="77">
        <v>66.534999999999997</v>
      </c>
    </row>
    <row r="5050" spans="1:17" x14ac:dyDescent="0.2">
      <c r="A5050" s="19">
        <v>41500224</v>
      </c>
      <c r="B5050" s="19" t="s">
        <v>291</v>
      </c>
      <c r="C5050" s="72"/>
      <c r="D5050" s="73">
        <v>11</v>
      </c>
      <c r="E5050" s="74">
        <v>0</v>
      </c>
      <c r="G5050" s="75">
        <v>132.67079000000001</v>
      </c>
      <c r="H5050" s="75">
        <v>252.0951</v>
      </c>
      <c r="I5050" s="75">
        <v>243.96299999999999</v>
      </c>
      <c r="J5050" s="75">
        <v>230.40949999999998</v>
      </c>
      <c r="K5050" s="75">
        <v>189.749</v>
      </c>
      <c r="L5050" s="76">
        <v>0</v>
      </c>
      <c r="M5050" s="75">
        <v>243.96299999999999</v>
      </c>
      <c r="N5050" s="75">
        <v>243.96299999999999</v>
      </c>
      <c r="O5050" s="75">
        <v>243.96299999999999</v>
      </c>
      <c r="P5050" s="77">
        <v>0</v>
      </c>
      <c r="Q5050" s="77">
        <v>252.0951</v>
      </c>
    </row>
    <row r="5051" spans="1:17" x14ac:dyDescent="0.2">
      <c r="A5051" s="19">
        <v>41500224</v>
      </c>
      <c r="B5051" s="19" t="s">
        <v>291</v>
      </c>
      <c r="C5051" s="72"/>
      <c r="D5051" s="73">
        <v>11</v>
      </c>
      <c r="E5051" s="74">
        <v>0</v>
      </c>
      <c r="G5051" s="75">
        <v>155.44477000000001</v>
      </c>
      <c r="H5051" s="75">
        <v>573.90300000000002</v>
      </c>
      <c r="I5051" s="75">
        <v>555.39</v>
      </c>
      <c r="J5051" s="75">
        <v>524.53499999999997</v>
      </c>
      <c r="K5051" s="75">
        <v>431.96999999999997</v>
      </c>
      <c r="L5051" s="76">
        <v>0</v>
      </c>
      <c r="M5051" s="75">
        <v>555.39</v>
      </c>
      <c r="N5051" s="75">
        <v>555.39</v>
      </c>
      <c r="O5051" s="75">
        <v>555.39</v>
      </c>
      <c r="P5051" s="77">
        <v>0</v>
      </c>
      <c r="Q5051" s="77">
        <v>573.90300000000002</v>
      </c>
    </row>
    <row r="5052" spans="1:17" x14ac:dyDescent="0.2">
      <c r="A5052" s="19">
        <v>41500232</v>
      </c>
      <c r="B5052" s="19" t="s">
        <v>448</v>
      </c>
      <c r="C5052" s="72"/>
      <c r="D5052" s="73">
        <v>2.5</v>
      </c>
      <c r="E5052" s="74">
        <v>0</v>
      </c>
      <c r="G5052" s="75">
        <v>213.06407999999999</v>
      </c>
      <c r="H5052" s="75">
        <v>332.18670000000003</v>
      </c>
      <c r="I5052" s="75">
        <v>321.471</v>
      </c>
      <c r="J5052" s="75">
        <v>303.61149999999998</v>
      </c>
      <c r="K5052" s="75">
        <v>250.03299999999999</v>
      </c>
      <c r="L5052" s="76">
        <v>0</v>
      </c>
      <c r="M5052" s="75">
        <v>321.471</v>
      </c>
      <c r="N5052" s="75">
        <v>321.471</v>
      </c>
      <c r="O5052" s="75">
        <v>321.471</v>
      </c>
      <c r="P5052" s="77">
        <v>0</v>
      </c>
      <c r="Q5052" s="77">
        <v>332.18670000000003</v>
      </c>
    </row>
    <row r="5053" spans="1:17" x14ac:dyDescent="0.2">
      <c r="A5053" s="19">
        <v>41500257</v>
      </c>
      <c r="B5053" s="19" t="s">
        <v>804</v>
      </c>
      <c r="C5053" s="72"/>
      <c r="D5053" s="73">
        <v>8</v>
      </c>
      <c r="E5053" s="74">
        <v>0</v>
      </c>
      <c r="G5053" s="75">
        <v>5.7030000000000003</v>
      </c>
      <c r="H5053" s="75">
        <v>230.8725</v>
      </c>
      <c r="I5053" s="75">
        <v>223.42500000000001</v>
      </c>
      <c r="J5053" s="75">
        <v>211.01249999999999</v>
      </c>
      <c r="K5053" s="75">
        <v>173.77499999999998</v>
      </c>
      <c r="L5053" s="76">
        <v>0</v>
      </c>
      <c r="M5053" s="75">
        <v>223.42500000000001</v>
      </c>
      <c r="N5053" s="75">
        <v>223.42500000000001</v>
      </c>
      <c r="O5053" s="75">
        <v>223.42500000000001</v>
      </c>
      <c r="P5053" s="77">
        <v>0</v>
      </c>
      <c r="Q5053" s="77">
        <v>230.8725</v>
      </c>
    </row>
    <row r="5054" spans="1:17" x14ac:dyDescent="0.2">
      <c r="A5054" s="19">
        <v>41500604</v>
      </c>
      <c r="B5054" s="19" t="s">
        <v>1175</v>
      </c>
      <c r="C5054" s="72"/>
      <c r="D5054" s="73">
        <v>46.75</v>
      </c>
      <c r="E5054" s="74">
        <v>0</v>
      </c>
      <c r="G5054" s="75">
        <v>604.11878999999999</v>
      </c>
      <c r="H5054" s="75">
        <v>2838.8807999999999</v>
      </c>
      <c r="I5054" s="75">
        <v>2747.3040000000001</v>
      </c>
      <c r="J5054" s="75">
        <v>2594.6759999999999</v>
      </c>
      <c r="K5054" s="75">
        <v>2136.7919999999999</v>
      </c>
      <c r="L5054" s="76">
        <v>0</v>
      </c>
      <c r="M5054" s="75">
        <v>2747.3040000000001</v>
      </c>
      <c r="N5054" s="75">
        <v>2747.3040000000001</v>
      </c>
      <c r="O5054" s="75">
        <v>2747.3040000000001</v>
      </c>
      <c r="P5054" s="77">
        <v>0</v>
      </c>
      <c r="Q5054" s="77">
        <v>2838.8807999999999</v>
      </c>
    </row>
    <row r="5055" spans="1:17" x14ac:dyDescent="0.2">
      <c r="A5055" s="19">
        <v>41500752</v>
      </c>
      <c r="B5055" s="19" t="s">
        <v>1382</v>
      </c>
      <c r="C5055" s="72"/>
      <c r="D5055" s="73">
        <v>538.75</v>
      </c>
      <c r="E5055" s="74">
        <v>0</v>
      </c>
      <c r="G5055" s="75">
        <v>5610.44031</v>
      </c>
      <c r="H5055" s="75">
        <v>5798.1872999999996</v>
      </c>
      <c r="I5055" s="75">
        <v>5611.1489999999994</v>
      </c>
      <c r="J5055" s="75">
        <v>5299.4184999999998</v>
      </c>
      <c r="K5055" s="75">
        <v>4364.2269999999999</v>
      </c>
      <c r="L5055" s="76">
        <v>0</v>
      </c>
      <c r="M5055" s="75">
        <v>5611.1489999999994</v>
      </c>
      <c r="N5055" s="75">
        <v>5611.1489999999994</v>
      </c>
      <c r="O5055" s="75">
        <v>5611.1489999999994</v>
      </c>
      <c r="P5055" s="77">
        <v>0</v>
      </c>
      <c r="Q5055" s="77">
        <v>5798.1872999999996</v>
      </c>
    </row>
    <row r="5056" spans="1:17" x14ac:dyDescent="0.2">
      <c r="A5056" s="19">
        <v>41500752</v>
      </c>
      <c r="B5056" s="19" t="s">
        <v>1382</v>
      </c>
      <c r="C5056" s="72"/>
      <c r="D5056" s="73">
        <v>538.75</v>
      </c>
      <c r="E5056" s="74">
        <v>0</v>
      </c>
      <c r="G5056" s="75">
        <v>34714.484169999996</v>
      </c>
      <c r="H5056" s="75">
        <v>22245.600000000002</v>
      </c>
      <c r="I5056" s="75">
        <v>21528</v>
      </c>
      <c r="J5056" s="75">
        <v>20332</v>
      </c>
      <c r="K5056" s="75">
        <v>16744</v>
      </c>
      <c r="L5056" s="76">
        <v>15533.867699999999</v>
      </c>
      <c r="M5056" s="75">
        <v>21528</v>
      </c>
      <c r="N5056" s="75">
        <v>21528</v>
      </c>
      <c r="O5056" s="75">
        <v>21528</v>
      </c>
      <c r="P5056" s="77">
        <v>15533.867699999999</v>
      </c>
      <c r="Q5056" s="77">
        <v>34714.484169999996</v>
      </c>
    </row>
    <row r="5057" spans="1:17" x14ac:dyDescent="0.2">
      <c r="A5057" s="19">
        <v>41500752</v>
      </c>
      <c r="B5057" s="19" t="s">
        <v>1382</v>
      </c>
      <c r="C5057" s="72"/>
      <c r="D5057" s="73">
        <v>538.75</v>
      </c>
      <c r="E5057" s="74">
        <v>0</v>
      </c>
      <c r="G5057" s="75">
        <v>19.010000000000002</v>
      </c>
      <c r="H5057" s="75">
        <v>49.057500000000005</v>
      </c>
      <c r="I5057" s="75">
        <v>47.475000000000001</v>
      </c>
      <c r="J5057" s="75">
        <v>44.837499999999999</v>
      </c>
      <c r="K5057" s="75">
        <v>36.924999999999997</v>
      </c>
      <c r="L5057" s="76">
        <v>9</v>
      </c>
      <c r="M5057" s="75">
        <v>47.475000000000001</v>
      </c>
      <c r="N5057" s="75">
        <v>47.475000000000001</v>
      </c>
      <c r="O5057" s="75">
        <v>47.475000000000001</v>
      </c>
      <c r="P5057" s="77">
        <v>9</v>
      </c>
      <c r="Q5057" s="77">
        <v>49.057500000000005</v>
      </c>
    </row>
    <row r="5058" spans="1:17" x14ac:dyDescent="0.2">
      <c r="A5058" s="19">
        <v>41500885</v>
      </c>
      <c r="B5058" s="19" t="s">
        <v>4064</v>
      </c>
      <c r="C5058" s="72" t="s">
        <v>35</v>
      </c>
      <c r="D5058" s="73">
        <v>820.25</v>
      </c>
      <c r="E5058" s="74">
        <v>0</v>
      </c>
      <c r="G5058" s="75">
        <v>2136.7430100000001</v>
      </c>
      <c r="H5058" s="75">
        <v>2472.6840000000002</v>
      </c>
      <c r="I5058" s="75">
        <v>2392.92</v>
      </c>
      <c r="J5058" s="75">
        <v>2259.98</v>
      </c>
      <c r="K5058" s="75">
        <v>1861.16</v>
      </c>
      <c r="L5058" s="76">
        <v>0</v>
      </c>
      <c r="M5058" s="75">
        <v>2392.92</v>
      </c>
      <c r="N5058" s="75">
        <v>2392.92</v>
      </c>
      <c r="O5058" s="75">
        <v>2392.92</v>
      </c>
      <c r="P5058" s="77">
        <v>0</v>
      </c>
      <c r="Q5058" s="77">
        <v>2472.6840000000002</v>
      </c>
    </row>
    <row r="5059" spans="1:17" x14ac:dyDescent="0.2">
      <c r="A5059" s="19">
        <v>41500976</v>
      </c>
      <c r="B5059" s="19" t="s">
        <v>1361</v>
      </c>
      <c r="C5059" s="72"/>
      <c r="D5059" s="73">
        <v>16.5</v>
      </c>
      <c r="E5059" s="74">
        <v>0</v>
      </c>
      <c r="G5059" s="75">
        <v>122.17726999999999</v>
      </c>
      <c r="H5059" s="75">
        <v>476.16</v>
      </c>
      <c r="I5059" s="75">
        <v>460.8</v>
      </c>
      <c r="J5059" s="75">
        <v>435.2</v>
      </c>
      <c r="K5059" s="75">
        <v>358.4</v>
      </c>
      <c r="L5059" s="76">
        <v>0</v>
      </c>
      <c r="M5059" s="75">
        <v>460.8</v>
      </c>
      <c r="N5059" s="75">
        <v>460.8</v>
      </c>
      <c r="O5059" s="75">
        <v>460.8</v>
      </c>
      <c r="P5059" s="77">
        <v>0</v>
      </c>
      <c r="Q5059" s="77">
        <v>476.16</v>
      </c>
    </row>
    <row r="5060" spans="1:17" x14ac:dyDescent="0.2">
      <c r="A5060" s="19">
        <v>41500992</v>
      </c>
      <c r="B5060" s="19" t="s">
        <v>788</v>
      </c>
      <c r="C5060" s="72"/>
      <c r="D5060" s="73">
        <v>303.75</v>
      </c>
      <c r="E5060" s="74">
        <v>0</v>
      </c>
      <c r="G5060" s="75">
        <v>122.17726999999999</v>
      </c>
      <c r="H5060" s="75">
        <v>0</v>
      </c>
      <c r="I5060" s="75">
        <v>0</v>
      </c>
      <c r="J5060" s="75">
        <v>0</v>
      </c>
      <c r="K5060" s="75">
        <v>0</v>
      </c>
      <c r="L5060" s="76">
        <v>0</v>
      </c>
      <c r="M5060" s="75">
        <v>0</v>
      </c>
      <c r="N5060" s="75">
        <v>0</v>
      </c>
      <c r="O5060" s="75">
        <v>0</v>
      </c>
      <c r="P5060" s="77">
        <v>0</v>
      </c>
      <c r="Q5060" s="77">
        <v>122.17726999999999</v>
      </c>
    </row>
    <row r="5061" spans="1:17" x14ac:dyDescent="0.2">
      <c r="A5061" s="19">
        <v>41501008</v>
      </c>
      <c r="B5061" s="19" t="s">
        <v>802</v>
      </c>
      <c r="C5061" s="72"/>
      <c r="D5061" s="73">
        <v>191.75</v>
      </c>
      <c r="E5061" s="74">
        <v>0</v>
      </c>
      <c r="G5061" s="75">
        <v>238.93669</v>
      </c>
      <c r="H5061" s="75">
        <v>196.57410000000002</v>
      </c>
      <c r="I5061" s="75">
        <v>190.233</v>
      </c>
      <c r="J5061" s="75">
        <v>179.6645</v>
      </c>
      <c r="K5061" s="75">
        <v>147.959</v>
      </c>
      <c r="L5061" s="76">
        <v>0</v>
      </c>
      <c r="M5061" s="75">
        <v>190.233</v>
      </c>
      <c r="N5061" s="75">
        <v>190.233</v>
      </c>
      <c r="O5061" s="75">
        <v>190.233</v>
      </c>
      <c r="P5061" s="77">
        <v>0</v>
      </c>
      <c r="Q5061" s="77">
        <v>238.93669</v>
      </c>
    </row>
    <row r="5062" spans="1:17" x14ac:dyDescent="0.2">
      <c r="A5062" s="19">
        <v>41501024</v>
      </c>
      <c r="B5062" s="19" t="s">
        <v>1056</v>
      </c>
      <c r="C5062" s="72"/>
      <c r="D5062" s="73">
        <v>391.5</v>
      </c>
      <c r="E5062" s="74">
        <v>0</v>
      </c>
      <c r="G5062" s="75">
        <v>807.92499999999995</v>
      </c>
      <c r="H5062" s="75">
        <v>4940.0205000000005</v>
      </c>
      <c r="I5062" s="75">
        <v>4780.6650000000009</v>
      </c>
      <c r="J5062" s="75">
        <v>4515.0725000000002</v>
      </c>
      <c r="K5062" s="75">
        <v>3718.2950000000001</v>
      </c>
      <c r="L5062" s="76">
        <v>0</v>
      </c>
      <c r="M5062" s="75">
        <v>4780.6650000000009</v>
      </c>
      <c r="N5062" s="75">
        <v>4780.6650000000009</v>
      </c>
      <c r="O5062" s="75">
        <v>4780.6650000000009</v>
      </c>
      <c r="P5062" s="77">
        <v>0</v>
      </c>
      <c r="Q5062" s="77">
        <v>4940.0205000000005</v>
      </c>
    </row>
    <row r="5063" spans="1:17" x14ac:dyDescent="0.2">
      <c r="A5063" s="19">
        <v>41501081</v>
      </c>
      <c r="B5063" s="19" t="s">
        <v>773</v>
      </c>
      <c r="C5063" s="72"/>
      <c r="D5063" s="73">
        <v>211</v>
      </c>
      <c r="E5063" s="74">
        <v>0</v>
      </c>
      <c r="G5063" s="75">
        <v>243.5181</v>
      </c>
      <c r="H5063" s="75">
        <v>338.82690000000002</v>
      </c>
      <c r="I5063" s="75">
        <v>327.89699999999999</v>
      </c>
      <c r="J5063" s="75">
        <v>309.68049999999999</v>
      </c>
      <c r="K5063" s="75">
        <v>255.03099999999998</v>
      </c>
      <c r="L5063" s="76">
        <v>0</v>
      </c>
      <c r="M5063" s="75">
        <v>327.89699999999999</v>
      </c>
      <c r="N5063" s="75">
        <v>327.89699999999999</v>
      </c>
      <c r="O5063" s="75">
        <v>327.89699999999999</v>
      </c>
      <c r="P5063" s="77">
        <v>0</v>
      </c>
      <c r="Q5063" s="77">
        <v>338.82690000000002</v>
      </c>
    </row>
    <row r="5064" spans="1:17" x14ac:dyDescent="0.2">
      <c r="A5064" s="19">
        <v>41501099</v>
      </c>
      <c r="B5064" s="19" t="s">
        <v>1414</v>
      </c>
      <c r="C5064" s="72"/>
      <c r="D5064" s="73">
        <v>47</v>
      </c>
      <c r="E5064" s="74">
        <v>0</v>
      </c>
      <c r="G5064" s="75">
        <v>66.496979999999994</v>
      </c>
      <c r="H5064" s="75">
        <v>192.72390000000001</v>
      </c>
      <c r="I5064" s="75">
        <v>186.50700000000001</v>
      </c>
      <c r="J5064" s="75">
        <v>176.1455</v>
      </c>
      <c r="K5064" s="75">
        <v>145.06099999999998</v>
      </c>
      <c r="L5064" s="76">
        <v>0</v>
      </c>
      <c r="M5064" s="75">
        <v>186.50700000000001</v>
      </c>
      <c r="N5064" s="75">
        <v>186.50700000000001</v>
      </c>
      <c r="O5064" s="75">
        <v>186.50700000000001</v>
      </c>
      <c r="P5064" s="77">
        <v>0</v>
      </c>
      <c r="Q5064" s="77">
        <v>192.72390000000001</v>
      </c>
    </row>
    <row r="5065" spans="1:17" x14ac:dyDescent="0.2">
      <c r="A5065" s="19">
        <v>41501107</v>
      </c>
      <c r="B5065" s="19" t="s">
        <v>208</v>
      </c>
      <c r="C5065" s="72"/>
      <c r="D5065" s="73">
        <v>652</v>
      </c>
      <c r="E5065" s="74">
        <v>0</v>
      </c>
      <c r="G5065" s="75">
        <v>26.214789999999997</v>
      </c>
      <c r="H5065" s="75">
        <v>182.04750000000001</v>
      </c>
      <c r="I5065" s="75">
        <v>176.17500000000001</v>
      </c>
      <c r="J5065" s="75">
        <v>166.38749999999999</v>
      </c>
      <c r="K5065" s="75">
        <v>137.02499999999998</v>
      </c>
      <c r="L5065" s="76">
        <v>0</v>
      </c>
      <c r="M5065" s="75">
        <v>176.17500000000001</v>
      </c>
      <c r="N5065" s="75">
        <v>176.17500000000001</v>
      </c>
      <c r="O5065" s="75">
        <v>176.17500000000001</v>
      </c>
      <c r="P5065" s="77">
        <v>0</v>
      </c>
      <c r="Q5065" s="77">
        <v>182.04750000000001</v>
      </c>
    </row>
    <row r="5066" spans="1:17" x14ac:dyDescent="0.2">
      <c r="A5066" s="19">
        <v>41501156</v>
      </c>
      <c r="B5066" s="19" t="s">
        <v>2916</v>
      </c>
      <c r="C5066" s="72"/>
      <c r="D5066" s="73">
        <v>4</v>
      </c>
      <c r="E5066" s="74">
        <v>0</v>
      </c>
      <c r="G5066" s="75">
        <v>8.1552900000000008</v>
      </c>
      <c r="H5066" s="75">
        <v>62.337900000000005</v>
      </c>
      <c r="I5066" s="75">
        <v>60.327000000000005</v>
      </c>
      <c r="J5066" s="75">
        <v>56.975499999999997</v>
      </c>
      <c r="K5066" s="75">
        <v>46.920999999999999</v>
      </c>
      <c r="L5066" s="76">
        <v>0</v>
      </c>
      <c r="M5066" s="75">
        <v>60.327000000000005</v>
      </c>
      <c r="N5066" s="75">
        <v>60.327000000000005</v>
      </c>
      <c r="O5066" s="75">
        <v>60.327000000000005</v>
      </c>
      <c r="P5066" s="77">
        <v>0</v>
      </c>
      <c r="Q5066" s="77">
        <v>62.337900000000005</v>
      </c>
    </row>
    <row r="5067" spans="1:17" x14ac:dyDescent="0.2">
      <c r="A5067" s="19">
        <v>41501156</v>
      </c>
      <c r="B5067" s="19" t="s">
        <v>2916</v>
      </c>
      <c r="C5067" s="72"/>
      <c r="D5067" s="73">
        <v>4</v>
      </c>
      <c r="E5067" s="74">
        <v>0</v>
      </c>
      <c r="G5067" s="75">
        <v>15.457522000000001</v>
      </c>
      <c r="H5067" s="75">
        <v>32.903400000000005</v>
      </c>
      <c r="I5067" s="75">
        <v>31.842000000000006</v>
      </c>
      <c r="J5067" s="75">
        <v>30.073</v>
      </c>
      <c r="K5067" s="75">
        <v>24.766000000000002</v>
      </c>
      <c r="L5067" s="74" t="s">
        <v>674</v>
      </c>
      <c r="M5067" s="75">
        <v>31.842000000000006</v>
      </c>
      <c r="N5067" s="75">
        <v>31.842000000000006</v>
      </c>
      <c r="O5067" s="75">
        <v>31.842000000000006</v>
      </c>
      <c r="P5067" s="75">
        <v>15.457522000000001</v>
      </c>
      <c r="Q5067" s="75">
        <v>32.903400000000005</v>
      </c>
    </row>
    <row r="5068" spans="1:17" x14ac:dyDescent="0.2">
      <c r="A5068" s="19">
        <v>41501206</v>
      </c>
      <c r="B5068" s="19" t="s">
        <v>2981</v>
      </c>
      <c r="C5068" s="72"/>
      <c r="D5068" s="73">
        <v>88.5</v>
      </c>
      <c r="E5068" s="74">
        <v>0</v>
      </c>
      <c r="G5068" s="75">
        <v>0</v>
      </c>
      <c r="H5068" s="75">
        <v>196.68570000000003</v>
      </c>
      <c r="I5068" s="75">
        <v>190.34100000000001</v>
      </c>
      <c r="J5068" s="75">
        <v>179.76650000000001</v>
      </c>
      <c r="K5068" s="75">
        <v>148.04300000000001</v>
      </c>
      <c r="L5068" s="76">
        <v>0</v>
      </c>
      <c r="M5068" s="75">
        <v>190.34100000000001</v>
      </c>
      <c r="N5068" s="75">
        <v>190.34100000000001</v>
      </c>
      <c r="O5068" s="75">
        <v>190.34100000000001</v>
      </c>
      <c r="P5068" s="77">
        <v>0</v>
      </c>
      <c r="Q5068" s="77">
        <v>196.68570000000003</v>
      </c>
    </row>
    <row r="5069" spans="1:17" x14ac:dyDescent="0.2">
      <c r="A5069" s="19">
        <v>41501263</v>
      </c>
      <c r="B5069" s="19" t="s">
        <v>273</v>
      </c>
      <c r="C5069" s="72"/>
      <c r="D5069" s="73">
        <v>30</v>
      </c>
      <c r="E5069" s="74">
        <v>0</v>
      </c>
      <c r="G5069" s="75">
        <v>0</v>
      </c>
      <c r="H5069" s="75">
        <v>199.39200000000002</v>
      </c>
      <c r="I5069" s="75">
        <v>192.96</v>
      </c>
      <c r="J5069" s="75">
        <v>182.24</v>
      </c>
      <c r="K5069" s="75">
        <v>150.07999999999998</v>
      </c>
      <c r="L5069" s="76">
        <v>0</v>
      </c>
      <c r="M5069" s="75">
        <v>192.96</v>
      </c>
      <c r="N5069" s="75">
        <v>192.96</v>
      </c>
      <c r="O5069" s="75">
        <v>192.96</v>
      </c>
      <c r="P5069" s="77">
        <v>0</v>
      </c>
      <c r="Q5069" s="77">
        <v>199.39200000000002</v>
      </c>
    </row>
    <row r="5070" spans="1:17" x14ac:dyDescent="0.2">
      <c r="A5070" s="19">
        <v>41501578</v>
      </c>
      <c r="B5070" s="19" t="s">
        <v>1394</v>
      </c>
      <c r="C5070" s="72"/>
      <c r="D5070" s="73">
        <v>3.5</v>
      </c>
      <c r="E5070" s="74">
        <v>0</v>
      </c>
      <c r="G5070" s="75">
        <v>0</v>
      </c>
      <c r="H5070" s="75">
        <v>198.2388</v>
      </c>
      <c r="I5070" s="75">
        <v>191.84399999999999</v>
      </c>
      <c r="J5070" s="75">
        <v>181.18599999999998</v>
      </c>
      <c r="K5070" s="75">
        <v>149.21199999999999</v>
      </c>
      <c r="L5070" s="76">
        <v>0</v>
      </c>
      <c r="M5070" s="75">
        <v>191.84399999999999</v>
      </c>
      <c r="N5070" s="75">
        <v>191.84399999999999</v>
      </c>
      <c r="O5070" s="75">
        <v>191.84399999999999</v>
      </c>
      <c r="P5070" s="77">
        <v>0</v>
      </c>
      <c r="Q5070" s="77">
        <v>198.2388</v>
      </c>
    </row>
    <row r="5071" spans="1:17" x14ac:dyDescent="0.2">
      <c r="A5071" s="19">
        <v>41501610</v>
      </c>
      <c r="B5071" s="19" t="s">
        <v>4399</v>
      </c>
      <c r="C5071" s="72"/>
      <c r="D5071" s="73">
        <v>2.5</v>
      </c>
      <c r="E5071" s="74">
        <v>0</v>
      </c>
      <c r="G5071" s="75">
        <v>0</v>
      </c>
      <c r="H5071" s="75">
        <v>0</v>
      </c>
      <c r="I5071" s="75">
        <v>0</v>
      </c>
      <c r="J5071" s="75">
        <v>0</v>
      </c>
      <c r="K5071" s="75">
        <v>0</v>
      </c>
      <c r="L5071" s="74" t="s">
        <v>674</v>
      </c>
      <c r="M5071" s="75">
        <v>0</v>
      </c>
      <c r="N5071" s="75">
        <v>0</v>
      </c>
      <c r="O5071" s="75">
        <v>0</v>
      </c>
      <c r="P5071" s="75">
        <v>0</v>
      </c>
      <c r="Q5071" s="75">
        <v>0</v>
      </c>
    </row>
    <row r="5072" spans="1:17" x14ac:dyDescent="0.2">
      <c r="A5072" s="19">
        <v>41501628</v>
      </c>
      <c r="B5072" s="19" t="s">
        <v>274</v>
      </c>
      <c r="C5072" s="72"/>
      <c r="D5072" s="73">
        <v>10.5</v>
      </c>
      <c r="E5072" s="74">
        <v>0</v>
      </c>
      <c r="G5072" s="75">
        <v>0</v>
      </c>
      <c r="H5072" s="75">
        <v>0</v>
      </c>
      <c r="I5072" s="75">
        <v>0</v>
      </c>
      <c r="J5072" s="75">
        <v>0</v>
      </c>
      <c r="K5072" s="75">
        <v>0</v>
      </c>
      <c r="L5072" s="74" t="s">
        <v>674</v>
      </c>
      <c r="M5072" s="75">
        <v>0</v>
      </c>
      <c r="N5072" s="75">
        <v>0</v>
      </c>
      <c r="O5072" s="75">
        <v>0</v>
      </c>
      <c r="P5072" s="75">
        <v>0</v>
      </c>
      <c r="Q5072" s="75">
        <v>0</v>
      </c>
    </row>
    <row r="5073" spans="1:17" x14ac:dyDescent="0.2">
      <c r="A5073" s="19">
        <v>41501826</v>
      </c>
      <c r="B5073" s="19" t="s">
        <v>4796</v>
      </c>
      <c r="C5073" s="72"/>
      <c r="D5073" s="73">
        <v>1375.75</v>
      </c>
      <c r="E5073" s="74">
        <v>0</v>
      </c>
      <c r="G5073" s="75">
        <v>6.5884520000000002</v>
      </c>
      <c r="H5073" s="75">
        <v>14.0244</v>
      </c>
      <c r="I5073" s="75">
        <v>13.572000000000003</v>
      </c>
      <c r="J5073" s="75">
        <v>12.818</v>
      </c>
      <c r="K5073" s="75">
        <v>10.555999999999999</v>
      </c>
      <c r="L5073" s="74" t="s">
        <v>674</v>
      </c>
      <c r="M5073" s="75">
        <v>13.572000000000003</v>
      </c>
      <c r="N5073" s="75">
        <v>13.572000000000003</v>
      </c>
      <c r="O5073" s="75">
        <v>13.572000000000003</v>
      </c>
      <c r="P5073" s="75">
        <v>6.5884520000000002</v>
      </c>
      <c r="Q5073" s="75">
        <v>14.0244</v>
      </c>
    </row>
    <row r="5074" spans="1:17" x14ac:dyDescent="0.2">
      <c r="A5074" s="19">
        <v>41502071</v>
      </c>
      <c r="B5074" s="19" t="s">
        <v>2449</v>
      </c>
      <c r="C5074" s="72"/>
      <c r="D5074" s="73">
        <v>41.25</v>
      </c>
      <c r="E5074" s="74">
        <v>0</v>
      </c>
      <c r="G5074" s="75">
        <v>3.6743290000000002</v>
      </c>
      <c r="H5074" s="75">
        <v>7.8213000000000008</v>
      </c>
      <c r="I5074" s="75">
        <v>7.5690000000000008</v>
      </c>
      <c r="J5074" s="75">
        <v>7.1485000000000003</v>
      </c>
      <c r="K5074" s="75">
        <v>5.8869999999999996</v>
      </c>
      <c r="L5074" s="74" t="s">
        <v>674</v>
      </c>
      <c r="M5074" s="75">
        <v>7.5690000000000008</v>
      </c>
      <c r="N5074" s="75">
        <v>7.5690000000000008</v>
      </c>
      <c r="O5074" s="75">
        <v>7.5690000000000008</v>
      </c>
      <c r="P5074" s="75">
        <v>3.6743290000000002</v>
      </c>
      <c r="Q5074" s="75">
        <v>7.8213000000000008</v>
      </c>
    </row>
    <row r="5075" spans="1:17" x14ac:dyDescent="0.2">
      <c r="A5075" s="19">
        <v>41502246</v>
      </c>
      <c r="B5075" s="19" t="s">
        <v>1942</v>
      </c>
      <c r="C5075" s="72"/>
      <c r="D5075" s="73">
        <v>2</v>
      </c>
      <c r="E5075" s="74">
        <v>0</v>
      </c>
      <c r="G5075" s="75">
        <v>5.9549470000000007</v>
      </c>
      <c r="H5075" s="75">
        <v>12.675900000000002</v>
      </c>
      <c r="I5075" s="75">
        <v>12.267000000000003</v>
      </c>
      <c r="J5075" s="75">
        <v>11.5855</v>
      </c>
      <c r="K5075" s="75">
        <v>9.5410000000000004</v>
      </c>
      <c r="L5075" s="74" t="s">
        <v>674</v>
      </c>
      <c r="M5075" s="75">
        <v>12.267000000000003</v>
      </c>
      <c r="N5075" s="75">
        <v>12.267000000000003</v>
      </c>
      <c r="O5075" s="75">
        <v>12.267000000000003</v>
      </c>
      <c r="P5075" s="75">
        <v>5.9549470000000007</v>
      </c>
      <c r="Q5075" s="75">
        <v>12.675900000000002</v>
      </c>
    </row>
    <row r="5076" spans="1:17" x14ac:dyDescent="0.2">
      <c r="A5076" s="19">
        <v>41502246</v>
      </c>
      <c r="B5076" s="19" t="s">
        <v>1942</v>
      </c>
      <c r="C5076" s="72"/>
      <c r="D5076" s="73">
        <v>2</v>
      </c>
      <c r="E5076" s="74">
        <v>0</v>
      </c>
      <c r="G5076" s="75">
        <v>8.5735099999999989</v>
      </c>
      <c r="H5076" s="75">
        <v>86.155200000000008</v>
      </c>
      <c r="I5076" s="75">
        <v>83.376000000000005</v>
      </c>
      <c r="J5076" s="75">
        <v>78.744</v>
      </c>
      <c r="K5076" s="75">
        <v>64.847999999999999</v>
      </c>
      <c r="L5076" s="76">
        <v>0</v>
      </c>
      <c r="M5076" s="75">
        <v>83.376000000000005</v>
      </c>
      <c r="N5076" s="75">
        <v>83.376000000000005</v>
      </c>
      <c r="O5076" s="75">
        <v>83.376000000000005</v>
      </c>
      <c r="P5076" s="77">
        <v>0</v>
      </c>
      <c r="Q5076" s="77">
        <v>86.155200000000008</v>
      </c>
    </row>
    <row r="5077" spans="1:17" x14ac:dyDescent="0.2">
      <c r="A5077" s="19">
        <v>41502402</v>
      </c>
      <c r="B5077" s="19" t="s">
        <v>2259</v>
      </c>
      <c r="C5077" s="72"/>
      <c r="D5077" s="73">
        <v>1.5</v>
      </c>
      <c r="E5077" s="74">
        <v>0</v>
      </c>
      <c r="G5077" s="75">
        <v>19.424574</v>
      </c>
      <c r="H5077" s="75">
        <v>41.347799999999999</v>
      </c>
      <c r="I5077" s="75">
        <v>40.01400000000001</v>
      </c>
      <c r="J5077" s="75">
        <v>37.790999999999997</v>
      </c>
      <c r="K5077" s="75">
        <v>31.122</v>
      </c>
      <c r="L5077" s="74" t="s">
        <v>674</v>
      </c>
      <c r="M5077" s="75">
        <v>40.01400000000001</v>
      </c>
      <c r="N5077" s="75">
        <v>40.01400000000001</v>
      </c>
      <c r="O5077" s="75">
        <v>40.01400000000001</v>
      </c>
      <c r="P5077" s="75">
        <v>19.424574</v>
      </c>
      <c r="Q5077" s="75">
        <v>41.347799999999999</v>
      </c>
    </row>
    <row r="5078" spans="1:17" x14ac:dyDescent="0.2">
      <c r="A5078" s="19">
        <v>41502733</v>
      </c>
      <c r="B5078" s="19" t="s">
        <v>2897</v>
      </c>
      <c r="C5078" s="72"/>
      <c r="D5078" s="73">
        <v>15.75</v>
      </c>
      <c r="E5078" s="74">
        <v>0</v>
      </c>
      <c r="G5078" s="75">
        <v>15.675972000000002</v>
      </c>
      <c r="H5078" s="75">
        <v>33.368400000000001</v>
      </c>
      <c r="I5078" s="75">
        <v>32.292000000000009</v>
      </c>
      <c r="J5078" s="75">
        <v>30.498000000000001</v>
      </c>
      <c r="K5078" s="75">
        <v>25.116</v>
      </c>
      <c r="L5078" s="74" t="s">
        <v>674</v>
      </c>
      <c r="M5078" s="75">
        <v>32.292000000000009</v>
      </c>
      <c r="N5078" s="75">
        <v>32.292000000000009</v>
      </c>
      <c r="O5078" s="75">
        <v>32.292000000000009</v>
      </c>
      <c r="P5078" s="75">
        <v>15.675972000000002</v>
      </c>
      <c r="Q5078" s="75">
        <v>33.368400000000001</v>
      </c>
    </row>
    <row r="5079" spans="1:17" x14ac:dyDescent="0.2">
      <c r="A5079" s="19">
        <v>41502782</v>
      </c>
      <c r="B5079" s="19" t="s">
        <v>1977</v>
      </c>
      <c r="C5079" s="72"/>
      <c r="D5079" s="73">
        <v>2.25</v>
      </c>
      <c r="E5079" s="74">
        <v>0</v>
      </c>
      <c r="G5079" s="75">
        <v>169.24602999999999</v>
      </c>
      <c r="H5079" s="75">
        <v>622.1142000000001</v>
      </c>
      <c r="I5079" s="75">
        <v>602.04600000000005</v>
      </c>
      <c r="J5079" s="75">
        <v>568.59900000000005</v>
      </c>
      <c r="K5079" s="75">
        <v>468.25799999999998</v>
      </c>
      <c r="L5079" s="76">
        <v>227.79</v>
      </c>
      <c r="M5079" s="75">
        <v>602.04600000000005</v>
      </c>
      <c r="N5079" s="75">
        <v>602.04600000000005</v>
      </c>
      <c r="O5079" s="75">
        <v>602.04600000000005</v>
      </c>
      <c r="P5079" s="77">
        <v>169.24602999999999</v>
      </c>
      <c r="Q5079" s="77">
        <v>622.1142000000001</v>
      </c>
    </row>
    <row r="5080" spans="1:17" x14ac:dyDescent="0.2">
      <c r="A5080" s="19">
        <v>41502790</v>
      </c>
      <c r="B5080" s="19" t="s">
        <v>168</v>
      </c>
      <c r="C5080" s="72"/>
      <c r="D5080" s="73">
        <v>3.5</v>
      </c>
      <c r="E5080" s="74">
        <v>0</v>
      </c>
      <c r="G5080" s="75">
        <v>0</v>
      </c>
      <c r="H5080" s="75">
        <v>0</v>
      </c>
      <c r="I5080" s="75">
        <v>0</v>
      </c>
      <c r="J5080" s="75">
        <v>0</v>
      </c>
      <c r="K5080" s="75">
        <v>0</v>
      </c>
      <c r="L5080" s="74" t="s">
        <v>674</v>
      </c>
      <c r="M5080" s="75">
        <v>0</v>
      </c>
      <c r="N5080" s="75">
        <v>0</v>
      </c>
      <c r="O5080" s="75">
        <v>0</v>
      </c>
      <c r="P5080" s="75">
        <v>0</v>
      </c>
      <c r="Q5080" s="75">
        <v>0</v>
      </c>
    </row>
    <row r="5081" spans="1:17" x14ac:dyDescent="0.2">
      <c r="A5081" s="19">
        <v>41502840</v>
      </c>
      <c r="B5081" s="19" t="s">
        <v>1987</v>
      </c>
      <c r="C5081" s="72"/>
      <c r="D5081" s="73">
        <v>5.5</v>
      </c>
      <c r="E5081" s="74">
        <v>0</v>
      </c>
      <c r="G5081" s="75">
        <v>0</v>
      </c>
      <c r="H5081" s="75">
        <v>0</v>
      </c>
      <c r="I5081" s="75">
        <v>0</v>
      </c>
      <c r="J5081" s="75">
        <v>0</v>
      </c>
      <c r="K5081" s="75">
        <v>0</v>
      </c>
      <c r="L5081" s="74" t="s">
        <v>674</v>
      </c>
      <c r="M5081" s="75">
        <v>0</v>
      </c>
      <c r="N5081" s="75">
        <v>0</v>
      </c>
      <c r="O5081" s="75">
        <v>0</v>
      </c>
      <c r="P5081" s="75">
        <v>0</v>
      </c>
      <c r="Q5081" s="75">
        <v>0</v>
      </c>
    </row>
    <row r="5082" spans="1:17" x14ac:dyDescent="0.2">
      <c r="A5082" s="19">
        <v>41502949</v>
      </c>
      <c r="B5082" s="19" t="s">
        <v>3004</v>
      </c>
      <c r="C5082" s="72"/>
      <c r="D5082" s="73">
        <v>862.25</v>
      </c>
      <c r="E5082" s="74">
        <v>0</v>
      </c>
      <c r="G5082" s="75">
        <v>27.35539</v>
      </c>
      <c r="H5082" s="75">
        <v>55.707000000000001</v>
      </c>
      <c r="I5082" s="75">
        <v>53.91</v>
      </c>
      <c r="J5082" s="75">
        <v>50.914999999999999</v>
      </c>
      <c r="K5082" s="75">
        <v>41.93</v>
      </c>
      <c r="L5082" s="76">
        <v>20.690999999999999</v>
      </c>
      <c r="M5082" s="75">
        <v>53.91</v>
      </c>
      <c r="N5082" s="75">
        <v>53.91</v>
      </c>
      <c r="O5082" s="75">
        <v>53.91</v>
      </c>
      <c r="P5082" s="77">
        <v>20.690999999999999</v>
      </c>
      <c r="Q5082" s="77">
        <v>55.707000000000001</v>
      </c>
    </row>
    <row r="5083" spans="1:17" x14ac:dyDescent="0.2">
      <c r="A5083" s="19">
        <v>41502972</v>
      </c>
      <c r="B5083" s="19" t="s">
        <v>3249</v>
      </c>
      <c r="C5083" s="72"/>
      <c r="D5083" s="73">
        <v>7.75</v>
      </c>
      <c r="E5083" s="74">
        <v>0</v>
      </c>
      <c r="G5083" s="75">
        <v>40.529319999999998</v>
      </c>
      <c r="H5083" s="75">
        <v>86.982900000000001</v>
      </c>
      <c r="I5083" s="75">
        <v>84.177000000000007</v>
      </c>
      <c r="J5083" s="75">
        <v>79.500500000000002</v>
      </c>
      <c r="K5083" s="75">
        <v>65.471000000000004</v>
      </c>
      <c r="L5083" s="76">
        <v>49.509</v>
      </c>
      <c r="M5083" s="75">
        <v>84.177000000000007</v>
      </c>
      <c r="N5083" s="75">
        <v>84.177000000000007</v>
      </c>
      <c r="O5083" s="75">
        <v>84.177000000000007</v>
      </c>
      <c r="P5083" s="77">
        <v>40.529319999999998</v>
      </c>
      <c r="Q5083" s="77">
        <v>86.982900000000001</v>
      </c>
    </row>
    <row r="5084" spans="1:17" x14ac:dyDescent="0.2">
      <c r="A5084" s="19">
        <v>41502980</v>
      </c>
      <c r="B5084" s="19" t="s">
        <v>320</v>
      </c>
      <c r="C5084" s="72"/>
      <c r="D5084" s="73">
        <v>24.25</v>
      </c>
      <c r="E5084" s="74">
        <v>0</v>
      </c>
      <c r="G5084" s="75">
        <v>26.347860000000001</v>
      </c>
      <c r="H5084" s="75">
        <v>55.818600000000004</v>
      </c>
      <c r="I5084" s="75">
        <v>54.018000000000001</v>
      </c>
      <c r="J5084" s="75">
        <v>51.017000000000003</v>
      </c>
      <c r="K5084" s="75">
        <v>42.014000000000003</v>
      </c>
      <c r="L5084" s="76">
        <v>20.690999999999999</v>
      </c>
      <c r="M5084" s="75">
        <v>54.018000000000001</v>
      </c>
      <c r="N5084" s="75">
        <v>54.018000000000001</v>
      </c>
      <c r="O5084" s="75">
        <v>54.018000000000001</v>
      </c>
      <c r="P5084" s="77">
        <v>20.690999999999999</v>
      </c>
      <c r="Q5084" s="77">
        <v>55.818600000000004</v>
      </c>
    </row>
    <row r="5085" spans="1:17" x14ac:dyDescent="0.2">
      <c r="A5085" s="19">
        <v>41503012</v>
      </c>
      <c r="B5085" s="19" t="s">
        <v>4493</v>
      </c>
      <c r="C5085" s="72"/>
      <c r="D5085" s="73">
        <v>1149.25</v>
      </c>
      <c r="E5085" s="74">
        <v>0</v>
      </c>
      <c r="G5085" s="75">
        <v>456.04990000000004</v>
      </c>
      <c r="H5085" s="75">
        <v>1108.0020000000002</v>
      </c>
      <c r="I5085" s="75">
        <v>1072.2600000000002</v>
      </c>
      <c r="J5085" s="75">
        <v>1012.69</v>
      </c>
      <c r="K5085" s="75">
        <v>833.98</v>
      </c>
      <c r="L5085" s="76">
        <v>227.79</v>
      </c>
      <c r="M5085" s="75">
        <v>1072.2600000000002</v>
      </c>
      <c r="N5085" s="75">
        <v>1072.2600000000002</v>
      </c>
      <c r="O5085" s="75">
        <v>1072.2600000000002</v>
      </c>
      <c r="P5085" s="77">
        <v>227.79</v>
      </c>
      <c r="Q5085" s="77">
        <v>1108.0020000000002</v>
      </c>
    </row>
    <row r="5086" spans="1:17" x14ac:dyDescent="0.2">
      <c r="A5086" s="19">
        <v>41503087</v>
      </c>
      <c r="B5086" s="19" t="s">
        <v>1997</v>
      </c>
      <c r="C5086" s="72"/>
      <c r="D5086" s="73">
        <v>331.25</v>
      </c>
      <c r="E5086" s="74">
        <v>0</v>
      </c>
      <c r="G5086" s="75">
        <v>96.266639999999995</v>
      </c>
      <c r="H5086" s="75">
        <v>94.841400000000007</v>
      </c>
      <c r="I5086" s="75">
        <v>91.782000000000011</v>
      </c>
      <c r="J5086" s="75">
        <v>86.683000000000007</v>
      </c>
      <c r="K5086" s="75">
        <v>71.385999999999996</v>
      </c>
      <c r="L5086" s="76">
        <v>98.12700000000001</v>
      </c>
      <c r="M5086" s="75">
        <v>91.782000000000011</v>
      </c>
      <c r="N5086" s="75">
        <v>91.782000000000011</v>
      </c>
      <c r="O5086" s="75">
        <v>91.782000000000011</v>
      </c>
      <c r="P5086" s="77">
        <v>71.385999999999996</v>
      </c>
      <c r="Q5086" s="77">
        <v>98.12700000000001</v>
      </c>
    </row>
    <row r="5087" spans="1:17" x14ac:dyDescent="0.2">
      <c r="A5087" s="19">
        <v>41503103</v>
      </c>
      <c r="B5087" s="19" t="s">
        <v>3521</v>
      </c>
      <c r="C5087" s="72"/>
      <c r="D5087" s="73">
        <v>16.25</v>
      </c>
      <c r="E5087" s="74">
        <v>0</v>
      </c>
      <c r="G5087" s="75">
        <v>96.266639999999995</v>
      </c>
      <c r="H5087" s="75">
        <v>88.126800000000003</v>
      </c>
      <c r="I5087" s="75">
        <v>85.284000000000006</v>
      </c>
      <c r="J5087" s="75">
        <v>80.546000000000006</v>
      </c>
      <c r="K5087" s="75">
        <v>66.331999999999994</v>
      </c>
      <c r="L5087" s="76">
        <v>98.12700000000001</v>
      </c>
      <c r="M5087" s="75">
        <v>85.284000000000006</v>
      </c>
      <c r="N5087" s="75">
        <v>85.284000000000006</v>
      </c>
      <c r="O5087" s="75">
        <v>85.284000000000006</v>
      </c>
      <c r="P5087" s="77">
        <v>66.331999999999994</v>
      </c>
      <c r="Q5087" s="77">
        <v>98.12700000000001</v>
      </c>
    </row>
    <row r="5088" spans="1:17" x14ac:dyDescent="0.2">
      <c r="A5088" s="19">
        <v>41503111</v>
      </c>
      <c r="B5088" s="19" t="s">
        <v>3520</v>
      </c>
      <c r="C5088" s="72"/>
      <c r="D5088" s="73">
        <v>18.5</v>
      </c>
      <c r="E5088" s="74">
        <v>0</v>
      </c>
      <c r="G5088" s="75">
        <v>96.266639999999995</v>
      </c>
      <c r="H5088" s="75">
        <v>161.0667</v>
      </c>
      <c r="I5088" s="75">
        <v>155.87100000000001</v>
      </c>
      <c r="J5088" s="75">
        <v>147.2115</v>
      </c>
      <c r="K5088" s="75">
        <v>121.23299999999999</v>
      </c>
      <c r="L5088" s="76">
        <v>98.12700000000001</v>
      </c>
      <c r="M5088" s="75">
        <v>155.87100000000001</v>
      </c>
      <c r="N5088" s="75">
        <v>155.87100000000001</v>
      </c>
      <c r="O5088" s="75">
        <v>155.87100000000001</v>
      </c>
      <c r="P5088" s="77">
        <v>96.266639999999995</v>
      </c>
      <c r="Q5088" s="77">
        <v>161.0667</v>
      </c>
    </row>
    <row r="5089" spans="1:17" x14ac:dyDescent="0.2">
      <c r="A5089" s="19">
        <v>41503137</v>
      </c>
      <c r="B5089" s="19" t="s">
        <v>3518</v>
      </c>
      <c r="C5089" s="72"/>
      <c r="D5089" s="73">
        <v>18.5</v>
      </c>
      <c r="E5089" s="74">
        <v>0</v>
      </c>
      <c r="G5089" s="75">
        <v>96.266639999999995</v>
      </c>
      <c r="H5089" s="75">
        <v>161.0667</v>
      </c>
      <c r="I5089" s="75">
        <v>155.87100000000001</v>
      </c>
      <c r="J5089" s="75">
        <v>147.2115</v>
      </c>
      <c r="K5089" s="75">
        <v>121.23299999999999</v>
      </c>
      <c r="L5089" s="76">
        <v>98.12700000000001</v>
      </c>
      <c r="M5089" s="75">
        <v>155.87100000000001</v>
      </c>
      <c r="N5089" s="75">
        <v>155.87100000000001</v>
      </c>
      <c r="O5089" s="75">
        <v>155.87100000000001</v>
      </c>
      <c r="P5089" s="77">
        <v>96.266639999999995</v>
      </c>
      <c r="Q5089" s="77">
        <v>161.0667</v>
      </c>
    </row>
    <row r="5090" spans="1:17" x14ac:dyDescent="0.2">
      <c r="A5090" s="19">
        <v>41503145</v>
      </c>
      <c r="B5090" s="19" t="s">
        <v>3517</v>
      </c>
      <c r="C5090" s="72"/>
      <c r="D5090" s="73">
        <v>21.25</v>
      </c>
      <c r="E5090" s="74">
        <v>0</v>
      </c>
      <c r="G5090" s="75">
        <v>34.465130000000002</v>
      </c>
      <c r="H5090" s="75">
        <v>56.162700000000001</v>
      </c>
      <c r="I5090" s="75">
        <v>54.350999999999999</v>
      </c>
      <c r="J5090" s="75">
        <v>51.331499999999998</v>
      </c>
      <c r="K5090" s="75">
        <v>42.272999999999996</v>
      </c>
      <c r="L5090" s="76">
        <v>30.087</v>
      </c>
      <c r="M5090" s="75">
        <v>54.350999999999999</v>
      </c>
      <c r="N5090" s="75">
        <v>54.350999999999999</v>
      </c>
      <c r="O5090" s="75">
        <v>54.350999999999999</v>
      </c>
      <c r="P5090" s="77">
        <v>30.087</v>
      </c>
      <c r="Q5090" s="77">
        <v>56.162700000000001</v>
      </c>
    </row>
    <row r="5091" spans="1:17" x14ac:dyDescent="0.2">
      <c r="A5091" s="19">
        <v>41503418</v>
      </c>
      <c r="B5091" s="19" t="s">
        <v>1365</v>
      </c>
      <c r="C5091" s="72"/>
      <c r="D5091" s="73">
        <v>7.5</v>
      </c>
      <c r="E5091" s="74">
        <v>0</v>
      </c>
      <c r="G5091" s="75">
        <v>23.968333999999999</v>
      </c>
      <c r="H5091" s="75">
        <v>51.019800000000004</v>
      </c>
      <c r="I5091" s="75">
        <v>49.374000000000009</v>
      </c>
      <c r="J5091" s="75">
        <v>46.631</v>
      </c>
      <c r="K5091" s="75">
        <v>38.401999999999994</v>
      </c>
      <c r="L5091" s="74" t="s">
        <v>674</v>
      </c>
      <c r="M5091" s="75">
        <v>49.374000000000009</v>
      </c>
      <c r="N5091" s="75">
        <v>49.374000000000009</v>
      </c>
      <c r="O5091" s="75">
        <v>49.374000000000009</v>
      </c>
      <c r="P5091" s="75">
        <v>23.968333999999999</v>
      </c>
      <c r="Q5091" s="75">
        <v>51.019800000000004</v>
      </c>
    </row>
    <row r="5092" spans="1:17" x14ac:dyDescent="0.2">
      <c r="A5092" s="19">
        <v>41503426</v>
      </c>
      <c r="B5092" s="19" t="s">
        <v>1366</v>
      </c>
      <c r="C5092" s="72"/>
      <c r="D5092" s="73">
        <v>8.75</v>
      </c>
      <c r="E5092" s="74">
        <v>0</v>
      </c>
      <c r="G5092" s="75">
        <v>88.944102000000001</v>
      </c>
      <c r="H5092" s="75">
        <v>189.32940000000002</v>
      </c>
      <c r="I5092" s="75">
        <v>183.22200000000004</v>
      </c>
      <c r="J5092" s="75">
        <v>173.04300000000001</v>
      </c>
      <c r="K5092" s="75">
        <v>142.506</v>
      </c>
      <c r="L5092" s="74" t="s">
        <v>674</v>
      </c>
      <c r="M5092" s="75">
        <v>183.22200000000004</v>
      </c>
      <c r="N5092" s="75">
        <v>183.22200000000004</v>
      </c>
      <c r="O5092" s="75">
        <v>183.22200000000004</v>
      </c>
      <c r="P5092" s="75">
        <v>88.944102000000001</v>
      </c>
      <c r="Q5092" s="75">
        <v>189.32940000000002</v>
      </c>
    </row>
    <row r="5093" spans="1:17" x14ac:dyDescent="0.2">
      <c r="A5093" s="19">
        <v>41503434</v>
      </c>
      <c r="B5093" s="19" t="s">
        <v>1367</v>
      </c>
      <c r="C5093" s="72"/>
      <c r="D5093" s="73">
        <v>12.25</v>
      </c>
      <c r="E5093" s="74">
        <v>0</v>
      </c>
      <c r="G5093" s="75">
        <v>6.7020460000000002</v>
      </c>
      <c r="H5093" s="75">
        <v>14.266200000000001</v>
      </c>
      <c r="I5093" s="75">
        <v>13.806000000000003</v>
      </c>
      <c r="J5093" s="75">
        <v>13.039</v>
      </c>
      <c r="K5093" s="75">
        <v>10.738</v>
      </c>
      <c r="L5093" s="74" t="s">
        <v>674</v>
      </c>
      <c r="M5093" s="75">
        <v>13.806000000000003</v>
      </c>
      <c r="N5093" s="75">
        <v>13.806000000000003</v>
      </c>
      <c r="O5093" s="75">
        <v>13.806000000000003</v>
      </c>
      <c r="P5093" s="75">
        <v>6.7020460000000002</v>
      </c>
      <c r="Q5093" s="75">
        <v>14.266200000000001</v>
      </c>
    </row>
    <row r="5094" spans="1:17" x14ac:dyDescent="0.2">
      <c r="A5094" s="19">
        <v>41503442</v>
      </c>
      <c r="B5094" s="19" t="s">
        <v>1368</v>
      </c>
      <c r="C5094" s="72"/>
      <c r="D5094" s="73">
        <v>16.75</v>
      </c>
      <c r="E5094" s="74">
        <v>0</v>
      </c>
      <c r="G5094" s="75">
        <v>113.05247</v>
      </c>
      <c r="H5094" s="75">
        <v>363.20220000000006</v>
      </c>
      <c r="I5094" s="75">
        <v>351.48600000000005</v>
      </c>
      <c r="J5094" s="75">
        <v>331.959</v>
      </c>
      <c r="K5094" s="75">
        <v>273.37799999999999</v>
      </c>
      <c r="L5094" s="76">
        <v>157.25700000000001</v>
      </c>
      <c r="M5094" s="75">
        <v>351.48600000000005</v>
      </c>
      <c r="N5094" s="75">
        <v>351.48600000000005</v>
      </c>
      <c r="O5094" s="75">
        <v>351.48600000000005</v>
      </c>
      <c r="P5094" s="77">
        <v>113.05247</v>
      </c>
      <c r="Q5094" s="77">
        <v>363.20220000000006</v>
      </c>
    </row>
    <row r="5095" spans="1:17" x14ac:dyDescent="0.2">
      <c r="A5095" s="19">
        <v>41503491</v>
      </c>
      <c r="B5095" s="19" t="s">
        <v>4820</v>
      </c>
      <c r="C5095" s="72"/>
      <c r="D5095" s="73">
        <v>171</v>
      </c>
      <c r="E5095" s="74">
        <v>0</v>
      </c>
      <c r="G5095" s="75">
        <v>113.05247</v>
      </c>
      <c r="H5095" s="75">
        <v>363.20220000000006</v>
      </c>
      <c r="I5095" s="75">
        <v>351.48600000000005</v>
      </c>
      <c r="J5095" s="75">
        <v>331.959</v>
      </c>
      <c r="K5095" s="75">
        <v>273.37799999999999</v>
      </c>
      <c r="L5095" s="76">
        <v>157.25700000000001</v>
      </c>
      <c r="M5095" s="75">
        <v>351.48600000000005</v>
      </c>
      <c r="N5095" s="75">
        <v>351.48600000000005</v>
      </c>
      <c r="O5095" s="75">
        <v>351.48600000000005</v>
      </c>
      <c r="P5095" s="77">
        <v>113.05247</v>
      </c>
      <c r="Q5095" s="77">
        <v>363.20220000000006</v>
      </c>
    </row>
    <row r="5096" spans="1:17" x14ac:dyDescent="0.2">
      <c r="A5096" s="19">
        <v>41503582</v>
      </c>
      <c r="B5096" s="19" t="s">
        <v>4304</v>
      </c>
      <c r="C5096" s="72"/>
      <c r="D5096" s="73">
        <v>37.5</v>
      </c>
      <c r="E5096" s="74">
        <v>0</v>
      </c>
      <c r="G5096" s="75">
        <v>218.84312</v>
      </c>
      <c r="H5096" s="75">
        <v>365.76900000000001</v>
      </c>
      <c r="I5096" s="75">
        <v>353.97</v>
      </c>
      <c r="J5096" s="75">
        <v>334.30500000000001</v>
      </c>
      <c r="K5096" s="75">
        <v>275.31</v>
      </c>
      <c r="L5096" s="76">
        <v>287.55900000000003</v>
      </c>
      <c r="M5096" s="75">
        <v>353.97</v>
      </c>
      <c r="N5096" s="75">
        <v>353.97</v>
      </c>
      <c r="O5096" s="75">
        <v>353.97</v>
      </c>
      <c r="P5096" s="77">
        <v>218.84312</v>
      </c>
      <c r="Q5096" s="77">
        <v>365.76900000000001</v>
      </c>
    </row>
    <row r="5097" spans="1:17" x14ac:dyDescent="0.2">
      <c r="A5097" s="19">
        <v>41503756</v>
      </c>
      <c r="B5097" s="19" t="s">
        <v>1422</v>
      </c>
      <c r="C5097" s="72"/>
      <c r="D5097" s="73">
        <v>695.5</v>
      </c>
      <c r="E5097" s="74">
        <v>0</v>
      </c>
      <c r="G5097" s="75">
        <v>218.84312</v>
      </c>
      <c r="H5097" s="75">
        <v>667.36800000000005</v>
      </c>
      <c r="I5097" s="75">
        <v>645.84</v>
      </c>
      <c r="J5097" s="75">
        <v>609.96</v>
      </c>
      <c r="K5097" s="75">
        <v>502.32</v>
      </c>
      <c r="L5097" s="76">
        <v>287.55900000000003</v>
      </c>
      <c r="M5097" s="75">
        <v>645.84</v>
      </c>
      <c r="N5097" s="75">
        <v>645.84</v>
      </c>
      <c r="O5097" s="75">
        <v>645.84</v>
      </c>
      <c r="P5097" s="77">
        <v>218.84312</v>
      </c>
      <c r="Q5097" s="77">
        <v>667.36800000000005</v>
      </c>
    </row>
    <row r="5098" spans="1:17" x14ac:dyDescent="0.2">
      <c r="A5098" s="19">
        <v>41503798</v>
      </c>
      <c r="B5098" s="19" t="s">
        <v>4068</v>
      </c>
      <c r="C5098" s="72" t="s">
        <v>35</v>
      </c>
      <c r="D5098" s="73">
        <v>140.75</v>
      </c>
      <c r="E5098" s="74">
        <v>0</v>
      </c>
      <c r="G5098" s="75">
        <v>0</v>
      </c>
      <c r="H5098" s="75">
        <v>344.37900000000002</v>
      </c>
      <c r="I5098" s="75">
        <v>333.27000000000004</v>
      </c>
      <c r="J5098" s="75">
        <v>314.755</v>
      </c>
      <c r="K5098" s="75">
        <v>259.20999999999998</v>
      </c>
      <c r="L5098" s="76">
        <v>0</v>
      </c>
      <c r="M5098" s="75">
        <v>333.27000000000004</v>
      </c>
      <c r="N5098" s="75">
        <v>333.27000000000004</v>
      </c>
      <c r="O5098" s="75">
        <v>333.27000000000004</v>
      </c>
      <c r="P5098" s="77">
        <v>0</v>
      </c>
      <c r="Q5098" s="77">
        <v>344.37900000000002</v>
      </c>
    </row>
    <row r="5099" spans="1:17" x14ac:dyDescent="0.2">
      <c r="A5099" s="19">
        <v>41503830</v>
      </c>
      <c r="B5099" s="19" t="s">
        <v>1357</v>
      </c>
      <c r="C5099" s="72"/>
      <c r="D5099" s="73">
        <v>5</v>
      </c>
      <c r="E5099" s="74">
        <v>0</v>
      </c>
      <c r="G5099" s="75">
        <v>216.44785999999999</v>
      </c>
      <c r="H5099" s="75">
        <v>616.55280000000005</v>
      </c>
      <c r="I5099" s="75">
        <v>596.6640000000001</v>
      </c>
      <c r="J5099" s="75">
        <v>563.51599999999996</v>
      </c>
      <c r="K5099" s="75">
        <v>464.072</v>
      </c>
      <c r="L5099" s="76">
        <v>98.570700000000002</v>
      </c>
      <c r="M5099" s="75">
        <v>596.6640000000001</v>
      </c>
      <c r="N5099" s="75">
        <v>596.6640000000001</v>
      </c>
      <c r="O5099" s="75">
        <v>596.6640000000001</v>
      </c>
      <c r="P5099" s="77">
        <v>98.570700000000002</v>
      </c>
      <c r="Q5099" s="77">
        <v>616.55280000000005</v>
      </c>
    </row>
    <row r="5100" spans="1:17" x14ac:dyDescent="0.2">
      <c r="A5100" s="19">
        <v>41503830</v>
      </c>
      <c r="B5100" s="19" t="s">
        <v>1357</v>
      </c>
      <c r="C5100" s="72"/>
      <c r="D5100" s="73">
        <v>5</v>
      </c>
      <c r="E5100" s="74">
        <v>0</v>
      </c>
      <c r="G5100" s="75">
        <v>0</v>
      </c>
      <c r="H5100" s="75">
        <v>616.59</v>
      </c>
      <c r="I5100" s="75">
        <v>596.70000000000005</v>
      </c>
      <c r="J5100" s="75">
        <v>563.54999999999995</v>
      </c>
      <c r="K5100" s="75">
        <v>464.09999999999997</v>
      </c>
      <c r="L5100" s="76">
        <v>0</v>
      </c>
      <c r="M5100" s="75">
        <v>596.70000000000005</v>
      </c>
      <c r="N5100" s="75">
        <v>596.70000000000005</v>
      </c>
      <c r="O5100" s="75">
        <v>596.70000000000005</v>
      </c>
      <c r="P5100" s="77">
        <v>0</v>
      </c>
      <c r="Q5100" s="77">
        <v>616.59</v>
      </c>
    </row>
    <row r="5101" spans="1:17" x14ac:dyDescent="0.2">
      <c r="A5101" s="19">
        <v>41503848</v>
      </c>
      <c r="B5101" s="19" t="s">
        <v>1358</v>
      </c>
      <c r="C5101" s="72"/>
      <c r="D5101" s="73">
        <v>4.25</v>
      </c>
      <c r="E5101" s="74">
        <v>0</v>
      </c>
      <c r="G5101" s="75">
        <v>90.202450000000013</v>
      </c>
      <c r="H5101" s="75">
        <v>65.881200000000007</v>
      </c>
      <c r="I5101" s="75">
        <v>63.756000000000007</v>
      </c>
      <c r="J5101" s="75">
        <v>60.213999999999999</v>
      </c>
      <c r="K5101" s="75">
        <v>49.588000000000001</v>
      </c>
      <c r="L5101" s="76">
        <v>98.12700000000001</v>
      </c>
      <c r="M5101" s="75">
        <v>63.756000000000007</v>
      </c>
      <c r="N5101" s="75">
        <v>63.756000000000007</v>
      </c>
      <c r="O5101" s="75">
        <v>63.756000000000007</v>
      </c>
      <c r="P5101" s="77">
        <v>49.588000000000001</v>
      </c>
      <c r="Q5101" s="77">
        <v>98.12700000000001</v>
      </c>
    </row>
    <row r="5102" spans="1:17" x14ac:dyDescent="0.2">
      <c r="A5102" s="19">
        <v>41503848</v>
      </c>
      <c r="B5102" s="19" t="s">
        <v>1358</v>
      </c>
      <c r="C5102" s="72"/>
      <c r="D5102" s="73">
        <v>4.25</v>
      </c>
      <c r="E5102" s="74">
        <v>0</v>
      </c>
      <c r="G5102" s="75">
        <v>156.30534399999999</v>
      </c>
      <c r="H5102" s="75">
        <v>332.71680000000003</v>
      </c>
      <c r="I5102" s="75">
        <v>321.98400000000004</v>
      </c>
      <c r="J5102" s="75">
        <v>304.096</v>
      </c>
      <c r="K5102" s="75">
        <v>250.43199999999999</v>
      </c>
      <c r="L5102" s="74" t="s">
        <v>674</v>
      </c>
      <c r="M5102" s="75">
        <v>321.98400000000004</v>
      </c>
      <c r="N5102" s="75">
        <v>321.98400000000004</v>
      </c>
      <c r="O5102" s="75">
        <v>321.98400000000004</v>
      </c>
      <c r="P5102" s="75">
        <v>156.30534399999999</v>
      </c>
      <c r="Q5102" s="75">
        <v>332.71680000000003</v>
      </c>
    </row>
    <row r="5103" spans="1:17" x14ac:dyDescent="0.2">
      <c r="A5103" s="19">
        <v>41503855</v>
      </c>
      <c r="B5103" s="19" t="s">
        <v>557</v>
      </c>
      <c r="C5103" s="72"/>
      <c r="D5103" s="73">
        <v>4.25</v>
      </c>
      <c r="E5103" s="74">
        <v>0</v>
      </c>
      <c r="G5103" s="75">
        <v>579.67192999999997</v>
      </c>
      <c r="H5103" s="75">
        <v>1299.8703</v>
      </c>
      <c r="I5103" s="75">
        <v>1257.9390000000001</v>
      </c>
      <c r="J5103" s="75">
        <v>1188.0535</v>
      </c>
      <c r="K5103" s="75">
        <v>978.39699999999993</v>
      </c>
      <c r="L5103" s="76">
        <v>331.31700000000001</v>
      </c>
      <c r="M5103" s="75">
        <v>1257.9390000000001</v>
      </c>
      <c r="N5103" s="75">
        <v>1257.9390000000001</v>
      </c>
      <c r="O5103" s="75">
        <v>1257.9390000000001</v>
      </c>
      <c r="P5103" s="77">
        <v>331.31700000000001</v>
      </c>
      <c r="Q5103" s="77">
        <v>1299.8703</v>
      </c>
    </row>
    <row r="5104" spans="1:17" x14ac:dyDescent="0.2">
      <c r="A5104" s="19">
        <v>41503855</v>
      </c>
      <c r="B5104" s="19" t="s">
        <v>557</v>
      </c>
      <c r="C5104" s="72"/>
      <c r="D5104" s="73">
        <v>4.25</v>
      </c>
      <c r="E5104" s="74">
        <v>0</v>
      </c>
      <c r="G5104" s="75">
        <v>0</v>
      </c>
      <c r="H5104" s="75">
        <v>0</v>
      </c>
      <c r="I5104" s="75">
        <v>0</v>
      </c>
      <c r="J5104" s="75">
        <v>0</v>
      </c>
      <c r="K5104" s="75">
        <v>0</v>
      </c>
      <c r="L5104" s="74" t="s">
        <v>674</v>
      </c>
      <c r="M5104" s="75">
        <v>0</v>
      </c>
      <c r="N5104" s="75">
        <v>0</v>
      </c>
      <c r="O5104" s="75">
        <v>0</v>
      </c>
      <c r="P5104" s="75">
        <v>0</v>
      </c>
      <c r="Q5104" s="75">
        <v>0</v>
      </c>
    </row>
    <row r="5105" spans="1:17" x14ac:dyDescent="0.2">
      <c r="A5105" s="19">
        <v>41503863</v>
      </c>
      <c r="B5105" s="19" t="s">
        <v>275</v>
      </c>
      <c r="C5105" s="72"/>
      <c r="D5105" s="73">
        <v>6.5</v>
      </c>
      <c r="E5105" s="74">
        <v>0</v>
      </c>
      <c r="G5105" s="75">
        <v>43.69</v>
      </c>
      <c r="H5105" s="75">
        <v>93</v>
      </c>
      <c r="I5105" s="75">
        <v>90.000000000000014</v>
      </c>
      <c r="J5105" s="75">
        <v>85</v>
      </c>
      <c r="K5105" s="75">
        <v>70</v>
      </c>
      <c r="L5105" s="74" t="s">
        <v>674</v>
      </c>
      <c r="M5105" s="75">
        <v>90.000000000000014</v>
      </c>
      <c r="N5105" s="75">
        <v>90.000000000000014</v>
      </c>
      <c r="O5105" s="75">
        <v>90.000000000000014</v>
      </c>
      <c r="P5105" s="75">
        <v>43.69</v>
      </c>
      <c r="Q5105" s="75">
        <v>93</v>
      </c>
    </row>
    <row r="5106" spans="1:17" x14ac:dyDescent="0.2">
      <c r="A5106" s="19">
        <v>41503863</v>
      </c>
      <c r="B5106" s="19" t="s">
        <v>275</v>
      </c>
      <c r="C5106" s="72"/>
      <c r="D5106" s="73">
        <v>6.5</v>
      </c>
      <c r="E5106" s="74">
        <v>0</v>
      </c>
      <c r="G5106" s="75">
        <v>157.28399999999999</v>
      </c>
      <c r="H5106" s="75">
        <v>334.8</v>
      </c>
      <c r="I5106" s="75">
        <v>324.00000000000006</v>
      </c>
      <c r="J5106" s="75">
        <v>306</v>
      </c>
      <c r="K5106" s="75">
        <v>251.99999999999997</v>
      </c>
      <c r="L5106" s="74" t="s">
        <v>674</v>
      </c>
      <c r="M5106" s="75">
        <v>324.00000000000006</v>
      </c>
      <c r="N5106" s="75">
        <v>324.00000000000006</v>
      </c>
      <c r="O5106" s="75">
        <v>324.00000000000006</v>
      </c>
      <c r="P5106" s="75">
        <v>157.28399999999999</v>
      </c>
      <c r="Q5106" s="75">
        <v>334.8</v>
      </c>
    </row>
    <row r="5107" spans="1:17" x14ac:dyDescent="0.2">
      <c r="A5107" s="19">
        <v>41503913</v>
      </c>
      <c r="B5107" s="19" t="s">
        <v>311</v>
      </c>
      <c r="C5107" s="72"/>
      <c r="D5107" s="73">
        <v>8</v>
      </c>
      <c r="E5107" s="74">
        <v>0</v>
      </c>
      <c r="G5107" s="75">
        <v>209.71200000000002</v>
      </c>
      <c r="H5107" s="75">
        <v>446.40000000000003</v>
      </c>
      <c r="I5107" s="75">
        <v>432.00000000000006</v>
      </c>
      <c r="J5107" s="75">
        <v>408</v>
      </c>
      <c r="K5107" s="75">
        <v>336</v>
      </c>
      <c r="L5107" s="74" t="s">
        <v>674</v>
      </c>
      <c r="M5107" s="75">
        <v>432.00000000000006</v>
      </c>
      <c r="N5107" s="75">
        <v>432.00000000000006</v>
      </c>
      <c r="O5107" s="75">
        <v>432.00000000000006</v>
      </c>
      <c r="P5107" s="75">
        <v>209.71200000000002</v>
      </c>
      <c r="Q5107" s="75">
        <v>446.40000000000003</v>
      </c>
    </row>
    <row r="5108" spans="1:17" x14ac:dyDescent="0.2">
      <c r="A5108" s="19">
        <v>41503921</v>
      </c>
      <c r="B5108" s="19" t="s">
        <v>4302</v>
      </c>
      <c r="C5108" s="72"/>
      <c r="D5108" s="73">
        <v>15.75</v>
      </c>
      <c r="E5108" s="74">
        <v>0</v>
      </c>
      <c r="G5108" s="75">
        <v>283.98500000000001</v>
      </c>
      <c r="H5108" s="75">
        <v>604.5</v>
      </c>
      <c r="I5108" s="75">
        <v>585.00000000000011</v>
      </c>
      <c r="J5108" s="75">
        <v>552.5</v>
      </c>
      <c r="K5108" s="75">
        <v>454.99999999999994</v>
      </c>
      <c r="L5108" s="74" t="s">
        <v>674</v>
      </c>
      <c r="M5108" s="75">
        <v>585.00000000000011</v>
      </c>
      <c r="N5108" s="75">
        <v>585.00000000000011</v>
      </c>
      <c r="O5108" s="75">
        <v>585.00000000000011</v>
      </c>
      <c r="P5108" s="75">
        <v>283.98500000000001</v>
      </c>
      <c r="Q5108" s="75">
        <v>604.5</v>
      </c>
    </row>
    <row r="5109" spans="1:17" x14ac:dyDescent="0.2">
      <c r="A5109" s="19">
        <v>41503954</v>
      </c>
      <c r="B5109" s="19" t="s">
        <v>276</v>
      </c>
      <c r="C5109" s="72"/>
      <c r="D5109" s="73">
        <v>208.75</v>
      </c>
      <c r="E5109" s="74">
        <v>0</v>
      </c>
      <c r="G5109" s="75">
        <v>415.05500000000001</v>
      </c>
      <c r="H5109" s="75">
        <v>883.5</v>
      </c>
      <c r="I5109" s="75">
        <v>855.00000000000011</v>
      </c>
      <c r="J5109" s="75">
        <v>807.5</v>
      </c>
      <c r="K5109" s="75">
        <v>665</v>
      </c>
      <c r="L5109" s="74" t="s">
        <v>674</v>
      </c>
      <c r="M5109" s="75">
        <v>855.00000000000011</v>
      </c>
      <c r="N5109" s="75">
        <v>855.00000000000011</v>
      </c>
      <c r="O5109" s="75">
        <v>855.00000000000011</v>
      </c>
      <c r="P5109" s="75">
        <v>415.05500000000001</v>
      </c>
      <c r="Q5109" s="75">
        <v>883.5</v>
      </c>
    </row>
    <row r="5110" spans="1:17" x14ac:dyDescent="0.2">
      <c r="A5110" s="19">
        <v>41503970</v>
      </c>
      <c r="B5110" s="19" t="s">
        <v>4371</v>
      </c>
      <c r="C5110" s="72"/>
      <c r="D5110" s="73">
        <v>45</v>
      </c>
      <c r="E5110" s="74">
        <v>0</v>
      </c>
      <c r="G5110" s="75">
        <v>157.28399999999999</v>
      </c>
      <c r="H5110" s="75">
        <v>334.8</v>
      </c>
      <c r="I5110" s="75">
        <v>324.00000000000006</v>
      </c>
      <c r="J5110" s="75">
        <v>306</v>
      </c>
      <c r="K5110" s="75">
        <v>251.99999999999997</v>
      </c>
      <c r="L5110" s="74" t="s">
        <v>674</v>
      </c>
      <c r="M5110" s="75">
        <v>324.00000000000006</v>
      </c>
      <c r="N5110" s="75">
        <v>324.00000000000006</v>
      </c>
      <c r="O5110" s="75">
        <v>324.00000000000006</v>
      </c>
      <c r="P5110" s="75">
        <v>157.28399999999999</v>
      </c>
      <c r="Q5110" s="75">
        <v>334.8</v>
      </c>
    </row>
    <row r="5111" spans="1:17" x14ac:dyDescent="0.2">
      <c r="A5111" s="19">
        <v>41503988</v>
      </c>
      <c r="B5111" s="19" t="s">
        <v>4373</v>
      </c>
      <c r="C5111" s="72"/>
      <c r="D5111" s="73">
        <v>14.5</v>
      </c>
      <c r="E5111" s="74">
        <v>0</v>
      </c>
      <c r="G5111" s="75">
        <v>209.71200000000002</v>
      </c>
      <c r="H5111" s="75">
        <v>446.40000000000003</v>
      </c>
      <c r="I5111" s="75">
        <v>432.00000000000006</v>
      </c>
      <c r="J5111" s="75">
        <v>408</v>
      </c>
      <c r="K5111" s="75">
        <v>336</v>
      </c>
      <c r="L5111" s="74" t="s">
        <v>674</v>
      </c>
      <c r="M5111" s="75">
        <v>432.00000000000006</v>
      </c>
      <c r="N5111" s="75">
        <v>432.00000000000006</v>
      </c>
      <c r="O5111" s="75">
        <v>432.00000000000006</v>
      </c>
      <c r="P5111" s="75">
        <v>209.71200000000002</v>
      </c>
      <c r="Q5111" s="75">
        <v>446.40000000000003</v>
      </c>
    </row>
    <row r="5112" spans="1:17" x14ac:dyDescent="0.2">
      <c r="A5112" s="19">
        <v>41503988</v>
      </c>
      <c r="B5112" s="19" t="s">
        <v>4373</v>
      </c>
      <c r="C5112" s="72"/>
      <c r="D5112" s="73">
        <v>14.5</v>
      </c>
      <c r="E5112" s="74">
        <v>0</v>
      </c>
      <c r="G5112" s="75">
        <v>283.98500000000001</v>
      </c>
      <c r="H5112" s="75">
        <v>604.5</v>
      </c>
      <c r="I5112" s="75">
        <v>585.00000000000011</v>
      </c>
      <c r="J5112" s="75">
        <v>552.5</v>
      </c>
      <c r="K5112" s="75">
        <v>454.99999999999994</v>
      </c>
      <c r="L5112" s="74" t="s">
        <v>674</v>
      </c>
      <c r="M5112" s="75">
        <v>585.00000000000011</v>
      </c>
      <c r="N5112" s="75">
        <v>585.00000000000011</v>
      </c>
      <c r="O5112" s="75">
        <v>585.00000000000011</v>
      </c>
      <c r="P5112" s="75">
        <v>283.98500000000001</v>
      </c>
      <c r="Q5112" s="75">
        <v>604.5</v>
      </c>
    </row>
    <row r="5113" spans="1:17" x14ac:dyDescent="0.2">
      <c r="A5113" s="19">
        <v>41503988</v>
      </c>
      <c r="B5113" s="19" t="s">
        <v>4373</v>
      </c>
      <c r="C5113" s="72"/>
      <c r="D5113" s="73">
        <v>14.5</v>
      </c>
      <c r="E5113" s="74">
        <v>0</v>
      </c>
      <c r="G5113" s="75">
        <v>415.05500000000001</v>
      </c>
      <c r="H5113" s="75">
        <v>883.5</v>
      </c>
      <c r="I5113" s="75">
        <v>855.00000000000011</v>
      </c>
      <c r="J5113" s="75">
        <v>807.5</v>
      </c>
      <c r="K5113" s="75">
        <v>665</v>
      </c>
      <c r="L5113" s="74" t="s">
        <v>674</v>
      </c>
      <c r="M5113" s="75">
        <v>855.00000000000011</v>
      </c>
      <c r="N5113" s="75">
        <v>855.00000000000011</v>
      </c>
      <c r="O5113" s="75">
        <v>855.00000000000011</v>
      </c>
      <c r="P5113" s="75">
        <v>415.05500000000001</v>
      </c>
      <c r="Q5113" s="75">
        <v>883.5</v>
      </c>
    </row>
    <row r="5114" spans="1:17" x14ac:dyDescent="0.2">
      <c r="A5114" s="19">
        <v>41504028</v>
      </c>
      <c r="B5114" s="19" t="s">
        <v>1980</v>
      </c>
      <c r="C5114" s="72"/>
      <c r="D5114" s="73">
        <v>11.5</v>
      </c>
      <c r="E5114" s="74">
        <v>0</v>
      </c>
      <c r="G5114" s="75">
        <v>174.76</v>
      </c>
      <c r="H5114" s="75">
        <v>372</v>
      </c>
      <c r="I5114" s="75">
        <v>360.00000000000006</v>
      </c>
      <c r="J5114" s="75">
        <v>340</v>
      </c>
      <c r="K5114" s="75">
        <v>280</v>
      </c>
      <c r="L5114" s="74" t="s">
        <v>674</v>
      </c>
      <c r="M5114" s="75">
        <v>360.00000000000006</v>
      </c>
      <c r="N5114" s="75">
        <v>360.00000000000006</v>
      </c>
      <c r="O5114" s="75">
        <v>360.00000000000006</v>
      </c>
      <c r="P5114" s="75">
        <v>174.76</v>
      </c>
      <c r="Q5114" s="75">
        <v>372</v>
      </c>
    </row>
    <row r="5115" spans="1:17" x14ac:dyDescent="0.2">
      <c r="A5115" s="19">
        <v>41504143</v>
      </c>
      <c r="B5115" s="19" t="s">
        <v>277</v>
      </c>
      <c r="C5115" s="72"/>
      <c r="D5115" s="73">
        <v>231.5</v>
      </c>
      <c r="E5115" s="74">
        <v>0</v>
      </c>
      <c r="G5115" s="75">
        <v>244.66400000000002</v>
      </c>
      <c r="H5115" s="75">
        <v>520.80000000000007</v>
      </c>
      <c r="I5115" s="75">
        <v>504.00000000000006</v>
      </c>
      <c r="J5115" s="75">
        <v>476</v>
      </c>
      <c r="K5115" s="75">
        <v>392</v>
      </c>
      <c r="L5115" s="74" t="s">
        <v>674</v>
      </c>
      <c r="M5115" s="75">
        <v>504.00000000000006</v>
      </c>
      <c r="N5115" s="75">
        <v>504.00000000000006</v>
      </c>
      <c r="O5115" s="75">
        <v>504.00000000000006</v>
      </c>
      <c r="P5115" s="75">
        <v>244.66400000000002</v>
      </c>
      <c r="Q5115" s="75">
        <v>520.80000000000007</v>
      </c>
    </row>
    <row r="5116" spans="1:17" x14ac:dyDescent="0.2">
      <c r="A5116" s="19">
        <v>41504176</v>
      </c>
      <c r="B5116" s="19" t="s">
        <v>4072</v>
      </c>
      <c r="C5116" s="72"/>
      <c r="D5116" s="73">
        <v>34.5</v>
      </c>
      <c r="E5116" s="74">
        <v>0</v>
      </c>
      <c r="G5116" s="75">
        <v>349.52</v>
      </c>
      <c r="H5116" s="75">
        <v>744</v>
      </c>
      <c r="I5116" s="75">
        <v>720.00000000000011</v>
      </c>
      <c r="J5116" s="75">
        <v>680</v>
      </c>
      <c r="K5116" s="75">
        <v>560</v>
      </c>
      <c r="L5116" s="74" t="s">
        <v>674</v>
      </c>
      <c r="M5116" s="75">
        <v>720.00000000000011</v>
      </c>
      <c r="N5116" s="75">
        <v>720.00000000000011</v>
      </c>
      <c r="O5116" s="75">
        <v>720.00000000000011</v>
      </c>
      <c r="P5116" s="75">
        <v>349.52</v>
      </c>
      <c r="Q5116" s="75">
        <v>744</v>
      </c>
    </row>
    <row r="5117" spans="1:17" x14ac:dyDescent="0.2">
      <c r="A5117" s="19">
        <v>41504184</v>
      </c>
      <c r="B5117" s="19" t="s">
        <v>4071</v>
      </c>
      <c r="C5117" s="72"/>
      <c r="D5117" s="73">
        <v>33.25</v>
      </c>
      <c r="E5117" s="74">
        <v>0</v>
      </c>
      <c r="G5117" s="75">
        <v>524.28</v>
      </c>
      <c r="H5117" s="75">
        <v>1116</v>
      </c>
      <c r="I5117" s="75">
        <v>1080.0000000000002</v>
      </c>
      <c r="J5117" s="75">
        <v>1020</v>
      </c>
      <c r="K5117" s="75">
        <v>840</v>
      </c>
      <c r="L5117" s="74" t="s">
        <v>674</v>
      </c>
      <c r="M5117" s="75">
        <v>1080.0000000000002</v>
      </c>
      <c r="N5117" s="75">
        <v>1080.0000000000002</v>
      </c>
      <c r="O5117" s="75">
        <v>1080.0000000000002</v>
      </c>
      <c r="P5117" s="75">
        <v>524.28</v>
      </c>
      <c r="Q5117" s="75">
        <v>1116</v>
      </c>
    </row>
    <row r="5118" spans="1:17" x14ac:dyDescent="0.2">
      <c r="A5118" s="19">
        <v>41504234</v>
      </c>
      <c r="B5118" s="19" t="s">
        <v>2383</v>
      </c>
      <c r="C5118" s="72"/>
      <c r="D5118" s="73">
        <v>31.5</v>
      </c>
      <c r="E5118" s="74">
        <v>0</v>
      </c>
      <c r="G5118" s="75">
        <v>157.28399999999999</v>
      </c>
      <c r="H5118" s="75">
        <v>334.8</v>
      </c>
      <c r="I5118" s="75">
        <v>324.00000000000006</v>
      </c>
      <c r="J5118" s="75">
        <v>306</v>
      </c>
      <c r="K5118" s="75">
        <v>251.99999999999997</v>
      </c>
      <c r="L5118" s="74" t="s">
        <v>674</v>
      </c>
      <c r="M5118" s="75">
        <v>324.00000000000006</v>
      </c>
      <c r="N5118" s="75">
        <v>324.00000000000006</v>
      </c>
      <c r="O5118" s="75">
        <v>324.00000000000006</v>
      </c>
      <c r="P5118" s="75">
        <v>157.28399999999999</v>
      </c>
      <c r="Q5118" s="75">
        <v>334.8</v>
      </c>
    </row>
    <row r="5119" spans="1:17" x14ac:dyDescent="0.2">
      <c r="A5119" s="19">
        <v>41504317</v>
      </c>
      <c r="B5119" s="19" t="s">
        <v>1995</v>
      </c>
      <c r="C5119" s="72"/>
      <c r="D5119" s="73">
        <v>1373</v>
      </c>
      <c r="E5119" s="74">
        <v>0</v>
      </c>
      <c r="G5119" s="75">
        <v>209.71200000000002</v>
      </c>
      <c r="H5119" s="75">
        <v>446.40000000000003</v>
      </c>
      <c r="I5119" s="75">
        <v>432.00000000000006</v>
      </c>
      <c r="J5119" s="75">
        <v>408</v>
      </c>
      <c r="K5119" s="75">
        <v>336</v>
      </c>
      <c r="L5119" s="74" t="s">
        <v>674</v>
      </c>
      <c r="M5119" s="75">
        <v>432.00000000000006</v>
      </c>
      <c r="N5119" s="75">
        <v>432.00000000000006</v>
      </c>
      <c r="O5119" s="75">
        <v>432.00000000000006</v>
      </c>
      <c r="P5119" s="75">
        <v>209.71200000000002</v>
      </c>
      <c r="Q5119" s="75">
        <v>446.40000000000003</v>
      </c>
    </row>
    <row r="5120" spans="1:17" x14ac:dyDescent="0.2">
      <c r="A5120" s="19">
        <v>41504341</v>
      </c>
      <c r="B5120" s="19" t="s">
        <v>3280</v>
      </c>
      <c r="C5120" s="72"/>
      <c r="D5120" s="73">
        <v>220.25</v>
      </c>
      <c r="E5120" s="74">
        <v>0</v>
      </c>
      <c r="G5120" s="75">
        <v>283.98500000000001</v>
      </c>
      <c r="H5120" s="75">
        <v>604.5</v>
      </c>
      <c r="I5120" s="75">
        <v>585.00000000000011</v>
      </c>
      <c r="J5120" s="75">
        <v>552.5</v>
      </c>
      <c r="K5120" s="75">
        <v>454.99999999999994</v>
      </c>
      <c r="L5120" s="74" t="s">
        <v>674</v>
      </c>
      <c r="M5120" s="75">
        <v>585.00000000000011</v>
      </c>
      <c r="N5120" s="75">
        <v>585.00000000000011</v>
      </c>
      <c r="O5120" s="75">
        <v>585.00000000000011</v>
      </c>
      <c r="P5120" s="75">
        <v>283.98500000000001</v>
      </c>
      <c r="Q5120" s="75">
        <v>604.5</v>
      </c>
    </row>
    <row r="5121" spans="1:17" x14ac:dyDescent="0.2">
      <c r="A5121" s="19">
        <v>41504358</v>
      </c>
      <c r="B5121" s="19" t="s">
        <v>1260</v>
      </c>
      <c r="C5121" s="72"/>
      <c r="D5121" s="73">
        <v>284</v>
      </c>
      <c r="E5121" s="74">
        <v>0</v>
      </c>
      <c r="G5121" s="75">
        <v>415.05500000000001</v>
      </c>
      <c r="H5121" s="75">
        <v>883.5</v>
      </c>
      <c r="I5121" s="75">
        <v>855.00000000000011</v>
      </c>
      <c r="J5121" s="75">
        <v>807.5</v>
      </c>
      <c r="K5121" s="75">
        <v>665</v>
      </c>
      <c r="L5121" s="74" t="s">
        <v>674</v>
      </c>
      <c r="M5121" s="75">
        <v>855.00000000000011</v>
      </c>
      <c r="N5121" s="75">
        <v>855.00000000000011</v>
      </c>
      <c r="O5121" s="75">
        <v>855.00000000000011</v>
      </c>
      <c r="P5121" s="75">
        <v>415.05500000000001</v>
      </c>
      <c r="Q5121" s="75">
        <v>883.5</v>
      </c>
    </row>
    <row r="5122" spans="1:17" x14ac:dyDescent="0.2">
      <c r="A5122" s="19">
        <v>41504366</v>
      </c>
      <c r="B5122" s="19" t="s">
        <v>1261</v>
      </c>
      <c r="C5122" s="72"/>
      <c r="D5122" s="73">
        <v>470.5</v>
      </c>
      <c r="E5122" s="74">
        <v>0</v>
      </c>
      <c r="G5122" s="75">
        <v>109.22500000000001</v>
      </c>
      <c r="H5122" s="75">
        <v>232.5</v>
      </c>
      <c r="I5122" s="75">
        <v>225.00000000000003</v>
      </c>
      <c r="J5122" s="75">
        <v>212.5</v>
      </c>
      <c r="K5122" s="75">
        <v>175</v>
      </c>
      <c r="L5122" s="74" t="s">
        <v>674</v>
      </c>
      <c r="M5122" s="75">
        <v>225.00000000000003</v>
      </c>
      <c r="N5122" s="75">
        <v>225.00000000000003</v>
      </c>
      <c r="O5122" s="75">
        <v>225.00000000000003</v>
      </c>
      <c r="P5122" s="75">
        <v>109.22500000000001</v>
      </c>
      <c r="Q5122" s="75">
        <v>232.5</v>
      </c>
    </row>
    <row r="5123" spans="1:17" x14ac:dyDescent="0.2">
      <c r="A5123" s="19">
        <v>41504390</v>
      </c>
      <c r="B5123" s="19" t="s">
        <v>1208</v>
      </c>
      <c r="C5123" s="72"/>
      <c r="D5123" s="73">
        <v>86.5</v>
      </c>
      <c r="E5123" s="74">
        <v>0</v>
      </c>
      <c r="G5123" s="75">
        <v>161.65299999999999</v>
      </c>
      <c r="H5123" s="75">
        <v>344.1</v>
      </c>
      <c r="I5123" s="75">
        <v>333.00000000000006</v>
      </c>
      <c r="J5123" s="75">
        <v>314.5</v>
      </c>
      <c r="K5123" s="75">
        <v>259</v>
      </c>
      <c r="L5123" s="74" t="s">
        <v>674</v>
      </c>
      <c r="M5123" s="75">
        <v>333.00000000000006</v>
      </c>
      <c r="N5123" s="75">
        <v>333.00000000000006</v>
      </c>
      <c r="O5123" s="75">
        <v>333.00000000000006</v>
      </c>
      <c r="P5123" s="75">
        <v>161.65299999999999</v>
      </c>
      <c r="Q5123" s="75">
        <v>344.1</v>
      </c>
    </row>
    <row r="5124" spans="1:17" x14ac:dyDescent="0.2">
      <c r="A5124" s="19">
        <v>41504481</v>
      </c>
      <c r="B5124" s="19" t="s">
        <v>1992</v>
      </c>
      <c r="C5124" s="72"/>
      <c r="D5124" s="73">
        <v>1.5</v>
      </c>
      <c r="E5124" s="74">
        <v>0</v>
      </c>
      <c r="G5124" s="75">
        <v>214.08100000000002</v>
      </c>
      <c r="H5124" s="75">
        <v>455.70000000000005</v>
      </c>
      <c r="I5124" s="75">
        <v>441.00000000000006</v>
      </c>
      <c r="J5124" s="75">
        <v>416.5</v>
      </c>
      <c r="K5124" s="75">
        <v>343</v>
      </c>
      <c r="L5124" s="74" t="s">
        <v>674</v>
      </c>
      <c r="M5124" s="75">
        <v>441.00000000000006</v>
      </c>
      <c r="N5124" s="75">
        <v>441.00000000000006</v>
      </c>
      <c r="O5124" s="75">
        <v>441.00000000000006</v>
      </c>
      <c r="P5124" s="75">
        <v>214.08100000000002</v>
      </c>
      <c r="Q5124" s="75">
        <v>455.70000000000005</v>
      </c>
    </row>
    <row r="5125" spans="1:17" x14ac:dyDescent="0.2">
      <c r="A5125" s="19">
        <v>41504853</v>
      </c>
      <c r="B5125" s="19" t="s">
        <v>4747</v>
      </c>
      <c r="C5125" s="72"/>
      <c r="D5125" s="73">
        <v>34.5</v>
      </c>
      <c r="E5125" s="74">
        <v>0</v>
      </c>
      <c r="G5125" s="75">
        <v>139.80799999999999</v>
      </c>
      <c r="H5125" s="75">
        <v>297.60000000000002</v>
      </c>
      <c r="I5125" s="75">
        <v>288.00000000000006</v>
      </c>
      <c r="J5125" s="75">
        <v>272</v>
      </c>
      <c r="K5125" s="75">
        <v>224</v>
      </c>
      <c r="L5125" s="74" t="s">
        <v>674</v>
      </c>
      <c r="M5125" s="75">
        <v>288.00000000000006</v>
      </c>
      <c r="N5125" s="75">
        <v>288.00000000000006</v>
      </c>
      <c r="O5125" s="75">
        <v>288.00000000000006</v>
      </c>
      <c r="P5125" s="75">
        <v>139.80799999999999</v>
      </c>
      <c r="Q5125" s="75">
        <v>297.60000000000002</v>
      </c>
    </row>
    <row r="5126" spans="1:17" x14ac:dyDescent="0.2">
      <c r="A5126" s="19">
        <v>41504895</v>
      </c>
      <c r="B5126" s="19" t="s">
        <v>278</v>
      </c>
      <c r="C5126" s="72"/>
      <c r="D5126" s="73">
        <v>37.25</v>
      </c>
      <c r="E5126" s="74">
        <v>0</v>
      </c>
      <c r="G5126" s="75">
        <v>174.76</v>
      </c>
      <c r="H5126" s="75">
        <v>372</v>
      </c>
      <c r="I5126" s="75">
        <v>360.00000000000006</v>
      </c>
      <c r="J5126" s="75">
        <v>340</v>
      </c>
      <c r="K5126" s="75">
        <v>280</v>
      </c>
      <c r="L5126" s="74" t="s">
        <v>674</v>
      </c>
      <c r="M5126" s="75">
        <v>360.00000000000006</v>
      </c>
      <c r="N5126" s="75">
        <v>360.00000000000006</v>
      </c>
      <c r="O5126" s="75">
        <v>360.00000000000006</v>
      </c>
      <c r="P5126" s="75">
        <v>174.76</v>
      </c>
      <c r="Q5126" s="75">
        <v>372</v>
      </c>
    </row>
    <row r="5127" spans="1:17" x14ac:dyDescent="0.2">
      <c r="A5127" s="19">
        <v>41504945</v>
      </c>
      <c r="B5127" s="19" t="s">
        <v>2895</v>
      </c>
      <c r="C5127" s="72"/>
      <c r="D5127" s="73">
        <v>15.25</v>
      </c>
      <c r="E5127" s="74">
        <v>0</v>
      </c>
      <c r="G5127" s="75">
        <v>240.29500000000002</v>
      </c>
      <c r="H5127" s="75">
        <v>511.5</v>
      </c>
      <c r="I5127" s="75">
        <v>495.00000000000006</v>
      </c>
      <c r="J5127" s="75">
        <v>467.5</v>
      </c>
      <c r="K5127" s="75">
        <v>385</v>
      </c>
      <c r="L5127" s="74" t="s">
        <v>674</v>
      </c>
      <c r="M5127" s="75">
        <v>495.00000000000006</v>
      </c>
      <c r="N5127" s="75">
        <v>495.00000000000006</v>
      </c>
      <c r="O5127" s="75">
        <v>495.00000000000006</v>
      </c>
      <c r="P5127" s="75">
        <v>240.29500000000002</v>
      </c>
      <c r="Q5127" s="75">
        <v>511.5</v>
      </c>
    </row>
    <row r="5128" spans="1:17" x14ac:dyDescent="0.2">
      <c r="A5128" s="19">
        <v>41504986</v>
      </c>
      <c r="B5128" s="19" t="s">
        <v>4798</v>
      </c>
      <c r="C5128" s="72"/>
      <c r="D5128" s="73">
        <v>4.5</v>
      </c>
      <c r="E5128" s="74">
        <v>0</v>
      </c>
      <c r="G5128" s="75">
        <v>375.73400000000004</v>
      </c>
      <c r="H5128" s="75">
        <v>799.80000000000007</v>
      </c>
      <c r="I5128" s="75">
        <v>774.00000000000011</v>
      </c>
      <c r="J5128" s="75">
        <v>731</v>
      </c>
      <c r="K5128" s="75">
        <v>602</v>
      </c>
      <c r="L5128" s="74" t="s">
        <v>674</v>
      </c>
      <c r="M5128" s="75">
        <v>774.00000000000011</v>
      </c>
      <c r="N5128" s="75">
        <v>774.00000000000011</v>
      </c>
      <c r="O5128" s="75">
        <v>774.00000000000011</v>
      </c>
      <c r="P5128" s="75">
        <v>375.73400000000004</v>
      </c>
      <c r="Q5128" s="75">
        <v>799.80000000000007</v>
      </c>
    </row>
    <row r="5129" spans="1:17" x14ac:dyDescent="0.2">
      <c r="A5129" s="19">
        <v>41505033</v>
      </c>
      <c r="B5129" s="19" t="s">
        <v>4353</v>
      </c>
      <c r="C5129" s="72"/>
      <c r="D5129" s="73">
        <v>8.75</v>
      </c>
      <c r="E5129" s="74">
        <v>0</v>
      </c>
      <c r="G5129" s="75">
        <v>142.57499999999999</v>
      </c>
      <c r="H5129" s="75">
        <v>228.78</v>
      </c>
      <c r="I5129" s="75">
        <v>221.4</v>
      </c>
      <c r="J5129" s="75">
        <v>209.1</v>
      </c>
      <c r="K5129" s="75">
        <v>172.2</v>
      </c>
      <c r="L5129" s="76">
        <v>0</v>
      </c>
      <c r="M5129" s="75">
        <v>221.4</v>
      </c>
      <c r="N5129" s="75">
        <v>221.4</v>
      </c>
      <c r="O5129" s="75">
        <v>221.4</v>
      </c>
      <c r="P5129" s="77">
        <v>0</v>
      </c>
      <c r="Q5129" s="77">
        <v>228.78</v>
      </c>
    </row>
    <row r="5130" spans="1:17" x14ac:dyDescent="0.2">
      <c r="A5130" s="19">
        <v>41505165</v>
      </c>
      <c r="B5130" s="19" t="s">
        <v>1180</v>
      </c>
      <c r="C5130" s="72"/>
      <c r="D5130" s="73">
        <v>7</v>
      </c>
      <c r="E5130" s="74">
        <v>0</v>
      </c>
      <c r="G5130" s="75">
        <v>7.8642000000000003</v>
      </c>
      <c r="H5130" s="75">
        <v>16.740000000000002</v>
      </c>
      <c r="I5130" s="75">
        <v>16.200000000000003</v>
      </c>
      <c r="J5130" s="75">
        <v>15.299999999999999</v>
      </c>
      <c r="K5130" s="75">
        <v>12.6</v>
      </c>
      <c r="L5130" s="74" t="s">
        <v>674</v>
      </c>
      <c r="M5130" s="75">
        <v>16.200000000000003</v>
      </c>
      <c r="N5130" s="75">
        <v>16.200000000000003</v>
      </c>
      <c r="O5130" s="75">
        <v>16.200000000000003</v>
      </c>
      <c r="P5130" s="75">
        <v>7.8642000000000003</v>
      </c>
      <c r="Q5130" s="75">
        <v>16.740000000000002</v>
      </c>
    </row>
    <row r="5131" spans="1:17" x14ac:dyDescent="0.2">
      <c r="A5131" s="19">
        <v>41505173</v>
      </c>
      <c r="B5131" s="19" t="s">
        <v>1182</v>
      </c>
      <c r="C5131" s="72"/>
      <c r="D5131" s="73">
        <v>9.75</v>
      </c>
      <c r="E5131" s="74">
        <v>0</v>
      </c>
      <c r="G5131" s="75">
        <v>6.5535000000000005</v>
      </c>
      <c r="H5131" s="75">
        <v>13.950000000000001</v>
      </c>
      <c r="I5131" s="75">
        <v>13.500000000000002</v>
      </c>
      <c r="J5131" s="75">
        <v>12.75</v>
      </c>
      <c r="K5131" s="75">
        <v>10.5</v>
      </c>
      <c r="L5131" s="74" t="s">
        <v>674</v>
      </c>
      <c r="M5131" s="75">
        <v>13.500000000000002</v>
      </c>
      <c r="N5131" s="75">
        <v>13.500000000000002</v>
      </c>
      <c r="O5131" s="75">
        <v>13.500000000000002</v>
      </c>
      <c r="P5131" s="75">
        <v>6.5535000000000005</v>
      </c>
      <c r="Q5131" s="75">
        <v>13.950000000000001</v>
      </c>
    </row>
    <row r="5132" spans="1:17" x14ac:dyDescent="0.2">
      <c r="A5132" s="19">
        <v>41505207</v>
      </c>
      <c r="B5132" s="19" t="s">
        <v>1376</v>
      </c>
      <c r="C5132" s="72"/>
      <c r="D5132" s="73">
        <v>6.5</v>
      </c>
      <c r="E5132" s="74">
        <v>0</v>
      </c>
      <c r="G5132" s="75">
        <v>8.7379999999999995</v>
      </c>
      <c r="H5132" s="75">
        <v>18.600000000000001</v>
      </c>
      <c r="I5132" s="75">
        <v>18.000000000000004</v>
      </c>
      <c r="J5132" s="75">
        <v>17</v>
      </c>
      <c r="K5132" s="75">
        <v>14</v>
      </c>
      <c r="L5132" s="74" t="s">
        <v>674</v>
      </c>
      <c r="M5132" s="75">
        <v>18.000000000000004</v>
      </c>
      <c r="N5132" s="75">
        <v>18.000000000000004</v>
      </c>
      <c r="O5132" s="75">
        <v>18.000000000000004</v>
      </c>
      <c r="P5132" s="75">
        <v>8.7379999999999995</v>
      </c>
      <c r="Q5132" s="75">
        <v>18.600000000000001</v>
      </c>
    </row>
    <row r="5133" spans="1:17" x14ac:dyDescent="0.2">
      <c r="A5133" s="19">
        <v>41505462</v>
      </c>
      <c r="B5133" s="19" t="s">
        <v>287</v>
      </c>
      <c r="C5133" s="72"/>
      <c r="D5133" s="73">
        <v>6</v>
      </c>
      <c r="E5133" s="74">
        <v>0</v>
      </c>
      <c r="G5133" s="75">
        <v>4.5787120000000003</v>
      </c>
      <c r="H5133" s="75">
        <v>9.7464000000000013</v>
      </c>
      <c r="I5133" s="75">
        <v>9.4320000000000022</v>
      </c>
      <c r="J5133" s="75">
        <v>8.9079999999999995</v>
      </c>
      <c r="K5133" s="75">
        <v>7.3359999999999994</v>
      </c>
      <c r="L5133" s="74" t="s">
        <v>674</v>
      </c>
      <c r="M5133" s="75">
        <v>9.4320000000000022</v>
      </c>
      <c r="N5133" s="75">
        <v>9.4320000000000022</v>
      </c>
      <c r="O5133" s="75">
        <v>9.4320000000000022</v>
      </c>
      <c r="P5133" s="75">
        <v>4.5787120000000003</v>
      </c>
      <c r="Q5133" s="75">
        <v>9.7464000000000013</v>
      </c>
    </row>
    <row r="5134" spans="1:17" x14ac:dyDescent="0.2">
      <c r="A5134" s="19">
        <v>41505512</v>
      </c>
      <c r="B5134" s="19" t="s">
        <v>468</v>
      </c>
      <c r="C5134" s="72"/>
      <c r="D5134" s="73">
        <v>194</v>
      </c>
      <c r="E5134" s="74">
        <v>0</v>
      </c>
      <c r="G5134" s="75">
        <v>6.662725</v>
      </c>
      <c r="H5134" s="75">
        <v>14.182500000000001</v>
      </c>
      <c r="I5134" s="75">
        <v>13.725000000000001</v>
      </c>
      <c r="J5134" s="75">
        <v>12.9625</v>
      </c>
      <c r="K5134" s="75">
        <v>10.674999999999999</v>
      </c>
      <c r="L5134" s="74" t="s">
        <v>674</v>
      </c>
      <c r="M5134" s="75">
        <v>13.725000000000001</v>
      </c>
      <c r="N5134" s="75">
        <v>13.725000000000001</v>
      </c>
      <c r="O5134" s="75">
        <v>13.725000000000001</v>
      </c>
      <c r="P5134" s="75">
        <v>6.662725</v>
      </c>
      <c r="Q5134" s="75">
        <v>14.182500000000001</v>
      </c>
    </row>
    <row r="5135" spans="1:17" x14ac:dyDescent="0.2">
      <c r="A5135" s="19">
        <v>41505538</v>
      </c>
      <c r="B5135" s="19" t="s">
        <v>232</v>
      </c>
      <c r="C5135" s="72"/>
      <c r="D5135" s="73">
        <v>5.5</v>
      </c>
      <c r="E5135" s="74">
        <v>0</v>
      </c>
      <c r="G5135" s="75">
        <v>72.813754000000003</v>
      </c>
      <c r="H5135" s="75">
        <v>154.99379999999999</v>
      </c>
      <c r="I5135" s="75">
        <v>149.99400000000003</v>
      </c>
      <c r="J5135" s="75">
        <v>141.661</v>
      </c>
      <c r="K5135" s="75">
        <v>116.66199999999999</v>
      </c>
      <c r="L5135" s="74" t="s">
        <v>674</v>
      </c>
      <c r="M5135" s="75">
        <v>149.99400000000003</v>
      </c>
      <c r="N5135" s="75">
        <v>149.99400000000003</v>
      </c>
      <c r="O5135" s="75">
        <v>149.99400000000003</v>
      </c>
      <c r="P5135" s="75">
        <v>72.813754000000003</v>
      </c>
      <c r="Q5135" s="75">
        <v>154.99379999999999</v>
      </c>
    </row>
    <row r="5136" spans="1:17" x14ac:dyDescent="0.2">
      <c r="A5136" s="19">
        <v>41505538</v>
      </c>
      <c r="B5136" s="19" t="s">
        <v>232</v>
      </c>
      <c r="C5136" s="72"/>
      <c r="D5136" s="73">
        <v>5.5</v>
      </c>
      <c r="E5136" s="74">
        <v>0</v>
      </c>
      <c r="G5136" s="75">
        <v>39.648675000000004</v>
      </c>
      <c r="H5136" s="75">
        <v>84.397500000000008</v>
      </c>
      <c r="I5136" s="75">
        <v>81.675000000000011</v>
      </c>
      <c r="J5136" s="75">
        <v>77.137500000000003</v>
      </c>
      <c r="K5136" s="75">
        <v>63.524999999999999</v>
      </c>
      <c r="L5136" s="74" t="s">
        <v>674</v>
      </c>
      <c r="M5136" s="75">
        <v>81.675000000000011</v>
      </c>
      <c r="N5136" s="75">
        <v>81.675000000000011</v>
      </c>
      <c r="O5136" s="75">
        <v>81.675000000000011</v>
      </c>
      <c r="P5136" s="75">
        <v>39.648675000000004</v>
      </c>
      <c r="Q5136" s="75">
        <v>84.397500000000008</v>
      </c>
    </row>
    <row r="5137" spans="1:17" x14ac:dyDescent="0.2">
      <c r="A5137" s="19">
        <v>41505629</v>
      </c>
      <c r="B5137" s="19" t="s">
        <v>776</v>
      </c>
      <c r="C5137" s="72"/>
      <c r="D5137" s="73">
        <v>11</v>
      </c>
      <c r="E5137" s="74">
        <v>0</v>
      </c>
      <c r="G5137" s="75">
        <v>20.815949999999997</v>
      </c>
      <c r="H5137" s="75">
        <v>293.16390000000001</v>
      </c>
      <c r="I5137" s="75">
        <v>283.70700000000005</v>
      </c>
      <c r="J5137" s="75">
        <v>267.94549999999998</v>
      </c>
      <c r="K5137" s="75">
        <v>220.661</v>
      </c>
      <c r="L5137" s="76">
        <v>0</v>
      </c>
      <c r="M5137" s="75">
        <v>283.70700000000005</v>
      </c>
      <c r="N5137" s="75">
        <v>283.70700000000005</v>
      </c>
      <c r="O5137" s="75">
        <v>283.70700000000005</v>
      </c>
      <c r="P5137" s="77">
        <v>0</v>
      </c>
      <c r="Q5137" s="77">
        <v>293.16390000000001</v>
      </c>
    </row>
    <row r="5138" spans="1:17" x14ac:dyDescent="0.2">
      <c r="A5138" s="19">
        <v>41505637</v>
      </c>
      <c r="B5138" s="19" t="s">
        <v>4290</v>
      </c>
      <c r="C5138" s="72"/>
      <c r="D5138" s="73">
        <v>92.25</v>
      </c>
      <c r="E5138" s="74">
        <v>0</v>
      </c>
      <c r="G5138" s="75">
        <v>0</v>
      </c>
      <c r="H5138" s="75">
        <v>352.06080000000003</v>
      </c>
      <c r="I5138" s="75">
        <v>340.70400000000001</v>
      </c>
      <c r="J5138" s="75">
        <v>321.77600000000001</v>
      </c>
      <c r="K5138" s="75">
        <v>264.99199999999996</v>
      </c>
      <c r="L5138" s="76">
        <v>0</v>
      </c>
      <c r="M5138" s="75">
        <v>340.70400000000001</v>
      </c>
      <c r="N5138" s="75">
        <v>340.70400000000001</v>
      </c>
      <c r="O5138" s="75">
        <v>340.70400000000001</v>
      </c>
      <c r="P5138" s="77">
        <v>0</v>
      </c>
      <c r="Q5138" s="77">
        <v>352.06080000000003</v>
      </c>
    </row>
    <row r="5139" spans="1:17" x14ac:dyDescent="0.2">
      <c r="A5139" s="19">
        <v>41505934</v>
      </c>
      <c r="B5139" s="19" t="s">
        <v>2937</v>
      </c>
      <c r="C5139" s="72"/>
      <c r="D5139" s="73">
        <v>32.25</v>
      </c>
      <c r="E5139" s="74">
        <v>0</v>
      </c>
      <c r="G5139" s="75">
        <v>2.3854739999999999</v>
      </c>
      <c r="H5139" s="75">
        <v>5.0777999999999999</v>
      </c>
      <c r="I5139" s="75">
        <v>4.9140000000000006</v>
      </c>
      <c r="J5139" s="75">
        <v>4.641</v>
      </c>
      <c r="K5139" s="75">
        <v>3.8219999999999996</v>
      </c>
      <c r="L5139" s="74" t="s">
        <v>674</v>
      </c>
      <c r="M5139" s="75">
        <v>4.9140000000000006</v>
      </c>
      <c r="N5139" s="75">
        <v>4.9140000000000006</v>
      </c>
      <c r="O5139" s="75">
        <v>4.9140000000000006</v>
      </c>
      <c r="P5139" s="75">
        <v>2.3854739999999999</v>
      </c>
      <c r="Q5139" s="75">
        <v>5.0777999999999999</v>
      </c>
    </row>
    <row r="5140" spans="1:17" x14ac:dyDescent="0.2">
      <c r="A5140" s="19">
        <v>41506213</v>
      </c>
      <c r="B5140" s="19" t="s">
        <v>169</v>
      </c>
      <c r="C5140" s="72"/>
      <c r="D5140" s="73">
        <v>4.75</v>
      </c>
      <c r="E5140" s="74">
        <v>0</v>
      </c>
      <c r="G5140" s="75">
        <v>347.59784999999999</v>
      </c>
      <c r="H5140" s="75">
        <v>392.6925</v>
      </c>
      <c r="I5140" s="75">
        <v>380.02500000000003</v>
      </c>
      <c r="J5140" s="75">
        <v>358.91249999999997</v>
      </c>
      <c r="K5140" s="75">
        <v>295.57499999999999</v>
      </c>
      <c r="L5140" s="76">
        <v>0</v>
      </c>
      <c r="M5140" s="75">
        <v>380.02500000000003</v>
      </c>
      <c r="N5140" s="75">
        <v>380.02500000000003</v>
      </c>
      <c r="O5140" s="75">
        <v>380.02500000000003</v>
      </c>
      <c r="P5140" s="77">
        <v>0</v>
      </c>
      <c r="Q5140" s="77">
        <v>392.6925</v>
      </c>
    </row>
    <row r="5141" spans="1:17" x14ac:dyDescent="0.2">
      <c r="A5141" s="19">
        <v>41506478</v>
      </c>
      <c r="B5141" s="19" t="s">
        <v>321</v>
      </c>
      <c r="C5141" s="72"/>
      <c r="D5141" s="73">
        <v>1.5</v>
      </c>
      <c r="E5141" s="74">
        <v>0</v>
      </c>
      <c r="G5141" s="75">
        <v>347.59784999999999</v>
      </c>
      <c r="H5141" s="75">
        <v>392.6925</v>
      </c>
      <c r="I5141" s="75">
        <v>380.02500000000003</v>
      </c>
      <c r="J5141" s="75">
        <v>358.91249999999997</v>
      </c>
      <c r="K5141" s="75">
        <v>295.57499999999999</v>
      </c>
      <c r="L5141" s="76">
        <v>0</v>
      </c>
      <c r="M5141" s="75">
        <v>380.02500000000003</v>
      </c>
      <c r="N5141" s="75">
        <v>380.02500000000003</v>
      </c>
      <c r="O5141" s="75">
        <v>380.02500000000003</v>
      </c>
      <c r="P5141" s="77">
        <v>0</v>
      </c>
      <c r="Q5141" s="77">
        <v>392.6925</v>
      </c>
    </row>
    <row r="5142" spans="1:17" x14ac:dyDescent="0.2">
      <c r="A5142" s="19">
        <v>41506486</v>
      </c>
      <c r="B5142" s="19" t="s">
        <v>4705</v>
      </c>
      <c r="C5142" s="72"/>
      <c r="D5142" s="73">
        <v>23</v>
      </c>
      <c r="E5142" s="74">
        <v>0</v>
      </c>
      <c r="G5142" s="75">
        <v>18.131350000000001</v>
      </c>
      <c r="H5142" s="75">
        <v>38.594999999999999</v>
      </c>
      <c r="I5142" s="75">
        <v>37.350000000000009</v>
      </c>
      <c r="J5142" s="75">
        <v>35.274999999999999</v>
      </c>
      <c r="K5142" s="75">
        <v>29.049999999999997</v>
      </c>
      <c r="L5142" s="74" t="s">
        <v>674</v>
      </c>
      <c r="M5142" s="75">
        <v>37.350000000000009</v>
      </c>
      <c r="N5142" s="75">
        <v>37.350000000000009</v>
      </c>
      <c r="O5142" s="75">
        <v>37.350000000000009</v>
      </c>
      <c r="P5142" s="75">
        <v>18.131350000000001</v>
      </c>
      <c r="Q5142" s="75">
        <v>38.594999999999999</v>
      </c>
    </row>
    <row r="5143" spans="1:17" x14ac:dyDescent="0.2">
      <c r="A5143" s="19">
        <v>41506643</v>
      </c>
      <c r="B5143" s="19" t="s">
        <v>3516</v>
      </c>
      <c r="C5143" s="72"/>
      <c r="D5143" s="73">
        <v>23.5</v>
      </c>
      <c r="E5143" s="74">
        <v>0</v>
      </c>
      <c r="G5143" s="75">
        <v>18.131350000000001</v>
      </c>
      <c r="H5143" s="75">
        <v>38.594999999999999</v>
      </c>
      <c r="I5143" s="75">
        <v>37.350000000000009</v>
      </c>
      <c r="J5143" s="75">
        <v>35.274999999999999</v>
      </c>
      <c r="K5143" s="75">
        <v>29.049999999999997</v>
      </c>
      <c r="L5143" s="74" t="s">
        <v>674</v>
      </c>
      <c r="M5143" s="75">
        <v>37.350000000000009</v>
      </c>
      <c r="N5143" s="75">
        <v>37.350000000000009</v>
      </c>
      <c r="O5143" s="75">
        <v>37.350000000000009</v>
      </c>
      <c r="P5143" s="75">
        <v>18.131350000000001</v>
      </c>
      <c r="Q5143" s="75">
        <v>38.594999999999999</v>
      </c>
    </row>
    <row r="5144" spans="1:17" x14ac:dyDescent="0.2">
      <c r="A5144" s="19">
        <v>41506650</v>
      </c>
      <c r="B5144" s="19" t="s">
        <v>170</v>
      </c>
      <c r="C5144" s="72"/>
      <c r="D5144" s="73">
        <v>43.5</v>
      </c>
      <c r="E5144" s="74">
        <v>0</v>
      </c>
      <c r="G5144" s="75">
        <v>77.331299999999999</v>
      </c>
      <c r="H5144" s="75">
        <v>164.61</v>
      </c>
      <c r="I5144" s="75">
        <v>159.30000000000001</v>
      </c>
      <c r="J5144" s="75">
        <v>150.44999999999999</v>
      </c>
      <c r="K5144" s="75">
        <v>123.89999999999999</v>
      </c>
      <c r="L5144" s="74" t="s">
        <v>674</v>
      </c>
      <c r="M5144" s="75">
        <v>159.30000000000001</v>
      </c>
      <c r="N5144" s="75">
        <v>159.30000000000001</v>
      </c>
      <c r="O5144" s="75">
        <v>159.30000000000001</v>
      </c>
      <c r="P5144" s="75">
        <v>77.331299999999999</v>
      </c>
      <c r="Q5144" s="75">
        <v>164.61</v>
      </c>
    </row>
    <row r="5145" spans="1:17" x14ac:dyDescent="0.2">
      <c r="A5145" s="19">
        <v>41506700</v>
      </c>
      <c r="B5145" s="19" t="s">
        <v>164</v>
      </c>
      <c r="C5145" s="72"/>
      <c r="D5145" s="73">
        <v>4.5</v>
      </c>
      <c r="E5145" s="74">
        <v>0</v>
      </c>
      <c r="G5145" s="75">
        <v>141.883275</v>
      </c>
      <c r="H5145" s="75">
        <v>302.01750000000004</v>
      </c>
      <c r="I5145" s="75">
        <v>292.27500000000003</v>
      </c>
      <c r="J5145" s="75">
        <v>276.03749999999997</v>
      </c>
      <c r="K5145" s="75">
        <v>227.32499999999999</v>
      </c>
      <c r="L5145" s="74" t="s">
        <v>674</v>
      </c>
      <c r="M5145" s="75">
        <v>292.27500000000003</v>
      </c>
      <c r="N5145" s="75">
        <v>292.27500000000003</v>
      </c>
      <c r="O5145" s="75">
        <v>292.27500000000003</v>
      </c>
      <c r="P5145" s="75">
        <v>141.883275</v>
      </c>
      <c r="Q5145" s="75">
        <v>302.01750000000004</v>
      </c>
    </row>
    <row r="5146" spans="1:17" x14ac:dyDescent="0.2">
      <c r="A5146" s="19">
        <v>41506890</v>
      </c>
      <c r="B5146" s="19" t="s">
        <v>4154</v>
      </c>
      <c r="C5146" s="72"/>
      <c r="D5146" s="73">
        <v>13</v>
      </c>
      <c r="E5146" s="74">
        <v>0</v>
      </c>
      <c r="G5146" s="75">
        <v>213.95755</v>
      </c>
      <c r="H5146" s="75">
        <v>435.24</v>
      </c>
      <c r="I5146" s="75">
        <v>421.2</v>
      </c>
      <c r="J5146" s="75">
        <v>397.8</v>
      </c>
      <c r="K5146" s="75">
        <v>327.59999999999997</v>
      </c>
      <c r="L5146" s="76">
        <v>110.43899999999999</v>
      </c>
      <c r="M5146" s="75">
        <v>421.2</v>
      </c>
      <c r="N5146" s="75">
        <v>421.2</v>
      </c>
      <c r="O5146" s="75">
        <v>421.2</v>
      </c>
      <c r="P5146" s="77">
        <v>110.43899999999999</v>
      </c>
      <c r="Q5146" s="77">
        <v>435.24</v>
      </c>
    </row>
    <row r="5147" spans="1:17" x14ac:dyDescent="0.2">
      <c r="A5147" s="19">
        <v>41507054</v>
      </c>
      <c r="B5147" s="19" t="s">
        <v>2045</v>
      </c>
      <c r="C5147" s="72"/>
      <c r="D5147" s="73">
        <v>617.5</v>
      </c>
      <c r="E5147" s="74">
        <v>0</v>
      </c>
      <c r="G5147" s="75">
        <v>0</v>
      </c>
      <c r="H5147" s="75">
        <v>465.66030000000001</v>
      </c>
      <c r="I5147" s="75">
        <v>450.63900000000001</v>
      </c>
      <c r="J5147" s="75">
        <v>425.6035</v>
      </c>
      <c r="K5147" s="75">
        <v>350.49699999999996</v>
      </c>
      <c r="L5147" s="76">
        <v>212.72400000000002</v>
      </c>
      <c r="M5147" s="75">
        <v>450.63900000000001</v>
      </c>
      <c r="N5147" s="75">
        <v>450.63900000000001</v>
      </c>
      <c r="O5147" s="75">
        <v>450.63900000000001</v>
      </c>
      <c r="P5147" s="77">
        <v>212.72400000000002</v>
      </c>
      <c r="Q5147" s="77">
        <v>465.66030000000001</v>
      </c>
    </row>
    <row r="5148" spans="1:17" x14ac:dyDescent="0.2">
      <c r="A5148" s="19">
        <v>41507112</v>
      </c>
      <c r="B5148" s="19" t="s">
        <v>3121</v>
      </c>
      <c r="C5148" s="72"/>
      <c r="D5148" s="73">
        <v>28622.5</v>
      </c>
      <c r="E5148" s="74">
        <v>0</v>
      </c>
      <c r="G5148" s="75">
        <v>376.85424</v>
      </c>
      <c r="H5148" s="75">
        <v>760.95390000000009</v>
      </c>
      <c r="I5148" s="75">
        <v>736.40700000000004</v>
      </c>
      <c r="J5148" s="75">
        <v>695.49549999999999</v>
      </c>
      <c r="K5148" s="75">
        <v>572.76099999999997</v>
      </c>
      <c r="L5148" s="76">
        <v>212.72400000000002</v>
      </c>
      <c r="M5148" s="75">
        <v>736.40700000000004</v>
      </c>
      <c r="N5148" s="75">
        <v>736.40700000000004</v>
      </c>
      <c r="O5148" s="75">
        <v>736.40700000000004</v>
      </c>
      <c r="P5148" s="77">
        <v>212.72400000000002</v>
      </c>
      <c r="Q5148" s="77">
        <v>760.95390000000009</v>
      </c>
    </row>
    <row r="5149" spans="1:17" x14ac:dyDescent="0.2">
      <c r="A5149" s="19">
        <v>41507138</v>
      </c>
      <c r="B5149" s="19" t="s">
        <v>3122</v>
      </c>
      <c r="C5149" s="72"/>
      <c r="D5149" s="73">
        <v>6029</v>
      </c>
      <c r="E5149" s="74">
        <v>0</v>
      </c>
      <c r="G5149" s="75">
        <v>685.19900799999994</v>
      </c>
      <c r="H5149" s="75">
        <v>1458.5376000000001</v>
      </c>
      <c r="I5149" s="75">
        <v>1411.4880000000001</v>
      </c>
      <c r="J5149" s="75">
        <v>1333.0719999999999</v>
      </c>
      <c r="K5149" s="75">
        <v>1097.8239999999998</v>
      </c>
      <c r="L5149" s="74" t="s">
        <v>674</v>
      </c>
      <c r="M5149" s="75">
        <v>1411.4880000000001</v>
      </c>
      <c r="N5149" s="75">
        <v>1411.4880000000001</v>
      </c>
      <c r="O5149" s="75">
        <v>1411.4880000000001</v>
      </c>
      <c r="P5149" s="75">
        <v>685.19900799999994</v>
      </c>
      <c r="Q5149" s="75">
        <v>1458.5376000000001</v>
      </c>
    </row>
    <row r="5150" spans="1:17" x14ac:dyDescent="0.2">
      <c r="A5150" s="19">
        <v>41507393</v>
      </c>
      <c r="B5150" s="19" t="s">
        <v>1148</v>
      </c>
      <c r="C5150" s="72"/>
      <c r="D5150" s="73">
        <v>7</v>
      </c>
      <c r="E5150" s="74">
        <v>0</v>
      </c>
      <c r="G5150" s="75">
        <v>489.13576399999999</v>
      </c>
      <c r="H5150" s="75">
        <v>1041.1908000000001</v>
      </c>
      <c r="I5150" s="75">
        <v>1007.6040000000002</v>
      </c>
      <c r="J5150" s="75">
        <v>951.62599999999998</v>
      </c>
      <c r="K5150" s="75">
        <v>783.69199999999989</v>
      </c>
      <c r="L5150" s="74" t="s">
        <v>674</v>
      </c>
      <c r="M5150" s="75">
        <v>1007.6040000000002</v>
      </c>
      <c r="N5150" s="75">
        <v>1007.6040000000002</v>
      </c>
      <c r="O5150" s="75">
        <v>1007.6040000000002</v>
      </c>
      <c r="P5150" s="75">
        <v>489.13576399999999</v>
      </c>
      <c r="Q5150" s="75">
        <v>1041.1908000000001</v>
      </c>
    </row>
    <row r="5151" spans="1:17" x14ac:dyDescent="0.2">
      <c r="A5151" s="19">
        <v>41507484</v>
      </c>
      <c r="B5151" s="19" t="s">
        <v>4777</v>
      </c>
      <c r="C5151" s="72"/>
      <c r="D5151" s="73">
        <v>160.25</v>
      </c>
      <c r="E5151" s="74">
        <v>0</v>
      </c>
      <c r="G5151" s="75">
        <v>233.08161000000001</v>
      </c>
      <c r="H5151" s="75">
        <v>2013.2268000000004</v>
      </c>
      <c r="I5151" s="75">
        <v>1948.2840000000003</v>
      </c>
      <c r="J5151" s="75">
        <v>1840.046</v>
      </c>
      <c r="K5151" s="75">
        <v>1515.3320000000001</v>
      </c>
      <c r="L5151" s="76">
        <v>213.66</v>
      </c>
      <c r="M5151" s="75">
        <v>1948.2840000000003</v>
      </c>
      <c r="N5151" s="75">
        <v>1948.2840000000003</v>
      </c>
      <c r="O5151" s="75">
        <v>1948.2840000000003</v>
      </c>
      <c r="P5151" s="77">
        <v>213.66</v>
      </c>
      <c r="Q5151" s="77">
        <v>2013.2268000000004</v>
      </c>
    </row>
    <row r="5152" spans="1:17" x14ac:dyDescent="0.2">
      <c r="A5152" s="19">
        <v>41507492</v>
      </c>
      <c r="B5152" s="19" t="s">
        <v>4778</v>
      </c>
      <c r="C5152" s="72"/>
      <c r="D5152" s="73">
        <v>169.5</v>
      </c>
      <c r="E5152" s="74">
        <v>0</v>
      </c>
      <c r="G5152" s="75">
        <v>65.534999999999997</v>
      </c>
      <c r="H5152" s="75">
        <v>139.5</v>
      </c>
      <c r="I5152" s="75">
        <v>135.00000000000003</v>
      </c>
      <c r="J5152" s="75">
        <v>127.5</v>
      </c>
      <c r="K5152" s="75">
        <v>105</v>
      </c>
      <c r="L5152" s="74" t="s">
        <v>674</v>
      </c>
      <c r="M5152" s="75">
        <v>135.00000000000003</v>
      </c>
      <c r="N5152" s="75">
        <v>135.00000000000003</v>
      </c>
      <c r="O5152" s="75">
        <v>135.00000000000003</v>
      </c>
      <c r="P5152" s="75">
        <v>65.534999999999997</v>
      </c>
      <c r="Q5152" s="75">
        <v>139.5</v>
      </c>
    </row>
    <row r="5153" spans="1:17" x14ac:dyDescent="0.2">
      <c r="A5153" s="19">
        <v>41507583</v>
      </c>
      <c r="B5153" s="19" t="s">
        <v>556</v>
      </c>
      <c r="C5153" s="72"/>
      <c r="D5153" s="73">
        <v>4.25</v>
      </c>
      <c r="E5153" s="74">
        <v>0</v>
      </c>
      <c r="G5153" s="75">
        <v>235.03035500000001</v>
      </c>
      <c r="H5153" s="75">
        <v>500.29350000000005</v>
      </c>
      <c r="I5153" s="75">
        <v>484.15500000000009</v>
      </c>
      <c r="J5153" s="75">
        <v>457.25750000000005</v>
      </c>
      <c r="K5153" s="75">
        <v>376.565</v>
      </c>
      <c r="L5153" s="74" t="s">
        <v>674</v>
      </c>
      <c r="M5153" s="75">
        <v>484.15500000000009</v>
      </c>
      <c r="N5153" s="75">
        <v>484.15500000000009</v>
      </c>
      <c r="O5153" s="75">
        <v>484.15500000000009</v>
      </c>
      <c r="P5153" s="75">
        <v>235.03035500000001</v>
      </c>
      <c r="Q5153" s="75">
        <v>500.29350000000005</v>
      </c>
    </row>
    <row r="5154" spans="1:17" x14ac:dyDescent="0.2">
      <c r="A5154" s="19">
        <v>41507609</v>
      </c>
      <c r="B5154" s="19" t="s">
        <v>2116</v>
      </c>
      <c r="C5154" s="72"/>
      <c r="D5154" s="73">
        <v>344.5</v>
      </c>
      <c r="E5154" s="74">
        <v>0</v>
      </c>
      <c r="G5154" s="75">
        <v>1912.32996</v>
      </c>
      <c r="H5154" s="75">
        <v>2952.7035000000001</v>
      </c>
      <c r="I5154" s="75">
        <v>2857.4549999999999</v>
      </c>
      <c r="J5154" s="75">
        <v>2698.7075</v>
      </c>
      <c r="K5154" s="75">
        <v>2222.4649999999997</v>
      </c>
      <c r="L5154" s="76">
        <v>1144.971</v>
      </c>
      <c r="M5154" s="75">
        <v>2857.4549999999999</v>
      </c>
      <c r="N5154" s="75">
        <v>2857.4549999999999</v>
      </c>
      <c r="O5154" s="75">
        <v>2857.4549999999999</v>
      </c>
      <c r="P5154" s="77">
        <v>1144.971</v>
      </c>
      <c r="Q5154" s="77">
        <v>2952.7035000000001</v>
      </c>
    </row>
    <row r="5155" spans="1:17" x14ac:dyDescent="0.2">
      <c r="A5155" s="19">
        <v>41507617</v>
      </c>
      <c r="B5155" s="19" t="s">
        <v>2117</v>
      </c>
      <c r="C5155" s="72"/>
      <c r="D5155" s="73">
        <v>744</v>
      </c>
      <c r="E5155" s="74">
        <v>0</v>
      </c>
      <c r="G5155" s="75">
        <v>91.530550000000005</v>
      </c>
      <c r="H5155" s="75">
        <v>194.83500000000001</v>
      </c>
      <c r="I5155" s="75">
        <v>188.55000000000004</v>
      </c>
      <c r="J5155" s="75">
        <v>178.07499999999999</v>
      </c>
      <c r="K5155" s="75">
        <v>146.64999999999998</v>
      </c>
      <c r="L5155" s="74" t="s">
        <v>674</v>
      </c>
      <c r="M5155" s="75">
        <v>188.55000000000004</v>
      </c>
      <c r="N5155" s="75">
        <v>188.55000000000004</v>
      </c>
      <c r="O5155" s="75">
        <v>188.55000000000004</v>
      </c>
      <c r="P5155" s="75">
        <v>91.530550000000005</v>
      </c>
      <c r="Q5155" s="75">
        <v>194.83500000000001</v>
      </c>
    </row>
    <row r="5156" spans="1:17" x14ac:dyDescent="0.2">
      <c r="A5156" s="19">
        <v>41507633</v>
      </c>
      <c r="B5156" s="19" t="s">
        <v>2074</v>
      </c>
      <c r="C5156" s="72"/>
      <c r="D5156" s="73">
        <v>11</v>
      </c>
      <c r="E5156" s="74">
        <v>0</v>
      </c>
      <c r="G5156" s="75">
        <v>23.85474</v>
      </c>
      <c r="H5156" s="75">
        <v>50.778000000000006</v>
      </c>
      <c r="I5156" s="75">
        <v>49.140000000000008</v>
      </c>
      <c r="J5156" s="75">
        <v>46.41</v>
      </c>
      <c r="K5156" s="75">
        <v>38.22</v>
      </c>
      <c r="L5156" s="74" t="s">
        <v>674</v>
      </c>
      <c r="M5156" s="75">
        <v>49.140000000000008</v>
      </c>
      <c r="N5156" s="75">
        <v>49.140000000000008</v>
      </c>
      <c r="O5156" s="75">
        <v>49.140000000000008</v>
      </c>
      <c r="P5156" s="75">
        <v>23.85474</v>
      </c>
      <c r="Q5156" s="75">
        <v>50.778000000000006</v>
      </c>
    </row>
    <row r="5157" spans="1:17" x14ac:dyDescent="0.2">
      <c r="A5157" s="19">
        <v>41507658</v>
      </c>
      <c r="B5157" s="19" t="s">
        <v>2073</v>
      </c>
      <c r="C5157" s="72"/>
      <c r="D5157" s="73">
        <v>8</v>
      </c>
      <c r="E5157" s="74">
        <v>0</v>
      </c>
      <c r="G5157" s="75">
        <v>0</v>
      </c>
      <c r="H5157" s="75">
        <v>290.19720000000001</v>
      </c>
      <c r="I5157" s="75">
        <v>280.83600000000001</v>
      </c>
      <c r="J5157" s="75">
        <v>265.23400000000004</v>
      </c>
      <c r="K5157" s="75">
        <v>218.428</v>
      </c>
      <c r="L5157" s="76">
        <v>343.66500000000002</v>
      </c>
      <c r="M5157" s="75">
        <v>280.83600000000001</v>
      </c>
      <c r="N5157" s="75">
        <v>280.83600000000001</v>
      </c>
      <c r="O5157" s="75">
        <v>280.83600000000001</v>
      </c>
      <c r="P5157" s="77">
        <v>218.428</v>
      </c>
      <c r="Q5157" s="77">
        <v>343.66500000000002</v>
      </c>
    </row>
    <row r="5158" spans="1:17" x14ac:dyDescent="0.2">
      <c r="A5158" s="19">
        <v>41507674</v>
      </c>
      <c r="B5158" s="19" t="s">
        <v>2082</v>
      </c>
      <c r="C5158" s="72"/>
      <c r="D5158" s="73">
        <v>368.5</v>
      </c>
      <c r="E5158" s="74">
        <v>0</v>
      </c>
      <c r="G5158" s="75">
        <v>31.423530000000003</v>
      </c>
      <c r="H5158" s="75">
        <v>110.67</v>
      </c>
      <c r="I5158" s="75">
        <v>107.10000000000001</v>
      </c>
      <c r="J5158" s="75">
        <v>101.14999999999999</v>
      </c>
      <c r="K5158" s="75">
        <v>83.3</v>
      </c>
      <c r="L5158" s="76">
        <v>0</v>
      </c>
      <c r="M5158" s="75">
        <v>107.10000000000001</v>
      </c>
      <c r="N5158" s="75">
        <v>107.10000000000001</v>
      </c>
      <c r="O5158" s="75">
        <v>107.10000000000001</v>
      </c>
      <c r="P5158" s="77">
        <v>0</v>
      </c>
      <c r="Q5158" s="77">
        <v>110.67</v>
      </c>
    </row>
    <row r="5159" spans="1:17" x14ac:dyDescent="0.2">
      <c r="A5159" s="19">
        <v>41507682</v>
      </c>
      <c r="B5159" s="19" t="s">
        <v>2078</v>
      </c>
      <c r="C5159" s="72"/>
      <c r="D5159" s="73">
        <v>1921</v>
      </c>
      <c r="E5159" s="74">
        <v>0</v>
      </c>
      <c r="G5159" s="75">
        <v>31.423530000000003</v>
      </c>
      <c r="H5159" s="75">
        <v>41.6175</v>
      </c>
      <c r="I5159" s="75">
        <v>40.274999999999999</v>
      </c>
      <c r="J5159" s="75">
        <v>38.037500000000001</v>
      </c>
      <c r="K5159" s="75">
        <v>31.324999999999999</v>
      </c>
      <c r="L5159" s="76">
        <v>0</v>
      </c>
      <c r="M5159" s="75">
        <v>40.274999999999999</v>
      </c>
      <c r="N5159" s="75">
        <v>40.274999999999999</v>
      </c>
      <c r="O5159" s="75">
        <v>40.274999999999999</v>
      </c>
      <c r="P5159" s="77">
        <v>0</v>
      </c>
      <c r="Q5159" s="77">
        <v>41.6175</v>
      </c>
    </row>
    <row r="5160" spans="1:17" x14ac:dyDescent="0.2">
      <c r="A5160" s="19">
        <v>41507690</v>
      </c>
      <c r="B5160" s="19" t="s">
        <v>2081</v>
      </c>
      <c r="C5160" s="72"/>
      <c r="D5160" s="73">
        <v>1785.75</v>
      </c>
      <c r="E5160" s="74">
        <v>0</v>
      </c>
      <c r="G5160" s="75">
        <v>31.423530000000003</v>
      </c>
      <c r="H5160" s="75">
        <v>43.775100000000002</v>
      </c>
      <c r="I5160" s="75">
        <v>42.363</v>
      </c>
      <c r="J5160" s="75">
        <v>40.009500000000003</v>
      </c>
      <c r="K5160" s="75">
        <v>32.948999999999998</v>
      </c>
      <c r="L5160" s="76">
        <v>0</v>
      </c>
      <c r="M5160" s="75">
        <v>42.363</v>
      </c>
      <c r="N5160" s="75">
        <v>42.363</v>
      </c>
      <c r="O5160" s="75">
        <v>42.363</v>
      </c>
      <c r="P5160" s="77">
        <v>0</v>
      </c>
      <c r="Q5160" s="77">
        <v>43.775100000000002</v>
      </c>
    </row>
    <row r="5161" spans="1:17" x14ac:dyDescent="0.2">
      <c r="A5161" s="19">
        <v>41507708</v>
      </c>
      <c r="B5161" s="19" t="s">
        <v>2075</v>
      </c>
      <c r="C5161" s="72"/>
      <c r="D5161" s="73">
        <v>1440</v>
      </c>
      <c r="E5161" s="74">
        <v>0</v>
      </c>
      <c r="G5161" s="75">
        <v>31.423530000000003</v>
      </c>
      <c r="H5161" s="75">
        <v>41.6175</v>
      </c>
      <c r="I5161" s="75">
        <v>40.274999999999999</v>
      </c>
      <c r="J5161" s="75">
        <v>38.037500000000001</v>
      </c>
      <c r="K5161" s="75">
        <v>31.324999999999999</v>
      </c>
      <c r="L5161" s="76">
        <v>0</v>
      </c>
      <c r="M5161" s="75">
        <v>40.274999999999999</v>
      </c>
      <c r="N5161" s="75">
        <v>40.274999999999999</v>
      </c>
      <c r="O5161" s="75">
        <v>40.274999999999999</v>
      </c>
      <c r="P5161" s="77">
        <v>0</v>
      </c>
      <c r="Q5161" s="77">
        <v>41.6175</v>
      </c>
    </row>
    <row r="5162" spans="1:17" x14ac:dyDescent="0.2">
      <c r="A5162" s="19">
        <v>41507708</v>
      </c>
      <c r="B5162" s="19" t="s">
        <v>2075</v>
      </c>
      <c r="C5162" s="72"/>
      <c r="D5162" s="73">
        <v>1440</v>
      </c>
      <c r="E5162" s="74">
        <v>0</v>
      </c>
      <c r="G5162" s="75">
        <v>0</v>
      </c>
      <c r="H5162" s="75">
        <v>41.6175</v>
      </c>
      <c r="I5162" s="75">
        <v>40.274999999999999</v>
      </c>
      <c r="J5162" s="75">
        <v>38.037500000000001</v>
      </c>
      <c r="K5162" s="75">
        <v>31.324999999999999</v>
      </c>
      <c r="L5162" s="76">
        <v>0</v>
      </c>
      <c r="M5162" s="75">
        <v>40.274999999999999</v>
      </c>
      <c r="N5162" s="75">
        <v>40.274999999999999</v>
      </c>
      <c r="O5162" s="75">
        <v>40.274999999999999</v>
      </c>
      <c r="P5162" s="77">
        <v>0</v>
      </c>
      <c r="Q5162" s="77">
        <v>41.6175</v>
      </c>
    </row>
    <row r="5163" spans="1:17" x14ac:dyDescent="0.2">
      <c r="A5163" s="19">
        <v>41507716</v>
      </c>
      <c r="B5163" s="19" t="s">
        <v>2090</v>
      </c>
      <c r="C5163" s="72"/>
      <c r="D5163" s="73">
        <v>1318.25</v>
      </c>
      <c r="E5163" s="74">
        <v>0</v>
      </c>
      <c r="G5163" s="75">
        <v>31.423530000000003</v>
      </c>
      <c r="H5163" s="75">
        <v>41.6175</v>
      </c>
      <c r="I5163" s="75">
        <v>40.274999999999999</v>
      </c>
      <c r="J5163" s="75">
        <v>38.037500000000001</v>
      </c>
      <c r="K5163" s="75">
        <v>31.324999999999999</v>
      </c>
      <c r="L5163" s="76">
        <v>0</v>
      </c>
      <c r="M5163" s="75">
        <v>40.274999999999999</v>
      </c>
      <c r="N5163" s="75">
        <v>40.274999999999999</v>
      </c>
      <c r="O5163" s="75">
        <v>40.274999999999999</v>
      </c>
      <c r="P5163" s="77">
        <v>0</v>
      </c>
      <c r="Q5163" s="77">
        <v>41.6175</v>
      </c>
    </row>
    <row r="5164" spans="1:17" x14ac:dyDescent="0.2">
      <c r="A5164" s="19">
        <v>41507724</v>
      </c>
      <c r="B5164" s="19" t="s">
        <v>2088</v>
      </c>
      <c r="C5164" s="72"/>
      <c r="D5164" s="73">
        <v>1222.75</v>
      </c>
      <c r="E5164" s="74">
        <v>0</v>
      </c>
      <c r="G5164" s="75">
        <v>31.423530000000003</v>
      </c>
      <c r="H5164" s="75">
        <v>41.6175</v>
      </c>
      <c r="I5164" s="75">
        <v>40.274999999999999</v>
      </c>
      <c r="J5164" s="75">
        <v>38.037500000000001</v>
      </c>
      <c r="K5164" s="75">
        <v>31.324999999999999</v>
      </c>
      <c r="L5164" s="76">
        <v>0</v>
      </c>
      <c r="M5164" s="75">
        <v>40.274999999999999</v>
      </c>
      <c r="N5164" s="75">
        <v>40.274999999999999</v>
      </c>
      <c r="O5164" s="75">
        <v>40.274999999999999</v>
      </c>
      <c r="P5164" s="77">
        <v>0</v>
      </c>
      <c r="Q5164" s="77">
        <v>41.6175</v>
      </c>
    </row>
    <row r="5165" spans="1:17" x14ac:dyDescent="0.2">
      <c r="A5165" s="19">
        <v>41507732</v>
      </c>
      <c r="B5165" s="19" t="s">
        <v>2087</v>
      </c>
      <c r="C5165" s="72"/>
      <c r="D5165" s="73">
        <v>1318.25</v>
      </c>
      <c r="E5165" s="74">
        <v>0</v>
      </c>
      <c r="G5165" s="75">
        <v>31.423530000000003</v>
      </c>
      <c r="H5165" s="75">
        <v>41.6175</v>
      </c>
      <c r="I5165" s="75">
        <v>40.274999999999999</v>
      </c>
      <c r="J5165" s="75">
        <v>38.037500000000001</v>
      </c>
      <c r="K5165" s="75">
        <v>31.324999999999999</v>
      </c>
      <c r="L5165" s="76">
        <v>0</v>
      </c>
      <c r="M5165" s="75">
        <v>40.274999999999999</v>
      </c>
      <c r="N5165" s="75">
        <v>40.274999999999999</v>
      </c>
      <c r="O5165" s="75">
        <v>40.274999999999999</v>
      </c>
      <c r="P5165" s="77">
        <v>0</v>
      </c>
      <c r="Q5165" s="77">
        <v>41.6175</v>
      </c>
    </row>
    <row r="5166" spans="1:17" x14ac:dyDescent="0.2">
      <c r="A5166" s="19">
        <v>41507740</v>
      </c>
      <c r="B5166" s="19" t="s">
        <v>2089</v>
      </c>
      <c r="C5166" s="72"/>
      <c r="D5166" s="73">
        <v>1172.5</v>
      </c>
      <c r="E5166" s="74">
        <v>0</v>
      </c>
      <c r="G5166" s="75">
        <v>31.423530000000003</v>
      </c>
      <c r="H5166" s="75">
        <v>41.6175</v>
      </c>
      <c r="I5166" s="75">
        <v>40.274999999999999</v>
      </c>
      <c r="J5166" s="75">
        <v>38.037500000000001</v>
      </c>
      <c r="K5166" s="75">
        <v>31.324999999999999</v>
      </c>
      <c r="L5166" s="76">
        <v>0</v>
      </c>
      <c r="M5166" s="75">
        <v>40.274999999999999</v>
      </c>
      <c r="N5166" s="75">
        <v>40.274999999999999</v>
      </c>
      <c r="O5166" s="75">
        <v>40.274999999999999</v>
      </c>
      <c r="P5166" s="77">
        <v>0</v>
      </c>
      <c r="Q5166" s="77">
        <v>41.6175</v>
      </c>
    </row>
    <row r="5167" spans="1:17" x14ac:dyDescent="0.2">
      <c r="A5167" s="19">
        <v>41507757</v>
      </c>
      <c r="B5167" s="19" t="s">
        <v>2091</v>
      </c>
      <c r="C5167" s="72"/>
      <c r="D5167" s="73">
        <v>1072.5</v>
      </c>
      <c r="E5167" s="74">
        <v>0</v>
      </c>
      <c r="G5167" s="75">
        <v>265.68376000000001</v>
      </c>
      <c r="H5167" s="75">
        <v>311.08500000000004</v>
      </c>
      <c r="I5167" s="75">
        <v>301.05</v>
      </c>
      <c r="J5167" s="75">
        <v>284.32499999999999</v>
      </c>
      <c r="K5167" s="75">
        <v>234.14999999999998</v>
      </c>
      <c r="L5167" s="76">
        <v>125.78399999999999</v>
      </c>
      <c r="M5167" s="75">
        <v>301.05</v>
      </c>
      <c r="N5167" s="75">
        <v>301.05</v>
      </c>
      <c r="O5167" s="75">
        <v>301.05</v>
      </c>
      <c r="P5167" s="77">
        <v>125.78399999999999</v>
      </c>
      <c r="Q5167" s="77">
        <v>311.08500000000004</v>
      </c>
    </row>
    <row r="5168" spans="1:17" x14ac:dyDescent="0.2">
      <c r="A5168" s="19">
        <v>41507765</v>
      </c>
      <c r="B5168" s="19" t="s">
        <v>2092</v>
      </c>
      <c r="C5168" s="72"/>
      <c r="D5168" s="73">
        <v>1093.25</v>
      </c>
      <c r="E5168" s="74">
        <v>0</v>
      </c>
      <c r="G5168" s="75">
        <v>499.50675999999999</v>
      </c>
      <c r="H5168" s="75">
        <v>543.58500000000004</v>
      </c>
      <c r="I5168" s="75">
        <v>526.05000000000007</v>
      </c>
      <c r="J5168" s="75">
        <v>496.82499999999999</v>
      </c>
      <c r="K5168" s="75">
        <v>409.15</v>
      </c>
      <c r="L5168" s="76">
        <v>236.48400000000001</v>
      </c>
      <c r="M5168" s="75">
        <v>526.05000000000007</v>
      </c>
      <c r="N5168" s="75">
        <v>526.05000000000007</v>
      </c>
      <c r="O5168" s="75">
        <v>526.05000000000007</v>
      </c>
      <c r="P5168" s="77">
        <v>236.48400000000001</v>
      </c>
      <c r="Q5168" s="77">
        <v>543.58500000000004</v>
      </c>
    </row>
    <row r="5169" spans="1:17" x14ac:dyDescent="0.2">
      <c r="A5169" s="19">
        <v>41507773</v>
      </c>
      <c r="B5169" s="19" t="s">
        <v>2080</v>
      </c>
      <c r="C5169" s="72"/>
      <c r="D5169" s="73">
        <v>2162.25</v>
      </c>
      <c r="E5169" s="74">
        <v>0</v>
      </c>
      <c r="G5169" s="75">
        <v>358.05334999999997</v>
      </c>
      <c r="H5169" s="75">
        <v>443.61</v>
      </c>
      <c r="I5169" s="75">
        <v>429.3</v>
      </c>
      <c r="J5169" s="75">
        <v>405.45</v>
      </c>
      <c r="K5169" s="75">
        <v>333.9</v>
      </c>
      <c r="L5169" s="76">
        <v>169.51499999999999</v>
      </c>
      <c r="M5169" s="75">
        <v>429.3</v>
      </c>
      <c r="N5169" s="75">
        <v>429.3</v>
      </c>
      <c r="O5169" s="75">
        <v>429.3</v>
      </c>
      <c r="P5169" s="77">
        <v>169.51499999999999</v>
      </c>
      <c r="Q5169" s="77">
        <v>443.61</v>
      </c>
    </row>
    <row r="5170" spans="1:17" x14ac:dyDescent="0.2">
      <c r="A5170" s="19">
        <v>41507781</v>
      </c>
      <c r="B5170" s="19" t="s">
        <v>2079</v>
      </c>
      <c r="C5170" s="72"/>
      <c r="D5170" s="73">
        <v>2162.25</v>
      </c>
      <c r="E5170" s="74">
        <v>0</v>
      </c>
      <c r="G5170" s="75">
        <v>0</v>
      </c>
      <c r="H5170" s="75">
        <v>4720.1778000000004</v>
      </c>
      <c r="I5170" s="75">
        <v>4567.9139999999998</v>
      </c>
      <c r="J5170" s="75">
        <v>4314.1409999999996</v>
      </c>
      <c r="K5170" s="75">
        <v>3552.8219999999997</v>
      </c>
      <c r="L5170" s="76">
        <v>0</v>
      </c>
      <c r="M5170" s="75">
        <v>4567.9139999999998</v>
      </c>
      <c r="N5170" s="75">
        <v>4567.9139999999998</v>
      </c>
      <c r="O5170" s="75">
        <v>4567.9139999999998</v>
      </c>
      <c r="P5170" s="77">
        <v>0</v>
      </c>
      <c r="Q5170" s="77">
        <v>4720.1778000000004</v>
      </c>
    </row>
    <row r="5171" spans="1:17" x14ac:dyDescent="0.2">
      <c r="A5171" s="19">
        <v>41507799</v>
      </c>
      <c r="B5171" s="19" t="s">
        <v>2077</v>
      </c>
      <c r="C5171" s="72"/>
      <c r="D5171" s="73">
        <v>891</v>
      </c>
      <c r="E5171" s="74">
        <v>0</v>
      </c>
      <c r="G5171" s="75">
        <v>3518.5989200000004</v>
      </c>
      <c r="H5171" s="75">
        <v>11625</v>
      </c>
      <c r="I5171" s="75">
        <v>11250</v>
      </c>
      <c r="J5171" s="75">
        <v>10625</v>
      </c>
      <c r="K5171" s="75">
        <v>8750</v>
      </c>
      <c r="L5171" s="76">
        <v>10710.638999999999</v>
      </c>
      <c r="M5171" s="75">
        <v>11250</v>
      </c>
      <c r="N5171" s="75">
        <v>11250</v>
      </c>
      <c r="O5171" s="75">
        <v>11250</v>
      </c>
      <c r="P5171" s="77">
        <v>3518.5989200000004</v>
      </c>
      <c r="Q5171" s="77">
        <v>11625</v>
      </c>
    </row>
    <row r="5172" spans="1:17" x14ac:dyDescent="0.2">
      <c r="A5172" s="19">
        <v>41507815</v>
      </c>
      <c r="B5172" s="19" t="s">
        <v>2072</v>
      </c>
      <c r="C5172" s="72"/>
      <c r="D5172" s="73">
        <v>20</v>
      </c>
      <c r="E5172" s="74">
        <v>0</v>
      </c>
      <c r="G5172" s="75">
        <v>0</v>
      </c>
      <c r="H5172" s="75">
        <v>1621.3620000000001</v>
      </c>
      <c r="I5172" s="75">
        <v>1569.0600000000002</v>
      </c>
      <c r="J5172" s="75">
        <v>1481.89</v>
      </c>
      <c r="K5172" s="75">
        <v>1220.3799999999999</v>
      </c>
      <c r="L5172" s="76">
        <v>0</v>
      </c>
      <c r="M5172" s="75">
        <v>1569.0600000000002</v>
      </c>
      <c r="N5172" s="75">
        <v>1569.0600000000002</v>
      </c>
      <c r="O5172" s="75">
        <v>1569.0600000000002</v>
      </c>
      <c r="P5172" s="77">
        <v>0</v>
      </c>
      <c r="Q5172" s="77">
        <v>1621.3620000000001</v>
      </c>
    </row>
    <row r="5173" spans="1:17" x14ac:dyDescent="0.2">
      <c r="A5173" s="19">
        <v>41507864</v>
      </c>
      <c r="B5173" s="19" t="s">
        <v>2094</v>
      </c>
      <c r="C5173" s="72"/>
      <c r="D5173" s="73">
        <v>1231.75</v>
      </c>
      <c r="E5173" s="74">
        <v>0</v>
      </c>
      <c r="G5173" s="75">
        <v>250.61457799999999</v>
      </c>
      <c r="H5173" s="75">
        <v>533.46660000000008</v>
      </c>
      <c r="I5173" s="75">
        <v>516.25800000000004</v>
      </c>
      <c r="J5173" s="75">
        <v>487.577</v>
      </c>
      <c r="K5173" s="75">
        <v>401.53399999999999</v>
      </c>
      <c r="L5173" s="74" t="s">
        <v>674</v>
      </c>
      <c r="M5173" s="75">
        <v>516.25800000000004</v>
      </c>
      <c r="N5173" s="75">
        <v>516.25800000000004</v>
      </c>
      <c r="O5173" s="75">
        <v>516.25800000000004</v>
      </c>
      <c r="P5173" s="75">
        <v>250.61457799999999</v>
      </c>
      <c r="Q5173" s="75">
        <v>533.46660000000008</v>
      </c>
    </row>
    <row r="5174" spans="1:17" x14ac:dyDescent="0.2">
      <c r="A5174" s="19">
        <v>41507906</v>
      </c>
      <c r="B5174" s="19" t="s">
        <v>917</v>
      </c>
      <c r="C5174" s="72"/>
      <c r="D5174" s="73">
        <v>192.25</v>
      </c>
      <c r="E5174" s="74">
        <v>0</v>
      </c>
      <c r="G5174" s="75">
        <v>363.81338</v>
      </c>
      <c r="H5174" s="75">
        <v>2106.5057999999999</v>
      </c>
      <c r="I5174" s="75">
        <v>2038.5540000000001</v>
      </c>
      <c r="J5174" s="75">
        <v>1925.3009999999999</v>
      </c>
      <c r="K5174" s="75">
        <v>1585.5419999999999</v>
      </c>
      <c r="L5174" s="76">
        <v>331.31700000000001</v>
      </c>
      <c r="M5174" s="75">
        <v>2038.5540000000001</v>
      </c>
      <c r="N5174" s="75">
        <v>2038.5540000000001</v>
      </c>
      <c r="O5174" s="75">
        <v>2038.5540000000001</v>
      </c>
      <c r="P5174" s="77">
        <v>331.31700000000001</v>
      </c>
      <c r="Q5174" s="77">
        <v>2106.5057999999999</v>
      </c>
    </row>
    <row r="5175" spans="1:17" x14ac:dyDescent="0.2">
      <c r="A5175" s="19">
        <v>41507948</v>
      </c>
      <c r="B5175" s="19" t="s">
        <v>1377</v>
      </c>
      <c r="C5175" s="72" t="s">
        <v>1378</v>
      </c>
      <c r="D5175" s="73">
        <v>1114.75</v>
      </c>
      <c r="E5175" s="74">
        <v>0</v>
      </c>
      <c r="G5175" s="75">
        <v>3.09863</v>
      </c>
      <c r="H5175" s="75">
        <v>30.69</v>
      </c>
      <c r="I5175" s="75">
        <v>29.7</v>
      </c>
      <c r="J5175" s="75">
        <v>28.05</v>
      </c>
      <c r="K5175" s="75">
        <v>23.099999999999998</v>
      </c>
      <c r="L5175" s="76">
        <v>0</v>
      </c>
      <c r="M5175" s="75">
        <v>29.7</v>
      </c>
      <c r="N5175" s="75">
        <v>29.7</v>
      </c>
      <c r="O5175" s="75">
        <v>29.7</v>
      </c>
      <c r="P5175" s="77">
        <v>0</v>
      </c>
      <c r="Q5175" s="77">
        <v>30.69</v>
      </c>
    </row>
    <row r="5176" spans="1:17" x14ac:dyDescent="0.2">
      <c r="A5176" s="19">
        <v>41508052</v>
      </c>
      <c r="B5176" s="19" t="s">
        <v>209</v>
      </c>
      <c r="C5176" s="72"/>
      <c r="D5176" s="73">
        <v>46</v>
      </c>
      <c r="E5176" s="74">
        <v>0</v>
      </c>
      <c r="G5176" s="75">
        <v>1295.771127</v>
      </c>
      <c r="H5176" s="75">
        <v>2758.2219</v>
      </c>
      <c r="I5176" s="75">
        <v>2669.2470000000003</v>
      </c>
      <c r="J5176" s="75">
        <v>2520.9555</v>
      </c>
      <c r="K5176" s="75">
        <v>2076.0809999999997</v>
      </c>
      <c r="L5176" s="74" t="s">
        <v>674</v>
      </c>
      <c r="M5176" s="75">
        <v>2669.2470000000003</v>
      </c>
      <c r="N5176" s="75">
        <v>2669.2470000000003</v>
      </c>
      <c r="O5176" s="75">
        <v>2669.2470000000003</v>
      </c>
      <c r="P5176" s="75">
        <v>1295.771127</v>
      </c>
      <c r="Q5176" s="75">
        <v>2758.2219</v>
      </c>
    </row>
    <row r="5177" spans="1:17" x14ac:dyDescent="0.2">
      <c r="A5177" s="19">
        <v>41508102</v>
      </c>
      <c r="B5177" s="19" t="s">
        <v>171</v>
      </c>
      <c r="C5177" s="72"/>
      <c r="D5177" s="73">
        <v>307.25</v>
      </c>
      <c r="E5177" s="74">
        <v>0</v>
      </c>
      <c r="G5177" s="75">
        <v>0</v>
      </c>
      <c r="H5177" s="75">
        <v>0</v>
      </c>
      <c r="I5177" s="75">
        <v>0</v>
      </c>
      <c r="J5177" s="75">
        <v>0</v>
      </c>
      <c r="K5177" s="75">
        <v>0</v>
      </c>
      <c r="L5177" s="74" t="s">
        <v>674</v>
      </c>
      <c r="M5177" s="75">
        <v>0</v>
      </c>
      <c r="N5177" s="75">
        <v>0</v>
      </c>
      <c r="O5177" s="75">
        <v>0</v>
      </c>
      <c r="P5177" s="75">
        <v>0</v>
      </c>
      <c r="Q5177" s="75">
        <v>0</v>
      </c>
    </row>
    <row r="5178" spans="1:17" x14ac:dyDescent="0.2">
      <c r="A5178" s="19">
        <v>41508110</v>
      </c>
      <c r="B5178" s="19" t="s">
        <v>3831</v>
      </c>
      <c r="C5178" s="72"/>
      <c r="D5178" s="73">
        <v>62.75</v>
      </c>
      <c r="E5178" s="74">
        <v>0</v>
      </c>
      <c r="G5178" s="75">
        <v>33.968975</v>
      </c>
      <c r="H5178" s="75">
        <v>72.307500000000005</v>
      </c>
      <c r="I5178" s="75">
        <v>69.975000000000009</v>
      </c>
      <c r="J5178" s="75">
        <v>66.087499999999991</v>
      </c>
      <c r="K5178" s="75">
        <v>54.424999999999997</v>
      </c>
      <c r="L5178" s="74" t="s">
        <v>674</v>
      </c>
      <c r="M5178" s="75">
        <v>69.975000000000009</v>
      </c>
      <c r="N5178" s="75">
        <v>69.975000000000009</v>
      </c>
      <c r="O5178" s="75">
        <v>69.975000000000009</v>
      </c>
      <c r="P5178" s="75">
        <v>33.968975</v>
      </c>
      <c r="Q5178" s="75">
        <v>72.307500000000005</v>
      </c>
    </row>
    <row r="5179" spans="1:17" x14ac:dyDescent="0.2">
      <c r="A5179" s="19">
        <v>41508128</v>
      </c>
      <c r="B5179" s="19" t="s">
        <v>2789</v>
      </c>
      <c r="C5179" s="72"/>
      <c r="D5179" s="73">
        <v>129.25</v>
      </c>
      <c r="E5179" s="74">
        <v>0</v>
      </c>
      <c r="G5179" s="75">
        <v>0</v>
      </c>
      <c r="H5179" s="75">
        <v>0</v>
      </c>
      <c r="I5179" s="75">
        <v>0</v>
      </c>
      <c r="J5179" s="75">
        <v>0</v>
      </c>
      <c r="K5179" s="75">
        <v>0</v>
      </c>
      <c r="L5179" s="74" t="s">
        <v>674</v>
      </c>
      <c r="M5179" s="75">
        <v>0</v>
      </c>
      <c r="N5179" s="75">
        <v>0</v>
      </c>
      <c r="O5179" s="75">
        <v>0</v>
      </c>
      <c r="P5179" s="75">
        <v>0</v>
      </c>
      <c r="Q5179" s="75">
        <v>0</v>
      </c>
    </row>
    <row r="5180" spans="1:17" x14ac:dyDescent="0.2">
      <c r="A5180" s="19">
        <v>41508128</v>
      </c>
      <c r="B5180" s="19" t="s">
        <v>2789</v>
      </c>
      <c r="C5180" s="72"/>
      <c r="D5180" s="73">
        <v>129.25</v>
      </c>
      <c r="E5180" s="74">
        <v>0</v>
      </c>
      <c r="G5180" s="75">
        <v>418.54316999999998</v>
      </c>
      <c r="H5180" s="75">
        <v>251.89980000000003</v>
      </c>
      <c r="I5180" s="75">
        <v>243.77400000000003</v>
      </c>
      <c r="J5180" s="75">
        <v>230.23099999999999</v>
      </c>
      <c r="K5180" s="75">
        <v>189.602</v>
      </c>
      <c r="L5180" s="76">
        <v>165.36600000000001</v>
      </c>
      <c r="M5180" s="75">
        <v>243.77400000000003</v>
      </c>
      <c r="N5180" s="75">
        <v>243.77400000000003</v>
      </c>
      <c r="O5180" s="75">
        <v>243.77400000000003</v>
      </c>
      <c r="P5180" s="77">
        <v>165.36600000000001</v>
      </c>
      <c r="Q5180" s="77">
        <v>418.54316999999998</v>
      </c>
    </row>
    <row r="5181" spans="1:17" x14ac:dyDescent="0.2">
      <c r="A5181" s="19">
        <v>41508151</v>
      </c>
      <c r="B5181" s="19" t="s">
        <v>3078</v>
      </c>
      <c r="C5181" s="72"/>
      <c r="D5181" s="73">
        <v>209.5</v>
      </c>
      <c r="E5181" s="74">
        <v>0</v>
      </c>
      <c r="G5181" s="75">
        <v>0</v>
      </c>
      <c r="H5181" s="75">
        <v>142.90380000000002</v>
      </c>
      <c r="I5181" s="75">
        <v>138.29400000000001</v>
      </c>
      <c r="J5181" s="75">
        <v>130.61099999999999</v>
      </c>
      <c r="K5181" s="75">
        <v>107.562</v>
      </c>
      <c r="L5181" s="76">
        <v>0</v>
      </c>
      <c r="M5181" s="75">
        <v>138.29400000000001</v>
      </c>
      <c r="N5181" s="75">
        <v>138.29400000000001</v>
      </c>
      <c r="O5181" s="75">
        <v>138.29400000000001</v>
      </c>
      <c r="P5181" s="77">
        <v>0</v>
      </c>
      <c r="Q5181" s="77">
        <v>142.90380000000002</v>
      </c>
    </row>
    <row r="5182" spans="1:17" x14ac:dyDescent="0.2">
      <c r="A5182" s="19">
        <v>41508383</v>
      </c>
      <c r="B5182" s="19" t="s">
        <v>115</v>
      </c>
      <c r="C5182" s="72"/>
      <c r="D5182" s="73">
        <v>4.75</v>
      </c>
      <c r="E5182" s="74">
        <v>0</v>
      </c>
      <c r="G5182" s="75">
        <v>418.54316999999998</v>
      </c>
      <c r="H5182" s="75">
        <v>465</v>
      </c>
      <c r="I5182" s="75">
        <v>450</v>
      </c>
      <c r="J5182" s="75">
        <v>425</v>
      </c>
      <c r="K5182" s="75">
        <v>350</v>
      </c>
      <c r="L5182" s="76">
        <v>165.36600000000001</v>
      </c>
      <c r="M5182" s="75">
        <v>450</v>
      </c>
      <c r="N5182" s="75">
        <v>450</v>
      </c>
      <c r="O5182" s="75">
        <v>450</v>
      </c>
      <c r="P5182" s="77">
        <v>165.36600000000001</v>
      </c>
      <c r="Q5182" s="77">
        <v>465</v>
      </c>
    </row>
    <row r="5183" spans="1:17" x14ac:dyDescent="0.2">
      <c r="A5183" s="19">
        <v>41508433</v>
      </c>
      <c r="B5183" s="19" t="s">
        <v>3999</v>
      </c>
      <c r="C5183" s="72"/>
      <c r="D5183" s="73">
        <v>193.75</v>
      </c>
      <c r="E5183" s="74">
        <v>0</v>
      </c>
      <c r="G5183" s="75">
        <v>0</v>
      </c>
      <c r="H5183" s="75">
        <v>966.07470000000001</v>
      </c>
      <c r="I5183" s="75">
        <v>934.91099999999994</v>
      </c>
      <c r="J5183" s="75">
        <v>882.97149999999999</v>
      </c>
      <c r="K5183" s="75">
        <v>727.15299999999991</v>
      </c>
      <c r="L5183" s="76">
        <v>0</v>
      </c>
      <c r="M5183" s="75">
        <v>934.91099999999994</v>
      </c>
      <c r="N5183" s="75">
        <v>934.91099999999994</v>
      </c>
      <c r="O5183" s="75">
        <v>934.91099999999994</v>
      </c>
      <c r="P5183" s="77">
        <v>0</v>
      </c>
      <c r="Q5183" s="77">
        <v>966.07470000000001</v>
      </c>
    </row>
    <row r="5184" spans="1:17" x14ac:dyDescent="0.2">
      <c r="A5184" s="19">
        <v>41508458</v>
      </c>
      <c r="B5184" s="19" t="s">
        <v>279</v>
      </c>
      <c r="C5184" s="72"/>
      <c r="D5184" s="73">
        <v>19</v>
      </c>
      <c r="E5184" s="74">
        <v>0</v>
      </c>
      <c r="G5184" s="75">
        <v>0</v>
      </c>
      <c r="H5184" s="75">
        <v>1305.72</v>
      </c>
      <c r="I5184" s="75">
        <v>1263.6000000000001</v>
      </c>
      <c r="J5184" s="75">
        <v>1193.3999999999999</v>
      </c>
      <c r="K5184" s="75">
        <v>982.8</v>
      </c>
      <c r="L5184" s="76">
        <v>0</v>
      </c>
      <c r="M5184" s="75">
        <v>1263.6000000000001</v>
      </c>
      <c r="N5184" s="75">
        <v>1263.6000000000001</v>
      </c>
      <c r="O5184" s="75">
        <v>1263.6000000000001</v>
      </c>
      <c r="P5184" s="77">
        <v>0</v>
      </c>
      <c r="Q5184" s="77">
        <v>1305.72</v>
      </c>
    </row>
    <row r="5185" spans="1:17" x14ac:dyDescent="0.2">
      <c r="A5185" s="19">
        <v>41508466</v>
      </c>
      <c r="B5185" s="19" t="s">
        <v>4835</v>
      </c>
      <c r="C5185" s="72"/>
      <c r="D5185" s="73">
        <v>8</v>
      </c>
      <c r="E5185" s="74">
        <v>0</v>
      </c>
      <c r="G5185" s="75">
        <v>327.33319</v>
      </c>
      <c r="H5185" s="75">
        <v>333.68400000000003</v>
      </c>
      <c r="I5185" s="75">
        <v>322.92</v>
      </c>
      <c r="J5185" s="75">
        <v>304.98</v>
      </c>
      <c r="K5185" s="75">
        <v>251.16</v>
      </c>
      <c r="L5185" s="76">
        <v>98.12700000000001</v>
      </c>
      <c r="M5185" s="75">
        <v>322.92</v>
      </c>
      <c r="N5185" s="75">
        <v>322.92</v>
      </c>
      <c r="O5185" s="75">
        <v>322.92</v>
      </c>
      <c r="P5185" s="77">
        <v>98.12700000000001</v>
      </c>
      <c r="Q5185" s="77">
        <v>333.68400000000003</v>
      </c>
    </row>
    <row r="5186" spans="1:17" x14ac:dyDescent="0.2">
      <c r="A5186" s="19">
        <v>41508482</v>
      </c>
      <c r="B5186" s="19" t="s">
        <v>214</v>
      </c>
      <c r="C5186" s="72"/>
      <c r="D5186" s="73">
        <v>11.75</v>
      </c>
      <c r="E5186" s="74">
        <v>0</v>
      </c>
      <c r="G5186" s="75">
        <v>327.33319</v>
      </c>
      <c r="H5186" s="75">
        <v>333.68400000000003</v>
      </c>
      <c r="I5186" s="75">
        <v>322.92</v>
      </c>
      <c r="J5186" s="75">
        <v>304.98</v>
      </c>
      <c r="K5186" s="75">
        <v>251.16</v>
      </c>
      <c r="L5186" s="76">
        <v>98.12700000000001</v>
      </c>
      <c r="M5186" s="75">
        <v>322.92</v>
      </c>
      <c r="N5186" s="75">
        <v>322.92</v>
      </c>
      <c r="O5186" s="75">
        <v>322.92</v>
      </c>
      <c r="P5186" s="77">
        <v>98.12700000000001</v>
      </c>
      <c r="Q5186" s="77">
        <v>333.68400000000003</v>
      </c>
    </row>
    <row r="5187" spans="1:17" x14ac:dyDescent="0.2">
      <c r="A5187" s="19">
        <v>41508508</v>
      </c>
      <c r="B5187" s="19" t="s">
        <v>172</v>
      </c>
      <c r="C5187" s="72"/>
      <c r="D5187" s="73">
        <v>28.5</v>
      </c>
      <c r="E5187" s="74">
        <v>0</v>
      </c>
      <c r="G5187" s="75">
        <v>327.33319</v>
      </c>
      <c r="H5187" s="75">
        <v>333.68400000000003</v>
      </c>
      <c r="I5187" s="75">
        <v>322.92</v>
      </c>
      <c r="J5187" s="75">
        <v>304.98</v>
      </c>
      <c r="K5187" s="75">
        <v>251.16</v>
      </c>
      <c r="L5187" s="76">
        <v>98.12700000000001</v>
      </c>
      <c r="M5187" s="75">
        <v>322.92</v>
      </c>
      <c r="N5187" s="75">
        <v>322.92</v>
      </c>
      <c r="O5187" s="75">
        <v>322.92</v>
      </c>
      <c r="P5187" s="77">
        <v>98.12700000000001</v>
      </c>
      <c r="Q5187" s="77">
        <v>333.68400000000003</v>
      </c>
    </row>
    <row r="5188" spans="1:17" x14ac:dyDescent="0.2">
      <c r="A5188" s="19">
        <v>41508516</v>
      </c>
      <c r="B5188" s="19" t="s">
        <v>4301</v>
      </c>
      <c r="C5188" s="72"/>
      <c r="D5188" s="73">
        <v>38.25</v>
      </c>
      <c r="E5188" s="74">
        <v>0</v>
      </c>
      <c r="G5188" s="75">
        <v>11.171533</v>
      </c>
      <c r="H5188" s="75">
        <v>23.780100000000001</v>
      </c>
      <c r="I5188" s="75">
        <v>23.013000000000005</v>
      </c>
      <c r="J5188" s="75">
        <v>21.734500000000001</v>
      </c>
      <c r="K5188" s="75">
        <v>17.898999999999997</v>
      </c>
      <c r="L5188" s="74" t="s">
        <v>674</v>
      </c>
      <c r="M5188" s="75">
        <v>23.013000000000005</v>
      </c>
      <c r="N5188" s="75">
        <v>23.013000000000005</v>
      </c>
      <c r="O5188" s="75">
        <v>23.013000000000005</v>
      </c>
      <c r="P5188" s="75">
        <v>11.171533</v>
      </c>
      <c r="Q5188" s="75">
        <v>23.780100000000001</v>
      </c>
    </row>
    <row r="5189" spans="1:17" x14ac:dyDescent="0.2">
      <c r="A5189" s="19">
        <v>41508599</v>
      </c>
      <c r="B5189" s="19" t="s">
        <v>4748</v>
      </c>
      <c r="C5189" s="72"/>
      <c r="D5189" s="73">
        <v>28.75</v>
      </c>
      <c r="E5189" s="74">
        <v>0</v>
      </c>
      <c r="G5189" s="75">
        <v>120.59944</v>
      </c>
      <c r="H5189" s="75">
        <v>0</v>
      </c>
      <c r="I5189" s="75">
        <v>0</v>
      </c>
      <c r="J5189" s="75">
        <v>0</v>
      </c>
      <c r="K5189" s="75">
        <v>0</v>
      </c>
      <c r="L5189" s="76">
        <v>327.23099999999999</v>
      </c>
      <c r="M5189" s="75">
        <v>0</v>
      </c>
      <c r="N5189" s="75">
        <v>0</v>
      </c>
      <c r="O5189" s="75">
        <v>0</v>
      </c>
      <c r="P5189" s="77">
        <v>0</v>
      </c>
      <c r="Q5189" s="77">
        <v>327.23099999999999</v>
      </c>
    </row>
    <row r="5190" spans="1:17" x14ac:dyDescent="0.2">
      <c r="A5190" s="19">
        <v>41508771</v>
      </c>
      <c r="B5190" s="19" t="s">
        <v>4128</v>
      </c>
      <c r="C5190" s="72"/>
      <c r="D5190" s="73">
        <v>45.5</v>
      </c>
      <c r="E5190" s="74">
        <v>0</v>
      </c>
      <c r="G5190" s="75">
        <v>84.119250000000008</v>
      </c>
      <c r="H5190" s="75">
        <v>176.70000000000002</v>
      </c>
      <c r="I5190" s="75">
        <v>171</v>
      </c>
      <c r="J5190" s="75">
        <v>161.5</v>
      </c>
      <c r="K5190" s="75">
        <v>133</v>
      </c>
      <c r="L5190" s="76">
        <v>98.12700000000001</v>
      </c>
      <c r="M5190" s="75">
        <v>171</v>
      </c>
      <c r="N5190" s="75">
        <v>171</v>
      </c>
      <c r="O5190" s="75">
        <v>171</v>
      </c>
      <c r="P5190" s="77">
        <v>84.119250000000008</v>
      </c>
      <c r="Q5190" s="77">
        <v>176.70000000000002</v>
      </c>
    </row>
    <row r="5191" spans="1:17" x14ac:dyDescent="0.2">
      <c r="A5191" s="19">
        <v>41509001</v>
      </c>
      <c r="B5191" s="19" t="s">
        <v>306</v>
      </c>
      <c r="C5191" s="72"/>
      <c r="D5191" s="73">
        <v>76.25</v>
      </c>
      <c r="E5191" s="74">
        <v>0</v>
      </c>
      <c r="G5191" s="75">
        <v>360.77177999999998</v>
      </c>
      <c r="H5191" s="75">
        <v>553.57320000000004</v>
      </c>
      <c r="I5191" s="75">
        <v>535.71600000000001</v>
      </c>
      <c r="J5191" s="75">
        <v>505.95400000000001</v>
      </c>
      <c r="K5191" s="75">
        <v>416.66800000000001</v>
      </c>
      <c r="L5191" s="76">
        <v>327.23099999999999</v>
      </c>
      <c r="M5191" s="75">
        <v>535.71600000000001</v>
      </c>
      <c r="N5191" s="75">
        <v>535.71600000000001</v>
      </c>
      <c r="O5191" s="75">
        <v>535.71600000000001</v>
      </c>
      <c r="P5191" s="77">
        <v>327.23099999999999</v>
      </c>
      <c r="Q5191" s="77">
        <v>553.57320000000004</v>
      </c>
    </row>
    <row r="5192" spans="1:17" x14ac:dyDescent="0.2">
      <c r="A5192" s="19">
        <v>41509027</v>
      </c>
      <c r="B5192" s="19" t="s">
        <v>1363</v>
      </c>
      <c r="C5192" s="72"/>
      <c r="D5192" s="73">
        <v>24.5</v>
      </c>
      <c r="E5192" s="74">
        <v>0</v>
      </c>
      <c r="G5192" s="75">
        <v>360.77177999999998</v>
      </c>
      <c r="H5192" s="75">
        <v>553.57320000000004</v>
      </c>
      <c r="I5192" s="75">
        <v>535.71600000000001</v>
      </c>
      <c r="J5192" s="75">
        <v>505.95400000000001</v>
      </c>
      <c r="K5192" s="75">
        <v>416.66800000000001</v>
      </c>
      <c r="L5192" s="76">
        <v>327.23099999999999</v>
      </c>
      <c r="M5192" s="75">
        <v>535.71600000000001</v>
      </c>
      <c r="N5192" s="75">
        <v>535.71600000000001</v>
      </c>
      <c r="O5192" s="75">
        <v>535.71600000000001</v>
      </c>
      <c r="P5192" s="77">
        <v>327.23099999999999</v>
      </c>
      <c r="Q5192" s="77">
        <v>553.57320000000004</v>
      </c>
    </row>
    <row r="5193" spans="1:17" x14ac:dyDescent="0.2">
      <c r="A5193" s="19">
        <v>41509043</v>
      </c>
      <c r="B5193" s="19" t="s">
        <v>4685</v>
      </c>
      <c r="C5193" s="72"/>
      <c r="D5193" s="73">
        <v>176</v>
      </c>
      <c r="E5193" s="74">
        <v>0</v>
      </c>
      <c r="G5193" s="75">
        <v>360.77177999999998</v>
      </c>
      <c r="H5193" s="75">
        <v>553.57320000000004</v>
      </c>
      <c r="I5193" s="75">
        <v>535.71600000000001</v>
      </c>
      <c r="J5193" s="75">
        <v>505.95400000000001</v>
      </c>
      <c r="K5193" s="75">
        <v>416.66800000000001</v>
      </c>
      <c r="L5193" s="76">
        <v>327.23099999999999</v>
      </c>
      <c r="M5193" s="75">
        <v>535.71600000000001</v>
      </c>
      <c r="N5193" s="75">
        <v>535.71600000000001</v>
      </c>
      <c r="O5193" s="75">
        <v>535.71600000000001</v>
      </c>
      <c r="P5193" s="77">
        <v>327.23099999999999</v>
      </c>
      <c r="Q5193" s="77">
        <v>553.57320000000004</v>
      </c>
    </row>
    <row r="5194" spans="1:17" x14ac:dyDescent="0.2">
      <c r="A5194" s="19">
        <v>41509100</v>
      </c>
      <c r="B5194" s="19" t="s">
        <v>3714</v>
      </c>
      <c r="C5194" s="72"/>
      <c r="D5194" s="73">
        <v>1212.75</v>
      </c>
      <c r="E5194" s="74">
        <v>0</v>
      </c>
      <c r="G5194" s="75">
        <v>0</v>
      </c>
      <c r="H5194" s="75">
        <v>1171.1025</v>
      </c>
      <c r="I5194" s="75">
        <v>1133.325</v>
      </c>
      <c r="J5194" s="75">
        <v>1070.3625</v>
      </c>
      <c r="K5194" s="75">
        <v>881.47499999999991</v>
      </c>
      <c r="L5194" s="76">
        <v>0</v>
      </c>
      <c r="M5194" s="75">
        <v>1133.325</v>
      </c>
      <c r="N5194" s="75">
        <v>1133.325</v>
      </c>
      <c r="O5194" s="75">
        <v>1133.325</v>
      </c>
      <c r="P5194" s="77">
        <v>0</v>
      </c>
      <c r="Q5194" s="77">
        <v>1171.1025</v>
      </c>
    </row>
    <row r="5195" spans="1:17" x14ac:dyDescent="0.2">
      <c r="A5195" s="19">
        <v>41509175</v>
      </c>
      <c r="B5195" s="19" t="s">
        <v>2874</v>
      </c>
      <c r="C5195" s="72"/>
      <c r="D5195" s="73">
        <v>4.75</v>
      </c>
      <c r="E5195" s="74">
        <v>0</v>
      </c>
      <c r="G5195" s="75">
        <v>1216.10772</v>
      </c>
      <c r="H5195" s="75">
        <v>6510</v>
      </c>
      <c r="I5195" s="75">
        <v>6300</v>
      </c>
      <c r="J5195" s="75">
        <v>5950</v>
      </c>
      <c r="K5195" s="75">
        <v>4900</v>
      </c>
      <c r="L5195" s="76">
        <v>2726.5950000000003</v>
      </c>
      <c r="M5195" s="75">
        <v>6300</v>
      </c>
      <c r="N5195" s="75">
        <v>6300</v>
      </c>
      <c r="O5195" s="75">
        <v>6300</v>
      </c>
      <c r="P5195" s="77">
        <v>1216.10772</v>
      </c>
      <c r="Q5195" s="77">
        <v>6510</v>
      </c>
    </row>
    <row r="5196" spans="1:17" x14ac:dyDescent="0.2">
      <c r="A5196" s="19">
        <v>41509241</v>
      </c>
      <c r="B5196" s="19" t="s">
        <v>2878</v>
      </c>
      <c r="C5196" s="72"/>
      <c r="D5196" s="73">
        <v>5.25</v>
      </c>
      <c r="E5196" s="74">
        <v>0</v>
      </c>
      <c r="G5196" s="75">
        <v>84.119250000000008</v>
      </c>
      <c r="H5196" s="75">
        <v>474.06750000000005</v>
      </c>
      <c r="I5196" s="75">
        <v>458.77500000000003</v>
      </c>
      <c r="J5196" s="75">
        <v>433.28749999999997</v>
      </c>
      <c r="K5196" s="75">
        <v>356.82499999999999</v>
      </c>
      <c r="L5196" s="76">
        <v>98.12700000000001</v>
      </c>
      <c r="M5196" s="75">
        <v>458.77500000000003</v>
      </c>
      <c r="N5196" s="75">
        <v>458.77500000000003</v>
      </c>
      <c r="O5196" s="75">
        <v>458.77500000000003</v>
      </c>
      <c r="P5196" s="77">
        <v>84.119250000000008</v>
      </c>
      <c r="Q5196" s="77">
        <v>474.06750000000005</v>
      </c>
    </row>
    <row r="5197" spans="1:17" x14ac:dyDescent="0.2">
      <c r="A5197" s="19">
        <v>41509266</v>
      </c>
      <c r="B5197" s="19" t="s">
        <v>2879</v>
      </c>
      <c r="C5197" s="72"/>
      <c r="D5197" s="73">
        <v>6.25</v>
      </c>
      <c r="E5197" s="74">
        <v>0</v>
      </c>
      <c r="G5197" s="75">
        <v>77.522779999999997</v>
      </c>
      <c r="H5197" s="75">
        <v>84.276600000000002</v>
      </c>
      <c r="I5197" s="75">
        <v>81.558000000000007</v>
      </c>
      <c r="J5197" s="75">
        <v>77.027000000000001</v>
      </c>
      <c r="K5197" s="75">
        <v>63.433999999999997</v>
      </c>
      <c r="L5197" s="76">
        <v>49.509</v>
      </c>
      <c r="M5197" s="75">
        <v>81.558000000000007</v>
      </c>
      <c r="N5197" s="75">
        <v>81.558000000000007</v>
      </c>
      <c r="O5197" s="75">
        <v>81.558000000000007</v>
      </c>
      <c r="P5197" s="77">
        <v>49.509</v>
      </c>
      <c r="Q5197" s="77">
        <v>84.276600000000002</v>
      </c>
    </row>
    <row r="5198" spans="1:17" x14ac:dyDescent="0.2">
      <c r="A5198" s="19">
        <v>41509340</v>
      </c>
      <c r="B5198" s="19" t="s">
        <v>173</v>
      </c>
      <c r="C5198" s="72"/>
      <c r="D5198" s="73">
        <v>6.25</v>
      </c>
      <c r="E5198" s="74">
        <v>0</v>
      </c>
      <c r="G5198" s="75">
        <v>1026.5970299999999</v>
      </c>
      <c r="H5198" s="75">
        <v>5274.3462000000009</v>
      </c>
      <c r="I5198" s="75">
        <v>5104.2060000000001</v>
      </c>
      <c r="J5198" s="75">
        <v>4820.6390000000001</v>
      </c>
      <c r="K5198" s="75">
        <v>3969.9379999999996</v>
      </c>
      <c r="L5198" s="76">
        <v>2494.152</v>
      </c>
      <c r="M5198" s="75">
        <v>5104.2060000000001</v>
      </c>
      <c r="N5198" s="75">
        <v>5104.2060000000001</v>
      </c>
      <c r="O5198" s="75">
        <v>5104.2060000000001</v>
      </c>
      <c r="P5198" s="77">
        <v>1026.5970299999999</v>
      </c>
      <c r="Q5198" s="77">
        <v>5274.3462000000009</v>
      </c>
    </row>
    <row r="5199" spans="1:17" x14ac:dyDescent="0.2">
      <c r="A5199" s="19">
        <v>41509357</v>
      </c>
      <c r="B5199" s="19" t="s">
        <v>2845</v>
      </c>
      <c r="C5199" s="72"/>
      <c r="D5199" s="73">
        <v>7</v>
      </c>
      <c r="E5199" s="74">
        <v>0</v>
      </c>
      <c r="G5199" s="75">
        <v>126.77768999999999</v>
      </c>
      <c r="H5199" s="75">
        <v>338.52000000000004</v>
      </c>
      <c r="I5199" s="75">
        <v>327.60000000000002</v>
      </c>
      <c r="J5199" s="75">
        <v>309.39999999999998</v>
      </c>
      <c r="K5199" s="75">
        <v>254.79999999999998</v>
      </c>
      <c r="L5199" s="76">
        <v>157.25700000000001</v>
      </c>
      <c r="M5199" s="75">
        <v>327.60000000000002</v>
      </c>
      <c r="N5199" s="75">
        <v>327.60000000000002</v>
      </c>
      <c r="O5199" s="75">
        <v>327.60000000000002</v>
      </c>
      <c r="P5199" s="77">
        <v>126.77768999999999</v>
      </c>
      <c r="Q5199" s="77">
        <v>338.52000000000004</v>
      </c>
    </row>
    <row r="5200" spans="1:17" x14ac:dyDescent="0.2">
      <c r="A5200" s="19">
        <v>41509381</v>
      </c>
      <c r="B5200" s="19" t="s">
        <v>2887</v>
      </c>
      <c r="C5200" s="72"/>
      <c r="D5200" s="73">
        <v>9</v>
      </c>
      <c r="E5200" s="74">
        <v>0</v>
      </c>
      <c r="G5200" s="75">
        <v>157.07962999999998</v>
      </c>
      <c r="H5200" s="75">
        <v>1387.9971</v>
      </c>
      <c r="I5200" s="75">
        <v>1343.223</v>
      </c>
      <c r="J5200" s="75">
        <v>1268.5995</v>
      </c>
      <c r="K5200" s="75">
        <v>1044.729</v>
      </c>
      <c r="L5200" s="76">
        <v>500.87700000000001</v>
      </c>
      <c r="M5200" s="75">
        <v>1343.223</v>
      </c>
      <c r="N5200" s="75">
        <v>1343.223</v>
      </c>
      <c r="O5200" s="75">
        <v>1343.223</v>
      </c>
      <c r="P5200" s="77">
        <v>157.07962999999998</v>
      </c>
      <c r="Q5200" s="77">
        <v>1387.9971</v>
      </c>
    </row>
    <row r="5201" spans="1:17" x14ac:dyDescent="0.2">
      <c r="A5201" s="19">
        <v>41509407</v>
      </c>
      <c r="B5201" s="19" t="s">
        <v>2868</v>
      </c>
      <c r="C5201" s="72"/>
      <c r="D5201" s="73">
        <v>27.5</v>
      </c>
      <c r="E5201" s="74">
        <v>0</v>
      </c>
      <c r="G5201" s="75">
        <v>169.58821</v>
      </c>
      <c r="H5201" s="75">
        <v>103.69500000000001</v>
      </c>
      <c r="I5201" s="75">
        <v>100.35000000000001</v>
      </c>
      <c r="J5201" s="75">
        <v>94.774999999999991</v>
      </c>
      <c r="K5201" s="75">
        <v>78.05</v>
      </c>
      <c r="L5201" s="76">
        <v>157.25700000000001</v>
      </c>
      <c r="M5201" s="75">
        <v>100.35000000000001</v>
      </c>
      <c r="N5201" s="75">
        <v>100.35000000000001</v>
      </c>
      <c r="O5201" s="75">
        <v>100.35000000000001</v>
      </c>
      <c r="P5201" s="77">
        <v>78.05</v>
      </c>
      <c r="Q5201" s="77">
        <v>169.58821</v>
      </c>
    </row>
    <row r="5202" spans="1:17" x14ac:dyDescent="0.2">
      <c r="A5202" s="19">
        <v>41509415</v>
      </c>
      <c r="B5202" s="19" t="s">
        <v>119</v>
      </c>
      <c r="C5202" s="72"/>
      <c r="D5202" s="73">
        <v>20.5</v>
      </c>
      <c r="E5202" s="74">
        <v>0</v>
      </c>
      <c r="G5202" s="75">
        <v>169.58821</v>
      </c>
      <c r="H5202" s="75">
        <v>95.3994</v>
      </c>
      <c r="I5202" s="75">
        <v>92.322000000000003</v>
      </c>
      <c r="J5202" s="75">
        <v>87.192999999999998</v>
      </c>
      <c r="K5202" s="75">
        <v>71.805999999999997</v>
      </c>
      <c r="L5202" s="76">
        <v>157.25700000000001</v>
      </c>
      <c r="M5202" s="75">
        <v>92.322000000000003</v>
      </c>
      <c r="N5202" s="75">
        <v>92.322000000000003</v>
      </c>
      <c r="O5202" s="75">
        <v>92.322000000000003</v>
      </c>
      <c r="P5202" s="77">
        <v>71.805999999999997</v>
      </c>
      <c r="Q5202" s="77">
        <v>169.58821</v>
      </c>
    </row>
    <row r="5203" spans="1:17" x14ac:dyDescent="0.2">
      <c r="A5203" s="19">
        <v>41509423</v>
      </c>
      <c r="B5203" s="19" t="s">
        <v>4111</v>
      </c>
      <c r="C5203" s="72"/>
      <c r="D5203" s="73">
        <v>12.5</v>
      </c>
      <c r="E5203" s="74">
        <v>0</v>
      </c>
      <c r="G5203" s="75">
        <v>169.58821</v>
      </c>
      <c r="H5203" s="75">
        <v>95.3994</v>
      </c>
      <c r="I5203" s="75">
        <v>92.322000000000003</v>
      </c>
      <c r="J5203" s="75">
        <v>87.192999999999998</v>
      </c>
      <c r="K5203" s="75">
        <v>71.805999999999997</v>
      </c>
      <c r="L5203" s="76">
        <v>157.25700000000001</v>
      </c>
      <c r="M5203" s="75">
        <v>92.322000000000003</v>
      </c>
      <c r="N5203" s="75">
        <v>92.322000000000003</v>
      </c>
      <c r="O5203" s="75">
        <v>92.322000000000003</v>
      </c>
      <c r="P5203" s="77">
        <v>71.805999999999997</v>
      </c>
      <c r="Q5203" s="77">
        <v>169.58821</v>
      </c>
    </row>
    <row r="5204" spans="1:17" x14ac:dyDescent="0.2">
      <c r="A5204" s="19">
        <v>41509456</v>
      </c>
      <c r="B5204" s="19" t="s">
        <v>2864</v>
      </c>
      <c r="C5204" s="72"/>
      <c r="D5204" s="73">
        <v>17.25</v>
      </c>
      <c r="E5204" s="74">
        <v>0</v>
      </c>
      <c r="G5204" s="75">
        <v>169.58821</v>
      </c>
      <c r="H5204" s="75" t="e">
        <v>#N/A</v>
      </c>
      <c r="I5204" s="75" t="e">
        <v>#N/A</v>
      </c>
      <c r="J5204" s="75" t="e">
        <v>#N/A</v>
      </c>
      <c r="K5204" s="75" t="e">
        <v>#N/A</v>
      </c>
      <c r="L5204" s="76">
        <v>157.25700000000001</v>
      </c>
      <c r="M5204" s="75" t="e">
        <v>#N/A</v>
      </c>
      <c r="N5204" s="75" t="e">
        <v>#N/A</v>
      </c>
      <c r="O5204" s="75" t="e">
        <v>#N/A</v>
      </c>
      <c r="P5204" s="77"/>
      <c r="Q5204" s="77"/>
    </row>
    <row r="5205" spans="1:17" x14ac:dyDescent="0.2">
      <c r="A5205" s="19">
        <v>41509530</v>
      </c>
      <c r="B5205" s="19" t="s">
        <v>2891</v>
      </c>
      <c r="C5205" s="72"/>
      <c r="D5205" s="73">
        <v>7</v>
      </c>
      <c r="E5205" s="74">
        <v>0</v>
      </c>
      <c r="G5205" s="75">
        <v>169.58821</v>
      </c>
      <c r="H5205" s="75">
        <v>107.80560000000001</v>
      </c>
      <c r="I5205" s="75">
        <v>104.328</v>
      </c>
      <c r="J5205" s="75">
        <v>98.531999999999996</v>
      </c>
      <c r="K5205" s="75">
        <v>81.143999999999991</v>
      </c>
      <c r="L5205" s="76">
        <v>157.25700000000001</v>
      </c>
      <c r="M5205" s="75">
        <v>104.328</v>
      </c>
      <c r="N5205" s="75">
        <v>104.328</v>
      </c>
      <c r="O5205" s="75">
        <v>104.328</v>
      </c>
      <c r="P5205" s="77">
        <v>81.143999999999991</v>
      </c>
      <c r="Q5205" s="77">
        <v>169.58821</v>
      </c>
    </row>
    <row r="5206" spans="1:17" x14ac:dyDescent="0.2">
      <c r="A5206" s="19">
        <v>41509555</v>
      </c>
      <c r="B5206" s="19" t="s">
        <v>2892</v>
      </c>
      <c r="C5206" s="72"/>
      <c r="D5206" s="73">
        <v>5</v>
      </c>
      <c r="E5206" s="74">
        <v>0</v>
      </c>
      <c r="G5206" s="75">
        <v>169.58821</v>
      </c>
      <c r="H5206" s="75">
        <v>107.80560000000001</v>
      </c>
      <c r="I5206" s="75">
        <v>104.328</v>
      </c>
      <c r="J5206" s="75">
        <v>98.531999999999996</v>
      </c>
      <c r="K5206" s="75">
        <v>81.143999999999991</v>
      </c>
      <c r="L5206" s="76">
        <v>157.25700000000001</v>
      </c>
      <c r="M5206" s="75">
        <v>104.328</v>
      </c>
      <c r="N5206" s="75">
        <v>104.328</v>
      </c>
      <c r="O5206" s="75">
        <v>104.328</v>
      </c>
      <c r="P5206" s="77">
        <v>81.143999999999991</v>
      </c>
      <c r="Q5206" s="77">
        <v>169.58821</v>
      </c>
    </row>
    <row r="5207" spans="1:17" x14ac:dyDescent="0.2">
      <c r="A5207" s="19">
        <v>41509571</v>
      </c>
      <c r="B5207" s="19" t="s">
        <v>2893</v>
      </c>
      <c r="C5207" s="72"/>
      <c r="D5207" s="73">
        <v>4.75</v>
      </c>
      <c r="E5207" s="74">
        <v>0</v>
      </c>
      <c r="G5207" s="75">
        <v>169.58821</v>
      </c>
      <c r="H5207" s="75">
        <v>107.80560000000001</v>
      </c>
      <c r="I5207" s="75">
        <v>104.328</v>
      </c>
      <c r="J5207" s="75">
        <v>98.531999999999996</v>
      </c>
      <c r="K5207" s="75">
        <v>81.143999999999991</v>
      </c>
      <c r="L5207" s="76">
        <v>157.25700000000001</v>
      </c>
      <c r="M5207" s="75">
        <v>104.328</v>
      </c>
      <c r="N5207" s="75">
        <v>104.328</v>
      </c>
      <c r="O5207" s="75">
        <v>104.328</v>
      </c>
      <c r="P5207" s="77">
        <v>81.143999999999991</v>
      </c>
      <c r="Q5207" s="77">
        <v>169.58821</v>
      </c>
    </row>
    <row r="5208" spans="1:17" x14ac:dyDescent="0.2">
      <c r="A5208" s="19">
        <v>41509589</v>
      </c>
      <c r="B5208" s="19" t="s">
        <v>210</v>
      </c>
      <c r="C5208" s="72"/>
      <c r="D5208" s="73">
        <v>7</v>
      </c>
      <c r="E5208" s="74">
        <v>0</v>
      </c>
      <c r="G5208" s="75">
        <v>0</v>
      </c>
      <c r="H5208" s="75">
        <v>107.80560000000001</v>
      </c>
      <c r="I5208" s="75">
        <v>104.328</v>
      </c>
      <c r="J5208" s="75">
        <v>98.531999999999996</v>
      </c>
      <c r="K5208" s="75">
        <v>81.143999999999991</v>
      </c>
      <c r="L5208" s="76">
        <v>0</v>
      </c>
      <c r="M5208" s="75">
        <v>104.328</v>
      </c>
      <c r="N5208" s="75">
        <v>104.328</v>
      </c>
      <c r="O5208" s="75">
        <v>104.328</v>
      </c>
      <c r="P5208" s="77">
        <v>0</v>
      </c>
      <c r="Q5208" s="77">
        <v>107.80560000000001</v>
      </c>
    </row>
    <row r="5209" spans="1:17" x14ac:dyDescent="0.2">
      <c r="A5209" s="19">
        <v>41509696</v>
      </c>
      <c r="B5209" s="19" t="s">
        <v>4403</v>
      </c>
      <c r="C5209" s="72"/>
      <c r="D5209" s="73">
        <v>4.5</v>
      </c>
      <c r="E5209" s="74">
        <v>0</v>
      </c>
      <c r="G5209" s="75">
        <v>169.58821</v>
      </c>
      <c r="H5209" s="75">
        <v>107.80560000000001</v>
      </c>
      <c r="I5209" s="75">
        <v>104.328</v>
      </c>
      <c r="J5209" s="75">
        <v>98.531999999999996</v>
      </c>
      <c r="K5209" s="75">
        <v>81.143999999999991</v>
      </c>
      <c r="L5209" s="76">
        <v>157.25700000000001</v>
      </c>
      <c r="M5209" s="75">
        <v>104.328</v>
      </c>
      <c r="N5209" s="75">
        <v>104.328</v>
      </c>
      <c r="O5209" s="75">
        <v>104.328</v>
      </c>
      <c r="P5209" s="77">
        <v>81.143999999999991</v>
      </c>
      <c r="Q5209" s="77">
        <v>169.58821</v>
      </c>
    </row>
    <row r="5210" spans="1:17" x14ac:dyDescent="0.2">
      <c r="A5210" s="19">
        <v>41509811</v>
      </c>
      <c r="B5210" s="19" t="s">
        <v>174</v>
      </c>
      <c r="C5210" s="72"/>
      <c r="D5210" s="73">
        <v>32.25</v>
      </c>
      <c r="E5210" s="74">
        <v>0</v>
      </c>
      <c r="G5210" s="75">
        <v>305.03446000000002</v>
      </c>
      <c r="H5210" s="75">
        <v>618.59879999999998</v>
      </c>
      <c r="I5210" s="75">
        <v>598.64400000000001</v>
      </c>
      <c r="J5210" s="75">
        <v>565.38599999999997</v>
      </c>
      <c r="K5210" s="75">
        <v>465.61199999999997</v>
      </c>
      <c r="L5210" s="76">
        <v>327.23099999999999</v>
      </c>
      <c r="M5210" s="75">
        <v>598.64400000000001</v>
      </c>
      <c r="N5210" s="75">
        <v>598.64400000000001</v>
      </c>
      <c r="O5210" s="75">
        <v>598.64400000000001</v>
      </c>
      <c r="P5210" s="77">
        <v>305.03446000000002</v>
      </c>
      <c r="Q5210" s="77">
        <v>618.59879999999998</v>
      </c>
    </row>
    <row r="5211" spans="1:17" x14ac:dyDescent="0.2">
      <c r="A5211" s="19">
        <v>41509829</v>
      </c>
      <c r="B5211" s="19" t="s">
        <v>4383</v>
      </c>
      <c r="C5211" s="72"/>
      <c r="D5211" s="73">
        <v>13</v>
      </c>
      <c r="E5211" s="74">
        <v>0</v>
      </c>
      <c r="G5211" s="75">
        <v>305.03446000000002</v>
      </c>
      <c r="H5211" s="75">
        <v>618.59879999999998</v>
      </c>
      <c r="I5211" s="75">
        <v>598.64400000000001</v>
      </c>
      <c r="J5211" s="75">
        <v>565.38599999999997</v>
      </c>
      <c r="K5211" s="75">
        <v>465.61199999999997</v>
      </c>
      <c r="L5211" s="76">
        <v>327.23099999999999</v>
      </c>
      <c r="M5211" s="75">
        <v>598.64400000000001</v>
      </c>
      <c r="N5211" s="75">
        <v>598.64400000000001</v>
      </c>
      <c r="O5211" s="75">
        <v>598.64400000000001</v>
      </c>
      <c r="P5211" s="77">
        <v>305.03446000000002</v>
      </c>
      <c r="Q5211" s="77">
        <v>618.59879999999998</v>
      </c>
    </row>
    <row r="5212" spans="1:17" x14ac:dyDescent="0.2">
      <c r="A5212" s="19">
        <v>41509936</v>
      </c>
      <c r="B5212" s="19" t="s">
        <v>1555</v>
      </c>
      <c r="C5212" s="72"/>
      <c r="D5212" s="73">
        <v>43</v>
      </c>
      <c r="E5212" s="74">
        <v>0</v>
      </c>
      <c r="G5212" s="75">
        <v>305.03446000000002</v>
      </c>
      <c r="H5212" s="75">
        <v>618.59879999999998</v>
      </c>
      <c r="I5212" s="75">
        <v>598.64400000000001</v>
      </c>
      <c r="J5212" s="75">
        <v>565.38599999999997</v>
      </c>
      <c r="K5212" s="75">
        <v>465.61199999999997</v>
      </c>
      <c r="L5212" s="76">
        <v>327.23099999999999</v>
      </c>
      <c r="M5212" s="75">
        <v>598.64400000000001</v>
      </c>
      <c r="N5212" s="75">
        <v>598.64400000000001</v>
      </c>
      <c r="O5212" s="75">
        <v>598.64400000000001</v>
      </c>
      <c r="P5212" s="77">
        <v>305.03446000000002</v>
      </c>
      <c r="Q5212" s="77">
        <v>618.59879999999998</v>
      </c>
    </row>
    <row r="5213" spans="1:17" x14ac:dyDescent="0.2">
      <c r="A5213" s="19">
        <v>41509944</v>
      </c>
      <c r="B5213" s="19" t="s">
        <v>1553</v>
      </c>
      <c r="C5213" s="72"/>
      <c r="D5213" s="73">
        <v>77.5</v>
      </c>
      <c r="E5213" s="74">
        <v>0</v>
      </c>
      <c r="G5213" s="75">
        <v>0</v>
      </c>
      <c r="H5213" s="75">
        <v>618.59879999999998</v>
      </c>
      <c r="I5213" s="75">
        <v>598.64400000000001</v>
      </c>
      <c r="J5213" s="75">
        <v>565.38599999999997</v>
      </c>
      <c r="K5213" s="75">
        <v>465.61199999999997</v>
      </c>
      <c r="L5213" s="76">
        <v>0</v>
      </c>
      <c r="M5213" s="75">
        <v>598.64400000000001</v>
      </c>
      <c r="N5213" s="75">
        <v>598.64400000000001</v>
      </c>
      <c r="O5213" s="75">
        <v>598.64400000000001</v>
      </c>
      <c r="P5213" s="77">
        <v>0</v>
      </c>
      <c r="Q5213" s="77">
        <v>618.59879999999998</v>
      </c>
    </row>
    <row r="5214" spans="1:17" x14ac:dyDescent="0.2">
      <c r="A5214" s="19">
        <v>41509951</v>
      </c>
      <c r="B5214" s="19" t="s">
        <v>1554</v>
      </c>
      <c r="C5214" s="72"/>
      <c r="D5214" s="73">
        <v>60.5</v>
      </c>
      <c r="E5214" s="74">
        <v>0</v>
      </c>
      <c r="G5214" s="75">
        <v>305.03446000000002</v>
      </c>
      <c r="H5214" s="75">
        <v>618.59879999999998</v>
      </c>
      <c r="I5214" s="75">
        <v>598.64400000000001</v>
      </c>
      <c r="J5214" s="75">
        <v>565.38599999999997</v>
      </c>
      <c r="K5214" s="75">
        <v>465.61199999999997</v>
      </c>
      <c r="L5214" s="76">
        <v>327.23099999999999</v>
      </c>
      <c r="M5214" s="75">
        <v>598.64400000000001</v>
      </c>
      <c r="N5214" s="75">
        <v>598.64400000000001</v>
      </c>
      <c r="O5214" s="75">
        <v>598.64400000000001</v>
      </c>
      <c r="P5214" s="77">
        <v>305.03446000000002</v>
      </c>
      <c r="Q5214" s="77">
        <v>618.59879999999998</v>
      </c>
    </row>
    <row r="5215" spans="1:17" x14ac:dyDescent="0.2">
      <c r="A5215" s="19">
        <v>41510074</v>
      </c>
      <c r="B5215" s="19" t="s">
        <v>113</v>
      </c>
      <c r="C5215" s="72"/>
      <c r="D5215" s="73">
        <v>8.5</v>
      </c>
      <c r="E5215" s="74">
        <v>0</v>
      </c>
      <c r="G5215" s="75">
        <v>0</v>
      </c>
      <c r="H5215" s="75">
        <v>88.982400000000013</v>
      </c>
      <c r="I5215" s="75">
        <v>86.112000000000009</v>
      </c>
      <c r="J5215" s="75">
        <v>81.328000000000003</v>
      </c>
      <c r="K5215" s="75">
        <v>66.975999999999999</v>
      </c>
      <c r="L5215" s="76">
        <v>0</v>
      </c>
      <c r="M5215" s="75">
        <v>86.112000000000009</v>
      </c>
      <c r="N5215" s="75">
        <v>86.112000000000009</v>
      </c>
      <c r="O5215" s="75">
        <v>86.112000000000009</v>
      </c>
      <c r="P5215" s="77">
        <v>0</v>
      </c>
      <c r="Q5215" s="77">
        <v>88.982400000000013</v>
      </c>
    </row>
    <row r="5216" spans="1:17" x14ac:dyDescent="0.2">
      <c r="A5216" s="19">
        <v>41510215</v>
      </c>
      <c r="B5216" s="19" t="s">
        <v>175</v>
      </c>
      <c r="C5216" s="72"/>
      <c r="D5216" s="73">
        <v>24.5</v>
      </c>
      <c r="E5216" s="74">
        <v>0</v>
      </c>
      <c r="G5216" s="75">
        <v>1158.3363300000001</v>
      </c>
      <c r="H5216" s="75">
        <v>4650</v>
      </c>
      <c r="I5216" s="75">
        <v>4500</v>
      </c>
      <c r="J5216" s="75">
        <v>4250</v>
      </c>
      <c r="K5216" s="75">
        <v>3500</v>
      </c>
      <c r="L5216" s="76">
        <v>2109.7619999999997</v>
      </c>
      <c r="M5216" s="75">
        <v>4500</v>
      </c>
      <c r="N5216" s="75">
        <v>4500</v>
      </c>
      <c r="O5216" s="75">
        <v>4500</v>
      </c>
      <c r="P5216" s="77">
        <v>1158.3363300000001</v>
      </c>
      <c r="Q5216" s="77">
        <v>4650</v>
      </c>
    </row>
    <row r="5217" spans="1:17" x14ac:dyDescent="0.2">
      <c r="A5217" s="19">
        <v>41510231</v>
      </c>
      <c r="B5217" s="19" t="s">
        <v>2532</v>
      </c>
      <c r="C5217" s="72"/>
      <c r="D5217" s="73">
        <v>14.75</v>
      </c>
      <c r="E5217" s="74">
        <v>0</v>
      </c>
      <c r="G5217" s="75">
        <v>221.94175000000001</v>
      </c>
      <c r="H5217" s="75">
        <v>460.9545</v>
      </c>
      <c r="I5217" s="75">
        <v>446.08499999999998</v>
      </c>
      <c r="J5217" s="75">
        <v>421.30249999999995</v>
      </c>
      <c r="K5217" s="75">
        <v>346.95499999999998</v>
      </c>
      <c r="L5217" s="76">
        <v>327.23099999999999</v>
      </c>
      <c r="M5217" s="75">
        <v>446.08499999999998</v>
      </c>
      <c r="N5217" s="75">
        <v>446.08499999999998</v>
      </c>
      <c r="O5217" s="75">
        <v>446.08499999999998</v>
      </c>
      <c r="P5217" s="77">
        <v>221.94175000000001</v>
      </c>
      <c r="Q5217" s="77">
        <v>460.9545</v>
      </c>
    </row>
    <row r="5218" spans="1:17" x14ac:dyDescent="0.2">
      <c r="A5218" s="19">
        <v>41510264</v>
      </c>
      <c r="B5218" s="19" t="s">
        <v>4697</v>
      </c>
      <c r="C5218" s="72"/>
      <c r="D5218" s="73">
        <v>29</v>
      </c>
      <c r="E5218" s="74">
        <v>0</v>
      </c>
      <c r="G5218" s="75">
        <v>221.94175000000001</v>
      </c>
      <c r="H5218" s="75">
        <v>460.9545</v>
      </c>
      <c r="I5218" s="75">
        <v>446.08499999999998</v>
      </c>
      <c r="J5218" s="75">
        <v>421.30249999999995</v>
      </c>
      <c r="K5218" s="75">
        <v>346.95499999999998</v>
      </c>
      <c r="L5218" s="76">
        <v>327.23099999999999</v>
      </c>
      <c r="M5218" s="75">
        <v>446.08499999999998</v>
      </c>
      <c r="N5218" s="75">
        <v>446.08499999999998</v>
      </c>
      <c r="O5218" s="75">
        <v>446.08499999999998</v>
      </c>
      <c r="P5218" s="77">
        <v>221.94175000000001</v>
      </c>
      <c r="Q5218" s="77">
        <v>460.9545</v>
      </c>
    </row>
    <row r="5219" spans="1:17" x14ac:dyDescent="0.2">
      <c r="A5219" s="19">
        <v>41510272</v>
      </c>
      <c r="B5219" s="19" t="s">
        <v>4799</v>
      </c>
      <c r="C5219" s="72"/>
      <c r="D5219" s="73">
        <v>4.5</v>
      </c>
      <c r="E5219" s="74">
        <v>0</v>
      </c>
      <c r="G5219" s="75">
        <v>221.94175000000001</v>
      </c>
      <c r="H5219" s="75">
        <v>460.9545</v>
      </c>
      <c r="I5219" s="75">
        <v>446.08499999999998</v>
      </c>
      <c r="J5219" s="75">
        <v>421.30249999999995</v>
      </c>
      <c r="K5219" s="75">
        <v>346.95499999999998</v>
      </c>
      <c r="L5219" s="76">
        <v>327.23099999999999</v>
      </c>
      <c r="M5219" s="75">
        <v>446.08499999999998</v>
      </c>
      <c r="N5219" s="75">
        <v>446.08499999999998</v>
      </c>
      <c r="O5219" s="75">
        <v>446.08499999999998</v>
      </c>
      <c r="P5219" s="77">
        <v>221.94175000000001</v>
      </c>
      <c r="Q5219" s="77">
        <v>460.9545</v>
      </c>
    </row>
    <row r="5220" spans="1:17" x14ac:dyDescent="0.2">
      <c r="A5220" s="19">
        <v>41510280</v>
      </c>
      <c r="B5220" s="19" t="s">
        <v>1383</v>
      </c>
      <c r="C5220" s="72"/>
      <c r="D5220" s="73">
        <v>87.25</v>
      </c>
      <c r="E5220" s="74">
        <v>0</v>
      </c>
      <c r="G5220" s="75">
        <v>0</v>
      </c>
      <c r="H5220" s="75">
        <v>460.9545</v>
      </c>
      <c r="I5220" s="75">
        <v>446.08499999999998</v>
      </c>
      <c r="J5220" s="75">
        <v>421.30249999999995</v>
      </c>
      <c r="K5220" s="75">
        <v>346.95499999999998</v>
      </c>
      <c r="L5220" s="76">
        <v>0</v>
      </c>
      <c r="M5220" s="75">
        <v>446.08499999999998</v>
      </c>
      <c r="N5220" s="75">
        <v>446.08499999999998</v>
      </c>
      <c r="O5220" s="75">
        <v>446.08499999999998</v>
      </c>
      <c r="P5220" s="77">
        <v>0</v>
      </c>
      <c r="Q5220" s="77">
        <v>460.9545</v>
      </c>
    </row>
    <row r="5221" spans="1:17" x14ac:dyDescent="0.2">
      <c r="A5221" s="19">
        <v>41510298</v>
      </c>
      <c r="B5221" s="19" t="s">
        <v>1939</v>
      </c>
      <c r="C5221" s="72"/>
      <c r="D5221" s="73">
        <v>100.25</v>
      </c>
      <c r="E5221" s="74">
        <v>0</v>
      </c>
      <c r="G5221" s="75">
        <v>221.94175000000001</v>
      </c>
      <c r="H5221" s="75">
        <v>460.9545</v>
      </c>
      <c r="I5221" s="75">
        <v>446.08499999999998</v>
      </c>
      <c r="J5221" s="75">
        <v>421.30249999999995</v>
      </c>
      <c r="K5221" s="75">
        <v>346.95499999999998</v>
      </c>
      <c r="L5221" s="76">
        <v>327.23099999999999</v>
      </c>
      <c r="M5221" s="75">
        <v>446.08499999999998</v>
      </c>
      <c r="N5221" s="75">
        <v>446.08499999999998</v>
      </c>
      <c r="O5221" s="75">
        <v>446.08499999999998</v>
      </c>
      <c r="P5221" s="77">
        <v>221.94175000000001</v>
      </c>
      <c r="Q5221" s="77">
        <v>460.9545</v>
      </c>
    </row>
    <row r="5222" spans="1:17" x14ac:dyDescent="0.2">
      <c r="A5222" s="19">
        <v>41510330</v>
      </c>
      <c r="B5222" s="19" t="s">
        <v>176</v>
      </c>
      <c r="C5222" s="72"/>
      <c r="D5222" s="73">
        <v>155.25</v>
      </c>
      <c r="E5222" s="74">
        <v>0</v>
      </c>
      <c r="G5222" s="75">
        <v>723.57763</v>
      </c>
      <c r="H5222" s="75">
        <v>694.96109999999999</v>
      </c>
      <c r="I5222" s="75">
        <v>672.54300000000001</v>
      </c>
      <c r="J5222" s="75">
        <v>635.17949999999996</v>
      </c>
      <c r="K5222" s="75">
        <v>523.08899999999994</v>
      </c>
      <c r="L5222" s="76">
        <v>2087.0009999999997</v>
      </c>
      <c r="M5222" s="75">
        <v>672.54300000000001</v>
      </c>
      <c r="N5222" s="75">
        <v>672.54300000000001</v>
      </c>
      <c r="O5222" s="75">
        <v>672.54300000000001</v>
      </c>
      <c r="P5222" s="77">
        <v>523.08899999999994</v>
      </c>
      <c r="Q5222" s="77">
        <v>2087.0009999999997</v>
      </c>
    </row>
    <row r="5223" spans="1:17" x14ac:dyDescent="0.2">
      <c r="A5223" s="19">
        <v>41510371</v>
      </c>
      <c r="B5223" s="19" t="s">
        <v>2883</v>
      </c>
      <c r="C5223" s="72"/>
      <c r="D5223" s="73">
        <v>54.25</v>
      </c>
      <c r="E5223" s="74">
        <v>0</v>
      </c>
      <c r="G5223" s="75">
        <v>723.57763</v>
      </c>
      <c r="H5223" s="75">
        <v>694.96109999999999</v>
      </c>
      <c r="I5223" s="75">
        <v>672.54300000000001</v>
      </c>
      <c r="J5223" s="75">
        <v>635.17949999999996</v>
      </c>
      <c r="K5223" s="75">
        <v>523.08899999999994</v>
      </c>
      <c r="L5223" s="76">
        <v>2087.0009999999997</v>
      </c>
      <c r="M5223" s="75">
        <v>672.54300000000001</v>
      </c>
      <c r="N5223" s="75">
        <v>672.54300000000001</v>
      </c>
      <c r="O5223" s="75">
        <v>672.54300000000001</v>
      </c>
      <c r="P5223" s="77">
        <v>523.08899999999994</v>
      </c>
      <c r="Q5223" s="77">
        <v>2087.0009999999997</v>
      </c>
    </row>
    <row r="5224" spans="1:17" x14ac:dyDescent="0.2">
      <c r="A5224" s="19">
        <v>41510439</v>
      </c>
      <c r="B5224" s="19" t="s">
        <v>1038</v>
      </c>
      <c r="C5224" s="72" t="s">
        <v>35</v>
      </c>
      <c r="D5224" s="73">
        <v>1172</v>
      </c>
      <c r="E5224" s="74">
        <v>0</v>
      </c>
      <c r="G5224" s="75">
        <v>723.57763</v>
      </c>
      <c r="H5224" s="75">
        <v>694.96109999999999</v>
      </c>
      <c r="I5224" s="75">
        <v>672.54300000000001</v>
      </c>
      <c r="J5224" s="75">
        <v>635.17949999999996</v>
      </c>
      <c r="K5224" s="75">
        <v>523.08899999999994</v>
      </c>
      <c r="L5224" s="76">
        <v>2087.0009999999997</v>
      </c>
      <c r="M5224" s="75">
        <v>672.54300000000001</v>
      </c>
      <c r="N5224" s="75">
        <v>672.54300000000001</v>
      </c>
      <c r="O5224" s="75">
        <v>672.54300000000001</v>
      </c>
      <c r="P5224" s="77">
        <v>523.08899999999994</v>
      </c>
      <c r="Q5224" s="77">
        <v>2087.0009999999997</v>
      </c>
    </row>
    <row r="5225" spans="1:17" x14ac:dyDescent="0.2">
      <c r="A5225" s="19">
        <v>41510470</v>
      </c>
      <c r="B5225" s="19" t="s">
        <v>177</v>
      </c>
      <c r="C5225" s="72"/>
      <c r="D5225" s="73">
        <v>17.25</v>
      </c>
      <c r="E5225" s="74">
        <v>0</v>
      </c>
      <c r="G5225" s="75">
        <v>540.15013999999996</v>
      </c>
      <c r="H5225" s="75">
        <v>541.16700000000003</v>
      </c>
      <c r="I5225" s="75">
        <v>523.71</v>
      </c>
      <c r="J5225" s="75">
        <v>494.61499999999995</v>
      </c>
      <c r="K5225" s="75">
        <v>407.33</v>
      </c>
      <c r="L5225" s="76">
        <v>1235.3399999999999</v>
      </c>
      <c r="M5225" s="75">
        <v>523.71</v>
      </c>
      <c r="N5225" s="75">
        <v>523.71</v>
      </c>
      <c r="O5225" s="75">
        <v>523.71</v>
      </c>
      <c r="P5225" s="77">
        <v>407.33</v>
      </c>
      <c r="Q5225" s="77">
        <v>1235.3399999999999</v>
      </c>
    </row>
    <row r="5226" spans="1:17" x14ac:dyDescent="0.2">
      <c r="A5226" s="19">
        <v>41510546</v>
      </c>
      <c r="B5226" s="19" t="s">
        <v>1747</v>
      </c>
      <c r="C5226" s="72"/>
      <c r="D5226" s="73">
        <v>9</v>
      </c>
      <c r="E5226" s="74">
        <v>0</v>
      </c>
      <c r="G5226" s="75">
        <v>540.15013999999996</v>
      </c>
      <c r="H5226" s="75">
        <v>541.16700000000003</v>
      </c>
      <c r="I5226" s="75">
        <v>523.71</v>
      </c>
      <c r="J5226" s="75">
        <v>494.61499999999995</v>
      </c>
      <c r="K5226" s="75">
        <v>407.33</v>
      </c>
      <c r="L5226" s="76">
        <v>1235.3399999999999</v>
      </c>
      <c r="M5226" s="75">
        <v>523.71</v>
      </c>
      <c r="N5226" s="75">
        <v>523.71</v>
      </c>
      <c r="O5226" s="75">
        <v>523.71</v>
      </c>
      <c r="P5226" s="77">
        <v>407.33</v>
      </c>
      <c r="Q5226" s="77">
        <v>1235.3399999999999</v>
      </c>
    </row>
    <row r="5227" spans="1:17" x14ac:dyDescent="0.2">
      <c r="A5227" s="19">
        <v>41510553</v>
      </c>
      <c r="B5227" s="19" t="s">
        <v>1746</v>
      </c>
      <c r="C5227" s="72"/>
      <c r="D5227" s="73">
        <v>17.75</v>
      </c>
      <c r="E5227" s="74">
        <v>0</v>
      </c>
      <c r="G5227" s="75">
        <v>540.15013999999996</v>
      </c>
      <c r="H5227" s="75">
        <v>541.16700000000003</v>
      </c>
      <c r="I5227" s="75">
        <v>523.71</v>
      </c>
      <c r="J5227" s="75">
        <v>494.61499999999995</v>
      </c>
      <c r="K5227" s="75">
        <v>407.33</v>
      </c>
      <c r="L5227" s="76">
        <v>1235.3399999999999</v>
      </c>
      <c r="M5227" s="75">
        <v>523.71</v>
      </c>
      <c r="N5227" s="75">
        <v>523.71</v>
      </c>
      <c r="O5227" s="75">
        <v>523.71</v>
      </c>
      <c r="P5227" s="77">
        <v>407.33</v>
      </c>
      <c r="Q5227" s="77">
        <v>1235.3399999999999</v>
      </c>
    </row>
    <row r="5228" spans="1:17" x14ac:dyDescent="0.2">
      <c r="A5228" s="19">
        <v>41510561</v>
      </c>
      <c r="B5228" s="19" t="s">
        <v>1745</v>
      </c>
      <c r="C5228" s="72"/>
      <c r="D5228" s="73">
        <v>17.75</v>
      </c>
      <c r="E5228" s="74">
        <v>0</v>
      </c>
      <c r="G5228" s="75">
        <v>45.101187000000003</v>
      </c>
      <c r="H5228" s="75">
        <v>96.003900000000016</v>
      </c>
      <c r="I5228" s="75">
        <v>92.907000000000011</v>
      </c>
      <c r="J5228" s="75">
        <v>87.745500000000007</v>
      </c>
      <c r="K5228" s="75">
        <v>72.260999999999996</v>
      </c>
      <c r="L5228" s="74" t="s">
        <v>674</v>
      </c>
      <c r="M5228" s="75">
        <v>92.907000000000011</v>
      </c>
      <c r="N5228" s="75">
        <v>92.907000000000011</v>
      </c>
      <c r="O5228" s="75">
        <v>92.907000000000011</v>
      </c>
      <c r="P5228" s="75">
        <v>45.101187000000003</v>
      </c>
      <c r="Q5228" s="75">
        <v>96.003900000000016</v>
      </c>
    </row>
    <row r="5229" spans="1:17" x14ac:dyDescent="0.2">
      <c r="A5229" s="19">
        <v>41510587</v>
      </c>
      <c r="B5229" s="19" t="s">
        <v>193</v>
      </c>
      <c r="C5229" s="72"/>
      <c r="D5229" s="73">
        <v>7.25</v>
      </c>
      <c r="E5229" s="74">
        <v>0</v>
      </c>
      <c r="G5229" s="75">
        <v>77.522779999999997</v>
      </c>
      <c r="H5229" s="75">
        <v>144.16860000000003</v>
      </c>
      <c r="I5229" s="75">
        <v>139.518</v>
      </c>
      <c r="J5229" s="75">
        <v>131.767</v>
      </c>
      <c r="K5229" s="75">
        <v>108.514</v>
      </c>
      <c r="L5229" s="76">
        <v>49.509</v>
      </c>
      <c r="M5229" s="75">
        <v>139.518</v>
      </c>
      <c r="N5229" s="75">
        <v>139.518</v>
      </c>
      <c r="O5229" s="75">
        <v>139.518</v>
      </c>
      <c r="P5229" s="77">
        <v>49.509</v>
      </c>
      <c r="Q5229" s="77">
        <v>144.16860000000003</v>
      </c>
    </row>
    <row r="5230" spans="1:17" x14ac:dyDescent="0.2">
      <c r="A5230" s="19">
        <v>41510603</v>
      </c>
      <c r="B5230" s="19" t="s">
        <v>3525</v>
      </c>
      <c r="C5230" s="72"/>
      <c r="D5230" s="73">
        <v>566.25</v>
      </c>
      <c r="E5230" s="74">
        <v>0</v>
      </c>
      <c r="G5230" s="75">
        <v>77.522779999999997</v>
      </c>
      <c r="H5230" s="75">
        <v>144.16860000000003</v>
      </c>
      <c r="I5230" s="75">
        <v>139.518</v>
      </c>
      <c r="J5230" s="75">
        <v>131.767</v>
      </c>
      <c r="K5230" s="75">
        <v>108.514</v>
      </c>
      <c r="L5230" s="76">
        <v>49.509</v>
      </c>
      <c r="M5230" s="75">
        <v>139.518</v>
      </c>
      <c r="N5230" s="75">
        <v>139.518</v>
      </c>
      <c r="O5230" s="75">
        <v>139.518</v>
      </c>
      <c r="P5230" s="77">
        <v>49.509</v>
      </c>
      <c r="Q5230" s="77">
        <v>144.16860000000003</v>
      </c>
    </row>
    <row r="5231" spans="1:17" x14ac:dyDescent="0.2">
      <c r="A5231" s="19">
        <v>41510645</v>
      </c>
      <c r="B5231" s="19" t="s">
        <v>4967</v>
      </c>
      <c r="C5231" s="72"/>
      <c r="D5231" s="73">
        <v>20.25</v>
      </c>
      <c r="E5231" s="74">
        <v>0</v>
      </c>
      <c r="G5231" s="75">
        <v>77.522779999999997</v>
      </c>
      <c r="H5231" s="75">
        <v>144.16860000000003</v>
      </c>
      <c r="I5231" s="75">
        <v>139.518</v>
      </c>
      <c r="J5231" s="75">
        <v>131.767</v>
      </c>
      <c r="K5231" s="75">
        <v>108.514</v>
      </c>
      <c r="L5231" s="76">
        <v>49.509</v>
      </c>
      <c r="M5231" s="75">
        <v>139.518</v>
      </c>
      <c r="N5231" s="75">
        <v>139.518</v>
      </c>
      <c r="O5231" s="75">
        <v>139.518</v>
      </c>
      <c r="P5231" s="77">
        <v>49.509</v>
      </c>
      <c r="Q5231" s="77">
        <v>144.16860000000003</v>
      </c>
    </row>
    <row r="5232" spans="1:17" x14ac:dyDescent="0.2">
      <c r="A5232" s="19">
        <v>41510686</v>
      </c>
      <c r="B5232" s="19" t="s">
        <v>3012</v>
      </c>
      <c r="C5232" s="72"/>
      <c r="D5232" s="73">
        <v>291.25</v>
      </c>
      <c r="E5232" s="74">
        <v>0</v>
      </c>
      <c r="G5232" s="75">
        <v>1043.8200900000002</v>
      </c>
      <c r="H5232" s="75">
        <v>2790</v>
      </c>
      <c r="I5232" s="75">
        <v>2700</v>
      </c>
      <c r="J5232" s="75">
        <v>2550</v>
      </c>
      <c r="K5232" s="75">
        <v>2100</v>
      </c>
      <c r="L5232" s="76">
        <v>2109.7619999999997</v>
      </c>
      <c r="M5232" s="75">
        <v>2700</v>
      </c>
      <c r="N5232" s="75">
        <v>2700</v>
      </c>
      <c r="O5232" s="75">
        <v>2700</v>
      </c>
      <c r="P5232" s="77">
        <v>1043.8200900000002</v>
      </c>
      <c r="Q5232" s="77">
        <v>2790</v>
      </c>
    </row>
    <row r="5233" spans="1:17" x14ac:dyDescent="0.2">
      <c r="A5233" s="19">
        <v>41510694</v>
      </c>
      <c r="B5233" s="19" t="s">
        <v>1946</v>
      </c>
      <c r="C5233" s="72"/>
      <c r="D5233" s="73">
        <v>175</v>
      </c>
      <c r="E5233" s="74">
        <v>0</v>
      </c>
      <c r="G5233" s="75">
        <v>313.32281999999998</v>
      </c>
      <c r="H5233" s="75">
        <v>489.40320000000003</v>
      </c>
      <c r="I5233" s="75">
        <v>473.61600000000004</v>
      </c>
      <c r="J5233" s="75">
        <v>447.30399999999997</v>
      </c>
      <c r="K5233" s="75">
        <v>368.36799999999999</v>
      </c>
      <c r="L5233" s="76">
        <v>1235.3399999999999</v>
      </c>
      <c r="M5233" s="75">
        <v>473.61600000000004</v>
      </c>
      <c r="N5233" s="75">
        <v>473.61600000000004</v>
      </c>
      <c r="O5233" s="75">
        <v>473.61600000000004</v>
      </c>
      <c r="P5233" s="77">
        <v>313.32281999999998</v>
      </c>
      <c r="Q5233" s="77">
        <v>1235.3399999999999</v>
      </c>
    </row>
    <row r="5234" spans="1:17" x14ac:dyDescent="0.2">
      <c r="A5234" s="19">
        <v>41510710</v>
      </c>
      <c r="B5234" s="19" t="s">
        <v>280</v>
      </c>
      <c r="C5234" s="72"/>
      <c r="D5234" s="73">
        <v>236.25</v>
      </c>
      <c r="E5234" s="74">
        <v>0</v>
      </c>
      <c r="G5234" s="75">
        <v>313.32281999999998</v>
      </c>
      <c r="H5234" s="75">
        <v>489.40320000000003</v>
      </c>
      <c r="I5234" s="75">
        <v>473.61600000000004</v>
      </c>
      <c r="J5234" s="75">
        <v>447.30399999999997</v>
      </c>
      <c r="K5234" s="75">
        <v>368.36799999999999</v>
      </c>
      <c r="L5234" s="76">
        <v>1235.3399999999999</v>
      </c>
      <c r="M5234" s="75">
        <v>473.61600000000004</v>
      </c>
      <c r="N5234" s="75">
        <v>473.61600000000004</v>
      </c>
      <c r="O5234" s="75">
        <v>473.61600000000004</v>
      </c>
      <c r="P5234" s="77">
        <v>313.32281999999998</v>
      </c>
      <c r="Q5234" s="77">
        <v>1235.3399999999999</v>
      </c>
    </row>
    <row r="5235" spans="1:17" x14ac:dyDescent="0.2">
      <c r="A5235" s="19">
        <v>41510736</v>
      </c>
      <c r="B5235" s="19" t="s">
        <v>1949</v>
      </c>
      <c r="C5235" s="72"/>
      <c r="D5235" s="73">
        <v>46</v>
      </c>
      <c r="E5235" s="74">
        <v>0</v>
      </c>
      <c r="G5235" s="75">
        <v>0</v>
      </c>
      <c r="H5235" s="75">
        <v>489.40320000000003</v>
      </c>
      <c r="I5235" s="75">
        <v>473.61600000000004</v>
      </c>
      <c r="J5235" s="75">
        <v>447.30399999999997</v>
      </c>
      <c r="K5235" s="75">
        <v>368.36799999999999</v>
      </c>
      <c r="L5235" s="76">
        <v>0</v>
      </c>
      <c r="M5235" s="75">
        <v>473.61600000000004</v>
      </c>
      <c r="N5235" s="75">
        <v>473.61600000000004</v>
      </c>
      <c r="O5235" s="75">
        <v>473.61600000000004</v>
      </c>
      <c r="P5235" s="77">
        <v>0</v>
      </c>
      <c r="Q5235" s="77">
        <v>489.40320000000003</v>
      </c>
    </row>
    <row r="5236" spans="1:17" x14ac:dyDescent="0.2">
      <c r="A5236" s="19">
        <v>41510744</v>
      </c>
      <c r="B5236" s="19" t="s">
        <v>1948</v>
      </c>
      <c r="C5236" s="72"/>
      <c r="D5236" s="73">
        <v>45</v>
      </c>
      <c r="E5236" s="74">
        <v>0</v>
      </c>
      <c r="G5236" s="75">
        <v>313.32281999999998</v>
      </c>
      <c r="H5236" s="75">
        <v>489.40320000000003</v>
      </c>
      <c r="I5236" s="75">
        <v>473.61600000000004</v>
      </c>
      <c r="J5236" s="75">
        <v>447.30399999999997</v>
      </c>
      <c r="K5236" s="75">
        <v>368.36799999999999</v>
      </c>
      <c r="L5236" s="76">
        <v>1235.3399999999999</v>
      </c>
      <c r="M5236" s="75">
        <v>473.61600000000004</v>
      </c>
      <c r="N5236" s="75">
        <v>473.61600000000004</v>
      </c>
      <c r="O5236" s="75">
        <v>473.61600000000004</v>
      </c>
      <c r="P5236" s="77">
        <v>313.32281999999998</v>
      </c>
      <c r="Q5236" s="77">
        <v>1235.3399999999999</v>
      </c>
    </row>
    <row r="5237" spans="1:17" x14ac:dyDescent="0.2">
      <c r="A5237" s="19">
        <v>41510751</v>
      </c>
      <c r="B5237" s="19" t="s">
        <v>1413</v>
      </c>
      <c r="C5237" s="72"/>
      <c r="D5237" s="73">
        <v>89.5</v>
      </c>
      <c r="E5237" s="74">
        <v>0</v>
      </c>
      <c r="G5237" s="75">
        <v>313.32281999999998</v>
      </c>
      <c r="H5237" s="75">
        <v>489.40320000000003</v>
      </c>
      <c r="I5237" s="75">
        <v>473.61600000000004</v>
      </c>
      <c r="J5237" s="75">
        <v>447.30399999999997</v>
      </c>
      <c r="K5237" s="75">
        <v>368.36799999999999</v>
      </c>
      <c r="L5237" s="76">
        <v>1235.3399999999999</v>
      </c>
      <c r="M5237" s="75">
        <v>473.61600000000004</v>
      </c>
      <c r="N5237" s="75">
        <v>473.61600000000004</v>
      </c>
      <c r="O5237" s="75">
        <v>473.61600000000004</v>
      </c>
      <c r="P5237" s="77">
        <v>313.32281999999998</v>
      </c>
      <c r="Q5237" s="77">
        <v>1235.3399999999999</v>
      </c>
    </row>
    <row r="5238" spans="1:17" x14ac:dyDescent="0.2">
      <c r="A5238" s="19">
        <v>41510751</v>
      </c>
      <c r="B5238" s="19" t="s">
        <v>1413</v>
      </c>
      <c r="C5238" s="72"/>
      <c r="D5238" s="73">
        <v>89.5</v>
      </c>
      <c r="E5238" s="74">
        <v>0</v>
      </c>
      <c r="G5238" s="75">
        <v>239.03173999999999</v>
      </c>
      <c r="H5238" s="75">
        <v>502.02329999999995</v>
      </c>
      <c r="I5238" s="75">
        <v>485.82899999999995</v>
      </c>
      <c r="J5238" s="75">
        <v>458.83849999999995</v>
      </c>
      <c r="K5238" s="75">
        <v>377.86699999999996</v>
      </c>
      <c r="L5238" s="76">
        <v>287.55900000000003</v>
      </c>
      <c r="M5238" s="75">
        <v>485.82899999999995</v>
      </c>
      <c r="N5238" s="75">
        <v>485.82899999999995</v>
      </c>
      <c r="O5238" s="75">
        <v>485.82899999999995</v>
      </c>
      <c r="P5238" s="77">
        <v>239.03173999999999</v>
      </c>
      <c r="Q5238" s="77">
        <v>502.02329999999995</v>
      </c>
    </row>
    <row r="5239" spans="1:17" x14ac:dyDescent="0.2">
      <c r="A5239" s="19">
        <v>41510777</v>
      </c>
      <c r="B5239" s="19" t="s">
        <v>178</v>
      </c>
      <c r="C5239" s="72"/>
      <c r="D5239" s="73">
        <v>13</v>
      </c>
      <c r="E5239" s="74">
        <v>0</v>
      </c>
      <c r="G5239" s="75">
        <v>239.03173999999999</v>
      </c>
      <c r="H5239" s="75">
        <v>502.02329999999995</v>
      </c>
      <c r="I5239" s="75">
        <v>485.82899999999995</v>
      </c>
      <c r="J5239" s="75">
        <v>458.83849999999995</v>
      </c>
      <c r="K5239" s="75">
        <v>377.86699999999996</v>
      </c>
      <c r="L5239" s="76">
        <v>287.55900000000003</v>
      </c>
      <c r="M5239" s="75">
        <v>485.82899999999995</v>
      </c>
      <c r="N5239" s="75">
        <v>485.82899999999995</v>
      </c>
      <c r="O5239" s="75">
        <v>485.82899999999995</v>
      </c>
      <c r="P5239" s="77">
        <v>239.03173999999999</v>
      </c>
      <c r="Q5239" s="77">
        <v>502.02329999999995</v>
      </c>
    </row>
    <row r="5240" spans="1:17" x14ac:dyDescent="0.2">
      <c r="A5240" s="19">
        <v>41510785</v>
      </c>
      <c r="B5240" s="19" t="s">
        <v>4123</v>
      </c>
      <c r="C5240" s="72"/>
      <c r="D5240" s="73">
        <v>10.25</v>
      </c>
      <c r="E5240" s="74">
        <v>0</v>
      </c>
      <c r="G5240" s="75">
        <v>239.03173999999999</v>
      </c>
      <c r="H5240" s="75">
        <v>502.02329999999995</v>
      </c>
      <c r="I5240" s="75">
        <v>485.82899999999995</v>
      </c>
      <c r="J5240" s="75">
        <v>458.83849999999995</v>
      </c>
      <c r="K5240" s="75">
        <v>377.86699999999996</v>
      </c>
      <c r="L5240" s="76">
        <v>287.55900000000003</v>
      </c>
      <c r="M5240" s="75">
        <v>485.82899999999995</v>
      </c>
      <c r="N5240" s="75">
        <v>485.82899999999995</v>
      </c>
      <c r="O5240" s="75">
        <v>485.82899999999995</v>
      </c>
      <c r="P5240" s="77">
        <v>239.03173999999999</v>
      </c>
      <c r="Q5240" s="77">
        <v>502.02329999999995</v>
      </c>
    </row>
    <row r="5241" spans="1:17" x14ac:dyDescent="0.2">
      <c r="A5241" s="19">
        <v>41510827</v>
      </c>
      <c r="B5241" s="19" t="s">
        <v>4291</v>
      </c>
      <c r="C5241" s="72"/>
      <c r="D5241" s="73">
        <v>7.5</v>
      </c>
      <c r="E5241" s="74">
        <v>0</v>
      </c>
      <c r="G5241" s="75">
        <v>239.03173999999999</v>
      </c>
      <c r="H5241" s="75">
        <v>502.02329999999995</v>
      </c>
      <c r="I5241" s="75">
        <v>485.82899999999995</v>
      </c>
      <c r="J5241" s="75">
        <v>458.83849999999995</v>
      </c>
      <c r="K5241" s="75">
        <v>377.86699999999996</v>
      </c>
      <c r="L5241" s="76">
        <v>287.55900000000003</v>
      </c>
      <c r="M5241" s="75">
        <v>485.82899999999995</v>
      </c>
      <c r="N5241" s="75">
        <v>485.82899999999995</v>
      </c>
      <c r="O5241" s="75">
        <v>485.82899999999995</v>
      </c>
      <c r="P5241" s="77">
        <v>239.03173999999999</v>
      </c>
      <c r="Q5241" s="77">
        <v>502.02329999999995</v>
      </c>
    </row>
    <row r="5242" spans="1:17" x14ac:dyDescent="0.2">
      <c r="A5242" s="19">
        <v>41510835</v>
      </c>
      <c r="B5242" s="19" t="s">
        <v>4292</v>
      </c>
      <c r="C5242" s="72"/>
      <c r="D5242" s="73">
        <v>2</v>
      </c>
      <c r="E5242" s="74">
        <v>0</v>
      </c>
      <c r="G5242" s="75">
        <v>239.03173999999999</v>
      </c>
      <c r="H5242" s="75">
        <v>545.67750000000001</v>
      </c>
      <c r="I5242" s="75">
        <v>528.07500000000005</v>
      </c>
      <c r="J5242" s="75">
        <v>498.73750000000001</v>
      </c>
      <c r="K5242" s="75">
        <v>410.72499999999997</v>
      </c>
      <c r="L5242" s="76">
        <v>287.55900000000003</v>
      </c>
      <c r="M5242" s="75">
        <v>528.07500000000005</v>
      </c>
      <c r="N5242" s="75">
        <v>528.07500000000005</v>
      </c>
      <c r="O5242" s="75">
        <v>528.07500000000005</v>
      </c>
      <c r="P5242" s="77">
        <v>239.03173999999999</v>
      </c>
      <c r="Q5242" s="77">
        <v>545.67750000000001</v>
      </c>
    </row>
    <row r="5243" spans="1:17" x14ac:dyDescent="0.2">
      <c r="A5243" s="19">
        <v>41510843</v>
      </c>
      <c r="B5243" s="19" t="s">
        <v>4293</v>
      </c>
      <c r="C5243" s="72"/>
      <c r="D5243" s="73">
        <v>2.5</v>
      </c>
      <c r="E5243" s="74">
        <v>0</v>
      </c>
      <c r="G5243" s="75">
        <v>327.33319</v>
      </c>
      <c r="H5243" s="75">
        <v>504.99</v>
      </c>
      <c r="I5243" s="75">
        <v>488.7</v>
      </c>
      <c r="J5243" s="75">
        <v>461.55</v>
      </c>
      <c r="K5243" s="75">
        <v>380.09999999999997</v>
      </c>
      <c r="L5243" s="76">
        <v>98.12700000000001</v>
      </c>
      <c r="M5243" s="75">
        <v>488.7</v>
      </c>
      <c r="N5243" s="75">
        <v>488.7</v>
      </c>
      <c r="O5243" s="75">
        <v>488.7</v>
      </c>
      <c r="P5243" s="77">
        <v>98.12700000000001</v>
      </c>
      <c r="Q5243" s="77">
        <v>504.99</v>
      </c>
    </row>
    <row r="5244" spans="1:17" x14ac:dyDescent="0.2">
      <c r="A5244" s="19">
        <v>41510868</v>
      </c>
      <c r="B5244" s="19" t="s">
        <v>191</v>
      </c>
      <c r="C5244" s="72"/>
      <c r="D5244" s="73">
        <v>11.5</v>
      </c>
      <c r="E5244" s="74">
        <v>0</v>
      </c>
      <c r="G5244" s="75">
        <v>540.15013999999996</v>
      </c>
      <c r="H5244" s="75">
        <v>1006.0275</v>
      </c>
      <c r="I5244" s="75">
        <v>973.57500000000005</v>
      </c>
      <c r="J5244" s="75">
        <v>919.48749999999995</v>
      </c>
      <c r="K5244" s="75">
        <v>757.22499999999991</v>
      </c>
      <c r="L5244" s="76">
        <v>1235.3399999999999</v>
      </c>
      <c r="M5244" s="75">
        <v>973.57500000000005</v>
      </c>
      <c r="N5244" s="75">
        <v>973.57500000000005</v>
      </c>
      <c r="O5244" s="75">
        <v>973.57500000000005</v>
      </c>
      <c r="P5244" s="77">
        <v>540.15013999999996</v>
      </c>
      <c r="Q5244" s="77">
        <v>1235.3399999999999</v>
      </c>
    </row>
    <row r="5245" spans="1:17" x14ac:dyDescent="0.2">
      <c r="A5245" s="19">
        <v>41510876</v>
      </c>
      <c r="B5245" s="19" t="s">
        <v>1947</v>
      </c>
      <c r="C5245" s="72"/>
      <c r="D5245" s="73">
        <v>9.75</v>
      </c>
      <c r="E5245" s="74">
        <v>0</v>
      </c>
      <c r="G5245" s="75">
        <v>540.15013999999996</v>
      </c>
      <c r="H5245" s="75">
        <v>925.54530000000011</v>
      </c>
      <c r="I5245" s="75">
        <v>895.68900000000008</v>
      </c>
      <c r="J5245" s="75">
        <v>845.92849999999999</v>
      </c>
      <c r="K5245" s="75">
        <v>696.64699999999993</v>
      </c>
      <c r="L5245" s="76">
        <v>1235.3399999999999</v>
      </c>
      <c r="M5245" s="75">
        <v>895.68900000000008</v>
      </c>
      <c r="N5245" s="75">
        <v>895.68900000000008</v>
      </c>
      <c r="O5245" s="75">
        <v>895.68900000000008</v>
      </c>
      <c r="P5245" s="77">
        <v>540.15013999999996</v>
      </c>
      <c r="Q5245" s="77">
        <v>1235.3399999999999</v>
      </c>
    </row>
    <row r="5246" spans="1:17" x14ac:dyDescent="0.2">
      <c r="A5246" s="19">
        <v>41510918</v>
      </c>
      <c r="B5246" s="19" t="s">
        <v>179</v>
      </c>
      <c r="C5246" s="72"/>
      <c r="D5246" s="73">
        <v>7</v>
      </c>
      <c r="E5246" s="74">
        <v>0</v>
      </c>
      <c r="G5246" s="75">
        <v>540.15013999999996</v>
      </c>
      <c r="H5246" s="75">
        <v>925.54530000000011</v>
      </c>
      <c r="I5246" s="75">
        <v>895.68900000000008</v>
      </c>
      <c r="J5246" s="75">
        <v>845.92849999999999</v>
      </c>
      <c r="K5246" s="75">
        <v>696.64699999999993</v>
      </c>
      <c r="L5246" s="76">
        <v>1235.3399999999999</v>
      </c>
      <c r="M5246" s="75">
        <v>895.68900000000008</v>
      </c>
      <c r="N5246" s="75">
        <v>895.68900000000008</v>
      </c>
      <c r="O5246" s="75">
        <v>895.68900000000008</v>
      </c>
      <c r="P5246" s="77">
        <v>540.15013999999996</v>
      </c>
      <c r="Q5246" s="77">
        <v>1235.3399999999999</v>
      </c>
    </row>
    <row r="5247" spans="1:17" x14ac:dyDescent="0.2">
      <c r="A5247" s="19">
        <v>41510959</v>
      </c>
      <c r="B5247" s="19" t="s">
        <v>774</v>
      </c>
      <c r="C5247" s="72"/>
      <c r="D5247" s="73">
        <v>7.5</v>
      </c>
      <c r="E5247" s="74">
        <v>0</v>
      </c>
      <c r="G5247" s="75">
        <v>540.15013999999996</v>
      </c>
      <c r="H5247" s="75">
        <v>925.54530000000011</v>
      </c>
      <c r="I5247" s="75">
        <v>895.68900000000008</v>
      </c>
      <c r="J5247" s="75">
        <v>845.92849999999999</v>
      </c>
      <c r="K5247" s="75">
        <v>696.64699999999993</v>
      </c>
      <c r="L5247" s="76">
        <v>1235.3399999999999</v>
      </c>
      <c r="M5247" s="75">
        <v>895.68900000000008</v>
      </c>
      <c r="N5247" s="75">
        <v>895.68900000000008</v>
      </c>
      <c r="O5247" s="75">
        <v>895.68900000000008</v>
      </c>
      <c r="P5247" s="77">
        <v>540.15013999999996</v>
      </c>
      <c r="Q5247" s="77">
        <v>1235.3399999999999</v>
      </c>
    </row>
    <row r="5248" spans="1:17" x14ac:dyDescent="0.2">
      <c r="A5248" s="19">
        <v>41510967</v>
      </c>
      <c r="B5248" s="19" t="s">
        <v>775</v>
      </c>
      <c r="C5248" s="72"/>
      <c r="D5248" s="73">
        <v>9.5</v>
      </c>
      <c r="E5248" s="74">
        <v>0</v>
      </c>
      <c r="G5248" s="75">
        <v>540.15013999999996</v>
      </c>
      <c r="H5248" s="75">
        <v>925.54530000000011</v>
      </c>
      <c r="I5248" s="75">
        <v>895.68900000000008</v>
      </c>
      <c r="J5248" s="75">
        <v>845.92849999999999</v>
      </c>
      <c r="K5248" s="75">
        <v>696.64699999999993</v>
      </c>
      <c r="L5248" s="76">
        <v>1235.3399999999999</v>
      </c>
      <c r="M5248" s="75">
        <v>895.68900000000008</v>
      </c>
      <c r="N5248" s="75">
        <v>895.68900000000008</v>
      </c>
      <c r="O5248" s="75">
        <v>895.68900000000008</v>
      </c>
      <c r="P5248" s="77">
        <v>540.15013999999996</v>
      </c>
      <c r="Q5248" s="77">
        <v>1235.3399999999999</v>
      </c>
    </row>
    <row r="5249" spans="1:17" x14ac:dyDescent="0.2">
      <c r="A5249" s="19">
        <v>41510975</v>
      </c>
      <c r="B5249" s="19" t="s">
        <v>233</v>
      </c>
      <c r="C5249" s="72"/>
      <c r="D5249" s="73">
        <v>13</v>
      </c>
      <c r="E5249" s="74">
        <v>0</v>
      </c>
      <c r="G5249" s="75">
        <v>297.94372999999996</v>
      </c>
      <c r="H5249" s="75">
        <v>561.02250000000004</v>
      </c>
      <c r="I5249" s="75">
        <v>542.92500000000007</v>
      </c>
      <c r="J5249" s="75">
        <v>512.76249999999993</v>
      </c>
      <c r="K5249" s="75">
        <v>422.27499999999998</v>
      </c>
      <c r="L5249" s="76">
        <v>287.55900000000003</v>
      </c>
      <c r="M5249" s="75">
        <v>542.92500000000007</v>
      </c>
      <c r="N5249" s="75">
        <v>542.92500000000007</v>
      </c>
      <c r="O5249" s="75">
        <v>542.92500000000007</v>
      </c>
      <c r="P5249" s="77">
        <v>287.55900000000003</v>
      </c>
      <c r="Q5249" s="77">
        <v>561.02250000000004</v>
      </c>
    </row>
    <row r="5250" spans="1:17" x14ac:dyDescent="0.2">
      <c r="A5250" s="19">
        <v>41511049</v>
      </c>
      <c r="B5250" s="19" t="s">
        <v>4294</v>
      </c>
      <c r="C5250" s="72"/>
      <c r="D5250" s="73">
        <v>22.75</v>
      </c>
      <c r="E5250" s="74">
        <v>0</v>
      </c>
      <c r="G5250" s="75">
        <v>297.94372999999996</v>
      </c>
      <c r="H5250" s="75">
        <v>516.14070000000004</v>
      </c>
      <c r="I5250" s="75">
        <v>499.49100000000004</v>
      </c>
      <c r="J5250" s="75">
        <v>471.74149999999997</v>
      </c>
      <c r="K5250" s="75">
        <v>388.49299999999999</v>
      </c>
      <c r="L5250" s="76">
        <v>287.55900000000003</v>
      </c>
      <c r="M5250" s="75">
        <v>499.49100000000004</v>
      </c>
      <c r="N5250" s="75">
        <v>499.49100000000004</v>
      </c>
      <c r="O5250" s="75">
        <v>499.49100000000004</v>
      </c>
      <c r="P5250" s="77">
        <v>287.55900000000003</v>
      </c>
      <c r="Q5250" s="77">
        <v>516.14070000000004</v>
      </c>
    </row>
    <row r="5251" spans="1:17" x14ac:dyDescent="0.2">
      <c r="A5251" s="19">
        <v>41511056</v>
      </c>
      <c r="B5251" s="19" t="s">
        <v>4289</v>
      </c>
      <c r="C5251" s="72"/>
      <c r="D5251" s="73">
        <v>27.25</v>
      </c>
      <c r="E5251" s="74">
        <v>0</v>
      </c>
      <c r="G5251" s="75">
        <v>297.94372999999996</v>
      </c>
      <c r="H5251" s="75">
        <v>516.14070000000004</v>
      </c>
      <c r="I5251" s="75">
        <v>499.49100000000004</v>
      </c>
      <c r="J5251" s="75">
        <v>471.74149999999997</v>
      </c>
      <c r="K5251" s="75">
        <v>388.49299999999999</v>
      </c>
      <c r="L5251" s="76">
        <v>287.55900000000003</v>
      </c>
      <c r="M5251" s="75">
        <v>499.49100000000004</v>
      </c>
      <c r="N5251" s="75">
        <v>499.49100000000004</v>
      </c>
      <c r="O5251" s="75">
        <v>499.49100000000004</v>
      </c>
      <c r="P5251" s="77">
        <v>287.55900000000003</v>
      </c>
      <c r="Q5251" s="77">
        <v>516.14070000000004</v>
      </c>
    </row>
    <row r="5252" spans="1:17" x14ac:dyDescent="0.2">
      <c r="A5252" s="19">
        <v>41511114</v>
      </c>
      <c r="B5252" s="19" t="s">
        <v>281</v>
      </c>
      <c r="C5252" s="72"/>
      <c r="D5252" s="73">
        <v>7.75</v>
      </c>
      <c r="E5252" s="74">
        <v>0</v>
      </c>
      <c r="G5252" s="75">
        <v>297.94372999999996</v>
      </c>
      <c r="H5252" s="75">
        <v>516.14070000000004</v>
      </c>
      <c r="I5252" s="75">
        <v>499.49100000000004</v>
      </c>
      <c r="J5252" s="75">
        <v>471.74149999999997</v>
      </c>
      <c r="K5252" s="75">
        <v>388.49299999999999</v>
      </c>
      <c r="L5252" s="76">
        <v>287.55900000000003</v>
      </c>
      <c r="M5252" s="75">
        <v>499.49100000000004</v>
      </c>
      <c r="N5252" s="75">
        <v>499.49100000000004</v>
      </c>
      <c r="O5252" s="75">
        <v>499.49100000000004</v>
      </c>
      <c r="P5252" s="77">
        <v>287.55900000000003</v>
      </c>
      <c r="Q5252" s="77">
        <v>516.14070000000004</v>
      </c>
    </row>
    <row r="5253" spans="1:17" x14ac:dyDescent="0.2">
      <c r="A5253" s="19">
        <v>41511221</v>
      </c>
      <c r="B5253" s="19" t="s">
        <v>4487</v>
      </c>
      <c r="C5253" s="72"/>
      <c r="D5253" s="73">
        <v>9.75</v>
      </c>
      <c r="E5253" s="74">
        <v>0</v>
      </c>
      <c r="G5253" s="75">
        <v>297.94372999999996</v>
      </c>
      <c r="H5253" s="75">
        <v>516.14070000000004</v>
      </c>
      <c r="I5253" s="75">
        <v>499.49100000000004</v>
      </c>
      <c r="J5253" s="75">
        <v>471.74149999999997</v>
      </c>
      <c r="K5253" s="75">
        <v>388.49299999999999</v>
      </c>
      <c r="L5253" s="76">
        <v>287.55900000000003</v>
      </c>
      <c r="M5253" s="75">
        <v>499.49100000000004</v>
      </c>
      <c r="N5253" s="75">
        <v>499.49100000000004</v>
      </c>
      <c r="O5253" s="75">
        <v>499.49100000000004</v>
      </c>
      <c r="P5253" s="77">
        <v>287.55900000000003</v>
      </c>
      <c r="Q5253" s="77">
        <v>516.14070000000004</v>
      </c>
    </row>
    <row r="5254" spans="1:17" x14ac:dyDescent="0.2">
      <c r="A5254" s="19">
        <v>41511460</v>
      </c>
      <c r="B5254" s="19" t="s">
        <v>282</v>
      </c>
      <c r="C5254" s="72"/>
      <c r="D5254" s="73">
        <v>10</v>
      </c>
      <c r="E5254" s="74">
        <v>0</v>
      </c>
      <c r="G5254" s="75">
        <v>3407.4664600000001</v>
      </c>
      <c r="H5254" s="75">
        <v>13485</v>
      </c>
      <c r="I5254" s="75">
        <v>13050</v>
      </c>
      <c r="J5254" s="75">
        <v>12325</v>
      </c>
      <c r="K5254" s="75">
        <v>10150</v>
      </c>
      <c r="L5254" s="76">
        <v>5383.7550000000001</v>
      </c>
      <c r="M5254" s="75">
        <v>13050</v>
      </c>
      <c r="N5254" s="75">
        <v>13050</v>
      </c>
      <c r="O5254" s="75">
        <v>13050</v>
      </c>
      <c r="P5254" s="77">
        <v>3407.4664600000001</v>
      </c>
      <c r="Q5254" s="77">
        <v>13485</v>
      </c>
    </row>
    <row r="5255" spans="1:17" x14ac:dyDescent="0.2">
      <c r="A5255" s="19">
        <v>41511478</v>
      </c>
      <c r="B5255" s="19" t="s">
        <v>194</v>
      </c>
      <c r="C5255" s="72"/>
      <c r="D5255" s="73">
        <v>17.25</v>
      </c>
      <c r="E5255" s="74">
        <v>0</v>
      </c>
      <c r="G5255" s="75">
        <v>1218.1417899999999</v>
      </c>
      <c r="H5255" s="75">
        <v>7120.6194000000005</v>
      </c>
      <c r="I5255" s="75">
        <v>6890.9220000000005</v>
      </c>
      <c r="J5255" s="75">
        <v>6508.0929999999998</v>
      </c>
      <c r="K5255" s="75">
        <v>5359.6059999999998</v>
      </c>
      <c r="L5255" s="76">
        <v>2494.152</v>
      </c>
      <c r="M5255" s="75">
        <v>6890.9220000000005</v>
      </c>
      <c r="N5255" s="75">
        <v>6890.9220000000005</v>
      </c>
      <c r="O5255" s="75">
        <v>6890.9220000000005</v>
      </c>
      <c r="P5255" s="77">
        <v>1218.1417899999999</v>
      </c>
      <c r="Q5255" s="77">
        <v>7120.6194000000005</v>
      </c>
    </row>
    <row r="5256" spans="1:17" x14ac:dyDescent="0.2">
      <c r="A5256" s="19">
        <v>41511577</v>
      </c>
      <c r="B5256" s="19" t="s">
        <v>307</v>
      </c>
      <c r="C5256" s="72"/>
      <c r="D5256" s="73">
        <v>93.25</v>
      </c>
      <c r="E5256" s="74">
        <v>0</v>
      </c>
      <c r="G5256" s="75">
        <v>1048.8957599999999</v>
      </c>
      <c r="H5256" s="75">
        <v>7120.6194000000005</v>
      </c>
      <c r="I5256" s="75">
        <v>6890.9220000000005</v>
      </c>
      <c r="J5256" s="75">
        <v>6508.0929999999998</v>
      </c>
      <c r="K5256" s="75">
        <v>5359.6059999999998</v>
      </c>
      <c r="L5256" s="76">
        <v>4136.5709999999999</v>
      </c>
      <c r="M5256" s="75">
        <v>6890.9220000000005</v>
      </c>
      <c r="N5256" s="75">
        <v>6890.9220000000005</v>
      </c>
      <c r="O5256" s="75">
        <v>6890.9220000000005</v>
      </c>
      <c r="P5256" s="77">
        <v>1048.8957599999999</v>
      </c>
      <c r="Q5256" s="77">
        <v>7120.6194000000005</v>
      </c>
    </row>
    <row r="5257" spans="1:17" x14ac:dyDescent="0.2">
      <c r="A5257" s="19">
        <v>41511601</v>
      </c>
      <c r="B5257" s="19" t="s">
        <v>4695</v>
      </c>
      <c r="C5257" s="72"/>
      <c r="D5257" s="73">
        <v>3.25</v>
      </c>
      <c r="E5257" s="74">
        <v>0</v>
      </c>
      <c r="G5257" s="75">
        <v>1056.9940200000001</v>
      </c>
      <c r="H5257" s="75">
        <v>7195.8657000000003</v>
      </c>
      <c r="I5257" s="75">
        <v>6963.741</v>
      </c>
      <c r="J5257" s="75">
        <v>6576.8665000000001</v>
      </c>
      <c r="K5257" s="75">
        <v>5416.2429999999995</v>
      </c>
      <c r="L5257" s="76">
        <v>2494.152</v>
      </c>
      <c r="M5257" s="75">
        <v>6963.741</v>
      </c>
      <c r="N5257" s="75">
        <v>6963.741</v>
      </c>
      <c r="O5257" s="75">
        <v>6963.741</v>
      </c>
      <c r="P5257" s="77">
        <v>1056.9940200000001</v>
      </c>
      <c r="Q5257" s="77">
        <v>7195.8657000000003</v>
      </c>
    </row>
    <row r="5258" spans="1:17" x14ac:dyDescent="0.2">
      <c r="A5258" s="19">
        <v>41511957</v>
      </c>
      <c r="B5258" s="19" t="s">
        <v>1184</v>
      </c>
      <c r="C5258" s="72"/>
      <c r="D5258" s="73">
        <v>2977.75</v>
      </c>
      <c r="E5258" s="74">
        <v>0</v>
      </c>
      <c r="G5258" s="75">
        <v>761.08436000000006</v>
      </c>
      <c r="H5258" s="75">
        <v>7120.6194000000005</v>
      </c>
      <c r="I5258" s="75">
        <v>6890.9220000000005</v>
      </c>
      <c r="J5258" s="75">
        <v>6508.0929999999998</v>
      </c>
      <c r="K5258" s="75">
        <v>5359.6059999999998</v>
      </c>
      <c r="L5258" s="76">
        <v>2494.152</v>
      </c>
      <c r="M5258" s="75">
        <v>6890.9220000000005</v>
      </c>
      <c r="N5258" s="75">
        <v>6890.9220000000005</v>
      </c>
      <c r="O5258" s="75">
        <v>6890.9220000000005</v>
      </c>
      <c r="P5258" s="77">
        <v>761.08436000000006</v>
      </c>
      <c r="Q5258" s="77">
        <v>7120.6194000000005</v>
      </c>
    </row>
    <row r="5259" spans="1:17" x14ac:dyDescent="0.2">
      <c r="A5259" s="19">
        <v>41511965</v>
      </c>
      <c r="B5259" s="19" t="s">
        <v>1189</v>
      </c>
      <c r="C5259" s="72"/>
      <c r="D5259" s="73">
        <v>812.5</v>
      </c>
      <c r="E5259" s="74">
        <v>0</v>
      </c>
      <c r="G5259" s="75">
        <v>323.28406000000001</v>
      </c>
      <c r="H5259" s="75">
        <v>1166.9733000000001</v>
      </c>
      <c r="I5259" s="75">
        <v>1129.329</v>
      </c>
      <c r="J5259" s="75">
        <v>1066.5884999999998</v>
      </c>
      <c r="K5259" s="75">
        <v>878.36699999999996</v>
      </c>
      <c r="L5259" s="76">
        <v>100.872</v>
      </c>
      <c r="M5259" s="75">
        <v>1129.329</v>
      </c>
      <c r="N5259" s="75">
        <v>1129.329</v>
      </c>
      <c r="O5259" s="75">
        <v>1129.329</v>
      </c>
      <c r="P5259" s="77">
        <v>100.872</v>
      </c>
      <c r="Q5259" s="77">
        <v>1166.9733000000001</v>
      </c>
    </row>
    <row r="5260" spans="1:17" x14ac:dyDescent="0.2">
      <c r="A5260" s="19">
        <v>41511973</v>
      </c>
      <c r="B5260" s="19" t="s">
        <v>1185</v>
      </c>
      <c r="C5260" s="72"/>
      <c r="D5260" s="73">
        <v>3504.5</v>
      </c>
      <c r="E5260" s="74">
        <v>0</v>
      </c>
      <c r="G5260" s="75">
        <v>323.28406000000001</v>
      </c>
      <c r="H5260" s="75">
        <v>1158.3150000000001</v>
      </c>
      <c r="I5260" s="75">
        <v>1120.95</v>
      </c>
      <c r="J5260" s="75">
        <v>1058.675</v>
      </c>
      <c r="K5260" s="75">
        <v>871.84999999999991</v>
      </c>
      <c r="L5260" s="76">
        <v>100.872</v>
      </c>
      <c r="M5260" s="75">
        <v>1120.95</v>
      </c>
      <c r="N5260" s="75">
        <v>1120.95</v>
      </c>
      <c r="O5260" s="75">
        <v>1120.95</v>
      </c>
      <c r="P5260" s="77">
        <v>100.872</v>
      </c>
      <c r="Q5260" s="77">
        <v>1158.3150000000001</v>
      </c>
    </row>
    <row r="5261" spans="1:17" x14ac:dyDescent="0.2">
      <c r="A5261" s="19">
        <v>41512039</v>
      </c>
      <c r="B5261" s="19" t="s">
        <v>1198</v>
      </c>
      <c r="C5261" s="72"/>
      <c r="D5261" s="73">
        <v>701.5</v>
      </c>
      <c r="E5261" s="74">
        <v>0</v>
      </c>
      <c r="G5261" s="75">
        <v>168.21948999999998</v>
      </c>
      <c r="H5261" s="75">
        <v>1001.3682000000001</v>
      </c>
      <c r="I5261" s="75">
        <v>969.06600000000003</v>
      </c>
      <c r="J5261" s="75">
        <v>915.22899999999993</v>
      </c>
      <c r="K5261" s="75">
        <v>753.71799999999996</v>
      </c>
      <c r="L5261" s="76">
        <v>100.872</v>
      </c>
      <c r="M5261" s="75">
        <v>969.06600000000003</v>
      </c>
      <c r="N5261" s="75">
        <v>969.06600000000003</v>
      </c>
      <c r="O5261" s="75">
        <v>969.06600000000003</v>
      </c>
      <c r="P5261" s="77">
        <v>100.872</v>
      </c>
      <c r="Q5261" s="77">
        <v>1001.3682000000001</v>
      </c>
    </row>
    <row r="5262" spans="1:17" x14ac:dyDescent="0.2">
      <c r="A5262" s="19">
        <v>41512047</v>
      </c>
      <c r="B5262" s="19" t="s">
        <v>4470</v>
      </c>
      <c r="C5262" s="72"/>
      <c r="D5262" s="73">
        <v>204.25</v>
      </c>
      <c r="E5262" s="74">
        <v>0</v>
      </c>
      <c r="G5262" s="75">
        <v>168.21948999999998</v>
      </c>
      <c r="H5262" s="75">
        <v>993.9375</v>
      </c>
      <c r="I5262" s="75">
        <v>961.875</v>
      </c>
      <c r="J5262" s="75">
        <v>908.4375</v>
      </c>
      <c r="K5262" s="75">
        <v>748.125</v>
      </c>
      <c r="L5262" s="76">
        <v>100.872</v>
      </c>
      <c r="M5262" s="75">
        <v>961.875</v>
      </c>
      <c r="N5262" s="75">
        <v>961.875</v>
      </c>
      <c r="O5262" s="75">
        <v>961.875</v>
      </c>
      <c r="P5262" s="77">
        <v>100.872</v>
      </c>
      <c r="Q5262" s="77">
        <v>993.9375</v>
      </c>
    </row>
    <row r="5263" spans="1:17" x14ac:dyDescent="0.2">
      <c r="A5263" s="19">
        <v>41512054</v>
      </c>
      <c r="B5263" s="19" t="s">
        <v>4469</v>
      </c>
      <c r="C5263" s="72"/>
      <c r="D5263" s="73">
        <v>1509.25</v>
      </c>
      <c r="E5263" s="74">
        <v>0</v>
      </c>
      <c r="G5263" s="75">
        <v>323.28406000000001</v>
      </c>
      <c r="H5263" s="75">
        <v>1166.9733000000001</v>
      </c>
      <c r="I5263" s="75">
        <v>1129.329</v>
      </c>
      <c r="J5263" s="75">
        <v>1066.5884999999998</v>
      </c>
      <c r="K5263" s="75">
        <v>878.36699999999996</v>
      </c>
      <c r="L5263" s="76">
        <v>100.872</v>
      </c>
      <c r="M5263" s="75">
        <v>1129.329</v>
      </c>
      <c r="N5263" s="75">
        <v>1129.329</v>
      </c>
      <c r="O5263" s="75">
        <v>1129.329</v>
      </c>
      <c r="P5263" s="77">
        <v>100.872</v>
      </c>
      <c r="Q5263" s="77">
        <v>1166.9733000000001</v>
      </c>
    </row>
    <row r="5264" spans="1:17" x14ac:dyDescent="0.2">
      <c r="A5264" s="19">
        <v>41512062</v>
      </c>
      <c r="B5264" s="19" t="s">
        <v>4471</v>
      </c>
      <c r="C5264" s="72"/>
      <c r="D5264" s="73">
        <v>1113.75</v>
      </c>
      <c r="E5264" s="74">
        <v>0</v>
      </c>
      <c r="G5264" s="75">
        <v>168.21948999999998</v>
      </c>
      <c r="H5264" s="75">
        <v>996.00210000000004</v>
      </c>
      <c r="I5264" s="75">
        <v>963.87300000000005</v>
      </c>
      <c r="J5264" s="75">
        <v>910.32449999999994</v>
      </c>
      <c r="K5264" s="75">
        <v>749.67899999999997</v>
      </c>
      <c r="L5264" s="76">
        <v>100.872</v>
      </c>
      <c r="M5264" s="75">
        <v>963.87300000000005</v>
      </c>
      <c r="N5264" s="75">
        <v>963.87300000000005</v>
      </c>
      <c r="O5264" s="75">
        <v>963.87300000000005</v>
      </c>
      <c r="P5264" s="77">
        <v>100.872</v>
      </c>
      <c r="Q5264" s="77">
        <v>996.00210000000004</v>
      </c>
    </row>
    <row r="5265" spans="1:17" x14ac:dyDescent="0.2">
      <c r="A5265" s="19">
        <v>41512088</v>
      </c>
      <c r="B5265" s="19" t="s">
        <v>2085</v>
      </c>
      <c r="C5265" s="72"/>
      <c r="D5265" s="73">
        <v>708</v>
      </c>
      <c r="E5265" s="74">
        <v>0</v>
      </c>
      <c r="G5265" s="75">
        <v>20.606839999999998</v>
      </c>
      <c r="H5265" s="75">
        <v>291.11789999999996</v>
      </c>
      <c r="I5265" s="75">
        <v>281.72699999999998</v>
      </c>
      <c r="J5265" s="75">
        <v>266.07549999999998</v>
      </c>
      <c r="K5265" s="75">
        <v>219.12099999999998</v>
      </c>
      <c r="L5265" s="76">
        <v>0</v>
      </c>
      <c r="M5265" s="75">
        <v>281.72699999999998</v>
      </c>
      <c r="N5265" s="75">
        <v>281.72699999999998</v>
      </c>
      <c r="O5265" s="75">
        <v>281.72699999999998</v>
      </c>
      <c r="P5265" s="77">
        <v>0</v>
      </c>
      <c r="Q5265" s="77">
        <v>291.11789999999996</v>
      </c>
    </row>
    <row r="5266" spans="1:17" x14ac:dyDescent="0.2">
      <c r="A5266" s="19">
        <v>41512096</v>
      </c>
      <c r="B5266" s="19" t="s">
        <v>2086</v>
      </c>
      <c r="C5266" s="72"/>
      <c r="D5266" s="73">
        <v>2519.25</v>
      </c>
      <c r="E5266" s="74">
        <v>0</v>
      </c>
      <c r="G5266" s="75">
        <v>1064.10376</v>
      </c>
      <c r="H5266" s="75">
        <v>2145.8448000000003</v>
      </c>
      <c r="I5266" s="75">
        <v>2076.6240000000003</v>
      </c>
      <c r="J5266" s="75">
        <v>1961.2560000000001</v>
      </c>
      <c r="K5266" s="75">
        <v>1615.152</v>
      </c>
      <c r="L5266" s="76">
        <v>424.78200000000004</v>
      </c>
      <c r="M5266" s="75">
        <v>2076.6240000000003</v>
      </c>
      <c r="N5266" s="75">
        <v>2076.6240000000003</v>
      </c>
      <c r="O5266" s="75">
        <v>2076.6240000000003</v>
      </c>
      <c r="P5266" s="77">
        <v>424.78200000000004</v>
      </c>
      <c r="Q5266" s="77">
        <v>2145.8448000000003</v>
      </c>
    </row>
    <row r="5267" spans="1:17" x14ac:dyDescent="0.2">
      <c r="A5267" s="19">
        <v>41512104</v>
      </c>
      <c r="B5267" s="19" t="s">
        <v>2084</v>
      </c>
      <c r="C5267" s="72"/>
      <c r="D5267" s="73">
        <v>10</v>
      </c>
      <c r="E5267" s="74">
        <v>0</v>
      </c>
      <c r="G5267" s="75">
        <v>1126.9318099999998</v>
      </c>
      <c r="H5267" s="75">
        <v>2406.3564000000001</v>
      </c>
      <c r="I5267" s="75">
        <v>2328.732</v>
      </c>
      <c r="J5267" s="75">
        <v>2199.3580000000002</v>
      </c>
      <c r="K5267" s="75">
        <v>1811.2359999999999</v>
      </c>
      <c r="L5267" s="76">
        <v>1144.971</v>
      </c>
      <c r="M5267" s="75">
        <v>2328.732</v>
      </c>
      <c r="N5267" s="75">
        <v>2328.732</v>
      </c>
      <c r="O5267" s="75">
        <v>2328.732</v>
      </c>
      <c r="P5267" s="77">
        <v>1126.9318099999998</v>
      </c>
      <c r="Q5267" s="77">
        <v>2406.3564000000001</v>
      </c>
    </row>
    <row r="5268" spans="1:17" x14ac:dyDescent="0.2">
      <c r="A5268" s="19">
        <v>41512112</v>
      </c>
      <c r="B5268" s="19" t="s">
        <v>2083</v>
      </c>
      <c r="C5268" s="72"/>
      <c r="D5268" s="73">
        <v>309</v>
      </c>
      <c r="E5268" s="74">
        <v>0</v>
      </c>
      <c r="G5268" s="75">
        <v>512.79475000000002</v>
      </c>
      <c r="H5268" s="75">
        <v>1909.1784000000002</v>
      </c>
      <c r="I5268" s="75">
        <v>1847.5920000000001</v>
      </c>
      <c r="J5268" s="75">
        <v>1744.9480000000001</v>
      </c>
      <c r="K5268" s="75">
        <v>1437.0160000000001</v>
      </c>
      <c r="L5268" s="76">
        <v>424.78200000000004</v>
      </c>
      <c r="M5268" s="75">
        <v>1847.5920000000001</v>
      </c>
      <c r="N5268" s="75">
        <v>1847.5920000000001</v>
      </c>
      <c r="O5268" s="75">
        <v>1847.5920000000001</v>
      </c>
      <c r="P5268" s="77">
        <v>424.78200000000004</v>
      </c>
      <c r="Q5268" s="77">
        <v>1909.1784000000002</v>
      </c>
    </row>
    <row r="5269" spans="1:17" x14ac:dyDescent="0.2">
      <c r="A5269" s="19">
        <v>41512161</v>
      </c>
      <c r="B5269" s="19" t="s">
        <v>4144</v>
      </c>
      <c r="C5269" s="72"/>
      <c r="D5269" s="73">
        <v>102.25</v>
      </c>
      <c r="E5269" s="74">
        <v>0</v>
      </c>
      <c r="G5269" s="75">
        <v>633.39418999999998</v>
      </c>
      <c r="H5269" s="75">
        <v>1038.0288</v>
      </c>
      <c r="I5269" s="75">
        <v>1004.5440000000001</v>
      </c>
      <c r="J5269" s="75">
        <v>948.73599999999999</v>
      </c>
      <c r="K5269" s="75">
        <v>781.31200000000001</v>
      </c>
      <c r="L5269" s="76">
        <v>331.31700000000001</v>
      </c>
      <c r="M5269" s="75">
        <v>1004.5440000000001</v>
      </c>
      <c r="N5269" s="75">
        <v>1004.5440000000001</v>
      </c>
      <c r="O5269" s="75">
        <v>1004.5440000000001</v>
      </c>
      <c r="P5269" s="77">
        <v>331.31700000000001</v>
      </c>
      <c r="Q5269" s="77">
        <v>1038.0288</v>
      </c>
    </row>
    <row r="5270" spans="1:17" x14ac:dyDescent="0.2">
      <c r="A5270" s="19">
        <v>41512187</v>
      </c>
      <c r="B5270" s="19" t="s">
        <v>2076</v>
      </c>
      <c r="C5270" s="72"/>
      <c r="D5270" s="73">
        <v>2218.75</v>
      </c>
      <c r="E5270" s="74">
        <v>0</v>
      </c>
      <c r="G5270" s="75">
        <v>674.93104000000005</v>
      </c>
      <c r="H5270" s="75">
        <v>2145.8448000000003</v>
      </c>
      <c r="I5270" s="75">
        <v>2076.6240000000003</v>
      </c>
      <c r="J5270" s="75">
        <v>1961.2560000000001</v>
      </c>
      <c r="K5270" s="75">
        <v>1615.152</v>
      </c>
      <c r="L5270" s="76">
        <v>424.78200000000004</v>
      </c>
      <c r="M5270" s="75">
        <v>2076.6240000000003</v>
      </c>
      <c r="N5270" s="75">
        <v>2076.6240000000003</v>
      </c>
      <c r="O5270" s="75">
        <v>2076.6240000000003</v>
      </c>
      <c r="P5270" s="77">
        <v>424.78200000000004</v>
      </c>
      <c r="Q5270" s="77">
        <v>2145.8448000000003</v>
      </c>
    </row>
    <row r="5271" spans="1:17" x14ac:dyDescent="0.2">
      <c r="A5271" s="19">
        <v>41512344</v>
      </c>
      <c r="B5271" s="19" t="s">
        <v>3470</v>
      </c>
      <c r="C5271" s="72"/>
      <c r="D5271" s="73">
        <v>11.75</v>
      </c>
      <c r="E5271" s="74">
        <v>0</v>
      </c>
      <c r="G5271" s="75">
        <v>31.347489999999997</v>
      </c>
      <c r="H5271" s="75">
        <v>326.43</v>
      </c>
      <c r="I5271" s="75">
        <v>315.90000000000003</v>
      </c>
      <c r="J5271" s="75">
        <v>298.34999999999997</v>
      </c>
      <c r="K5271" s="75">
        <v>245.7</v>
      </c>
      <c r="L5271" s="76">
        <v>0</v>
      </c>
      <c r="M5271" s="75">
        <v>315.90000000000003</v>
      </c>
      <c r="N5271" s="75">
        <v>315.90000000000003</v>
      </c>
      <c r="O5271" s="75">
        <v>315.90000000000003</v>
      </c>
      <c r="P5271" s="77">
        <v>0</v>
      </c>
      <c r="Q5271" s="77">
        <v>326.43</v>
      </c>
    </row>
    <row r="5272" spans="1:17" x14ac:dyDescent="0.2">
      <c r="A5272" s="19">
        <v>41512351</v>
      </c>
      <c r="B5272" s="19" t="s">
        <v>3466</v>
      </c>
      <c r="C5272" s="72"/>
      <c r="D5272" s="73">
        <v>9</v>
      </c>
      <c r="E5272" s="74">
        <v>0</v>
      </c>
      <c r="G5272" s="75">
        <v>14.824017</v>
      </c>
      <c r="H5272" s="75">
        <v>31.5549</v>
      </c>
      <c r="I5272" s="75">
        <v>30.537000000000003</v>
      </c>
      <c r="J5272" s="75">
        <v>28.840499999999999</v>
      </c>
      <c r="K5272" s="75">
        <v>23.750999999999998</v>
      </c>
      <c r="L5272" s="74" t="s">
        <v>674</v>
      </c>
      <c r="M5272" s="75">
        <v>30.537000000000003</v>
      </c>
      <c r="N5272" s="75">
        <v>30.537000000000003</v>
      </c>
      <c r="O5272" s="75">
        <v>30.537000000000003</v>
      </c>
      <c r="P5272" s="75">
        <v>14.824017</v>
      </c>
      <c r="Q5272" s="75">
        <v>31.5549</v>
      </c>
    </row>
    <row r="5273" spans="1:17" x14ac:dyDescent="0.2">
      <c r="A5273" s="19">
        <v>41512369</v>
      </c>
      <c r="B5273" s="19" t="s">
        <v>3462</v>
      </c>
      <c r="C5273" s="72"/>
      <c r="D5273" s="73">
        <v>9.75</v>
      </c>
      <c r="E5273" s="74">
        <v>0</v>
      </c>
      <c r="G5273" s="75">
        <v>819.86327999999992</v>
      </c>
      <c r="H5273" s="75">
        <v>882.76530000000002</v>
      </c>
      <c r="I5273" s="75">
        <v>854.2890000000001</v>
      </c>
      <c r="J5273" s="75">
        <v>806.82849999999996</v>
      </c>
      <c r="K5273" s="75">
        <v>664.447</v>
      </c>
      <c r="L5273" s="76">
        <v>447.31799999999998</v>
      </c>
      <c r="M5273" s="75">
        <v>854.2890000000001</v>
      </c>
      <c r="N5273" s="75">
        <v>854.2890000000001</v>
      </c>
      <c r="O5273" s="75">
        <v>854.2890000000001</v>
      </c>
      <c r="P5273" s="77">
        <v>447.31799999999998</v>
      </c>
      <c r="Q5273" s="77">
        <v>882.76530000000002</v>
      </c>
    </row>
    <row r="5274" spans="1:17" x14ac:dyDescent="0.2">
      <c r="A5274" s="19">
        <v>41512377</v>
      </c>
      <c r="B5274" s="19" t="s">
        <v>3455</v>
      </c>
      <c r="C5274" s="72"/>
      <c r="D5274" s="73">
        <v>11.75</v>
      </c>
      <c r="E5274" s="74">
        <v>0</v>
      </c>
      <c r="G5274" s="75">
        <v>819.86327999999992</v>
      </c>
      <c r="H5274" s="75">
        <v>882.76530000000002</v>
      </c>
      <c r="I5274" s="75">
        <v>854.2890000000001</v>
      </c>
      <c r="J5274" s="75">
        <v>806.82849999999996</v>
      </c>
      <c r="K5274" s="75">
        <v>664.447</v>
      </c>
      <c r="L5274" s="76">
        <v>447.31799999999998</v>
      </c>
      <c r="M5274" s="75">
        <v>854.2890000000001</v>
      </c>
      <c r="N5274" s="75">
        <v>854.2890000000001</v>
      </c>
      <c r="O5274" s="75">
        <v>854.2890000000001</v>
      </c>
      <c r="P5274" s="77">
        <v>447.31799999999998</v>
      </c>
      <c r="Q5274" s="77">
        <v>882.76530000000002</v>
      </c>
    </row>
    <row r="5275" spans="1:17" x14ac:dyDescent="0.2">
      <c r="A5275" s="19">
        <v>41512385</v>
      </c>
      <c r="B5275" s="19" t="s">
        <v>3463</v>
      </c>
      <c r="C5275" s="72"/>
      <c r="D5275" s="73">
        <v>9.5</v>
      </c>
      <c r="E5275" s="74">
        <v>0</v>
      </c>
      <c r="G5275" s="75">
        <v>819.86327999999992</v>
      </c>
      <c r="H5275" s="75">
        <v>882.76530000000002</v>
      </c>
      <c r="I5275" s="75">
        <v>854.2890000000001</v>
      </c>
      <c r="J5275" s="75">
        <v>806.82849999999996</v>
      </c>
      <c r="K5275" s="75">
        <v>664.447</v>
      </c>
      <c r="L5275" s="76">
        <v>447.31799999999998</v>
      </c>
      <c r="M5275" s="75">
        <v>854.2890000000001</v>
      </c>
      <c r="N5275" s="75">
        <v>854.2890000000001</v>
      </c>
      <c r="O5275" s="75">
        <v>854.2890000000001</v>
      </c>
      <c r="P5275" s="77">
        <v>447.31799999999998</v>
      </c>
      <c r="Q5275" s="77">
        <v>882.76530000000002</v>
      </c>
    </row>
    <row r="5276" spans="1:17" x14ac:dyDescent="0.2">
      <c r="A5276" s="19">
        <v>41512393</v>
      </c>
      <c r="B5276" s="19" t="s">
        <v>3454</v>
      </c>
      <c r="C5276" s="72"/>
      <c r="D5276" s="73">
        <v>10</v>
      </c>
      <c r="E5276" s="74">
        <v>0</v>
      </c>
      <c r="G5276" s="75">
        <v>987.07524000000001</v>
      </c>
      <c r="H5276" s="75">
        <v>1142.6538</v>
      </c>
      <c r="I5276" s="75">
        <v>1105.7940000000001</v>
      </c>
      <c r="J5276" s="75">
        <v>1044.3610000000001</v>
      </c>
      <c r="K5276" s="75">
        <v>860.06200000000001</v>
      </c>
      <c r="L5276" s="76">
        <v>447.31799999999998</v>
      </c>
      <c r="M5276" s="75">
        <v>1105.7940000000001</v>
      </c>
      <c r="N5276" s="75">
        <v>1105.7940000000001</v>
      </c>
      <c r="O5276" s="75">
        <v>1105.7940000000001</v>
      </c>
      <c r="P5276" s="77">
        <v>447.31799999999998</v>
      </c>
      <c r="Q5276" s="77">
        <v>1142.6538</v>
      </c>
    </row>
    <row r="5277" spans="1:17" x14ac:dyDescent="0.2">
      <c r="A5277" s="19">
        <v>41512401</v>
      </c>
      <c r="B5277" s="19" t="s">
        <v>3450</v>
      </c>
      <c r="C5277" s="72"/>
      <c r="D5277" s="73">
        <v>11.75</v>
      </c>
      <c r="E5277" s="74">
        <v>0</v>
      </c>
      <c r="G5277" s="75">
        <v>987.07524000000001</v>
      </c>
      <c r="H5277" s="75">
        <v>1142.6538</v>
      </c>
      <c r="I5277" s="75">
        <v>1105.7940000000001</v>
      </c>
      <c r="J5277" s="75">
        <v>1044.3610000000001</v>
      </c>
      <c r="K5277" s="75">
        <v>860.06200000000001</v>
      </c>
      <c r="L5277" s="76">
        <v>447.31799999999998</v>
      </c>
      <c r="M5277" s="75">
        <v>1105.7940000000001</v>
      </c>
      <c r="N5277" s="75">
        <v>1105.7940000000001</v>
      </c>
      <c r="O5277" s="75">
        <v>1105.7940000000001</v>
      </c>
      <c r="P5277" s="77">
        <v>447.31799999999998</v>
      </c>
      <c r="Q5277" s="77">
        <v>1142.6538</v>
      </c>
    </row>
    <row r="5278" spans="1:17" x14ac:dyDescent="0.2">
      <c r="A5278" s="19">
        <v>41512427</v>
      </c>
      <c r="B5278" s="19" t="s">
        <v>283</v>
      </c>
      <c r="C5278" s="72"/>
      <c r="D5278" s="73">
        <v>577</v>
      </c>
      <c r="E5278" s="74">
        <v>0</v>
      </c>
      <c r="G5278" s="75">
        <v>987.07524000000001</v>
      </c>
      <c r="H5278" s="75">
        <v>1142.6538</v>
      </c>
      <c r="I5278" s="75">
        <v>1105.7940000000001</v>
      </c>
      <c r="J5278" s="75">
        <v>1044.3610000000001</v>
      </c>
      <c r="K5278" s="75">
        <v>860.06200000000001</v>
      </c>
      <c r="L5278" s="76">
        <v>447.31799999999998</v>
      </c>
      <c r="M5278" s="75">
        <v>1105.7940000000001</v>
      </c>
      <c r="N5278" s="75">
        <v>1105.7940000000001</v>
      </c>
      <c r="O5278" s="75">
        <v>1105.7940000000001</v>
      </c>
      <c r="P5278" s="77">
        <v>447.31799999999998</v>
      </c>
      <c r="Q5278" s="77">
        <v>1142.6538</v>
      </c>
    </row>
    <row r="5279" spans="1:17" x14ac:dyDescent="0.2">
      <c r="A5279" s="19">
        <v>41512443</v>
      </c>
      <c r="B5279" s="19" t="s">
        <v>180</v>
      </c>
      <c r="C5279" s="72"/>
      <c r="D5279" s="73">
        <v>7.25</v>
      </c>
      <c r="E5279" s="74">
        <v>0</v>
      </c>
      <c r="G5279" s="75">
        <v>407.40331000000003</v>
      </c>
      <c r="H5279" s="75">
        <v>591.86130000000003</v>
      </c>
      <c r="I5279" s="75">
        <v>572.76900000000001</v>
      </c>
      <c r="J5279" s="75">
        <v>540.94849999999997</v>
      </c>
      <c r="K5279" s="75">
        <v>445.48699999999997</v>
      </c>
      <c r="L5279" s="76">
        <v>0</v>
      </c>
      <c r="M5279" s="75">
        <v>572.76900000000001</v>
      </c>
      <c r="N5279" s="75">
        <v>572.76900000000001</v>
      </c>
      <c r="O5279" s="75">
        <v>572.76900000000001</v>
      </c>
      <c r="P5279" s="77">
        <v>0</v>
      </c>
      <c r="Q5279" s="77">
        <v>591.86130000000003</v>
      </c>
    </row>
    <row r="5280" spans="1:17" x14ac:dyDescent="0.2">
      <c r="A5280" s="19">
        <v>41512542</v>
      </c>
      <c r="B5280" s="19" t="s">
        <v>4792</v>
      </c>
      <c r="C5280" s="72"/>
      <c r="D5280" s="73">
        <v>29.5</v>
      </c>
      <c r="E5280" s="74">
        <v>0</v>
      </c>
      <c r="G5280" s="75">
        <v>407.40331000000003</v>
      </c>
      <c r="H5280" s="75">
        <v>591.86130000000003</v>
      </c>
      <c r="I5280" s="75">
        <v>572.76900000000001</v>
      </c>
      <c r="J5280" s="75">
        <v>540.94849999999997</v>
      </c>
      <c r="K5280" s="75">
        <v>445.48699999999997</v>
      </c>
      <c r="L5280" s="76">
        <v>0</v>
      </c>
      <c r="M5280" s="75">
        <v>572.76900000000001</v>
      </c>
      <c r="N5280" s="75">
        <v>572.76900000000001</v>
      </c>
      <c r="O5280" s="75">
        <v>572.76900000000001</v>
      </c>
      <c r="P5280" s="77">
        <v>0</v>
      </c>
      <c r="Q5280" s="77">
        <v>591.86130000000003</v>
      </c>
    </row>
    <row r="5281" spans="1:17" x14ac:dyDescent="0.2">
      <c r="A5281" s="19">
        <v>41514282</v>
      </c>
      <c r="B5281" s="19" t="s">
        <v>447</v>
      </c>
      <c r="C5281" s="72"/>
      <c r="D5281" s="73">
        <v>56.25</v>
      </c>
      <c r="E5281" s="74">
        <v>0</v>
      </c>
      <c r="G5281" s="75">
        <v>407.40331000000003</v>
      </c>
      <c r="H5281" s="75">
        <v>591.86130000000003</v>
      </c>
      <c r="I5281" s="75">
        <v>572.76900000000001</v>
      </c>
      <c r="J5281" s="75">
        <v>540.94849999999997</v>
      </c>
      <c r="K5281" s="75">
        <v>445.48699999999997</v>
      </c>
      <c r="L5281" s="76">
        <v>0</v>
      </c>
      <c r="M5281" s="75">
        <v>572.76900000000001</v>
      </c>
      <c r="N5281" s="75">
        <v>572.76900000000001</v>
      </c>
      <c r="O5281" s="75">
        <v>572.76900000000001</v>
      </c>
      <c r="P5281" s="77">
        <v>0</v>
      </c>
      <c r="Q5281" s="77">
        <v>591.86130000000003</v>
      </c>
    </row>
    <row r="5282" spans="1:17" x14ac:dyDescent="0.2">
      <c r="A5282" s="19">
        <v>41514308</v>
      </c>
      <c r="B5282" s="19" t="s">
        <v>4127</v>
      </c>
      <c r="C5282" s="72"/>
      <c r="D5282" s="73">
        <v>46</v>
      </c>
      <c r="E5282" s="74">
        <v>0</v>
      </c>
      <c r="G5282" s="75">
        <v>713.44529999999997</v>
      </c>
      <c r="H5282" s="75">
        <v>417.53280000000001</v>
      </c>
      <c r="I5282" s="75">
        <v>404.06399999999996</v>
      </c>
      <c r="J5282" s="75">
        <v>381.61599999999999</v>
      </c>
      <c r="K5282" s="75">
        <v>314.27199999999999</v>
      </c>
      <c r="L5282" s="76">
        <v>287.55900000000003</v>
      </c>
      <c r="M5282" s="75">
        <v>404.06399999999996</v>
      </c>
      <c r="N5282" s="75">
        <v>404.06399999999996</v>
      </c>
      <c r="O5282" s="75">
        <v>404.06399999999996</v>
      </c>
      <c r="P5282" s="77">
        <v>287.55900000000003</v>
      </c>
      <c r="Q5282" s="77">
        <v>713.44529999999997</v>
      </c>
    </row>
    <row r="5283" spans="1:17" x14ac:dyDescent="0.2">
      <c r="A5283" s="19">
        <v>41514704</v>
      </c>
      <c r="B5283" s="19" t="s">
        <v>915</v>
      </c>
      <c r="C5283" s="72"/>
      <c r="D5283" s="73">
        <v>57.75</v>
      </c>
      <c r="E5283" s="74">
        <v>0</v>
      </c>
      <c r="G5283" s="75">
        <v>713.44529999999997</v>
      </c>
      <c r="H5283" s="75">
        <v>417.53280000000001</v>
      </c>
      <c r="I5283" s="75">
        <v>404.06399999999996</v>
      </c>
      <c r="J5283" s="75">
        <v>381.61599999999999</v>
      </c>
      <c r="K5283" s="75">
        <v>314.27199999999999</v>
      </c>
      <c r="L5283" s="76">
        <v>287.55900000000003</v>
      </c>
      <c r="M5283" s="75">
        <v>404.06399999999996</v>
      </c>
      <c r="N5283" s="75">
        <v>404.06399999999996</v>
      </c>
      <c r="O5283" s="75">
        <v>404.06399999999996</v>
      </c>
      <c r="P5283" s="77">
        <v>287.55900000000003</v>
      </c>
      <c r="Q5283" s="77">
        <v>713.44529999999997</v>
      </c>
    </row>
    <row r="5284" spans="1:17" x14ac:dyDescent="0.2">
      <c r="A5284" s="19">
        <v>41514712</v>
      </c>
      <c r="B5284" s="19" t="s">
        <v>916</v>
      </c>
      <c r="C5284" s="72"/>
      <c r="D5284" s="73">
        <v>278.25</v>
      </c>
      <c r="E5284" s="74">
        <v>0</v>
      </c>
      <c r="G5284" s="75">
        <v>713.44529999999997</v>
      </c>
      <c r="H5284" s="75">
        <v>417.53280000000001</v>
      </c>
      <c r="I5284" s="75">
        <v>404.06399999999996</v>
      </c>
      <c r="J5284" s="75">
        <v>381.61599999999999</v>
      </c>
      <c r="K5284" s="75">
        <v>314.27199999999999</v>
      </c>
      <c r="L5284" s="76">
        <v>287.55900000000003</v>
      </c>
      <c r="M5284" s="75">
        <v>404.06399999999996</v>
      </c>
      <c r="N5284" s="75">
        <v>404.06399999999996</v>
      </c>
      <c r="O5284" s="75">
        <v>404.06399999999996</v>
      </c>
      <c r="P5284" s="77">
        <v>287.55900000000003</v>
      </c>
      <c r="Q5284" s="77">
        <v>713.44529999999997</v>
      </c>
    </row>
    <row r="5285" spans="1:17" x14ac:dyDescent="0.2">
      <c r="A5285" s="19">
        <v>41515172</v>
      </c>
      <c r="B5285" s="19" t="s">
        <v>1996</v>
      </c>
      <c r="C5285" s="72"/>
      <c r="D5285" s="73">
        <v>201.25</v>
      </c>
      <c r="E5285" s="74">
        <v>0</v>
      </c>
      <c r="G5285" s="75">
        <v>628.31851999999992</v>
      </c>
      <c r="H5285" s="75">
        <v>930.89280000000008</v>
      </c>
      <c r="I5285" s="75">
        <v>900.86400000000003</v>
      </c>
      <c r="J5285" s="75">
        <v>850.81600000000003</v>
      </c>
      <c r="K5285" s="75">
        <v>700.67200000000003</v>
      </c>
      <c r="L5285" s="76">
        <v>287.55900000000003</v>
      </c>
      <c r="M5285" s="75">
        <v>900.86400000000003</v>
      </c>
      <c r="N5285" s="75">
        <v>900.86400000000003</v>
      </c>
      <c r="O5285" s="75">
        <v>900.86400000000003</v>
      </c>
      <c r="P5285" s="77">
        <v>287.55900000000003</v>
      </c>
      <c r="Q5285" s="77">
        <v>930.89280000000008</v>
      </c>
    </row>
    <row r="5286" spans="1:17" x14ac:dyDescent="0.2">
      <c r="A5286" s="19">
        <v>41515198</v>
      </c>
      <c r="B5286" s="19" t="s">
        <v>4998</v>
      </c>
      <c r="C5286" s="72"/>
      <c r="D5286" s="73">
        <v>1653.75</v>
      </c>
      <c r="E5286" s="74">
        <v>0</v>
      </c>
      <c r="G5286" s="75">
        <v>628.31851999999992</v>
      </c>
      <c r="H5286" s="75">
        <v>930.89280000000008</v>
      </c>
      <c r="I5286" s="75">
        <v>900.86400000000003</v>
      </c>
      <c r="J5286" s="75">
        <v>850.81600000000003</v>
      </c>
      <c r="K5286" s="75">
        <v>700.67200000000003</v>
      </c>
      <c r="L5286" s="76">
        <v>287.55900000000003</v>
      </c>
      <c r="M5286" s="75">
        <v>900.86400000000003</v>
      </c>
      <c r="N5286" s="75">
        <v>900.86400000000003</v>
      </c>
      <c r="O5286" s="75">
        <v>900.86400000000003</v>
      </c>
      <c r="P5286" s="77">
        <v>287.55900000000003</v>
      </c>
      <c r="Q5286" s="77">
        <v>930.89280000000008</v>
      </c>
    </row>
    <row r="5287" spans="1:17" x14ac:dyDescent="0.2">
      <c r="A5287" s="19">
        <v>41515214</v>
      </c>
      <c r="B5287" s="19" t="s">
        <v>4999</v>
      </c>
      <c r="C5287" s="72"/>
      <c r="D5287" s="73">
        <v>414.75</v>
      </c>
      <c r="E5287" s="74">
        <v>0</v>
      </c>
      <c r="G5287" s="75">
        <v>628.31851999999992</v>
      </c>
      <c r="H5287" s="75">
        <v>930.89280000000008</v>
      </c>
      <c r="I5287" s="75">
        <v>900.86400000000003</v>
      </c>
      <c r="J5287" s="75">
        <v>850.81600000000003</v>
      </c>
      <c r="K5287" s="75">
        <v>700.67200000000003</v>
      </c>
      <c r="L5287" s="76">
        <v>287.55900000000003</v>
      </c>
      <c r="M5287" s="75">
        <v>900.86400000000003</v>
      </c>
      <c r="N5287" s="75">
        <v>900.86400000000003</v>
      </c>
      <c r="O5287" s="75">
        <v>900.86400000000003</v>
      </c>
      <c r="P5287" s="77">
        <v>287.55900000000003</v>
      </c>
      <c r="Q5287" s="77">
        <v>930.89280000000008</v>
      </c>
    </row>
    <row r="5288" spans="1:17" x14ac:dyDescent="0.2">
      <c r="A5288" s="19">
        <v>41515230</v>
      </c>
      <c r="B5288" s="19" t="s">
        <v>4995</v>
      </c>
      <c r="C5288" s="72"/>
      <c r="D5288" s="73">
        <v>1213.5</v>
      </c>
      <c r="E5288" s="74">
        <v>0</v>
      </c>
      <c r="G5288" s="75">
        <v>643.52652</v>
      </c>
      <c r="H5288" s="75">
        <v>972.60329999999999</v>
      </c>
      <c r="I5288" s="75">
        <v>941.22899999999993</v>
      </c>
      <c r="J5288" s="75">
        <v>888.93849999999998</v>
      </c>
      <c r="K5288" s="75">
        <v>732.06699999999989</v>
      </c>
      <c r="L5288" s="76">
        <v>287.55900000000003</v>
      </c>
      <c r="M5288" s="75">
        <v>941.22899999999993</v>
      </c>
      <c r="N5288" s="75">
        <v>941.22899999999993</v>
      </c>
      <c r="O5288" s="75">
        <v>941.22899999999993</v>
      </c>
      <c r="P5288" s="77">
        <v>287.55900000000003</v>
      </c>
      <c r="Q5288" s="77">
        <v>972.60329999999999</v>
      </c>
    </row>
    <row r="5289" spans="1:17" x14ac:dyDescent="0.2">
      <c r="A5289" s="19">
        <v>41515255</v>
      </c>
      <c r="B5289" s="19" t="s">
        <v>4996</v>
      </c>
      <c r="C5289" s="72"/>
      <c r="D5289" s="73">
        <v>1258</v>
      </c>
      <c r="E5289" s="74">
        <v>0</v>
      </c>
      <c r="G5289" s="75">
        <v>643.52652</v>
      </c>
      <c r="H5289" s="75">
        <v>972.60329999999999</v>
      </c>
      <c r="I5289" s="75">
        <v>941.22899999999993</v>
      </c>
      <c r="J5289" s="75">
        <v>888.93849999999998</v>
      </c>
      <c r="K5289" s="75">
        <v>732.06699999999989</v>
      </c>
      <c r="L5289" s="76">
        <v>287.55900000000003</v>
      </c>
      <c r="M5289" s="75">
        <v>941.22899999999993</v>
      </c>
      <c r="N5289" s="75">
        <v>941.22899999999993</v>
      </c>
      <c r="O5289" s="75">
        <v>941.22899999999993</v>
      </c>
      <c r="P5289" s="77">
        <v>287.55900000000003</v>
      </c>
      <c r="Q5289" s="77">
        <v>972.60329999999999</v>
      </c>
    </row>
    <row r="5290" spans="1:17" x14ac:dyDescent="0.2">
      <c r="A5290" s="19">
        <v>41515263</v>
      </c>
      <c r="B5290" s="19" t="s">
        <v>4993</v>
      </c>
      <c r="C5290" s="72"/>
      <c r="D5290" s="73">
        <v>1372.75</v>
      </c>
      <c r="E5290" s="74">
        <v>0</v>
      </c>
      <c r="G5290" s="75">
        <v>643.52652</v>
      </c>
      <c r="H5290" s="75">
        <v>972.60329999999999</v>
      </c>
      <c r="I5290" s="75">
        <v>941.22899999999993</v>
      </c>
      <c r="J5290" s="75">
        <v>888.93849999999998</v>
      </c>
      <c r="K5290" s="75">
        <v>732.06699999999989</v>
      </c>
      <c r="L5290" s="76">
        <v>287.55900000000003</v>
      </c>
      <c r="M5290" s="75">
        <v>941.22899999999993</v>
      </c>
      <c r="N5290" s="75">
        <v>941.22899999999993</v>
      </c>
      <c r="O5290" s="75">
        <v>941.22899999999993</v>
      </c>
      <c r="P5290" s="77">
        <v>287.55900000000003</v>
      </c>
      <c r="Q5290" s="77">
        <v>972.60329999999999</v>
      </c>
    </row>
    <row r="5291" spans="1:17" x14ac:dyDescent="0.2">
      <c r="A5291" s="19">
        <v>41515289</v>
      </c>
      <c r="B5291" s="19" t="s">
        <v>4994</v>
      </c>
      <c r="C5291" s="72"/>
      <c r="D5291" s="73">
        <v>1533.5</v>
      </c>
      <c r="E5291" s="74">
        <v>0</v>
      </c>
      <c r="G5291" s="75">
        <v>571.57366999999999</v>
      </c>
      <c r="H5291" s="75">
        <v>435.89100000000002</v>
      </c>
      <c r="I5291" s="75">
        <v>421.83</v>
      </c>
      <c r="J5291" s="75">
        <v>398.39499999999998</v>
      </c>
      <c r="K5291" s="75">
        <v>328.09</v>
      </c>
      <c r="L5291" s="76">
        <v>287.55900000000003</v>
      </c>
      <c r="M5291" s="75">
        <v>421.83</v>
      </c>
      <c r="N5291" s="75">
        <v>421.83</v>
      </c>
      <c r="O5291" s="75">
        <v>421.83</v>
      </c>
      <c r="P5291" s="77">
        <v>287.55900000000003</v>
      </c>
      <c r="Q5291" s="77">
        <v>571.57366999999999</v>
      </c>
    </row>
    <row r="5292" spans="1:17" x14ac:dyDescent="0.2">
      <c r="A5292" s="19">
        <v>41515321</v>
      </c>
      <c r="B5292" s="19" t="s">
        <v>308</v>
      </c>
      <c r="C5292" s="72"/>
      <c r="D5292" s="73">
        <v>3.75</v>
      </c>
      <c r="E5292" s="74">
        <v>0</v>
      </c>
      <c r="G5292" s="75">
        <v>571.57366999999999</v>
      </c>
      <c r="H5292" s="75">
        <v>436.14210000000003</v>
      </c>
      <c r="I5292" s="75">
        <v>422.07300000000004</v>
      </c>
      <c r="J5292" s="75">
        <v>398.62450000000001</v>
      </c>
      <c r="K5292" s="75">
        <v>328.279</v>
      </c>
      <c r="L5292" s="76">
        <v>287.55900000000003</v>
      </c>
      <c r="M5292" s="75">
        <v>422.07300000000004</v>
      </c>
      <c r="N5292" s="75">
        <v>422.07300000000004</v>
      </c>
      <c r="O5292" s="75">
        <v>422.07300000000004</v>
      </c>
      <c r="P5292" s="77">
        <v>287.55900000000003</v>
      </c>
      <c r="Q5292" s="77">
        <v>571.57366999999999</v>
      </c>
    </row>
    <row r="5293" spans="1:17" x14ac:dyDescent="0.2">
      <c r="A5293" s="19">
        <v>41515388</v>
      </c>
      <c r="B5293" s="19" t="s">
        <v>4997</v>
      </c>
      <c r="C5293" s="72"/>
      <c r="D5293" s="73">
        <v>342.5</v>
      </c>
      <c r="E5293" s="74">
        <v>0</v>
      </c>
      <c r="G5293" s="75">
        <v>571.57366999999999</v>
      </c>
      <c r="H5293" s="75">
        <v>436.14210000000003</v>
      </c>
      <c r="I5293" s="75">
        <v>422.07300000000004</v>
      </c>
      <c r="J5293" s="75">
        <v>398.62450000000001</v>
      </c>
      <c r="K5293" s="75">
        <v>328.279</v>
      </c>
      <c r="L5293" s="76">
        <v>287.55900000000003</v>
      </c>
      <c r="M5293" s="75">
        <v>422.07300000000004</v>
      </c>
      <c r="N5293" s="75">
        <v>422.07300000000004</v>
      </c>
      <c r="O5293" s="75">
        <v>422.07300000000004</v>
      </c>
      <c r="P5293" s="77">
        <v>287.55900000000003</v>
      </c>
      <c r="Q5293" s="77">
        <v>571.57366999999999</v>
      </c>
    </row>
    <row r="5294" spans="1:17" x14ac:dyDescent="0.2">
      <c r="A5294" s="19">
        <v>41515412</v>
      </c>
      <c r="B5294" s="19" t="s">
        <v>181</v>
      </c>
      <c r="C5294" s="72"/>
      <c r="D5294" s="73">
        <v>14.75</v>
      </c>
      <c r="E5294" s="74">
        <v>0</v>
      </c>
      <c r="G5294" s="75">
        <v>427.66797000000003</v>
      </c>
      <c r="H5294" s="75">
        <v>364.91340000000002</v>
      </c>
      <c r="I5294" s="75">
        <v>353.142</v>
      </c>
      <c r="J5294" s="75">
        <v>333.52299999999997</v>
      </c>
      <c r="K5294" s="75">
        <v>274.666</v>
      </c>
      <c r="L5294" s="76">
        <v>287.55900000000003</v>
      </c>
      <c r="M5294" s="75">
        <v>353.142</v>
      </c>
      <c r="N5294" s="75">
        <v>353.142</v>
      </c>
      <c r="O5294" s="75">
        <v>353.142</v>
      </c>
      <c r="P5294" s="77">
        <v>274.666</v>
      </c>
      <c r="Q5294" s="77">
        <v>427.66797000000003</v>
      </c>
    </row>
    <row r="5295" spans="1:17" x14ac:dyDescent="0.2">
      <c r="A5295" s="19">
        <v>41515420</v>
      </c>
      <c r="B5295" s="19" t="s">
        <v>2163</v>
      </c>
      <c r="C5295" s="72"/>
      <c r="D5295" s="73">
        <v>538.5</v>
      </c>
      <c r="E5295" s="74">
        <v>0</v>
      </c>
      <c r="G5295" s="75">
        <v>427.66797000000003</v>
      </c>
      <c r="H5295" s="75">
        <v>364.91340000000002</v>
      </c>
      <c r="I5295" s="75">
        <v>353.142</v>
      </c>
      <c r="J5295" s="75">
        <v>333.52299999999997</v>
      </c>
      <c r="K5295" s="75">
        <v>274.666</v>
      </c>
      <c r="L5295" s="76">
        <v>287.55900000000003</v>
      </c>
      <c r="M5295" s="75">
        <v>353.142</v>
      </c>
      <c r="N5295" s="75">
        <v>353.142</v>
      </c>
      <c r="O5295" s="75">
        <v>353.142</v>
      </c>
      <c r="P5295" s="77">
        <v>274.666</v>
      </c>
      <c r="Q5295" s="77">
        <v>427.66797000000003</v>
      </c>
    </row>
    <row r="5296" spans="1:17" x14ac:dyDescent="0.2">
      <c r="A5296" s="19">
        <v>41515560</v>
      </c>
      <c r="B5296" s="19" t="s">
        <v>2158</v>
      </c>
      <c r="C5296" s="72"/>
      <c r="D5296" s="73">
        <v>1139.75</v>
      </c>
      <c r="E5296" s="74">
        <v>0</v>
      </c>
      <c r="G5296" s="75">
        <v>427.66797000000003</v>
      </c>
      <c r="H5296" s="75">
        <v>364.91340000000002</v>
      </c>
      <c r="I5296" s="75">
        <v>353.142</v>
      </c>
      <c r="J5296" s="75">
        <v>333.52299999999997</v>
      </c>
      <c r="K5296" s="75">
        <v>274.666</v>
      </c>
      <c r="L5296" s="76">
        <v>287.55900000000003</v>
      </c>
      <c r="M5296" s="75">
        <v>353.142</v>
      </c>
      <c r="N5296" s="75">
        <v>353.142</v>
      </c>
      <c r="O5296" s="75">
        <v>353.142</v>
      </c>
      <c r="P5296" s="77">
        <v>274.666</v>
      </c>
      <c r="Q5296" s="77">
        <v>427.66797000000003</v>
      </c>
    </row>
    <row r="5297" spans="1:17" x14ac:dyDescent="0.2">
      <c r="A5297" s="19">
        <v>41515610</v>
      </c>
      <c r="B5297" s="19" t="s">
        <v>2174</v>
      </c>
      <c r="C5297" s="72"/>
      <c r="D5297" s="73">
        <v>958.25</v>
      </c>
      <c r="E5297" s="74">
        <v>0</v>
      </c>
      <c r="G5297" s="75">
        <v>352.08421000000004</v>
      </c>
      <c r="H5297" s="75">
        <v>308.8716</v>
      </c>
      <c r="I5297" s="75">
        <v>298.90800000000002</v>
      </c>
      <c r="J5297" s="75">
        <v>282.30200000000002</v>
      </c>
      <c r="K5297" s="75">
        <v>232.48399999999998</v>
      </c>
      <c r="L5297" s="76">
        <v>287.55900000000003</v>
      </c>
      <c r="M5297" s="75">
        <v>298.90800000000002</v>
      </c>
      <c r="N5297" s="75">
        <v>298.90800000000002</v>
      </c>
      <c r="O5297" s="75">
        <v>298.90800000000002</v>
      </c>
      <c r="P5297" s="77">
        <v>232.48399999999998</v>
      </c>
      <c r="Q5297" s="77">
        <v>352.08421000000004</v>
      </c>
    </row>
    <row r="5298" spans="1:17" x14ac:dyDescent="0.2">
      <c r="A5298" s="19">
        <v>41515735</v>
      </c>
      <c r="B5298" s="19" t="s">
        <v>4495</v>
      </c>
      <c r="C5298" s="72"/>
      <c r="D5298" s="73">
        <v>1228.5</v>
      </c>
      <c r="E5298" s="74">
        <v>0</v>
      </c>
      <c r="G5298" s="75">
        <v>352.08421000000004</v>
      </c>
      <c r="H5298" s="75">
        <v>308.8716</v>
      </c>
      <c r="I5298" s="75">
        <v>298.90800000000002</v>
      </c>
      <c r="J5298" s="75">
        <v>282.30200000000002</v>
      </c>
      <c r="K5298" s="75">
        <v>232.48399999999998</v>
      </c>
      <c r="L5298" s="76">
        <v>287.55900000000003</v>
      </c>
      <c r="M5298" s="75">
        <v>298.90800000000002</v>
      </c>
      <c r="N5298" s="75">
        <v>298.90800000000002</v>
      </c>
      <c r="O5298" s="75">
        <v>298.90800000000002</v>
      </c>
      <c r="P5298" s="77">
        <v>232.48399999999998</v>
      </c>
      <c r="Q5298" s="77">
        <v>352.08421000000004</v>
      </c>
    </row>
    <row r="5299" spans="1:17" x14ac:dyDescent="0.2">
      <c r="A5299" s="19">
        <v>41515743</v>
      </c>
      <c r="B5299" s="19" t="s">
        <v>1421</v>
      </c>
      <c r="C5299" s="72"/>
      <c r="D5299" s="73">
        <v>1162.5</v>
      </c>
      <c r="E5299" s="74">
        <v>0</v>
      </c>
      <c r="G5299" s="75">
        <v>352.08421000000004</v>
      </c>
      <c r="H5299" s="75">
        <v>308.8716</v>
      </c>
      <c r="I5299" s="75">
        <v>298.90800000000002</v>
      </c>
      <c r="J5299" s="75">
        <v>282.30200000000002</v>
      </c>
      <c r="K5299" s="75">
        <v>232.48399999999998</v>
      </c>
      <c r="L5299" s="76">
        <v>287.55900000000003</v>
      </c>
      <c r="M5299" s="75">
        <v>298.90800000000002</v>
      </c>
      <c r="N5299" s="75">
        <v>298.90800000000002</v>
      </c>
      <c r="O5299" s="75">
        <v>298.90800000000002</v>
      </c>
      <c r="P5299" s="77">
        <v>232.48399999999998</v>
      </c>
      <c r="Q5299" s="77">
        <v>352.08421000000004</v>
      </c>
    </row>
    <row r="5300" spans="1:17" x14ac:dyDescent="0.2">
      <c r="A5300" s="19">
        <v>41515768</v>
      </c>
      <c r="B5300" s="19" t="s">
        <v>3839</v>
      </c>
      <c r="C5300" s="72"/>
      <c r="D5300" s="73">
        <v>422.5</v>
      </c>
      <c r="E5300" s="74">
        <v>0</v>
      </c>
      <c r="G5300" s="75">
        <v>440.91793999999999</v>
      </c>
      <c r="H5300" s="75">
        <v>392.50650000000002</v>
      </c>
      <c r="I5300" s="75">
        <v>379.84500000000003</v>
      </c>
      <c r="J5300" s="75">
        <v>358.74250000000001</v>
      </c>
      <c r="K5300" s="75">
        <v>295.435</v>
      </c>
      <c r="L5300" s="76">
        <v>287.55900000000003</v>
      </c>
      <c r="M5300" s="75">
        <v>379.84500000000003</v>
      </c>
      <c r="N5300" s="75">
        <v>379.84500000000003</v>
      </c>
      <c r="O5300" s="75">
        <v>379.84500000000003</v>
      </c>
      <c r="P5300" s="77">
        <v>287.55900000000003</v>
      </c>
      <c r="Q5300" s="77">
        <v>440.91793999999999</v>
      </c>
    </row>
    <row r="5301" spans="1:17" x14ac:dyDescent="0.2">
      <c r="A5301" s="19">
        <v>41515776</v>
      </c>
      <c r="B5301" s="19" t="s">
        <v>2425</v>
      </c>
      <c r="C5301" s="72"/>
      <c r="D5301" s="73">
        <v>633.75</v>
      </c>
      <c r="E5301" s="74">
        <v>0</v>
      </c>
      <c r="G5301" s="75">
        <v>440.91793999999999</v>
      </c>
      <c r="H5301" s="75">
        <v>392.50650000000002</v>
      </c>
      <c r="I5301" s="75">
        <v>379.84500000000003</v>
      </c>
      <c r="J5301" s="75">
        <v>358.74250000000001</v>
      </c>
      <c r="K5301" s="75">
        <v>295.435</v>
      </c>
      <c r="L5301" s="76">
        <v>287.55900000000003</v>
      </c>
      <c r="M5301" s="75">
        <v>379.84500000000003</v>
      </c>
      <c r="N5301" s="75">
        <v>379.84500000000003</v>
      </c>
      <c r="O5301" s="75">
        <v>379.84500000000003</v>
      </c>
      <c r="P5301" s="77">
        <v>287.55900000000003</v>
      </c>
      <c r="Q5301" s="77">
        <v>440.91793999999999</v>
      </c>
    </row>
    <row r="5302" spans="1:17" x14ac:dyDescent="0.2">
      <c r="A5302" s="19">
        <v>41515784</v>
      </c>
      <c r="B5302" s="19" t="s">
        <v>2424</v>
      </c>
      <c r="C5302" s="72"/>
      <c r="D5302" s="73">
        <v>359.25</v>
      </c>
      <c r="E5302" s="74">
        <v>0</v>
      </c>
      <c r="G5302" s="75">
        <v>440.91793999999999</v>
      </c>
      <c r="H5302" s="75">
        <v>392.50650000000002</v>
      </c>
      <c r="I5302" s="75">
        <v>379.84500000000003</v>
      </c>
      <c r="J5302" s="75">
        <v>358.74250000000001</v>
      </c>
      <c r="K5302" s="75">
        <v>295.435</v>
      </c>
      <c r="L5302" s="76">
        <v>287.55900000000003</v>
      </c>
      <c r="M5302" s="75">
        <v>379.84500000000003</v>
      </c>
      <c r="N5302" s="75">
        <v>379.84500000000003</v>
      </c>
      <c r="O5302" s="75">
        <v>379.84500000000003</v>
      </c>
      <c r="P5302" s="77">
        <v>287.55900000000003</v>
      </c>
      <c r="Q5302" s="77">
        <v>440.91793999999999</v>
      </c>
    </row>
    <row r="5303" spans="1:17" x14ac:dyDescent="0.2">
      <c r="A5303" s="19">
        <v>41515792</v>
      </c>
      <c r="B5303" s="19" t="s">
        <v>2426</v>
      </c>
      <c r="C5303" s="72"/>
      <c r="D5303" s="73">
        <v>1684.75</v>
      </c>
      <c r="E5303" s="74">
        <v>0</v>
      </c>
      <c r="G5303" s="75">
        <v>477.26506000000001</v>
      </c>
      <c r="H5303" s="75">
        <v>473.57460000000003</v>
      </c>
      <c r="I5303" s="75">
        <v>458.29800000000006</v>
      </c>
      <c r="J5303" s="75">
        <v>432.83699999999999</v>
      </c>
      <c r="K5303" s="75">
        <v>356.45400000000001</v>
      </c>
      <c r="L5303" s="76">
        <v>287.55900000000003</v>
      </c>
      <c r="M5303" s="75">
        <v>458.29800000000006</v>
      </c>
      <c r="N5303" s="75">
        <v>458.29800000000006</v>
      </c>
      <c r="O5303" s="75">
        <v>458.29800000000006</v>
      </c>
      <c r="P5303" s="77">
        <v>287.55900000000003</v>
      </c>
      <c r="Q5303" s="77">
        <v>477.26506000000001</v>
      </c>
    </row>
    <row r="5304" spans="1:17" x14ac:dyDescent="0.2">
      <c r="A5304" s="19">
        <v>41515800</v>
      </c>
      <c r="B5304" s="19" t="s">
        <v>2431</v>
      </c>
      <c r="C5304" s="72"/>
      <c r="D5304" s="73">
        <v>1208.75</v>
      </c>
      <c r="E5304" s="74">
        <v>0</v>
      </c>
      <c r="G5304" s="75">
        <v>477.26506000000001</v>
      </c>
      <c r="H5304" s="75">
        <v>473.57460000000003</v>
      </c>
      <c r="I5304" s="75">
        <v>458.29800000000006</v>
      </c>
      <c r="J5304" s="75">
        <v>432.83699999999999</v>
      </c>
      <c r="K5304" s="75">
        <v>356.45400000000001</v>
      </c>
      <c r="L5304" s="76">
        <v>287.55900000000003</v>
      </c>
      <c r="M5304" s="75">
        <v>458.29800000000006</v>
      </c>
      <c r="N5304" s="75">
        <v>458.29800000000006</v>
      </c>
      <c r="O5304" s="75">
        <v>458.29800000000006</v>
      </c>
      <c r="P5304" s="77">
        <v>287.55900000000003</v>
      </c>
      <c r="Q5304" s="77">
        <v>477.26506000000001</v>
      </c>
    </row>
    <row r="5305" spans="1:17" x14ac:dyDescent="0.2">
      <c r="A5305" s="19">
        <v>41515800</v>
      </c>
      <c r="B5305" s="19" t="s">
        <v>2431</v>
      </c>
      <c r="C5305" s="72"/>
      <c r="D5305" s="73">
        <v>1208.75</v>
      </c>
      <c r="E5305" s="74">
        <v>0</v>
      </c>
      <c r="G5305" s="75">
        <v>477.26506000000001</v>
      </c>
      <c r="H5305" s="75">
        <v>473.57460000000003</v>
      </c>
      <c r="I5305" s="75">
        <v>458.29800000000006</v>
      </c>
      <c r="J5305" s="75">
        <v>432.83699999999999</v>
      </c>
      <c r="K5305" s="75">
        <v>356.45400000000001</v>
      </c>
      <c r="L5305" s="76">
        <v>287.55900000000003</v>
      </c>
      <c r="M5305" s="75">
        <v>458.29800000000006</v>
      </c>
      <c r="N5305" s="75">
        <v>458.29800000000006</v>
      </c>
      <c r="O5305" s="75">
        <v>458.29800000000006</v>
      </c>
      <c r="P5305" s="77">
        <v>287.55900000000003</v>
      </c>
      <c r="Q5305" s="77">
        <v>477.26506000000001</v>
      </c>
    </row>
    <row r="5306" spans="1:17" x14ac:dyDescent="0.2">
      <c r="A5306" s="19">
        <v>41515883</v>
      </c>
      <c r="B5306" s="19" t="s">
        <v>2977</v>
      </c>
      <c r="C5306" s="72"/>
      <c r="D5306" s="73">
        <v>1155.25</v>
      </c>
      <c r="E5306" s="74">
        <v>0</v>
      </c>
      <c r="G5306" s="75">
        <v>892.82366000000002</v>
      </c>
      <c r="H5306" s="75">
        <v>1743.9825000000001</v>
      </c>
      <c r="I5306" s="75">
        <v>1687.7250000000001</v>
      </c>
      <c r="J5306" s="75">
        <v>1593.9624999999999</v>
      </c>
      <c r="K5306" s="75">
        <v>1312.675</v>
      </c>
      <c r="L5306" s="76">
        <v>447.31799999999998</v>
      </c>
      <c r="M5306" s="75">
        <v>1687.7250000000001</v>
      </c>
      <c r="N5306" s="75">
        <v>1687.7250000000001</v>
      </c>
      <c r="O5306" s="75">
        <v>1687.7250000000001</v>
      </c>
      <c r="P5306" s="77">
        <v>447.31799999999998</v>
      </c>
      <c r="Q5306" s="77">
        <v>1743.9825000000001</v>
      </c>
    </row>
    <row r="5307" spans="1:17" x14ac:dyDescent="0.2">
      <c r="A5307" s="19">
        <v>41515958</v>
      </c>
      <c r="B5307" s="19" t="s">
        <v>4946</v>
      </c>
      <c r="C5307" s="72"/>
      <c r="D5307" s="73">
        <v>1285.75</v>
      </c>
      <c r="E5307" s="74">
        <v>0</v>
      </c>
      <c r="G5307" s="75">
        <v>588.79673000000003</v>
      </c>
      <c r="H5307" s="75">
        <v>468.72</v>
      </c>
      <c r="I5307" s="75">
        <v>453.6</v>
      </c>
      <c r="J5307" s="75">
        <v>428.4</v>
      </c>
      <c r="K5307" s="75">
        <v>352.79999999999995</v>
      </c>
      <c r="L5307" s="76">
        <v>447.31799999999998</v>
      </c>
      <c r="M5307" s="75">
        <v>453.6</v>
      </c>
      <c r="N5307" s="75">
        <v>453.6</v>
      </c>
      <c r="O5307" s="75">
        <v>453.6</v>
      </c>
      <c r="P5307" s="77">
        <v>352.79999999999995</v>
      </c>
      <c r="Q5307" s="77">
        <v>588.79673000000003</v>
      </c>
    </row>
    <row r="5308" spans="1:17" x14ac:dyDescent="0.2">
      <c r="A5308" s="19">
        <v>41516162</v>
      </c>
      <c r="B5308" s="19" t="s">
        <v>4622</v>
      </c>
      <c r="C5308" s="72"/>
      <c r="D5308" s="73">
        <v>16</v>
      </c>
      <c r="E5308" s="74">
        <v>0</v>
      </c>
      <c r="G5308" s="75">
        <v>760.07682999999997</v>
      </c>
      <c r="H5308" s="75">
        <v>1459.17</v>
      </c>
      <c r="I5308" s="75">
        <v>1412.1000000000001</v>
      </c>
      <c r="J5308" s="75">
        <v>1333.6499999999999</v>
      </c>
      <c r="K5308" s="75">
        <v>1098.3</v>
      </c>
      <c r="L5308" s="76">
        <v>447.31799999999998</v>
      </c>
      <c r="M5308" s="75">
        <v>1412.1000000000001</v>
      </c>
      <c r="N5308" s="75">
        <v>1412.1000000000001</v>
      </c>
      <c r="O5308" s="75">
        <v>1412.1000000000001</v>
      </c>
      <c r="P5308" s="77">
        <v>447.31799999999998</v>
      </c>
      <c r="Q5308" s="77">
        <v>1459.17</v>
      </c>
    </row>
    <row r="5309" spans="1:17" x14ac:dyDescent="0.2">
      <c r="A5309" s="19">
        <v>41516170</v>
      </c>
      <c r="B5309" s="19" t="s">
        <v>3277</v>
      </c>
      <c r="C5309" s="72"/>
      <c r="D5309" s="73">
        <v>49</v>
      </c>
      <c r="E5309" s="74">
        <v>0</v>
      </c>
      <c r="G5309" s="75">
        <v>760.07682999999997</v>
      </c>
      <c r="H5309" s="75">
        <v>1459.17</v>
      </c>
      <c r="I5309" s="75">
        <v>1412.1000000000001</v>
      </c>
      <c r="J5309" s="75">
        <v>1333.6499999999999</v>
      </c>
      <c r="K5309" s="75">
        <v>1098.3</v>
      </c>
      <c r="L5309" s="76">
        <v>447.31799999999998</v>
      </c>
      <c r="M5309" s="75">
        <v>1412.1000000000001</v>
      </c>
      <c r="N5309" s="75">
        <v>1412.1000000000001</v>
      </c>
      <c r="O5309" s="75">
        <v>1412.1000000000001</v>
      </c>
      <c r="P5309" s="77">
        <v>447.31799999999998</v>
      </c>
      <c r="Q5309" s="77">
        <v>1459.17</v>
      </c>
    </row>
    <row r="5310" spans="1:17" x14ac:dyDescent="0.2">
      <c r="A5310" s="19">
        <v>41516238</v>
      </c>
      <c r="B5310" s="19" t="s">
        <v>3291</v>
      </c>
      <c r="C5310" s="72"/>
      <c r="D5310" s="73">
        <v>327.5</v>
      </c>
      <c r="E5310" s="74">
        <v>0</v>
      </c>
      <c r="G5310" s="75">
        <v>1678.22181</v>
      </c>
      <c r="H5310" s="75">
        <v>1713.99</v>
      </c>
      <c r="I5310" s="75">
        <v>1658.7</v>
      </c>
      <c r="J5310" s="75">
        <v>1566.55</v>
      </c>
      <c r="K5310" s="75">
        <v>1290.0999999999999</v>
      </c>
      <c r="L5310" s="76">
        <v>1219.8510000000001</v>
      </c>
      <c r="M5310" s="75">
        <v>1658.7</v>
      </c>
      <c r="N5310" s="75">
        <v>1658.7</v>
      </c>
      <c r="O5310" s="75">
        <v>1658.7</v>
      </c>
      <c r="P5310" s="77">
        <v>1219.8510000000001</v>
      </c>
      <c r="Q5310" s="77">
        <v>1713.99</v>
      </c>
    </row>
    <row r="5311" spans="1:17" x14ac:dyDescent="0.2">
      <c r="A5311" s="19">
        <v>41516261</v>
      </c>
      <c r="B5311" s="19" t="s">
        <v>1492</v>
      </c>
      <c r="C5311" s="72"/>
      <c r="D5311" s="73">
        <v>389.75</v>
      </c>
      <c r="E5311" s="74">
        <v>0</v>
      </c>
      <c r="G5311" s="75">
        <v>491.50355000000002</v>
      </c>
      <c r="H5311" s="75">
        <v>687.04680000000008</v>
      </c>
      <c r="I5311" s="75">
        <v>664.88400000000001</v>
      </c>
      <c r="J5311" s="75">
        <v>627.94600000000003</v>
      </c>
      <c r="K5311" s="75">
        <v>517.13199999999995</v>
      </c>
      <c r="L5311" s="76">
        <v>287.55900000000003</v>
      </c>
      <c r="M5311" s="75">
        <v>664.88400000000001</v>
      </c>
      <c r="N5311" s="75">
        <v>664.88400000000001</v>
      </c>
      <c r="O5311" s="75">
        <v>664.88400000000001</v>
      </c>
      <c r="P5311" s="77">
        <v>287.55900000000003</v>
      </c>
      <c r="Q5311" s="77">
        <v>687.04680000000008</v>
      </c>
    </row>
    <row r="5312" spans="1:17" x14ac:dyDescent="0.2">
      <c r="A5312" s="19">
        <v>41516279</v>
      </c>
      <c r="B5312" s="19" t="s">
        <v>182</v>
      </c>
      <c r="C5312" s="72"/>
      <c r="D5312" s="73">
        <v>17.75</v>
      </c>
      <c r="E5312" s="74">
        <v>0</v>
      </c>
      <c r="G5312" s="75">
        <v>491.50355000000002</v>
      </c>
      <c r="H5312" s="75">
        <v>687.04680000000008</v>
      </c>
      <c r="I5312" s="75">
        <v>664.88400000000001</v>
      </c>
      <c r="J5312" s="75">
        <v>627.94600000000003</v>
      </c>
      <c r="K5312" s="75">
        <v>517.13199999999995</v>
      </c>
      <c r="L5312" s="76">
        <v>287.55900000000003</v>
      </c>
      <c r="M5312" s="75">
        <v>664.88400000000001</v>
      </c>
      <c r="N5312" s="75">
        <v>664.88400000000001</v>
      </c>
      <c r="O5312" s="75">
        <v>664.88400000000001</v>
      </c>
      <c r="P5312" s="77">
        <v>287.55900000000003</v>
      </c>
      <c r="Q5312" s="77">
        <v>687.04680000000008</v>
      </c>
    </row>
    <row r="5313" spans="1:17" x14ac:dyDescent="0.2">
      <c r="A5313" s="19">
        <v>41516287</v>
      </c>
      <c r="B5313" s="19" t="s">
        <v>946</v>
      </c>
      <c r="C5313" s="72"/>
      <c r="D5313" s="73">
        <v>14.25</v>
      </c>
      <c r="E5313" s="74">
        <v>0</v>
      </c>
      <c r="G5313" s="75">
        <v>491.50355000000002</v>
      </c>
      <c r="H5313" s="75">
        <v>687.04680000000008</v>
      </c>
      <c r="I5313" s="75">
        <v>664.88400000000001</v>
      </c>
      <c r="J5313" s="75">
        <v>627.94600000000003</v>
      </c>
      <c r="K5313" s="75">
        <v>517.13199999999995</v>
      </c>
      <c r="L5313" s="76">
        <v>287.55900000000003</v>
      </c>
      <c r="M5313" s="75">
        <v>664.88400000000001</v>
      </c>
      <c r="N5313" s="75">
        <v>664.88400000000001</v>
      </c>
      <c r="O5313" s="75">
        <v>664.88400000000001</v>
      </c>
      <c r="P5313" s="77">
        <v>287.55900000000003</v>
      </c>
      <c r="Q5313" s="77">
        <v>687.04680000000008</v>
      </c>
    </row>
    <row r="5314" spans="1:17" x14ac:dyDescent="0.2">
      <c r="A5314" s="19">
        <v>41516295</v>
      </c>
      <c r="B5314" s="19" t="s">
        <v>4840</v>
      </c>
      <c r="C5314" s="72"/>
      <c r="D5314" s="73">
        <v>147</v>
      </c>
      <c r="E5314" s="74">
        <v>0</v>
      </c>
      <c r="G5314" s="75">
        <v>581.70600000000002</v>
      </c>
      <c r="H5314" s="75">
        <v>776.88480000000004</v>
      </c>
      <c r="I5314" s="75">
        <v>751.82400000000007</v>
      </c>
      <c r="J5314" s="75">
        <v>710.05600000000004</v>
      </c>
      <c r="K5314" s="75">
        <v>584.75199999999995</v>
      </c>
      <c r="L5314" s="76">
        <v>287.55900000000003</v>
      </c>
      <c r="M5314" s="75">
        <v>751.82400000000007</v>
      </c>
      <c r="N5314" s="75">
        <v>751.82400000000007</v>
      </c>
      <c r="O5314" s="75">
        <v>751.82400000000007</v>
      </c>
      <c r="P5314" s="77">
        <v>287.55900000000003</v>
      </c>
      <c r="Q5314" s="77">
        <v>776.88480000000004</v>
      </c>
    </row>
    <row r="5315" spans="1:17" x14ac:dyDescent="0.2">
      <c r="A5315" s="19">
        <v>41516345</v>
      </c>
      <c r="B5315" s="19" t="s">
        <v>2841</v>
      </c>
      <c r="C5315" s="72"/>
      <c r="D5315" s="73">
        <v>28</v>
      </c>
      <c r="E5315" s="74">
        <v>0</v>
      </c>
      <c r="G5315" s="75">
        <v>581.70600000000002</v>
      </c>
      <c r="H5315" s="75">
        <v>776.88480000000004</v>
      </c>
      <c r="I5315" s="75">
        <v>751.82400000000007</v>
      </c>
      <c r="J5315" s="75">
        <v>710.05600000000004</v>
      </c>
      <c r="K5315" s="75">
        <v>584.75199999999995</v>
      </c>
      <c r="L5315" s="76">
        <v>287.55900000000003</v>
      </c>
      <c r="M5315" s="75">
        <v>751.82400000000007</v>
      </c>
      <c r="N5315" s="75">
        <v>751.82400000000007</v>
      </c>
      <c r="O5315" s="75">
        <v>751.82400000000007</v>
      </c>
      <c r="P5315" s="77">
        <v>287.55900000000003</v>
      </c>
      <c r="Q5315" s="77">
        <v>776.88480000000004</v>
      </c>
    </row>
    <row r="5316" spans="1:17" x14ac:dyDescent="0.2">
      <c r="A5316" s="19">
        <v>41516352</v>
      </c>
      <c r="B5316" s="19" t="s">
        <v>3674</v>
      </c>
      <c r="C5316" s="72"/>
      <c r="D5316" s="73">
        <v>268.25</v>
      </c>
      <c r="E5316" s="74">
        <v>0</v>
      </c>
      <c r="G5316" s="75">
        <v>581.70600000000002</v>
      </c>
      <c r="H5316" s="75">
        <v>776.88480000000004</v>
      </c>
      <c r="I5316" s="75">
        <v>751.82400000000007</v>
      </c>
      <c r="J5316" s="75">
        <v>710.05600000000004</v>
      </c>
      <c r="K5316" s="75">
        <v>584.75199999999995</v>
      </c>
      <c r="L5316" s="76">
        <v>287.55900000000003</v>
      </c>
      <c r="M5316" s="75">
        <v>751.82400000000007</v>
      </c>
      <c r="N5316" s="75">
        <v>751.82400000000007</v>
      </c>
      <c r="O5316" s="75">
        <v>751.82400000000007</v>
      </c>
      <c r="P5316" s="77">
        <v>287.55900000000003</v>
      </c>
      <c r="Q5316" s="77">
        <v>776.88480000000004</v>
      </c>
    </row>
    <row r="5317" spans="1:17" x14ac:dyDescent="0.2">
      <c r="A5317" s="19">
        <v>41516378</v>
      </c>
      <c r="B5317" s="19" t="s">
        <v>3565</v>
      </c>
      <c r="C5317" s="72"/>
      <c r="D5317" s="73">
        <v>425</v>
      </c>
      <c r="E5317" s="74">
        <v>0</v>
      </c>
      <c r="G5317" s="75">
        <v>491.50355000000002</v>
      </c>
      <c r="H5317" s="75">
        <v>581.16629999999998</v>
      </c>
      <c r="I5317" s="75">
        <v>562.41899999999998</v>
      </c>
      <c r="J5317" s="75">
        <v>531.17349999999999</v>
      </c>
      <c r="K5317" s="75">
        <v>437.43699999999995</v>
      </c>
      <c r="L5317" s="76">
        <v>287.55900000000003</v>
      </c>
      <c r="M5317" s="75">
        <v>562.41899999999998</v>
      </c>
      <c r="N5317" s="75">
        <v>562.41899999999998</v>
      </c>
      <c r="O5317" s="75">
        <v>562.41899999999998</v>
      </c>
      <c r="P5317" s="77">
        <v>287.55900000000003</v>
      </c>
      <c r="Q5317" s="77">
        <v>581.16629999999998</v>
      </c>
    </row>
    <row r="5318" spans="1:17" x14ac:dyDescent="0.2">
      <c r="A5318" s="19">
        <v>41516469</v>
      </c>
      <c r="B5318" s="19" t="s">
        <v>4819</v>
      </c>
      <c r="C5318" s="72"/>
      <c r="D5318" s="73">
        <v>286.75</v>
      </c>
      <c r="E5318" s="74">
        <v>0</v>
      </c>
      <c r="G5318" s="75">
        <v>581.70600000000002</v>
      </c>
      <c r="H5318" s="75">
        <v>654.96180000000004</v>
      </c>
      <c r="I5318" s="75">
        <v>633.83400000000006</v>
      </c>
      <c r="J5318" s="75">
        <v>598.62099999999998</v>
      </c>
      <c r="K5318" s="75">
        <v>492.98199999999997</v>
      </c>
      <c r="L5318" s="76">
        <v>287.55900000000003</v>
      </c>
      <c r="M5318" s="75">
        <v>633.83400000000006</v>
      </c>
      <c r="N5318" s="75">
        <v>633.83400000000006</v>
      </c>
      <c r="O5318" s="75">
        <v>633.83400000000006</v>
      </c>
      <c r="P5318" s="77">
        <v>287.55900000000003</v>
      </c>
      <c r="Q5318" s="77">
        <v>654.96180000000004</v>
      </c>
    </row>
    <row r="5319" spans="1:17" x14ac:dyDescent="0.2">
      <c r="A5319" s="19">
        <v>41516493</v>
      </c>
      <c r="B5319" s="19" t="s">
        <v>3279</v>
      </c>
      <c r="C5319" s="72"/>
      <c r="D5319" s="73">
        <v>107.75</v>
      </c>
      <c r="E5319" s="74">
        <v>0</v>
      </c>
      <c r="G5319" s="75">
        <v>628.31851999999992</v>
      </c>
      <c r="H5319" s="75">
        <v>793.78290000000004</v>
      </c>
      <c r="I5319" s="75">
        <v>768.17700000000002</v>
      </c>
      <c r="J5319" s="75">
        <v>725.50049999999999</v>
      </c>
      <c r="K5319" s="75">
        <v>597.47099999999989</v>
      </c>
      <c r="L5319" s="76">
        <v>287.55900000000003</v>
      </c>
      <c r="M5319" s="75">
        <v>768.17700000000002</v>
      </c>
      <c r="N5319" s="75">
        <v>768.17700000000002</v>
      </c>
      <c r="O5319" s="75">
        <v>768.17700000000002</v>
      </c>
      <c r="P5319" s="77">
        <v>287.55900000000003</v>
      </c>
      <c r="Q5319" s="77">
        <v>793.78290000000004</v>
      </c>
    </row>
    <row r="5320" spans="1:17" x14ac:dyDescent="0.2">
      <c r="A5320" s="19">
        <v>41516519</v>
      </c>
      <c r="B5320" s="19" t="s">
        <v>4623</v>
      </c>
      <c r="C5320" s="72"/>
      <c r="D5320" s="73">
        <v>250.75</v>
      </c>
      <c r="E5320" s="74">
        <v>0</v>
      </c>
      <c r="G5320" s="75">
        <v>427.66797000000003</v>
      </c>
      <c r="H5320" s="75">
        <v>354.21840000000003</v>
      </c>
      <c r="I5320" s="75">
        <v>342.79200000000003</v>
      </c>
      <c r="J5320" s="75">
        <v>323.74799999999999</v>
      </c>
      <c r="K5320" s="75">
        <v>266.61599999999999</v>
      </c>
      <c r="L5320" s="76">
        <v>287.55900000000003</v>
      </c>
      <c r="M5320" s="75">
        <v>342.79200000000003</v>
      </c>
      <c r="N5320" s="75">
        <v>342.79200000000003</v>
      </c>
      <c r="O5320" s="75">
        <v>342.79200000000003</v>
      </c>
      <c r="P5320" s="77">
        <v>266.61599999999999</v>
      </c>
      <c r="Q5320" s="77">
        <v>427.66797000000003</v>
      </c>
    </row>
    <row r="5321" spans="1:17" x14ac:dyDescent="0.2">
      <c r="A5321" s="19">
        <v>41516535</v>
      </c>
      <c r="B5321" s="19" t="s">
        <v>1289</v>
      </c>
      <c r="C5321" s="72"/>
      <c r="D5321" s="73">
        <v>766.5</v>
      </c>
      <c r="E5321" s="74">
        <v>0</v>
      </c>
      <c r="G5321" s="75">
        <v>571.57366999999999</v>
      </c>
      <c r="H5321" s="75">
        <v>422.66640000000007</v>
      </c>
      <c r="I5321" s="75">
        <v>409.03200000000004</v>
      </c>
      <c r="J5321" s="75">
        <v>386.30799999999999</v>
      </c>
      <c r="K5321" s="75">
        <v>318.13599999999997</v>
      </c>
      <c r="L5321" s="76">
        <v>287.55900000000003</v>
      </c>
      <c r="M5321" s="75">
        <v>409.03200000000004</v>
      </c>
      <c r="N5321" s="75">
        <v>409.03200000000004</v>
      </c>
      <c r="O5321" s="75">
        <v>409.03200000000004</v>
      </c>
      <c r="P5321" s="77">
        <v>287.55900000000003</v>
      </c>
      <c r="Q5321" s="77">
        <v>571.57366999999999</v>
      </c>
    </row>
    <row r="5322" spans="1:17" x14ac:dyDescent="0.2">
      <c r="A5322" s="19">
        <v>41516840</v>
      </c>
      <c r="B5322" s="19" t="s">
        <v>2374</v>
      </c>
      <c r="C5322" s="72"/>
      <c r="D5322" s="73">
        <v>12.5</v>
      </c>
      <c r="E5322" s="74">
        <v>0</v>
      </c>
      <c r="G5322" s="75">
        <v>440.91793999999999</v>
      </c>
      <c r="H5322" s="75">
        <v>378.17520000000002</v>
      </c>
      <c r="I5322" s="75">
        <v>365.976</v>
      </c>
      <c r="J5322" s="75">
        <v>345.64400000000001</v>
      </c>
      <c r="K5322" s="75">
        <v>284.64799999999997</v>
      </c>
      <c r="L5322" s="76">
        <v>287.55900000000003</v>
      </c>
      <c r="M5322" s="75">
        <v>365.976</v>
      </c>
      <c r="N5322" s="75">
        <v>365.976</v>
      </c>
      <c r="O5322" s="75">
        <v>365.976</v>
      </c>
      <c r="P5322" s="77">
        <v>284.64799999999997</v>
      </c>
      <c r="Q5322" s="77">
        <v>440.91793999999999</v>
      </c>
    </row>
    <row r="5323" spans="1:17" x14ac:dyDescent="0.2">
      <c r="A5323" s="19">
        <v>41517004</v>
      </c>
      <c r="B5323" s="19" t="s">
        <v>1632</v>
      </c>
      <c r="C5323" s="72"/>
      <c r="D5323" s="73">
        <v>46.25</v>
      </c>
      <c r="E5323" s="74">
        <v>0</v>
      </c>
      <c r="G5323" s="75">
        <v>352.08421000000004</v>
      </c>
      <c r="H5323" s="75">
        <v>272.29470000000003</v>
      </c>
      <c r="I5323" s="75">
        <v>263.51100000000002</v>
      </c>
      <c r="J5323" s="75">
        <v>248.8715</v>
      </c>
      <c r="K5323" s="75">
        <v>204.953</v>
      </c>
      <c r="L5323" s="76">
        <v>287.55900000000003</v>
      </c>
      <c r="M5323" s="75">
        <v>263.51100000000002</v>
      </c>
      <c r="N5323" s="75">
        <v>263.51100000000002</v>
      </c>
      <c r="O5323" s="75">
        <v>263.51100000000002</v>
      </c>
      <c r="P5323" s="77">
        <v>204.953</v>
      </c>
      <c r="Q5323" s="77">
        <v>352.08421000000004</v>
      </c>
    </row>
    <row r="5324" spans="1:17" x14ac:dyDescent="0.2">
      <c r="A5324" s="19">
        <v>41517608</v>
      </c>
      <c r="B5324" s="19" t="s">
        <v>2861</v>
      </c>
      <c r="C5324" s="72"/>
      <c r="D5324" s="73">
        <v>14.5</v>
      </c>
      <c r="E5324" s="74">
        <v>0</v>
      </c>
      <c r="G5324" s="75">
        <v>477.26506000000001</v>
      </c>
      <c r="H5324" s="75">
        <v>435.28650000000005</v>
      </c>
      <c r="I5324" s="75">
        <v>421.245</v>
      </c>
      <c r="J5324" s="75">
        <v>397.84249999999997</v>
      </c>
      <c r="K5324" s="75">
        <v>327.63499999999999</v>
      </c>
      <c r="L5324" s="76">
        <v>287.55900000000003</v>
      </c>
      <c r="M5324" s="75">
        <v>421.245</v>
      </c>
      <c r="N5324" s="75">
        <v>421.245</v>
      </c>
      <c r="O5324" s="75">
        <v>421.245</v>
      </c>
      <c r="P5324" s="77">
        <v>287.55900000000003</v>
      </c>
      <c r="Q5324" s="77">
        <v>477.26506000000001</v>
      </c>
    </row>
    <row r="5325" spans="1:17" x14ac:dyDescent="0.2">
      <c r="A5325" s="19">
        <v>41517665</v>
      </c>
      <c r="B5325" s="19" t="s">
        <v>183</v>
      </c>
      <c r="C5325" s="72"/>
      <c r="D5325" s="73">
        <v>41</v>
      </c>
      <c r="E5325" s="74">
        <v>0</v>
      </c>
      <c r="G5325" s="75">
        <v>0</v>
      </c>
      <c r="H5325" s="75">
        <v>323.2029</v>
      </c>
      <c r="I5325" s="75">
        <v>312.77699999999999</v>
      </c>
      <c r="J5325" s="75">
        <v>295.40049999999997</v>
      </c>
      <c r="K5325" s="75">
        <v>243.27099999999996</v>
      </c>
      <c r="L5325" s="76">
        <v>0</v>
      </c>
      <c r="M5325" s="75">
        <v>312.77699999999999</v>
      </c>
      <c r="N5325" s="75">
        <v>312.77699999999999</v>
      </c>
      <c r="O5325" s="75">
        <v>312.77699999999999</v>
      </c>
      <c r="P5325" s="77">
        <v>0</v>
      </c>
      <c r="Q5325" s="77">
        <v>323.2029</v>
      </c>
    </row>
    <row r="5326" spans="1:17" x14ac:dyDescent="0.2">
      <c r="A5326" s="19">
        <v>41517673</v>
      </c>
      <c r="B5326" s="19" t="s">
        <v>184</v>
      </c>
      <c r="C5326" s="72"/>
      <c r="D5326" s="73">
        <v>79.25</v>
      </c>
      <c r="E5326" s="74">
        <v>0</v>
      </c>
      <c r="G5326" s="75">
        <v>333.41638999999998</v>
      </c>
      <c r="H5326" s="75">
        <v>663.55500000000006</v>
      </c>
      <c r="I5326" s="75">
        <v>642.15</v>
      </c>
      <c r="J5326" s="75">
        <v>606.47500000000002</v>
      </c>
      <c r="K5326" s="75">
        <v>499.45</v>
      </c>
      <c r="L5326" s="76">
        <v>447.31799999999998</v>
      </c>
      <c r="M5326" s="75">
        <v>642.15</v>
      </c>
      <c r="N5326" s="75">
        <v>642.15</v>
      </c>
      <c r="O5326" s="75">
        <v>642.15</v>
      </c>
      <c r="P5326" s="77">
        <v>333.41638999999998</v>
      </c>
      <c r="Q5326" s="77">
        <v>663.55500000000006</v>
      </c>
    </row>
    <row r="5327" spans="1:17" x14ac:dyDescent="0.2">
      <c r="A5327" s="19">
        <v>41517681</v>
      </c>
      <c r="B5327" s="19" t="s">
        <v>4430</v>
      </c>
      <c r="C5327" s="72"/>
      <c r="D5327" s="73">
        <v>75.25</v>
      </c>
      <c r="E5327" s="74">
        <v>0</v>
      </c>
      <c r="G5327" s="75">
        <v>2998.3522499999999</v>
      </c>
      <c r="H5327" s="75">
        <v>11160</v>
      </c>
      <c r="I5327" s="75">
        <v>10800</v>
      </c>
      <c r="J5327" s="75">
        <v>10200</v>
      </c>
      <c r="K5327" s="75">
        <v>8400</v>
      </c>
      <c r="L5327" s="76">
        <v>5383.7550000000001</v>
      </c>
      <c r="M5327" s="75">
        <v>10800</v>
      </c>
      <c r="N5327" s="75">
        <v>10800</v>
      </c>
      <c r="O5327" s="75">
        <v>10800</v>
      </c>
      <c r="P5327" s="77">
        <v>2998.3522499999999</v>
      </c>
      <c r="Q5327" s="77">
        <v>11160</v>
      </c>
    </row>
    <row r="5328" spans="1:17" x14ac:dyDescent="0.2">
      <c r="A5328" s="19">
        <v>41517699</v>
      </c>
      <c r="B5328" s="19" t="s">
        <v>4433</v>
      </c>
      <c r="C5328" s="72"/>
      <c r="D5328" s="73">
        <v>44.5</v>
      </c>
      <c r="E5328" s="74">
        <v>0</v>
      </c>
      <c r="G5328" s="75">
        <v>2024.1848</v>
      </c>
      <c r="H5328" s="75">
        <v>6231</v>
      </c>
      <c r="I5328" s="75">
        <v>6030</v>
      </c>
      <c r="J5328" s="75">
        <v>5695</v>
      </c>
      <c r="K5328" s="75">
        <v>4690</v>
      </c>
      <c r="L5328" s="76">
        <v>5383.7550000000001</v>
      </c>
      <c r="M5328" s="75">
        <v>6030</v>
      </c>
      <c r="N5328" s="75">
        <v>6030</v>
      </c>
      <c r="O5328" s="75">
        <v>6030</v>
      </c>
      <c r="P5328" s="77">
        <v>2024.1848</v>
      </c>
      <c r="Q5328" s="77">
        <v>6231</v>
      </c>
    </row>
    <row r="5329" spans="1:17" x14ac:dyDescent="0.2">
      <c r="A5329" s="19">
        <v>41517707</v>
      </c>
      <c r="B5329" s="19" t="s">
        <v>284</v>
      </c>
      <c r="C5329" s="72"/>
      <c r="D5329" s="73">
        <v>194.75</v>
      </c>
      <c r="E5329" s="74">
        <v>0</v>
      </c>
      <c r="G5329" s="75">
        <v>2081.5759899999998</v>
      </c>
      <c r="H5329" s="75">
        <v>6510</v>
      </c>
      <c r="I5329" s="75">
        <v>6300</v>
      </c>
      <c r="J5329" s="75">
        <v>5950</v>
      </c>
      <c r="K5329" s="75">
        <v>4900</v>
      </c>
      <c r="L5329" s="76">
        <v>5383.7550000000001</v>
      </c>
      <c r="M5329" s="75">
        <v>6300</v>
      </c>
      <c r="N5329" s="75">
        <v>6300</v>
      </c>
      <c r="O5329" s="75">
        <v>6300</v>
      </c>
      <c r="P5329" s="77">
        <v>2081.5759899999998</v>
      </c>
      <c r="Q5329" s="77">
        <v>6510</v>
      </c>
    </row>
    <row r="5330" spans="1:17" x14ac:dyDescent="0.2">
      <c r="A5330" s="19">
        <v>41517715</v>
      </c>
      <c r="B5330" s="19" t="s">
        <v>4436</v>
      </c>
      <c r="C5330" s="72"/>
      <c r="D5330" s="73">
        <v>110</v>
      </c>
      <c r="E5330" s="74">
        <v>0</v>
      </c>
      <c r="G5330" s="75">
        <v>131.73929999999999</v>
      </c>
      <c r="H5330" s="75">
        <v>0</v>
      </c>
      <c r="I5330" s="75">
        <v>0</v>
      </c>
      <c r="J5330" s="75">
        <v>0</v>
      </c>
      <c r="K5330" s="75">
        <v>0</v>
      </c>
      <c r="L5330" s="76">
        <v>157.25700000000001</v>
      </c>
      <c r="M5330" s="75">
        <v>0</v>
      </c>
      <c r="N5330" s="75">
        <v>0</v>
      </c>
      <c r="O5330" s="75">
        <v>0</v>
      </c>
      <c r="P5330" s="77">
        <v>0</v>
      </c>
      <c r="Q5330" s="77">
        <v>157.25700000000001</v>
      </c>
    </row>
    <row r="5331" spans="1:17" x14ac:dyDescent="0.2">
      <c r="A5331" s="19">
        <v>41517723</v>
      </c>
      <c r="B5331" s="19" t="s">
        <v>4429</v>
      </c>
      <c r="C5331" s="72"/>
      <c r="D5331" s="73">
        <v>139.5</v>
      </c>
      <c r="E5331" s="74">
        <v>0</v>
      </c>
      <c r="G5331" s="75">
        <v>175.32923000000002</v>
      </c>
      <c r="H5331" s="75">
        <v>304.8075</v>
      </c>
      <c r="I5331" s="75">
        <v>294.97500000000002</v>
      </c>
      <c r="J5331" s="75">
        <v>278.58749999999998</v>
      </c>
      <c r="K5331" s="75">
        <v>229.42499999999998</v>
      </c>
      <c r="L5331" s="76">
        <v>157.25700000000001</v>
      </c>
      <c r="M5331" s="75">
        <v>294.97500000000002</v>
      </c>
      <c r="N5331" s="75">
        <v>294.97500000000002</v>
      </c>
      <c r="O5331" s="75">
        <v>294.97500000000002</v>
      </c>
      <c r="P5331" s="77">
        <v>157.25700000000001</v>
      </c>
      <c r="Q5331" s="77">
        <v>304.8075</v>
      </c>
    </row>
    <row r="5332" spans="1:17" x14ac:dyDescent="0.2">
      <c r="A5332" s="19">
        <v>41517848</v>
      </c>
      <c r="B5332" s="19" t="s">
        <v>4424</v>
      </c>
      <c r="C5332" s="72"/>
      <c r="D5332" s="73">
        <v>393.25</v>
      </c>
      <c r="E5332" s="74">
        <v>0</v>
      </c>
      <c r="G5332" s="75">
        <v>174.30268999999998</v>
      </c>
      <c r="H5332" s="75">
        <v>0</v>
      </c>
      <c r="I5332" s="75">
        <v>0</v>
      </c>
      <c r="J5332" s="75">
        <v>0</v>
      </c>
      <c r="K5332" s="75">
        <v>0</v>
      </c>
      <c r="L5332" s="76">
        <v>157.25700000000001</v>
      </c>
      <c r="M5332" s="75">
        <v>0</v>
      </c>
      <c r="N5332" s="75">
        <v>0</v>
      </c>
      <c r="O5332" s="75">
        <v>0</v>
      </c>
      <c r="P5332" s="77">
        <v>0</v>
      </c>
      <c r="Q5332" s="77">
        <v>174.30268999999998</v>
      </c>
    </row>
    <row r="5333" spans="1:17" x14ac:dyDescent="0.2">
      <c r="A5333" s="19">
        <v>41517871</v>
      </c>
      <c r="B5333" s="19" t="s">
        <v>3465</v>
      </c>
      <c r="C5333" s="72"/>
      <c r="D5333" s="73">
        <v>9.5</v>
      </c>
      <c r="E5333" s="74">
        <v>0</v>
      </c>
      <c r="G5333" s="75">
        <v>217.89262000000002</v>
      </c>
      <c r="H5333" s="75">
        <v>380.83500000000004</v>
      </c>
      <c r="I5333" s="75">
        <v>368.55</v>
      </c>
      <c r="J5333" s="75">
        <v>348.07499999999999</v>
      </c>
      <c r="K5333" s="75">
        <v>286.64999999999998</v>
      </c>
      <c r="L5333" s="76">
        <v>157.25700000000001</v>
      </c>
      <c r="M5333" s="75">
        <v>368.55</v>
      </c>
      <c r="N5333" s="75">
        <v>368.55</v>
      </c>
      <c r="O5333" s="75">
        <v>368.55</v>
      </c>
      <c r="P5333" s="77">
        <v>157.25700000000001</v>
      </c>
      <c r="Q5333" s="77">
        <v>380.83500000000004</v>
      </c>
    </row>
    <row r="5334" spans="1:17" x14ac:dyDescent="0.2">
      <c r="A5334" s="19">
        <v>41517897</v>
      </c>
      <c r="B5334" s="19" t="s">
        <v>1372</v>
      </c>
      <c r="C5334" s="72" t="s">
        <v>735</v>
      </c>
      <c r="D5334" s="73">
        <v>1603.75</v>
      </c>
      <c r="E5334" s="74">
        <v>0</v>
      </c>
      <c r="G5334" s="75">
        <v>131.73929999999999</v>
      </c>
      <c r="H5334" s="75">
        <v>345.495</v>
      </c>
      <c r="I5334" s="75">
        <v>334.35</v>
      </c>
      <c r="J5334" s="75">
        <v>315.77499999999998</v>
      </c>
      <c r="K5334" s="75">
        <v>260.05</v>
      </c>
      <c r="L5334" s="76">
        <v>157.25700000000001</v>
      </c>
      <c r="M5334" s="75">
        <v>334.35</v>
      </c>
      <c r="N5334" s="75">
        <v>334.35</v>
      </c>
      <c r="O5334" s="75">
        <v>334.35</v>
      </c>
      <c r="P5334" s="77">
        <v>131.73929999999999</v>
      </c>
      <c r="Q5334" s="77">
        <v>345.495</v>
      </c>
    </row>
    <row r="5335" spans="1:17" x14ac:dyDescent="0.2">
      <c r="A5335" s="19">
        <v>41517905</v>
      </c>
      <c r="B5335" s="19" t="s">
        <v>1412</v>
      </c>
      <c r="C5335" s="72"/>
      <c r="D5335" s="73">
        <v>97</v>
      </c>
      <c r="E5335" s="74">
        <v>0</v>
      </c>
      <c r="G5335" s="75">
        <v>131.73929999999999</v>
      </c>
      <c r="H5335" s="75">
        <v>317.85539999999997</v>
      </c>
      <c r="I5335" s="75">
        <v>307.60199999999998</v>
      </c>
      <c r="J5335" s="75">
        <v>290.51299999999998</v>
      </c>
      <c r="K5335" s="75">
        <v>239.24599999999995</v>
      </c>
      <c r="L5335" s="76">
        <v>157.25700000000001</v>
      </c>
      <c r="M5335" s="75">
        <v>307.60199999999998</v>
      </c>
      <c r="N5335" s="75">
        <v>307.60199999999998</v>
      </c>
      <c r="O5335" s="75">
        <v>307.60199999999998</v>
      </c>
      <c r="P5335" s="77">
        <v>131.73929999999999</v>
      </c>
      <c r="Q5335" s="77">
        <v>317.85539999999997</v>
      </c>
    </row>
    <row r="5336" spans="1:17" x14ac:dyDescent="0.2">
      <c r="A5336" s="19">
        <v>41517913</v>
      </c>
      <c r="B5336" s="19" t="s">
        <v>1432</v>
      </c>
      <c r="C5336" s="72"/>
      <c r="D5336" s="73">
        <v>20</v>
      </c>
      <c r="E5336" s="74">
        <v>0</v>
      </c>
      <c r="G5336" s="75">
        <v>131.73929999999999</v>
      </c>
      <c r="H5336" s="75">
        <v>317.85539999999997</v>
      </c>
      <c r="I5336" s="75">
        <v>307.60199999999998</v>
      </c>
      <c r="J5336" s="75">
        <v>290.51299999999998</v>
      </c>
      <c r="K5336" s="75">
        <v>239.24599999999995</v>
      </c>
      <c r="L5336" s="76">
        <v>157.25700000000001</v>
      </c>
      <c r="M5336" s="75">
        <v>307.60199999999998</v>
      </c>
      <c r="N5336" s="75">
        <v>307.60199999999998</v>
      </c>
      <c r="O5336" s="75">
        <v>307.60199999999998</v>
      </c>
      <c r="P5336" s="77">
        <v>131.73929999999999</v>
      </c>
      <c r="Q5336" s="77">
        <v>317.85539999999997</v>
      </c>
    </row>
    <row r="5337" spans="1:17" x14ac:dyDescent="0.2">
      <c r="A5337" s="19">
        <v>41517921</v>
      </c>
      <c r="B5337" s="19" t="s">
        <v>4400</v>
      </c>
      <c r="C5337" s="72"/>
      <c r="D5337" s="73">
        <v>43.75</v>
      </c>
      <c r="E5337" s="74">
        <v>0</v>
      </c>
      <c r="G5337" s="75">
        <v>131.73929999999999</v>
      </c>
      <c r="H5337" s="75">
        <v>317.85539999999997</v>
      </c>
      <c r="I5337" s="75">
        <v>307.60199999999998</v>
      </c>
      <c r="J5337" s="75">
        <v>290.51299999999998</v>
      </c>
      <c r="K5337" s="75">
        <v>239.24599999999995</v>
      </c>
      <c r="L5337" s="76">
        <v>157.25700000000001</v>
      </c>
      <c r="M5337" s="75">
        <v>307.60199999999998</v>
      </c>
      <c r="N5337" s="75">
        <v>307.60199999999998</v>
      </c>
      <c r="O5337" s="75">
        <v>307.60199999999998</v>
      </c>
      <c r="P5337" s="77">
        <v>131.73929999999999</v>
      </c>
      <c r="Q5337" s="77">
        <v>317.85539999999997</v>
      </c>
    </row>
    <row r="5338" spans="1:17" x14ac:dyDescent="0.2">
      <c r="A5338" s="19">
        <v>41517954</v>
      </c>
      <c r="B5338" s="19" t="s">
        <v>1408</v>
      </c>
      <c r="C5338" s="72" t="s">
        <v>1378</v>
      </c>
      <c r="D5338" s="73">
        <v>1253</v>
      </c>
      <c r="E5338" s="74">
        <v>0</v>
      </c>
      <c r="G5338" s="75">
        <v>131.73929999999999</v>
      </c>
      <c r="H5338" s="75">
        <v>317.85539999999997</v>
      </c>
      <c r="I5338" s="75">
        <v>307.60199999999998</v>
      </c>
      <c r="J5338" s="75">
        <v>290.51299999999998</v>
      </c>
      <c r="K5338" s="75">
        <v>239.24599999999995</v>
      </c>
      <c r="L5338" s="76">
        <v>157.25700000000001</v>
      </c>
      <c r="M5338" s="75">
        <v>307.60199999999998</v>
      </c>
      <c r="N5338" s="75">
        <v>307.60199999999998</v>
      </c>
      <c r="O5338" s="75">
        <v>307.60199999999998</v>
      </c>
      <c r="P5338" s="77">
        <v>131.73929999999999</v>
      </c>
      <c r="Q5338" s="77">
        <v>317.85539999999997</v>
      </c>
    </row>
    <row r="5339" spans="1:17" x14ac:dyDescent="0.2">
      <c r="A5339" s="19">
        <v>41517954</v>
      </c>
      <c r="B5339" s="19" t="s">
        <v>1408</v>
      </c>
      <c r="C5339" s="72" t="s">
        <v>1378</v>
      </c>
      <c r="D5339" s="73">
        <v>1253</v>
      </c>
      <c r="E5339" s="74">
        <v>0</v>
      </c>
      <c r="G5339" s="75">
        <v>1302.3595789999999</v>
      </c>
      <c r="H5339" s="75">
        <v>2772.2462999999998</v>
      </c>
      <c r="I5339" s="75">
        <v>2682.8190000000004</v>
      </c>
      <c r="J5339" s="75">
        <v>2533.7734999999998</v>
      </c>
      <c r="K5339" s="75">
        <v>2086.6369999999997</v>
      </c>
      <c r="L5339" s="74" t="s">
        <v>674</v>
      </c>
      <c r="M5339" s="75">
        <v>2682.8190000000004</v>
      </c>
      <c r="N5339" s="75">
        <v>2682.8190000000004</v>
      </c>
      <c r="O5339" s="75">
        <v>2682.8190000000004</v>
      </c>
      <c r="P5339" s="75">
        <v>1302.3595789999999</v>
      </c>
      <c r="Q5339" s="75">
        <v>2772.2462999999998</v>
      </c>
    </row>
    <row r="5340" spans="1:17" x14ac:dyDescent="0.2">
      <c r="A5340" s="19">
        <v>41517970</v>
      </c>
      <c r="B5340" s="19" t="s">
        <v>3123</v>
      </c>
      <c r="C5340" s="72" t="s">
        <v>3124</v>
      </c>
      <c r="D5340" s="73">
        <v>4251.75</v>
      </c>
      <c r="E5340" s="74">
        <v>0</v>
      </c>
      <c r="G5340" s="75">
        <v>305.03446000000002</v>
      </c>
      <c r="H5340" s="75">
        <v>1532.8074000000001</v>
      </c>
      <c r="I5340" s="75">
        <v>1483.3620000000001</v>
      </c>
      <c r="J5340" s="75">
        <v>1400.953</v>
      </c>
      <c r="K5340" s="75">
        <v>1153.7259999999999</v>
      </c>
      <c r="L5340" s="76">
        <v>211.41</v>
      </c>
      <c r="M5340" s="75">
        <v>1483.3620000000001</v>
      </c>
      <c r="N5340" s="75">
        <v>1483.3620000000001</v>
      </c>
      <c r="O5340" s="75">
        <v>1483.3620000000001</v>
      </c>
      <c r="P5340" s="77">
        <v>211.41</v>
      </c>
      <c r="Q5340" s="77">
        <v>1532.8074000000001</v>
      </c>
    </row>
    <row r="5341" spans="1:17" x14ac:dyDescent="0.2">
      <c r="A5341" s="19">
        <v>41517996</v>
      </c>
      <c r="B5341" s="19" t="s">
        <v>1941</v>
      </c>
      <c r="C5341" s="72"/>
      <c r="D5341" s="73">
        <v>86</v>
      </c>
      <c r="E5341" s="74">
        <v>0</v>
      </c>
      <c r="G5341" s="75">
        <v>560.43380999999999</v>
      </c>
      <c r="H5341" s="75">
        <v>970.89210000000003</v>
      </c>
      <c r="I5341" s="75">
        <v>939.57300000000009</v>
      </c>
      <c r="J5341" s="75">
        <v>887.37450000000001</v>
      </c>
      <c r="K5341" s="75">
        <v>730.779</v>
      </c>
      <c r="L5341" s="76">
        <v>287.55900000000003</v>
      </c>
      <c r="M5341" s="75">
        <v>939.57300000000009</v>
      </c>
      <c r="N5341" s="75">
        <v>939.57300000000009</v>
      </c>
      <c r="O5341" s="75">
        <v>939.57300000000009</v>
      </c>
      <c r="P5341" s="77">
        <v>287.55900000000003</v>
      </c>
      <c r="Q5341" s="77">
        <v>970.89210000000003</v>
      </c>
    </row>
    <row r="5342" spans="1:17" x14ac:dyDescent="0.2">
      <c r="A5342" s="19">
        <v>41518127</v>
      </c>
      <c r="B5342" s="19" t="s">
        <v>3875</v>
      </c>
      <c r="C5342" s="72"/>
      <c r="D5342" s="73">
        <v>7</v>
      </c>
      <c r="E5342" s="74">
        <v>0</v>
      </c>
      <c r="G5342" s="75">
        <v>643.52652</v>
      </c>
      <c r="H5342" s="75">
        <v>842.76600000000008</v>
      </c>
      <c r="I5342" s="75">
        <v>815.58</v>
      </c>
      <c r="J5342" s="75">
        <v>770.27</v>
      </c>
      <c r="K5342" s="75">
        <v>634.34</v>
      </c>
      <c r="L5342" s="76">
        <v>287.55900000000003</v>
      </c>
      <c r="M5342" s="75">
        <v>815.58</v>
      </c>
      <c r="N5342" s="75">
        <v>815.58</v>
      </c>
      <c r="O5342" s="75">
        <v>815.58</v>
      </c>
      <c r="P5342" s="77">
        <v>287.55900000000003</v>
      </c>
      <c r="Q5342" s="77">
        <v>842.76600000000008</v>
      </c>
    </row>
    <row r="5343" spans="1:17" x14ac:dyDescent="0.2">
      <c r="A5343" s="19">
        <v>41518150</v>
      </c>
      <c r="B5343" s="19" t="s">
        <v>3652</v>
      </c>
      <c r="C5343" s="72"/>
      <c r="D5343" s="73">
        <v>32</v>
      </c>
      <c r="E5343" s="74">
        <v>0</v>
      </c>
      <c r="G5343" s="75">
        <v>0</v>
      </c>
      <c r="H5343" s="75">
        <v>0</v>
      </c>
      <c r="I5343" s="75">
        <v>0</v>
      </c>
      <c r="J5343" s="75">
        <v>0</v>
      </c>
      <c r="K5343" s="75">
        <v>0</v>
      </c>
      <c r="L5343" s="74" t="s">
        <v>674</v>
      </c>
      <c r="M5343" s="75">
        <v>0</v>
      </c>
      <c r="N5343" s="75">
        <v>0</v>
      </c>
      <c r="O5343" s="75">
        <v>0</v>
      </c>
      <c r="P5343" s="75">
        <v>0</v>
      </c>
      <c r="Q5343" s="75">
        <v>0</v>
      </c>
    </row>
    <row r="5344" spans="1:17" x14ac:dyDescent="0.2">
      <c r="A5344" s="19">
        <v>41518218</v>
      </c>
      <c r="B5344" s="19" t="s">
        <v>4104</v>
      </c>
      <c r="C5344" s="72"/>
      <c r="D5344" s="73">
        <v>663.75</v>
      </c>
      <c r="E5344" s="74">
        <v>0</v>
      </c>
      <c r="G5344" s="75">
        <v>2136.2867700000002</v>
      </c>
      <c r="H5344" s="75">
        <v>6510</v>
      </c>
      <c r="I5344" s="75">
        <v>6300</v>
      </c>
      <c r="J5344" s="75">
        <v>5950</v>
      </c>
      <c r="K5344" s="75">
        <v>4900</v>
      </c>
      <c r="L5344" s="76">
        <v>2798.4060000000004</v>
      </c>
      <c r="M5344" s="75">
        <v>6300</v>
      </c>
      <c r="N5344" s="75">
        <v>6300</v>
      </c>
      <c r="O5344" s="75">
        <v>6300</v>
      </c>
      <c r="P5344" s="77">
        <v>2136.2867700000002</v>
      </c>
      <c r="Q5344" s="77">
        <v>6510</v>
      </c>
    </row>
    <row r="5345" spans="1:17" x14ac:dyDescent="0.2">
      <c r="A5345" s="19">
        <v>41518226</v>
      </c>
      <c r="B5345" s="19" t="s">
        <v>4432</v>
      </c>
      <c r="C5345" s="72"/>
      <c r="D5345" s="73">
        <v>27.5</v>
      </c>
      <c r="E5345" s="74">
        <v>0</v>
      </c>
      <c r="G5345" s="75">
        <v>366.77755000000002</v>
      </c>
      <c r="H5345" s="75">
        <v>780.73500000000001</v>
      </c>
      <c r="I5345" s="75">
        <v>755.55000000000007</v>
      </c>
      <c r="J5345" s="75">
        <v>713.57499999999993</v>
      </c>
      <c r="K5345" s="75">
        <v>587.65</v>
      </c>
      <c r="L5345" s="74" t="s">
        <v>674</v>
      </c>
      <c r="M5345" s="75">
        <v>755.55000000000007</v>
      </c>
      <c r="N5345" s="75">
        <v>755.55000000000007</v>
      </c>
      <c r="O5345" s="75">
        <v>755.55000000000007</v>
      </c>
      <c r="P5345" s="75">
        <v>366.77755000000002</v>
      </c>
      <c r="Q5345" s="75">
        <v>780.73500000000001</v>
      </c>
    </row>
    <row r="5346" spans="1:17" x14ac:dyDescent="0.2">
      <c r="A5346" s="19">
        <v>41518275</v>
      </c>
      <c r="B5346" s="19" t="s">
        <v>4425</v>
      </c>
      <c r="C5346" s="72"/>
      <c r="D5346" s="73">
        <v>643</v>
      </c>
      <c r="E5346" s="74">
        <v>0</v>
      </c>
      <c r="G5346" s="75">
        <v>17.475999999999999</v>
      </c>
      <c r="H5346" s="75">
        <v>37.200000000000003</v>
      </c>
      <c r="I5346" s="75">
        <v>36.000000000000007</v>
      </c>
      <c r="J5346" s="75">
        <v>34</v>
      </c>
      <c r="K5346" s="75">
        <v>28</v>
      </c>
      <c r="L5346" s="74" t="s">
        <v>674</v>
      </c>
      <c r="M5346" s="75">
        <v>36.000000000000007</v>
      </c>
      <c r="N5346" s="75">
        <v>36.000000000000007</v>
      </c>
      <c r="O5346" s="75">
        <v>36.000000000000007</v>
      </c>
      <c r="P5346" s="75">
        <v>17.475999999999999</v>
      </c>
      <c r="Q5346" s="75">
        <v>37.200000000000003</v>
      </c>
    </row>
    <row r="5347" spans="1:17" x14ac:dyDescent="0.2">
      <c r="A5347" s="19">
        <v>41518283</v>
      </c>
      <c r="B5347" s="19" t="s">
        <v>195</v>
      </c>
      <c r="C5347" s="72" t="s">
        <v>38</v>
      </c>
      <c r="D5347" s="73">
        <v>1167</v>
      </c>
      <c r="E5347" s="74">
        <v>0</v>
      </c>
      <c r="G5347" s="75">
        <v>50.243500000000004</v>
      </c>
      <c r="H5347" s="75">
        <v>106.95</v>
      </c>
      <c r="I5347" s="75">
        <v>103.50000000000001</v>
      </c>
      <c r="J5347" s="75">
        <v>97.75</v>
      </c>
      <c r="K5347" s="75">
        <v>80.5</v>
      </c>
      <c r="L5347" s="74" t="s">
        <v>674</v>
      </c>
      <c r="M5347" s="75">
        <v>103.50000000000001</v>
      </c>
      <c r="N5347" s="75">
        <v>103.50000000000001</v>
      </c>
      <c r="O5347" s="75">
        <v>103.50000000000001</v>
      </c>
      <c r="P5347" s="75">
        <v>50.243500000000004</v>
      </c>
      <c r="Q5347" s="75">
        <v>106.95</v>
      </c>
    </row>
    <row r="5348" spans="1:17" x14ac:dyDescent="0.2">
      <c r="A5348" s="19">
        <v>41518325</v>
      </c>
      <c r="B5348" s="19" t="s">
        <v>2470</v>
      </c>
      <c r="C5348" s="72"/>
      <c r="D5348" s="73">
        <v>98.75</v>
      </c>
      <c r="E5348" s="74">
        <v>0</v>
      </c>
      <c r="G5348" s="75">
        <v>192.55229000000003</v>
      </c>
      <c r="H5348" s="75">
        <v>1267.4319</v>
      </c>
      <c r="I5348" s="75">
        <v>1226.547</v>
      </c>
      <c r="J5348" s="75">
        <v>1158.4054999999998</v>
      </c>
      <c r="K5348" s="75">
        <v>953.98099999999988</v>
      </c>
      <c r="L5348" s="76">
        <v>418.077</v>
      </c>
      <c r="M5348" s="75">
        <v>1226.547</v>
      </c>
      <c r="N5348" s="75">
        <v>1226.547</v>
      </c>
      <c r="O5348" s="75">
        <v>1226.547</v>
      </c>
      <c r="P5348" s="77">
        <v>192.55229000000003</v>
      </c>
      <c r="Q5348" s="77">
        <v>1267.4319</v>
      </c>
    </row>
    <row r="5349" spans="1:17" x14ac:dyDescent="0.2">
      <c r="A5349" s="19">
        <v>41518382</v>
      </c>
      <c r="B5349" s="19" t="s">
        <v>1435</v>
      </c>
      <c r="C5349" s="72" t="s">
        <v>35</v>
      </c>
      <c r="D5349" s="73">
        <v>3100.5</v>
      </c>
      <c r="E5349" s="74">
        <v>0</v>
      </c>
      <c r="G5349" s="75">
        <v>266.53921000000003</v>
      </c>
      <c r="H5349" s="75">
        <v>1593.0342000000001</v>
      </c>
      <c r="I5349" s="75">
        <v>1541.6460000000002</v>
      </c>
      <c r="J5349" s="75">
        <v>1455.999</v>
      </c>
      <c r="K5349" s="75">
        <v>1199.058</v>
      </c>
      <c r="L5349" s="76">
        <v>418.077</v>
      </c>
      <c r="M5349" s="75">
        <v>1541.6460000000002</v>
      </c>
      <c r="N5349" s="75">
        <v>1541.6460000000002</v>
      </c>
      <c r="O5349" s="75">
        <v>1541.6460000000002</v>
      </c>
      <c r="P5349" s="77">
        <v>266.53921000000003</v>
      </c>
      <c r="Q5349" s="77">
        <v>1593.0342000000001</v>
      </c>
    </row>
    <row r="5350" spans="1:17" x14ac:dyDescent="0.2">
      <c r="A5350" s="19">
        <v>41518390</v>
      </c>
      <c r="B5350" s="19" t="s">
        <v>1437</v>
      </c>
      <c r="C5350" s="72" t="s">
        <v>35</v>
      </c>
      <c r="D5350" s="73">
        <v>1179.25</v>
      </c>
      <c r="E5350" s="74">
        <v>0</v>
      </c>
      <c r="G5350" s="75">
        <v>50.461950000000002</v>
      </c>
      <c r="H5350" s="75">
        <v>107.41500000000001</v>
      </c>
      <c r="I5350" s="75">
        <v>103.95000000000002</v>
      </c>
      <c r="J5350" s="75">
        <v>98.174999999999997</v>
      </c>
      <c r="K5350" s="75">
        <v>80.849999999999994</v>
      </c>
      <c r="L5350" s="74" t="s">
        <v>674</v>
      </c>
      <c r="M5350" s="75">
        <v>103.95000000000002</v>
      </c>
      <c r="N5350" s="75">
        <v>103.95000000000002</v>
      </c>
      <c r="O5350" s="75">
        <v>103.95000000000002</v>
      </c>
      <c r="P5350" s="75">
        <v>50.461950000000002</v>
      </c>
      <c r="Q5350" s="75">
        <v>107.41500000000001</v>
      </c>
    </row>
    <row r="5351" spans="1:17" x14ac:dyDescent="0.2">
      <c r="A5351" s="19">
        <v>41518408</v>
      </c>
      <c r="B5351" s="19" t="s">
        <v>1288</v>
      </c>
      <c r="C5351" s="72"/>
      <c r="D5351" s="73">
        <v>573.75</v>
      </c>
      <c r="E5351" s="74">
        <v>0</v>
      </c>
      <c r="G5351" s="75">
        <v>10.922499999999999</v>
      </c>
      <c r="H5351" s="75">
        <v>23.25</v>
      </c>
      <c r="I5351" s="75">
        <v>22.500000000000004</v>
      </c>
      <c r="J5351" s="75">
        <v>21.25</v>
      </c>
      <c r="K5351" s="75">
        <v>17.5</v>
      </c>
      <c r="L5351" s="74" t="s">
        <v>674</v>
      </c>
      <c r="M5351" s="75">
        <v>22.500000000000004</v>
      </c>
      <c r="N5351" s="75">
        <v>22.500000000000004</v>
      </c>
      <c r="O5351" s="75">
        <v>22.500000000000004</v>
      </c>
      <c r="P5351" s="75">
        <v>10.922499999999999</v>
      </c>
      <c r="Q5351" s="75">
        <v>23.25</v>
      </c>
    </row>
    <row r="5352" spans="1:17" x14ac:dyDescent="0.2">
      <c r="A5352" s="19">
        <v>41518424</v>
      </c>
      <c r="B5352" s="19" t="s">
        <v>1144</v>
      </c>
      <c r="C5352" s="72" t="s">
        <v>1145</v>
      </c>
      <c r="D5352" s="73">
        <v>360</v>
      </c>
      <c r="E5352" s="74">
        <v>0</v>
      </c>
      <c r="G5352" s="75">
        <v>15.291500000000001</v>
      </c>
      <c r="H5352" s="75">
        <v>32.550000000000004</v>
      </c>
      <c r="I5352" s="75">
        <v>31.500000000000004</v>
      </c>
      <c r="J5352" s="75">
        <v>29.75</v>
      </c>
      <c r="K5352" s="75">
        <v>24.5</v>
      </c>
      <c r="L5352" s="74" t="s">
        <v>674</v>
      </c>
      <c r="M5352" s="75">
        <v>31.500000000000004</v>
      </c>
      <c r="N5352" s="75">
        <v>31.500000000000004</v>
      </c>
      <c r="O5352" s="75">
        <v>31.500000000000004</v>
      </c>
      <c r="P5352" s="75">
        <v>15.291500000000001</v>
      </c>
      <c r="Q5352" s="75">
        <v>32.550000000000004</v>
      </c>
    </row>
    <row r="5353" spans="1:17" x14ac:dyDescent="0.2">
      <c r="A5353" s="19">
        <v>41518432</v>
      </c>
      <c r="B5353" s="19" t="s">
        <v>1438</v>
      </c>
      <c r="C5353" s="72"/>
      <c r="D5353" s="73">
        <v>2043.5</v>
      </c>
      <c r="E5353" s="74">
        <v>0</v>
      </c>
      <c r="G5353" s="75">
        <v>987.07524000000001</v>
      </c>
      <c r="H5353" s="75">
        <v>1529.8128000000002</v>
      </c>
      <c r="I5353" s="75">
        <v>1480.4640000000002</v>
      </c>
      <c r="J5353" s="75">
        <v>1398.2159999999999</v>
      </c>
      <c r="K5353" s="75">
        <v>1151.472</v>
      </c>
      <c r="L5353" s="76">
        <v>0</v>
      </c>
      <c r="M5353" s="75">
        <v>1480.4640000000002</v>
      </c>
      <c r="N5353" s="75">
        <v>1480.4640000000002</v>
      </c>
      <c r="O5353" s="75">
        <v>1480.4640000000002</v>
      </c>
      <c r="P5353" s="77">
        <v>0</v>
      </c>
      <c r="Q5353" s="77">
        <v>1529.8128000000002</v>
      </c>
    </row>
    <row r="5354" spans="1:17" x14ac:dyDescent="0.2">
      <c r="A5354" s="19">
        <v>41518499</v>
      </c>
      <c r="B5354" s="19" t="s">
        <v>3550</v>
      </c>
      <c r="C5354" s="72"/>
      <c r="D5354" s="73">
        <v>62.5</v>
      </c>
      <c r="E5354" s="74">
        <v>0</v>
      </c>
      <c r="G5354" s="75">
        <v>1079.824564</v>
      </c>
      <c r="H5354" s="75">
        <v>2298.5508</v>
      </c>
      <c r="I5354" s="75">
        <v>2224.4040000000005</v>
      </c>
      <c r="J5354" s="75">
        <v>2100.826</v>
      </c>
      <c r="K5354" s="75">
        <v>1730.0919999999999</v>
      </c>
      <c r="L5354" s="74" t="s">
        <v>674</v>
      </c>
      <c r="M5354" s="75">
        <v>2224.4040000000005</v>
      </c>
      <c r="N5354" s="75">
        <v>2224.4040000000005</v>
      </c>
      <c r="O5354" s="75">
        <v>2224.4040000000005</v>
      </c>
      <c r="P5354" s="75">
        <v>1079.824564</v>
      </c>
      <c r="Q5354" s="75">
        <v>2298.5508</v>
      </c>
    </row>
    <row r="5355" spans="1:17" x14ac:dyDescent="0.2">
      <c r="A5355" s="19">
        <v>41518523</v>
      </c>
      <c r="B5355" s="19" t="s">
        <v>4958</v>
      </c>
      <c r="C5355" s="72"/>
      <c r="D5355" s="73">
        <v>3</v>
      </c>
      <c r="E5355" s="74">
        <v>0</v>
      </c>
      <c r="G5355" s="75">
        <v>70.888289999999998</v>
      </c>
      <c r="H5355" s="75">
        <v>183.67500000000001</v>
      </c>
      <c r="I5355" s="75">
        <v>177.75</v>
      </c>
      <c r="J5355" s="75">
        <v>167.875</v>
      </c>
      <c r="K5355" s="75">
        <v>138.25</v>
      </c>
      <c r="L5355" s="76">
        <v>0</v>
      </c>
      <c r="M5355" s="75">
        <v>177.75</v>
      </c>
      <c r="N5355" s="75">
        <v>177.75</v>
      </c>
      <c r="O5355" s="75">
        <v>177.75</v>
      </c>
      <c r="P5355" s="77">
        <v>0</v>
      </c>
      <c r="Q5355" s="77">
        <v>183.67500000000001</v>
      </c>
    </row>
    <row r="5356" spans="1:17" x14ac:dyDescent="0.2">
      <c r="A5356" s="19">
        <v>41518531</v>
      </c>
      <c r="B5356" s="19" t="s">
        <v>765</v>
      </c>
      <c r="C5356" s="72"/>
      <c r="D5356" s="73">
        <v>190.5</v>
      </c>
      <c r="E5356" s="74">
        <v>0</v>
      </c>
      <c r="G5356" s="75">
        <v>5.6839900000000005</v>
      </c>
      <c r="H5356" s="75">
        <v>63.639900000000011</v>
      </c>
      <c r="I5356" s="75">
        <v>61.58700000000001</v>
      </c>
      <c r="J5356" s="75">
        <v>58.165500000000002</v>
      </c>
      <c r="K5356" s="75">
        <v>47.901000000000003</v>
      </c>
      <c r="L5356" s="76">
        <v>0</v>
      </c>
      <c r="M5356" s="75">
        <v>61.58700000000001</v>
      </c>
      <c r="N5356" s="75">
        <v>61.58700000000001</v>
      </c>
      <c r="O5356" s="75">
        <v>61.58700000000001</v>
      </c>
      <c r="P5356" s="77">
        <v>0</v>
      </c>
      <c r="Q5356" s="77">
        <v>63.639900000000011</v>
      </c>
    </row>
    <row r="5357" spans="1:17" x14ac:dyDescent="0.2">
      <c r="A5357" s="19">
        <v>41518564</v>
      </c>
      <c r="B5357" s="19" t="s">
        <v>1036</v>
      </c>
      <c r="C5357" s="72"/>
      <c r="D5357" s="73">
        <v>385.75</v>
      </c>
      <c r="E5357" s="74">
        <v>0</v>
      </c>
      <c r="G5357" s="75">
        <v>0</v>
      </c>
      <c r="H5357" s="75">
        <v>0</v>
      </c>
      <c r="I5357" s="75">
        <v>0</v>
      </c>
      <c r="J5357" s="75">
        <v>0</v>
      </c>
      <c r="K5357" s="75">
        <v>0</v>
      </c>
      <c r="L5357" s="74" t="s">
        <v>674</v>
      </c>
      <c r="M5357" s="75">
        <v>0</v>
      </c>
      <c r="N5357" s="75">
        <v>0</v>
      </c>
      <c r="O5357" s="75">
        <v>0</v>
      </c>
      <c r="P5357" s="75">
        <v>0</v>
      </c>
      <c r="Q5357" s="75">
        <v>0</v>
      </c>
    </row>
    <row r="5358" spans="1:17" x14ac:dyDescent="0.2">
      <c r="A5358" s="19">
        <v>41518572</v>
      </c>
      <c r="B5358" s="19" t="s">
        <v>4174</v>
      </c>
      <c r="C5358" s="72"/>
      <c r="D5358" s="73">
        <v>447</v>
      </c>
      <c r="E5358" s="74">
        <v>0</v>
      </c>
      <c r="G5358" s="75">
        <v>210.78288000000001</v>
      </c>
      <c r="H5358" s="75">
        <v>0</v>
      </c>
      <c r="I5358" s="75">
        <v>0</v>
      </c>
      <c r="J5358" s="75">
        <v>0</v>
      </c>
      <c r="K5358" s="75">
        <v>0</v>
      </c>
      <c r="L5358" s="76">
        <v>343.66500000000002</v>
      </c>
      <c r="M5358" s="75">
        <v>0</v>
      </c>
      <c r="N5358" s="75">
        <v>0</v>
      </c>
      <c r="O5358" s="75">
        <v>0</v>
      </c>
      <c r="P5358" s="77">
        <v>0</v>
      </c>
      <c r="Q5358" s="77">
        <v>343.66500000000002</v>
      </c>
    </row>
    <row r="5359" spans="1:17" x14ac:dyDescent="0.2">
      <c r="A5359" s="19">
        <v>41518598</v>
      </c>
      <c r="B5359" s="19" t="s">
        <v>2070</v>
      </c>
      <c r="C5359" s="72"/>
      <c r="D5359" s="73">
        <v>862.5</v>
      </c>
      <c r="E5359" s="74">
        <v>0</v>
      </c>
      <c r="G5359" s="75">
        <v>489.62155999999999</v>
      </c>
      <c r="H5359" s="75">
        <v>430.125</v>
      </c>
      <c r="I5359" s="75">
        <v>416.25</v>
      </c>
      <c r="J5359" s="75">
        <v>393.125</v>
      </c>
      <c r="K5359" s="75">
        <v>323.75</v>
      </c>
      <c r="L5359" s="76">
        <v>209.73599999999999</v>
      </c>
      <c r="M5359" s="75">
        <v>416.25</v>
      </c>
      <c r="N5359" s="75">
        <v>416.25</v>
      </c>
      <c r="O5359" s="75">
        <v>416.25</v>
      </c>
      <c r="P5359" s="77">
        <v>209.73599999999999</v>
      </c>
      <c r="Q5359" s="77">
        <v>489.62155999999999</v>
      </c>
    </row>
    <row r="5360" spans="1:17" x14ac:dyDescent="0.2">
      <c r="A5360" s="19">
        <v>41518622</v>
      </c>
      <c r="B5360" s="19" t="s">
        <v>4067</v>
      </c>
      <c r="C5360" s="72" t="s">
        <v>35</v>
      </c>
      <c r="D5360" s="73">
        <v>142.25</v>
      </c>
      <c r="E5360" s="74">
        <v>0</v>
      </c>
      <c r="G5360" s="75">
        <v>80.826499999999996</v>
      </c>
      <c r="H5360" s="75">
        <v>172.05</v>
      </c>
      <c r="I5360" s="75">
        <v>166.50000000000003</v>
      </c>
      <c r="J5360" s="75">
        <v>157.25</v>
      </c>
      <c r="K5360" s="75">
        <v>129.5</v>
      </c>
      <c r="L5360" s="74" t="s">
        <v>674</v>
      </c>
      <c r="M5360" s="75">
        <v>166.50000000000003</v>
      </c>
      <c r="N5360" s="75">
        <v>166.50000000000003</v>
      </c>
      <c r="O5360" s="75">
        <v>166.50000000000003</v>
      </c>
      <c r="P5360" s="75">
        <v>80.826499999999996</v>
      </c>
      <c r="Q5360" s="75">
        <v>172.05</v>
      </c>
    </row>
    <row r="5361" spans="1:17" x14ac:dyDescent="0.2">
      <c r="A5361" s="19">
        <v>41518630</v>
      </c>
      <c r="B5361" s="19" t="s">
        <v>4476</v>
      </c>
      <c r="C5361" s="72"/>
      <c r="D5361" s="73">
        <v>567.25</v>
      </c>
      <c r="E5361" s="74">
        <v>0</v>
      </c>
      <c r="G5361" s="75">
        <v>59.636850000000003</v>
      </c>
      <c r="H5361" s="75">
        <v>126.94500000000001</v>
      </c>
      <c r="I5361" s="75">
        <v>122.85000000000002</v>
      </c>
      <c r="J5361" s="75">
        <v>116.02499999999999</v>
      </c>
      <c r="K5361" s="75">
        <v>95.55</v>
      </c>
      <c r="L5361" s="74" t="s">
        <v>674</v>
      </c>
      <c r="M5361" s="75">
        <v>122.85000000000002</v>
      </c>
      <c r="N5361" s="75">
        <v>122.85000000000002</v>
      </c>
      <c r="O5361" s="75">
        <v>122.85000000000002</v>
      </c>
      <c r="P5361" s="75">
        <v>59.636850000000003</v>
      </c>
      <c r="Q5361" s="75">
        <v>126.94500000000001</v>
      </c>
    </row>
    <row r="5362" spans="1:17" x14ac:dyDescent="0.2">
      <c r="A5362" s="19">
        <v>41518689</v>
      </c>
      <c r="B5362" s="19" t="s">
        <v>310</v>
      </c>
      <c r="C5362" s="72"/>
      <c r="D5362" s="73">
        <v>70</v>
      </c>
      <c r="E5362" s="74">
        <v>0</v>
      </c>
      <c r="G5362" s="75">
        <v>118.25135400000002</v>
      </c>
      <c r="H5362" s="75">
        <v>251.71380000000005</v>
      </c>
      <c r="I5362" s="75">
        <v>243.59400000000005</v>
      </c>
      <c r="J5362" s="75">
        <v>230.06100000000001</v>
      </c>
      <c r="K5362" s="75">
        <v>189.46200000000002</v>
      </c>
      <c r="L5362" s="74" t="s">
        <v>674</v>
      </c>
      <c r="M5362" s="75">
        <v>243.59400000000005</v>
      </c>
      <c r="N5362" s="75">
        <v>243.59400000000005</v>
      </c>
      <c r="O5362" s="75">
        <v>243.59400000000005</v>
      </c>
      <c r="P5362" s="75">
        <v>118.25135400000002</v>
      </c>
      <c r="Q5362" s="75">
        <v>251.71380000000005</v>
      </c>
    </row>
    <row r="5363" spans="1:17" x14ac:dyDescent="0.2">
      <c r="A5363" s="19">
        <v>41518689</v>
      </c>
      <c r="B5363" s="19" t="s">
        <v>310</v>
      </c>
      <c r="C5363" s="72"/>
      <c r="D5363" s="73">
        <v>70</v>
      </c>
      <c r="E5363" s="74">
        <v>0</v>
      </c>
      <c r="G5363" s="75">
        <v>61.712125</v>
      </c>
      <c r="H5363" s="75">
        <v>131.36250000000001</v>
      </c>
      <c r="I5363" s="75">
        <v>127.12500000000001</v>
      </c>
      <c r="J5363" s="75">
        <v>120.0625</v>
      </c>
      <c r="K5363" s="75">
        <v>98.875</v>
      </c>
      <c r="L5363" s="74" t="s">
        <v>674</v>
      </c>
      <c r="M5363" s="75">
        <v>127.12500000000001</v>
      </c>
      <c r="N5363" s="75">
        <v>127.12500000000001</v>
      </c>
      <c r="O5363" s="75">
        <v>127.12500000000001</v>
      </c>
      <c r="P5363" s="75">
        <v>61.712125</v>
      </c>
      <c r="Q5363" s="75">
        <v>131.36250000000001</v>
      </c>
    </row>
    <row r="5364" spans="1:17" x14ac:dyDescent="0.2">
      <c r="A5364" s="19">
        <v>41518697</v>
      </c>
      <c r="B5364" s="19" t="s">
        <v>1761</v>
      </c>
      <c r="C5364" s="72"/>
      <c r="D5364" s="73">
        <v>14.5</v>
      </c>
      <c r="E5364" s="74">
        <v>0</v>
      </c>
      <c r="G5364" s="75">
        <v>0</v>
      </c>
      <c r="H5364" s="75">
        <v>289.88100000000003</v>
      </c>
      <c r="I5364" s="75">
        <v>280.52999999999997</v>
      </c>
      <c r="J5364" s="75">
        <v>264.94499999999999</v>
      </c>
      <c r="K5364" s="75">
        <v>218.18999999999997</v>
      </c>
      <c r="L5364" s="76">
        <v>0</v>
      </c>
      <c r="M5364" s="75">
        <v>280.52999999999997</v>
      </c>
      <c r="N5364" s="75">
        <v>280.52999999999997</v>
      </c>
      <c r="O5364" s="75">
        <v>280.52999999999997</v>
      </c>
      <c r="P5364" s="77">
        <v>0</v>
      </c>
      <c r="Q5364" s="77">
        <v>289.88100000000003</v>
      </c>
    </row>
    <row r="5365" spans="1:17" x14ac:dyDescent="0.2">
      <c r="A5365" s="19">
        <v>41518705</v>
      </c>
      <c r="B5365" s="19" t="s">
        <v>185</v>
      </c>
      <c r="C5365" s="72"/>
      <c r="D5365" s="73">
        <v>783</v>
      </c>
      <c r="E5365" s="74">
        <v>0</v>
      </c>
      <c r="G5365" s="75">
        <v>17.21386</v>
      </c>
      <c r="H5365" s="75">
        <v>36.642000000000003</v>
      </c>
      <c r="I5365" s="75">
        <v>35.46</v>
      </c>
      <c r="J5365" s="75">
        <v>33.489999999999995</v>
      </c>
      <c r="K5365" s="75">
        <v>27.58</v>
      </c>
      <c r="L5365" s="74" t="s">
        <v>674</v>
      </c>
      <c r="M5365" s="75">
        <v>35.46</v>
      </c>
      <c r="N5365" s="75">
        <v>35.46</v>
      </c>
      <c r="O5365" s="75">
        <v>35.46</v>
      </c>
      <c r="P5365" s="75">
        <v>17.21386</v>
      </c>
      <c r="Q5365" s="75">
        <v>36.642000000000003</v>
      </c>
    </row>
    <row r="5366" spans="1:17" x14ac:dyDescent="0.2">
      <c r="A5366" s="19">
        <v>41518788</v>
      </c>
      <c r="B5366" s="19" t="s">
        <v>720</v>
      </c>
      <c r="C5366" s="72"/>
      <c r="D5366" s="73">
        <v>72</v>
      </c>
      <c r="E5366" s="74">
        <v>0</v>
      </c>
      <c r="G5366" s="75">
        <v>17.283764000000001</v>
      </c>
      <c r="H5366" s="75">
        <v>36.790800000000004</v>
      </c>
      <c r="I5366" s="75">
        <v>35.604000000000006</v>
      </c>
      <c r="J5366" s="75">
        <v>33.625999999999998</v>
      </c>
      <c r="K5366" s="75">
        <v>27.692</v>
      </c>
      <c r="L5366" s="74" t="s">
        <v>674</v>
      </c>
      <c r="M5366" s="75">
        <v>35.604000000000006</v>
      </c>
      <c r="N5366" s="75">
        <v>35.604000000000006</v>
      </c>
      <c r="O5366" s="75">
        <v>35.604000000000006</v>
      </c>
      <c r="P5366" s="75">
        <v>17.283764000000001</v>
      </c>
      <c r="Q5366" s="75">
        <v>36.790800000000004</v>
      </c>
    </row>
    <row r="5367" spans="1:17" x14ac:dyDescent="0.2">
      <c r="A5367" s="19">
        <v>41518796</v>
      </c>
      <c r="B5367" s="19" t="s">
        <v>285</v>
      </c>
      <c r="C5367" s="72"/>
      <c r="D5367" s="73">
        <v>3.75</v>
      </c>
      <c r="E5367" s="74">
        <v>0</v>
      </c>
      <c r="G5367" s="75">
        <v>122.63351000000002</v>
      </c>
      <c r="H5367" s="75">
        <v>632.63250000000005</v>
      </c>
      <c r="I5367" s="75">
        <v>612.22500000000002</v>
      </c>
      <c r="J5367" s="75">
        <v>578.21249999999998</v>
      </c>
      <c r="K5367" s="75">
        <v>476.17499999999995</v>
      </c>
      <c r="L5367" s="76">
        <v>100.872</v>
      </c>
      <c r="M5367" s="75">
        <v>612.22500000000002</v>
      </c>
      <c r="N5367" s="75">
        <v>612.22500000000002</v>
      </c>
      <c r="O5367" s="75">
        <v>612.22500000000002</v>
      </c>
      <c r="P5367" s="77">
        <v>100.872</v>
      </c>
      <c r="Q5367" s="77">
        <v>632.63250000000005</v>
      </c>
    </row>
    <row r="5368" spans="1:17" x14ac:dyDescent="0.2">
      <c r="A5368" s="19">
        <v>41518804</v>
      </c>
      <c r="B5368" s="19" t="s">
        <v>196</v>
      </c>
      <c r="C5368" s="72"/>
      <c r="D5368" s="73">
        <v>7.5</v>
      </c>
      <c r="E5368" s="74">
        <v>0</v>
      </c>
      <c r="G5368" s="75">
        <v>122.63351000000002</v>
      </c>
      <c r="H5368" s="75">
        <v>632.63250000000005</v>
      </c>
      <c r="I5368" s="75">
        <v>612.22500000000002</v>
      </c>
      <c r="J5368" s="75">
        <v>578.21249999999998</v>
      </c>
      <c r="K5368" s="75">
        <v>476.17499999999995</v>
      </c>
      <c r="L5368" s="76">
        <v>100.872</v>
      </c>
      <c r="M5368" s="75">
        <v>612.22500000000002</v>
      </c>
      <c r="N5368" s="75">
        <v>612.22500000000002</v>
      </c>
      <c r="O5368" s="75">
        <v>612.22500000000002</v>
      </c>
      <c r="P5368" s="77">
        <v>100.872</v>
      </c>
      <c r="Q5368" s="77">
        <v>632.63250000000005</v>
      </c>
    </row>
    <row r="5369" spans="1:17" x14ac:dyDescent="0.2">
      <c r="A5369" s="19">
        <v>41518812</v>
      </c>
      <c r="B5369" s="19" t="s">
        <v>211</v>
      </c>
      <c r="C5369" s="72"/>
      <c r="D5369" s="73">
        <v>7.5</v>
      </c>
      <c r="E5369" s="74">
        <v>0</v>
      </c>
      <c r="G5369" s="75">
        <v>0</v>
      </c>
      <c r="H5369" s="75">
        <v>720.3687000000001</v>
      </c>
      <c r="I5369" s="75">
        <v>697.13100000000009</v>
      </c>
      <c r="J5369" s="75">
        <v>658.40150000000006</v>
      </c>
      <c r="K5369" s="75">
        <v>542.21299999999997</v>
      </c>
      <c r="L5369" s="76">
        <v>0</v>
      </c>
      <c r="M5369" s="75">
        <v>697.13100000000009</v>
      </c>
      <c r="N5369" s="75">
        <v>697.13100000000009</v>
      </c>
      <c r="O5369" s="75">
        <v>697.13100000000009</v>
      </c>
      <c r="P5369" s="77">
        <v>0</v>
      </c>
      <c r="Q5369" s="77">
        <v>720.3687000000001</v>
      </c>
    </row>
    <row r="5370" spans="1:17" x14ac:dyDescent="0.2">
      <c r="A5370" s="19">
        <v>41518820</v>
      </c>
      <c r="B5370" s="19" t="s">
        <v>1055</v>
      </c>
      <c r="C5370" s="72"/>
      <c r="D5370" s="73">
        <v>384.75</v>
      </c>
      <c r="E5370" s="74">
        <v>0</v>
      </c>
      <c r="G5370" s="75">
        <v>122.63351000000002</v>
      </c>
      <c r="H5370" s="75">
        <v>682.73160000000007</v>
      </c>
      <c r="I5370" s="75">
        <v>660.70799999999997</v>
      </c>
      <c r="J5370" s="75">
        <v>624.00199999999995</v>
      </c>
      <c r="K5370" s="75">
        <v>513.88400000000001</v>
      </c>
      <c r="L5370" s="76">
        <v>100.872</v>
      </c>
      <c r="M5370" s="75">
        <v>660.70799999999997</v>
      </c>
      <c r="N5370" s="75">
        <v>660.70799999999997</v>
      </c>
      <c r="O5370" s="75">
        <v>660.70799999999997</v>
      </c>
      <c r="P5370" s="77">
        <v>100.872</v>
      </c>
      <c r="Q5370" s="77">
        <v>682.73160000000007</v>
      </c>
    </row>
    <row r="5371" spans="1:17" x14ac:dyDescent="0.2">
      <c r="A5371" s="19">
        <v>41518838</v>
      </c>
      <c r="B5371" s="19" t="s">
        <v>4065</v>
      </c>
      <c r="C5371" s="72" t="s">
        <v>35</v>
      </c>
      <c r="D5371" s="73">
        <v>1242.25</v>
      </c>
      <c r="E5371" s="74">
        <v>0</v>
      </c>
      <c r="G5371" s="75">
        <v>122.63351000000002</v>
      </c>
      <c r="H5371" s="75">
        <v>632.63250000000005</v>
      </c>
      <c r="I5371" s="75">
        <v>612.22500000000002</v>
      </c>
      <c r="J5371" s="75">
        <v>578.21249999999998</v>
      </c>
      <c r="K5371" s="75">
        <v>476.17499999999995</v>
      </c>
      <c r="L5371" s="76">
        <v>100.872</v>
      </c>
      <c r="M5371" s="75">
        <v>612.22500000000002</v>
      </c>
      <c r="N5371" s="75">
        <v>612.22500000000002</v>
      </c>
      <c r="O5371" s="75">
        <v>612.22500000000002</v>
      </c>
      <c r="P5371" s="77">
        <v>100.872</v>
      </c>
      <c r="Q5371" s="77">
        <v>632.63250000000005</v>
      </c>
    </row>
    <row r="5372" spans="1:17" x14ac:dyDescent="0.2">
      <c r="A5372" s="19">
        <v>41518861</v>
      </c>
      <c r="B5372" s="19" t="s">
        <v>4709</v>
      </c>
      <c r="C5372" s="72" t="s">
        <v>4710</v>
      </c>
      <c r="D5372" s="73">
        <v>2717.5</v>
      </c>
      <c r="E5372" s="74">
        <v>0</v>
      </c>
      <c r="G5372" s="75">
        <v>145.93976999999998</v>
      </c>
      <c r="H5372" s="75">
        <v>998.74560000000008</v>
      </c>
      <c r="I5372" s="75">
        <v>966.52800000000013</v>
      </c>
      <c r="J5372" s="75">
        <v>912.83199999999999</v>
      </c>
      <c r="K5372" s="75">
        <v>751.74400000000003</v>
      </c>
      <c r="L5372" s="76">
        <v>100.872</v>
      </c>
      <c r="M5372" s="75">
        <v>966.52800000000013</v>
      </c>
      <c r="N5372" s="75">
        <v>966.52800000000013</v>
      </c>
      <c r="O5372" s="75">
        <v>966.52800000000013</v>
      </c>
      <c r="P5372" s="77">
        <v>100.872</v>
      </c>
      <c r="Q5372" s="77">
        <v>998.74560000000008</v>
      </c>
    </row>
    <row r="5373" spans="1:17" x14ac:dyDescent="0.2">
      <c r="A5373" s="19">
        <v>41518879</v>
      </c>
      <c r="B5373" s="19" t="s">
        <v>1436</v>
      </c>
      <c r="C5373" s="72"/>
      <c r="D5373" s="73">
        <v>3437.25</v>
      </c>
      <c r="E5373" s="74">
        <v>0</v>
      </c>
      <c r="G5373" s="75">
        <v>0</v>
      </c>
      <c r="H5373" s="75">
        <v>1118.0739000000001</v>
      </c>
      <c r="I5373" s="75">
        <v>1082.0070000000001</v>
      </c>
      <c r="J5373" s="75">
        <v>1021.8955</v>
      </c>
      <c r="K5373" s="75">
        <v>841.56099999999992</v>
      </c>
      <c r="L5373" s="76">
        <v>0</v>
      </c>
      <c r="M5373" s="75">
        <v>1082.0070000000001</v>
      </c>
      <c r="N5373" s="75">
        <v>1082.0070000000001</v>
      </c>
      <c r="O5373" s="75">
        <v>1082.0070000000001</v>
      </c>
      <c r="P5373" s="77">
        <v>0</v>
      </c>
      <c r="Q5373" s="77">
        <v>1118.0739000000001</v>
      </c>
    </row>
    <row r="5374" spans="1:17" x14ac:dyDescent="0.2">
      <c r="A5374" s="19">
        <v>41518887</v>
      </c>
      <c r="B5374" s="19" t="s">
        <v>2487</v>
      </c>
      <c r="C5374" s="72" t="s">
        <v>827</v>
      </c>
      <c r="D5374" s="73">
        <v>606.25</v>
      </c>
      <c r="E5374" s="74">
        <v>0</v>
      </c>
      <c r="G5374" s="75">
        <v>145.93976999999998</v>
      </c>
      <c r="H5374" s="75">
        <v>982.08</v>
      </c>
      <c r="I5374" s="75">
        <v>950.4</v>
      </c>
      <c r="J5374" s="75">
        <v>897.6</v>
      </c>
      <c r="K5374" s="75">
        <v>739.19999999999993</v>
      </c>
      <c r="L5374" s="76">
        <v>100.872</v>
      </c>
      <c r="M5374" s="75">
        <v>950.4</v>
      </c>
      <c r="N5374" s="75">
        <v>950.4</v>
      </c>
      <c r="O5374" s="75">
        <v>950.4</v>
      </c>
      <c r="P5374" s="77">
        <v>100.872</v>
      </c>
      <c r="Q5374" s="77">
        <v>982.08</v>
      </c>
    </row>
    <row r="5375" spans="1:17" x14ac:dyDescent="0.2">
      <c r="A5375" s="19">
        <v>41518895</v>
      </c>
      <c r="B5375" s="19" t="s">
        <v>4468</v>
      </c>
      <c r="C5375" s="72"/>
      <c r="D5375" s="73">
        <v>1691.25</v>
      </c>
      <c r="E5375" s="74">
        <v>0</v>
      </c>
      <c r="G5375" s="75">
        <v>145.93976999999998</v>
      </c>
      <c r="H5375" s="75">
        <v>1059.8559000000002</v>
      </c>
      <c r="I5375" s="75">
        <v>1025.6670000000001</v>
      </c>
      <c r="J5375" s="75">
        <v>968.68550000000005</v>
      </c>
      <c r="K5375" s="75">
        <v>797.74099999999999</v>
      </c>
      <c r="L5375" s="76">
        <v>100.872</v>
      </c>
      <c r="M5375" s="75">
        <v>1025.6670000000001</v>
      </c>
      <c r="N5375" s="75">
        <v>1025.6670000000001</v>
      </c>
      <c r="O5375" s="75">
        <v>1025.6670000000001</v>
      </c>
      <c r="P5375" s="77">
        <v>100.872</v>
      </c>
      <c r="Q5375" s="77">
        <v>1059.8559000000002</v>
      </c>
    </row>
    <row r="5376" spans="1:17" x14ac:dyDescent="0.2">
      <c r="A5376" s="19">
        <v>41518978</v>
      </c>
      <c r="B5376" s="19" t="s">
        <v>2477</v>
      </c>
      <c r="C5376" s="72"/>
      <c r="D5376" s="73">
        <v>166</v>
      </c>
      <c r="E5376" s="74">
        <v>0</v>
      </c>
      <c r="G5376" s="75">
        <v>145.93976999999998</v>
      </c>
      <c r="H5376" s="75">
        <v>1059.8559000000002</v>
      </c>
      <c r="I5376" s="75">
        <v>1025.6670000000001</v>
      </c>
      <c r="J5376" s="75">
        <v>968.68550000000005</v>
      </c>
      <c r="K5376" s="75">
        <v>797.74099999999999</v>
      </c>
      <c r="L5376" s="76">
        <v>100.872</v>
      </c>
      <c r="M5376" s="75">
        <v>1025.6670000000001</v>
      </c>
      <c r="N5376" s="75">
        <v>1025.6670000000001</v>
      </c>
      <c r="O5376" s="75">
        <v>1025.6670000000001</v>
      </c>
      <c r="P5376" s="77">
        <v>100.872</v>
      </c>
      <c r="Q5376" s="77">
        <v>1059.8559000000002</v>
      </c>
    </row>
    <row r="5377" spans="1:17" x14ac:dyDescent="0.2">
      <c r="A5377" s="19">
        <v>41519000</v>
      </c>
      <c r="B5377" s="19" t="s">
        <v>286</v>
      </c>
      <c r="C5377" s="72"/>
      <c r="D5377" s="73">
        <v>139.25</v>
      </c>
      <c r="E5377" s="74">
        <v>0</v>
      </c>
      <c r="G5377" s="75">
        <v>145.93976999999998</v>
      </c>
      <c r="H5377" s="75">
        <v>1059.8559000000002</v>
      </c>
      <c r="I5377" s="75">
        <v>1025.6670000000001</v>
      </c>
      <c r="J5377" s="75">
        <v>968.68550000000005</v>
      </c>
      <c r="K5377" s="75">
        <v>797.74099999999999</v>
      </c>
      <c r="L5377" s="76">
        <v>100.872</v>
      </c>
      <c r="M5377" s="75">
        <v>1025.6670000000001</v>
      </c>
      <c r="N5377" s="75">
        <v>1025.6670000000001</v>
      </c>
      <c r="O5377" s="75">
        <v>1025.6670000000001</v>
      </c>
      <c r="P5377" s="77">
        <v>100.872</v>
      </c>
      <c r="Q5377" s="77">
        <v>1059.8559000000002</v>
      </c>
    </row>
    <row r="5378" spans="1:17" x14ac:dyDescent="0.2">
      <c r="A5378" s="19">
        <v>41519026</v>
      </c>
      <c r="B5378" s="19" t="s">
        <v>2452</v>
      </c>
      <c r="C5378" s="72"/>
      <c r="D5378" s="73">
        <v>1928.75</v>
      </c>
      <c r="E5378" s="74">
        <v>0</v>
      </c>
      <c r="G5378" s="75">
        <v>145.93976999999998</v>
      </c>
      <c r="H5378" s="75">
        <v>982.08</v>
      </c>
      <c r="I5378" s="75">
        <v>950.4</v>
      </c>
      <c r="J5378" s="75">
        <v>897.6</v>
      </c>
      <c r="K5378" s="75">
        <v>739.19999999999993</v>
      </c>
      <c r="L5378" s="76">
        <v>100.872</v>
      </c>
      <c r="M5378" s="75">
        <v>950.4</v>
      </c>
      <c r="N5378" s="75">
        <v>950.4</v>
      </c>
      <c r="O5378" s="75">
        <v>950.4</v>
      </c>
      <c r="P5378" s="77">
        <v>100.872</v>
      </c>
      <c r="Q5378" s="77">
        <v>982.08</v>
      </c>
    </row>
    <row r="5379" spans="1:17" x14ac:dyDescent="0.2">
      <c r="A5379" s="19">
        <v>41519042</v>
      </c>
      <c r="B5379" s="19" t="s">
        <v>2451</v>
      </c>
      <c r="C5379" s="72"/>
      <c r="D5379" s="73">
        <v>203.5</v>
      </c>
      <c r="E5379" s="74">
        <v>0</v>
      </c>
      <c r="G5379" s="75">
        <v>101.34231000000001</v>
      </c>
      <c r="H5379" s="75">
        <v>617.25030000000004</v>
      </c>
      <c r="I5379" s="75">
        <v>597.33900000000006</v>
      </c>
      <c r="J5379" s="75">
        <v>564.15350000000001</v>
      </c>
      <c r="K5379" s="75">
        <v>464.59699999999998</v>
      </c>
      <c r="L5379" s="76">
        <v>71.829000000000008</v>
      </c>
      <c r="M5379" s="75">
        <v>597.33900000000006</v>
      </c>
      <c r="N5379" s="75">
        <v>597.33900000000006</v>
      </c>
      <c r="O5379" s="75">
        <v>597.33900000000006</v>
      </c>
      <c r="P5379" s="77">
        <v>71.829000000000008</v>
      </c>
      <c r="Q5379" s="77">
        <v>617.25030000000004</v>
      </c>
    </row>
    <row r="5380" spans="1:17" x14ac:dyDescent="0.2">
      <c r="A5380" s="19">
        <v>41519059</v>
      </c>
      <c r="B5380" s="19" t="s">
        <v>1187</v>
      </c>
      <c r="C5380" s="72"/>
      <c r="D5380" s="73">
        <v>5000.25</v>
      </c>
      <c r="E5380" s="74">
        <v>0</v>
      </c>
      <c r="G5380" s="75">
        <v>101.34231000000001</v>
      </c>
      <c r="H5380" s="75">
        <v>580.44090000000006</v>
      </c>
      <c r="I5380" s="75">
        <v>561.71699999999998</v>
      </c>
      <c r="J5380" s="75">
        <v>530.51049999999998</v>
      </c>
      <c r="K5380" s="75">
        <v>436.89099999999996</v>
      </c>
      <c r="L5380" s="76">
        <v>71.829000000000008</v>
      </c>
      <c r="M5380" s="75">
        <v>561.71699999999998</v>
      </c>
      <c r="N5380" s="75">
        <v>561.71699999999998</v>
      </c>
      <c r="O5380" s="75">
        <v>561.71699999999998</v>
      </c>
      <c r="P5380" s="77">
        <v>71.829000000000008</v>
      </c>
      <c r="Q5380" s="77">
        <v>580.44090000000006</v>
      </c>
    </row>
    <row r="5381" spans="1:17" x14ac:dyDescent="0.2">
      <c r="A5381" s="19">
        <v>41519067</v>
      </c>
      <c r="B5381" s="19" t="s">
        <v>1188</v>
      </c>
      <c r="C5381" s="72"/>
      <c r="D5381" s="73">
        <v>2989.25</v>
      </c>
      <c r="E5381" s="74">
        <v>0</v>
      </c>
      <c r="G5381" s="75">
        <v>101.34231000000001</v>
      </c>
      <c r="H5381" s="75">
        <v>571.95000000000005</v>
      </c>
      <c r="I5381" s="75">
        <v>553.5</v>
      </c>
      <c r="J5381" s="75">
        <v>522.75</v>
      </c>
      <c r="K5381" s="75">
        <v>430.5</v>
      </c>
      <c r="L5381" s="76">
        <v>71.829000000000008</v>
      </c>
      <c r="M5381" s="75">
        <v>553.5</v>
      </c>
      <c r="N5381" s="75">
        <v>553.5</v>
      </c>
      <c r="O5381" s="75">
        <v>553.5</v>
      </c>
      <c r="P5381" s="77">
        <v>71.829000000000008</v>
      </c>
      <c r="Q5381" s="77">
        <v>571.95000000000005</v>
      </c>
    </row>
    <row r="5382" spans="1:17" x14ac:dyDescent="0.2">
      <c r="A5382" s="19">
        <v>41519075</v>
      </c>
      <c r="B5382" s="19" t="s">
        <v>1186</v>
      </c>
      <c r="C5382" s="72"/>
      <c r="D5382" s="73">
        <v>1982.25</v>
      </c>
      <c r="E5382" s="74">
        <v>0</v>
      </c>
      <c r="G5382" s="75">
        <v>0</v>
      </c>
      <c r="H5382" s="75">
        <v>651.12090000000001</v>
      </c>
      <c r="I5382" s="75">
        <v>630.11699999999996</v>
      </c>
      <c r="J5382" s="75">
        <v>595.1105</v>
      </c>
      <c r="K5382" s="75">
        <v>490.09099999999995</v>
      </c>
      <c r="L5382" s="76">
        <v>0</v>
      </c>
      <c r="M5382" s="75">
        <v>630.11699999999996</v>
      </c>
      <c r="N5382" s="75">
        <v>630.11699999999996</v>
      </c>
      <c r="O5382" s="75">
        <v>630.11699999999996</v>
      </c>
      <c r="P5382" s="77">
        <v>0</v>
      </c>
      <c r="Q5382" s="77">
        <v>651.12090000000001</v>
      </c>
    </row>
    <row r="5383" spans="1:17" x14ac:dyDescent="0.2">
      <c r="A5383" s="19">
        <v>41519109</v>
      </c>
      <c r="B5383" s="19" t="s">
        <v>2824</v>
      </c>
      <c r="C5383" s="72"/>
      <c r="D5383" s="73">
        <v>469.25</v>
      </c>
      <c r="E5383" s="74">
        <v>0</v>
      </c>
      <c r="G5383" s="75">
        <v>101.34231000000001</v>
      </c>
      <c r="H5383" s="75">
        <v>617.25030000000004</v>
      </c>
      <c r="I5383" s="75">
        <v>597.33900000000006</v>
      </c>
      <c r="J5383" s="75">
        <v>564.15350000000001</v>
      </c>
      <c r="K5383" s="75">
        <v>464.59699999999998</v>
      </c>
      <c r="L5383" s="76">
        <v>71.829000000000008</v>
      </c>
      <c r="M5383" s="75">
        <v>597.33900000000006</v>
      </c>
      <c r="N5383" s="75">
        <v>597.33900000000006</v>
      </c>
      <c r="O5383" s="75">
        <v>597.33900000000006</v>
      </c>
      <c r="P5383" s="77">
        <v>71.829000000000008</v>
      </c>
      <c r="Q5383" s="77">
        <v>617.25030000000004</v>
      </c>
    </row>
    <row r="5384" spans="1:17" x14ac:dyDescent="0.2">
      <c r="A5384" s="19">
        <v>41519117</v>
      </c>
      <c r="B5384" s="19" t="s">
        <v>1937</v>
      </c>
      <c r="C5384" s="72"/>
      <c r="D5384" s="73">
        <v>82.25</v>
      </c>
      <c r="E5384" s="74">
        <v>0</v>
      </c>
      <c r="G5384" s="75">
        <v>101.34231000000001</v>
      </c>
      <c r="H5384" s="75">
        <v>571.95000000000005</v>
      </c>
      <c r="I5384" s="75">
        <v>553.5</v>
      </c>
      <c r="J5384" s="75">
        <v>522.75</v>
      </c>
      <c r="K5384" s="75">
        <v>430.5</v>
      </c>
      <c r="L5384" s="76">
        <v>71.829000000000008</v>
      </c>
      <c r="M5384" s="75">
        <v>553.5</v>
      </c>
      <c r="N5384" s="75">
        <v>553.5</v>
      </c>
      <c r="O5384" s="75">
        <v>553.5</v>
      </c>
      <c r="P5384" s="77">
        <v>71.829000000000008</v>
      </c>
      <c r="Q5384" s="77">
        <v>571.95000000000005</v>
      </c>
    </row>
    <row r="5385" spans="1:17" x14ac:dyDescent="0.2">
      <c r="A5385" s="19">
        <v>41519125</v>
      </c>
      <c r="B5385" s="19" t="s">
        <v>4707</v>
      </c>
      <c r="C5385" s="72"/>
      <c r="D5385" s="73">
        <v>703.75</v>
      </c>
      <c r="E5385" s="74">
        <v>0</v>
      </c>
      <c r="G5385" s="75">
        <v>116.55031000000001</v>
      </c>
      <c r="H5385" s="75">
        <v>647.10329999999999</v>
      </c>
      <c r="I5385" s="75">
        <v>626.22899999999993</v>
      </c>
      <c r="J5385" s="75">
        <v>591.43849999999998</v>
      </c>
      <c r="K5385" s="75">
        <v>487.06699999999995</v>
      </c>
      <c r="L5385" s="76">
        <v>100.872</v>
      </c>
      <c r="M5385" s="75">
        <v>626.22899999999993</v>
      </c>
      <c r="N5385" s="75">
        <v>626.22899999999993</v>
      </c>
      <c r="O5385" s="75">
        <v>626.22899999999993</v>
      </c>
      <c r="P5385" s="77">
        <v>100.872</v>
      </c>
      <c r="Q5385" s="77">
        <v>647.10329999999999</v>
      </c>
    </row>
    <row r="5386" spans="1:17" x14ac:dyDescent="0.2">
      <c r="A5386" s="19">
        <v>41519133</v>
      </c>
      <c r="B5386" s="19" t="s">
        <v>4236</v>
      </c>
      <c r="C5386" s="72"/>
      <c r="D5386" s="73">
        <v>58.5</v>
      </c>
      <c r="E5386" s="74">
        <v>0</v>
      </c>
      <c r="G5386" s="75">
        <v>116.55031000000001</v>
      </c>
      <c r="H5386" s="75">
        <v>647.10329999999999</v>
      </c>
      <c r="I5386" s="75">
        <v>626.22899999999993</v>
      </c>
      <c r="J5386" s="75">
        <v>591.43849999999998</v>
      </c>
      <c r="K5386" s="75">
        <v>487.06699999999995</v>
      </c>
      <c r="L5386" s="76">
        <v>100.872</v>
      </c>
      <c r="M5386" s="75">
        <v>626.22899999999993</v>
      </c>
      <c r="N5386" s="75">
        <v>626.22899999999993</v>
      </c>
      <c r="O5386" s="75">
        <v>626.22899999999993</v>
      </c>
      <c r="P5386" s="77">
        <v>100.872</v>
      </c>
      <c r="Q5386" s="77">
        <v>647.10329999999999</v>
      </c>
    </row>
    <row r="5387" spans="1:17" x14ac:dyDescent="0.2">
      <c r="A5387" s="19">
        <v>90029002</v>
      </c>
      <c r="B5387" s="19" t="s">
        <v>806</v>
      </c>
      <c r="C5387" s="72"/>
      <c r="D5387" s="73">
        <v>1771</v>
      </c>
      <c r="E5387" s="74">
        <v>0</v>
      </c>
      <c r="G5387" s="75">
        <v>116.55031000000001</v>
      </c>
      <c r="H5387" s="75">
        <v>609.92190000000005</v>
      </c>
      <c r="I5387" s="75">
        <v>590.24700000000007</v>
      </c>
      <c r="J5387" s="75">
        <v>557.45550000000003</v>
      </c>
      <c r="K5387" s="75">
        <v>459.08100000000002</v>
      </c>
      <c r="L5387" s="76">
        <v>100.872</v>
      </c>
      <c r="M5387" s="75">
        <v>590.24700000000007</v>
      </c>
      <c r="N5387" s="75">
        <v>590.24700000000007</v>
      </c>
      <c r="O5387" s="75">
        <v>590.24700000000007</v>
      </c>
      <c r="P5387" s="77">
        <v>100.872</v>
      </c>
      <c r="Q5387" s="77">
        <v>609.92190000000005</v>
      </c>
    </row>
    <row r="5388" spans="1:17" x14ac:dyDescent="0.2">
      <c r="A5388" s="19">
        <v>41500919</v>
      </c>
      <c r="B5388" s="19" t="s">
        <v>1362</v>
      </c>
      <c r="C5388" s="72"/>
      <c r="D5388" s="73">
        <v>17.5</v>
      </c>
      <c r="E5388" s="74">
        <v>0</v>
      </c>
      <c r="G5388" s="75">
        <v>0</v>
      </c>
      <c r="H5388" s="75">
        <v>682.48980000000006</v>
      </c>
      <c r="I5388" s="75">
        <v>660.47400000000005</v>
      </c>
      <c r="J5388" s="75">
        <v>623.78099999999995</v>
      </c>
      <c r="K5388" s="75">
        <v>513.702</v>
      </c>
      <c r="L5388" s="76">
        <v>0</v>
      </c>
      <c r="M5388" s="75">
        <v>660.47400000000005</v>
      </c>
      <c r="N5388" s="75">
        <v>660.47400000000005</v>
      </c>
      <c r="O5388" s="75">
        <v>660.47400000000005</v>
      </c>
      <c r="P5388" s="77">
        <v>0</v>
      </c>
      <c r="Q5388" s="77">
        <v>682.48980000000006</v>
      </c>
    </row>
    <row r="5389" spans="1:17" x14ac:dyDescent="0.2">
      <c r="A5389" s="19">
        <v>32108037</v>
      </c>
      <c r="B5389" s="19" t="s">
        <v>501</v>
      </c>
      <c r="C5389" s="72"/>
      <c r="D5389" s="73">
        <v>159.5</v>
      </c>
      <c r="E5389" s="74">
        <v>0</v>
      </c>
      <c r="G5389" s="75">
        <v>116.55031000000001</v>
      </c>
      <c r="H5389" s="75">
        <v>599.61750000000006</v>
      </c>
      <c r="I5389" s="75">
        <v>580.27499999999998</v>
      </c>
      <c r="J5389" s="75">
        <v>548.03750000000002</v>
      </c>
      <c r="K5389" s="75">
        <v>451.32499999999999</v>
      </c>
      <c r="L5389" s="76">
        <v>100.872</v>
      </c>
      <c r="M5389" s="75">
        <v>580.27499999999998</v>
      </c>
      <c r="N5389" s="75">
        <v>580.27499999999998</v>
      </c>
      <c r="O5389" s="75">
        <v>580.27499999999998</v>
      </c>
      <c r="P5389" s="77">
        <v>100.872</v>
      </c>
      <c r="Q5389" s="77">
        <v>599.61750000000006</v>
      </c>
    </row>
    <row r="5390" spans="1:17" x14ac:dyDescent="0.2">
      <c r="A5390" s="19">
        <v>32108045</v>
      </c>
      <c r="B5390" s="19" t="s">
        <v>129</v>
      </c>
      <c r="C5390" s="72"/>
      <c r="D5390" s="73">
        <v>25.75</v>
      </c>
      <c r="E5390" s="74">
        <v>0</v>
      </c>
      <c r="G5390" s="75">
        <v>116.55031000000001</v>
      </c>
      <c r="H5390" s="75">
        <v>599.61750000000006</v>
      </c>
      <c r="I5390" s="75">
        <v>580.27499999999998</v>
      </c>
      <c r="J5390" s="75">
        <v>548.03750000000002</v>
      </c>
      <c r="K5390" s="75">
        <v>451.32499999999999</v>
      </c>
      <c r="L5390" s="76">
        <v>100.872</v>
      </c>
      <c r="M5390" s="75">
        <v>580.27499999999998</v>
      </c>
      <c r="N5390" s="75">
        <v>580.27499999999998</v>
      </c>
      <c r="O5390" s="75">
        <v>580.27499999999998</v>
      </c>
      <c r="P5390" s="77">
        <v>100.872</v>
      </c>
      <c r="Q5390" s="77">
        <v>599.61750000000006</v>
      </c>
    </row>
    <row r="5391" spans="1:17" x14ac:dyDescent="0.2">
      <c r="A5391" s="19">
        <v>32108060</v>
      </c>
      <c r="B5391" s="19" t="s">
        <v>242</v>
      </c>
      <c r="C5391" s="72"/>
      <c r="D5391" s="73">
        <v>19.5</v>
      </c>
      <c r="E5391" s="74">
        <v>0</v>
      </c>
      <c r="G5391" s="75">
        <v>116.55031000000001</v>
      </c>
      <c r="H5391" s="75">
        <v>647.10329999999999</v>
      </c>
      <c r="I5391" s="75">
        <v>626.22899999999993</v>
      </c>
      <c r="J5391" s="75">
        <v>591.43849999999998</v>
      </c>
      <c r="K5391" s="75">
        <v>487.06699999999995</v>
      </c>
      <c r="L5391" s="76">
        <v>100.872</v>
      </c>
      <c r="M5391" s="75">
        <v>626.22899999999993</v>
      </c>
      <c r="N5391" s="75">
        <v>626.22899999999993</v>
      </c>
      <c r="O5391" s="75">
        <v>626.22899999999993</v>
      </c>
      <c r="P5391" s="77">
        <v>100.872</v>
      </c>
      <c r="Q5391" s="77">
        <v>647.10329999999999</v>
      </c>
    </row>
    <row r="5392" spans="1:17" x14ac:dyDescent="0.2">
      <c r="A5392" s="19">
        <v>32108086</v>
      </c>
      <c r="B5392" s="19" t="s">
        <v>2453</v>
      </c>
      <c r="C5392" s="72"/>
      <c r="D5392" s="73">
        <v>2.25</v>
      </c>
      <c r="E5392" s="74">
        <v>0</v>
      </c>
      <c r="G5392" s="75">
        <v>116.55031000000001</v>
      </c>
      <c r="H5392" s="75">
        <v>647.10329999999999</v>
      </c>
      <c r="I5392" s="75">
        <v>626.22899999999993</v>
      </c>
      <c r="J5392" s="75">
        <v>591.43849999999998</v>
      </c>
      <c r="K5392" s="75">
        <v>487.06699999999995</v>
      </c>
      <c r="L5392" s="76">
        <v>100.872</v>
      </c>
      <c r="M5392" s="75">
        <v>626.22899999999993</v>
      </c>
      <c r="N5392" s="75">
        <v>626.22899999999993</v>
      </c>
      <c r="O5392" s="75">
        <v>626.22899999999993</v>
      </c>
      <c r="P5392" s="77">
        <v>100.872</v>
      </c>
      <c r="Q5392" s="77">
        <v>647.10329999999999</v>
      </c>
    </row>
    <row r="5393" spans="1:17" x14ac:dyDescent="0.2">
      <c r="A5393" s="19">
        <v>32108102</v>
      </c>
      <c r="B5393" s="19" t="s">
        <v>227</v>
      </c>
      <c r="C5393" s="72"/>
      <c r="D5393" s="73">
        <v>4.25</v>
      </c>
      <c r="E5393" s="74">
        <v>0</v>
      </c>
      <c r="G5393" s="75">
        <v>0</v>
      </c>
      <c r="H5393" s="75">
        <v>162.006</v>
      </c>
      <c r="I5393" s="75">
        <v>156.78</v>
      </c>
      <c r="J5393" s="75">
        <v>148.07</v>
      </c>
      <c r="K5393" s="75">
        <v>121.93999999999998</v>
      </c>
      <c r="L5393" s="76">
        <v>0</v>
      </c>
      <c r="M5393" s="75">
        <v>156.78</v>
      </c>
      <c r="N5393" s="75">
        <v>156.78</v>
      </c>
      <c r="O5393" s="75">
        <v>156.78</v>
      </c>
      <c r="P5393" s="77">
        <v>0</v>
      </c>
      <c r="Q5393" s="77">
        <v>162.006</v>
      </c>
    </row>
    <row r="5394" spans="1:17" x14ac:dyDescent="0.2">
      <c r="A5394" s="19">
        <v>32108102</v>
      </c>
      <c r="B5394" s="19" t="s">
        <v>227</v>
      </c>
      <c r="C5394" s="72"/>
      <c r="D5394" s="73">
        <v>4.25</v>
      </c>
      <c r="E5394" s="74">
        <v>0</v>
      </c>
      <c r="G5394" s="75">
        <v>56.001842000000003</v>
      </c>
      <c r="H5394" s="75">
        <v>119.20740000000001</v>
      </c>
      <c r="I5394" s="75">
        <v>115.36200000000002</v>
      </c>
      <c r="J5394" s="75">
        <v>108.953</v>
      </c>
      <c r="K5394" s="75">
        <v>89.725999999999999</v>
      </c>
      <c r="L5394" s="74" t="s">
        <v>674</v>
      </c>
      <c r="M5394" s="75">
        <v>115.36200000000002</v>
      </c>
      <c r="N5394" s="75">
        <v>115.36200000000002</v>
      </c>
      <c r="O5394" s="75">
        <v>115.36200000000002</v>
      </c>
      <c r="P5394" s="75">
        <v>56.001842000000003</v>
      </c>
      <c r="Q5394" s="75">
        <v>119.20740000000001</v>
      </c>
    </row>
    <row r="5395" spans="1:17" x14ac:dyDescent="0.2">
      <c r="A5395" s="19">
        <v>32108110</v>
      </c>
      <c r="B5395" s="19" t="s">
        <v>4098</v>
      </c>
      <c r="C5395" s="72"/>
      <c r="D5395" s="73">
        <v>50.75</v>
      </c>
      <c r="E5395" s="74">
        <v>0</v>
      </c>
      <c r="G5395" s="75">
        <v>459.728025</v>
      </c>
      <c r="H5395" s="75">
        <v>978.59250000000009</v>
      </c>
      <c r="I5395" s="75">
        <v>947.02500000000009</v>
      </c>
      <c r="J5395" s="75">
        <v>894.41250000000002</v>
      </c>
      <c r="K5395" s="75">
        <v>736.57499999999993</v>
      </c>
      <c r="L5395" s="74" t="s">
        <v>674</v>
      </c>
      <c r="M5395" s="75">
        <v>947.02500000000009</v>
      </c>
      <c r="N5395" s="75">
        <v>947.02500000000009</v>
      </c>
      <c r="O5395" s="75">
        <v>947.02500000000009</v>
      </c>
      <c r="P5395" s="75">
        <v>459.728025</v>
      </c>
      <c r="Q5395" s="75">
        <v>978.59250000000009</v>
      </c>
    </row>
    <row r="5396" spans="1:17" x14ac:dyDescent="0.2">
      <c r="A5396" s="19">
        <v>32108128</v>
      </c>
      <c r="B5396" s="19" t="s">
        <v>4097</v>
      </c>
      <c r="C5396" s="72"/>
      <c r="D5396" s="73">
        <v>81.75</v>
      </c>
      <c r="E5396" s="74">
        <v>0</v>
      </c>
      <c r="G5396" s="75">
        <v>163.14381999999998</v>
      </c>
      <c r="H5396" s="75">
        <v>252.72750000000002</v>
      </c>
      <c r="I5396" s="75">
        <v>244.57500000000002</v>
      </c>
      <c r="J5396" s="75">
        <v>230.98749999999998</v>
      </c>
      <c r="K5396" s="75">
        <v>190.22499999999999</v>
      </c>
      <c r="L5396" s="76">
        <v>0</v>
      </c>
      <c r="M5396" s="75">
        <v>244.57500000000002</v>
      </c>
      <c r="N5396" s="75">
        <v>244.57500000000002</v>
      </c>
      <c r="O5396" s="75">
        <v>244.57500000000002</v>
      </c>
      <c r="P5396" s="77">
        <v>0</v>
      </c>
      <c r="Q5396" s="77">
        <v>252.72750000000002</v>
      </c>
    </row>
    <row r="5397" spans="1:17" x14ac:dyDescent="0.2">
      <c r="A5397" s="19">
        <v>32108151</v>
      </c>
      <c r="B5397" s="19" t="s">
        <v>1381</v>
      </c>
      <c r="C5397" s="72"/>
      <c r="D5397" s="73">
        <v>7.25</v>
      </c>
      <c r="E5397" s="74">
        <v>0</v>
      </c>
      <c r="G5397" s="75">
        <v>163.14381999999998</v>
      </c>
      <c r="H5397" s="75">
        <v>191.3475</v>
      </c>
      <c r="I5397" s="75">
        <v>185.17500000000001</v>
      </c>
      <c r="J5397" s="75">
        <v>174.88749999999999</v>
      </c>
      <c r="K5397" s="75">
        <v>144.02499999999998</v>
      </c>
      <c r="L5397" s="76">
        <v>0</v>
      </c>
      <c r="M5397" s="75">
        <v>185.17500000000001</v>
      </c>
      <c r="N5397" s="75">
        <v>185.17500000000001</v>
      </c>
      <c r="O5397" s="75">
        <v>185.17500000000001</v>
      </c>
      <c r="P5397" s="77">
        <v>0</v>
      </c>
      <c r="Q5397" s="77">
        <v>191.3475</v>
      </c>
    </row>
    <row r="5398" spans="1:17" x14ac:dyDescent="0.2">
      <c r="A5398" s="19">
        <v>32108185</v>
      </c>
      <c r="B5398" s="19" t="s">
        <v>3711</v>
      </c>
      <c r="C5398" s="72"/>
      <c r="D5398" s="73">
        <v>11</v>
      </c>
      <c r="E5398" s="74">
        <v>0</v>
      </c>
      <c r="G5398" s="75">
        <v>0</v>
      </c>
      <c r="H5398" s="75">
        <v>0</v>
      </c>
      <c r="I5398" s="75">
        <v>0</v>
      </c>
      <c r="J5398" s="75">
        <v>0</v>
      </c>
      <c r="K5398" s="75">
        <v>0</v>
      </c>
      <c r="L5398" s="74" t="s">
        <v>674</v>
      </c>
      <c r="M5398" s="75">
        <v>0</v>
      </c>
      <c r="N5398" s="75">
        <v>0</v>
      </c>
      <c r="O5398" s="75">
        <v>0</v>
      </c>
      <c r="P5398" s="75">
        <v>0</v>
      </c>
      <c r="Q5398" s="75">
        <v>0</v>
      </c>
    </row>
    <row r="5399" spans="1:17" x14ac:dyDescent="0.2">
      <c r="A5399" s="19">
        <v>32108193</v>
      </c>
      <c r="B5399" s="19" t="s">
        <v>2838</v>
      </c>
      <c r="C5399" s="72"/>
      <c r="D5399" s="73">
        <v>6.25</v>
      </c>
      <c r="E5399" s="74">
        <v>0</v>
      </c>
      <c r="G5399" s="75">
        <v>120.59944</v>
      </c>
      <c r="H5399" s="75">
        <v>354.09750000000003</v>
      </c>
      <c r="I5399" s="75">
        <v>342.67500000000001</v>
      </c>
      <c r="J5399" s="75">
        <v>323.63749999999999</v>
      </c>
      <c r="K5399" s="75">
        <v>266.52499999999998</v>
      </c>
      <c r="L5399" s="76">
        <v>327.23099999999999</v>
      </c>
      <c r="M5399" s="75">
        <v>342.67500000000001</v>
      </c>
      <c r="N5399" s="75">
        <v>342.67500000000001</v>
      </c>
      <c r="O5399" s="75">
        <v>342.67500000000001</v>
      </c>
      <c r="P5399" s="77">
        <v>120.59944</v>
      </c>
      <c r="Q5399" s="77">
        <v>354.09750000000003</v>
      </c>
    </row>
    <row r="5400" spans="1:17" x14ac:dyDescent="0.2">
      <c r="A5400" s="19">
        <v>32108243</v>
      </c>
      <c r="B5400" s="19" t="s">
        <v>291</v>
      </c>
      <c r="C5400" s="72"/>
      <c r="D5400" s="73">
        <v>11</v>
      </c>
      <c r="E5400" s="74">
        <v>0</v>
      </c>
      <c r="G5400" s="75">
        <v>147.95482999999999</v>
      </c>
      <c r="H5400" s="75">
        <v>375.48750000000001</v>
      </c>
      <c r="I5400" s="75">
        <v>363.375</v>
      </c>
      <c r="J5400" s="75">
        <v>343.1875</v>
      </c>
      <c r="K5400" s="75">
        <v>282.625</v>
      </c>
      <c r="L5400" s="76">
        <v>98.12700000000001</v>
      </c>
      <c r="M5400" s="75">
        <v>363.375</v>
      </c>
      <c r="N5400" s="75">
        <v>363.375</v>
      </c>
      <c r="O5400" s="75">
        <v>363.375</v>
      </c>
      <c r="P5400" s="77">
        <v>98.12700000000001</v>
      </c>
      <c r="Q5400" s="77">
        <v>375.48750000000001</v>
      </c>
    </row>
    <row r="5401" spans="1:17" x14ac:dyDescent="0.2">
      <c r="A5401" s="19">
        <v>32108250</v>
      </c>
      <c r="B5401" s="19" t="s">
        <v>1394</v>
      </c>
      <c r="C5401" s="72"/>
      <c r="D5401" s="73">
        <v>3.5</v>
      </c>
      <c r="E5401" s="74">
        <v>0</v>
      </c>
      <c r="G5401" s="75">
        <v>83.986180000000004</v>
      </c>
      <c r="H5401" s="75">
        <v>319.22250000000003</v>
      </c>
      <c r="I5401" s="75">
        <v>308.92500000000001</v>
      </c>
      <c r="J5401" s="75">
        <v>291.76249999999999</v>
      </c>
      <c r="K5401" s="75">
        <v>240.27499999999998</v>
      </c>
      <c r="L5401" s="76">
        <v>327.23099999999999</v>
      </c>
      <c r="M5401" s="75">
        <v>308.92500000000001</v>
      </c>
      <c r="N5401" s="75">
        <v>308.92500000000001</v>
      </c>
      <c r="O5401" s="75">
        <v>308.92500000000001</v>
      </c>
      <c r="P5401" s="77">
        <v>83.986180000000004</v>
      </c>
      <c r="Q5401" s="77">
        <v>327.23099999999999</v>
      </c>
    </row>
    <row r="5402" spans="1:17" x14ac:dyDescent="0.2">
      <c r="A5402" s="19">
        <v>32108284</v>
      </c>
      <c r="B5402" s="19" t="s">
        <v>274</v>
      </c>
      <c r="C5402" s="72"/>
      <c r="D5402" s="73">
        <v>10.5</v>
      </c>
      <c r="E5402" s="74">
        <v>0</v>
      </c>
      <c r="G5402" s="75">
        <v>40.529319999999998</v>
      </c>
      <c r="H5402" s="75">
        <v>44.491200000000006</v>
      </c>
      <c r="I5402" s="75">
        <v>43.056000000000004</v>
      </c>
      <c r="J5402" s="75">
        <v>40.664000000000001</v>
      </c>
      <c r="K5402" s="75">
        <v>33.488</v>
      </c>
      <c r="L5402" s="76">
        <v>49.509</v>
      </c>
      <c r="M5402" s="75">
        <v>43.056000000000004</v>
      </c>
      <c r="N5402" s="75">
        <v>43.056000000000004</v>
      </c>
      <c r="O5402" s="75">
        <v>43.056000000000004</v>
      </c>
      <c r="P5402" s="77">
        <v>33.488</v>
      </c>
      <c r="Q5402" s="77">
        <v>49.509</v>
      </c>
    </row>
    <row r="5403" spans="1:17" x14ac:dyDescent="0.2">
      <c r="A5403" s="19">
        <v>32108300</v>
      </c>
      <c r="B5403" s="19" t="s">
        <v>4071</v>
      </c>
      <c r="C5403" s="72"/>
      <c r="D5403" s="73">
        <v>34.5</v>
      </c>
      <c r="E5403" s="74">
        <v>0</v>
      </c>
      <c r="G5403" s="75">
        <v>40.529319999999998</v>
      </c>
      <c r="H5403" s="75">
        <v>44.491200000000006</v>
      </c>
      <c r="I5403" s="75">
        <v>43.056000000000004</v>
      </c>
      <c r="J5403" s="75">
        <v>40.664000000000001</v>
      </c>
      <c r="K5403" s="75">
        <v>33.488</v>
      </c>
      <c r="L5403" s="76">
        <v>49.509</v>
      </c>
      <c r="M5403" s="75">
        <v>43.056000000000004</v>
      </c>
      <c r="N5403" s="75">
        <v>43.056000000000004</v>
      </c>
      <c r="O5403" s="75">
        <v>43.056000000000004</v>
      </c>
      <c r="P5403" s="77">
        <v>33.488</v>
      </c>
      <c r="Q5403" s="77">
        <v>49.509</v>
      </c>
    </row>
    <row r="5404" spans="1:17" x14ac:dyDescent="0.2">
      <c r="A5404" s="19">
        <v>32108318</v>
      </c>
      <c r="B5404" s="19" t="s">
        <v>2383</v>
      </c>
      <c r="C5404" s="72"/>
      <c r="D5404" s="73">
        <v>31.5</v>
      </c>
      <c r="E5404" s="74">
        <v>0</v>
      </c>
      <c r="G5404" s="75">
        <v>97.293180000000007</v>
      </c>
      <c r="H5404" s="75">
        <v>72.084300000000013</v>
      </c>
      <c r="I5404" s="75">
        <v>69.759</v>
      </c>
      <c r="J5404" s="75">
        <v>65.883499999999998</v>
      </c>
      <c r="K5404" s="75">
        <v>54.256999999999998</v>
      </c>
      <c r="L5404" s="76">
        <v>0</v>
      </c>
      <c r="M5404" s="75">
        <v>69.759</v>
      </c>
      <c r="N5404" s="75">
        <v>69.759</v>
      </c>
      <c r="O5404" s="75">
        <v>69.759</v>
      </c>
      <c r="P5404" s="77">
        <v>0</v>
      </c>
      <c r="Q5404" s="77">
        <v>97.293180000000007</v>
      </c>
    </row>
    <row r="5405" spans="1:17" x14ac:dyDescent="0.2">
      <c r="A5405" s="19">
        <v>32108326</v>
      </c>
      <c r="B5405" s="19" t="s">
        <v>278</v>
      </c>
      <c r="C5405" s="72"/>
      <c r="D5405" s="73">
        <v>39.75</v>
      </c>
      <c r="E5405" s="74">
        <v>0</v>
      </c>
      <c r="G5405" s="75">
        <v>97.293180000000007</v>
      </c>
      <c r="H5405" s="75">
        <v>72.084300000000013</v>
      </c>
      <c r="I5405" s="75">
        <v>69.759</v>
      </c>
      <c r="J5405" s="75">
        <v>65.883499999999998</v>
      </c>
      <c r="K5405" s="75">
        <v>54.256999999999998</v>
      </c>
      <c r="L5405" s="76">
        <v>0</v>
      </c>
      <c r="M5405" s="75">
        <v>69.759</v>
      </c>
      <c r="N5405" s="75">
        <v>69.759</v>
      </c>
      <c r="O5405" s="75">
        <v>69.759</v>
      </c>
      <c r="P5405" s="77">
        <v>0</v>
      </c>
      <c r="Q5405" s="77">
        <v>97.293180000000007</v>
      </c>
    </row>
    <row r="5406" spans="1:17" x14ac:dyDescent="0.2">
      <c r="A5406" s="19">
        <v>32108334</v>
      </c>
      <c r="B5406" s="19" t="s">
        <v>164</v>
      </c>
      <c r="C5406" s="72"/>
      <c r="D5406" s="73">
        <v>4.5</v>
      </c>
      <c r="E5406" s="74">
        <v>0</v>
      </c>
      <c r="G5406" s="75">
        <v>97.293180000000007</v>
      </c>
      <c r="H5406" s="75">
        <v>72.084300000000013</v>
      </c>
      <c r="I5406" s="75">
        <v>69.759</v>
      </c>
      <c r="J5406" s="75">
        <v>65.883499999999998</v>
      </c>
      <c r="K5406" s="75">
        <v>54.256999999999998</v>
      </c>
      <c r="L5406" s="76">
        <v>0</v>
      </c>
      <c r="M5406" s="75">
        <v>69.759</v>
      </c>
      <c r="N5406" s="75">
        <v>69.759</v>
      </c>
      <c r="O5406" s="75">
        <v>69.759</v>
      </c>
      <c r="P5406" s="77">
        <v>0</v>
      </c>
      <c r="Q5406" s="77">
        <v>97.293180000000007</v>
      </c>
    </row>
    <row r="5407" spans="1:17" x14ac:dyDescent="0.2">
      <c r="A5407" s="19">
        <v>32108342</v>
      </c>
      <c r="B5407" s="19" t="s">
        <v>917</v>
      </c>
      <c r="C5407" s="72"/>
      <c r="D5407" s="73">
        <v>192.25</v>
      </c>
      <c r="E5407" s="74">
        <v>0</v>
      </c>
      <c r="G5407" s="75">
        <v>461.10656</v>
      </c>
      <c r="H5407" s="75">
        <v>477.85260000000005</v>
      </c>
      <c r="I5407" s="75">
        <v>462.43800000000005</v>
      </c>
      <c r="J5407" s="75">
        <v>436.74700000000001</v>
      </c>
      <c r="K5407" s="75">
        <v>359.67400000000004</v>
      </c>
      <c r="L5407" s="76">
        <v>567.45900000000006</v>
      </c>
      <c r="M5407" s="75">
        <v>462.43800000000005</v>
      </c>
      <c r="N5407" s="75">
        <v>462.43800000000005</v>
      </c>
      <c r="O5407" s="75">
        <v>462.43800000000005</v>
      </c>
      <c r="P5407" s="77">
        <v>359.67400000000004</v>
      </c>
      <c r="Q5407" s="77">
        <v>567.45900000000006</v>
      </c>
    </row>
    <row r="5408" spans="1:17" x14ac:dyDescent="0.2">
      <c r="A5408" s="19">
        <v>32108383</v>
      </c>
      <c r="B5408" s="19" t="s">
        <v>178</v>
      </c>
      <c r="C5408" s="72"/>
      <c r="D5408" s="73">
        <v>13</v>
      </c>
      <c r="E5408" s="74">
        <v>0</v>
      </c>
      <c r="G5408" s="75">
        <v>305.03446000000002</v>
      </c>
      <c r="H5408" s="75" t="e">
        <v>#N/A</v>
      </c>
      <c r="I5408" s="75" t="e">
        <v>#N/A</v>
      </c>
      <c r="J5408" s="75" t="e">
        <v>#N/A</v>
      </c>
      <c r="K5408" s="75" t="e">
        <v>#N/A</v>
      </c>
      <c r="L5408" s="76">
        <v>327.23099999999999</v>
      </c>
      <c r="M5408" s="75" t="e">
        <v>#N/A</v>
      </c>
      <c r="N5408" s="75" t="e">
        <v>#N/A</v>
      </c>
      <c r="O5408" s="75" t="e">
        <v>#N/A</v>
      </c>
      <c r="P5408" s="77"/>
      <c r="Q5408" s="77"/>
    </row>
    <row r="5409" spans="1:17" x14ac:dyDescent="0.2">
      <c r="A5409" s="19">
        <v>32108425</v>
      </c>
      <c r="B5409" s="19" t="s">
        <v>4792</v>
      </c>
      <c r="C5409" s="72"/>
      <c r="D5409" s="73">
        <v>29.5</v>
      </c>
      <c r="E5409" s="74">
        <v>0</v>
      </c>
      <c r="G5409" s="75">
        <v>37.392670000000003</v>
      </c>
      <c r="H5409" s="75">
        <v>221.52600000000001</v>
      </c>
      <c r="I5409" s="75">
        <v>214.38</v>
      </c>
      <c r="J5409" s="75">
        <v>202.47</v>
      </c>
      <c r="K5409" s="75">
        <v>166.73999999999998</v>
      </c>
      <c r="L5409" s="76">
        <v>0</v>
      </c>
      <c r="M5409" s="75">
        <v>214.38</v>
      </c>
      <c r="N5409" s="75">
        <v>214.38</v>
      </c>
      <c r="O5409" s="75">
        <v>214.38</v>
      </c>
      <c r="P5409" s="77">
        <v>0</v>
      </c>
      <c r="Q5409" s="77">
        <v>221.52600000000001</v>
      </c>
    </row>
    <row r="5410" spans="1:17" x14ac:dyDescent="0.2">
      <c r="A5410" s="19">
        <v>32108482</v>
      </c>
      <c r="B5410" s="19" t="s">
        <v>915</v>
      </c>
      <c r="C5410" s="72"/>
      <c r="D5410" s="73">
        <v>57.75</v>
      </c>
      <c r="E5410" s="74">
        <v>0</v>
      </c>
      <c r="G5410" s="75">
        <v>37.392670000000003</v>
      </c>
      <c r="H5410" s="75">
        <v>223.47900000000001</v>
      </c>
      <c r="I5410" s="75">
        <v>216.27</v>
      </c>
      <c r="J5410" s="75">
        <v>204.255</v>
      </c>
      <c r="K5410" s="75">
        <v>168.21</v>
      </c>
      <c r="L5410" s="76">
        <v>0</v>
      </c>
      <c r="M5410" s="75">
        <v>216.27</v>
      </c>
      <c r="N5410" s="75">
        <v>216.27</v>
      </c>
      <c r="O5410" s="75">
        <v>216.27</v>
      </c>
      <c r="P5410" s="77">
        <v>0</v>
      </c>
      <c r="Q5410" s="77">
        <v>223.47900000000001</v>
      </c>
    </row>
    <row r="5411" spans="1:17" x14ac:dyDescent="0.2">
      <c r="A5411" s="19">
        <v>32108490</v>
      </c>
      <c r="B5411" s="19" t="s">
        <v>182</v>
      </c>
      <c r="C5411" s="72"/>
      <c r="D5411" s="73">
        <v>18.5</v>
      </c>
      <c r="E5411" s="74">
        <v>0</v>
      </c>
      <c r="G5411" s="75">
        <v>32.05086</v>
      </c>
      <c r="H5411" s="75">
        <v>42.110400000000006</v>
      </c>
      <c r="I5411" s="75">
        <v>40.752000000000002</v>
      </c>
      <c r="J5411" s="75">
        <v>38.488</v>
      </c>
      <c r="K5411" s="75">
        <v>31.695999999999998</v>
      </c>
      <c r="L5411" s="76">
        <v>0</v>
      </c>
      <c r="M5411" s="75">
        <v>40.752000000000002</v>
      </c>
      <c r="N5411" s="75">
        <v>40.752000000000002</v>
      </c>
      <c r="O5411" s="75">
        <v>40.752000000000002</v>
      </c>
      <c r="P5411" s="77">
        <v>0</v>
      </c>
      <c r="Q5411" s="77">
        <v>42.110400000000006</v>
      </c>
    </row>
    <row r="5412" spans="1:17" x14ac:dyDescent="0.2">
      <c r="A5412" s="19">
        <v>32108508</v>
      </c>
      <c r="B5412" s="19" t="s">
        <v>2861</v>
      </c>
      <c r="C5412" s="72"/>
      <c r="D5412" s="73">
        <v>14.5</v>
      </c>
      <c r="E5412" s="74">
        <v>0</v>
      </c>
      <c r="G5412" s="75">
        <v>32.05086</v>
      </c>
      <c r="H5412" s="75">
        <v>41.124600000000001</v>
      </c>
      <c r="I5412" s="75">
        <v>39.798000000000002</v>
      </c>
      <c r="J5412" s="75">
        <v>37.586999999999996</v>
      </c>
      <c r="K5412" s="75">
        <v>30.953999999999997</v>
      </c>
      <c r="L5412" s="76">
        <v>0</v>
      </c>
      <c r="M5412" s="75">
        <v>39.798000000000002</v>
      </c>
      <c r="N5412" s="75">
        <v>39.798000000000002</v>
      </c>
      <c r="O5412" s="75">
        <v>39.798000000000002</v>
      </c>
      <c r="P5412" s="77">
        <v>0</v>
      </c>
      <c r="Q5412" s="77">
        <v>41.124600000000001</v>
      </c>
    </row>
    <row r="5413" spans="1:17" x14ac:dyDescent="0.2">
      <c r="A5413" s="19">
        <v>32108516</v>
      </c>
      <c r="B5413" s="19" t="s">
        <v>3550</v>
      </c>
      <c r="C5413" s="72"/>
      <c r="D5413" s="73">
        <v>62.5</v>
      </c>
      <c r="E5413" s="74">
        <v>0</v>
      </c>
      <c r="G5413" s="75">
        <v>37.392670000000003</v>
      </c>
      <c r="H5413" s="75">
        <v>247.04519999999999</v>
      </c>
      <c r="I5413" s="75">
        <v>239.07599999999999</v>
      </c>
      <c r="J5413" s="75">
        <v>225.79399999999998</v>
      </c>
      <c r="K5413" s="75">
        <v>185.94799999999998</v>
      </c>
      <c r="L5413" s="76">
        <v>0</v>
      </c>
      <c r="M5413" s="75">
        <v>239.07599999999999</v>
      </c>
      <c r="N5413" s="75">
        <v>239.07599999999999</v>
      </c>
      <c r="O5413" s="75">
        <v>239.07599999999999</v>
      </c>
      <c r="P5413" s="77">
        <v>0</v>
      </c>
      <c r="Q5413" s="77">
        <v>247.04519999999999</v>
      </c>
    </row>
    <row r="5414" spans="1:17" x14ac:dyDescent="0.2">
      <c r="A5414" s="19">
        <v>32108524</v>
      </c>
      <c r="B5414" s="19" t="s">
        <v>310</v>
      </c>
      <c r="C5414" s="72"/>
      <c r="D5414" s="73">
        <v>48.5</v>
      </c>
      <c r="E5414" s="74">
        <v>0</v>
      </c>
      <c r="G5414" s="75">
        <v>37.392670000000003</v>
      </c>
      <c r="H5414" s="75">
        <v>221.4888</v>
      </c>
      <c r="I5414" s="75">
        <v>214.34399999999999</v>
      </c>
      <c r="J5414" s="75">
        <v>202.43599999999998</v>
      </c>
      <c r="K5414" s="75">
        <v>166.71199999999999</v>
      </c>
      <c r="L5414" s="76">
        <v>0</v>
      </c>
      <c r="M5414" s="75">
        <v>214.34399999999999</v>
      </c>
      <c r="N5414" s="75">
        <v>214.34399999999999</v>
      </c>
      <c r="O5414" s="75">
        <v>214.34399999999999</v>
      </c>
      <c r="P5414" s="77">
        <v>0</v>
      </c>
      <c r="Q5414" s="77">
        <v>221.4888</v>
      </c>
    </row>
    <row r="5415" spans="1:17" x14ac:dyDescent="0.2">
      <c r="A5415" s="19">
        <v>32108532</v>
      </c>
      <c r="B5415" s="19" t="s">
        <v>2993</v>
      </c>
      <c r="C5415" s="72"/>
      <c r="D5415" s="73">
        <v>24.5</v>
      </c>
      <c r="E5415" s="74">
        <v>0</v>
      </c>
      <c r="G5415" s="75">
        <v>0</v>
      </c>
      <c r="H5415" s="75">
        <v>331.74960000000004</v>
      </c>
      <c r="I5415" s="75">
        <v>321.04800000000006</v>
      </c>
      <c r="J5415" s="75">
        <v>303.21199999999999</v>
      </c>
      <c r="K5415" s="75">
        <v>249.70400000000001</v>
      </c>
      <c r="L5415" s="76">
        <v>0</v>
      </c>
      <c r="M5415" s="75">
        <v>321.04800000000006</v>
      </c>
      <c r="N5415" s="75">
        <v>321.04800000000006</v>
      </c>
      <c r="O5415" s="75">
        <v>321.04800000000006</v>
      </c>
      <c r="P5415" s="77">
        <v>0</v>
      </c>
      <c r="Q5415" s="77">
        <v>331.74960000000004</v>
      </c>
    </row>
    <row r="5416" spans="1:17" x14ac:dyDescent="0.2">
      <c r="A5416" s="19">
        <v>32108540</v>
      </c>
      <c r="B5416" s="19" t="s">
        <v>777</v>
      </c>
      <c r="C5416" s="72"/>
      <c r="D5416" s="73">
        <v>7.75</v>
      </c>
      <c r="E5416" s="74">
        <v>0</v>
      </c>
      <c r="G5416" s="75">
        <v>0</v>
      </c>
      <c r="H5416" s="75">
        <v>219.79620000000003</v>
      </c>
      <c r="I5416" s="75">
        <v>212.70600000000002</v>
      </c>
      <c r="J5416" s="75">
        <v>200.88900000000001</v>
      </c>
      <c r="K5416" s="75">
        <v>165.43799999999999</v>
      </c>
      <c r="L5416" s="76">
        <v>0</v>
      </c>
      <c r="M5416" s="75">
        <v>212.70600000000002</v>
      </c>
      <c r="N5416" s="75">
        <v>212.70600000000002</v>
      </c>
      <c r="O5416" s="75">
        <v>212.70600000000002</v>
      </c>
      <c r="P5416" s="77">
        <v>0</v>
      </c>
      <c r="Q5416" s="77">
        <v>219.79620000000003</v>
      </c>
    </row>
    <row r="5417" spans="1:17" x14ac:dyDescent="0.2">
      <c r="A5417" s="19">
        <v>32108557</v>
      </c>
      <c r="B5417" s="19" t="s">
        <v>1182</v>
      </c>
      <c r="C5417" s="72"/>
      <c r="D5417" s="73">
        <v>10.25</v>
      </c>
      <c r="E5417" s="74">
        <v>0</v>
      </c>
      <c r="G5417" s="75">
        <v>71.542375000000007</v>
      </c>
      <c r="H5417" s="75">
        <v>152.28749999999999</v>
      </c>
      <c r="I5417" s="75">
        <v>147.37500000000003</v>
      </c>
      <c r="J5417" s="75">
        <v>139.1875</v>
      </c>
      <c r="K5417" s="75">
        <v>114.62499999999999</v>
      </c>
      <c r="L5417" s="74" t="s">
        <v>674</v>
      </c>
      <c r="M5417" s="75">
        <v>147.37500000000003</v>
      </c>
      <c r="N5417" s="75">
        <v>147.37500000000003</v>
      </c>
      <c r="O5417" s="75">
        <v>147.37500000000003</v>
      </c>
      <c r="P5417" s="75">
        <v>71.542375000000007</v>
      </c>
      <c r="Q5417" s="75">
        <v>152.28749999999999</v>
      </c>
    </row>
    <row r="5418" spans="1:17" x14ac:dyDescent="0.2">
      <c r="A5418" s="19">
        <v>32108565</v>
      </c>
      <c r="B5418" s="19" t="s">
        <v>313</v>
      </c>
      <c r="C5418" s="72"/>
      <c r="D5418" s="73">
        <v>1.25</v>
      </c>
      <c r="E5418" s="74">
        <v>0</v>
      </c>
      <c r="G5418" s="75">
        <v>71.542375000000007</v>
      </c>
      <c r="H5418" s="75">
        <v>152.28749999999999</v>
      </c>
      <c r="I5418" s="75">
        <v>147.37500000000003</v>
      </c>
      <c r="J5418" s="75">
        <v>139.1875</v>
      </c>
      <c r="K5418" s="75">
        <v>114.62499999999999</v>
      </c>
      <c r="L5418" s="74" t="s">
        <v>674</v>
      </c>
      <c r="M5418" s="75">
        <v>147.37500000000003</v>
      </c>
      <c r="N5418" s="75">
        <v>147.37500000000003</v>
      </c>
      <c r="O5418" s="75">
        <v>147.37500000000003</v>
      </c>
      <c r="P5418" s="75">
        <v>71.542375000000007</v>
      </c>
      <c r="Q5418" s="75">
        <v>152.28749999999999</v>
      </c>
    </row>
    <row r="5419" spans="1:17" x14ac:dyDescent="0.2">
      <c r="A5419" s="19">
        <v>32108573</v>
      </c>
      <c r="B5419" s="19" t="s">
        <v>1640</v>
      </c>
      <c r="C5419" s="72"/>
      <c r="D5419" s="73">
        <v>5.25</v>
      </c>
      <c r="E5419" s="74">
        <v>0</v>
      </c>
      <c r="G5419" s="75">
        <v>101.79770000000001</v>
      </c>
      <c r="H5419" s="75">
        <v>216.69</v>
      </c>
      <c r="I5419" s="75">
        <v>209.70000000000002</v>
      </c>
      <c r="J5419" s="75">
        <v>198.04999999999998</v>
      </c>
      <c r="K5419" s="75">
        <v>163.1</v>
      </c>
      <c r="L5419" s="74" t="s">
        <v>674</v>
      </c>
      <c r="M5419" s="75">
        <v>209.70000000000002</v>
      </c>
      <c r="N5419" s="75">
        <v>209.70000000000002</v>
      </c>
      <c r="O5419" s="75">
        <v>209.70000000000002</v>
      </c>
      <c r="P5419" s="75">
        <v>101.79770000000001</v>
      </c>
      <c r="Q5419" s="75">
        <v>216.69</v>
      </c>
    </row>
    <row r="5420" spans="1:17" x14ac:dyDescent="0.2">
      <c r="A5420" s="19">
        <v>32108607</v>
      </c>
      <c r="B5420" s="19" t="s">
        <v>1992</v>
      </c>
      <c r="C5420" s="72"/>
      <c r="D5420" s="73">
        <v>1.5</v>
      </c>
      <c r="E5420" s="74">
        <v>0</v>
      </c>
      <c r="G5420" s="75">
        <v>104.85600000000001</v>
      </c>
      <c r="H5420" s="75">
        <v>223.20000000000002</v>
      </c>
      <c r="I5420" s="75">
        <v>216.00000000000003</v>
      </c>
      <c r="J5420" s="75">
        <v>204</v>
      </c>
      <c r="K5420" s="75">
        <v>168</v>
      </c>
      <c r="L5420" s="74" t="s">
        <v>674</v>
      </c>
      <c r="M5420" s="75">
        <v>216.00000000000003</v>
      </c>
      <c r="N5420" s="75">
        <v>216.00000000000003</v>
      </c>
      <c r="O5420" s="75">
        <v>216.00000000000003</v>
      </c>
      <c r="P5420" s="75">
        <v>104.85600000000001</v>
      </c>
      <c r="Q5420" s="75">
        <v>223.20000000000002</v>
      </c>
    </row>
    <row r="5421" spans="1:17" x14ac:dyDescent="0.2">
      <c r="A5421" s="19">
        <v>32108615</v>
      </c>
      <c r="B5421" s="19" t="s">
        <v>321</v>
      </c>
      <c r="C5421" s="72"/>
      <c r="D5421" s="73">
        <v>1.5</v>
      </c>
      <c r="E5421" s="74">
        <v>0</v>
      </c>
      <c r="G5421" s="75">
        <v>0</v>
      </c>
      <c r="H5421" s="75">
        <v>95.027400000000014</v>
      </c>
      <c r="I5421" s="75">
        <v>91.962000000000003</v>
      </c>
      <c r="J5421" s="75">
        <v>86.853000000000009</v>
      </c>
      <c r="K5421" s="75">
        <v>71.525999999999996</v>
      </c>
      <c r="L5421" s="76">
        <v>0</v>
      </c>
      <c r="M5421" s="75">
        <v>91.962000000000003</v>
      </c>
      <c r="N5421" s="75">
        <v>91.962000000000003</v>
      </c>
      <c r="O5421" s="75">
        <v>91.962000000000003</v>
      </c>
      <c r="P5421" s="77">
        <v>0</v>
      </c>
      <c r="Q5421" s="77">
        <v>95.027400000000014</v>
      </c>
    </row>
    <row r="5422" spans="1:17" x14ac:dyDescent="0.2">
      <c r="A5422" s="19">
        <v>32108623</v>
      </c>
      <c r="B5422" s="19" t="s">
        <v>1049</v>
      </c>
      <c r="C5422" s="72"/>
      <c r="D5422" s="73">
        <v>15.75</v>
      </c>
      <c r="E5422" s="74">
        <v>0</v>
      </c>
      <c r="G5422" s="75">
        <v>17.08999</v>
      </c>
      <c r="H5422" s="75">
        <v>270.39750000000004</v>
      </c>
      <c r="I5422" s="75">
        <v>261.67500000000001</v>
      </c>
      <c r="J5422" s="75">
        <v>247.13749999999999</v>
      </c>
      <c r="K5422" s="75">
        <v>203.52499999999998</v>
      </c>
      <c r="L5422" s="76">
        <v>0</v>
      </c>
      <c r="M5422" s="75">
        <v>261.67500000000001</v>
      </c>
      <c r="N5422" s="75">
        <v>261.67500000000001</v>
      </c>
      <c r="O5422" s="75">
        <v>261.67500000000001</v>
      </c>
      <c r="P5422" s="77">
        <v>0</v>
      </c>
      <c r="Q5422" s="77">
        <v>270.39750000000004</v>
      </c>
    </row>
    <row r="5423" spans="1:17" x14ac:dyDescent="0.2">
      <c r="A5423" s="19">
        <v>32108649</v>
      </c>
      <c r="B5423" s="19" t="s">
        <v>166</v>
      </c>
      <c r="C5423" s="72"/>
      <c r="D5423" s="73">
        <v>2</v>
      </c>
      <c r="E5423" s="74">
        <v>0</v>
      </c>
      <c r="G5423" s="75">
        <v>19.3902</v>
      </c>
      <c r="H5423" s="75">
        <v>74.632500000000007</v>
      </c>
      <c r="I5423" s="75">
        <v>72.225000000000009</v>
      </c>
      <c r="J5423" s="75">
        <v>68.212499999999991</v>
      </c>
      <c r="K5423" s="75">
        <v>56.174999999999997</v>
      </c>
      <c r="L5423" s="76">
        <v>49.509</v>
      </c>
      <c r="M5423" s="75">
        <v>72.225000000000009</v>
      </c>
      <c r="N5423" s="75">
        <v>72.225000000000009</v>
      </c>
      <c r="O5423" s="75">
        <v>72.225000000000009</v>
      </c>
      <c r="P5423" s="77">
        <v>19.3902</v>
      </c>
      <c r="Q5423" s="77">
        <v>74.632500000000007</v>
      </c>
    </row>
    <row r="5424" spans="1:17" x14ac:dyDescent="0.2">
      <c r="A5424" s="19">
        <v>32109423</v>
      </c>
      <c r="B5424" s="19" t="s">
        <v>3386</v>
      </c>
      <c r="C5424" s="72"/>
      <c r="D5424" s="73">
        <v>5.25</v>
      </c>
      <c r="E5424" s="74">
        <v>0</v>
      </c>
      <c r="G5424" s="75">
        <v>19.3902</v>
      </c>
      <c r="H5424" s="75">
        <v>74.632500000000007</v>
      </c>
      <c r="I5424" s="75">
        <v>72.225000000000009</v>
      </c>
      <c r="J5424" s="75">
        <v>68.212499999999991</v>
      </c>
      <c r="K5424" s="75">
        <v>56.174999999999997</v>
      </c>
      <c r="L5424" s="76">
        <v>49.509</v>
      </c>
      <c r="M5424" s="75">
        <v>72.225000000000009</v>
      </c>
      <c r="N5424" s="75">
        <v>72.225000000000009</v>
      </c>
      <c r="O5424" s="75">
        <v>72.225000000000009</v>
      </c>
      <c r="P5424" s="77">
        <v>19.3902</v>
      </c>
      <c r="Q5424" s="77">
        <v>74.632500000000007</v>
      </c>
    </row>
    <row r="5425" spans="1:17" x14ac:dyDescent="0.2">
      <c r="A5425" s="19">
        <v>32109431</v>
      </c>
      <c r="B5425" s="19" t="s">
        <v>114</v>
      </c>
      <c r="C5425" s="72"/>
      <c r="D5425" s="73">
        <v>3.5</v>
      </c>
      <c r="E5425" s="74">
        <v>0</v>
      </c>
      <c r="G5425" s="75">
        <v>19.3902</v>
      </c>
      <c r="H5425" s="75">
        <v>74.632500000000007</v>
      </c>
      <c r="I5425" s="75">
        <v>72.225000000000009</v>
      </c>
      <c r="J5425" s="75">
        <v>68.212499999999991</v>
      </c>
      <c r="K5425" s="75">
        <v>56.174999999999997</v>
      </c>
      <c r="L5425" s="76">
        <v>49.509</v>
      </c>
      <c r="M5425" s="75">
        <v>72.225000000000009</v>
      </c>
      <c r="N5425" s="75">
        <v>72.225000000000009</v>
      </c>
      <c r="O5425" s="75">
        <v>72.225000000000009</v>
      </c>
      <c r="P5425" s="77">
        <v>19.3902</v>
      </c>
      <c r="Q5425" s="77">
        <v>74.632500000000007</v>
      </c>
    </row>
    <row r="5426" spans="1:17" x14ac:dyDescent="0.2">
      <c r="A5426" s="19">
        <v>32200008</v>
      </c>
      <c r="B5426" s="19" t="s">
        <v>202</v>
      </c>
      <c r="C5426" s="72"/>
      <c r="D5426" s="73">
        <v>342.75</v>
      </c>
      <c r="E5426" s="74">
        <v>0</v>
      </c>
      <c r="G5426" s="75">
        <v>19.3902</v>
      </c>
      <c r="H5426" s="75">
        <v>74.632500000000007</v>
      </c>
      <c r="I5426" s="75">
        <v>72.225000000000009</v>
      </c>
      <c r="J5426" s="75">
        <v>68.212499999999991</v>
      </c>
      <c r="K5426" s="75">
        <v>56.174999999999997</v>
      </c>
      <c r="L5426" s="76">
        <v>49.509</v>
      </c>
      <c r="M5426" s="75">
        <v>72.225000000000009</v>
      </c>
      <c r="N5426" s="75">
        <v>72.225000000000009</v>
      </c>
      <c r="O5426" s="75">
        <v>72.225000000000009</v>
      </c>
      <c r="P5426" s="77">
        <v>19.3902</v>
      </c>
      <c r="Q5426" s="77">
        <v>74.632500000000007</v>
      </c>
    </row>
    <row r="5427" spans="1:17" x14ac:dyDescent="0.2">
      <c r="A5427" s="19">
        <v>32200016</v>
      </c>
      <c r="B5427" s="19" t="s">
        <v>138</v>
      </c>
      <c r="C5427" s="72"/>
      <c r="D5427" s="73">
        <v>1166.5</v>
      </c>
      <c r="E5427" s="74">
        <v>0</v>
      </c>
      <c r="G5427" s="75">
        <v>1043.8200900000002</v>
      </c>
      <c r="H5427" s="75">
        <v>704.24250000000006</v>
      </c>
      <c r="I5427" s="75">
        <v>681.52499999999998</v>
      </c>
      <c r="J5427" s="75">
        <v>643.66250000000002</v>
      </c>
      <c r="K5427" s="75">
        <v>530.07499999999993</v>
      </c>
      <c r="L5427" s="76">
        <v>227.79</v>
      </c>
      <c r="M5427" s="75">
        <v>681.52499999999998</v>
      </c>
      <c r="N5427" s="75">
        <v>681.52499999999998</v>
      </c>
      <c r="O5427" s="75">
        <v>681.52499999999998</v>
      </c>
      <c r="P5427" s="77">
        <v>227.79</v>
      </c>
      <c r="Q5427" s="77">
        <v>1043.8200900000002</v>
      </c>
    </row>
    <row r="5428" spans="1:17" x14ac:dyDescent="0.2">
      <c r="A5428" s="19">
        <v>41502022</v>
      </c>
      <c r="B5428" s="19" t="s">
        <v>305</v>
      </c>
      <c r="C5428" s="72"/>
      <c r="D5428" s="73">
        <v>44</v>
      </c>
      <c r="E5428" s="74">
        <v>0</v>
      </c>
      <c r="G5428" s="75">
        <v>5.7030000000000003</v>
      </c>
      <c r="H5428" s="75">
        <v>25.900500000000001</v>
      </c>
      <c r="I5428" s="75">
        <v>25.065000000000001</v>
      </c>
      <c r="J5428" s="75">
        <v>23.672499999999999</v>
      </c>
      <c r="K5428" s="75">
        <v>19.495000000000001</v>
      </c>
      <c r="L5428" s="76">
        <v>0</v>
      </c>
      <c r="M5428" s="75">
        <v>25.065000000000001</v>
      </c>
      <c r="N5428" s="75">
        <v>25.065000000000001</v>
      </c>
      <c r="O5428" s="75">
        <v>25.065000000000001</v>
      </c>
      <c r="P5428" s="77">
        <v>0</v>
      </c>
      <c r="Q5428" s="77">
        <v>25.900500000000001</v>
      </c>
    </row>
    <row r="5429" spans="1:17" x14ac:dyDescent="0.2">
      <c r="A5429" s="19">
        <v>41502022</v>
      </c>
      <c r="B5429" s="19" t="s">
        <v>305</v>
      </c>
      <c r="C5429" s="72"/>
      <c r="D5429" s="73">
        <v>44</v>
      </c>
      <c r="E5429" s="74">
        <v>0</v>
      </c>
      <c r="G5429" s="75">
        <v>6.0832000000000006</v>
      </c>
      <c r="H5429" s="75">
        <v>118.8075</v>
      </c>
      <c r="I5429" s="75">
        <v>114.97500000000001</v>
      </c>
      <c r="J5429" s="75">
        <v>108.58749999999999</v>
      </c>
      <c r="K5429" s="75">
        <v>89.424999999999997</v>
      </c>
      <c r="L5429" s="76">
        <v>0</v>
      </c>
      <c r="M5429" s="75">
        <v>114.97500000000001</v>
      </c>
      <c r="N5429" s="75">
        <v>114.97500000000001</v>
      </c>
      <c r="O5429" s="75">
        <v>114.97500000000001</v>
      </c>
      <c r="P5429" s="77">
        <v>0</v>
      </c>
      <c r="Q5429" s="77">
        <v>118.8075</v>
      </c>
    </row>
    <row r="5430" spans="1:17" x14ac:dyDescent="0.2">
      <c r="A5430" s="19">
        <v>41502022</v>
      </c>
      <c r="B5430" s="19" t="s">
        <v>305</v>
      </c>
      <c r="C5430" s="72"/>
      <c r="D5430" s="73">
        <v>44</v>
      </c>
      <c r="E5430" s="74">
        <v>0</v>
      </c>
      <c r="G5430" s="75">
        <v>165.1969</v>
      </c>
      <c r="H5430" s="75">
        <v>473.13750000000005</v>
      </c>
      <c r="I5430" s="75">
        <v>457.875</v>
      </c>
      <c r="J5430" s="75">
        <v>432.4375</v>
      </c>
      <c r="K5430" s="75">
        <v>356.125</v>
      </c>
      <c r="L5430" s="76">
        <v>157.25700000000001</v>
      </c>
      <c r="M5430" s="75">
        <v>457.875</v>
      </c>
      <c r="N5430" s="75">
        <v>457.875</v>
      </c>
      <c r="O5430" s="75">
        <v>457.875</v>
      </c>
      <c r="P5430" s="77">
        <v>157.25700000000001</v>
      </c>
      <c r="Q5430" s="77">
        <v>473.13750000000005</v>
      </c>
    </row>
    <row r="5431" spans="1:17" x14ac:dyDescent="0.2">
      <c r="A5431" s="19">
        <v>41508375</v>
      </c>
      <c r="B5431" s="19" t="s">
        <v>4696</v>
      </c>
      <c r="C5431" s="72"/>
      <c r="D5431" s="73">
        <v>4</v>
      </c>
      <c r="E5431" s="74">
        <v>0</v>
      </c>
      <c r="G5431" s="75">
        <v>174.30268999999998</v>
      </c>
      <c r="H5431" s="75">
        <v>496.38750000000005</v>
      </c>
      <c r="I5431" s="75">
        <v>480.375</v>
      </c>
      <c r="J5431" s="75">
        <v>453.6875</v>
      </c>
      <c r="K5431" s="75">
        <v>373.625</v>
      </c>
      <c r="L5431" s="76">
        <v>157.25700000000001</v>
      </c>
      <c r="M5431" s="75">
        <v>480.375</v>
      </c>
      <c r="N5431" s="75">
        <v>480.375</v>
      </c>
      <c r="O5431" s="75">
        <v>480.375</v>
      </c>
      <c r="P5431" s="77">
        <v>157.25700000000001</v>
      </c>
      <c r="Q5431" s="77">
        <v>496.38750000000005</v>
      </c>
    </row>
    <row r="5432" spans="1:17" x14ac:dyDescent="0.2">
      <c r="A5432" s="19">
        <v>32112369</v>
      </c>
      <c r="B5432" s="19" t="s">
        <v>5470</v>
      </c>
      <c r="C5432" s="20">
        <v>51720</v>
      </c>
      <c r="D5432" s="73">
        <v>416.5</v>
      </c>
      <c r="E5432" s="74">
        <v>719.14099999999996</v>
      </c>
      <c r="G5432" s="75">
        <v>2351.1377899999998</v>
      </c>
      <c r="H5432" s="75">
        <v>5812.5</v>
      </c>
      <c r="I5432" s="75">
        <v>5625</v>
      </c>
      <c r="J5432" s="75">
        <v>5312.5</v>
      </c>
      <c r="K5432" s="75">
        <v>4375</v>
      </c>
      <c r="L5432" s="76">
        <v>4350.3389999999999</v>
      </c>
      <c r="M5432" s="75">
        <v>5625</v>
      </c>
      <c r="N5432" s="75">
        <v>5625</v>
      </c>
      <c r="O5432" s="75">
        <v>5625</v>
      </c>
      <c r="P5432" s="77">
        <v>2351.1377899999998</v>
      </c>
      <c r="Q5432" s="77">
        <v>5812.5</v>
      </c>
    </row>
    <row r="5433" spans="1:17" x14ac:dyDescent="0.2">
      <c r="A5433" s="19">
        <v>32106189</v>
      </c>
      <c r="B5433" s="19" t="s">
        <v>133</v>
      </c>
      <c r="C5433" s="72"/>
      <c r="D5433" s="73">
        <v>32.5</v>
      </c>
      <c r="E5433" s="74">
        <v>0</v>
      </c>
      <c r="G5433" s="75">
        <v>2830.49395</v>
      </c>
      <c r="H5433" s="75">
        <v>5812.5</v>
      </c>
      <c r="I5433" s="75">
        <v>5625</v>
      </c>
      <c r="J5433" s="75">
        <v>5312.5</v>
      </c>
      <c r="K5433" s="75">
        <v>4375</v>
      </c>
      <c r="L5433" s="76">
        <v>2798.4060000000004</v>
      </c>
      <c r="M5433" s="75">
        <v>5625</v>
      </c>
      <c r="N5433" s="75">
        <v>5625</v>
      </c>
      <c r="O5433" s="75">
        <v>5625</v>
      </c>
      <c r="P5433" s="77">
        <v>2798.4060000000004</v>
      </c>
      <c r="Q5433" s="77">
        <v>5812.5</v>
      </c>
    </row>
    <row r="5434" spans="1:17" x14ac:dyDescent="0.2">
      <c r="A5434" s="19">
        <v>32108656</v>
      </c>
      <c r="B5434" s="19" t="s">
        <v>3550</v>
      </c>
      <c r="C5434" s="72"/>
      <c r="D5434" s="73">
        <v>60.25</v>
      </c>
      <c r="E5434" s="74">
        <v>0</v>
      </c>
      <c r="G5434" s="75">
        <v>1941.7194199999999</v>
      </c>
      <c r="H5434" s="75">
        <v>5699.04</v>
      </c>
      <c r="I5434" s="75">
        <v>5515.2</v>
      </c>
      <c r="J5434" s="75">
        <v>5208.8</v>
      </c>
      <c r="K5434" s="75">
        <v>4289.5999999999995</v>
      </c>
      <c r="L5434" s="76">
        <v>5383.7550000000001</v>
      </c>
      <c r="M5434" s="75">
        <v>5515.2</v>
      </c>
      <c r="N5434" s="75">
        <v>5515.2</v>
      </c>
      <c r="O5434" s="75">
        <v>5515.2</v>
      </c>
      <c r="P5434" s="77">
        <v>1941.7194199999999</v>
      </c>
      <c r="Q5434" s="77">
        <v>5699.04</v>
      </c>
    </row>
    <row r="5435" spans="1:17" x14ac:dyDescent="0.2">
      <c r="A5435" s="19">
        <v>32110843</v>
      </c>
      <c r="B5435" s="19" t="s">
        <v>943</v>
      </c>
      <c r="C5435" s="72"/>
      <c r="D5435" s="73">
        <v>18.25</v>
      </c>
      <c r="E5435" s="74">
        <v>0</v>
      </c>
      <c r="G5435" s="75">
        <v>428.6755</v>
      </c>
      <c r="H5435" s="75">
        <v>884.19749999999999</v>
      </c>
      <c r="I5435" s="75">
        <v>855.67500000000007</v>
      </c>
      <c r="J5435" s="75">
        <v>808.13749999999993</v>
      </c>
      <c r="K5435" s="75">
        <v>665.52499999999998</v>
      </c>
      <c r="L5435" s="76">
        <v>157.25700000000001</v>
      </c>
      <c r="M5435" s="75">
        <v>855.67500000000007</v>
      </c>
      <c r="N5435" s="75">
        <v>855.67500000000007</v>
      </c>
      <c r="O5435" s="75">
        <v>855.67500000000007</v>
      </c>
      <c r="P5435" s="77">
        <v>157.25700000000001</v>
      </c>
      <c r="Q5435" s="77">
        <v>884.19749999999999</v>
      </c>
    </row>
    <row r="5436" spans="1:17" x14ac:dyDescent="0.2">
      <c r="A5436" s="19">
        <v>32301426</v>
      </c>
      <c r="B5436" s="19" t="s">
        <v>5050</v>
      </c>
      <c r="C5436" s="72"/>
      <c r="D5436" s="73">
        <v>508.75</v>
      </c>
      <c r="E5436" s="74">
        <v>0</v>
      </c>
      <c r="G5436" s="75">
        <v>283.76227</v>
      </c>
      <c r="H5436" s="75">
        <v>619.14750000000004</v>
      </c>
      <c r="I5436" s="75">
        <v>599.17500000000007</v>
      </c>
      <c r="J5436" s="75">
        <v>565.88749999999993</v>
      </c>
      <c r="K5436" s="75">
        <v>466.02499999999998</v>
      </c>
      <c r="L5436" s="76">
        <v>287.55900000000003</v>
      </c>
      <c r="M5436" s="75">
        <v>599.17500000000007</v>
      </c>
      <c r="N5436" s="75">
        <v>599.17500000000007</v>
      </c>
      <c r="O5436" s="75">
        <v>599.17500000000007</v>
      </c>
      <c r="P5436" s="77">
        <v>283.76227</v>
      </c>
      <c r="Q5436" s="77">
        <v>619.14750000000004</v>
      </c>
    </row>
    <row r="5437" spans="1:17" x14ac:dyDescent="0.2">
      <c r="A5437" s="19">
        <v>41500414</v>
      </c>
      <c r="B5437" s="19" t="s">
        <v>167</v>
      </c>
      <c r="C5437" s="72"/>
      <c r="D5437" s="73">
        <v>236.5</v>
      </c>
      <c r="E5437" s="74">
        <v>0</v>
      </c>
      <c r="G5437" s="75">
        <v>347.59784999999999</v>
      </c>
      <c r="H5437" s="75">
        <v>703.3125</v>
      </c>
      <c r="I5437" s="75">
        <v>680.625</v>
      </c>
      <c r="J5437" s="75">
        <v>642.8125</v>
      </c>
      <c r="K5437" s="75">
        <v>529.375</v>
      </c>
      <c r="L5437" s="76">
        <v>287.55900000000003</v>
      </c>
      <c r="M5437" s="75">
        <v>680.625</v>
      </c>
      <c r="N5437" s="75">
        <v>680.625</v>
      </c>
      <c r="O5437" s="75">
        <v>680.625</v>
      </c>
      <c r="P5437" s="77">
        <v>287.55900000000003</v>
      </c>
      <c r="Q5437" s="77">
        <v>703.3125</v>
      </c>
    </row>
    <row r="5438" spans="1:17" x14ac:dyDescent="0.2">
      <c r="A5438" s="19">
        <v>41500414</v>
      </c>
      <c r="B5438" s="19" t="s">
        <v>167</v>
      </c>
      <c r="C5438" s="72"/>
      <c r="D5438" s="73">
        <v>236.5</v>
      </c>
      <c r="E5438" s="74">
        <v>0</v>
      </c>
      <c r="G5438" s="75">
        <v>217.89262000000002</v>
      </c>
      <c r="H5438" s="75">
        <v>587.29500000000007</v>
      </c>
      <c r="I5438" s="75">
        <v>568.35</v>
      </c>
      <c r="J5438" s="75">
        <v>536.77499999999998</v>
      </c>
      <c r="K5438" s="75">
        <v>442.04999999999995</v>
      </c>
      <c r="L5438" s="76">
        <v>157.25700000000001</v>
      </c>
      <c r="M5438" s="75">
        <v>568.35</v>
      </c>
      <c r="N5438" s="75">
        <v>568.35</v>
      </c>
      <c r="O5438" s="75">
        <v>568.35</v>
      </c>
      <c r="P5438" s="77">
        <v>157.25700000000001</v>
      </c>
      <c r="Q5438" s="77">
        <v>587.29500000000007</v>
      </c>
    </row>
    <row r="5439" spans="1:17" x14ac:dyDescent="0.2">
      <c r="A5439" s="19">
        <v>41500430</v>
      </c>
      <c r="B5439" s="19" t="s">
        <v>5049</v>
      </c>
      <c r="C5439" s="72"/>
      <c r="D5439" s="73">
        <v>144.25</v>
      </c>
      <c r="E5439" s="74">
        <v>0</v>
      </c>
      <c r="G5439" s="75">
        <v>131.73929999999999</v>
      </c>
      <c r="H5439" s="75">
        <v>445.935</v>
      </c>
      <c r="I5439" s="75">
        <v>431.55</v>
      </c>
      <c r="J5439" s="75">
        <v>407.57499999999999</v>
      </c>
      <c r="K5439" s="75">
        <v>335.65</v>
      </c>
      <c r="L5439" s="76">
        <v>157.25700000000001</v>
      </c>
      <c r="M5439" s="75">
        <v>431.55</v>
      </c>
      <c r="N5439" s="75">
        <v>431.55</v>
      </c>
      <c r="O5439" s="75">
        <v>431.55</v>
      </c>
      <c r="P5439" s="77">
        <v>131.73929999999999</v>
      </c>
      <c r="Q5439" s="77">
        <v>445.935</v>
      </c>
    </row>
    <row r="5440" spans="1:17" x14ac:dyDescent="0.2">
      <c r="A5440" s="19">
        <v>41500448</v>
      </c>
      <c r="B5440" s="19" t="s">
        <v>5048</v>
      </c>
      <c r="C5440" s="72"/>
      <c r="D5440" s="73">
        <v>94.5</v>
      </c>
      <c r="E5440" s="74">
        <v>0</v>
      </c>
      <c r="G5440" s="75">
        <v>175.32923000000002</v>
      </c>
      <c r="H5440" s="75">
        <v>483.6</v>
      </c>
      <c r="I5440" s="75">
        <v>468</v>
      </c>
      <c r="J5440" s="75">
        <v>442</v>
      </c>
      <c r="K5440" s="75">
        <v>364</v>
      </c>
      <c r="L5440" s="76">
        <v>157.25700000000001</v>
      </c>
      <c r="M5440" s="75">
        <v>468</v>
      </c>
      <c r="N5440" s="75">
        <v>468</v>
      </c>
      <c r="O5440" s="75">
        <v>468</v>
      </c>
      <c r="P5440" s="77">
        <v>157.25700000000001</v>
      </c>
      <c r="Q5440" s="77">
        <v>483.6</v>
      </c>
    </row>
    <row r="5441" spans="1:17" x14ac:dyDescent="0.2">
      <c r="A5441" s="19">
        <v>41500489</v>
      </c>
      <c r="B5441" s="19" t="s">
        <v>5047</v>
      </c>
      <c r="C5441" s="72"/>
      <c r="D5441" s="73">
        <v>493.75</v>
      </c>
      <c r="E5441" s="74">
        <v>0</v>
      </c>
      <c r="G5441" s="75">
        <v>1313.4008999999999</v>
      </c>
      <c r="H5441" s="75">
        <v>4115.25</v>
      </c>
      <c r="I5441" s="75">
        <v>3982.5</v>
      </c>
      <c r="J5441" s="75">
        <v>3761.25</v>
      </c>
      <c r="K5441" s="75">
        <v>3097.5</v>
      </c>
      <c r="L5441" s="76">
        <v>2798.4060000000004</v>
      </c>
      <c r="M5441" s="75">
        <v>3982.5</v>
      </c>
      <c r="N5441" s="75">
        <v>3982.5</v>
      </c>
      <c r="O5441" s="75">
        <v>3982.5</v>
      </c>
      <c r="P5441" s="77">
        <v>1313.4008999999999</v>
      </c>
      <c r="Q5441" s="77">
        <v>4115.25</v>
      </c>
    </row>
    <row r="5442" spans="1:17" x14ac:dyDescent="0.2">
      <c r="A5442" s="19">
        <v>41505116</v>
      </c>
      <c r="B5442" s="19" t="s">
        <v>5046</v>
      </c>
      <c r="C5442" s="72"/>
      <c r="D5442" s="73">
        <v>19.5</v>
      </c>
      <c r="E5442" s="74">
        <v>0</v>
      </c>
      <c r="G5442" s="75">
        <v>19.82743</v>
      </c>
      <c r="H5442" s="75">
        <v>261.33000000000004</v>
      </c>
      <c r="I5442" s="75">
        <v>252.9</v>
      </c>
      <c r="J5442" s="75">
        <v>238.85</v>
      </c>
      <c r="K5442" s="75">
        <v>196.7</v>
      </c>
      <c r="L5442" s="76">
        <v>0</v>
      </c>
      <c r="M5442" s="75">
        <v>252.9</v>
      </c>
      <c r="N5442" s="75">
        <v>252.9</v>
      </c>
      <c r="O5442" s="75">
        <v>252.9</v>
      </c>
      <c r="P5442" s="77">
        <v>0</v>
      </c>
      <c r="Q5442" s="77">
        <v>261.33000000000004</v>
      </c>
    </row>
    <row r="5443" spans="1:17" x14ac:dyDescent="0.2">
      <c r="A5443" s="19">
        <v>41505124</v>
      </c>
      <c r="B5443" s="19" t="s">
        <v>1286</v>
      </c>
      <c r="C5443" s="72"/>
      <c r="D5443" s="73">
        <v>37</v>
      </c>
      <c r="E5443" s="74">
        <v>0</v>
      </c>
      <c r="G5443" s="75">
        <v>37.164549999999998</v>
      </c>
      <c r="H5443" s="75">
        <v>342.70500000000004</v>
      </c>
      <c r="I5443" s="75">
        <v>331.65000000000003</v>
      </c>
      <c r="J5443" s="75">
        <v>313.22499999999997</v>
      </c>
      <c r="K5443" s="75">
        <v>257.95</v>
      </c>
      <c r="L5443" s="76">
        <v>0</v>
      </c>
      <c r="M5443" s="75">
        <v>331.65000000000003</v>
      </c>
      <c r="N5443" s="75">
        <v>331.65000000000003</v>
      </c>
      <c r="O5443" s="75">
        <v>331.65000000000003</v>
      </c>
      <c r="P5443" s="77">
        <v>0</v>
      </c>
      <c r="Q5443" s="77">
        <v>342.70500000000004</v>
      </c>
    </row>
    <row r="5444" spans="1:17" x14ac:dyDescent="0.2">
      <c r="A5444" s="19">
        <v>41505124</v>
      </c>
      <c r="B5444" s="19" t="s">
        <v>1286</v>
      </c>
      <c r="C5444" s="72"/>
      <c r="D5444" s="73">
        <v>37</v>
      </c>
      <c r="E5444" s="74">
        <v>0</v>
      </c>
      <c r="G5444" s="75">
        <v>0</v>
      </c>
      <c r="H5444" s="75">
        <v>0</v>
      </c>
      <c r="I5444" s="75">
        <v>0</v>
      </c>
      <c r="J5444" s="75">
        <v>0</v>
      </c>
      <c r="K5444" s="75">
        <v>0</v>
      </c>
      <c r="L5444" s="74" t="s">
        <v>674</v>
      </c>
      <c r="M5444" s="75">
        <v>0</v>
      </c>
      <c r="N5444" s="75">
        <v>0</v>
      </c>
      <c r="O5444" s="75">
        <v>0</v>
      </c>
      <c r="P5444" s="75">
        <v>0</v>
      </c>
      <c r="Q5444" s="75">
        <v>0</v>
      </c>
    </row>
    <row r="5445" spans="1:17" x14ac:dyDescent="0.2">
      <c r="A5445" s="19">
        <v>41505124</v>
      </c>
      <c r="B5445" s="19" t="s">
        <v>1286</v>
      </c>
      <c r="C5445" s="72"/>
      <c r="D5445" s="73">
        <v>37</v>
      </c>
      <c r="E5445" s="74">
        <v>0</v>
      </c>
      <c r="G5445" s="75">
        <v>20.511789999999998</v>
      </c>
      <c r="H5445" s="75">
        <v>137.64000000000001</v>
      </c>
      <c r="I5445" s="75">
        <v>133.20000000000002</v>
      </c>
      <c r="J5445" s="75">
        <v>125.8</v>
      </c>
      <c r="K5445" s="75">
        <v>103.6</v>
      </c>
      <c r="L5445" s="76">
        <v>0</v>
      </c>
      <c r="M5445" s="75">
        <v>133.20000000000002</v>
      </c>
      <c r="N5445" s="75">
        <v>133.20000000000002</v>
      </c>
      <c r="O5445" s="75">
        <v>133.20000000000002</v>
      </c>
      <c r="P5445" s="77">
        <v>0</v>
      </c>
      <c r="Q5445" s="77">
        <v>137.64000000000001</v>
      </c>
    </row>
    <row r="5446" spans="1:17" x14ac:dyDescent="0.2">
      <c r="A5446" s="19">
        <v>41511379</v>
      </c>
      <c r="B5446" s="19" t="s">
        <v>5045</v>
      </c>
      <c r="C5446" s="72"/>
      <c r="D5446" s="73">
        <v>36.5</v>
      </c>
      <c r="E5446" s="74">
        <v>0</v>
      </c>
      <c r="G5446" s="75">
        <v>18.363659999999999</v>
      </c>
      <c r="H5446" s="75">
        <v>261.33000000000004</v>
      </c>
      <c r="I5446" s="75">
        <v>252.9</v>
      </c>
      <c r="J5446" s="75">
        <v>238.85</v>
      </c>
      <c r="K5446" s="75">
        <v>196.7</v>
      </c>
      <c r="L5446" s="76">
        <v>0</v>
      </c>
      <c r="M5446" s="75">
        <v>252.9</v>
      </c>
      <c r="N5446" s="75">
        <v>252.9</v>
      </c>
      <c r="O5446" s="75">
        <v>252.9</v>
      </c>
      <c r="P5446" s="77">
        <v>0</v>
      </c>
      <c r="Q5446" s="77">
        <v>261.33000000000004</v>
      </c>
    </row>
    <row r="5447" spans="1:17" x14ac:dyDescent="0.2">
      <c r="A5447" s="19">
        <v>41511593</v>
      </c>
      <c r="B5447" s="19" t="s">
        <v>5044</v>
      </c>
      <c r="C5447" s="72"/>
      <c r="D5447" s="73">
        <v>346.25</v>
      </c>
      <c r="E5447" s="74">
        <v>0</v>
      </c>
      <c r="G5447" s="75">
        <v>18.363659999999999</v>
      </c>
      <c r="H5447" s="75">
        <v>321.78000000000003</v>
      </c>
      <c r="I5447" s="75">
        <v>311.40000000000003</v>
      </c>
      <c r="J5447" s="75">
        <v>294.09999999999997</v>
      </c>
      <c r="K5447" s="75">
        <v>242.2</v>
      </c>
      <c r="L5447" s="76">
        <v>0</v>
      </c>
      <c r="M5447" s="75">
        <v>311.40000000000003</v>
      </c>
      <c r="N5447" s="75">
        <v>311.40000000000003</v>
      </c>
      <c r="O5447" s="75">
        <v>311.40000000000003</v>
      </c>
      <c r="P5447" s="77">
        <v>0</v>
      </c>
      <c r="Q5447" s="77">
        <v>321.78000000000003</v>
      </c>
    </row>
    <row r="5448" spans="1:17" x14ac:dyDescent="0.2">
      <c r="A5448" s="19">
        <v>41511593</v>
      </c>
      <c r="B5448" s="19" t="s">
        <v>5044</v>
      </c>
      <c r="C5448" s="72"/>
      <c r="D5448" s="73">
        <v>346.25</v>
      </c>
      <c r="E5448" s="74">
        <v>0</v>
      </c>
      <c r="G5448" s="75">
        <v>135.631236</v>
      </c>
      <c r="H5448" s="75">
        <v>288.70920000000001</v>
      </c>
      <c r="I5448" s="75">
        <v>279.39600000000002</v>
      </c>
      <c r="J5448" s="75">
        <v>263.87399999999997</v>
      </c>
      <c r="K5448" s="75">
        <v>217.30799999999999</v>
      </c>
      <c r="L5448" s="74" t="s">
        <v>674</v>
      </c>
      <c r="M5448" s="75">
        <v>279.39600000000002</v>
      </c>
      <c r="N5448" s="75">
        <v>279.39600000000002</v>
      </c>
      <c r="O5448" s="75">
        <v>279.39600000000002</v>
      </c>
      <c r="P5448" s="75">
        <v>135.631236</v>
      </c>
      <c r="Q5448" s="75">
        <v>288.70920000000001</v>
      </c>
    </row>
    <row r="5449" spans="1:17" x14ac:dyDescent="0.2">
      <c r="A5449" s="19">
        <v>41518853</v>
      </c>
      <c r="B5449" s="19" t="s">
        <v>5043</v>
      </c>
      <c r="C5449" s="72"/>
      <c r="D5449" s="73">
        <v>96</v>
      </c>
      <c r="E5449" s="74">
        <v>0</v>
      </c>
      <c r="G5449" s="75">
        <v>50.034320000000001</v>
      </c>
      <c r="H5449" s="75">
        <v>102.30000000000001</v>
      </c>
      <c r="I5449" s="75">
        <v>99</v>
      </c>
      <c r="J5449" s="75">
        <v>93.5</v>
      </c>
      <c r="K5449" s="75">
        <v>77</v>
      </c>
      <c r="L5449" s="76">
        <v>0</v>
      </c>
      <c r="M5449" s="75">
        <v>99</v>
      </c>
      <c r="N5449" s="75">
        <v>99</v>
      </c>
      <c r="O5449" s="75">
        <v>99</v>
      </c>
      <c r="P5449" s="77">
        <v>0</v>
      </c>
      <c r="Q5449" s="77">
        <v>102.30000000000001</v>
      </c>
    </row>
    <row r="5450" spans="1:17" x14ac:dyDescent="0.2">
      <c r="A5450" s="19">
        <v>30201388</v>
      </c>
      <c r="B5450" s="19" t="s">
        <v>125</v>
      </c>
      <c r="C5450" s="72"/>
      <c r="D5450" s="73">
        <v>791.75</v>
      </c>
      <c r="E5450" s="74">
        <v>0</v>
      </c>
      <c r="G5450" s="75">
        <v>78.493454</v>
      </c>
      <c r="H5450" s="75">
        <v>167.0838</v>
      </c>
      <c r="I5450" s="75">
        <v>161.69400000000002</v>
      </c>
      <c r="J5450" s="75">
        <v>152.71099999999998</v>
      </c>
      <c r="K5450" s="75">
        <v>125.76199999999999</v>
      </c>
      <c r="L5450" s="74" t="s">
        <v>674</v>
      </c>
      <c r="M5450" s="75">
        <v>161.69400000000002</v>
      </c>
      <c r="N5450" s="75">
        <v>161.69400000000002</v>
      </c>
      <c r="O5450" s="75">
        <v>161.69400000000002</v>
      </c>
      <c r="P5450" s="75">
        <v>78.493454</v>
      </c>
      <c r="Q5450" s="75">
        <v>167.0838</v>
      </c>
    </row>
    <row r="5451" spans="1:17" x14ac:dyDescent="0.2">
      <c r="A5451" s="19">
        <v>30201446</v>
      </c>
      <c r="B5451" s="19" t="s">
        <v>126</v>
      </c>
      <c r="C5451" s="72"/>
      <c r="D5451" s="73">
        <v>178.25</v>
      </c>
      <c r="E5451" s="74">
        <v>0</v>
      </c>
      <c r="G5451" s="75">
        <v>78.493454</v>
      </c>
      <c r="H5451" s="75">
        <v>167.0838</v>
      </c>
      <c r="I5451" s="75">
        <v>161.69400000000002</v>
      </c>
      <c r="J5451" s="75">
        <v>152.71099999999998</v>
      </c>
      <c r="K5451" s="75">
        <v>125.76199999999999</v>
      </c>
      <c r="L5451" s="74" t="s">
        <v>674</v>
      </c>
      <c r="M5451" s="75">
        <v>161.69400000000002</v>
      </c>
      <c r="N5451" s="75">
        <v>161.69400000000002</v>
      </c>
      <c r="O5451" s="75">
        <v>161.69400000000002</v>
      </c>
      <c r="P5451" s="75">
        <v>78.493454</v>
      </c>
      <c r="Q5451" s="75">
        <v>167.0838</v>
      </c>
    </row>
    <row r="5452" spans="1:17" x14ac:dyDescent="0.2">
      <c r="A5452" s="19">
        <v>32400889</v>
      </c>
      <c r="B5452" s="19" t="s">
        <v>1985</v>
      </c>
      <c r="C5452" s="72"/>
      <c r="D5452" s="73">
        <v>2.25</v>
      </c>
      <c r="E5452" s="74">
        <v>0</v>
      </c>
      <c r="G5452" s="75">
        <v>16.811912</v>
      </c>
      <c r="H5452" s="75">
        <v>35.7864</v>
      </c>
      <c r="I5452" s="75">
        <v>34.632000000000005</v>
      </c>
      <c r="J5452" s="75">
        <v>32.707999999999998</v>
      </c>
      <c r="K5452" s="75">
        <v>26.935999999999996</v>
      </c>
      <c r="L5452" s="74" t="s">
        <v>674</v>
      </c>
      <c r="M5452" s="75">
        <v>34.632000000000005</v>
      </c>
      <c r="N5452" s="75">
        <v>34.632000000000005</v>
      </c>
      <c r="O5452" s="75">
        <v>34.632000000000005</v>
      </c>
      <c r="P5452" s="75">
        <v>16.811912</v>
      </c>
      <c r="Q5452" s="75">
        <v>35.7864</v>
      </c>
    </row>
    <row r="5453" spans="1:17" x14ac:dyDescent="0.2">
      <c r="A5453" s="19">
        <v>32400897</v>
      </c>
      <c r="B5453" s="19" t="s">
        <v>710</v>
      </c>
      <c r="C5453" s="72"/>
      <c r="D5453" s="73">
        <v>3.25</v>
      </c>
      <c r="E5453" s="74">
        <v>0</v>
      </c>
      <c r="G5453" s="75">
        <v>89.175909999999988</v>
      </c>
      <c r="H5453" s="75">
        <v>435.97470000000004</v>
      </c>
      <c r="I5453" s="75">
        <v>421.911</v>
      </c>
      <c r="J5453" s="75">
        <v>398.47149999999999</v>
      </c>
      <c r="K5453" s="75">
        <v>328.15300000000002</v>
      </c>
      <c r="L5453" s="76">
        <v>71.829000000000008</v>
      </c>
      <c r="M5453" s="75">
        <v>421.911</v>
      </c>
      <c r="N5453" s="75">
        <v>421.911</v>
      </c>
      <c r="O5453" s="75">
        <v>421.911</v>
      </c>
      <c r="P5453" s="77">
        <v>71.829000000000008</v>
      </c>
      <c r="Q5453" s="77">
        <v>435.97470000000004</v>
      </c>
    </row>
    <row r="5454" spans="1:17" x14ac:dyDescent="0.2">
      <c r="A5454" s="19">
        <v>32400905</v>
      </c>
      <c r="B5454" s="19" t="s">
        <v>1358</v>
      </c>
      <c r="C5454" s="72"/>
      <c r="D5454" s="73">
        <v>4.25</v>
      </c>
      <c r="E5454" s="74">
        <v>0</v>
      </c>
      <c r="G5454" s="75">
        <v>89.175909999999988</v>
      </c>
      <c r="H5454" s="75">
        <v>428.26500000000004</v>
      </c>
      <c r="I5454" s="75">
        <v>414.45</v>
      </c>
      <c r="J5454" s="75">
        <v>391.42500000000001</v>
      </c>
      <c r="K5454" s="75">
        <v>322.34999999999997</v>
      </c>
      <c r="L5454" s="76">
        <v>71.829000000000008</v>
      </c>
      <c r="M5454" s="75">
        <v>414.45</v>
      </c>
      <c r="N5454" s="75">
        <v>414.45</v>
      </c>
      <c r="O5454" s="75">
        <v>414.45</v>
      </c>
      <c r="P5454" s="77">
        <v>71.829000000000008</v>
      </c>
      <c r="Q5454" s="77">
        <v>428.26500000000004</v>
      </c>
    </row>
    <row r="5455" spans="1:17" x14ac:dyDescent="0.2">
      <c r="A5455" s="19">
        <v>32400905</v>
      </c>
      <c r="B5455" s="19" t="s">
        <v>1358</v>
      </c>
      <c r="C5455" s="72"/>
      <c r="D5455" s="73">
        <v>4.25</v>
      </c>
      <c r="E5455" s="74">
        <v>0</v>
      </c>
      <c r="G5455" s="75">
        <v>0</v>
      </c>
      <c r="H5455" s="75">
        <v>487.52460000000008</v>
      </c>
      <c r="I5455" s="75">
        <v>471.79800000000006</v>
      </c>
      <c r="J5455" s="75">
        <v>445.58699999999999</v>
      </c>
      <c r="K5455" s="75">
        <v>366.95400000000001</v>
      </c>
      <c r="L5455" s="76">
        <v>0</v>
      </c>
      <c r="M5455" s="75">
        <v>471.79800000000006</v>
      </c>
      <c r="N5455" s="75">
        <v>471.79800000000006</v>
      </c>
      <c r="O5455" s="75">
        <v>471.79800000000006</v>
      </c>
      <c r="P5455" s="77">
        <v>0</v>
      </c>
      <c r="Q5455" s="77">
        <v>487.52460000000008</v>
      </c>
    </row>
    <row r="5456" spans="1:17" x14ac:dyDescent="0.2">
      <c r="A5456" s="19">
        <v>32400913</v>
      </c>
      <c r="B5456" s="19" t="s">
        <v>1986</v>
      </c>
      <c r="C5456" s="72"/>
      <c r="D5456" s="73">
        <v>4</v>
      </c>
      <c r="E5456" s="74">
        <v>0</v>
      </c>
      <c r="G5456" s="75">
        <v>89.175909999999988</v>
      </c>
      <c r="H5456" s="75">
        <v>462.18210000000005</v>
      </c>
      <c r="I5456" s="75">
        <v>447.27300000000002</v>
      </c>
      <c r="J5456" s="75">
        <v>422.42450000000002</v>
      </c>
      <c r="K5456" s="75">
        <v>347.87900000000002</v>
      </c>
      <c r="L5456" s="76">
        <v>71.829000000000008</v>
      </c>
      <c r="M5456" s="75">
        <v>447.27300000000002</v>
      </c>
      <c r="N5456" s="75">
        <v>447.27300000000002</v>
      </c>
      <c r="O5456" s="75">
        <v>447.27300000000002</v>
      </c>
      <c r="P5456" s="77">
        <v>71.829000000000008</v>
      </c>
      <c r="Q5456" s="77">
        <v>462.18210000000005</v>
      </c>
    </row>
    <row r="5457" spans="1:17" x14ac:dyDescent="0.2">
      <c r="A5457" s="19">
        <v>32400921</v>
      </c>
      <c r="B5457" s="19" t="s">
        <v>717</v>
      </c>
      <c r="C5457" s="72"/>
      <c r="D5457" s="73">
        <v>4.5</v>
      </c>
      <c r="E5457" s="74">
        <v>0</v>
      </c>
      <c r="G5457" s="75">
        <v>89.175909999999988</v>
      </c>
      <c r="H5457" s="75">
        <v>428.26500000000004</v>
      </c>
      <c r="I5457" s="75">
        <v>414.45</v>
      </c>
      <c r="J5457" s="75">
        <v>391.42500000000001</v>
      </c>
      <c r="K5457" s="75">
        <v>322.34999999999997</v>
      </c>
      <c r="L5457" s="76">
        <v>71.829000000000008</v>
      </c>
      <c r="M5457" s="75">
        <v>414.45</v>
      </c>
      <c r="N5457" s="75">
        <v>414.45</v>
      </c>
      <c r="O5457" s="75">
        <v>414.45</v>
      </c>
      <c r="P5457" s="77">
        <v>71.829000000000008</v>
      </c>
      <c r="Q5457" s="77">
        <v>428.26500000000004</v>
      </c>
    </row>
    <row r="5458" spans="1:17" x14ac:dyDescent="0.2">
      <c r="A5458" s="19">
        <v>32400939</v>
      </c>
      <c r="B5458" s="19" t="s">
        <v>561</v>
      </c>
      <c r="C5458" s="72"/>
      <c r="D5458" s="73">
        <v>4.25</v>
      </c>
      <c r="E5458" s="74">
        <v>0</v>
      </c>
      <c r="G5458" s="75">
        <v>89.175909999999988</v>
      </c>
      <c r="H5458" s="75">
        <v>462.18210000000005</v>
      </c>
      <c r="I5458" s="75">
        <v>447.27300000000002</v>
      </c>
      <c r="J5458" s="75">
        <v>422.42450000000002</v>
      </c>
      <c r="K5458" s="75">
        <v>347.87900000000002</v>
      </c>
      <c r="L5458" s="76">
        <v>71.829000000000008</v>
      </c>
      <c r="M5458" s="75">
        <v>447.27300000000002</v>
      </c>
      <c r="N5458" s="75">
        <v>447.27300000000002</v>
      </c>
      <c r="O5458" s="75">
        <v>447.27300000000002</v>
      </c>
      <c r="P5458" s="77">
        <v>71.829000000000008</v>
      </c>
      <c r="Q5458" s="77">
        <v>462.18210000000005</v>
      </c>
    </row>
    <row r="5459" spans="1:17" x14ac:dyDescent="0.2">
      <c r="A5459" s="19">
        <v>32400947</v>
      </c>
      <c r="B5459" s="19" t="s">
        <v>778</v>
      </c>
      <c r="C5459" s="72"/>
      <c r="D5459" s="73">
        <v>7.5</v>
      </c>
      <c r="E5459" s="74">
        <v>0</v>
      </c>
      <c r="G5459" s="75">
        <v>14.199250000000001</v>
      </c>
      <c r="H5459" s="75">
        <v>30.225000000000001</v>
      </c>
      <c r="I5459" s="75">
        <v>29.250000000000004</v>
      </c>
      <c r="J5459" s="75">
        <v>27.625</v>
      </c>
      <c r="K5459" s="75">
        <v>22.75</v>
      </c>
      <c r="L5459" s="74" t="s">
        <v>674</v>
      </c>
      <c r="M5459" s="75">
        <v>29.250000000000004</v>
      </c>
      <c r="N5459" s="75">
        <v>29.250000000000004</v>
      </c>
      <c r="O5459" s="75">
        <v>29.250000000000004</v>
      </c>
      <c r="P5459" s="75">
        <v>14.199250000000001</v>
      </c>
      <c r="Q5459" s="75">
        <v>30.225000000000001</v>
      </c>
    </row>
    <row r="5460" spans="1:17" x14ac:dyDescent="0.2">
      <c r="A5460" s="19">
        <v>32400954</v>
      </c>
      <c r="B5460" s="19" t="s">
        <v>804</v>
      </c>
      <c r="C5460" s="72"/>
      <c r="D5460" s="73">
        <v>8.75</v>
      </c>
      <c r="E5460" s="74">
        <v>0</v>
      </c>
      <c r="G5460" s="75">
        <v>1.0922499999999999</v>
      </c>
      <c r="H5460" s="75">
        <v>2.3250000000000002</v>
      </c>
      <c r="I5460" s="75">
        <v>2.2500000000000004</v>
      </c>
      <c r="J5460" s="75">
        <v>2.125</v>
      </c>
      <c r="K5460" s="75">
        <v>1.75</v>
      </c>
      <c r="L5460" s="74" t="s">
        <v>674</v>
      </c>
      <c r="M5460" s="75">
        <v>2.2500000000000004</v>
      </c>
      <c r="N5460" s="75">
        <v>2.2500000000000004</v>
      </c>
      <c r="O5460" s="75">
        <v>2.2500000000000004</v>
      </c>
      <c r="P5460" s="75">
        <v>1.0922499999999999</v>
      </c>
      <c r="Q5460" s="75">
        <v>2.3250000000000002</v>
      </c>
    </row>
    <row r="5461" spans="1:17" x14ac:dyDescent="0.2">
      <c r="A5461" s="19">
        <v>32400962</v>
      </c>
      <c r="B5461" s="19" t="s">
        <v>448</v>
      </c>
      <c r="C5461" s="72"/>
      <c r="D5461" s="73">
        <v>2.5</v>
      </c>
      <c r="E5461" s="74">
        <v>0</v>
      </c>
      <c r="G5461" s="75">
        <v>158.35003599999999</v>
      </c>
      <c r="H5461" s="75">
        <v>337.06920000000002</v>
      </c>
      <c r="I5461" s="75">
        <v>326.19600000000003</v>
      </c>
      <c r="J5461" s="75">
        <v>308.07400000000001</v>
      </c>
      <c r="K5461" s="75">
        <v>253.70799999999997</v>
      </c>
      <c r="L5461" s="74" t="s">
        <v>674</v>
      </c>
      <c r="M5461" s="75">
        <v>326.19600000000003</v>
      </c>
      <c r="N5461" s="75">
        <v>326.19600000000003</v>
      </c>
      <c r="O5461" s="75">
        <v>326.19600000000003</v>
      </c>
      <c r="P5461" s="75">
        <v>158.35003599999999</v>
      </c>
      <c r="Q5461" s="75">
        <v>337.06920000000002</v>
      </c>
    </row>
    <row r="5462" spans="1:17" x14ac:dyDescent="0.2">
      <c r="A5462" s="19">
        <v>32400988</v>
      </c>
      <c r="B5462" s="19" t="s">
        <v>915</v>
      </c>
      <c r="C5462" s="72"/>
      <c r="D5462" s="73">
        <v>57.75</v>
      </c>
      <c r="E5462" s="74">
        <v>0</v>
      </c>
      <c r="G5462" s="75">
        <v>1.931098</v>
      </c>
      <c r="H5462" s="75">
        <v>4.1105999999999998</v>
      </c>
      <c r="I5462" s="75">
        <v>3.9780000000000006</v>
      </c>
      <c r="J5462" s="75">
        <v>3.7569999999999997</v>
      </c>
      <c r="K5462" s="75">
        <v>3.0939999999999999</v>
      </c>
      <c r="L5462" s="74" t="s">
        <v>674</v>
      </c>
      <c r="M5462" s="75">
        <v>3.9780000000000006</v>
      </c>
      <c r="N5462" s="75">
        <v>3.9780000000000006</v>
      </c>
      <c r="O5462" s="75">
        <v>3.9780000000000006</v>
      </c>
      <c r="P5462" s="75">
        <v>1.931098</v>
      </c>
      <c r="Q5462" s="75">
        <v>4.1105999999999998</v>
      </c>
    </row>
    <row r="5463" spans="1:17" x14ac:dyDescent="0.2">
      <c r="A5463" s="19">
        <v>32400996</v>
      </c>
      <c r="B5463" s="19" t="s">
        <v>916</v>
      </c>
      <c r="C5463" s="72"/>
      <c r="D5463" s="73">
        <v>278.25</v>
      </c>
      <c r="E5463" s="74">
        <v>0</v>
      </c>
      <c r="G5463" s="75">
        <v>0.908752</v>
      </c>
      <c r="H5463" s="75">
        <v>1.9344000000000001</v>
      </c>
      <c r="I5463" s="75">
        <v>1.8720000000000003</v>
      </c>
      <c r="J5463" s="75">
        <v>1.768</v>
      </c>
      <c r="K5463" s="75">
        <v>1.456</v>
      </c>
      <c r="L5463" s="74" t="s">
        <v>674</v>
      </c>
      <c r="M5463" s="75">
        <v>1.8720000000000003</v>
      </c>
      <c r="N5463" s="75">
        <v>1.8720000000000003</v>
      </c>
      <c r="O5463" s="75">
        <v>1.8720000000000003</v>
      </c>
      <c r="P5463" s="75">
        <v>0.908752</v>
      </c>
      <c r="Q5463" s="75">
        <v>1.9344000000000001</v>
      </c>
    </row>
    <row r="5464" spans="1:17" x14ac:dyDescent="0.2">
      <c r="A5464" s="19">
        <v>32401002</v>
      </c>
      <c r="B5464" s="19" t="s">
        <v>168</v>
      </c>
      <c r="C5464" s="72"/>
      <c r="D5464" s="73">
        <v>3.5</v>
      </c>
      <c r="E5464" s="74">
        <v>0</v>
      </c>
      <c r="G5464" s="75">
        <v>72.197725000000005</v>
      </c>
      <c r="H5464" s="75">
        <v>153.6825</v>
      </c>
      <c r="I5464" s="75">
        <v>148.72500000000002</v>
      </c>
      <c r="J5464" s="75">
        <v>140.46250000000001</v>
      </c>
      <c r="K5464" s="75">
        <v>115.675</v>
      </c>
      <c r="L5464" s="74" t="s">
        <v>674</v>
      </c>
      <c r="M5464" s="75">
        <v>148.72500000000002</v>
      </c>
      <c r="N5464" s="75">
        <v>148.72500000000002</v>
      </c>
      <c r="O5464" s="75">
        <v>148.72500000000002</v>
      </c>
      <c r="P5464" s="75">
        <v>72.197725000000005</v>
      </c>
      <c r="Q5464" s="75">
        <v>153.6825</v>
      </c>
    </row>
    <row r="5465" spans="1:17" x14ac:dyDescent="0.2">
      <c r="A5465" s="19">
        <v>32401010</v>
      </c>
      <c r="B5465" s="19" t="s">
        <v>774</v>
      </c>
      <c r="C5465" s="72"/>
      <c r="D5465" s="73">
        <v>7.75</v>
      </c>
      <c r="E5465" s="74">
        <v>0</v>
      </c>
      <c r="G5465" s="75">
        <v>340.50711999999999</v>
      </c>
      <c r="H5465" s="75">
        <v>321.61259999999999</v>
      </c>
      <c r="I5465" s="75">
        <v>311.238</v>
      </c>
      <c r="J5465" s="75">
        <v>293.947</v>
      </c>
      <c r="K5465" s="75">
        <v>242.07399999999998</v>
      </c>
      <c r="L5465" s="76">
        <v>209.73599999999999</v>
      </c>
      <c r="M5465" s="75">
        <v>311.238</v>
      </c>
      <c r="N5465" s="75">
        <v>311.238</v>
      </c>
      <c r="O5465" s="75">
        <v>311.238</v>
      </c>
      <c r="P5465" s="77">
        <v>209.73599999999999</v>
      </c>
      <c r="Q5465" s="77">
        <v>340.50711999999999</v>
      </c>
    </row>
    <row r="5466" spans="1:17" x14ac:dyDescent="0.2">
      <c r="A5466" s="19">
        <v>32401028</v>
      </c>
      <c r="B5466" s="19" t="s">
        <v>1180</v>
      </c>
      <c r="C5466" s="72"/>
      <c r="D5466" s="73">
        <v>7</v>
      </c>
      <c r="E5466" s="74">
        <v>0</v>
      </c>
      <c r="G5466" s="75">
        <v>1.931098</v>
      </c>
      <c r="H5466" s="75">
        <v>4.1105999999999998</v>
      </c>
      <c r="I5466" s="75">
        <v>3.9780000000000006</v>
      </c>
      <c r="J5466" s="75">
        <v>3.7569999999999997</v>
      </c>
      <c r="K5466" s="75">
        <v>3.0939999999999999</v>
      </c>
      <c r="L5466" s="74" t="s">
        <v>674</v>
      </c>
      <c r="M5466" s="75">
        <v>3.9780000000000006</v>
      </c>
      <c r="N5466" s="75">
        <v>3.9780000000000006</v>
      </c>
      <c r="O5466" s="75">
        <v>3.9780000000000006</v>
      </c>
      <c r="P5466" s="75">
        <v>1.931098</v>
      </c>
      <c r="Q5466" s="75">
        <v>4.1105999999999998</v>
      </c>
    </row>
    <row r="5467" spans="1:17" x14ac:dyDescent="0.2">
      <c r="A5467" s="19">
        <v>32401036</v>
      </c>
      <c r="B5467" s="19" t="s">
        <v>1182</v>
      </c>
      <c r="C5467" s="72"/>
      <c r="D5467" s="73">
        <v>6.25</v>
      </c>
      <c r="E5467" s="74">
        <v>0</v>
      </c>
      <c r="G5467" s="75">
        <v>3.9321000000000002</v>
      </c>
      <c r="H5467" s="75">
        <v>8.370000000000001</v>
      </c>
      <c r="I5467" s="75">
        <v>8.1000000000000014</v>
      </c>
      <c r="J5467" s="75">
        <v>7.6499999999999995</v>
      </c>
      <c r="K5467" s="75">
        <v>6.3</v>
      </c>
      <c r="L5467" s="74" t="s">
        <v>674</v>
      </c>
      <c r="M5467" s="75">
        <v>8.1000000000000014</v>
      </c>
      <c r="N5467" s="75">
        <v>8.1000000000000014</v>
      </c>
      <c r="O5467" s="75">
        <v>8.1000000000000014</v>
      </c>
      <c r="P5467" s="75">
        <v>3.9321000000000002</v>
      </c>
      <c r="Q5467" s="75">
        <v>8.370000000000001</v>
      </c>
    </row>
    <row r="5468" spans="1:17" x14ac:dyDescent="0.2">
      <c r="A5468" s="19">
        <v>32401044</v>
      </c>
      <c r="B5468" s="19" t="s">
        <v>1190</v>
      </c>
      <c r="C5468" s="72"/>
      <c r="D5468" s="73">
        <v>49.75</v>
      </c>
      <c r="E5468" s="74">
        <v>0</v>
      </c>
      <c r="G5468" s="75">
        <v>163.14381999999998</v>
      </c>
      <c r="H5468" s="75">
        <v>237.84750000000003</v>
      </c>
      <c r="I5468" s="75">
        <v>230.17500000000001</v>
      </c>
      <c r="J5468" s="75">
        <v>217.38749999999999</v>
      </c>
      <c r="K5468" s="75">
        <v>179.02499999999998</v>
      </c>
      <c r="L5468" s="76">
        <v>0</v>
      </c>
      <c r="M5468" s="75">
        <v>230.17500000000001</v>
      </c>
      <c r="N5468" s="75">
        <v>230.17500000000001</v>
      </c>
      <c r="O5468" s="75">
        <v>230.17500000000001</v>
      </c>
      <c r="P5468" s="77">
        <v>0</v>
      </c>
      <c r="Q5468" s="77">
        <v>237.84750000000003</v>
      </c>
    </row>
    <row r="5469" spans="1:17" x14ac:dyDescent="0.2">
      <c r="A5469" s="19">
        <v>32401077</v>
      </c>
      <c r="B5469" s="19" t="s">
        <v>1357</v>
      </c>
      <c r="C5469" s="72"/>
      <c r="D5469" s="73">
        <v>5.25</v>
      </c>
      <c r="E5469" s="74">
        <v>0</v>
      </c>
      <c r="G5469" s="75">
        <v>20.98704</v>
      </c>
      <c r="H5469" s="75">
        <v>133.4736</v>
      </c>
      <c r="I5469" s="75">
        <v>129.16800000000001</v>
      </c>
      <c r="J5469" s="75">
        <v>121.992</v>
      </c>
      <c r="K5469" s="75">
        <v>100.464</v>
      </c>
      <c r="L5469" s="76">
        <v>0</v>
      </c>
      <c r="M5469" s="75">
        <v>129.16800000000001</v>
      </c>
      <c r="N5469" s="75">
        <v>129.16800000000001</v>
      </c>
      <c r="O5469" s="75">
        <v>129.16800000000001</v>
      </c>
      <c r="P5469" s="77">
        <v>0</v>
      </c>
      <c r="Q5469" s="77">
        <v>133.4736</v>
      </c>
    </row>
    <row r="5470" spans="1:17" x14ac:dyDescent="0.2">
      <c r="A5470" s="19">
        <v>32401077</v>
      </c>
      <c r="B5470" s="19" t="s">
        <v>1357</v>
      </c>
      <c r="C5470" s="72"/>
      <c r="D5470" s="73">
        <v>5.25</v>
      </c>
      <c r="E5470" s="74">
        <v>0</v>
      </c>
      <c r="G5470" s="75">
        <v>220.38293000000002</v>
      </c>
      <c r="H5470" s="75">
        <v>0</v>
      </c>
      <c r="I5470" s="75">
        <v>0</v>
      </c>
      <c r="J5470" s="75">
        <v>0</v>
      </c>
      <c r="K5470" s="75">
        <v>0</v>
      </c>
      <c r="L5470" s="76">
        <v>104.337</v>
      </c>
      <c r="M5470" s="75">
        <v>0</v>
      </c>
      <c r="N5470" s="75">
        <v>0</v>
      </c>
      <c r="O5470" s="75">
        <v>0</v>
      </c>
      <c r="P5470" s="77">
        <v>0</v>
      </c>
      <c r="Q5470" s="77">
        <v>220.38293000000002</v>
      </c>
    </row>
    <row r="5471" spans="1:17" x14ac:dyDescent="0.2">
      <c r="A5471" s="19">
        <v>32401093</v>
      </c>
      <c r="B5471" s="19" t="s">
        <v>1376</v>
      </c>
      <c r="C5471" s="72"/>
      <c r="D5471" s="73">
        <v>6.25</v>
      </c>
      <c r="E5471" s="74">
        <v>0</v>
      </c>
      <c r="G5471" s="75">
        <v>220.38293000000002</v>
      </c>
      <c r="H5471" s="75">
        <v>129.19559999999998</v>
      </c>
      <c r="I5471" s="75">
        <v>125.02799999999999</v>
      </c>
      <c r="J5471" s="75">
        <v>118.08199999999998</v>
      </c>
      <c r="K5471" s="75">
        <v>97.243999999999986</v>
      </c>
      <c r="L5471" s="76">
        <v>104.337</v>
      </c>
      <c r="M5471" s="75">
        <v>125.02799999999999</v>
      </c>
      <c r="N5471" s="75">
        <v>125.02799999999999</v>
      </c>
      <c r="O5471" s="75">
        <v>125.02799999999999</v>
      </c>
      <c r="P5471" s="77">
        <v>97.243999999999986</v>
      </c>
      <c r="Q5471" s="77">
        <v>220.38293000000002</v>
      </c>
    </row>
    <row r="5472" spans="1:17" x14ac:dyDescent="0.2">
      <c r="A5472" s="19">
        <v>32401192</v>
      </c>
      <c r="B5472" s="19" t="s">
        <v>291</v>
      </c>
      <c r="C5472" s="72"/>
      <c r="D5472" s="73">
        <v>11</v>
      </c>
      <c r="E5472" s="74">
        <v>0</v>
      </c>
      <c r="G5472" s="75">
        <v>1.4199250000000001</v>
      </c>
      <c r="H5472" s="75">
        <v>3.0225</v>
      </c>
      <c r="I5472" s="75">
        <v>2.9250000000000003</v>
      </c>
      <c r="J5472" s="75">
        <v>2.7624999999999997</v>
      </c>
      <c r="K5472" s="75">
        <v>2.2749999999999999</v>
      </c>
      <c r="L5472" s="74" t="s">
        <v>674</v>
      </c>
      <c r="M5472" s="75">
        <v>2.9250000000000003</v>
      </c>
      <c r="N5472" s="75">
        <v>2.9250000000000003</v>
      </c>
      <c r="O5472" s="75">
        <v>2.9250000000000003</v>
      </c>
      <c r="P5472" s="75">
        <v>1.4199250000000001</v>
      </c>
      <c r="Q5472" s="75">
        <v>3.0225</v>
      </c>
    </row>
    <row r="5473" spans="1:17" x14ac:dyDescent="0.2">
      <c r="A5473" s="19">
        <v>32401200</v>
      </c>
      <c r="B5473" s="19" t="s">
        <v>1394</v>
      </c>
      <c r="C5473" s="72"/>
      <c r="D5473" s="73">
        <v>3.5</v>
      </c>
      <c r="E5473" s="74">
        <v>0</v>
      </c>
      <c r="G5473" s="75">
        <v>20.757118999999999</v>
      </c>
      <c r="H5473" s="75">
        <v>44.1843</v>
      </c>
      <c r="I5473" s="75">
        <v>42.759000000000007</v>
      </c>
      <c r="J5473" s="75">
        <v>40.383499999999998</v>
      </c>
      <c r="K5473" s="75">
        <v>33.256999999999998</v>
      </c>
      <c r="L5473" s="74" t="s">
        <v>674</v>
      </c>
      <c r="M5473" s="75">
        <v>42.759000000000007</v>
      </c>
      <c r="N5473" s="75">
        <v>42.759000000000007</v>
      </c>
      <c r="O5473" s="75">
        <v>42.759000000000007</v>
      </c>
      <c r="P5473" s="75">
        <v>20.757118999999999</v>
      </c>
      <c r="Q5473" s="75">
        <v>44.1843</v>
      </c>
    </row>
    <row r="5474" spans="1:17" x14ac:dyDescent="0.2">
      <c r="A5474" s="19">
        <v>32401218</v>
      </c>
      <c r="B5474" s="19" t="s">
        <v>274</v>
      </c>
      <c r="C5474" s="72"/>
      <c r="D5474" s="73">
        <v>10.5</v>
      </c>
      <c r="E5474" s="74">
        <v>0</v>
      </c>
      <c r="G5474" s="75">
        <v>3.1675249999999999</v>
      </c>
      <c r="H5474" s="75">
        <v>6.7425000000000006</v>
      </c>
      <c r="I5474" s="75">
        <v>6.5250000000000012</v>
      </c>
      <c r="J5474" s="75">
        <v>6.1624999999999996</v>
      </c>
      <c r="K5474" s="75">
        <v>5.0749999999999993</v>
      </c>
      <c r="L5474" s="74" t="s">
        <v>674</v>
      </c>
      <c r="M5474" s="75">
        <v>6.5250000000000012</v>
      </c>
      <c r="N5474" s="75">
        <v>6.5250000000000012</v>
      </c>
      <c r="O5474" s="75">
        <v>6.5250000000000012</v>
      </c>
      <c r="P5474" s="75">
        <v>3.1675249999999999</v>
      </c>
      <c r="Q5474" s="75">
        <v>6.7425000000000006</v>
      </c>
    </row>
    <row r="5475" spans="1:17" x14ac:dyDescent="0.2">
      <c r="A5475" s="19">
        <v>32401226</v>
      </c>
      <c r="B5475" s="19" t="s">
        <v>1379</v>
      </c>
      <c r="C5475" s="72"/>
      <c r="D5475" s="73">
        <v>12.25</v>
      </c>
      <c r="E5475" s="74">
        <v>0</v>
      </c>
      <c r="G5475" s="75">
        <v>102.34984000000001</v>
      </c>
      <c r="H5475" s="75">
        <v>265.05</v>
      </c>
      <c r="I5475" s="75">
        <v>256.5</v>
      </c>
      <c r="J5475" s="75">
        <v>242.25</v>
      </c>
      <c r="K5475" s="75">
        <v>199.5</v>
      </c>
      <c r="L5475" s="76">
        <v>71.829000000000008</v>
      </c>
      <c r="M5475" s="75">
        <v>256.5</v>
      </c>
      <c r="N5475" s="75">
        <v>256.5</v>
      </c>
      <c r="O5475" s="75">
        <v>256.5</v>
      </c>
      <c r="P5475" s="77">
        <v>71.829000000000008</v>
      </c>
      <c r="Q5475" s="77">
        <v>265.05</v>
      </c>
    </row>
    <row r="5476" spans="1:17" x14ac:dyDescent="0.2">
      <c r="A5476" s="19">
        <v>32401267</v>
      </c>
      <c r="B5476" s="19" t="s">
        <v>1640</v>
      </c>
      <c r="C5476" s="72"/>
      <c r="D5476" s="73">
        <v>5.25</v>
      </c>
      <c r="E5476" s="74">
        <v>0</v>
      </c>
      <c r="G5476" s="75">
        <v>102.34984000000001</v>
      </c>
      <c r="H5476" s="75">
        <v>265.05</v>
      </c>
      <c r="I5476" s="75">
        <v>256.5</v>
      </c>
      <c r="J5476" s="75">
        <v>242.25</v>
      </c>
      <c r="K5476" s="75">
        <v>199.5</v>
      </c>
      <c r="L5476" s="76">
        <v>71.829000000000008</v>
      </c>
      <c r="M5476" s="75">
        <v>256.5</v>
      </c>
      <c r="N5476" s="75">
        <v>256.5</v>
      </c>
      <c r="O5476" s="75">
        <v>256.5</v>
      </c>
      <c r="P5476" s="77">
        <v>71.829000000000008</v>
      </c>
      <c r="Q5476" s="77">
        <v>265.05</v>
      </c>
    </row>
    <row r="5477" spans="1:17" x14ac:dyDescent="0.2">
      <c r="A5477" s="19">
        <v>32401382</v>
      </c>
      <c r="B5477" s="19" t="s">
        <v>2881</v>
      </c>
      <c r="C5477" s="72"/>
      <c r="D5477" s="73">
        <v>5.25</v>
      </c>
      <c r="E5477" s="74">
        <v>0</v>
      </c>
      <c r="G5477" s="75">
        <v>18.402228000000001</v>
      </c>
      <c r="H5477" s="75">
        <v>39.171599999999998</v>
      </c>
      <c r="I5477" s="75">
        <v>37.908000000000001</v>
      </c>
      <c r="J5477" s="75">
        <v>35.802</v>
      </c>
      <c r="K5477" s="75">
        <v>29.483999999999995</v>
      </c>
      <c r="L5477" s="74" t="s">
        <v>674</v>
      </c>
      <c r="M5477" s="75">
        <v>37.908000000000001</v>
      </c>
      <c r="N5477" s="75">
        <v>37.908000000000001</v>
      </c>
      <c r="O5477" s="75">
        <v>37.908000000000001</v>
      </c>
      <c r="P5477" s="75">
        <v>18.402228000000001</v>
      </c>
      <c r="Q5477" s="75">
        <v>39.171599999999998</v>
      </c>
    </row>
    <row r="5478" spans="1:17" x14ac:dyDescent="0.2">
      <c r="A5478" s="19">
        <v>32401697</v>
      </c>
      <c r="B5478" s="19" t="s">
        <v>2879</v>
      </c>
      <c r="C5478" s="72"/>
      <c r="D5478" s="73">
        <v>6.25</v>
      </c>
      <c r="E5478" s="74">
        <v>0</v>
      </c>
      <c r="G5478" s="75">
        <v>145.93976999999998</v>
      </c>
      <c r="H5478" s="75">
        <v>617.70600000000013</v>
      </c>
      <c r="I5478" s="75">
        <v>597.78000000000009</v>
      </c>
      <c r="J5478" s="75">
        <v>564.57000000000005</v>
      </c>
      <c r="K5478" s="75">
        <v>464.94</v>
      </c>
      <c r="L5478" s="76">
        <v>213.66</v>
      </c>
      <c r="M5478" s="75">
        <v>597.78000000000009</v>
      </c>
      <c r="N5478" s="75">
        <v>597.78000000000009</v>
      </c>
      <c r="O5478" s="75">
        <v>597.78000000000009</v>
      </c>
      <c r="P5478" s="77">
        <v>145.93976999999998</v>
      </c>
      <c r="Q5478" s="77">
        <v>617.70600000000013</v>
      </c>
    </row>
    <row r="5479" spans="1:17" x14ac:dyDescent="0.2">
      <c r="A5479" s="19">
        <v>32401705</v>
      </c>
      <c r="B5479" s="19" t="s">
        <v>2849</v>
      </c>
      <c r="C5479" s="72"/>
      <c r="D5479" s="73">
        <v>5.25</v>
      </c>
      <c r="E5479" s="74">
        <v>0</v>
      </c>
      <c r="G5479" s="75">
        <v>156.30097499999999</v>
      </c>
      <c r="H5479" s="75">
        <v>332.70750000000004</v>
      </c>
      <c r="I5479" s="75">
        <v>321.97500000000002</v>
      </c>
      <c r="J5479" s="75">
        <v>304.08749999999998</v>
      </c>
      <c r="K5479" s="75">
        <v>250.42499999999998</v>
      </c>
      <c r="L5479" s="74" t="s">
        <v>674</v>
      </c>
      <c r="M5479" s="75">
        <v>321.97500000000002</v>
      </c>
      <c r="N5479" s="75">
        <v>321.97500000000002</v>
      </c>
      <c r="O5479" s="75">
        <v>321.97500000000002</v>
      </c>
      <c r="P5479" s="75">
        <v>156.30097499999999</v>
      </c>
      <c r="Q5479" s="75">
        <v>332.70750000000004</v>
      </c>
    </row>
    <row r="5480" spans="1:17" x14ac:dyDescent="0.2">
      <c r="A5480" s="19">
        <v>32401747</v>
      </c>
      <c r="B5480" s="19" t="s">
        <v>2847</v>
      </c>
      <c r="C5480" s="72"/>
      <c r="D5480" s="73">
        <v>4.5</v>
      </c>
      <c r="E5480" s="74">
        <v>0</v>
      </c>
      <c r="G5480" s="75">
        <v>0</v>
      </c>
      <c r="H5480" s="75">
        <v>55.800000000000004</v>
      </c>
      <c r="I5480" s="75">
        <v>54</v>
      </c>
      <c r="J5480" s="75">
        <v>51</v>
      </c>
      <c r="K5480" s="75">
        <v>42</v>
      </c>
      <c r="L5480" s="76">
        <v>0</v>
      </c>
      <c r="M5480" s="75">
        <v>54</v>
      </c>
      <c r="N5480" s="75">
        <v>54</v>
      </c>
      <c r="O5480" s="75">
        <v>54</v>
      </c>
      <c r="P5480" s="77">
        <v>0</v>
      </c>
      <c r="Q5480" s="77">
        <v>55.800000000000004</v>
      </c>
    </row>
    <row r="5481" spans="1:17" x14ac:dyDescent="0.2">
      <c r="A5481" s="19">
        <v>32401796</v>
      </c>
      <c r="B5481" s="19" t="s">
        <v>194</v>
      </c>
      <c r="C5481" s="72"/>
      <c r="D5481" s="73">
        <v>18.25</v>
      </c>
      <c r="E5481" s="74">
        <v>0</v>
      </c>
      <c r="G5481" s="75">
        <v>0</v>
      </c>
      <c r="H5481" s="75">
        <v>0</v>
      </c>
      <c r="I5481" s="75">
        <v>0</v>
      </c>
      <c r="J5481" s="75">
        <v>0</v>
      </c>
      <c r="K5481" s="75">
        <v>0</v>
      </c>
      <c r="L5481" s="74" t="s">
        <v>674</v>
      </c>
      <c r="M5481" s="75">
        <v>0</v>
      </c>
      <c r="N5481" s="75">
        <v>0</v>
      </c>
      <c r="O5481" s="75">
        <v>0</v>
      </c>
      <c r="P5481" s="75">
        <v>0</v>
      </c>
      <c r="Q5481" s="75">
        <v>0</v>
      </c>
    </row>
    <row r="5482" spans="1:17" x14ac:dyDescent="0.2">
      <c r="A5482" s="19">
        <v>32401804</v>
      </c>
      <c r="B5482" s="19" t="s">
        <v>133</v>
      </c>
      <c r="C5482" s="72"/>
      <c r="D5482" s="73">
        <v>32.5</v>
      </c>
      <c r="E5482" s="74">
        <v>0</v>
      </c>
      <c r="G5482" s="75">
        <v>0</v>
      </c>
      <c r="H5482" s="75">
        <v>0</v>
      </c>
      <c r="I5482" s="75">
        <v>0</v>
      </c>
      <c r="J5482" s="75">
        <v>0</v>
      </c>
      <c r="K5482" s="75">
        <v>0</v>
      </c>
      <c r="L5482" s="74" t="s">
        <v>674</v>
      </c>
      <c r="M5482" s="75">
        <v>0</v>
      </c>
      <c r="N5482" s="75">
        <v>0</v>
      </c>
      <c r="O5482" s="75">
        <v>0</v>
      </c>
      <c r="P5482" s="75">
        <v>0</v>
      </c>
      <c r="Q5482" s="75">
        <v>0</v>
      </c>
    </row>
    <row r="5483" spans="1:17" x14ac:dyDescent="0.2">
      <c r="A5483" s="19">
        <v>32401820</v>
      </c>
      <c r="B5483" s="19" t="s">
        <v>1414</v>
      </c>
      <c r="C5483" s="72"/>
      <c r="D5483" s="73">
        <v>47</v>
      </c>
      <c r="E5483" s="74">
        <v>0</v>
      </c>
      <c r="G5483" s="75">
        <v>5.4525120000000005</v>
      </c>
      <c r="H5483" s="75">
        <v>11.606400000000001</v>
      </c>
      <c r="I5483" s="75">
        <v>11.232000000000003</v>
      </c>
      <c r="J5483" s="75">
        <v>10.608000000000001</v>
      </c>
      <c r="K5483" s="75">
        <v>8.7359999999999989</v>
      </c>
      <c r="L5483" s="74" t="s">
        <v>674</v>
      </c>
      <c r="M5483" s="75">
        <v>11.232000000000003</v>
      </c>
      <c r="N5483" s="75">
        <v>11.232000000000003</v>
      </c>
      <c r="O5483" s="75">
        <v>11.232000000000003</v>
      </c>
      <c r="P5483" s="75">
        <v>5.4525120000000005</v>
      </c>
      <c r="Q5483" s="75">
        <v>11.606400000000001</v>
      </c>
    </row>
    <row r="5484" spans="1:17" x14ac:dyDescent="0.2">
      <c r="A5484" s="19">
        <v>32401853</v>
      </c>
      <c r="B5484" s="19" t="s">
        <v>2864</v>
      </c>
      <c r="C5484" s="72"/>
      <c r="D5484" s="73">
        <v>18</v>
      </c>
      <c r="E5484" s="74">
        <v>0</v>
      </c>
      <c r="G5484" s="75">
        <v>79.043579999999992</v>
      </c>
      <c r="H5484" s="75">
        <v>376.82670000000002</v>
      </c>
      <c r="I5484" s="75">
        <v>364.67099999999999</v>
      </c>
      <c r="J5484" s="75">
        <v>344.41149999999999</v>
      </c>
      <c r="K5484" s="75">
        <v>283.63299999999998</v>
      </c>
      <c r="L5484" s="76">
        <v>100.872</v>
      </c>
      <c r="M5484" s="75">
        <v>364.67099999999999</v>
      </c>
      <c r="N5484" s="75">
        <v>364.67099999999999</v>
      </c>
      <c r="O5484" s="75">
        <v>364.67099999999999</v>
      </c>
      <c r="P5484" s="77">
        <v>79.043579999999992</v>
      </c>
      <c r="Q5484" s="77">
        <v>376.82670000000002</v>
      </c>
    </row>
    <row r="5485" spans="1:17" x14ac:dyDescent="0.2">
      <c r="A5485" s="19">
        <v>32401887</v>
      </c>
      <c r="B5485" s="19" t="s">
        <v>2902</v>
      </c>
      <c r="C5485" s="72"/>
      <c r="D5485" s="73">
        <v>11.5</v>
      </c>
      <c r="E5485" s="74">
        <v>0</v>
      </c>
      <c r="G5485" s="75">
        <v>79.043579999999992</v>
      </c>
      <c r="H5485" s="75">
        <v>365.25749999999999</v>
      </c>
      <c r="I5485" s="75">
        <v>353.47500000000002</v>
      </c>
      <c r="J5485" s="75">
        <v>333.83749999999998</v>
      </c>
      <c r="K5485" s="75">
        <v>274.92499999999995</v>
      </c>
      <c r="L5485" s="76">
        <v>100.872</v>
      </c>
      <c r="M5485" s="75">
        <v>353.47500000000002</v>
      </c>
      <c r="N5485" s="75">
        <v>353.47500000000002</v>
      </c>
      <c r="O5485" s="75">
        <v>353.47500000000002</v>
      </c>
      <c r="P5485" s="77">
        <v>79.043579999999992</v>
      </c>
      <c r="Q5485" s="77">
        <v>365.25749999999999</v>
      </c>
    </row>
    <row r="5486" spans="1:17" x14ac:dyDescent="0.2">
      <c r="A5486" s="19">
        <v>32401903</v>
      </c>
      <c r="B5486" s="19" t="s">
        <v>173</v>
      </c>
      <c r="C5486" s="72"/>
      <c r="D5486" s="73">
        <v>6.25</v>
      </c>
      <c r="E5486" s="74">
        <v>0</v>
      </c>
      <c r="G5486" s="75">
        <v>0</v>
      </c>
      <c r="H5486" s="75">
        <v>415.76580000000001</v>
      </c>
      <c r="I5486" s="75">
        <v>402.35399999999998</v>
      </c>
      <c r="J5486" s="75">
        <v>380.00099999999998</v>
      </c>
      <c r="K5486" s="75">
        <v>312.94200000000001</v>
      </c>
      <c r="L5486" s="76">
        <v>0</v>
      </c>
      <c r="M5486" s="75">
        <v>402.35399999999998</v>
      </c>
      <c r="N5486" s="75">
        <v>402.35399999999998</v>
      </c>
      <c r="O5486" s="75">
        <v>402.35399999999998</v>
      </c>
      <c r="P5486" s="77">
        <v>0</v>
      </c>
      <c r="Q5486" s="77">
        <v>415.76580000000001</v>
      </c>
    </row>
    <row r="5487" spans="1:17" x14ac:dyDescent="0.2">
      <c r="A5487" s="19">
        <v>32401911</v>
      </c>
      <c r="B5487" s="19" t="s">
        <v>2845</v>
      </c>
      <c r="C5487" s="72"/>
      <c r="D5487" s="73">
        <v>7</v>
      </c>
      <c r="E5487" s="74">
        <v>0</v>
      </c>
      <c r="G5487" s="75">
        <v>79.043579999999992</v>
      </c>
      <c r="H5487" s="75">
        <v>394.18980000000005</v>
      </c>
      <c r="I5487" s="75">
        <v>381.47400000000005</v>
      </c>
      <c r="J5487" s="75">
        <v>360.28100000000001</v>
      </c>
      <c r="K5487" s="75">
        <v>296.702</v>
      </c>
      <c r="L5487" s="76">
        <v>100.872</v>
      </c>
      <c r="M5487" s="75">
        <v>381.47400000000005</v>
      </c>
      <c r="N5487" s="75">
        <v>381.47400000000005</v>
      </c>
      <c r="O5487" s="75">
        <v>381.47400000000005</v>
      </c>
      <c r="P5487" s="77">
        <v>79.043579999999992</v>
      </c>
      <c r="Q5487" s="77">
        <v>394.18980000000005</v>
      </c>
    </row>
    <row r="5488" spans="1:17" x14ac:dyDescent="0.2">
      <c r="A5488" s="19">
        <v>32401937</v>
      </c>
      <c r="B5488" s="19" t="s">
        <v>114</v>
      </c>
      <c r="C5488" s="72"/>
      <c r="D5488" s="73">
        <v>2</v>
      </c>
      <c r="E5488" s="74">
        <v>0</v>
      </c>
      <c r="G5488" s="75">
        <v>79.043579999999992</v>
      </c>
      <c r="H5488" s="75">
        <v>365.25749999999999</v>
      </c>
      <c r="I5488" s="75">
        <v>353.47500000000002</v>
      </c>
      <c r="J5488" s="75">
        <v>333.83749999999998</v>
      </c>
      <c r="K5488" s="75">
        <v>274.92499999999995</v>
      </c>
      <c r="L5488" s="76">
        <v>100.872</v>
      </c>
      <c r="M5488" s="75">
        <v>353.47500000000002</v>
      </c>
      <c r="N5488" s="75">
        <v>353.47500000000002</v>
      </c>
      <c r="O5488" s="75">
        <v>353.47500000000002</v>
      </c>
      <c r="P5488" s="77">
        <v>79.043579999999992</v>
      </c>
      <c r="Q5488" s="77">
        <v>365.25749999999999</v>
      </c>
    </row>
    <row r="5489" spans="1:17" x14ac:dyDescent="0.2">
      <c r="A5489" s="19">
        <v>32401945</v>
      </c>
      <c r="B5489" s="19" t="s">
        <v>161</v>
      </c>
      <c r="C5489" s="72"/>
      <c r="D5489" s="73">
        <v>6</v>
      </c>
      <c r="E5489" s="74">
        <v>0</v>
      </c>
      <c r="G5489" s="75">
        <v>79.043579999999992</v>
      </c>
      <c r="H5489" s="75">
        <v>394.18980000000005</v>
      </c>
      <c r="I5489" s="75">
        <v>381.47400000000005</v>
      </c>
      <c r="J5489" s="75">
        <v>360.28100000000001</v>
      </c>
      <c r="K5489" s="75">
        <v>296.702</v>
      </c>
      <c r="L5489" s="76">
        <v>100.872</v>
      </c>
      <c r="M5489" s="75">
        <v>381.47400000000005</v>
      </c>
      <c r="N5489" s="75">
        <v>381.47400000000005</v>
      </c>
      <c r="O5489" s="75">
        <v>381.47400000000005</v>
      </c>
      <c r="P5489" s="77">
        <v>79.043579999999992</v>
      </c>
      <c r="Q5489" s="77">
        <v>394.18980000000005</v>
      </c>
    </row>
    <row r="5490" spans="1:17" x14ac:dyDescent="0.2">
      <c r="A5490" s="19">
        <v>32401952</v>
      </c>
      <c r="B5490" s="19" t="s">
        <v>4373</v>
      </c>
      <c r="C5490" s="72"/>
      <c r="D5490" s="73">
        <v>14.5</v>
      </c>
      <c r="E5490" s="74">
        <v>0</v>
      </c>
      <c r="G5490" s="75">
        <v>0</v>
      </c>
      <c r="H5490" s="75">
        <v>66.262500000000003</v>
      </c>
      <c r="I5490" s="75">
        <v>64.125</v>
      </c>
      <c r="J5490" s="75">
        <v>60.5625</v>
      </c>
      <c r="K5490" s="75">
        <v>49.875</v>
      </c>
      <c r="L5490" s="76">
        <v>0</v>
      </c>
      <c r="M5490" s="75">
        <v>64.125</v>
      </c>
      <c r="N5490" s="75">
        <v>64.125</v>
      </c>
      <c r="O5490" s="75">
        <v>64.125</v>
      </c>
      <c r="P5490" s="77">
        <v>0</v>
      </c>
      <c r="Q5490" s="77">
        <v>66.262500000000003</v>
      </c>
    </row>
    <row r="5491" spans="1:17" x14ac:dyDescent="0.2">
      <c r="A5491" s="19">
        <v>32401952</v>
      </c>
      <c r="B5491" s="19" t="s">
        <v>4373</v>
      </c>
      <c r="C5491" s="72"/>
      <c r="D5491" s="73">
        <v>14.5</v>
      </c>
      <c r="E5491" s="74">
        <v>0</v>
      </c>
      <c r="G5491" s="75">
        <v>46.346352000000003</v>
      </c>
      <c r="H5491" s="75">
        <v>98.65440000000001</v>
      </c>
      <c r="I5491" s="75">
        <v>95.472000000000008</v>
      </c>
      <c r="J5491" s="75">
        <v>90.167999999999992</v>
      </c>
      <c r="K5491" s="75">
        <v>74.256</v>
      </c>
      <c r="L5491" s="74" t="s">
        <v>674</v>
      </c>
      <c r="M5491" s="75">
        <v>95.472000000000008</v>
      </c>
      <c r="N5491" s="75">
        <v>95.472000000000008</v>
      </c>
      <c r="O5491" s="75">
        <v>95.472000000000008</v>
      </c>
      <c r="P5491" s="75">
        <v>46.346352000000003</v>
      </c>
      <c r="Q5491" s="75">
        <v>98.65440000000001</v>
      </c>
    </row>
    <row r="5492" spans="1:17" x14ac:dyDescent="0.2">
      <c r="A5492" s="19">
        <v>32401952</v>
      </c>
      <c r="B5492" s="19" t="s">
        <v>4373</v>
      </c>
      <c r="C5492" s="72"/>
      <c r="D5492" s="73">
        <v>14.5</v>
      </c>
      <c r="E5492" s="74">
        <v>0</v>
      </c>
      <c r="G5492" s="75">
        <v>118.56537</v>
      </c>
      <c r="H5492" s="75">
        <v>429.81810000000002</v>
      </c>
      <c r="I5492" s="75">
        <v>415.95300000000003</v>
      </c>
      <c r="J5492" s="75">
        <v>392.84449999999998</v>
      </c>
      <c r="K5492" s="75">
        <v>323.51900000000001</v>
      </c>
      <c r="L5492" s="76">
        <v>71.829000000000008</v>
      </c>
      <c r="M5492" s="75">
        <v>415.95300000000003</v>
      </c>
      <c r="N5492" s="75">
        <v>415.95300000000003</v>
      </c>
      <c r="O5492" s="75">
        <v>415.95300000000003</v>
      </c>
      <c r="P5492" s="77">
        <v>71.829000000000008</v>
      </c>
      <c r="Q5492" s="77">
        <v>429.81810000000002</v>
      </c>
    </row>
    <row r="5493" spans="1:17" x14ac:dyDescent="0.2">
      <c r="A5493" s="19">
        <v>32401952</v>
      </c>
      <c r="B5493" s="19" t="s">
        <v>4373</v>
      </c>
      <c r="C5493" s="72"/>
      <c r="D5493" s="73">
        <v>14.5</v>
      </c>
      <c r="E5493" s="74">
        <v>0</v>
      </c>
      <c r="G5493" s="75">
        <v>118.56537</v>
      </c>
      <c r="H5493" s="75">
        <v>429.81810000000002</v>
      </c>
      <c r="I5493" s="75">
        <v>415.95300000000003</v>
      </c>
      <c r="J5493" s="75">
        <v>392.84449999999998</v>
      </c>
      <c r="K5493" s="75">
        <v>323.51900000000001</v>
      </c>
      <c r="L5493" s="76">
        <v>71.829000000000008</v>
      </c>
      <c r="M5493" s="75">
        <v>415.95300000000003</v>
      </c>
      <c r="N5493" s="75">
        <v>415.95300000000003</v>
      </c>
      <c r="O5493" s="75">
        <v>415.95300000000003</v>
      </c>
      <c r="P5493" s="77">
        <v>71.829000000000008</v>
      </c>
      <c r="Q5493" s="77">
        <v>429.81810000000002</v>
      </c>
    </row>
    <row r="5494" spans="1:17" x14ac:dyDescent="0.2">
      <c r="A5494" s="19">
        <v>32401986</v>
      </c>
      <c r="B5494" s="19" t="s">
        <v>180</v>
      </c>
      <c r="C5494" s="72"/>
      <c r="D5494" s="73">
        <v>7.25</v>
      </c>
      <c r="E5494" s="74">
        <v>0</v>
      </c>
      <c r="G5494" s="75">
        <v>118.56537</v>
      </c>
      <c r="H5494" s="75">
        <v>429.81810000000002</v>
      </c>
      <c r="I5494" s="75">
        <v>415.95300000000003</v>
      </c>
      <c r="J5494" s="75">
        <v>392.84449999999998</v>
      </c>
      <c r="K5494" s="75">
        <v>323.51900000000001</v>
      </c>
      <c r="L5494" s="76">
        <v>71.829000000000008</v>
      </c>
      <c r="M5494" s="75">
        <v>415.95300000000003</v>
      </c>
      <c r="N5494" s="75">
        <v>415.95300000000003</v>
      </c>
      <c r="O5494" s="75">
        <v>415.95300000000003</v>
      </c>
      <c r="P5494" s="77">
        <v>71.829000000000008</v>
      </c>
      <c r="Q5494" s="77">
        <v>429.81810000000002</v>
      </c>
    </row>
    <row r="5495" spans="1:17" x14ac:dyDescent="0.2">
      <c r="A5495" s="19">
        <v>32401994</v>
      </c>
      <c r="B5495" s="19" t="s">
        <v>119</v>
      </c>
      <c r="C5495" s="72"/>
      <c r="D5495" s="73">
        <v>20.5</v>
      </c>
      <c r="E5495" s="74">
        <v>0</v>
      </c>
      <c r="G5495" s="75">
        <v>118.56537</v>
      </c>
      <c r="H5495" s="75">
        <v>415.2543</v>
      </c>
      <c r="I5495" s="75">
        <v>401.85899999999998</v>
      </c>
      <c r="J5495" s="75">
        <v>379.5335</v>
      </c>
      <c r="K5495" s="75">
        <v>312.55699999999996</v>
      </c>
      <c r="L5495" s="76">
        <v>71.829000000000008</v>
      </c>
      <c r="M5495" s="75">
        <v>401.85899999999998</v>
      </c>
      <c r="N5495" s="75">
        <v>401.85899999999998</v>
      </c>
      <c r="O5495" s="75">
        <v>401.85899999999998</v>
      </c>
      <c r="P5495" s="77">
        <v>71.829000000000008</v>
      </c>
      <c r="Q5495" s="77">
        <v>415.2543</v>
      </c>
    </row>
    <row r="5496" spans="1:17" x14ac:dyDescent="0.2">
      <c r="A5496" s="19">
        <v>32402018</v>
      </c>
      <c r="B5496" s="19" t="s">
        <v>4128</v>
      </c>
      <c r="C5496" s="72"/>
      <c r="D5496" s="73">
        <v>47.25</v>
      </c>
      <c r="E5496" s="74">
        <v>0</v>
      </c>
      <c r="G5496" s="75">
        <v>192.55229000000003</v>
      </c>
      <c r="H5496" s="75">
        <v>921.30450000000008</v>
      </c>
      <c r="I5496" s="75">
        <v>891.58500000000004</v>
      </c>
      <c r="J5496" s="75">
        <v>842.05250000000001</v>
      </c>
      <c r="K5496" s="75">
        <v>693.45499999999993</v>
      </c>
      <c r="L5496" s="76">
        <v>100.872</v>
      </c>
      <c r="M5496" s="75">
        <v>891.58500000000004</v>
      </c>
      <c r="N5496" s="75">
        <v>891.58500000000004</v>
      </c>
      <c r="O5496" s="75">
        <v>891.58500000000004</v>
      </c>
      <c r="P5496" s="77">
        <v>100.872</v>
      </c>
      <c r="Q5496" s="77">
        <v>921.30450000000008</v>
      </c>
    </row>
    <row r="5497" spans="1:17" x14ac:dyDescent="0.2">
      <c r="A5497" s="19">
        <v>32402026</v>
      </c>
      <c r="B5497" s="19" t="s">
        <v>4131</v>
      </c>
      <c r="C5497" s="72"/>
      <c r="D5497" s="73">
        <v>116</v>
      </c>
      <c r="E5497" s="74">
        <v>0</v>
      </c>
      <c r="G5497" s="75">
        <v>118.56537</v>
      </c>
      <c r="H5497" s="75">
        <v>429.81810000000002</v>
      </c>
      <c r="I5497" s="75">
        <v>415.95300000000003</v>
      </c>
      <c r="J5497" s="75">
        <v>392.84449999999998</v>
      </c>
      <c r="K5497" s="75">
        <v>323.51900000000001</v>
      </c>
      <c r="L5497" s="76">
        <v>71.829000000000008</v>
      </c>
      <c r="M5497" s="75">
        <v>415.95300000000003</v>
      </c>
      <c r="N5497" s="75">
        <v>415.95300000000003</v>
      </c>
      <c r="O5497" s="75">
        <v>415.95300000000003</v>
      </c>
      <c r="P5497" s="77">
        <v>71.829000000000008</v>
      </c>
      <c r="Q5497" s="77">
        <v>429.81810000000002</v>
      </c>
    </row>
    <row r="5498" spans="1:17" x14ac:dyDescent="0.2">
      <c r="A5498" s="19">
        <v>32402034</v>
      </c>
      <c r="B5498" s="19" t="s">
        <v>4130</v>
      </c>
      <c r="C5498" s="72"/>
      <c r="D5498" s="73">
        <v>116</v>
      </c>
      <c r="E5498" s="74">
        <v>0</v>
      </c>
      <c r="G5498" s="75">
        <v>288.35399999999998</v>
      </c>
      <c r="H5498" s="75">
        <v>613.80000000000007</v>
      </c>
      <c r="I5498" s="75">
        <v>594.00000000000011</v>
      </c>
      <c r="J5498" s="75">
        <v>561</v>
      </c>
      <c r="K5498" s="75">
        <v>461.99999999999994</v>
      </c>
      <c r="L5498" s="74" t="s">
        <v>674</v>
      </c>
      <c r="M5498" s="75">
        <v>594.00000000000011</v>
      </c>
      <c r="N5498" s="75">
        <v>594.00000000000011</v>
      </c>
      <c r="O5498" s="75">
        <v>594.00000000000011</v>
      </c>
      <c r="P5498" s="75">
        <v>288.35399999999998</v>
      </c>
      <c r="Q5498" s="75">
        <v>613.80000000000007</v>
      </c>
    </row>
    <row r="5499" spans="1:17" x14ac:dyDescent="0.2">
      <c r="A5499" s="19">
        <v>32402042</v>
      </c>
      <c r="B5499" s="19" t="s">
        <v>2890</v>
      </c>
      <c r="C5499" s="72"/>
      <c r="D5499" s="73">
        <v>5</v>
      </c>
      <c r="E5499" s="74">
        <v>0</v>
      </c>
      <c r="G5499" s="75">
        <v>58.160128</v>
      </c>
      <c r="H5499" s="75">
        <v>123.80160000000001</v>
      </c>
      <c r="I5499" s="75">
        <v>119.80800000000002</v>
      </c>
      <c r="J5499" s="75">
        <v>113.152</v>
      </c>
      <c r="K5499" s="75">
        <v>93.183999999999997</v>
      </c>
      <c r="L5499" s="74" t="s">
        <v>674</v>
      </c>
      <c r="M5499" s="75">
        <v>119.80800000000002</v>
      </c>
      <c r="N5499" s="75">
        <v>119.80800000000002</v>
      </c>
      <c r="O5499" s="75">
        <v>119.80800000000002</v>
      </c>
      <c r="P5499" s="75">
        <v>58.160128</v>
      </c>
      <c r="Q5499" s="75">
        <v>123.80160000000001</v>
      </c>
    </row>
    <row r="5500" spans="1:17" x14ac:dyDescent="0.2">
      <c r="A5500" s="19">
        <v>32402075</v>
      </c>
      <c r="B5500" s="19" t="s">
        <v>2892</v>
      </c>
      <c r="C5500" s="72"/>
      <c r="D5500" s="73">
        <v>5</v>
      </c>
      <c r="E5500" s="74">
        <v>0</v>
      </c>
      <c r="G5500" s="75">
        <v>0</v>
      </c>
      <c r="H5500" s="75">
        <v>124.93620000000001</v>
      </c>
      <c r="I5500" s="75">
        <v>120.90600000000001</v>
      </c>
      <c r="J5500" s="75">
        <v>114.18899999999999</v>
      </c>
      <c r="K5500" s="75">
        <v>94.037999999999997</v>
      </c>
      <c r="L5500" s="76">
        <v>0</v>
      </c>
      <c r="M5500" s="75">
        <v>120.90600000000001</v>
      </c>
      <c r="N5500" s="75">
        <v>120.90600000000001</v>
      </c>
      <c r="O5500" s="75">
        <v>120.90600000000001</v>
      </c>
      <c r="P5500" s="77">
        <v>0</v>
      </c>
      <c r="Q5500" s="77">
        <v>124.93620000000001</v>
      </c>
    </row>
    <row r="5501" spans="1:17" x14ac:dyDescent="0.2">
      <c r="A5501" s="19">
        <v>32402083</v>
      </c>
      <c r="B5501" s="19" t="s">
        <v>210</v>
      </c>
      <c r="C5501" s="72"/>
      <c r="D5501" s="73">
        <v>5.25</v>
      </c>
      <c r="E5501" s="74">
        <v>0</v>
      </c>
      <c r="G5501" s="75">
        <v>59.523256000000003</v>
      </c>
      <c r="H5501" s="75">
        <v>126.70320000000001</v>
      </c>
      <c r="I5501" s="75">
        <v>122.61600000000003</v>
      </c>
      <c r="J5501" s="75">
        <v>115.804</v>
      </c>
      <c r="K5501" s="75">
        <v>95.367999999999995</v>
      </c>
      <c r="L5501" s="74" t="s">
        <v>674</v>
      </c>
      <c r="M5501" s="75">
        <v>122.61600000000003</v>
      </c>
      <c r="N5501" s="75">
        <v>122.61600000000003</v>
      </c>
      <c r="O5501" s="75">
        <v>122.61600000000003</v>
      </c>
      <c r="P5501" s="75">
        <v>59.523256000000003</v>
      </c>
      <c r="Q5501" s="75">
        <v>126.70320000000001</v>
      </c>
    </row>
    <row r="5502" spans="1:17" x14ac:dyDescent="0.2">
      <c r="A5502" s="19">
        <v>32402166</v>
      </c>
      <c r="B5502" s="19" t="s">
        <v>2894</v>
      </c>
      <c r="C5502" s="72"/>
      <c r="D5502" s="73">
        <v>6.25</v>
      </c>
      <c r="E5502" s="74">
        <v>0</v>
      </c>
      <c r="G5502" s="75">
        <v>0</v>
      </c>
      <c r="H5502" s="75">
        <v>644.98289999999997</v>
      </c>
      <c r="I5502" s="75">
        <v>624.17700000000002</v>
      </c>
      <c r="J5502" s="75">
        <v>589.50049999999999</v>
      </c>
      <c r="K5502" s="75">
        <v>485.47099999999995</v>
      </c>
      <c r="L5502" s="76">
        <v>0</v>
      </c>
      <c r="M5502" s="75">
        <v>624.17700000000002</v>
      </c>
      <c r="N5502" s="75">
        <v>624.17700000000002</v>
      </c>
      <c r="O5502" s="75">
        <v>624.17700000000002</v>
      </c>
      <c r="P5502" s="77">
        <v>0</v>
      </c>
      <c r="Q5502" s="77">
        <v>644.98289999999997</v>
      </c>
    </row>
    <row r="5503" spans="1:17" x14ac:dyDescent="0.2">
      <c r="A5503" s="19">
        <v>32402174</v>
      </c>
      <c r="B5503" s="19" t="s">
        <v>2893</v>
      </c>
      <c r="C5503" s="72"/>
      <c r="D5503" s="73">
        <v>4.75</v>
      </c>
      <c r="E5503" s="74">
        <v>0</v>
      </c>
      <c r="G5503" s="75">
        <v>0</v>
      </c>
      <c r="H5503" s="75">
        <v>978.12750000000005</v>
      </c>
      <c r="I5503" s="75">
        <v>946.57500000000005</v>
      </c>
      <c r="J5503" s="75">
        <v>893.98749999999995</v>
      </c>
      <c r="K5503" s="75">
        <v>736.22499999999991</v>
      </c>
      <c r="L5503" s="76">
        <v>0</v>
      </c>
      <c r="M5503" s="75">
        <v>946.57500000000005</v>
      </c>
      <c r="N5503" s="75">
        <v>946.57500000000005</v>
      </c>
      <c r="O5503" s="75">
        <v>946.57500000000005</v>
      </c>
      <c r="P5503" s="77">
        <v>0</v>
      </c>
      <c r="Q5503" s="77">
        <v>978.12750000000005</v>
      </c>
    </row>
    <row r="5504" spans="1:17" x14ac:dyDescent="0.2">
      <c r="A5504" s="19">
        <v>32402216</v>
      </c>
      <c r="B5504" s="19" t="s">
        <v>232</v>
      </c>
      <c r="C5504" s="72"/>
      <c r="D5504" s="73">
        <v>6</v>
      </c>
      <c r="E5504" s="74">
        <v>0</v>
      </c>
      <c r="G5504" s="75">
        <v>0</v>
      </c>
      <c r="H5504" s="75">
        <v>589.33170000000007</v>
      </c>
      <c r="I5504" s="75">
        <v>570.32100000000003</v>
      </c>
      <c r="J5504" s="75">
        <v>538.63650000000007</v>
      </c>
      <c r="K5504" s="75">
        <v>443.58300000000003</v>
      </c>
      <c r="L5504" s="76">
        <v>0</v>
      </c>
      <c r="M5504" s="75">
        <v>570.32100000000003</v>
      </c>
      <c r="N5504" s="75">
        <v>570.32100000000003</v>
      </c>
      <c r="O5504" s="75">
        <v>570.32100000000003</v>
      </c>
      <c r="P5504" s="77">
        <v>0</v>
      </c>
      <c r="Q5504" s="77">
        <v>589.33170000000007</v>
      </c>
    </row>
    <row r="5505" spans="1:17" x14ac:dyDescent="0.2">
      <c r="A5505" s="19">
        <v>32402240</v>
      </c>
      <c r="B5505" s="19" t="s">
        <v>4127</v>
      </c>
      <c r="C5505" s="72"/>
      <c r="D5505" s="73">
        <v>47.5</v>
      </c>
      <c r="E5505" s="74">
        <v>0</v>
      </c>
      <c r="G5505" s="75">
        <v>0</v>
      </c>
      <c r="H5505" s="75">
        <v>111.83250000000001</v>
      </c>
      <c r="I5505" s="75">
        <v>108.22500000000001</v>
      </c>
      <c r="J5505" s="75">
        <v>102.21249999999999</v>
      </c>
      <c r="K5505" s="75">
        <v>84.174999999999997</v>
      </c>
      <c r="L5505" s="76">
        <v>0</v>
      </c>
      <c r="M5505" s="75">
        <v>108.22500000000001</v>
      </c>
      <c r="N5505" s="75">
        <v>108.22500000000001</v>
      </c>
      <c r="O5505" s="75">
        <v>108.22500000000001</v>
      </c>
      <c r="P5505" s="77">
        <v>0</v>
      </c>
      <c r="Q5505" s="77">
        <v>111.83250000000001</v>
      </c>
    </row>
    <row r="5506" spans="1:17" x14ac:dyDescent="0.2">
      <c r="A5506" s="19">
        <v>32402257</v>
      </c>
      <c r="B5506" s="19" t="s">
        <v>4129</v>
      </c>
      <c r="C5506" s="72"/>
      <c r="D5506" s="73">
        <v>92.75</v>
      </c>
      <c r="E5506" s="74">
        <v>0</v>
      </c>
      <c r="G5506" s="75">
        <v>0</v>
      </c>
      <c r="H5506" s="75">
        <v>110.5026</v>
      </c>
      <c r="I5506" s="75">
        <v>106.938</v>
      </c>
      <c r="J5506" s="75">
        <v>100.99699999999999</v>
      </c>
      <c r="K5506" s="75">
        <v>83.173999999999992</v>
      </c>
      <c r="L5506" s="76">
        <v>0</v>
      </c>
      <c r="M5506" s="75">
        <v>106.938</v>
      </c>
      <c r="N5506" s="75">
        <v>106.938</v>
      </c>
      <c r="O5506" s="75">
        <v>106.938</v>
      </c>
      <c r="P5506" s="77">
        <v>0</v>
      </c>
      <c r="Q5506" s="77">
        <v>110.5026</v>
      </c>
    </row>
    <row r="5507" spans="1:17" x14ac:dyDescent="0.2">
      <c r="A5507" s="19">
        <v>32402265</v>
      </c>
      <c r="B5507" s="19" t="s">
        <v>447</v>
      </c>
      <c r="C5507" s="72"/>
      <c r="D5507" s="73">
        <v>58.25</v>
      </c>
      <c r="E5507" s="74">
        <v>0</v>
      </c>
      <c r="G5507" s="75">
        <v>543.19173999999998</v>
      </c>
      <c r="H5507" s="75">
        <v>2627.25</v>
      </c>
      <c r="I5507" s="75">
        <v>2542.5</v>
      </c>
      <c r="J5507" s="75">
        <v>2401.25</v>
      </c>
      <c r="K5507" s="75">
        <v>1977.4999999999998</v>
      </c>
      <c r="L5507" s="76">
        <v>687.49199999999996</v>
      </c>
      <c r="M5507" s="75">
        <v>2542.5</v>
      </c>
      <c r="N5507" s="75">
        <v>2542.5</v>
      </c>
      <c r="O5507" s="75">
        <v>2542.5</v>
      </c>
      <c r="P5507" s="77">
        <v>543.19173999999998</v>
      </c>
      <c r="Q5507" s="77">
        <v>2627.25</v>
      </c>
    </row>
    <row r="5508" spans="1:17" x14ac:dyDescent="0.2">
      <c r="A5508" s="19">
        <v>32402273</v>
      </c>
      <c r="B5508" s="19" t="s">
        <v>4132</v>
      </c>
      <c r="C5508" s="72"/>
      <c r="D5508" s="73">
        <v>43</v>
      </c>
      <c r="E5508" s="74">
        <v>0</v>
      </c>
      <c r="G5508" s="75">
        <v>12.123975</v>
      </c>
      <c r="H5508" s="75">
        <v>25.807500000000001</v>
      </c>
      <c r="I5508" s="75">
        <v>24.975000000000005</v>
      </c>
      <c r="J5508" s="75">
        <v>23.587499999999999</v>
      </c>
      <c r="K5508" s="75">
        <v>19.424999999999997</v>
      </c>
      <c r="L5508" s="74" t="s">
        <v>674</v>
      </c>
      <c r="M5508" s="75">
        <v>24.975000000000005</v>
      </c>
      <c r="N5508" s="75">
        <v>24.975000000000005</v>
      </c>
      <c r="O5508" s="75">
        <v>24.975000000000005</v>
      </c>
      <c r="P5508" s="75">
        <v>12.123975</v>
      </c>
      <c r="Q5508" s="75">
        <v>25.807500000000001</v>
      </c>
    </row>
    <row r="5509" spans="1:17" x14ac:dyDescent="0.2">
      <c r="A5509" s="19">
        <v>32402349</v>
      </c>
      <c r="B5509" s="19" t="s">
        <v>1992</v>
      </c>
      <c r="C5509" s="72"/>
      <c r="D5509" s="73">
        <v>1.5</v>
      </c>
      <c r="E5509" s="74">
        <v>0</v>
      </c>
      <c r="G5509" s="75">
        <v>12.608934</v>
      </c>
      <c r="H5509" s="75">
        <v>26.8398</v>
      </c>
      <c r="I5509" s="75">
        <v>25.974000000000004</v>
      </c>
      <c r="J5509" s="75">
        <v>24.530999999999999</v>
      </c>
      <c r="K5509" s="75">
        <v>20.201999999999998</v>
      </c>
      <c r="L5509" s="74" t="s">
        <v>674</v>
      </c>
      <c r="M5509" s="75">
        <v>25.974000000000004</v>
      </c>
      <c r="N5509" s="75">
        <v>25.974000000000004</v>
      </c>
      <c r="O5509" s="75">
        <v>25.974000000000004</v>
      </c>
      <c r="P5509" s="75">
        <v>12.608934</v>
      </c>
      <c r="Q5509" s="75">
        <v>26.8398</v>
      </c>
    </row>
    <row r="5510" spans="1:17" x14ac:dyDescent="0.2">
      <c r="A5510" s="19">
        <v>32402364</v>
      </c>
      <c r="B5510" s="19" t="s">
        <v>278</v>
      </c>
      <c r="C5510" s="72"/>
      <c r="D5510" s="73">
        <v>39.75</v>
      </c>
      <c r="E5510" s="74">
        <v>0</v>
      </c>
      <c r="G5510" s="75">
        <v>299.9778</v>
      </c>
      <c r="H5510" s="75">
        <v>675.85890000000006</v>
      </c>
      <c r="I5510" s="75">
        <v>654.05700000000002</v>
      </c>
      <c r="J5510" s="75">
        <v>617.72050000000002</v>
      </c>
      <c r="K5510" s="75">
        <v>508.71099999999996</v>
      </c>
      <c r="L5510" s="76">
        <v>100.872</v>
      </c>
      <c r="M5510" s="75">
        <v>654.05700000000002</v>
      </c>
      <c r="N5510" s="75">
        <v>654.05700000000002</v>
      </c>
      <c r="O5510" s="75">
        <v>654.05700000000002</v>
      </c>
      <c r="P5510" s="77">
        <v>100.872</v>
      </c>
      <c r="Q5510" s="77">
        <v>675.85890000000006</v>
      </c>
    </row>
    <row r="5511" spans="1:17" x14ac:dyDescent="0.2">
      <c r="A5511" s="19">
        <v>32402513</v>
      </c>
      <c r="B5511" s="19" t="s">
        <v>166</v>
      </c>
      <c r="C5511" s="72"/>
      <c r="D5511" s="73">
        <v>2</v>
      </c>
      <c r="E5511" s="74">
        <v>0</v>
      </c>
      <c r="G5511" s="75">
        <v>299.9778</v>
      </c>
      <c r="H5511" s="75">
        <v>679.75559999999996</v>
      </c>
      <c r="I5511" s="75">
        <v>657.82799999999997</v>
      </c>
      <c r="J5511" s="75">
        <v>621.28199999999993</v>
      </c>
      <c r="K5511" s="75">
        <v>511.64399999999995</v>
      </c>
      <c r="L5511" s="76">
        <v>100.872</v>
      </c>
      <c r="M5511" s="75">
        <v>657.82799999999997</v>
      </c>
      <c r="N5511" s="75">
        <v>657.82799999999997</v>
      </c>
      <c r="O5511" s="75">
        <v>657.82799999999997</v>
      </c>
      <c r="P5511" s="77">
        <v>100.872</v>
      </c>
      <c r="Q5511" s="77">
        <v>679.75559999999996</v>
      </c>
    </row>
    <row r="5512" spans="1:17" x14ac:dyDescent="0.2">
      <c r="A5512" s="19">
        <v>32402521</v>
      </c>
      <c r="B5512" s="19" t="s">
        <v>2259</v>
      </c>
      <c r="C5512" s="72"/>
      <c r="D5512" s="73">
        <v>1.5</v>
      </c>
      <c r="E5512" s="74">
        <v>0</v>
      </c>
      <c r="G5512" s="75">
        <v>299.9778</v>
      </c>
      <c r="H5512" s="75">
        <v>674.71500000000003</v>
      </c>
      <c r="I5512" s="75">
        <v>652.95000000000005</v>
      </c>
      <c r="J5512" s="75">
        <v>616.67499999999995</v>
      </c>
      <c r="K5512" s="75">
        <v>507.84999999999997</v>
      </c>
      <c r="L5512" s="76">
        <v>100.872</v>
      </c>
      <c r="M5512" s="75">
        <v>652.95000000000005</v>
      </c>
      <c r="N5512" s="75">
        <v>652.95000000000005</v>
      </c>
      <c r="O5512" s="75">
        <v>652.95000000000005</v>
      </c>
      <c r="P5512" s="77">
        <v>100.872</v>
      </c>
      <c r="Q5512" s="77">
        <v>674.71500000000003</v>
      </c>
    </row>
    <row r="5513" spans="1:17" x14ac:dyDescent="0.2">
      <c r="A5513" s="19">
        <v>32402562</v>
      </c>
      <c r="B5513" s="19" t="s">
        <v>4747</v>
      </c>
      <c r="C5513" s="72"/>
      <c r="D5513" s="73">
        <v>34.5</v>
      </c>
      <c r="E5513" s="74">
        <v>0</v>
      </c>
      <c r="G5513" s="75">
        <v>2329.8655999999996</v>
      </c>
      <c r="H5513" s="75">
        <v>644.26679999999999</v>
      </c>
      <c r="I5513" s="75">
        <v>623.48400000000004</v>
      </c>
      <c r="J5513" s="75">
        <v>588.846</v>
      </c>
      <c r="K5513" s="75">
        <v>484.93199999999996</v>
      </c>
      <c r="L5513" s="76">
        <v>1460.4660000000001</v>
      </c>
      <c r="M5513" s="75">
        <v>623.48400000000004</v>
      </c>
      <c r="N5513" s="75">
        <v>623.48400000000004</v>
      </c>
      <c r="O5513" s="75">
        <v>623.48400000000004</v>
      </c>
      <c r="P5513" s="77">
        <v>484.93199999999996</v>
      </c>
      <c r="Q5513" s="77">
        <v>2329.8655999999996</v>
      </c>
    </row>
    <row r="5514" spans="1:17" x14ac:dyDescent="0.2">
      <c r="A5514" s="19">
        <v>32402596</v>
      </c>
      <c r="B5514" s="19" t="s">
        <v>1392</v>
      </c>
      <c r="C5514" s="72"/>
      <c r="D5514" s="73">
        <v>12.75</v>
      </c>
      <c r="E5514" s="74">
        <v>0</v>
      </c>
      <c r="G5514" s="75">
        <v>2329.8655999999996</v>
      </c>
      <c r="H5514" s="75">
        <v>644.26679999999999</v>
      </c>
      <c r="I5514" s="75">
        <v>623.48400000000004</v>
      </c>
      <c r="J5514" s="75">
        <v>588.846</v>
      </c>
      <c r="K5514" s="75">
        <v>484.93199999999996</v>
      </c>
      <c r="L5514" s="76">
        <v>1460.4660000000001</v>
      </c>
      <c r="M5514" s="75">
        <v>623.48400000000004</v>
      </c>
      <c r="N5514" s="75">
        <v>623.48400000000004</v>
      </c>
      <c r="O5514" s="75">
        <v>623.48400000000004</v>
      </c>
      <c r="P5514" s="77">
        <v>484.93199999999996</v>
      </c>
      <c r="Q5514" s="77">
        <v>2329.8655999999996</v>
      </c>
    </row>
    <row r="5515" spans="1:17" x14ac:dyDescent="0.2">
      <c r="A5515" s="19">
        <v>32402604</v>
      </c>
      <c r="B5515" s="19" t="s">
        <v>4655</v>
      </c>
      <c r="C5515" s="72"/>
      <c r="D5515" s="73">
        <v>47.5</v>
      </c>
      <c r="E5515" s="74">
        <v>0</v>
      </c>
      <c r="G5515" s="75">
        <v>2329.8655999999996</v>
      </c>
      <c r="H5515" s="75">
        <v>644.26679999999999</v>
      </c>
      <c r="I5515" s="75">
        <v>623.48400000000004</v>
      </c>
      <c r="J5515" s="75">
        <v>588.846</v>
      </c>
      <c r="K5515" s="75">
        <v>484.93199999999996</v>
      </c>
      <c r="L5515" s="76">
        <v>1460.4660000000001</v>
      </c>
      <c r="M5515" s="75">
        <v>623.48400000000004</v>
      </c>
      <c r="N5515" s="75">
        <v>623.48400000000004</v>
      </c>
      <c r="O5515" s="75">
        <v>623.48400000000004</v>
      </c>
      <c r="P5515" s="77">
        <v>484.93199999999996</v>
      </c>
      <c r="Q5515" s="77">
        <v>2329.8655999999996</v>
      </c>
    </row>
    <row r="5516" spans="1:17" x14ac:dyDescent="0.2">
      <c r="A5516" s="19">
        <v>32402612</v>
      </c>
      <c r="B5516" s="19" t="s">
        <v>501</v>
      </c>
      <c r="C5516" s="72"/>
      <c r="D5516" s="73">
        <v>108</v>
      </c>
      <c r="E5516" s="74">
        <v>0</v>
      </c>
      <c r="G5516" s="75">
        <v>610.24007500000005</v>
      </c>
      <c r="H5516" s="75">
        <v>1298.9775</v>
      </c>
      <c r="I5516" s="75">
        <v>1257.0750000000003</v>
      </c>
      <c r="J5516" s="75">
        <v>1187.2375</v>
      </c>
      <c r="K5516" s="75">
        <v>977.72499999999991</v>
      </c>
      <c r="L5516" s="74" t="s">
        <v>674</v>
      </c>
      <c r="M5516" s="75">
        <v>1257.0750000000003</v>
      </c>
      <c r="N5516" s="75">
        <v>1257.0750000000003</v>
      </c>
      <c r="O5516" s="75">
        <v>1257.0750000000003</v>
      </c>
      <c r="P5516" s="75">
        <v>610.24007500000005</v>
      </c>
      <c r="Q5516" s="75">
        <v>1298.9775</v>
      </c>
    </row>
    <row r="5517" spans="1:17" x14ac:dyDescent="0.2">
      <c r="A5517" s="19">
        <v>32402620</v>
      </c>
      <c r="B5517" s="19" t="s">
        <v>5003</v>
      </c>
      <c r="C5517" s="72"/>
      <c r="D5517" s="73">
        <v>189.5</v>
      </c>
      <c r="E5517" s="74">
        <v>0</v>
      </c>
      <c r="G5517" s="75">
        <v>85.523175000000009</v>
      </c>
      <c r="H5517" s="75">
        <v>182.04750000000001</v>
      </c>
      <c r="I5517" s="75">
        <v>176.17500000000004</v>
      </c>
      <c r="J5517" s="75">
        <v>166.38749999999999</v>
      </c>
      <c r="K5517" s="75">
        <v>137.02499999999998</v>
      </c>
      <c r="L5517" s="74" t="s">
        <v>674</v>
      </c>
      <c r="M5517" s="75">
        <v>176.17500000000004</v>
      </c>
      <c r="N5517" s="75">
        <v>176.17500000000004</v>
      </c>
      <c r="O5517" s="75">
        <v>176.17500000000004</v>
      </c>
      <c r="P5517" s="75">
        <v>85.523175000000009</v>
      </c>
      <c r="Q5517" s="75">
        <v>182.04750000000001</v>
      </c>
    </row>
    <row r="5518" spans="1:17" x14ac:dyDescent="0.2">
      <c r="A5518" s="19">
        <v>32402745</v>
      </c>
      <c r="B5518" s="19" t="s">
        <v>1404</v>
      </c>
      <c r="C5518" s="72"/>
      <c r="D5518" s="73">
        <v>35.75</v>
      </c>
      <c r="E5518" s="74">
        <v>0</v>
      </c>
      <c r="G5518" s="75">
        <v>6.0832000000000006</v>
      </c>
      <c r="H5518" s="75">
        <v>63.984000000000002</v>
      </c>
      <c r="I5518" s="75">
        <v>61.92</v>
      </c>
      <c r="J5518" s="75">
        <v>58.48</v>
      </c>
      <c r="K5518" s="75">
        <v>48.16</v>
      </c>
      <c r="L5518" s="76">
        <v>0</v>
      </c>
      <c r="M5518" s="75">
        <v>61.92</v>
      </c>
      <c r="N5518" s="75">
        <v>61.92</v>
      </c>
      <c r="O5518" s="75">
        <v>61.92</v>
      </c>
      <c r="P5518" s="77">
        <v>0</v>
      </c>
      <c r="Q5518" s="77">
        <v>63.984000000000002</v>
      </c>
    </row>
    <row r="5519" spans="1:17" x14ac:dyDescent="0.2">
      <c r="A5519" s="19">
        <v>32402752</v>
      </c>
      <c r="B5519" s="19" t="s">
        <v>1407</v>
      </c>
      <c r="C5519" s="72"/>
      <c r="D5519" s="73">
        <v>55.5</v>
      </c>
      <c r="E5519" s="74">
        <v>0</v>
      </c>
      <c r="G5519" s="75">
        <v>379.02138000000002</v>
      </c>
      <c r="H5519" s="75">
        <v>182.45670000000001</v>
      </c>
      <c r="I5519" s="75">
        <v>176.571</v>
      </c>
      <c r="J5519" s="75">
        <v>166.76149999999998</v>
      </c>
      <c r="K5519" s="75">
        <v>137.333</v>
      </c>
      <c r="L5519" s="76">
        <v>124.515</v>
      </c>
      <c r="M5519" s="75">
        <v>176.571</v>
      </c>
      <c r="N5519" s="75">
        <v>176.571</v>
      </c>
      <c r="O5519" s="75">
        <v>176.571</v>
      </c>
      <c r="P5519" s="77">
        <v>124.515</v>
      </c>
      <c r="Q5519" s="77">
        <v>379.02138000000002</v>
      </c>
    </row>
    <row r="5520" spans="1:17" x14ac:dyDescent="0.2">
      <c r="A5520" s="19">
        <v>32402752</v>
      </c>
      <c r="B5520" s="19" t="s">
        <v>1407</v>
      </c>
      <c r="C5520" s="72"/>
      <c r="D5520" s="73">
        <v>55.5</v>
      </c>
      <c r="E5520" s="74">
        <v>0</v>
      </c>
      <c r="G5520" s="75">
        <v>744.86883</v>
      </c>
      <c r="H5520" s="75">
        <v>10864.055400000001</v>
      </c>
      <c r="I5520" s="75">
        <v>10513.602000000001</v>
      </c>
      <c r="J5520" s="75">
        <v>9929.5130000000008</v>
      </c>
      <c r="K5520" s="75">
        <v>8177.2460000000001</v>
      </c>
      <c r="L5520" s="76">
        <v>0</v>
      </c>
      <c r="M5520" s="75">
        <v>10513.602000000001</v>
      </c>
      <c r="N5520" s="75">
        <v>10513.602000000001</v>
      </c>
      <c r="O5520" s="75">
        <v>10513.602000000001</v>
      </c>
      <c r="P5520" s="77">
        <v>0</v>
      </c>
      <c r="Q5520" s="77">
        <v>10864.055400000001</v>
      </c>
    </row>
    <row r="5521" spans="1:17" x14ac:dyDescent="0.2">
      <c r="A5521" s="19">
        <v>32402760</v>
      </c>
      <c r="B5521" s="19" t="s">
        <v>242</v>
      </c>
      <c r="C5521" s="72"/>
      <c r="D5521" s="73">
        <v>19.5</v>
      </c>
      <c r="E5521" s="74">
        <v>0</v>
      </c>
      <c r="G5521" s="75">
        <v>886.74045999999998</v>
      </c>
      <c r="H5521" s="75">
        <v>19868.259600000001</v>
      </c>
      <c r="I5521" s="75">
        <v>19227.348000000002</v>
      </c>
      <c r="J5521" s="75">
        <v>18159.162</v>
      </c>
      <c r="K5521" s="75">
        <v>14954.603999999999</v>
      </c>
      <c r="L5521" s="76">
        <v>0</v>
      </c>
      <c r="M5521" s="75">
        <v>19227.348000000002</v>
      </c>
      <c r="N5521" s="75">
        <v>19227.348000000002</v>
      </c>
      <c r="O5521" s="75">
        <v>19227.348000000002</v>
      </c>
      <c r="P5521" s="77">
        <v>0</v>
      </c>
      <c r="Q5521" s="77">
        <v>19868.259600000001</v>
      </c>
    </row>
    <row r="5522" spans="1:17" x14ac:dyDescent="0.2">
      <c r="A5522" s="19">
        <v>32402760</v>
      </c>
      <c r="B5522" s="19" t="s">
        <v>242</v>
      </c>
      <c r="C5522" s="72"/>
      <c r="D5522" s="73">
        <v>19.5</v>
      </c>
      <c r="E5522" s="74">
        <v>0</v>
      </c>
      <c r="G5522" s="75">
        <v>142.89816999999999</v>
      </c>
      <c r="H5522" s="75">
        <v>2051.0684999999999</v>
      </c>
      <c r="I5522" s="75">
        <v>1984.905</v>
      </c>
      <c r="J5522" s="75">
        <v>1874.6324999999997</v>
      </c>
      <c r="K5522" s="75">
        <v>1543.8149999999998</v>
      </c>
      <c r="L5522" s="76">
        <v>0</v>
      </c>
      <c r="M5522" s="75">
        <v>1984.905</v>
      </c>
      <c r="N5522" s="75">
        <v>1984.905</v>
      </c>
      <c r="O5522" s="75">
        <v>1984.905</v>
      </c>
      <c r="P5522" s="77">
        <v>0</v>
      </c>
      <c r="Q5522" s="77">
        <v>2051.0684999999999</v>
      </c>
    </row>
    <row r="5523" spans="1:17" x14ac:dyDescent="0.2">
      <c r="A5523" s="19">
        <v>32402760</v>
      </c>
      <c r="B5523" s="19" t="s">
        <v>242</v>
      </c>
      <c r="C5523" s="72"/>
      <c r="D5523" s="73">
        <v>19.5</v>
      </c>
      <c r="E5523" s="74">
        <v>0</v>
      </c>
      <c r="G5523" s="75">
        <v>698.25630999999998</v>
      </c>
      <c r="H5523" s="75">
        <v>17288.309400000002</v>
      </c>
      <c r="I5523" s="75">
        <v>16730.622000000003</v>
      </c>
      <c r="J5523" s="75">
        <v>15801.143000000002</v>
      </c>
      <c r="K5523" s="75">
        <v>13012.706</v>
      </c>
      <c r="L5523" s="76">
        <v>0</v>
      </c>
      <c r="M5523" s="75">
        <v>16730.622000000003</v>
      </c>
      <c r="N5523" s="75">
        <v>16730.622000000003</v>
      </c>
      <c r="O5523" s="75">
        <v>16730.622000000003</v>
      </c>
      <c r="P5523" s="77">
        <v>0</v>
      </c>
      <c r="Q5523" s="77">
        <v>17288.309400000002</v>
      </c>
    </row>
    <row r="5524" spans="1:17" x14ac:dyDescent="0.2">
      <c r="A5524" s="19">
        <v>32402760</v>
      </c>
      <c r="B5524" s="19" t="s">
        <v>242</v>
      </c>
      <c r="C5524" s="72"/>
      <c r="D5524" s="73">
        <v>19.5</v>
      </c>
      <c r="E5524" s="74">
        <v>0</v>
      </c>
      <c r="G5524" s="75">
        <v>0</v>
      </c>
      <c r="H5524" s="75" t="e">
        <v>#N/A</v>
      </c>
      <c r="I5524" s="75" t="e">
        <v>#N/A</v>
      </c>
      <c r="J5524" s="75" t="e">
        <v>#N/A</v>
      </c>
      <c r="K5524" s="75" t="e">
        <v>#N/A</v>
      </c>
      <c r="L5524" s="76">
        <v>0</v>
      </c>
      <c r="M5524" s="75" t="e">
        <v>#N/A</v>
      </c>
      <c r="N5524" s="75" t="e">
        <v>#N/A</v>
      </c>
      <c r="O5524" s="75" t="e">
        <v>#N/A</v>
      </c>
      <c r="P5524" s="77"/>
      <c r="Q5524" s="77"/>
    </row>
    <row r="5525" spans="1:17" x14ac:dyDescent="0.2">
      <c r="A5525" s="19">
        <v>32402760</v>
      </c>
      <c r="B5525" s="19" t="s">
        <v>242</v>
      </c>
      <c r="C5525" s="72"/>
      <c r="D5525" s="73">
        <v>19.5</v>
      </c>
      <c r="E5525" s="74">
        <v>0</v>
      </c>
      <c r="G5525" s="75">
        <v>0</v>
      </c>
      <c r="H5525" s="75" t="e">
        <v>#N/A</v>
      </c>
      <c r="I5525" s="75" t="e">
        <v>#N/A</v>
      </c>
      <c r="J5525" s="75" t="e">
        <v>#N/A</v>
      </c>
      <c r="K5525" s="75" t="e">
        <v>#N/A</v>
      </c>
      <c r="L5525" s="76">
        <v>0</v>
      </c>
      <c r="M5525" s="75" t="e">
        <v>#N/A</v>
      </c>
      <c r="N5525" s="75" t="e">
        <v>#N/A</v>
      </c>
      <c r="O5525" s="75" t="e">
        <v>#N/A</v>
      </c>
      <c r="P5525" s="77"/>
      <c r="Q5525" s="77"/>
    </row>
    <row r="5526" spans="1:17" x14ac:dyDescent="0.2">
      <c r="A5526" s="19">
        <v>32402760</v>
      </c>
      <c r="B5526" s="19" t="s">
        <v>242</v>
      </c>
      <c r="C5526" s="72"/>
      <c r="D5526" s="73">
        <v>19.5</v>
      </c>
      <c r="E5526" s="74">
        <v>0</v>
      </c>
      <c r="G5526" s="75">
        <v>0</v>
      </c>
      <c r="H5526" s="75">
        <v>220.10310000000001</v>
      </c>
      <c r="I5526" s="75">
        <v>213.00299999999999</v>
      </c>
      <c r="J5526" s="75">
        <v>201.16949999999997</v>
      </c>
      <c r="K5526" s="75">
        <v>165.66899999999998</v>
      </c>
      <c r="L5526" s="76">
        <v>0</v>
      </c>
      <c r="M5526" s="75">
        <v>213.00299999999999</v>
      </c>
      <c r="N5526" s="75">
        <v>213.00299999999999</v>
      </c>
      <c r="O5526" s="75">
        <v>213.00299999999999</v>
      </c>
      <c r="P5526" s="77">
        <v>0</v>
      </c>
      <c r="Q5526" s="77">
        <v>220.10310000000001</v>
      </c>
    </row>
    <row r="5527" spans="1:17" x14ac:dyDescent="0.2">
      <c r="A5527" s="19">
        <v>32402760</v>
      </c>
      <c r="B5527" s="19" t="s">
        <v>242</v>
      </c>
      <c r="C5527" s="72"/>
      <c r="D5527" s="73">
        <v>19.5</v>
      </c>
      <c r="E5527" s="74">
        <v>0</v>
      </c>
      <c r="G5527" s="75">
        <v>137.82249999999999</v>
      </c>
      <c r="H5527" s="75">
        <v>90.051900000000003</v>
      </c>
      <c r="I5527" s="75">
        <v>87.147000000000006</v>
      </c>
      <c r="J5527" s="75">
        <v>82.305499999999995</v>
      </c>
      <c r="K5527" s="75">
        <v>67.780999999999992</v>
      </c>
      <c r="L5527" s="76">
        <v>30.087</v>
      </c>
      <c r="M5527" s="75">
        <v>87.147000000000006</v>
      </c>
      <c r="N5527" s="75">
        <v>87.147000000000006</v>
      </c>
      <c r="O5527" s="75">
        <v>87.147000000000006</v>
      </c>
      <c r="P5527" s="77">
        <v>30.087</v>
      </c>
      <c r="Q5527" s="77">
        <v>137.82249999999999</v>
      </c>
    </row>
    <row r="5528" spans="1:17" x14ac:dyDescent="0.2">
      <c r="A5528" s="19">
        <v>32402778</v>
      </c>
      <c r="B5528" s="19" t="s">
        <v>235</v>
      </c>
      <c r="C5528" s="72"/>
      <c r="D5528" s="73">
        <v>4.25</v>
      </c>
      <c r="E5528" s="74">
        <v>0</v>
      </c>
      <c r="G5528" s="75">
        <v>526.97620999999992</v>
      </c>
      <c r="H5528" s="75">
        <v>4991.3379000000004</v>
      </c>
      <c r="I5528" s="75">
        <v>4830.3270000000002</v>
      </c>
      <c r="J5528" s="75">
        <v>4561.9754999999996</v>
      </c>
      <c r="K5528" s="75">
        <v>3756.9209999999994</v>
      </c>
      <c r="L5528" s="76">
        <v>4136.5709999999999</v>
      </c>
      <c r="M5528" s="75">
        <v>4830.3270000000002</v>
      </c>
      <c r="N5528" s="75">
        <v>4830.3270000000002</v>
      </c>
      <c r="O5528" s="75">
        <v>4830.3270000000002</v>
      </c>
      <c r="P5528" s="77">
        <v>526.97620999999992</v>
      </c>
      <c r="Q5528" s="77">
        <v>4991.3379000000004</v>
      </c>
    </row>
    <row r="5529" spans="1:17" x14ac:dyDescent="0.2">
      <c r="A5529" s="19">
        <v>32402802</v>
      </c>
      <c r="B5529" s="19" t="s">
        <v>4205</v>
      </c>
      <c r="C5529" s="72"/>
      <c r="D5529" s="73">
        <v>17.25</v>
      </c>
      <c r="E5529" s="74">
        <v>0</v>
      </c>
      <c r="G5529" s="75">
        <v>698.25630999999998</v>
      </c>
      <c r="H5529" s="75">
        <v>17288.309400000002</v>
      </c>
      <c r="I5529" s="75">
        <v>16730.622000000003</v>
      </c>
      <c r="J5529" s="75">
        <v>15801.143000000002</v>
      </c>
      <c r="K5529" s="75">
        <v>13012.706</v>
      </c>
      <c r="L5529" s="76">
        <v>0</v>
      </c>
      <c r="M5529" s="75">
        <v>16730.622000000003</v>
      </c>
      <c r="N5529" s="75">
        <v>16730.622000000003</v>
      </c>
      <c r="O5529" s="75">
        <v>16730.622000000003</v>
      </c>
      <c r="P5529" s="77">
        <v>0</v>
      </c>
      <c r="Q5529" s="77">
        <v>17288.309400000002</v>
      </c>
    </row>
    <row r="5530" spans="1:17" x14ac:dyDescent="0.2">
      <c r="A5530" s="19">
        <v>32402810</v>
      </c>
      <c r="B5530" s="19" t="s">
        <v>4208</v>
      </c>
      <c r="C5530" s="72"/>
      <c r="D5530" s="73">
        <v>18.25</v>
      </c>
      <c r="E5530" s="74">
        <v>0</v>
      </c>
      <c r="G5530" s="75">
        <v>621.22779000000003</v>
      </c>
      <c r="H5530" s="75">
        <v>14931.6708</v>
      </c>
      <c r="I5530" s="75">
        <v>14450.003999999999</v>
      </c>
      <c r="J5530" s="75">
        <v>13647.225999999999</v>
      </c>
      <c r="K5530" s="75">
        <v>11238.892</v>
      </c>
      <c r="L5530" s="76">
        <v>0</v>
      </c>
      <c r="M5530" s="75">
        <v>14450.003999999999</v>
      </c>
      <c r="N5530" s="75">
        <v>14450.003999999999</v>
      </c>
      <c r="O5530" s="75">
        <v>14450.003999999999</v>
      </c>
      <c r="P5530" s="77">
        <v>0</v>
      </c>
      <c r="Q5530" s="77">
        <v>14931.6708</v>
      </c>
    </row>
    <row r="5531" spans="1:17" x14ac:dyDescent="0.2">
      <c r="A5531" s="19">
        <v>32402828</v>
      </c>
      <c r="B5531" s="19" t="s">
        <v>2696</v>
      </c>
      <c r="C5531" s="72"/>
      <c r="D5531" s="73">
        <v>29.25</v>
      </c>
      <c r="E5531" s="74">
        <v>0</v>
      </c>
      <c r="G5531" s="75">
        <v>463.14062999999999</v>
      </c>
      <c r="H5531" s="75">
        <v>5461.2947999999997</v>
      </c>
      <c r="I5531" s="75">
        <v>5285.1239999999998</v>
      </c>
      <c r="J5531" s="75">
        <v>4991.5059999999994</v>
      </c>
      <c r="K5531" s="75">
        <v>4110.6519999999991</v>
      </c>
      <c r="L5531" s="76">
        <v>0</v>
      </c>
      <c r="M5531" s="75">
        <v>5285.1239999999998</v>
      </c>
      <c r="N5531" s="75">
        <v>5285.1239999999998</v>
      </c>
      <c r="O5531" s="75">
        <v>5285.1239999999998</v>
      </c>
      <c r="P5531" s="77">
        <v>0</v>
      </c>
      <c r="Q5531" s="77">
        <v>5461.2947999999997</v>
      </c>
    </row>
    <row r="5532" spans="1:17" x14ac:dyDescent="0.2">
      <c r="A5532" s="19">
        <v>32403552</v>
      </c>
      <c r="B5532" s="19" t="s">
        <v>4300</v>
      </c>
      <c r="C5532" s="72"/>
      <c r="D5532" s="73">
        <v>2</v>
      </c>
      <c r="E5532" s="74">
        <v>0</v>
      </c>
      <c r="G5532" s="75">
        <v>36.404149999999994</v>
      </c>
      <c r="H5532" s="75">
        <v>39.218100000000007</v>
      </c>
      <c r="I5532" s="75">
        <v>37.953000000000003</v>
      </c>
      <c r="J5532" s="75">
        <v>35.844500000000004</v>
      </c>
      <c r="K5532" s="75">
        <v>29.518999999999998</v>
      </c>
      <c r="L5532" s="76">
        <v>0</v>
      </c>
      <c r="M5532" s="75">
        <v>37.953000000000003</v>
      </c>
      <c r="N5532" s="75">
        <v>37.953000000000003</v>
      </c>
      <c r="O5532" s="75">
        <v>37.953000000000003</v>
      </c>
      <c r="P5532" s="77">
        <v>0</v>
      </c>
      <c r="Q5532" s="77">
        <v>39.218100000000007</v>
      </c>
    </row>
    <row r="5533" spans="1:17" x14ac:dyDescent="0.2">
      <c r="A5533" s="19">
        <v>32403578</v>
      </c>
      <c r="B5533" s="19" t="s">
        <v>4696</v>
      </c>
      <c r="C5533" s="72"/>
      <c r="D5533" s="73">
        <v>4</v>
      </c>
      <c r="E5533" s="74">
        <v>0</v>
      </c>
      <c r="G5533" s="75">
        <v>0</v>
      </c>
      <c r="H5533" s="75">
        <v>10.397400000000001</v>
      </c>
      <c r="I5533" s="75">
        <v>10.061999999999999</v>
      </c>
      <c r="J5533" s="75">
        <v>9.5030000000000001</v>
      </c>
      <c r="K5533" s="75">
        <v>7.8259999999999996</v>
      </c>
      <c r="L5533" s="76">
        <v>0</v>
      </c>
      <c r="M5533" s="75">
        <v>10.061999999999999</v>
      </c>
      <c r="N5533" s="75">
        <v>10.061999999999999</v>
      </c>
      <c r="O5533" s="75">
        <v>10.061999999999999</v>
      </c>
      <c r="P5533" s="77">
        <v>0</v>
      </c>
      <c r="Q5533" s="77">
        <v>10.397400000000001</v>
      </c>
    </row>
    <row r="5534" spans="1:17" x14ac:dyDescent="0.2">
      <c r="A5534" s="19">
        <v>32403602</v>
      </c>
      <c r="B5534" s="19" t="s">
        <v>1991</v>
      </c>
      <c r="C5534" s="72"/>
      <c r="D5534" s="73">
        <v>1.25</v>
      </c>
      <c r="E5534" s="74">
        <v>0</v>
      </c>
      <c r="G5534" s="75">
        <v>31.011162000000002</v>
      </c>
      <c r="H5534" s="75">
        <v>66.011400000000009</v>
      </c>
      <c r="I5534" s="75">
        <v>63.882000000000012</v>
      </c>
      <c r="J5534" s="75">
        <v>60.332999999999998</v>
      </c>
      <c r="K5534" s="75">
        <v>49.686</v>
      </c>
      <c r="L5534" s="74" t="s">
        <v>674</v>
      </c>
      <c r="M5534" s="75">
        <v>63.882000000000012</v>
      </c>
      <c r="N5534" s="75">
        <v>63.882000000000012</v>
      </c>
      <c r="O5534" s="75">
        <v>63.882000000000012</v>
      </c>
      <c r="P5534" s="75">
        <v>31.011162000000002</v>
      </c>
      <c r="Q5534" s="75">
        <v>66.011400000000009</v>
      </c>
    </row>
    <row r="5535" spans="1:17" x14ac:dyDescent="0.2">
      <c r="A5535" s="19">
        <v>32403628</v>
      </c>
      <c r="B5535" s="19" t="s">
        <v>776</v>
      </c>
      <c r="C5535" s="72"/>
      <c r="D5535" s="73">
        <v>16.5</v>
      </c>
      <c r="E5535" s="74">
        <v>0</v>
      </c>
      <c r="G5535" s="75">
        <v>29.053850000000001</v>
      </c>
      <c r="H5535" s="75">
        <v>61.845000000000006</v>
      </c>
      <c r="I5535" s="75">
        <v>59.850000000000009</v>
      </c>
      <c r="J5535" s="75">
        <v>56.524999999999999</v>
      </c>
      <c r="K5535" s="75">
        <v>46.55</v>
      </c>
      <c r="L5535" s="74" t="s">
        <v>674</v>
      </c>
      <c r="M5535" s="75">
        <v>59.850000000000009</v>
      </c>
      <c r="N5535" s="75">
        <v>59.850000000000009</v>
      </c>
      <c r="O5535" s="75">
        <v>59.850000000000009</v>
      </c>
      <c r="P5535" s="75">
        <v>29.053850000000001</v>
      </c>
      <c r="Q5535" s="75">
        <v>61.845000000000006</v>
      </c>
    </row>
    <row r="5536" spans="1:17" x14ac:dyDescent="0.2">
      <c r="A5536" s="19">
        <v>32403651</v>
      </c>
      <c r="B5536" s="19" t="s">
        <v>2868</v>
      </c>
      <c r="C5536" s="72"/>
      <c r="D5536" s="73">
        <v>28.75</v>
      </c>
      <c r="E5536" s="74">
        <v>0</v>
      </c>
      <c r="G5536" s="75">
        <v>23.968333999999999</v>
      </c>
      <c r="H5536" s="75">
        <v>51.019800000000004</v>
      </c>
      <c r="I5536" s="75">
        <v>49.374000000000009</v>
      </c>
      <c r="J5536" s="75">
        <v>46.631</v>
      </c>
      <c r="K5536" s="75">
        <v>38.401999999999994</v>
      </c>
      <c r="L5536" s="74" t="s">
        <v>674</v>
      </c>
      <c r="M5536" s="75">
        <v>49.374000000000009</v>
      </c>
      <c r="N5536" s="75">
        <v>49.374000000000009</v>
      </c>
      <c r="O5536" s="75">
        <v>49.374000000000009</v>
      </c>
      <c r="P5536" s="75">
        <v>23.968333999999999</v>
      </c>
      <c r="Q5536" s="75">
        <v>51.019800000000004</v>
      </c>
    </row>
    <row r="5537" spans="1:17" x14ac:dyDescent="0.2">
      <c r="A5537" s="19">
        <v>32403693</v>
      </c>
      <c r="B5537" s="19" t="s">
        <v>1470</v>
      </c>
      <c r="C5537" s="72"/>
      <c r="D5537" s="73">
        <v>177.5</v>
      </c>
      <c r="E5537" s="74">
        <v>0</v>
      </c>
      <c r="G5537" s="75">
        <v>30.102410000000003</v>
      </c>
      <c r="H5537" s="75">
        <v>64.077000000000012</v>
      </c>
      <c r="I5537" s="75">
        <v>62.010000000000012</v>
      </c>
      <c r="J5537" s="75">
        <v>58.565000000000005</v>
      </c>
      <c r="K5537" s="75">
        <v>48.230000000000004</v>
      </c>
      <c r="L5537" s="74" t="s">
        <v>674</v>
      </c>
      <c r="M5537" s="75">
        <v>62.010000000000012</v>
      </c>
      <c r="N5537" s="75">
        <v>62.010000000000012</v>
      </c>
      <c r="O5537" s="75">
        <v>62.010000000000012</v>
      </c>
      <c r="P5537" s="75">
        <v>30.102410000000003</v>
      </c>
      <c r="Q5537" s="75">
        <v>64.077000000000012</v>
      </c>
    </row>
    <row r="5538" spans="1:17" x14ac:dyDescent="0.2">
      <c r="A5538" s="19">
        <v>32403719</v>
      </c>
      <c r="B5538" s="19" t="s">
        <v>1140</v>
      </c>
      <c r="C5538" s="72"/>
      <c r="D5538" s="73">
        <v>6.5</v>
      </c>
      <c r="E5538" s="74">
        <v>0</v>
      </c>
      <c r="G5538" s="75">
        <v>18.629415999999999</v>
      </c>
      <c r="H5538" s="75">
        <v>39.655200000000001</v>
      </c>
      <c r="I5538" s="75">
        <v>38.376000000000005</v>
      </c>
      <c r="J5538" s="75">
        <v>36.244</v>
      </c>
      <c r="K5538" s="75">
        <v>29.847999999999999</v>
      </c>
      <c r="L5538" s="74" t="s">
        <v>674</v>
      </c>
      <c r="M5538" s="75">
        <v>38.376000000000005</v>
      </c>
      <c r="N5538" s="75">
        <v>38.376000000000005</v>
      </c>
      <c r="O5538" s="75">
        <v>38.376000000000005</v>
      </c>
      <c r="P5538" s="75">
        <v>18.629415999999999</v>
      </c>
      <c r="Q5538" s="75">
        <v>39.655200000000001</v>
      </c>
    </row>
    <row r="5539" spans="1:17" x14ac:dyDescent="0.2">
      <c r="A5539" s="19">
        <v>32403750</v>
      </c>
      <c r="B5539" s="19" t="s">
        <v>2889</v>
      </c>
      <c r="C5539" s="72"/>
      <c r="D5539" s="73">
        <v>32</v>
      </c>
      <c r="E5539" s="74">
        <v>0</v>
      </c>
      <c r="G5539" s="75">
        <v>31.426217000000005</v>
      </c>
      <c r="H5539" s="75">
        <v>66.894900000000007</v>
      </c>
      <c r="I5539" s="75">
        <v>64.737000000000009</v>
      </c>
      <c r="J5539" s="75">
        <v>61.140500000000003</v>
      </c>
      <c r="K5539" s="75">
        <v>50.350999999999999</v>
      </c>
      <c r="L5539" s="74" t="s">
        <v>674</v>
      </c>
      <c r="M5539" s="75">
        <v>64.737000000000009</v>
      </c>
      <c r="N5539" s="75">
        <v>64.737000000000009</v>
      </c>
      <c r="O5539" s="75">
        <v>64.737000000000009</v>
      </c>
      <c r="P5539" s="75">
        <v>31.426217000000005</v>
      </c>
      <c r="Q5539" s="75">
        <v>66.894900000000007</v>
      </c>
    </row>
    <row r="5540" spans="1:17" x14ac:dyDescent="0.2">
      <c r="A5540" s="19">
        <v>32403776</v>
      </c>
      <c r="B5540" s="19" t="s">
        <v>132</v>
      </c>
      <c r="C5540" s="72"/>
      <c r="D5540" s="73">
        <v>14.5</v>
      </c>
      <c r="E5540" s="74">
        <v>0</v>
      </c>
      <c r="G5540" s="75">
        <v>23.37415</v>
      </c>
      <c r="H5540" s="75">
        <v>49.755000000000003</v>
      </c>
      <c r="I5540" s="75">
        <v>48.150000000000006</v>
      </c>
      <c r="J5540" s="75">
        <v>45.475000000000001</v>
      </c>
      <c r="K5540" s="75">
        <v>37.449999999999996</v>
      </c>
      <c r="L5540" s="74" t="s">
        <v>674</v>
      </c>
      <c r="M5540" s="75">
        <v>48.150000000000006</v>
      </c>
      <c r="N5540" s="75">
        <v>48.150000000000006</v>
      </c>
      <c r="O5540" s="75">
        <v>48.150000000000006</v>
      </c>
      <c r="P5540" s="75">
        <v>23.37415</v>
      </c>
      <c r="Q5540" s="75">
        <v>49.755000000000003</v>
      </c>
    </row>
    <row r="5541" spans="1:17" x14ac:dyDescent="0.2">
      <c r="A5541" s="19">
        <v>32403792</v>
      </c>
      <c r="B5541" s="19" t="s">
        <v>4206</v>
      </c>
      <c r="C5541" s="72"/>
      <c r="D5541" s="73">
        <v>21.25</v>
      </c>
      <c r="E5541" s="74">
        <v>0</v>
      </c>
      <c r="G5541" s="75">
        <v>0</v>
      </c>
      <c r="H5541" s="75">
        <v>135.52889999999999</v>
      </c>
      <c r="I5541" s="75">
        <v>131.15699999999998</v>
      </c>
      <c r="J5541" s="75">
        <v>123.87049999999999</v>
      </c>
      <c r="K5541" s="75">
        <v>102.01099999999998</v>
      </c>
      <c r="L5541" s="76">
        <v>0</v>
      </c>
      <c r="M5541" s="75">
        <v>131.15699999999998</v>
      </c>
      <c r="N5541" s="75">
        <v>131.15699999999998</v>
      </c>
      <c r="O5541" s="75">
        <v>131.15699999999998</v>
      </c>
      <c r="P5541" s="77">
        <v>0</v>
      </c>
      <c r="Q5541" s="77">
        <v>135.52889999999999</v>
      </c>
    </row>
    <row r="5542" spans="1:17" x14ac:dyDescent="0.2">
      <c r="A5542" s="19">
        <v>32403818</v>
      </c>
      <c r="B5542" s="19" t="s">
        <v>2454</v>
      </c>
      <c r="C5542" s="72"/>
      <c r="D5542" s="73">
        <v>2.25</v>
      </c>
      <c r="E5542" s="74">
        <v>0</v>
      </c>
      <c r="G5542" s="75">
        <v>589.81500000000005</v>
      </c>
      <c r="H5542" s="75">
        <v>1255.5</v>
      </c>
      <c r="I5542" s="75">
        <v>1215.0000000000002</v>
      </c>
      <c r="J5542" s="75">
        <v>1147.5</v>
      </c>
      <c r="K5542" s="75">
        <v>944.99999999999989</v>
      </c>
      <c r="L5542" s="74" t="s">
        <v>674</v>
      </c>
      <c r="M5542" s="75">
        <v>1215.0000000000002</v>
      </c>
      <c r="N5542" s="75">
        <v>1215.0000000000002</v>
      </c>
      <c r="O5542" s="75">
        <v>1215.0000000000002</v>
      </c>
      <c r="P5542" s="75">
        <v>589.81500000000005</v>
      </c>
      <c r="Q5542" s="75">
        <v>1255.5</v>
      </c>
    </row>
    <row r="5543" spans="1:17" x14ac:dyDescent="0.2">
      <c r="A5543" s="19">
        <v>32403834</v>
      </c>
      <c r="B5543" s="19" t="s">
        <v>2289</v>
      </c>
      <c r="C5543" s="72"/>
      <c r="D5543" s="73">
        <v>17.75</v>
      </c>
      <c r="E5543" s="74">
        <v>0</v>
      </c>
      <c r="G5543" s="75">
        <v>423.25124399999999</v>
      </c>
      <c r="H5543" s="75">
        <v>900.94680000000005</v>
      </c>
      <c r="I5543" s="75">
        <v>871.88400000000013</v>
      </c>
      <c r="J5543" s="75">
        <v>823.44600000000003</v>
      </c>
      <c r="K5543" s="75">
        <v>678.13199999999995</v>
      </c>
      <c r="L5543" s="74" t="s">
        <v>674</v>
      </c>
      <c r="M5543" s="75">
        <v>871.88400000000013</v>
      </c>
      <c r="N5543" s="75">
        <v>871.88400000000013</v>
      </c>
      <c r="O5543" s="75">
        <v>871.88400000000013</v>
      </c>
      <c r="P5543" s="75">
        <v>423.25124399999999</v>
      </c>
      <c r="Q5543" s="75">
        <v>900.94680000000005</v>
      </c>
    </row>
    <row r="5544" spans="1:17" x14ac:dyDescent="0.2">
      <c r="A5544" s="19">
        <v>32403859</v>
      </c>
      <c r="B5544" s="19" t="s">
        <v>190</v>
      </c>
      <c r="C5544" s="72"/>
      <c r="D5544" s="73">
        <v>4.5</v>
      </c>
      <c r="E5544" s="74">
        <v>0</v>
      </c>
      <c r="G5544" s="75">
        <v>245.428575</v>
      </c>
      <c r="H5544" s="75">
        <v>522.42750000000001</v>
      </c>
      <c r="I5544" s="75">
        <v>505.5750000000001</v>
      </c>
      <c r="J5544" s="75">
        <v>477.48750000000001</v>
      </c>
      <c r="K5544" s="75">
        <v>393.22499999999997</v>
      </c>
      <c r="L5544" s="74" t="s">
        <v>674</v>
      </c>
      <c r="M5544" s="75">
        <v>505.5750000000001</v>
      </c>
      <c r="N5544" s="75">
        <v>505.5750000000001</v>
      </c>
      <c r="O5544" s="75">
        <v>505.5750000000001</v>
      </c>
      <c r="P5544" s="75">
        <v>245.428575</v>
      </c>
      <c r="Q5544" s="75">
        <v>522.42750000000001</v>
      </c>
    </row>
    <row r="5545" spans="1:17" x14ac:dyDescent="0.2">
      <c r="A5545" s="19">
        <v>32403859</v>
      </c>
      <c r="B5545" s="19" t="s">
        <v>190</v>
      </c>
      <c r="C5545" s="72"/>
      <c r="D5545" s="73">
        <v>4.5</v>
      </c>
      <c r="E5545" s="74">
        <v>0</v>
      </c>
      <c r="G5545" s="75">
        <v>295.54537400000004</v>
      </c>
      <c r="H5545" s="75">
        <v>629.10780000000011</v>
      </c>
      <c r="I5545" s="75">
        <v>608.81400000000008</v>
      </c>
      <c r="J5545" s="75">
        <v>574.99099999999999</v>
      </c>
      <c r="K5545" s="75">
        <v>473.52199999999999</v>
      </c>
      <c r="L5545" s="74" t="s">
        <v>674</v>
      </c>
      <c r="M5545" s="75">
        <v>608.81400000000008</v>
      </c>
      <c r="N5545" s="75">
        <v>608.81400000000008</v>
      </c>
      <c r="O5545" s="75">
        <v>608.81400000000008</v>
      </c>
      <c r="P5545" s="75">
        <v>295.54537400000004</v>
      </c>
      <c r="Q5545" s="75">
        <v>629.10780000000011</v>
      </c>
    </row>
    <row r="5546" spans="1:17" x14ac:dyDescent="0.2">
      <c r="A5546" s="19">
        <v>32403859</v>
      </c>
      <c r="B5546" s="19" t="s">
        <v>190</v>
      </c>
      <c r="C5546" s="72"/>
      <c r="D5546" s="73">
        <v>4.5</v>
      </c>
      <c r="E5546" s="74">
        <v>0</v>
      </c>
      <c r="G5546" s="75">
        <v>301.67945000000003</v>
      </c>
      <c r="H5546" s="75">
        <v>642.16500000000008</v>
      </c>
      <c r="I5546" s="75">
        <v>621.45000000000005</v>
      </c>
      <c r="J5546" s="75">
        <v>586.92499999999995</v>
      </c>
      <c r="K5546" s="75">
        <v>483.34999999999997</v>
      </c>
      <c r="L5546" s="74" t="s">
        <v>674</v>
      </c>
      <c r="M5546" s="75">
        <v>621.45000000000005</v>
      </c>
      <c r="N5546" s="75">
        <v>621.45000000000005</v>
      </c>
      <c r="O5546" s="75">
        <v>621.45000000000005</v>
      </c>
      <c r="P5546" s="75">
        <v>301.67945000000003</v>
      </c>
      <c r="Q5546" s="75">
        <v>642.16500000000008</v>
      </c>
    </row>
    <row r="5547" spans="1:17" x14ac:dyDescent="0.2">
      <c r="A5547" s="19">
        <v>32403859</v>
      </c>
      <c r="B5547" s="19" t="s">
        <v>190</v>
      </c>
      <c r="C5547" s="72"/>
      <c r="D5547" s="73">
        <v>4.5</v>
      </c>
      <c r="E5547" s="74">
        <v>0</v>
      </c>
      <c r="G5547" s="75">
        <v>255.24571800000001</v>
      </c>
      <c r="H5547" s="75">
        <v>543.32460000000003</v>
      </c>
      <c r="I5547" s="75">
        <v>525.79800000000012</v>
      </c>
      <c r="J5547" s="75">
        <v>496.58699999999999</v>
      </c>
      <c r="K5547" s="75">
        <v>408.95400000000001</v>
      </c>
      <c r="L5547" s="74" t="s">
        <v>674</v>
      </c>
      <c r="M5547" s="75">
        <v>525.79800000000012</v>
      </c>
      <c r="N5547" s="75">
        <v>525.79800000000012</v>
      </c>
      <c r="O5547" s="75">
        <v>525.79800000000012</v>
      </c>
      <c r="P5547" s="75">
        <v>255.24571800000001</v>
      </c>
      <c r="Q5547" s="75">
        <v>543.32460000000003</v>
      </c>
    </row>
    <row r="5548" spans="1:17" x14ac:dyDescent="0.2">
      <c r="A5548" s="19">
        <v>32403867</v>
      </c>
      <c r="B5548" s="19" t="s">
        <v>2863</v>
      </c>
      <c r="C5548" s="72"/>
      <c r="D5548" s="73">
        <v>18.25</v>
      </c>
      <c r="E5548" s="74">
        <v>0</v>
      </c>
      <c r="G5548" s="75">
        <v>19.542279999999998</v>
      </c>
      <c r="H5548" s="75">
        <v>60.45</v>
      </c>
      <c r="I5548" s="75">
        <v>58.5</v>
      </c>
      <c r="J5548" s="75">
        <v>55.25</v>
      </c>
      <c r="K5548" s="75">
        <v>45.5</v>
      </c>
      <c r="L5548" s="76">
        <v>0</v>
      </c>
      <c r="M5548" s="75">
        <v>58.5</v>
      </c>
      <c r="N5548" s="75">
        <v>58.5</v>
      </c>
      <c r="O5548" s="75">
        <v>58.5</v>
      </c>
      <c r="P5548" s="77">
        <v>0</v>
      </c>
      <c r="Q5548" s="77">
        <v>60.45</v>
      </c>
    </row>
    <row r="5549" spans="1:17" x14ac:dyDescent="0.2">
      <c r="A5549" s="19">
        <v>32403875</v>
      </c>
      <c r="B5549" s="19" t="s">
        <v>1754</v>
      </c>
      <c r="C5549" s="72"/>
      <c r="D5549" s="73">
        <v>54.75</v>
      </c>
      <c r="E5549" s="74">
        <v>0</v>
      </c>
      <c r="G5549" s="75">
        <v>118.12814</v>
      </c>
      <c r="H5549" s="75">
        <v>349.91250000000002</v>
      </c>
      <c r="I5549" s="75">
        <v>338.625</v>
      </c>
      <c r="J5549" s="75">
        <v>319.8125</v>
      </c>
      <c r="K5549" s="75">
        <v>263.375</v>
      </c>
      <c r="L5549" s="76">
        <v>0</v>
      </c>
      <c r="M5549" s="75">
        <v>338.625</v>
      </c>
      <c r="N5549" s="75">
        <v>338.625</v>
      </c>
      <c r="O5549" s="75">
        <v>338.625</v>
      </c>
      <c r="P5549" s="77">
        <v>0</v>
      </c>
      <c r="Q5549" s="77">
        <v>349.91250000000002</v>
      </c>
    </row>
    <row r="5550" spans="1:17" x14ac:dyDescent="0.2">
      <c r="A5550" s="19">
        <v>32403891</v>
      </c>
      <c r="B5550" s="19" t="s">
        <v>2176</v>
      </c>
      <c r="C5550" s="72"/>
      <c r="D5550" s="73">
        <v>8.75</v>
      </c>
      <c r="E5550" s="74">
        <v>0</v>
      </c>
      <c r="G5550" s="75">
        <v>85.564009999999996</v>
      </c>
      <c r="H5550" s="75">
        <v>80.445000000000007</v>
      </c>
      <c r="I5550" s="75">
        <v>77.850000000000009</v>
      </c>
      <c r="J5550" s="75">
        <v>73.524999999999991</v>
      </c>
      <c r="K5550" s="75">
        <v>60.55</v>
      </c>
      <c r="L5550" s="76">
        <v>0</v>
      </c>
      <c r="M5550" s="75">
        <v>77.850000000000009</v>
      </c>
      <c r="N5550" s="75">
        <v>77.850000000000009</v>
      </c>
      <c r="O5550" s="75">
        <v>77.850000000000009</v>
      </c>
      <c r="P5550" s="77">
        <v>0</v>
      </c>
      <c r="Q5550" s="77">
        <v>85.564009999999996</v>
      </c>
    </row>
    <row r="5551" spans="1:17" x14ac:dyDescent="0.2">
      <c r="A5551" s="19">
        <v>32403909</v>
      </c>
      <c r="B5551" s="19" t="s">
        <v>214</v>
      </c>
      <c r="C5551" s="72"/>
      <c r="D5551" s="73">
        <v>12</v>
      </c>
      <c r="E5551" s="74">
        <v>0</v>
      </c>
      <c r="G5551" s="75">
        <v>69.025310000000005</v>
      </c>
      <c r="H5551" s="75">
        <v>80.445000000000007</v>
      </c>
      <c r="I5551" s="75">
        <v>77.850000000000009</v>
      </c>
      <c r="J5551" s="75">
        <v>73.524999999999991</v>
      </c>
      <c r="K5551" s="75">
        <v>60.55</v>
      </c>
      <c r="L5551" s="76">
        <v>0</v>
      </c>
      <c r="M5551" s="75">
        <v>77.850000000000009</v>
      </c>
      <c r="N5551" s="75">
        <v>77.850000000000009</v>
      </c>
      <c r="O5551" s="75">
        <v>77.850000000000009</v>
      </c>
      <c r="P5551" s="77">
        <v>0</v>
      </c>
      <c r="Q5551" s="77">
        <v>80.445000000000007</v>
      </c>
    </row>
    <row r="5552" spans="1:17" x14ac:dyDescent="0.2">
      <c r="A5552" s="19">
        <v>32403917</v>
      </c>
      <c r="B5552" s="19" t="s">
        <v>3543</v>
      </c>
      <c r="C5552" s="72"/>
      <c r="D5552" s="73">
        <v>23.75</v>
      </c>
      <c r="E5552" s="74">
        <v>0</v>
      </c>
      <c r="G5552" s="75">
        <v>2.682566</v>
      </c>
      <c r="H5552" s="75">
        <v>5.7102000000000004</v>
      </c>
      <c r="I5552" s="75">
        <v>5.5260000000000007</v>
      </c>
      <c r="J5552" s="75">
        <v>5.2189999999999994</v>
      </c>
      <c r="K5552" s="75">
        <v>4.2979999999999992</v>
      </c>
      <c r="L5552" s="74" t="s">
        <v>674</v>
      </c>
      <c r="M5552" s="75">
        <v>5.5260000000000007</v>
      </c>
      <c r="N5552" s="75">
        <v>5.5260000000000007</v>
      </c>
      <c r="O5552" s="75">
        <v>5.5260000000000007</v>
      </c>
      <c r="P5552" s="75">
        <v>2.682566</v>
      </c>
      <c r="Q5552" s="75">
        <v>5.7102000000000004</v>
      </c>
    </row>
    <row r="5553" spans="1:17" x14ac:dyDescent="0.2">
      <c r="A5553" s="19">
        <v>32403925</v>
      </c>
      <c r="B5553" s="19" t="s">
        <v>310</v>
      </c>
      <c r="C5553" s="72"/>
      <c r="D5553" s="73">
        <v>48.5</v>
      </c>
      <c r="E5553" s="74">
        <v>0</v>
      </c>
      <c r="G5553" s="75">
        <v>2.6214</v>
      </c>
      <c r="H5553" s="75">
        <v>5.58</v>
      </c>
      <c r="I5553" s="75">
        <v>5.4</v>
      </c>
      <c r="J5553" s="75">
        <v>5.0999999999999996</v>
      </c>
      <c r="K5553" s="75">
        <v>4.1999999999999993</v>
      </c>
      <c r="L5553" s="74" t="s">
        <v>674</v>
      </c>
      <c r="M5553" s="75">
        <v>5.4</v>
      </c>
      <c r="N5553" s="75">
        <v>5.4</v>
      </c>
      <c r="O5553" s="75">
        <v>5.4</v>
      </c>
      <c r="P5553" s="75">
        <v>2.6214</v>
      </c>
      <c r="Q5553" s="75">
        <v>5.58</v>
      </c>
    </row>
    <row r="5554" spans="1:17" x14ac:dyDescent="0.2">
      <c r="A5554" s="19">
        <v>32403933</v>
      </c>
      <c r="B5554" s="19" t="s">
        <v>4486</v>
      </c>
      <c r="C5554" s="72"/>
      <c r="D5554" s="73">
        <v>3.25</v>
      </c>
      <c r="E5554" s="74">
        <v>0</v>
      </c>
      <c r="G5554" s="75">
        <v>9.3758740000000014</v>
      </c>
      <c r="H5554" s="75">
        <v>19.957800000000002</v>
      </c>
      <c r="I5554" s="75">
        <v>19.314000000000004</v>
      </c>
      <c r="J5554" s="75">
        <v>18.241</v>
      </c>
      <c r="K5554" s="75">
        <v>15.022</v>
      </c>
      <c r="L5554" s="74" t="s">
        <v>674</v>
      </c>
      <c r="M5554" s="75">
        <v>19.314000000000004</v>
      </c>
      <c r="N5554" s="75">
        <v>19.314000000000004</v>
      </c>
      <c r="O5554" s="75">
        <v>19.314000000000004</v>
      </c>
      <c r="P5554" s="75">
        <v>9.3758740000000014</v>
      </c>
      <c r="Q5554" s="75">
        <v>19.957800000000002</v>
      </c>
    </row>
    <row r="5555" spans="1:17" x14ac:dyDescent="0.2">
      <c r="A5555" s="19">
        <v>32403966</v>
      </c>
      <c r="B5555" s="19" t="s">
        <v>2831</v>
      </c>
      <c r="C5555" s="72"/>
      <c r="D5555" s="73">
        <v>63.75</v>
      </c>
      <c r="E5555" s="74">
        <v>0</v>
      </c>
      <c r="G5555" s="75">
        <v>4.6573539999999998</v>
      </c>
      <c r="H5555" s="75">
        <v>9.9138000000000002</v>
      </c>
      <c r="I5555" s="75">
        <v>9.5940000000000012</v>
      </c>
      <c r="J5555" s="75">
        <v>9.0609999999999999</v>
      </c>
      <c r="K5555" s="75">
        <v>7.4619999999999997</v>
      </c>
      <c r="L5555" s="74" t="s">
        <v>674</v>
      </c>
      <c r="M5555" s="75">
        <v>9.5940000000000012</v>
      </c>
      <c r="N5555" s="75">
        <v>9.5940000000000012</v>
      </c>
      <c r="O5555" s="75">
        <v>9.5940000000000012</v>
      </c>
      <c r="P5555" s="75">
        <v>4.6573539999999998</v>
      </c>
      <c r="Q5555" s="75">
        <v>9.9138000000000002</v>
      </c>
    </row>
    <row r="5556" spans="1:17" x14ac:dyDescent="0.2">
      <c r="A5556" s="19">
        <v>32403974</v>
      </c>
      <c r="B5556" s="19" t="s">
        <v>3711</v>
      </c>
      <c r="C5556" s="72"/>
      <c r="D5556" s="73">
        <v>10.75</v>
      </c>
      <c r="E5556" s="74">
        <v>0</v>
      </c>
      <c r="G5556" s="75">
        <v>48.959014000000003</v>
      </c>
      <c r="H5556" s="75">
        <v>104.2158</v>
      </c>
      <c r="I5556" s="75">
        <v>100.85400000000001</v>
      </c>
      <c r="J5556" s="75">
        <v>95.251000000000005</v>
      </c>
      <c r="K5556" s="75">
        <v>78.441999999999993</v>
      </c>
      <c r="L5556" s="74" t="s">
        <v>674</v>
      </c>
      <c r="M5556" s="75">
        <v>100.85400000000001</v>
      </c>
      <c r="N5556" s="75">
        <v>100.85400000000001</v>
      </c>
      <c r="O5556" s="75">
        <v>100.85400000000001</v>
      </c>
      <c r="P5556" s="75">
        <v>48.959014000000003</v>
      </c>
      <c r="Q5556" s="75">
        <v>104.2158</v>
      </c>
    </row>
    <row r="5557" spans="1:17" x14ac:dyDescent="0.2">
      <c r="A5557" s="19">
        <v>32403982</v>
      </c>
      <c r="B5557" s="19" t="s">
        <v>117</v>
      </c>
      <c r="C5557" s="72"/>
      <c r="D5557" s="73">
        <v>9.75</v>
      </c>
      <c r="E5557" s="74">
        <v>0</v>
      </c>
      <c r="G5557" s="75">
        <v>47.075975</v>
      </c>
      <c r="H5557" s="75">
        <v>100.20750000000001</v>
      </c>
      <c r="I5557" s="75">
        <v>96.975000000000009</v>
      </c>
      <c r="J5557" s="75">
        <v>91.587499999999991</v>
      </c>
      <c r="K5557" s="75">
        <v>75.424999999999997</v>
      </c>
      <c r="L5557" s="74" t="s">
        <v>674</v>
      </c>
      <c r="M5557" s="75">
        <v>96.975000000000009</v>
      </c>
      <c r="N5557" s="75">
        <v>96.975000000000009</v>
      </c>
      <c r="O5557" s="75">
        <v>96.975000000000009</v>
      </c>
      <c r="P5557" s="75">
        <v>47.075975</v>
      </c>
      <c r="Q5557" s="75">
        <v>100.20750000000001</v>
      </c>
    </row>
    <row r="5558" spans="1:17" x14ac:dyDescent="0.2">
      <c r="A5558" s="19">
        <v>32403990</v>
      </c>
      <c r="B5558" s="19" t="s">
        <v>2574</v>
      </c>
      <c r="C5558" s="72"/>
      <c r="D5558" s="73">
        <v>11.75</v>
      </c>
      <c r="E5558" s="74">
        <v>0</v>
      </c>
      <c r="G5558" s="75">
        <v>11.813776000000001</v>
      </c>
      <c r="H5558" s="75">
        <v>25.147200000000002</v>
      </c>
      <c r="I5558" s="75">
        <v>24.336000000000002</v>
      </c>
      <c r="J5558" s="75">
        <v>22.983999999999998</v>
      </c>
      <c r="K5558" s="75">
        <v>18.927999999999997</v>
      </c>
      <c r="L5558" s="74" t="s">
        <v>674</v>
      </c>
      <c r="M5558" s="75">
        <v>24.336000000000002</v>
      </c>
      <c r="N5558" s="75">
        <v>24.336000000000002</v>
      </c>
      <c r="O5558" s="75">
        <v>24.336000000000002</v>
      </c>
      <c r="P5558" s="75">
        <v>11.813776000000001</v>
      </c>
      <c r="Q5558" s="75">
        <v>25.147200000000002</v>
      </c>
    </row>
    <row r="5559" spans="1:17" x14ac:dyDescent="0.2">
      <c r="A5559" s="19">
        <v>32404055</v>
      </c>
      <c r="B5559" s="19" t="s">
        <v>139</v>
      </c>
      <c r="C5559" s="72"/>
      <c r="D5559" s="73">
        <v>354.5</v>
      </c>
      <c r="E5559" s="74">
        <v>0</v>
      </c>
      <c r="G5559" s="75">
        <v>48.959014000000003</v>
      </c>
      <c r="H5559" s="75">
        <v>104.2158</v>
      </c>
      <c r="I5559" s="75">
        <v>100.85400000000001</v>
      </c>
      <c r="J5559" s="75">
        <v>95.251000000000005</v>
      </c>
      <c r="K5559" s="75">
        <v>78.441999999999993</v>
      </c>
      <c r="L5559" s="74" t="s">
        <v>674</v>
      </c>
      <c r="M5559" s="75">
        <v>100.85400000000001</v>
      </c>
      <c r="N5559" s="75">
        <v>100.85400000000001</v>
      </c>
      <c r="O5559" s="75">
        <v>100.85400000000001</v>
      </c>
      <c r="P5559" s="75">
        <v>48.959014000000003</v>
      </c>
      <c r="Q5559" s="75">
        <v>104.2158</v>
      </c>
    </row>
    <row r="5560" spans="1:17" x14ac:dyDescent="0.2">
      <c r="A5560" s="19">
        <v>32404063</v>
      </c>
      <c r="B5560" s="19" t="s">
        <v>140</v>
      </c>
      <c r="C5560" s="72"/>
      <c r="D5560" s="73">
        <v>124.5</v>
      </c>
      <c r="E5560" s="74">
        <v>0</v>
      </c>
      <c r="G5560" s="75">
        <v>56.456218</v>
      </c>
      <c r="H5560" s="75">
        <v>120.17460000000001</v>
      </c>
      <c r="I5560" s="75">
        <v>116.29800000000002</v>
      </c>
      <c r="J5560" s="75">
        <v>109.83699999999999</v>
      </c>
      <c r="K5560" s="75">
        <v>90.453999999999994</v>
      </c>
      <c r="L5560" s="74" t="s">
        <v>674</v>
      </c>
      <c r="M5560" s="75">
        <v>116.29800000000002</v>
      </c>
      <c r="N5560" s="75">
        <v>116.29800000000002</v>
      </c>
      <c r="O5560" s="75">
        <v>116.29800000000002</v>
      </c>
      <c r="P5560" s="75">
        <v>56.456218</v>
      </c>
      <c r="Q5560" s="75">
        <v>120.17460000000001</v>
      </c>
    </row>
    <row r="5561" spans="1:17" x14ac:dyDescent="0.2">
      <c r="A5561" s="19">
        <v>32404071</v>
      </c>
      <c r="B5561" s="19" t="s">
        <v>5042</v>
      </c>
      <c r="C5561" s="72" t="s">
        <v>5011</v>
      </c>
      <c r="D5561" s="73">
        <v>19.5</v>
      </c>
      <c r="E5561" s="74">
        <v>47.747999999999998</v>
      </c>
      <c r="G5561" s="75">
        <v>48.959014000000003</v>
      </c>
      <c r="H5561" s="75">
        <v>104.2158</v>
      </c>
      <c r="I5561" s="75">
        <v>100.85400000000001</v>
      </c>
      <c r="J5561" s="75">
        <v>95.251000000000005</v>
      </c>
      <c r="K5561" s="75">
        <v>78.441999999999993</v>
      </c>
      <c r="L5561" s="74" t="s">
        <v>674</v>
      </c>
      <c r="M5561" s="75">
        <v>100.85400000000001</v>
      </c>
      <c r="N5561" s="75">
        <v>100.85400000000001</v>
      </c>
      <c r="O5561" s="75">
        <v>100.85400000000001</v>
      </c>
      <c r="P5561" s="75">
        <v>48.959014000000003</v>
      </c>
      <c r="Q5561" s="75">
        <v>104.2158</v>
      </c>
    </row>
    <row r="5562" spans="1:17" x14ac:dyDescent="0.2">
      <c r="A5562" s="19">
        <v>32404097</v>
      </c>
      <c r="B5562" s="19" t="s">
        <v>5016</v>
      </c>
      <c r="C5562" s="72" t="s">
        <v>5009</v>
      </c>
      <c r="D5562" s="73">
        <v>33</v>
      </c>
      <c r="E5562" s="74">
        <v>47.747999999999998</v>
      </c>
      <c r="G5562" s="75">
        <v>44.869630000000001</v>
      </c>
      <c r="H5562" s="75">
        <v>95.51100000000001</v>
      </c>
      <c r="I5562" s="75">
        <v>92.430000000000021</v>
      </c>
      <c r="J5562" s="75">
        <v>87.295000000000002</v>
      </c>
      <c r="K5562" s="75">
        <v>71.89</v>
      </c>
      <c r="L5562" s="74" t="s">
        <v>674</v>
      </c>
      <c r="M5562" s="75">
        <v>92.430000000000021</v>
      </c>
      <c r="N5562" s="75">
        <v>92.430000000000021</v>
      </c>
      <c r="O5562" s="75">
        <v>92.430000000000021</v>
      </c>
      <c r="P5562" s="75">
        <v>44.869630000000001</v>
      </c>
      <c r="Q5562" s="75">
        <v>95.51100000000001</v>
      </c>
    </row>
    <row r="5563" spans="1:17" x14ac:dyDescent="0.2">
      <c r="A5563" s="19">
        <v>32404113</v>
      </c>
      <c r="B5563" s="19" t="s">
        <v>5041</v>
      </c>
      <c r="C5563" s="72" t="s">
        <v>5026</v>
      </c>
      <c r="D5563" s="73">
        <v>745.25</v>
      </c>
      <c r="E5563" s="74">
        <v>0</v>
      </c>
      <c r="G5563" s="75">
        <v>48.959014000000003</v>
      </c>
      <c r="H5563" s="75">
        <v>104.2158</v>
      </c>
      <c r="I5563" s="75">
        <v>100.85400000000001</v>
      </c>
      <c r="J5563" s="75">
        <v>95.251000000000005</v>
      </c>
      <c r="K5563" s="75">
        <v>78.441999999999993</v>
      </c>
      <c r="L5563" s="74" t="s">
        <v>674</v>
      </c>
      <c r="M5563" s="75">
        <v>100.85400000000001</v>
      </c>
      <c r="N5563" s="75">
        <v>100.85400000000001</v>
      </c>
      <c r="O5563" s="75">
        <v>100.85400000000001</v>
      </c>
      <c r="P5563" s="75">
        <v>48.959014000000003</v>
      </c>
      <c r="Q5563" s="75">
        <v>104.2158</v>
      </c>
    </row>
    <row r="5564" spans="1:17" x14ac:dyDescent="0.2">
      <c r="A5564" s="19">
        <v>32404121</v>
      </c>
      <c r="B5564" s="19" t="s">
        <v>5040</v>
      </c>
      <c r="C5564" s="72"/>
      <c r="D5564" s="73">
        <v>242.75</v>
      </c>
      <c r="E5564" s="74">
        <v>0</v>
      </c>
      <c r="G5564" s="75">
        <v>2.05308</v>
      </c>
      <c r="H5564" s="75">
        <v>66.262500000000003</v>
      </c>
      <c r="I5564" s="75">
        <v>64.125</v>
      </c>
      <c r="J5564" s="75">
        <v>60.5625</v>
      </c>
      <c r="K5564" s="75">
        <v>49.875</v>
      </c>
      <c r="L5564" s="76">
        <v>0</v>
      </c>
      <c r="M5564" s="75">
        <v>64.125</v>
      </c>
      <c r="N5564" s="75">
        <v>64.125</v>
      </c>
      <c r="O5564" s="75">
        <v>64.125</v>
      </c>
      <c r="P5564" s="77">
        <v>0</v>
      </c>
      <c r="Q5564" s="77">
        <v>66.262500000000003</v>
      </c>
    </row>
    <row r="5565" spans="1:17" x14ac:dyDescent="0.2">
      <c r="A5565" s="19">
        <v>32404139</v>
      </c>
      <c r="B5565" s="19" t="s">
        <v>5039</v>
      </c>
      <c r="C5565" s="72"/>
      <c r="D5565" s="73">
        <v>9.5</v>
      </c>
      <c r="E5565" s="74">
        <v>0</v>
      </c>
      <c r="G5565" s="75">
        <v>2.05308</v>
      </c>
      <c r="H5565" s="75">
        <v>66.262500000000003</v>
      </c>
      <c r="I5565" s="75">
        <v>64.125</v>
      </c>
      <c r="J5565" s="75">
        <v>60.5625</v>
      </c>
      <c r="K5565" s="75">
        <v>49.875</v>
      </c>
      <c r="L5565" s="76">
        <v>0</v>
      </c>
      <c r="M5565" s="75">
        <v>64.125</v>
      </c>
      <c r="N5565" s="75">
        <v>64.125</v>
      </c>
      <c r="O5565" s="75">
        <v>64.125</v>
      </c>
      <c r="P5565" s="77">
        <v>0</v>
      </c>
      <c r="Q5565" s="77">
        <v>66.262500000000003</v>
      </c>
    </row>
    <row r="5566" spans="1:17" x14ac:dyDescent="0.2">
      <c r="A5566" s="19">
        <v>32404147</v>
      </c>
      <c r="B5566" s="19" t="s">
        <v>5038</v>
      </c>
      <c r="C5566" s="72"/>
      <c r="D5566" s="73">
        <v>6</v>
      </c>
      <c r="E5566" s="74">
        <v>0</v>
      </c>
      <c r="G5566" s="75">
        <v>1236.881376</v>
      </c>
      <c r="H5566" s="75">
        <v>2632.8672000000001</v>
      </c>
      <c r="I5566" s="75">
        <v>2547.9360000000001</v>
      </c>
      <c r="J5566" s="75">
        <v>2406.384</v>
      </c>
      <c r="K5566" s="75">
        <v>1981.7279999999998</v>
      </c>
      <c r="L5566" s="74" t="s">
        <v>674</v>
      </c>
      <c r="M5566" s="75">
        <v>2547.9360000000001</v>
      </c>
      <c r="N5566" s="75">
        <v>2547.9360000000001</v>
      </c>
      <c r="O5566" s="75">
        <v>2547.9360000000001</v>
      </c>
      <c r="P5566" s="75">
        <v>1236.881376</v>
      </c>
      <c r="Q5566" s="75">
        <v>2632.8672000000001</v>
      </c>
    </row>
    <row r="5567" spans="1:17" x14ac:dyDescent="0.2">
      <c r="A5567" s="19">
        <v>32404154</v>
      </c>
      <c r="B5567" s="19" t="s">
        <v>5037</v>
      </c>
      <c r="C5567" s="72"/>
      <c r="D5567" s="73">
        <v>11.75</v>
      </c>
      <c r="E5567" s="74">
        <v>0</v>
      </c>
      <c r="G5567" s="75">
        <v>615.67948000000001</v>
      </c>
      <c r="H5567" s="75">
        <v>1310.556</v>
      </c>
      <c r="I5567" s="75">
        <v>1268.2800000000002</v>
      </c>
      <c r="J5567" s="75">
        <v>1197.82</v>
      </c>
      <c r="K5567" s="75">
        <v>986.43999999999994</v>
      </c>
      <c r="L5567" s="74" t="s">
        <v>674</v>
      </c>
      <c r="M5567" s="75">
        <v>1268.2800000000002</v>
      </c>
      <c r="N5567" s="75">
        <v>1268.2800000000002</v>
      </c>
      <c r="O5567" s="75">
        <v>1268.2800000000002</v>
      </c>
      <c r="P5567" s="75">
        <v>615.67948000000001</v>
      </c>
      <c r="Q5567" s="75">
        <v>1310.556</v>
      </c>
    </row>
    <row r="5568" spans="1:17" x14ac:dyDescent="0.2">
      <c r="A5568" s="19">
        <v>32404162</v>
      </c>
      <c r="B5568" s="19" t="s">
        <v>5036</v>
      </c>
      <c r="C5568" s="72"/>
      <c r="D5568" s="73">
        <v>4.5</v>
      </c>
      <c r="E5568" s="74">
        <v>0</v>
      </c>
      <c r="G5568" s="75">
        <v>207.74594999999999</v>
      </c>
      <c r="H5568" s="75">
        <v>442.21500000000003</v>
      </c>
      <c r="I5568" s="75">
        <v>427.95000000000005</v>
      </c>
      <c r="J5568" s="75">
        <v>404.17500000000001</v>
      </c>
      <c r="K5568" s="75">
        <v>332.84999999999997</v>
      </c>
      <c r="L5568" s="74" t="s">
        <v>674</v>
      </c>
      <c r="M5568" s="75">
        <v>427.95000000000005</v>
      </c>
      <c r="N5568" s="75">
        <v>427.95000000000005</v>
      </c>
      <c r="O5568" s="75">
        <v>427.95000000000005</v>
      </c>
      <c r="P5568" s="75">
        <v>207.74594999999999</v>
      </c>
      <c r="Q5568" s="75">
        <v>442.21500000000003</v>
      </c>
    </row>
    <row r="5569" spans="1:17" x14ac:dyDescent="0.2">
      <c r="A5569" s="19">
        <v>32404170</v>
      </c>
      <c r="B5569" s="19" t="s">
        <v>5035</v>
      </c>
      <c r="C5569" s="72"/>
      <c r="D5569" s="73">
        <v>7</v>
      </c>
      <c r="E5569" s="74">
        <v>0</v>
      </c>
      <c r="G5569" s="75">
        <v>0</v>
      </c>
      <c r="H5569" s="75">
        <v>235.07610000000003</v>
      </c>
      <c r="I5569" s="75">
        <v>227.49300000000002</v>
      </c>
      <c r="J5569" s="75">
        <v>214.8545</v>
      </c>
      <c r="K5569" s="75">
        <v>176.93899999999999</v>
      </c>
      <c r="L5569" s="76">
        <v>0</v>
      </c>
      <c r="M5569" s="75">
        <v>227.49300000000002</v>
      </c>
      <c r="N5569" s="75">
        <v>227.49300000000002</v>
      </c>
      <c r="O5569" s="75">
        <v>227.49300000000002</v>
      </c>
      <c r="P5569" s="77">
        <v>0</v>
      </c>
      <c r="Q5569" s="77">
        <v>235.07610000000003</v>
      </c>
    </row>
    <row r="5570" spans="1:17" x14ac:dyDescent="0.2">
      <c r="A5570" s="19">
        <v>32404246</v>
      </c>
      <c r="B5570" s="19" t="s">
        <v>5471</v>
      </c>
      <c r="C5570" s="72" t="s">
        <v>5472</v>
      </c>
      <c r="D5570" s="73">
        <v>647.75</v>
      </c>
      <c r="E5570" s="74">
        <v>518.07499999999993</v>
      </c>
      <c r="G5570" s="75">
        <v>0</v>
      </c>
      <c r="H5570" s="75">
        <v>155.7192</v>
      </c>
      <c r="I5570" s="75">
        <v>150.696</v>
      </c>
      <c r="J5570" s="75">
        <v>142.32399999999998</v>
      </c>
      <c r="K5570" s="75">
        <v>117.20799999999998</v>
      </c>
      <c r="L5570" s="76">
        <v>0</v>
      </c>
      <c r="M5570" s="75">
        <v>150.696</v>
      </c>
      <c r="N5570" s="75">
        <v>150.696</v>
      </c>
      <c r="O5570" s="75">
        <v>150.696</v>
      </c>
      <c r="P5570" s="77">
        <v>0</v>
      </c>
      <c r="Q5570" s="77">
        <v>155.7192</v>
      </c>
    </row>
    <row r="5571" spans="1:17" x14ac:dyDescent="0.2">
      <c r="A5571" s="19">
        <v>32404253</v>
      </c>
      <c r="B5571" s="19" t="s">
        <v>5473</v>
      </c>
      <c r="C5571" s="72" t="s">
        <v>5474</v>
      </c>
      <c r="D5571" s="73">
        <v>642</v>
      </c>
      <c r="E5571" s="74">
        <v>518.07499999999993</v>
      </c>
      <c r="G5571" s="75">
        <v>0</v>
      </c>
      <c r="H5571" s="75">
        <v>237.64290000000003</v>
      </c>
      <c r="I5571" s="75">
        <v>229.977</v>
      </c>
      <c r="J5571" s="75">
        <v>217.20050000000001</v>
      </c>
      <c r="K5571" s="75">
        <v>178.87099999999998</v>
      </c>
      <c r="L5571" s="76">
        <v>0</v>
      </c>
      <c r="M5571" s="75">
        <v>229.977</v>
      </c>
      <c r="N5571" s="75">
        <v>229.977</v>
      </c>
      <c r="O5571" s="75">
        <v>229.977</v>
      </c>
      <c r="P5571" s="77">
        <v>0</v>
      </c>
      <c r="Q5571" s="77">
        <v>237.64290000000003</v>
      </c>
    </row>
    <row r="5572" spans="1:17" x14ac:dyDescent="0.2">
      <c r="A5572" s="19">
        <v>32404261</v>
      </c>
      <c r="B5572" s="19" t="s">
        <v>5475</v>
      </c>
      <c r="C5572" s="72" t="s">
        <v>5474</v>
      </c>
      <c r="D5572" s="73">
        <v>642</v>
      </c>
      <c r="E5572" s="74">
        <v>518.07499999999993</v>
      </c>
      <c r="G5572" s="75">
        <v>108.20492</v>
      </c>
      <c r="H5572" s="75">
        <v>155.7192</v>
      </c>
      <c r="I5572" s="75">
        <v>150.696</v>
      </c>
      <c r="J5572" s="75">
        <v>142.32399999999998</v>
      </c>
      <c r="K5572" s="75">
        <v>117.20799999999998</v>
      </c>
      <c r="L5572" s="76">
        <v>157.25700000000001</v>
      </c>
      <c r="M5572" s="75">
        <v>150.696</v>
      </c>
      <c r="N5572" s="75">
        <v>150.696</v>
      </c>
      <c r="O5572" s="75">
        <v>150.696</v>
      </c>
      <c r="P5572" s="77">
        <v>108.20492</v>
      </c>
      <c r="Q5572" s="77">
        <v>157.25700000000001</v>
      </c>
    </row>
    <row r="5573" spans="1:17" x14ac:dyDescent="0.2">
      <c r="A5573" s="19">
        <v>32404279</v>
      </c>
      <c r="B5573" s="19" t="s">
        <v>5476</v>
      </c>
      <c r="C5573" s="72" t="s">
        <v>5472</v>
      </c>
      <c r="D5573" s="73">
        <v>647.75</v>
      </c>
      <c r="E5573" s="74">
        <v>518.07499999999993</v>
      </c>
      <c r="G5573" s="75">
        <v>147.78373999999999</v>
      </c>
      <c r="H5573" s="75">
        <v>187.80420000000001</v>
      </c>
      <c r="I5573" s="75">
        <v>181.74600000000001</v>
      </c>
      <c r="J5573" s="75">
        <v>171.649</v>
      </c>
      <c r="K5573" s="75">
        <v>141.35799999999998</v>
      </c>
      <c r="L5573" s="76">
        <v>157.25700000000001</v>
      </c>
      <c r="M5573" s="75">
        <v>181.74600000000001</v>
      </c>
      <c r="N5573" s="75">
        <v>181.74600000000001</v>
      </c>
      <c r="O5573" s="75">
        <v>181.74600000000001</v>
      </c>
      <c r="P5573" s="77">
        <v>141.35799999999998</v>
      </c>
      <c r="Q5573" s="77">
        <v>187.80420000000001</v>
      </c>
    </row>
    <row r="5574" spans="1:17" x14ac:dyDescent="0.2">
      <c r="A5574" s="19">
        <v>32404287</v>
      </c>
      <c r="B5574" s="19" t="s">
        <v>5477</v>
      </c>
      <c r="C5574" s="72" t="s">
        <v>5478</v>
      </c>
      <c r="D5574" s="73">
        <v>907.25</v>
      </c>
      <c r="E5574" s="74">
        <v>518.07499999999993</v>
      </c>
      <c r="G5574" s="75">
        <v>227.72079000000002</v>
      </c>
      <c r="H5574" s="75">
        <v>243.846</v>
      </c>
      <c r="I5574" s="75">
        <v>235.98</v>
      </c>
      <c r="J5574" s="75">
        <v>222.86999999999998</v>
      </c>
      <c r="K5574" s="75">
        <v>183.54</v>
      </c>
      <c r="L5574" s="76">
        <v>287.55900000000003</v>
      </c>
      <c r="M5574" s="75">
        <v>235.98</v>
      </c>
      <c r="N5574" s="75">
        <v>235.98</v>
      </c>
      <c r="O5574" s="75">
        <v>235.98</v>
      </c>
      <c r="P5574" s="77">
        <v>183.54</v>
      </c>
      <c r="Q5574" s="77">
        <v>287.55900000000003</v>
      </c>
    </row>
    <row r="5575" spans="1:17" x14ac:dyDescent="0.2">
      <c r="A5575" s="19">
        <v>32404667</v>
      </c>
      <c r="B5575" s="19" t="s">
        <v>5479</v>
      </c>
      <c r="C5575" s="72" t="s">
        <v>5480</v>
      </c>
      <c r="D5575" s="73">
        <v>139.25</v>
      </c>
      <c r="E5575" s="74">
        <v>403.07499999999999</v>
      </c>
      <c r="G5575" s="75">
        <v>175.23418000000001</v>
      </c>
      <c r="H5575" s="75">
        <v>180.74549999999999</v>
      </c>
      <c r="I5575" s="75">
        <v>174.91499999999999</v>
      </c>
      <c r="J5575" s="75">
        <v>165.19749999999999</v>
      </c>
      <c r="K5575" s="75">
        <v>136.04499999999999</v>
      </c>
      <c r="L5575" s="76">
        <v>287.55900000000003</v>
      </c>
      <c r="M5575" s="75">
        <v>174.91499999999999</v>
      </c>
      <c r="N5575" s="75">
        <v>174.91499999999999</v>
      </c>
      <c r="O5575" s="75">
        <v>174.91499999999999</v>
      </c>
      <c r="P5575" s="77">
        <v>136.04499999999999</v>
      </c>
      <c r="Q5575" s="77">
        <v>287.55900000000003</v>
      </c>
    </row>
    <row r="5576" spans="1:17" x14ac:dyDescent="0.2">
      <c r="A5576" s="19">
        <v>40140998</v>
      </c>
      <c r="B5576" s="19" t="s">
        <v>352</v>
      </c>
      <c r="C5576" s="20">
        <v>95885</v>
      </c>
      <c r="D5576" s="73">
        <v>82.5</v>
      </c>
      <c r="E5576" s="74">
        <v>0</v>
      </c>
      <c r="G5576" s="75">
        <v>142.11876000000001</v>
      </c>
      <c r="H5576" s="75">
        <v>194.00730000000001</v>
      </c>
      <c r="I5576" s="75">
        <v>187.74900000000002</v>
      </c>
      <c r="J5576" s="75">
        <v>177.3185</v>
      </c>
      <c r="K5576" s="75">
        <v>146.02699999999999</v>
      </c>
      <c r="L5576" s="76">
        <v>157.25700000000001</v>
      </c>
      <c r="M5576" s="75">
        <v>187.74900000000002</v>
      </c>
      <c r="N5576" s="75">
        <v>187.74900000000002</v>
      </c>
      <c r="O5576" s="75">
        <v>187.74900000000002</v>
      </c>
      <c r="P5576" s="77">
        <v>142.11876000000001</v>
      </c>
      <c r="Q5576" s="77">
        <v>194.00730000000001</v>
      </c>
    </row>
    <row r="5577" spans="1:17" x14ac:dyDescent="0.2">
      <c r="A5577" s="19">
        <v>40141046</v>
      </c>
      <c r="B5577" s="19" t="s">
        <v>2150</v>
      </c>
      <c r="C5577" s="20">
        <v>95863</v>
      </c>
      <c r="D5577" s="73">
        <v>409</v>
      </c>
      <c r="E5577" s="74">
        <v>167.24449999999999</v>
      </c>
      <c r="G5577" s="75">
        <v>108.20492</v>
      </c>
      <c r="H5577" s="75">
        <v>155.7192</v>
      </c>
      <c r="I5577" s="75">
        <v>150.696</v>
      </c>
      <c r="J5577" s="75">
        <v>142.32399999999998</v>
      </c>
      <c r="K5577" s="75">
        <v>117.20799999999998</v>
      </c>
      <c r="L5577" s="76">
        <v>157.25700000000001</v>
      </c>
      <c r="M5577" s="75">
        <v>150.696</v>
      </c>
      <c r="N5577" s="75">
        <v>150.696</v>
      </c>
      <c r="O5577" s="75">
        <v>150.696</v>
      </c>
      <c r="P5577" s="77">
        <v>108.20492</v>
      </c>
      <c r="Q5577" s="77">
        <v>157.25700000000001</v>
      </c>
    </row>
    <row r="5578" spans="1:17" x14ac:dyDescent="0.2">
      <c r="A5578" s="19">
        <v>40141079</v>
      </c>
      <c r="B5578" s="19" t="s">
        <v>3299</v>
      </c>
      <c r="C5578" s="20">
        <v>95907</v>
      </c>
      <c r="D5578" s="73">
        <v>409</v>
      </c>
      <c r="E5578" s="74">
        <v>167.24449999999999</v>
      </c>
      <c r="G5578" s="75">
        <v>108.20492</v>
      </c>
      <c r="H5578" s="75">
        <v>155.7192</v>
      </c>
      <c r="I5578" s="75">
        <v>150.696</v>
      </c>
      <c r="J5578" s="75">
        <v>142.32399999999998</v>
      </c>
      <c r="K5578" s="75">
        <v>117.20799999999998</v>
      </c>
      <c r="L5578" s="76">
        <v>157.25700000000001</v>
      </c>
      <c r="M5578" s="75">
        <v>150.696</v>
      </c>
      <c r="N5578" s="75">
        <v>150.696</v>
      </c>
      <c r="O5578" s="75">
        <v>150.696</v>
      </c>
      <c r="P5578" s="77">
        <v>108.20492</v>
      </c>
      <c r="Q5578" s="77">
        <v>157.25700000000001</v>
      </c>
    </row>
    <row r="5579" spans="1:17" x14ac:dyDescent="0.2">
      <c r="A5579" s="19">
        <v>40141087</v>
      </c>
      <c r="B5579" s="19" t="s">
        <v>3303</v>
      </c>
      <c r="C5579" s="20">
        <v>95910</v>
      </c>
      <c r="D5579" s="73">
        <v>694</v>
      </c>
      <c r="E5579" s="74">
        <v>322.06899999999996</v>
      </c>
      <c r="G5579" s="75">
        <v>108.20492</v>
      </c>
      <c r="H5579" s="75">
        <v>155.7192</v>
      </c>
      <c r="I5579" s="75">
        <v>150.696</v>
      </c>
      <c r="J5579" s="75">
        <v>142.32399999999998</v>
      </c>
      <c r="K5579" s="75">
        <v>117.20799999999998</v>
      </c>
      <c r="L5579" s="76">
        <v>157.25700000000001</v>
      </c>
      <c r="M5579" s="75">
        <v>150.696</v>
      </c>
      <c r="N5579" s="75">
        <v>150.696</v>
      </c>
      <c r="O5579" s="75">
        <v>150.696</v>
      </c>
      <c r="P5579" s="77">
        <v>108.20492</v>
      </c>
      <c r="Q5579" s="77">
        <v>157.25700000000001</v>
      </c>
    </row>
    <row r="5580" spans="1:17" x14ac:dyDescent="0.2">
      <c r="A5580" s="19">
        <v>40141103</v>
      </c>
      <c r="B5580" s="19" t="s">
        <v>2149</v>
      </c>
      <c r="C5580" s="20">
        <v>95860</v>
      </c>
      <c r="D5580" s="73">
        <v>287.5</v>
      </c>
      <c r="E5580" s="74">
        <v>133.5265</v>
      </c>
      <c r="G5580" s="75">
        <v>3.635008</v>
      </c>
      <c r="H5580" s="75">
        <v>7.7376000000000005</v>
      </c>
      <c r="I5580" s="75">
        <v>7.4880000000000013</v>
      </c>
      <c r="J5580" s="75">
        <v>7.0720000000000001</v>
      </c>
      <c r="K5580" s="75">
        <v>5.8239999999999998</v>
      </c>
      <c r="L5580" s="74" t="s">
        <v>674</v>
      </c>
      <c r="M5580" s="75">
        <v>7.4880000000000013</v>
      </c>
      <c r="N5580" s="75">
        <v>7.4880000000000013</v>
      </c>
      <c r="O5580" s="75">
        <v>7.4880000000000013</v>
      </c>
      <c r="P5580" s="75">
        <v>3.635008</v>
      </c>
      <c r="Q5580" s="75">
        <v>7.7376000000000005</v>
      </c>
    </row>
    <row r="5581" spans="1:17" x14ac:dyDescent="0.2">
      <c r="A5581" s="19">
        <v>40141194</v>
      </c>
      <c r="B5581" s="19" t="s">
        <v>3027</v>
      </c>
      <c r="C5581" s="20">
        <v>95870</v>
      </c>
      <c r="D5581" s="73">
        <v>154.75</v>
      </c>
      <c r="E5581" s="74">
        <v>133.5265</v>
      </c>
      <c r="G5581" s="75">
        <v>17.08999</v>
      </c>
      <c r="H5581" s="75">
        <v>166.935</v>
      </c>
      <c r="I5581" s="75">
        <v>161.55000000000001</v>
      </c>
      <c r="J5581" s="75">
        <v>152.57499999999999</v>
      </c>
      <c r="K5581" s="75">
        <v>125.64999999999999</v>
      </c>
      <c r="L5581" s="76">
        <v>0</v>
      </c>
      <c r="M5581" s="75">
        <v>161.55000000000001</v>
      </c>
      <c r="N5581" s="75">
        <v>161.55000000000001</v>
      </c>
      <c r="O5581" s="75">
        <v>161.55000000000001</v>
      </c>
      <c r="P5581" s="77">
        <v>0</v>
      </c>
      <c r="Q5581" s="77">
        <v>166.935</v>
      </c>
    </row>
    <row r="5582" spans="1:17" x14ac:dyDescent="0.2">
      <c r="A5582" s="19">
        <v>40141202</v>
      </c>
      <c r="B5582" s="19" t="s">
        <v>2152</v>
      </c>
      <c r="C5582" s="20">
        <v>95886</v>
      </c>
      <c r="D5582" s="73">
        <v>96.5</v>
      </c>
      <c r="E5582" s="74">
        <v>0</v>
      </c>
      <c r="G5582" s="75">
        <v>0</v>
      </c>
      <c r="H5582" s="75">
        <v>166.935</v>
      </c>
      <c r="I5582" s="75">
        <v>161.55000000000001</v>
      </c>
      <c r="J5582" s="75">
        <v>152.57499999999999</v>
      </c>
      <c r="K5582" s="75">
        <v>125.64999999999999</v>
      </c>
      <c r="L5582" s="76">
        <v>0</v>
      </c>
      <c r="M5582" s="75">
        <v>161.55000000000001</v>
      </c>
      <c r="N5582" s="75">
        <v>161.55000000000001</v>
      </c>
      <c r="O5582" s="75">
        <v>161.55000000000001</v>
      </c>
      <c r="P5582" s="77">
        <v>0</v>
      </c>
      <c r="Q5582" s="77">
        <v>166.935</v>
      </c>
    </row>
    <row r="5583" spans="1:17" x14ac:dyDescent="0.2">
      <c r="A5583" s="19">
        <v>40141210</v>
      </c>
      <c r="B5583" s="19" t="s">
        <v>3301</v>
      </c>
      <c r="C5583" s="20">
        <v>95908</v>
      </c>
      <c r="D5583" s="73">
        <v>694</v>
      </c>
      <c r="E5583" s="74">
        <v>322.06899999999996</v>
      </c>
      <c r="G5583" s="75">
        <v>28.507725000000001</v>
      </c>
      <c r="H5583" s="75">
        <v>60.682500000000005</v>
      </c>
      <c r="I5583" s="75">
        <v>58.725000000000009</v>
      </c>
      <c r="J5583" s="75">
        <v>55.462499999999999</v>
      </c>
      <c r="K5583" s="75">
        <v>45.674999999999997</v>
      </c>
      <c r="L5583" s="74" t="s">
        <v>674</v>
      </c>
      <c r="M5583" s="75">
        <v>58.725000000000009</v>
      </c>
      <c r="N5583" s="75">
        <v>58.725000000000009</v>
      </c>
      <c r="O5583" s="75">
        <v>58.725000000000009</v>
      </c>
      <c r="P5583" s="75">
        <v>28.507725000000001</v>
      </c>
      <c r="Q5583" s="75">
        <v>60.682500000000005</v>
      </c>
    </row>
    <row r="5584" spans="1:17" x14ac:dyDescent="0.2">
      <c r="A5584" s="19">
        <v>40141228</v>
      </c>
      <c r="B5584" s="19" t="s">
        <v>3304</v>
      </c>
      <c r="C5584" s="20">
        <v>95911</v>
      </c>
      <c r="D5584" s="73">
        <v>845.75</v>
      </c>
      <c r="E5584" s="74">
        <v>555.94449999999995</v>
      </c>
      <c r="G5584" s="75">
        <v>39.303523999999996</v>
      </c>
      <c r="H5584" s="75">
        <v>83.662800000000004</v>
      </c>
      <c r="I5584" s="75">
        <v>80.964000000000013</v>
      </c>
      <c r="J5584" s="75">
        <v>76.465999999999994</v>
      </c>
      <c r="K5584" s="75">
        <v>62.971999999999994</v>
      </c>
      <c r="L5584" s="74" t="s">
        <v>674</v>
      </c>
      <c r="M5584" s="75">
        <v>80.964000000000013</v>
      </c>
      <c r="N5584" s="75">
        <v>80.964000000000013</v>
      </c>
      <c r="O5584" s="75">
        <v>80.964000000000013</v>
      </c>
      <c r="P5584" s="75">
        <v>39.303523999999996</v>
      </c>
      <c r="Q5584" s="75">
        <v>83.662800000000004</v>
      </c>
    </row>
    <row r="5585" spans="1:17" x14ac:dyDescent="0.2">
      <c r="A5585" s="19">
        <v>40141251</v>
      </c>
      <c r="B5585" s="19" t="s">
        <v>2148</v>
      </c>
      <c r="C5585" s="20">
        <v>95864</v>
      </c>
      <c r="D5585" s="73">
        <v>451</v>
      </c>
      <c r="E5585" s="74">
        <v>167.24449999999999</v>
      </c>
      <c r="G5585" s="75">
        <v>17.493476000000001</v>
      </c>
      <c r="H5585" s="75">
        <v>37.237200000000001</v>
      </c>
      <c r="I5585" s="75">
        <v>36.036000000000001</v>
      </c>
      <c r="J5585" s="75">
        <v>34.033999999999999</v>
      </c>
      <c r="K5585" s="75">
        <v>28.027999999999999</v>
      </c>
      <c r="L5585" s="74" t="s">
        <v>674</v>
      </c>
      <c r="M5585" s="75">
        <v>36.036000000000001</v>
      </c>
      <c r="N5585" s="75">
        <v>36.036000000000001</v>
      </c>
      <c r="O5585" s="75">
        <v>36.036000000000001</v>
      </c>
      <c r="P5585" s="75">
        <v>17.493476000000001</v>
      </c>
      <c r="Q5585" s="75">
        <v>37.237200000000001</v>
      </c>
    </row>
    <row r="5586" spans="1:17" x14ac:dyDescent="0.2">
      <c r="A5586" s="19">
        <v>40141319</v>
      </c>
      <c r="B5586" s="19" t="s">
        <v>2151</v>
      </c>
      <c r="C5586" s="20">
        <v>95861</v>
      </c>
      <c r="D5586" s="73">
        <v>347.5</v>
      </c>
      <c r="E5586" s="74">
        <v>133.5265</v>
      </c>
      <c r="G5586" s="75">
        <v>17.379882000000002</v>
      </c>
      <c r="H5586" s="75">
        <v>36.995400000000004</v>
      </c>
      <c r="I5586" s="75">
        <v>35.802000000000007</v>
      </c>
      <c r="J5586" s="75">
        <v>33.813000000000002</v>
      </c>
      <c r="K5586" s="75">
        <v>27.846</v>
      </c>
      <c r="L5586" s="74" t="s">
        <v>674</v>
      </c>
      <c r="M5586" s="75">
        <v>35.802000000000007</v>
      </c>
      <c r="N5586" s="75">
        <v>35.802000000000007</v>
      </c>
      <c r="O5586" s="75">
        <v>35.802000000000007</v>
      </c>
      <c r="P5586" s="75">
        <v>17.379882000000002</v>
      </c>
      <c r="Q5586" s="75">
        <v>36.995400000000004</v>
      </c>
    </row>
    <row r="5587" spans="1:17" x14ac:dyDescent="0.2">
      <c r="A5587" s="19">
        <v>40141350</v>
      </c>
      <c r="B5587" s="19" t="s">
        <v>3302</v>
      </c>
      <c r="C5587" s="20">
        <v>95909</v>
      </c>
      <c r="D5587" s="73">
        <v>694</v>
      </c>
      <c r="E5587" s="74">
        <v>322.06899999999996</v>
      </c>
      <c r="G5587" s="75">
        <v>34.078200000000002</v>
      </c>
      <c r="H5587" s="75">
        <v>72.540000000000006</v>
      </c>
      <c r="I5587" s="75">
        <v>70.200000000000017</v>
      </c>
      <c r="J5587" s="75">
        <v>66.3</v>
      </c>
      <c r="K5587" s="75">
        <v>54.599999999999994</v>
      </c>
      <c r="L5587" s="74" t="s">
        <v>674</v>
      </c>
      <c r="M5587" s="75">
        <v>70.200000000000017</v>
      </c>
      <c r="N5587" s="75">
        <v>70.200000000000017</v>
      </c>
      <c r="O5587" s="75">
        <v>70.200000000000017</v>
      </c>
      <c r="P5587" s="75">
        <v>34.078200000000002</v>
      </c>
      <c r="Q5587" s="75">
        <v>72.540000000000006</v>
      </c>
    </row>
    <row r="5588" spans="1:17" x14ac:dyDescent="0.2">
      <c r="A5588" s="19">
        <v>40141368</v>
      </c>
      <c r="B5588" s="19" t="s">
        <v>3298</v>
      </c>
      <c r="C5588" s="20">
        <v>95912</v>
      </c>
      <c r="D5588" s="73">
        <v>845.75</v>
      </c>
      <c r="E5588" s="74">
        <v>555.94449999999995</v>
      </c>
      <c r="G5588" s="75">
        <v>42.824937999999996</v>
      </c>
      <c r="H5588" s="75">
        <v>91.158600000000007</v>
      </c>
      <c r="I5588" s="75">
        <v>88.218000000000004</v>
      </c>
      <c r="J5588" s="75">
        <v>83.316999999999993</v>
      </c>
      <c r="K5588" s="75">
        <v>68.61399999999999</v>
      </c>
      <c r="L5588" s="74" t="s">
        <v>674</v>
      </c>
      <c r="M5588" s="75">
        <v>88.218000000000004</v>
      </c>
      <c r="N5588" s="75">
        <v>88.218000000000004</v>
      </c>
      <c r="O5588" s="75">
        <v>88.218000000000004</v>
      </c>
      <c r="P5588" s="75">
        <v>42.824937999999996</v>
      </c>
      <c r="Q5588" s="75">
        <v>91.158600000000007</v>
      </c>
    </row>
    <row r="5589" spans="1:17" x14ac:dyDescent="0.2">
      <c r="A5589" s="19">
        <v>40141418</v>
      </c>
      <c r="B5589" s="19" t="s">
        <v>2153</v>
      </c>
      <c r="C5589" s="20">
        <v>95887</v>
      </c>
      <c r="D5589" s="73">
        <v>96.5</v>
      </c>
      <c r="E5589" s="74">
        <v>0</v>
      </c>
      <c r="G5589" s="75">
        <v>21.469266000000001</v>
      </c>
      <c r="H5589" s="75">
        <v>45.700200000000002</v>
      </c>
      <c r="I5589" s="75">
        <v>44.226000000000006</v>
      </c>
      <c r="J5589" s="75">
        <v>41.768999999999998</v>
      </c>
      <c r="K5589" s="75">
        <v>34.397999999999996</v>
      </c>
      <c r="L5589" s="74" t="s">
        <v>674</v>
      </c>
      <c r="M5589" s="75">
        <v>44.226000000000006</v>
      </c>
      <c r="N5589" s="75">
        <v>44.226000000000006</v>
      </c>
      <c r="O5589" s="75">
        <v>44.226000000000006</v>
      </c>
      <c r="P5589" s="75">
        <v>21.469266000000001</v>
      </c>
      <c r="Q5589" s="75">
        <v>45.700200000000002</v>
      </c>
    </row>
    <row r="5590" spans="1:17" x14ac:dyDescent="0.2">
      <c r="A5590" s="19">
        <v>40141434</v>
      </c>
      <c r="B5590" s="19" t="s">
        <v>4548</v>
      </c>
      <c r="C5590" s="20">
        <v>95869</v>
      </c>
      <c r="D5590" s="73">
        <v>409</v>
      </c>
      <c r="E5590" s="74">
        <v>167.24449999999999</v>
      </c>
      <c r="G5590" s="75">
        <v>42.824937999999996</v>
      </c>
      <c r="H5590" s="75">
        <v>91.158600000000007</v>
      </c>
      <c r="I5590" s="75">
        <v>88.218000000000004</v>
      </c>
      <c r="J5590" s="75">
        <v>83.316999999999993</v>
      </c>
      <c r="K5590" s="75">
        <v>68.61399999999999</v>
      </c>
      <c r="L5590" s="74" t="s">
        <v>674</v>
      </c>
      <c r="M5590" s="75">
        <v>88.218000000000004</v>
      </c>
      <c r="N5590" s="75">
        <v>88.218000000000004</v>
      </c>
      <c r="O5590" s="75">
        <v>88.218000000000004</v>
      </c>
      <c r="P5590" s="75">
        <v>42.824937999999996</v>
      </c>
      <c r="Q5590" s="75">
        <v>91.158600000000007</v>
      </c>
    </row>
    <row r="5591" spans="1:17" x14ac:dyDescent="0.2">
      <c r="A5591" s="19">
        <v>90009000</v>
      </c>
      <c r="B5591" s="19" t="s">
        <v>808</v>
      </c>
      <c r="C5591" s="72"/>
      <c r="D5591" s="73">
        <v>1771</v>
      </c>
      <c r="E5591" s="74">
        <v>0</v>
      </c>
      <c r="G5591" s="75">
        <v>15.789566000000001</v>
      </c>
      <c r="H5591" s="75">
        <v>33.610199999999999</v>
      </c>
      <c r="I5591" s="75">
        <v>32.526000000000003</v>
      </c>
      <c r="J5591" s="75">
        <v>30.719000000000001</v>
      </c>
      <c r="K5591" s="75">
        <v>25.297999999999998</v>
      </c>
      <c r="L5591" s="74" t="s">
        <v>674</v>
      </c>
      <c r="M5591" s="75">
        <v>32.526000000000003</v>
      </c>
      <c r="N5591" s="75">
        <v>32.526000000000003</v>
      </c>
      <c r="O5591" s="75">
        <v>32.526000000000003</v>
      </c>
      <c r="P5591" s="75">
        <v>15.789566000000001</v>
      </c>
      <c r="Q5591" s="75">
        <v>33.610199999999999</v>
      </c>
    </row>
    <row r="5592" spans="1:17" x14ac:dyDescent="0.2">
      <c r="A5592" s="19">
        <v>32400020</v>
      </c>
      <c r="B5592" s="19" t="s">
        <v>1226</v>
      </c>
      <c r="C5592" s="20">
        <v>36430</v>
      </c>
      <c r="D5592" s="73">
        <v>1073.5</v>
      </c>
      <c r="E5592" s="74">
        <v>468.91249999999997</v>
      </c>
      <c r="G5592" s="75">
        <v>27.944124000000002</v>
      </c>
      <c r="H5592" s="75">
        <v>59.482800000000005</v>
      </c>
      <c r="I5592" s="75">
        <v>57.564000000000007</v>
      </c>
      <c r="J5592" s="75">
        <v>54.366</v>
      </c>
      <c r="K5592" s="75">
        <v>44.771999999999998</v>
      </c>
      <c r="L5592" s="74" t="s">
        <v>674</v>
      </c>
      <c r="M5592" s="75">
        <v>57.564000000000007</v>
      </c>
      <c r="N5592" s="75">
        <v>57.564000000000007</v>
      </c>
      <c r="O5592" s="75">
        <v>57.564000000000007</v>
      </c>
      <c r="P5592" s="75">
        <v>27.944124000000002</v>
      </c>
      <c r="Q5592" s="75">
        <v>59.482800000000005</v>
      </c>
    </row>
    <row r="5593" spans="1:17" x14ac:dyDescent="0.2">
      <c r="A5593" s="19">
        <v>32400020</v>
      </c>
      <c r="B5593" s="19" t="s">
        <v>1226</v>
      </c>
      <c r="C5593" s="20">
        <v>36430</v>
      </c>
      <c r="D5593" s="73">
        <v>1073.5</v>
      </c>
      <c r="E5593" s="74">
        <v>468.91249999999997</v>
      </c>
      <c r="G5593" s="75">
        <v>81.372624999999999</v>
      </c>
      <c r="H5593" s="75">
        <v>173.21250000000001</v>
      </c>
      <c r="I5593" s="75">
        <v>167.62500000000003</v>
      </c>
      <c r="J5593" s="75">
        <v>158.3125</v>
      </c>
      <c r="K5593" s="75">
        <v>130.375</v>
      </c>
      <c r="L5593" s="74" t="s">
        <v>674</v>
      </c>
      <c r="M5593" s="75">
        <v>167.62500000000003</v>
      </c>
      <c r="N5593" s="75">
        <v>167.62500000000003</v>
      </c>
      <c r="O5593" s="75">
        <v>167.62500000000003</v>
      </c>
      <c r="P5593" s="75">
        <v>81.372624999999999</v>
      </c>
      <c r="Q5593" s="75">
        <v>173.21250000000001</v>
      </c>
    </row>
    <row r="5594" spans="1:17" x14ac:dyDescent="0.2">
      <c r="A5594" s="19">
        <v>32400038</v>
      </c>
      <c r="B5594" s="19" t="s">
        <v>4653</v>
      </c>
      <c r="C5594" s="72"/>
      <c r="D5594" s="73">
        <v>1109.25</v>
      </c>
      <c r="E5594" s="74">
        <v>0</v>
      </c>
      <c r="G5594" s="75">
        <v>60.812989999999999</v>
      </c>
      <c r="H5594" s="75">
        <v>179.9085</v>
      </c>
      <c r="I5594" s="75">
        <v>174.10499999999999</v>
      </c>
      <c r="J5594" s="75">
        <v>164.43249999999998</v>
      </c>
      <c r="K5594" s="75">
        <v>135.41499999999999</v>
      </c>
      <c r="L5594" s="76">
        <v>71.829000000000008</v>
      </c>
      <c r="M5594" s="75">
        <v>174.10499999999999</v>
      </c>
      <c r="N5594" s="75">
        <v>174.10499999999999</v>
      </c>
      <c r="O5594" s="75">
        <v>174.10499999999999</v>
      </c>
      <c r="P5594" s="77">
        <v>60.812989999999999</v>
      </c>
      <c r="Q5594" s="77">
        <v>179.9085</v>
      </c>
    </row>
    <row r="5595" spans="1:17" x14ac:dyDescent="0.2">
      <c r="A5595" s="19">
        <v>32400038</v>
      </c>
      <c r="B5595" s="19" t="s">
        <v>4653</v>
      </c>
      <c r="C5595" s="72"/>
      <c r="D5595" s="73">
        <v>1109.25</v>
      </c>
      <c r="E5595" s="74">
        <v>0</v>
      </c>
      <c r="G5595" s="75">
        <v>1373.1873500000002</v>
      </c>
      <c r="H5595" s="75">
        <v>2407.0725000000002</v>
      </c>
      <c r="I5595" s="75">
        <v>2329.4250000000002</v>
      </c>
      <c r="J5595" s="75">
        <v>2200.0124999999998</v>
      </c>
      <c r="K5595" s="75">
        <v>1811.7749999999999</v>
      </c>
      <c r="L5595" s="76">
        <v>2463.7049999999999</v>
      </c>
      <c r="M5595" s="75">
        <v>2329.4250000000002</v>
      </c>
      <c r="N5595" s="75">
        <v>2329.4250000000002</v>
      </c>
      <c r="O5595" s="75">
        <v>2329.4250000000002</v>
      </c>
      <c r="P5595" s="77">
        <v>1373.1873500000002</v>
      </c>
      <c r="Q5595" s="77">
        <v>2463.7049999999999</v>
      </c>
    </row>
    <row r="5596" spans="1:17" x14ac:dyDescent="0.2">
      <c r="A5596" s="19">
        <v>32400103</v>
      </c>
      <c r="B5596" s="19" t="s">
        <v>1508</v>
      </c>
      <c r="C5596" s="72"/>
      <c r="D5596" s="73">
        <v>1034.5</v>
      </c>
      <c r="E5596" s="74">
        <v>0</v>
      </c>
      <c r="G5596" s="75">
        <v>1776.3704400000001</v>
      </c>
      <c r="H5596" s="75">
        <v>6114.75</v>
      </c>
      <c r="I5596" s="75">
        <v>5917.5</v>
      </c>
      <c r="J5596" s="75">
        <v>5588.75</v>
      </c>
      <c r="K5596" s="75">
        <v>4602.5</v>
      </c>
      <c r="L5596" s="76">
        <v>2463.7049999999999</v>
      </c>
      <c r="M5596" s="75">
        <v>5917.5</v>
      </c>
      <c r="N5596" s="75">
        <v>5917.5</v>
      </c>
      <c r="O5596" s="75">
        <v>5917.5</v>
      </c>
      <c r="P5596" s="77">
        <v>1776.3704400000001</v>
      </c>
      <c r="Q5596" s="77">
        <v>6114.75</v>
      </c>
    </row>
    <row r="5597" spans="1:17" x14ac:dyDescent="0.2">
      <c r="A5597" s="19">
        <v>32400103</v>
      </c>
      <c r="B5597" s="19" t="s">
        <v>1508</v>
      </c>
      <c r="C5597" s="72"/>
      <c r="D5597" s="73">
        <v>1034.5</v>
      </c>
      <c r="E5597" s="74">
        <v>0</v>
      </c>
      <c r="G5597" s="75">
        <v>70.887025000000008</v>
      </c>
      <c r="H5597" s="75">
        <v>150.89250000000001</v>
      </c>
      <c r="I5597" s="75">
        <v>146.02500000000003</v>
      </c>
      <c r="J5597" s="75">
        <v>137.91249999999999</v>
      </c>
      <c r="K5597" s="75">
        <v>113.57499999999999</v>
      </c>
      <c r="L5597" s="74" t="s">
        <v>674</v>
      </c>
      <c r="M5597" s="75">
        <v>146.02500000000003</v>
      </c>
      <c r="N5597" s="75">
        <v>146.02500000000003</v>
      </c>
      <c r="O5597" s="75">
        <v>146.02500000000003</v>
      </c>
      <c r="P5597" s="75">
        <v>70.887025000000008</v>
      </c>
      <c r="Q5597" s="75">
        <v>150.89250000000001</v>
      </c>
    </row>
    <row r="5598" spans="1:17" x14ac:dyDescent="0.2">
      <c r="A5598" s="19">
        <v>32400145</v>
      </c>
      <c r="B5598" s="19" t="s">
        <v>4277</v>
      </c>
      <c r="C5598" s="72"/>
      <c r="D5598" s="73">
        <v>1265.25</v>
      </c>
      <c r="E5598" s="74">
        <v>0</v>
      </c>
      <c r="G5598" s="75">
        <v>94.251580000000004</v>
      </c>
      <c r="H5598" s="75">
        <v>462.18210000000005</v>
      </c>
      <c r="I5598" s="75">
        <v>447.27300000000002</v>
      </c>
      <c r="J5598" s="75">
        <v>422.42450000000002</v>
      </c>
      <c r="K5598" s="75">
        <v>347.87900000000002</v>
      </c>
      <c r="L5598" s="76">
        <v>71.829000000000008</v>
      </c>
      <c r="M5598" s="75">
        <v>447.27300000000002</v>
      </c>
      <c r="N5598" s="75">
        <v>447.27300000000002</v>
      </c>
      <c r="O5598" s="75">
        <v>447.27300000000002</v>
      </c>
      <c r="P5598" s="77">
        <v>71.829000000000008</v>
      </c>
      <c r="Q5598" s="77">
        <v>462.18210000000005</v>
      </c>
    </row>
    <row r="5599" spans="1:17" x14ac:dyDescent="0.2">
      <c r="A5599" s="19">
        <v>32400145</v>
      </c>
      <c r="B5599" s="19" t="s">
        <v>4277</v>
      </c>
      <c r="C5599" s="72"/>
      <c r="D5599" s="73">
        <v>1265.25</v>
      </c>
      <c r="E5599" s="74">
        <v>0</v>
      </c>
      <c r="G5599" s="75">
        <v>0</v>
      </c>
      <c r="H5599" s="75">
        <v>462.18210000000005</v>
      </c>
      <c r="I5599" s="75">
        <v>447.27300000000002</v>
      </c>
      <c r="J5599" s="75">
        <v>422.42450000000002</v>
      </c>
      <c r="K5599" s="75">
        <v>347.87900000000002</v>
      </c>
      <c r="L5599" s="76">
        <v>0</v>
      </c>
      <c r="M5599" s="75">
        <v>447.27300000000002</v>
      </c>
      <c r="N5599" s="75">
        <v>447.27300000000002</v>
      </c>
      <c r="O5599" s="75">
        <v>447.27300000000002</v>
      </c>
      <c r="P5599" s="77">
        <v>0</v>
      </c>
      <c r="Q5599" s="77">
        <v>462.18210000000005</v>
      </c>
    </row>
    <row r="5600" spans="1:17" x14ac:dyDescent="0.2">
      <c r="A5600" s="19">
        <v>32400533</v>
      </c>
      <c r="B5600" s="19" t="s">
        <v>4789</v>
      </c>
      <c r="C5600" s="20">
        <v>96523</v>
      </c>
      <c r="D5600" s="73">
        <v>214</v>
      </c>
      <c r="E5600" s="74">
        <v>66.10199999999999</v>
      </c>
      <c r="G5600" s="75">
        <v>94.251580000000004</v>
      </c>
      <c r="H5600" s="75">
        <v>435.63990000000001</v>
      </c>
      <c r="I5600" s="75">
        <v>421.58699999999999</v>
      </c>
      <c r="J5600" s="75">
        <v>398.16550000000001</v>
      </c>
      <c r="K5600" s="75">
        <v>327.90100000000001</v>
      </c>
      <c r="L5600" s="76">
        <v>71.829000000000008</v>
      </c>
      <c r="M5600" s="75">
        <v>421.58699999999999</v>
      </c>
      <c r="N5600" s="75">
        <v>421.58699999999999</v>
      </c>
      <c r="O5600" s="75">
        <v>421.58699999999999</v>
      </c>
      <c r="P5600" s="77">
        <v>71.829000000000008</v>
      </c>
      <c r="Q5600" s="77">
        <v>435.63990000000001</v>
      </c>
    </row>
    <row r="5601" spans="1:17" x14ac:dyDescent="0.2">
      <c r="A5601" s="19">
        <v>32400533</v>
      </c>
      <c r="B5601" s="19" t="s">
        <v>4789</v>
      </c>
      <c r="C5601" s="20">
        <v>96523</v>
      </c>
      <c r="D5601" s="73">
        <v>214</v>
      </c>
      <c r="E5601" s="74">
        <v>66.10199999999999</v>
      </c>
      <c r="G5601" s="75">
        <v>94.251580000000004</v>
      </c>
      <c r="H5601" s="75">
        <v>428.26500000000004</v>
      </c>
      <c r="I5601" s="75">
        <v>414.45</v>
      </c>
      <c r="J5601" s="75">
        <v>391.42500000000001</v>
      </c>
      <c r="K5601" s="75">
        <v>322.34999999999997</v>
      </c>
      <c r="L5601" s="76">
        <v>71.829000000000008</v>
      </c>
      <c r="M5601" s="75">
        <v>414.45</v>
      </c>
      <c r="N5601" s="75">
        <v>414.45</v>
      </c>
      <c r="O5601" s="75">
        <v>414.45</v>
      </c>
      <c r="P5601" s="77">
        <v>71.829000000000008</v>
      </c>
      <c r="Q5601" s="77">
        <v>428.26500000000004</v>
      </c>
    </row>
    <row r="5602" spans="1:17" x14ac:dyDescent="0.2">
      <c r="A5602" s="19">
        <v>32400608</v>
      </c>
      <c r="B5602" s="19" t="s">
        <v>2191</v>
      </c>
      <c r="C5602" s="20">
        <v>91010</v>
      </c>
      <c r="D5602" s="73">
        <v>1578.75</v>
      </c>
      <c r="E5602" s="74">
        <v>555.94449999999995</v>
      </c>
      <c r="G5602" s="75">
        <v>0</v>
      </c>
      <c r="H5602" s="75">
        <v>487.52460000000008</v>
      </c>
      <c r="I5602" s="75">
        <v>471.79800000000006</v>
      </c>
      <c r="J5602" s="75">
        <v>445.58699999999999</v>
      </c>
      <c r="K5602" s="75">
        <v>366.95400000000001</v>
      </c>
      <c r="L5602" s="76">
        <v>0</v>
      </c>
      <c r="M5602" s="75">
        <v>471.79800000000006</v>
      </c>
      <c r="N5602" s="75">
        <v>471.79800000000006</v>
      </c>
      <c r="O5602" s="75">
        <v>471.79800000000006</v>
      </c>
      <c r="P5602" s="77">
        <v>0</v>
      </c>
      <c r="Q5602" s="77">
        <v>487.52460000000008</v>
      </c>
    </row>
    <row r="5603" spans="1:17" x14ac:dyDescent="0.2">
      <c r="A5603" s="19">
        <v>32400608</v>
      </c>
      <c r="B5603" s="19" t="s">
        <v>2191</v>
      </c>
      <c r="C5603" s="20">
        <v>91010</v>
      </c>
      <c r="D5603" s="73">
        <v>1578.75</v>
      </c>
      <c r="E5603" s="74">
        <v>555.94449999999995</v>
      </c>
      <c r="G5603" s="75">
        <v>94.251580000000004</v>
      </c>
      <c r="H5603" s="75">
        <v>428.26500000000004</v>
      </c>
      <c r="I5603" s="75">
        <v>414.45</v>
      </c>
      <c r="J5603" s="75">
        <v>391.42500000000001</v>
      </c>
      <c r="K5603" s="75">
        <v>322.34999999999997</v>
      </c>
      <c r="L5603" s="76">
        <v>71.829000000000008</v>
      </c>
      <c r="M5603" s="75">
        <v>414.45</v>
      </c>
      <c r="N5603" s="75">
        <v>414.45</v>
      </c>
      <c r="O5603" s="75">
        <v>414.45</v>
      </c>
      <c r="P5603" s="77">
        <v>71.829000000000008</v>
      </c>
      <c r="Q5603" s="77">
        <v>428.26500000000004</v>
      </c>
    </row>
    <row r="5604" spans="1:17" x14ac:dyDescent="0.2">
      <c r="A5604" s="19">
        <v>32400616</v>
      </c>
      <c r="B5604" s="19" t="s">
        <v>919</v>
      </c>
      <c r="C5604" s="20">
        <v>91034</v>
      </c>
      <c r="D5604" s="73">
        <v>2049.75</v>
      </c>
      <c r="E5604" s="74">
        <v>555.94449999999995</v>
      </c>
      <c r="G5604" s="75">
        <v>94.251580000000004</v>
      </c>
      <c r="H5604" s="75">
        <v>437.19300000000004</v>
      </c>
      <c r="I5604" s="75">
        <v>423.09000000000003</v>
      </c>
      <c r="J5604" s="75">
        <v>399.58500000000004</v>
      </c>
      <c r="K5604" s="75">
        <v>329.07</v>
      </c>
      <c r="L5604" s="76">
        <v>71.829000000000008</v>
      </c>
      <c r="M5604" s="75">
        <v>423.09000000000003</v>
      </c>
      <c r="N5604" s="75">
        <v>423.09000000000003</v>
      </c>
      <c r="O5604" s="75">
        <v>423.09000000000003</v>
      </c>
      <c r="P5604" s="77">
        <v>71.829000000000008</v>
      </c>
      <c r="Q5604" s="77">
        <v>437.19300000000004</v>
      </c>
    </row>
    <row r="5605" spans="1:17" x14ac:dyDescent="0.2">
      <c r="A5605" s="19">
        <v>32400616</v>
      </c>
      <c r="B5605" s="19" t="s">
        <v>919</v>
      </c>
      <c r="C5605" s="20">
        <v>91034</v>
      </c>
      <c r="D5605" s="73">
        <v>2049.75</v>
      </c>
      <c r="E5605" s="74">
        <v>555.94449999999995</v>
      </c>
      <c r="G5605" s="75">
        <v>94.251580000000004</v>
      </c>
      <c r="H5605" s="75">
        <v>462.18210000000005</v>
      </c>
      <c r="I5605" s="75">
        <v>447.27300000000002</v>
      </c>
      <c r="J5605" s="75">
        <v>422.42450000000002</v>
      </c>
      <c r="K5605" s="75">
        <v>347.87900000000002</v>
      </c>
      <c r="L5605" s="76">
        <v>71.829000000000008</v>
      </c>
      <c r="M5605" s="75">
        <v>447.27300000000002</v>
      </c>
      <c r="N5605" s="75">
        <v>447.27300000000002</v>
      </c>
      <c r="O5605" s="75">
        <v>447.27300000000002</v>
      </c>
      <c r="P5605" s="77">
        <v>71.829000000000008</v>
      </c>
      <c r="Q5605" s="77">
        <v>462.18210000000005</v>
      </c>
    </row>
    <row r="5606" spans="1:17" x14ac:dyDescent="0.2">
      <c r="A5606" s="19">
        <v>32400673</v>
      </c>
      <c r="B5606" s="19" t="s">
        <v>1461</v>
      </c>
      <c r="C5606" s="20">
        <v>96401</v>
      </c>
      <c r="D5606" s="73">
        <v>265.25</v>
      </c>
      <c r="E5606" s="74">
        <v>77.590499999999992</v>
      </c>
      <c r="G5606" s="75">
        <v>94.251580000000004</v>
      </c>
      <c r="H5606" s="75">
        <v>462.18210000000005</v>
      </c>
      <c r="I5606" s="75">
        <v>447.27300000000002</v>
      </c>
      <c r="J5606" s="75">
        <v>422.42450000000002</v>
      </c>
      <c r="K5606" s="75">
        <v>347.87900000000002</v>
      </c>
      <c r="L5606" s="76">
        <v>71.829000000000008</v>
      </c>
      <c r="M5606" s="75">
        <v>447.27300000000002</v>
      </c>
      <c r="N5606" s="75">
        <v>447.27300000000002</v>
      </c>
      <c r="O5606" s="75">
        <v>447.27300000000002</v>
      </c>
      <c r="P5606" s="77">
        <v>71.829000000000008</v>
      </c>
      <c r="Q5606" s="77">
        <v>462.18210000000005</v>
      </c>
    </row>
    <row r="5607" spans="1:17" x14ac:dyDescent="0.2">
      <c r="A5607" s="19">
        <v>32400673</v>
      </c>
      <c r="B5607" s="19" t="s">
        <v>1461</v>
      </c>
      <c r="C5607" s="20">
        <v>96401</v>
      </c>
      <c r="D5607" s="73">
        <v>265.25</v>
      </c>
      <c r="E5607" s="74">
        <v>77.590499999999992</v>
      </c>
      <c r="G5607" s="75">
        <v>41.007434000000003</v>
      </c>
      <c r="H5607" s="75">
        <v>87.2898</v>
      </c>
      <c r="I5607" s="75">
        <v>84.474000000000018</v>
      </c>
      <c r="J5607" s="75">
        <v>79.780999999999992</v>
      </c>
      <c r="K5607" s="75">
        <v>65.701999999999998</v>
      </c>
      <c r="L5607" s="74" t="s">
        <v>674</v>
      </c>
      <c r="M5607" s="75">
        <v>84.474000000000018</v>
      </c>
      <c r="N5607" s="75">
        <v>84.474000000000018</v>
      </c>
      <c r="O5607" s="75">
        <v>84.474000000000018</v>
      </c>
      <c r="P5607" s="75">
        <v>41.007434000000003</v>
      </c>
      <c r="Q5607" s="75">
        <v>87.2898</v>
      </c>
    </row>
    <row r="5608" spans="1:17" x14ac:dyDescent="0.2">
      <c r="A5608" s="19">
        <v>32400681</v>
      </c>
      <c r="B5608" s="19" t="s">
        <v>697</v>
      </c>
      <c r="C5608" s="72"/>
      <c r="D5608" s="73">
        <v>666.25</v>
      </c>
      <c r="E5608" s="74">
        <v>0</v>
      </c>
      <c r="G5608" s="75">
        <v>60.812989999999999</v>
      </c>
      <c r="H5608" s="75">
        <v>170.00400000000002</v>
      </c>
      <c r="I5608" s="75">
        <v>164.52</v>
      </c>
      <c r="J5608" s="75">
        <v>155.38</v>
      </c>
      <c r="K5608" s="75">
        <v>127.96</v>
      </c>
      <c r="L5608" s="76">
        <v>71.829000000000008</v>
      </c>
      <c r="M5608" s="75">
        <v>164.52</v>
      </c>
      <c r="N5608" s="75">
        <v>164.52</v>
      </c>
      <c r="O5608" s="75">
        <v>164.52</v>
      </c>
      <c r="P5608" s="77">
        <v>60.812989999999999</v>
      </c>
      <c r="Q5608" s="77">
        <v>170.00400000000002</v>
      </c>
    </row>
    <row r="5609" spans="1:17" x14ac:dyDescent="0.2">
      <c r="A5609" s="19">
        <v>32400681</v>
      </c>
      <c r="B5609" s="19" t="s">
        <v>697</v>
      </c>
      <c r="C5609" s="72"/>
      <c r="D5609" s="73">
        <v>666.25</v>
      </c>
      <c r="E5609" s="74">
        <v>0</v>
      </c>
      <c r="G5609" s="75">
        <v>60.812989999999999</v>
      </c>
      <c r="H5609" s="75">
        <v>166.70250000000001</v>
      </c>
      <c r="I5609" s="75">
        <v>161.32500000000002</v>
      </c>
      <c r="J5609" s="75">
        <v>152.36249999999998</v>
      </c>
      <c r="K5609" s="75">
        <v>125.47499999999999</v>
      </c>
      <c r="L5609" s="76">
        <v>71.829000000000008</v>
      </c>
      <c r="M5609" s="75">
        <v>161.32500000000002</v>
      </c>
      <c r="N5609" s="75">
        <v>161.32500000000002</v>
      </c>
      <c r="O5609" s="75">
        <v>161.32500000000002</v>
      </c>
      <c r="P5609" s="77">
        <v>60.812989999999999</v>
      </c>
      <c r="Q5609" s="77">
        <v>166.70250000000001</v>
      </c>
    </row>
    <row r="5610" spans="1:17" x14ac:dyDescent="0.2">
      <c r="A5610" s="19">
        <v>32400699</v>
      </c>
      <c r="B5610" s="19" t="s">
        <v>812</v>
      </c>
      <c r="C5610" s="72"/>
      <c r="D5610" s="73">
        <v>242.75</v>
      </c>
      <c r="E5610" s="74">
        <v>0</v>
      </c>
      <c r="G5610" s="75">
        <v>0</v>
      </c>
      <c r="H5610" s="75">
        <v>189.94320000000002</v>
      </c>
      <c r="I5610" s="75">
        <v>183.816</v>
      </c>
      <c r="J5610" s="75">
        <v>173.60400000000001</v>
      </c>
      <c r="K5610" s="75">
        <v>142.96799999999999</v>
      </c>
      <c r="L5610" s="76">
        <v>0</v>
      </c>
      <c r="M5610" s="75">
        <v>183.816</v>
      </c>
      <c r="N5610" s="75">
        <v>183.816</v>
      </c>
      <c r="O5610" s="75">
        <v>183.816</v>
      </c>
      <c r="P5610" s="77">
        <v>0</v>
      </c>
      <c r="Q5610" s="77">
        <v>189.94320000000002</v>
      </c>
    </row>
    <row r="5611" spans="1:17" x14ac:dyDescent="0.2">
      <c r="A5611" s="19">
        <v>32400699</v>
      </c>
      <c r="B5611" s="19" t="s">
        <v>812</v>
      </c>
      <c r="C5611" s="72"/>
      <c r="D5611" s="73">
        <v>242.75</v>
      </c>
      <c r="E5611" s="74">
        <v>0</v>
      </c>
      <c r="G5611" s="75">
        <v>60.812989999999999</v>
      </c>
      <c r="H5611" s="75">
        <v>179.9085</v>
      </c>
      <c r="I5611" s="75">
        <v>174.10499999999999</v>
      </c>
      <c r="J5611" s="75">
        <v>164.43249999999998</v>
      </c>
      <c r="K5611" s="75">
        <v>135.41499999999999</v>
      </c>
      <c r="L5611" s="76">
        <v>71.829000000000008</v>
      </c>
      <c r="M5611" s="75">
        <v>174.10499999999999</v>
      </c>
      <c r="N5611" s="75">
        <v>174.10499999999999</v>
      </c>
      <c r="O5611" s="75">
        <v>174.10499999999999</v>
      </c>
      <c r="P5611" s="77">
        <v>60.812989999999999</v>
      </c>
      <c r="Q5611" s="77">
        <v>179.9085</v>
      </c>
    </row>
    <row r="5612" spans="1:17" x14ac:dyDescent="0.2">
      <c r="A5612" s="19">
        <v>32400707</v>
      </c>
      <c r="B5612" s="19" t="s">
        <v>810</v>
      </c>
      <c r="C5612" s="72"/>
      <c r="D5612" s="73">
        <v>242.75</v>
      </c>
      <c r="E5612" s="74">
        <v>0</v>
      </c>
      <c r="G5612" s="75">
        <v>60.812989999999999</v>
      </c>
      <c r="H5612" s="75">
        <v>166.70250000000001</v>
      </c>
      <c r="I5612" s="75">
        <v>161.32500000000002</v>
      </c>
      <c r="J5612" s="75">
        <v>152.36249999999998</v>
      </c>
      <c r="K5612" s="75">
        <v>125.47499999999999</v>
      </c>
      <c r="L5612" s="76">
        <v>71.829000000000008</v>
      </c>
      <c r="M5612" s="75">
        <v>161.32500000000002</v>
      </c>
      <c r="N5612" s="75">
        <v>161.32500000000002</v>
      </c>
      <c r="O5612" s="75">
        <v>161.32500000000002</v>
      </c>
      <c r="P5612" s="77">
        <v>60.812989999999999</v>
      </c>
      <c r="Q5612" s="77">
        <v>166.70250000000001</v>
      </c>
    </row>
    <row r="5613" spans="1:17" x14ac:dyDescent="0.2">
      <c r="A5613" s="19">
        <v>32400707</v>
      </c>
      <c r="B5613" s="19" t="s">
        <v>810</v>
      </c>
      <c r="C5613" s="72"/>
      <c r="D5613" s="73">
        <v>242.75</v>
      </c>
      <c r="E5613" s="74">
        <v>0</v>
      </c>
      <c r="G5613" s="75">
        <v>37.682625000000002</v>
      </c>
      <c r="H5613" s="75">
        <v>80.212500000000006</v>
      </c>
      <c r="I5613" s="75">
        <v>77.625000000000014</v>
      </c>
      <c r="J5613" s="75">
        <v>73.3125</v>
      </c>
      <c r="K5613" s="75">
        <v>60.374999999999993</v>
      </c>
      <c r="L5613" s="74" t="s">
        <v>674</v>
      </c>
      <c r="M5613" s="75">
        <v>77.625000000000014</v>
      </c>
      <c r="N5613" s="75">
        <v>77.625000000000014</v>
      </c>
      <c r="O5613" s="75">
        <v>77.625000000000014</v>
      </c>
      <c r="P5613" s="75">
        <v>37.682625000000002</v>
      </c>
      <c r="Q5613" s="75">
        <v>80.212500000000006</v>
      </c>
    </row>
    <row r="5614" spans="1:17" x14ac:dyDescent="0.2">
      <c r="A5614" s="19">
        <v>32400715</v>
      </c>
      <c r="B5614" s="19" t="s">
        <v>4308</v>
      </c>
      <c r="C5614" s="20">
        <v>96372</v>
      </c>
      <c r="D5614" s="73">
        <v>121</v>
      </c>
      <c r="E5614" s="74">
        <v>77.590499999999992</v>
      </c>
      <c r="G5614" s="75">
        <v>108.43304000000001</v>
      </c>
      <c r="H5614" s="75">
        <v>376.82670000000002</v>
      </c>
      <c r="I5614" s="75">
        <v>364.67099999999999</v>
      </c>
      <c r="J5614" s="75">
        <v>344.41149999999999</v>
      </c>
      <c r="K5614" s="75">
        <v>283.63299999999998</v>
      </c>
      <c r="L5614" s="76">
        <v>100.872</v>
      </c>
      <c r="M5614" s="75">
        <v>364.67099999999999</v>
      </c>
      <c r="N5614" s="75">
        <v>364.67099999999999</v>
      </c>
      <c r="O5614" s="75">
        <v>364.67099999999999</v>
      </c>
      <c r="P5614" s="77">
        <v>100.872</v>
      </c>
      <c r="Q5614" s="77">
        <v>376.82670000000002</v>
      </c>
    </row>
    <row r="5615" spans="1:17" x14ac:dyDescent="0.2">
      <c r="A5615" s="19">
        <v>32400715</v>
      </c>
      <c r="B5615" s="19" t="s">
        <v>4308</v>
      </c>
      <c r="C5615" s="20">
        <v>96372</v>
      </c>
      <c r="D5615" s="73">
        <v>121</v>
      </c>
      <c r="E5615" s="74">
        <v>77.590499999999992</v>
      </c>
      <c r="G5615" s="75">
        <v>108.43304000000001</v>
      </c>
      <c r="H5615" s="75">
        <v>365.25749999999999</v>
      </c>
      <c r="I5615" s="75">
        <v>353.47500000000002</v>
      </c>
      <c r="J5615" s="75">
        <v>333.83749999999998</v>
      </c>
      <c r="K5615" s="75">
        <v>274.92499999999995</v>
      </c>
      <c r="L5615" s="76">
        <v>100.872</v>
      </c>
      <c r="M5615" s="75">
        <v>353.47500000000002</v>
      </c>
      <c r="N5615" s="75">
        <v>353.47500000000002</v>
      </c>
      <c r="O5615" s="75">
        <v>353.47500000000002</v>
      </c>
      <c r="P5615" s="77">
        <v>100.872</v>
      </c>
      <c r="Q5615" s="77">
        <v>365.25749999999999</v>
      </c>
    </row>
    <row r="5616" spans="1:17" x14ac:dyDescent="0.2">
      <c r="A5616" s="19">
        <v>32400723</v>
      </c>
      <c r="B5616" s="19" t="s">
        <v>4150</v>
      </c>
      <c r="C5616" s="72"/>
      <c r="D5616" s="73">
        <v>265.25</v>
      </c>
      <c r="E5616" s="74">
        <v>0</v>
      </c>
      <c r="G5616" s="75">
        <v>0</v>
      </c>
      <c r="H5616" s="75">
        <v>415.76580000000001</v>
      </c>
      <c r="I5616" s="75">
        <v>402.35399999999998</v>
      </c>
      <c r="J5616" s="75">
        <v>380.00099999999998</v>
      </c>
      <c r="K5616" s="75">
        <v>312.94200000000001</v>
      </c>
      <c r="L5616" s="76">
        <v>0</v>
      </c>
      <c r="M5616" s="75">
        <v>402.35399999999998</v>
      </c>
      <c r="N5616" s="75">
        <v>402.35399999999998</v>
      </c>
      <c r="O5616" s="75">
        <v>402.35399999999998</v>
      </c>
      <c r="P5616" s="77">
        <v>0</v>
      </c>
      <c r="Q5616" s="77">
        <v>415.76580000000001</v>
      </c>
    </row>
    <row r="5617" spans="1:17" x14ac:dyDescent="0.2">
      <c r="A5617" s="19">
        <v>32400723</v>
      </c>
      <c r="B5617" s="19" t="s">
        <v>4150</v>
      </c>
      <c r="C5617" s="72"/>
      <c r="D5617" s="73">
        <v>265.25</v>
      </c>
      <c r="E5617" s="74">
        <v>0</v>
      </c>
      <c r="G5617" s="75">
        <v>108.43304000000001</v>
      </c>
      <c r="H5617" s="75">
        <v>365.25749999999999</v>
      </c>
      <c r="I5617" s="75">
        <v>353.47500000000002</v>
      </c>
      <c r="J5617" s="75">
        <v>333.83749999999998</v>
      </c>
      <c r="K5617" s="75">
        <v>274.92499999999995</v>
      </c>
      <c r="L5617" s="76">
        <v>100.872</v>
      </c>
      <c r="M5617" s="75">
        <v>353.47500000000002</v>
      </c>
      <c r="N5617" s="75">
        <v>353.47500000000002</v>
      </c>
      <c r="O5617" s="75">
        <v>353.47500000000002</v>
      </c>
      <c r="P5617" s="77">
        <v>100.872</v>
      </c>
      <c r="Q5617" s="77">
        <v>365.25749999999999</v>
      </c>
    </row>
    <row r="5618" spans="1:17" x14ac:dyDescent="0.2">
      <c r="A5618" s="19">
        <v>32400749</v>
      </c>
      <c r="B5618" s="19" t="s">
        <v>2755</v>
      </c>
      <c r="C5618" s="72"/>
      <c r="D5618" s="73">
        <v>121</v>
      </c>
      <c r="E5618" s="74">
        <v>0</v>
      </c>
      <c r="G5618" s="75">
        <v>108.43304000000001</v>
      </c>
      <c r="H5618" s="75">
        <v>394.18980000000005</v>
      </c>
      <c r="I5618" s="75">
        <v>381.47400000000005</v>
      </c>
      <c r="J5618" s="75">
        <v>360.28100000000001</v>
      </c>
      <c r="K5618" s="75">
        <v>296.702</v>
      </c>
      <c r="L5618" s="76">
        <v>100.872</v>
      </c>
      <c r="M5618" s="75">
        <v>381.47400000000005</v>
      </c>
      <c r="N5618" s="75">
        <v>381.47400000000005</v>
      </c>
      <c r="O5618" s="75">
        <v>381.47400000000005</v>
      </c>
      <c r="P5618" s="77">
        <v>100.872</v>
      </c>
      <c r="Q5618" s="77">
        <v>394.18980000000005</v>
      </c>
    </row>
    <row r="5619" spans="1:17" x14ac:dyDescent="0.2">
      <c r="A5619" s="19">
        <v>32400749</v>
      </c>
      <c r="B5619" s="19" t="s">
        <v>2755</v>
      </c>
      <c r="C5619" s="72"/>
      <c r="D5619" s="73">
        <v>121</v>
      </c>
      <c r="E5619" s="74">
        <v>0</v>
      </c>
      <c r="G5619" s="75">
        <v>320.24245999999999</v>
      </c>
      <c r="H5619" s="75">
        <v>583.57500000000005</v>
      </c>
      <c r="I5619" s="75">
        <v>564.75</v>
      </c>
      <c r="J5619" s="75">
        <v>533.375</v>
      </c>
      <c r="K5619" s="75">
        <v>439.25</v>
      </c>
      <c r="L5619" s="76">
        <v>209.73599999999999</v>
      </c>
      <c r="M5619" s="75">
        <v>564.75</v>
      </c>
      <c r="N5619" s="75">
        <v>564.75</v>
      </c>
      <c r="O5619" s="75">
        <v>564.75</v>
      </c>
      <c r="P5619" s="77">
        <v>209.73599999999999</v>
      </c>
      <c r="Q5619" s="77">
        <v>583.57500000000005</v>
      </c>
    </row>
    <row r="5620" spans="1:17" x14ac:dyDescent="0.2">
      <c r="A5620" s="19">
        <v>32400756</v>
      </c>
      <c r="B5620" s="19" t="s">
        <v>3901</v>
      </c>
      <c r="C5620" s="20">
        <v>96521</v>
      </c>
      <c r="D5620" s="73">
        <v>320.25</v>
      </c>
      <c r="E5620" s="74">
        <v>237.55549999999997</v>
      </c>
      <c r="G5620" s="75">
        <v>320.24245999999999</v>
      </c>
      <c r="H5620" s="75">
        <v>583.57500000000005</v>
      </c>
      <c r="I5620" s="75">
        <v>564.75</v>
      </c>
      <c r="J5620" s="75">
        <v>533.375</v>
      </c>
      <c r="K5620" s="75">
        <v>439.25</v>
      </c>
      <c r="L5620" s="76">
        <v>209.73599999999999</v>
      </c>
      <c r="M5620" s="75">
        <v>564.75</v>
      </c>
      <c r="N5620" s="75">
        <v>564.75</v>
      </c>
      <c r="O5620" s="75">
        <v>564.75</v>
      </c>
      <c r="P5620" s="77">
        <v>209.73599999999999</v>
      </c>
      <c r="Q5620" s="77">
        <v>583.57500000000005</v>
      </c>
    </row>
    <row r="5621" spans="1:17" x14ac:dyDescent="0.2">
      <c r="A5621" s="19">
        <v>32400756</v>
      </c>
      <c r="B5621" s="19" t="s">
        <v>3901</v>
      </c>
      <c r="C5621" s="20">
        <v>96521</v>
      </c>
      <c r="D5621" s="73">
        <v>320.25</v>
      </c>
      <c r="E5621" s="74">
        <v>237.55549999999997</v>
      </c>
      <c r="G5621" s="75">
        <v>475.28802000000002</v>
      </c>
      <c r="H5621" s="75">
        <v>488.54760000000005</v>
      </c>
      <c r="I5621" s="75">
        <v>472.78800000000007</v>
      </c>
      <c r="J5621" s="75">
        <v>446.52200000000005</v>
      </c>
      <c r="K5621" s="75">
        <v>367.72399999999999</v>
      </c>
      <c r="L5621" s="76">
        <v>2357.3609999999999</v>
      </c>
      <c r="M5621" s="75">
        <v>472.78800000000007</v>
      </c>
      <c r="N5621" s="75">
        <v>472.78800000000007</v>
      </c>
      <c r="O5621" s="75">
        <v>472.78800000000007</v>
      </c>
      <c r="P5621" s="77">
        <v>367.72399999999999</v>
      </c>
      <c r="Q5621" s="77">
        <v>2357.3609999999999</v>
      </c>
    </row>
    <row r="5622" spans="1:17" x14ac:dyDescent="0.2">
      <c r="A5622" s="19">
        <v>32400806</v>
      </c>
      <c r="B5622" s="19" t="s">
        <v>696</v>
      </c>
      <c r="C5622" s="72"/>
      <c r="D5622" s="73">
        <v>479.25</v>
      </c>
      <c r="E5622" s="74">
        <v>0</v>
      </c>
      <c r="G5622" s="75">
        <v>475.28802000000002</v>
      </c>
      <c r="H5622" s="75">
        <v>488.54760000000005</v>
      </c>
      <c r="I5622" s="75">
        <v>472.78800000000007</v>
      </c>
      <c r="J5622" s="75">
        <v>446.52200000000005</v>
      </c>
      <c r="K5622" s="75">
        <v>367.72399999999999</v>
      </c>
      <c r="L5622" s="76">
        <v>2357.3609999999999</v>
      </c>
      <c r="M5622" s="75">
        <v>472.78800000000007</v>
      </c>
      <c r="N5622" s="75">
        <v>472.78800000000007</v>
      </c>
      <c r="O5622" s="75">
        <v>472.78800000000007</v>
      </c>
      <c r="P5622" s="77">
        <v>367.72399999999999</v>
      </c>
      <c r="Q5622" s="77">
        <v>2357.3609999999999</v>
      </c>
    </row>
    <row r="5623" spans="1:17" x14ac:dyDescent="0.2">
      <c r="A5623" s="19">
        <v>32400806</v>
      </c>
      <c r="B5623" s="19" t="s">
        <v>696</v>
      </c>
      <c r="C5623" s="72"/>
      <c r="D5623" s="73">
        <v>479.25</v>
      </c>
      <c r="E5623" s="74">
        <v>0</v>
      </c>
      <c r="G5623" s="75">
        <v>475.28802000000002</v>
      </c>
      <c r="H5623" s="75">
        <v>488.54760000000005</v>
      </c>
      <c r="I5623" s="75">
        <v>472.78800000000007</v>
      </c>
      <c r="J5623" s="75">
        <v>446.52200000000005</v>
      </c>
      <c r="K5623" s="75">
        <v>367.72399999999999</v>
      </c>
      <c r="L5623" s="76">
        <v>2357.3609999999999</v>
      </c>
      <c r="M5623" s="75">
        <v>472.78800000000007</v>
      </c>
      <c r="N5623" s="75">
        <v>472.78800000000007</v>
      </c>
      <c r="O5623" s="75">
        <v>472.78800000000007</v>
      </c>
      <c r="P5623" s="77">
        <v>367.72399999999999</v>
      </c>
      <c r="Q5623" s="77">
        <v>2357.3609999999999</v>
      </c>
    </row>
    <row r="5624" spans="1:17" x14ac:dyDescent="0.2">
      <c r="A5624" s="19">
        <v>32400814</v>
      </c>
      <c r="B5624" s="19" t="s">
        <v>809</v>
      </c>
      <c r="C5624" s="72"/>
      <c r="D5624" s="73">
        <v>242.75</v>
      </c>
      <c r="E5624" s="74">
        <v>0</v>
      </c>
      <c r="G5624" s="75">
        <v>7.8511299999999995</v>
      </c>
      <c r="H5624" s="75">
        <v>30.206399999999999</v>
      </c>
      <c r="I5624" s="75">
        <v>29.231999999999999</v>
      </c>
      <c r="J5624" s="75">
        <v>27.607999999999997</v>
      </c>
      <c r="K5624" s="75">
        <v>22.735999999999997</v>
      </c>
      <c r="L5624" s="76">
        <v>0</v>
      </c>
      <c r="M5624" s="75">
        <v>29.231999999999999</v>
      </c>
      <c r="N5624" s="75">
        <v>29.231999999999999</v>
      </c>
      <c r="O5624" s="75">
        <v>29.231999999999999</v>
      </c>
      <c r="P5624" s="77">
        <v>0</v>
      </c>
      <c r="Q5624" s="77">
        <v>30.206399999999999</v>
      </c>
    </row>
    <row r="5625" spans="1:17" x14ac:dyDescent="0.2">
      <c r="A5625" s="19">
        <v>32400814</v>
      </c>
      <c r="B5625" s="19" t="s">
        <v>809</v>
      </c>
      <c r="C5625" s="72"/>
      <c r="D5625" s="73">
        <v>242.75</v>
      </c>
      <c r="E5625" s="74">
        <v>0</v>
      </c>
      <c r="G5625" s="75">
        <v>86.873196000000007</v>
      </c>
      <c r="H5625" s="75">
        <v>184.9212</v>
      </c>
      <c r="I5625" s="75">
        <v>178.95600000000002</v>
      </c>
      <c r="J5625" s="75">
        <v>169.01400000000001</v>
      </c>
      <c r="K5625" s="75">
        <v>139.18799999999999</v>
      </c>
      <c r="L5625" s="74" t="s">
        <v>674</v>
      </c>
      <c r="M5625" s="75">
        <v>178.95600000000002</v>
      </c>
      <c r="N5625" s="75">
        <v>178.95600000000002</v>
      </c>
      <c r="O5625" s="75">
        <v>178.95600000000002</v>
      </c>
      <c r="P5625" s="75">
        <v>86.873196000000007</v>
      </c>
      <c r="Q5625" s="75">
        <v>184.9212</v>
      </c>
    </row>
    <row r="5626" spans="1:17" x14ac:dyDescent="0.2">
      <c r="A5626" s="19">
        <v>32400863</v>
      </c>
      <c r="B5626" s="19" t="s">
        <v>2758</v>
      </c>
      <c r="C5626" s="72" t="s">
        <v>49</v>
      </c>
      <c r="D5626" s="73">
        <v>164.5</v>
      </c>
      <c r="E5626" s="74">
        <v>138.98899999999998</v>
      </c>
      <c r="G5626" s="75">
        <v>85.999396000000004</v>
      </c>
      <c r="H5626" s="75">
        <v>183.06120000000001</v>
      </c>
      <c r="I5626" s="75">
        <v>177.15600000000003</v>
      </c>
      <c r="J5626" s="75">
        <v>167.31399999999999</v>
      </c>
      <c r="K5626" s="75">
        <v>137.78799999999998</v>
      </c>
      <c r="L5626" s="74" t="s">
        <v>674</v>
      </c>
      <c r="M5626" s="75">
        <v>177.15600000000003</v>
      </c>
      <c r="N5626" s="75">
        <v>177.15600000000003</v>
      </c>
      <c r="O5626" s="75">
        <v>177.15600000000003</v>
      </c>
      <c r="P5626" s="75">
        <v>85.999396000000004</v>
      </c>
      <c r="Q5626" s="75">
        <v>183.06120000000001</v>
      </c>
    </row>
    <row r="5627" spans="1:17" x14ac:dyDescent="0.2">
      <c r="A5627" s="19">
        <v>32400863</v>
      </c>
      <c r="B5627" s="19" t="s">
        <v>2758</v>
      </c>
      <c r="C5627" s="72" t="s">
        <v>49</v>
      </c>
      <c r="D5627" s="73">
        <v>164.5</v>
      </c>
      <c r="E5627" s="74">
        <v>138.98899999999998</v>
      </c>
      <c r="G5627" s="75">
        <v>46.612519999999996</v>
      </c>
      <c r="H5627" s="75">
        <v>185.08860000000001</v>
      </c>
      <c r="I5627" s="75">
        <v>179.11800000000002</v>
      </c>
      <c r="J5627" s="75">
        <v>169.167</v>
      </c>
      <c r="K5627" s="75">
        <v>139.31399999999999</v>
      </c>
      <c r="L5627" s="76">
        <v>34.298999999999999</v>
      </c>
      <c r="M5627" s="75">
        <v>179.11800000000002</v>
      </c>
      <c r="N5627" s="75">
        <v>179.11800000000002</v>
      </c>
      <c r="O5627" s="75">
        <v>179.11800000000002</v>
      </c>
      <c r="P5627" s="77">
        <v>34.298999999999999</v>
      </c>
      <c r="Q5627" s="77">
        <v>185.08860000000001</v>
      </c>
    </row>
    <row r="5628" spans="1:17" x14ac:dyDescent="0.2">
      <c r="A5628" s="19">
        <v>32400871</v>
      </c>
      <c r="B5628" s="19" t="s">
        <v>2620</v>
      </c>
      <c r="C5628" s="72"/>
      <c r="D5628" s="73">
        <v>5123.5</v>
      </c>
      <c r="E5628" s="74">
        <v>0</v>
      </c>
      <c r="G5628" s="75">
        <v>86.903779</v>
      </c>
      <c r="H5628" s="75">
        <v>184.9863</v>
      </c>
      <c r="I5628" s="75">
        <v>179.01900000000003</v>
      </c>
      <c r="J5628" s="75">
        <v>169.0735</v>
      </c>
      <c r="K5628" s="75">
        <v>139.23699999999999</v>
      </c>
      <c r="L5628" s="74" t="s">
        <v>674</v>
      </c>
      <c r="M5628" s="75">
        <v>179.01900000000003</v>
      </c>
      <c r="N5628" s="75">
        <v>179.01900000000003</v>
      </c>
      <c r="O5628" s="75">
        <v>179.01900000000003</v>
      </c>
      <c r="P5628" s="75">
        <v>86.903779</v>
      </c>
      <c r="Q5628" s="75">
        <v>184.9863</v>
      </c>
    </row>
    <row r="5629" spans="1:17" x14ac:dyDescent="0.2">
      <c r="A5629" s="19">
        <v>32400871</v>
      </c>
      <c r="B5629" s="19" t="s">
        <v>2620</v>
      </c>
      <c r="C5629" s="72"/>
      <c r="D5629" s="73">
        <v>5123.5</v>
      </c>
      <c r="E5629" s="74">
        <v>0</v>
      </c>
      <c r="G5629" s="75">
        <v>0</v>
      </c>
      <c r="H5629" s="75">
        <v>80.519400000000005</v>
      </c>
      <c r="I5629" s="75">
        <v>77.921999999999997</v>
      </c>
      <c r="J5629" s="75">
        <v>73.593000000000004</v>
      </c>
      <c r="K5629" s="75">
        <v>60.605999999999995</v>
      </c>
      <c r="L5629" s="76">
        <v>0</v>
      </c>
      <c r="M5629" s="75">
        <v>77.921999999999997</v>
      </c>
      <c r="N5629" s="75">
        <v>77.921999999999997</v>
      </c>
      <c r="O5629" s="75">
        <v>77.921999999999997</v>
      </c>
      <c r="P5629" s="77">
        <v>0</v>
      </c>
      <c r="Q5629" s="77">
        <v>80.519400000000005</v>
      </c>
    </row>
    <row r="5630" spans="1:17" x14ac:dyDescent="0.2">
      <c r="A5630" s="19">
        <v>32400970</v>
      </c>
      <c r="B5630" s="19" t="s">
        <v>3249</v>
      </c>
      <c r="C5630" s="72"/>
      <c r="D5630" s="73">
        <v>7.75</v>
      </c>
      <c r="E5630" s="74">
        <v>0</v>
      </c>
      <c r="G5630" s="75">
        <v>4.7709479999999997</v>
      </c>
      <c r="H5630" s="75">
        <v>10.1556</v>
      </c>
      <c r="I5630" s="75">
        <v>9.8280000000000012</v>
      </c>
      <c r="J5630" s="75">
        <v>9.282</v>
      </c>
      <c r="K5630" s="75">
        <v>7.6439999999999992</v>
      </c>
      <c r="L5630" s="74" t="s">
        <v>674</v>
      </c>
      <c r="M5630" s="75">
        <v>9.8280000000000012</v>
      </c>
      <c r="N5630" s="75">
        <v>9.8280000000000012</v>
      </c>
      <c r="O5630" s="75">
        <v>9.8280000000000012</v>
      </c>
      <c r="P5630" s="75">
        <v>4.7709479999999997</v>
      </c>
      <c r="Q5630" s="75">
        <v>10.1556</v>
      </c>
    </row>
    <row r="5631" spans="1:17" x14ac:dyDescent="0.2">
      <c r="A5631" s="19">
        <v>32400970</v>
      </c>
      <c r="B5631" s="19" t="s">
        <v>3249</v>
      </c>
      <c r="C5631" s="72"/>
      <c r="D5631" s="73">
        <v>7.75</v>
      </c>
      <c r="E5631" s="74">
        <v>0</v>
      </c>
      <c r="G5631" s="75">
        <v>504.35736000000003</v>
      </c>
      <c r="H5631" s="75">
        <v>1073.5920000000001</v>
      </c>
      <c r="I5631" s="75">
        <v>1038.9600000000003</v>
      </c>
      <c r="J5631" s="75">
        <v>981.24</v>
      </c>
      <c r="K5631" s="75">
        <v>808.08</v>
      </c>
      <c r="L5631" s="74" t="s">
        <v>674</v>
      </c>
      <c r="M5631" s="75">
        <v>1038.9600000000003</v>
      </c>
      <c r="N5631" s="75">
        <v>1038.9600000000003</v>
      </c>
      <c r="O5631" s="75">
        <v>1038.9600000000003</v>
      </c>
      <c r="P5631" s="75">
        <v>504.35736000000003</v>
      </c>
      <c r="Q5631" s="75">
        <v>1073.5920000000001</v>
      </c>
    </row>
    <row r="5632" spans="1:17" x14ac:dyDescent="0.2">
      <c r="A5632" s="19">
        <v>32401259</v>
      </c>
      <c r="B5632" s="19" t="s">
        <v>1481</v>
      </c>
      <c r="C5632" s="72"/>
      <c r="D5632" s="73">
        <v>80.75</v>
      </c>
      <c r="E5632" s="74">
        <v>0</v>
      </c>
      <c r="G5632" s="75">
        <v>5.9068880000000004</v>
      </c>
      <c r="H5632" s="75">
        <v>12.573600000000001</v>
      </c>
      <c r="I5632" s="75">
        <v>12.168000000000001</v>
      </c>
      <c r="J5632" s="75">
        <v>11.491999999999999</v>
      </c>
      <c r="K5632" s="75">
        <v>9.4639999999999986</v>
      </c>
      <c r="L5632" s="74" t="s">
        <v>674</v>
      </c>
      <c r="M5632" s="75">
        <v>12.168000000000001</v>
      </c>
      <c r="N5632" s="75">
        <v>12.168000000000001</v>
      </c>
      <c r="O5632" s="75">
        <v>12.168000000000001</v>
      </c>
      <c r="P5632" s="75">
        <v>5.9068880000000004</v>
      </c>
      <c r="Q5632" s="75">
        <v>12.573600000000001</v>
      </c>
    </row>
    <row r="5633" spans="1:17" x14ac:dyDescent="0.2">
      <c r="A5633" s="19">
        <v>32401259</v>
      </c>
      <c r="B5633" s="19" t="s">
        <v>1481</v>
      </c>
      <c r="C5633" s="72"/>
      <c r="D5633" s="73">
        <v>80.75</v>
      </c>
      <c r="E5633" s="74">
        <v>0</v>
      </c>
      <c r="G5633" s="75">
        <v>56.797000000000004</v>
      </c>
      <c r="H5633" s="75">
        <v>120.9</v>
      </c>
      <c r="I5633" s="75">
        <v>117.00000000000001</v>
      </c>
      <c r="J5633" s="75">
        <v>110.5</v>
      </c>
      <c r="K5633" s="75">
        <v>91</v>
      </c>
      <c r="L5633" s="74" t="s">
        <v>674</v>
      </c>
      <c r="M5633" s="75">
        <v>117.00000000000001</v>
      </c>
      <c r="N5633" s="75">
        <v>117.00000000000001</v>
      </c>
      <c r="O5633" s="75">
        <v>117.00000000000001</v>
      </c>
      <c r="P5633" s="75">
        <v>56.797000000000004</v>
      </c>
      <c r="Q5633" s="75">
        <v>120.9</v>
      </c>
    </row>
    <row r="5634" spans="1:17" x14ac:dyDescent="0.2">
      <c r="A5634" s="19">
        <v>32401317</v>
      </c>
      <c r="B5634" s="19" t="s">
        <v>3160</v>
      </c>
      <c r="C5634" s="72"/>
      <c r="D5634" s="73">
        <v>265.25</v>
      </c>
      <c r="E5634" s="74">
        <v>0</v>
      </c>
      <c r="G5634" s="75">
        <v>37.136499999999998</v>
      </c>
      <c r="H5634" s="75">
        <v>79.05</v>
      </c>
      <c r="I5634" s="75">
        <v>76.500000000000014</v>
      </c>
      <c r="J5634" s="75">
        <v>72.25</v>
      </c>
      <c r="K5634" s="75">
        <v>59.499999999999993</v>
      </c>
      <c r="L5634" s="74" t="s">
        <v>674</v>
      </c>
      <c r="M5634" s="75">
        <v>76.500000000000014</v>
      </c>
      <c r="N5634" s="75">
        <v>76.500000000000014</v>
      </c>
      <c r="O5634" s="75">
        <v>76.500000000000014</v>
      </c>
      <c r="P5634" s="75">
        <v>37.136499999999998</v>
      </c>
      <c r="Q5634" s="75">
        <v>79.05</v>
      </c>
    </row>
    <row r="5635" spans="1:17" x14ac:dyDescent="0.2">
      <c r="A5635" s="19">
        <v>32401317</v>
      </c>
      <c r="B5635" s="19" t="s">
        <v>3160</v>
      </c>
      <c r="C5635" s="72"/>
      <c r="D5635" s="73">
        <v>265.25</v>
      </c>
      <c r="E5635" s="74">
        <v>0</v>
      </c>
      <c r="G5635" s="75">
        <v>32.767499999999998</v>
      </c>
      <c r="H5635" s="75">
        <v>69.75</v>
      </c>
      <c r="I5635" s="75">
        <v>67.500000000000014</v>
      </c>
      <c r="J5635" s="75">
        <v>63.75</v>
      </c>
      <c r="K5635" s="75">
        <v>52.5</v>
      </c>
      <c r="L5635" s="74" t="s">
        <v>674</v>
      </c>
      <c r="M5635" s="75">
        <v>67.500000000000014</v>
      </c>
      <c r="N5635" s="75">
        <v>67.500000000000014</v>
      </c>
      <c r="O5635" s="75">
        <v>67.500000000000014</v>
      </c>
      <c r="P5635" s="75">
        <v>32.767499999999998</v>
      </c>
      <c r="Q5635" s="75">
        <v>69.75</v>
      </c>
    </row>
    <row r="5636" spans="1:17" x14ac:dyDescent="0.2">
      <c r="A5636" s="19">
        <v>32401341</v>
      </c>
      <c r="B5636" s="19" t="s">
        <v>3631</v>
      </c>
      <c r="C5636" s="20">
        <v>99195</v>
      </c>
      <c r="D5636" s="73">
        <v>261.25</v>
      </c>
      <c r="E5636" s="74">
        <v>133.5265</v>
      </c>
      <c r="G5636" s="75">
        <v>8.082650000000001</v>
      </c>
      <c r="H5636" s="75">
        <v>17.205000000000002</v>
      </c>
      <c r="I5636" s="75">
        <v>16.650000000000002</v>
      </c>
      <c r="J5636" s="75">
        <v>15.725</v>
      </c>
      <c r="K5636" s="75">
        <v>12.95</v>
      </c>
      <c r="L5636" s="74" t="s">
        <v>674</v>
      </c>
      <c r="M5636" s="75">
        <v>16.650000000000002</v>
      </c>
      <c r="N5636" s="75">
        <v>16.650000000000002</v>
      </c>
      <c r="O5636" s="75">
        <v>16.650000000000002</v>
      </c>
      <c r="P5636" s="75">
        <v>8.082650000000001</v>
      </c>
      <c r="Q5636" s="75">
        <v>17.205000000000002</v>
      </c>
    </row>
    <row r="5637" spans="1:17" x14ac:dyDescent="0.2">
      <c r="A5637" s="19">
        <v>32401341</v>
      </c>
      <c r="B5637" s="19" t="s">
        <v>3631</v>
      </c>
      <c r="C5637" s="20">
        <v>99195</v>
      </c>
      <c r="D5637" s="73">
        <v>261.25</v>
      </c>
      <c r="E5637" s="74">
        <v>133.5265</v>
      </c>
      <c r="G5637" s="75">
        <v>43.100185000000003</v>
      </c>
      <c r="H5637" s="75">
        <v>91.744500000000016</v>
      </c>
      <c r="I5637" s="75">
        <v>88.785000000000025</v>
      </c>
      <c r="J5637" s="75">
        <v>83.852500000000006</v>
      </c>
      <c r="K5637" s="75">
        <v>69.054999999999993</v>
      </c>
      <c r="L5637" s="74" t="s">
        <v>674</v>
      </c>
      <c r="M5637" s="75">
        <v>88.785000000000025</v>
      </c>
      <c r="N5637" s="75">
        <v>88.785000000000025</v>
      </c>
      <c r="O5637" s="75">
        <v>88.785000000000025</v>
      </c>
      <c r="P5637" s="75">
        <v>43.100185000000003</v>
      </c>
      <c r="Q5637" s="75">
        <v>91.744500000000016</v>
      </c>
    </row>
    <row r="5638" spans="1:17" x14ac:dyDescent="0.2">
      <c r="A5638" s="19">
        <v>32401366</v>
      </c>
      <c r="B5638" s="19" t="s">
        <v>3686</v>
      </c>
      <c r="C5638" s="72"/>
      <c r="D5638" s="73">
        <v>3444.75</v>
      </c>
      <c r="E5638" s="74">
        <v>0</v>
      </c>
      <c r="G5638" s="75">
        <v>2458.5149420000002</v>
      </c>
      <c r="H5638" s="75">
        <v>5233.2774000000009</v>
      </c>
      <c r="I5638" s="75">
        <v>5064.4620000000014</v>
      </c>
      <c r="J5638" s="75">
        <v>4783.1030000000001</v>
      </c>
      <c r="K5638" s="75">
        <v>3939.0259999999998</v>
      </c>
      <c r="L5638" s="74" t="s">
        <v>674</v>
      </c>
      <c r="M5638" s="75">
        <v>5064.4620000000014</v>
      </c>
      <c r="N5638" s="75">
        <v>5064.4620000000014</v>
      </c>
      <c r="O5638" s="75">
        <v>5064.4620000000014</v>
      </c>
      <c r="P5638" s="75">
        <v>2458.5149420000002</v>
      </c>
      <c r="Q5638" s="75">
        <v>5233.2774000000009</v>
      </c>
    </row>
    <row r="5639" spans="1:17" x14ac:dyDescent="0.2">
      <c r="A5639" s="19">
        <v>32401366</v>
      </c>
      <c r="B5639" s="19" t="s">
        <v>3686</v>
      </c>
      <c r="C5639" s="72"/>
      <c r="D5639" s="73">
        <v>3444.75</v>
      </c>
      <c r="E5639" s="74">
        <v>0</v>
      </c>
      <c r="G5639" s="75">
        <v>13.972062000000001</v>
      </c>
      <c r="H5639" s="75">
        <v>29.741400000000002</v>
      </c>
      <c r="I5639" s="75">
        <v>28.782000000000004</v>
      </c>
      <c r="J5639" s="75">
        <v>27.183</v>
      </c>
      <c r="K5639" s="75">
        <v>22.385999999999999</v>
      </c>
      <c r="L5639" s="74" t="s">
        <v>674</v>
      </c>
      <c r="M5639" s="75">
        <v>28.782000000000004</v>
      </c>
      <c r="N5639" s="75">
        <v>28.782000000000004</v>
      </c>
      <c r="O5639" s="75">
        <v>28.782000000000004</v>
      </c>
      <c r="P5639" s="75">
        <v>13.972062000000001</v>
      </c>
      <c r="Q5639" s="75">
        <v>29.741400000000002</v>
      </c>
    </row>
    <row r="5640" spans="1:17" x14ac:dyDescent="0.2">
      <c r="A5640" s="19">
        <v>32401374</v>
      </c>
      <c r="B5640" s="19" t="s">
        <v>1458</v>
      </c>
      <c r="C5640" s="20">
        <v>32560</v>
      </c>
      <c r="D5640" s="73">
        <v>1494.5</v>
      </c>
      <c r="E5640" s="74">
        <v>665.27499999999998</v>
      </c>
      <c r="G5640" s="75">
        <v>1187.72579</v>
      </c>
      <c r="H5640" s="75">
        <v>2424.9656999999997</v>
      </c>
      <c r="I5640" s="75">
        <v>2346.741</v>
      </c>
      <c r="J5640" s="75">
        <v>2216.3664999999996</v>
      </c>
      <c r="K5640" s="75">
        <v>1825.2429999999997</v>
      </c>
      <c r="L5640" s="76">
        <v>301.64400000000001</v>
      </c>
      <c r="M5640" s="75">
        <v>2346.741</v>
      </c>
      <c r="N5640" s="75">
        <v>2346.741</v>
      </c>
      <c r="O5640" s="75">
        <v>2346.741</v>
      </c>
      <c r="P5640" s="77">
        <v>301.64400000000001</v>
      </c>
      <c r="Q5640" s="77">
        <v>2424.9656999999997</v>
      </c>
    </row>
    <row r="5641" spans="1:17" x14ac:dyDescent="0.2">
      <c r="A5641" s="19">
        <v>32401374</v>
      </c>
      <c r="B5641" s="19" t="s">
        <v>1458</v>
      </c>
      <c r="C5641" s="20">
        <v>32560</v>
      </c>
      <c r="D5641" s="73">
        <v>1494.5</v>
      </c>
      <c r="E5641" s="74">
        <v>665.27499999999998</v>
      </c>
      <c r="G5641" s="75">
        <v>1187.72579</v>
      </c>
      <c r="H5641" s="75">
        <v>1983.0669</v>
      </c>
      <c r="I5641" s="75">
        <v>1919.097</v>
      </c>
      <c r="J5641" s="75">
        <v>1812.4804999999999</v>
      </c>
      <c r="K5641" s="75">
        <v>1492.6309999999999</v>
      </c>
      <c r="L5641" s="76">
        <v>301.64400000000001</v>
      </c>
      <c r="M5641" s="75">
        <v>1919.097</v>
      </c>
      <c r="N5641" s="75">
        <v>1919.097</v>
      </c>
      <c r="O5641" s="75">
        <v>1919.097</v>
      </c>
      <c r="P5641" s="77">
        <v>301.64400000000001</v>
      </c>
      <c r="Q5641" s="77">
        <v>1983.0669</v>
      </c>
    </row>
    <row r="5642" spans="1:17" x14ac:dyDescent="0.2">
      <c r="A5642" s="19">
        <v>32401424</v>
      </c>
      <c r="B5642" s="19" t="s">
        <v>1669</v>
      </c>
      <c r="C5642" s="72"/>
      <c r="D5642" s="73">
        <v>476</v>
      </c>
      <c r="E5642" s="74">
        <v>0</v>
      </c>
      <c r="G5642" s="75">
        <v>1165.4460700000002</v>
      </c>
      <c r="H5642" s="75">
        <v>858.80850000000009</v>
      </c>
      <c r="I5642" s="75">
        <v>831.10500000000002</v>
      </c>
      <c r="J5642" s="75">
        <v>784.9325</v>
      </c>
      <c r="K5642" s="75">
        <v>646.41499999999996</v>
      </c>
      <c r="L5642" s="76">
        <v>301.64400000000001</v>
      </c>
      <c r="M5642" s="75">
        <v>831.10500000000002</v>
      </c>
      <c r="N5642" s="75">
        <v>831.10500000000002</v>
      </c>
      <c r="O5642" s="75">
        <v>831.10500000000002</v>
      </c>
      <c r="P5642" s="77">
        <v>301.64400000000001</v>
      </c>
      <c r="Q5642" s="77">
        <v>1165.4460700000002</v>
      </c>
    </row>
    <row r="5643" spans="1:17" x14ac:dyDescent="0.2">
      <c r="A5643" s="19">
        <v>32401424</v>
      </c>
      <c r="B5643" s="19" t="s">
        <v>1669</v>
      </c>
      <c r="C5643" s="72"/>
      <c r="D5643" s="73">
        <v>476</v>
      </c>
      <c r="E5643" s="74">
        <v>0</v>
      </c>
      <c r="G5643" s="75">
        <v>687.09744000000001</v>
      </c>
      <c r="H5643" s="75">
        <v>1096.3212000000001</v>
      </c>
      <c r="I5643" s="75">
        <v>1060.9559999999999</v>
      </c>
      <c r="J5643" s="75">
        <v>1002.0139999999999</v>
      </c>
      <c r="K5643" s="75">
        <v>825.18799999999987</v>
      </c>
      <c r="L5643" s="76">
        <v>113.93100000000001</v>
      </c>
      <c r="M5643" s="75">
        <v>1060.9559999999999</v>
      </c>
      <c r="N5643" s="75">
        <v>1060.9559999999999</v>
      </c>
      <c r="O5643" s="75">
        <v>1060.9559999999999</v>
      </c>
      <c r="P5643" s="77">
        <v>113.93100000000001</v>
      </c>
      <c r="Q5643" s="77">
        <v>1096.3212000000001</v>
      </c>
    </row>
    <row r="5644" spans="1:17" x14ac:dyDescent="0.2">
      <c r="A5644" s="19">
        <v>32401473</v>
      </c>
      <c r="B5644" s="19" t="s">
        <v>1243</v>
      </c>
      <c r="C5644" s="72"/>
      <c r="D5644" s="73">
        <v>945</v>
      </c>
      <c r="E5644" s="74">
        <v>0</v>
      </c>
      <c r="G5644" s="75">
        <v>612.10298999999998</v>
      </c>
      <c r="H5644" s="75">
        <v>486.83640000000003</v>
      </c>
      <c r="I5644" s="75">
        <v>471.13200000000001</v>
      </c>
      <c r="J5644" s="75">
        <v>444.95800000000003</v>
      </c>
      <c r="K5644" s="75">
        <v>366.43599999999998</v>
      </c>
      <c r="L5644" s="76">
        <v>211.41</v>
      </c>
      <c r="M5644" s="75">
        <v>471.13200000000001</v>
      </c>
      <c r="N5644" s="75">
        <v>471.13200000000001</v>
      </c>
      <c r="O5644" s="75">
        <v>471.13200000000001</v>
      </c>
      <c r="P5644" s="77">
        <v>211.41</v>
      </c>
      <c r="Q5644" s="77">
        <v>612.10298999999998</v>
      </c>
    </row>
    <row r="5645" spans="1:17" x14ac:dyDescent="0.2">
      <c r="A5645" s="19">
        <v>32401473</v>
      </c>
      <c r="B5645" s="19" t="s">
        <v>1243</v>
      </c>
      <c r="C5645" s="72"/>
      <c r="D5645" s="73">
        <v>945</v>
      </c>
      <c r="E5645" s="74">
        <v>0</v>
      </c>
      <c r="G5645" s="75">
        <v>612.10298999999998</v>
      </c>
      <c r="H5645" s="75">
        <v>486.83640000000003</v>
      </c>
      <c r="I5645" s="75">
        <v>471.13200000000001</v>
      </c>
      <c r="J5645" s="75">
        <v>444.95800000000003</v>
      </c>
      <c r="K5645" s="75">
        <v>366.43599999999998</v>
      </c>
      <c r="L5645" s="76">
        <v>211.41</v>
      </c>
      <c r="M5645" s="75">
        <v>471.13200000000001</v>
      </c>
      <c r="N5645" s="75">
        <v>471.13200000000001</v>
      </c>
      <c r="O5645" s="75">
        <v>471.13200000000001</v>
      </c>
      <c r="P5645" s="77">
        <v>211.41</v>
      </c>
      <c r="Q5645" s="77">
        <v>612.10298999999998</v>
      </c>
    </row>
    <row r="5646" spans="1:17" x14ac:dyDescent="0.2">
      <c r="A5646" s="19">
        <v>32401481</v>
      </c>
      <c r="B5646" s="19" t="s">
        <v>2658</v>
      </c>
      <c r="C5646" s="72"/>
      <c r="D5646" s="73">
        <v>83</v>
      </c>
      <c r="E5646" s="74">
        <v>0</v>
      </c>
      <c r="G5646" s="75">
        <v>612.10298999999998</v>
      </c>
      <c r="H5646" s="75">
        <v>486.83640000000003</v>
      </c>
      <c r="I5646" s="75">
        <v>471.13200000000001</v>
      </c>
      <c r="J5646" s="75">
        <v>444.95800000000003</v>
      </c>
      <c r="K5646" s="75">
        <v>366.43599999999998</v>
      </c>
      <c r="L5646" s="76">
        <v>211.41</v>
      </c>
      <c r="M5646" s="75">
        <v>471.13200000000001</v>
      </c>
      <c r="N5646" s="75">
        <v>471.13200000000001</v>
      </c>
      <c r="O5646" s="75">
        <v>471.13200000000001</v>
      </c>
      <c r="P5646" s="77">
        <v>211.41</v>
      </c>
      <c r="Q5646" s="77">
        <v>612.10298999999998</v>
      </c>
    </row>
    <row r="5647" spans="1:17" x14ac:dyDescent="0.2">
      <c r="A5647" s="19">
        <v>32401499</v>
      </c>
      <c r="B5647" s="19" t="s">
        <v>1429</v>
      </c>
      <c r="C5647" s="72" t="s">
        <v>49</v>
      </c>
      <c r="D5647" s="73">
        <v>164.5</v>
      </c>
      <c r="E5647" s="74">
        <v>138.98899999999998</v>
      </c>
      <c r="G5647" s="75">
        <v>612.10298999999998</v>
      </c>
      <c r="H5647" s="75">
        <v>486.83640000000003</v>
      </c>
      <c r="I5647" s="75">
        <v>471.13200000000001</v>
      </c>
      <c r="J5647" s="75">
        <v>444.95800000000003</v>
      </c>
      <c r="K5647" s="75">
        <v>366.43599999999998</v>
      </c>
      <c r="L5647" s="76">
        <v>211.41</v>
      </c>
      <c r="M5647" s="75">
        <v>471.13200000000001</v>
      </c>
      <c r="N5647" s="75">
        <v>471.13200000000001</v>
      </c>
      <c r="O5647" s="75">
        <v>471.13200000000001</v>
      </c>
      <c r="P5647" s="77">
        <v>211.41</v>
      </c>
      <c r="Q5647" s="77">
        <v>612.10298999999998</v>
      </c>
    </row>
    <row r="5648" spans="1:17" x14ac:dyDescent="0.2">
      <c r="A5648" s="19">
        <v>32401499</v>
      </c>
      <c r="B5648" s="19" t="s">
        <v>1429</v>
      </c>
      <c r="C5648" s="72" t="s">
        <v>49</v>
      </c>
      <c r="D5648" s="73">
        <v>164.5</v>
      </c>
      <c r="E5648" s="74">
        <v>138.98899999999998</v>
      </c>
      <c r="G5648" s="75">
        <v>131.73929999999999</v>
      </c>
      <c r="H5648" s="75" t="e">
        <v>#N/A</v>
      </c>
      <c r="I5648" s="75" t="e">
        <v>#N/A</v>
      </c>
      <c r="J5648" s="75" t="e">
        <v>#N/A</v>
      </c>
      <c r="K5648" s="75" t="e">
        <v>#N/A</v>
      </c>
      <c r="L5648" s="76">
        <v>157.25700000000001</v>
      </c>
      <c r="M5648" s="75" t="e">
        <v>#N/A</v>
      </c>
      <c r="N5648" s="75" t="e">
        <v>#N/A</v>
      </c>
      <c r="O5648" s="75" t="e">
        <v>#N/A</v>
      </c>
      <c r="P5648" s="77"/>
      <c r="Q5648" s="77"/>
    </row>
    <row r="5649" spans="1:17" x14ac:dyDescent="0.2">
      <c r="A5649" s="19">
        <v>32401523</v>
      </c>
      <c r="B5649" s="19" t="s">
        <v>3265</v>
      </c>
      <c r="C5649" s="20">
        <v>72265</v>
      </c>
      <c r="D5649" s="73">
        <v>1219</v>
      </c>
      <c r="E5649" s="74">
        <v>851.86249999999995</v>
      </c>
      <c r="G5649" s="75">
        <v>217.89262000000002</v>
      </c>
      <c r="H5649" s="75">
        <v>481.74</v>
      </c>
      <c r="I5649" s="75">
        <v>466.2</v>
      </c>
      <c r="J5649" s="75">
        <v>440.3</v>
      </c>
      <c r="K5649" s="75">
        <v>362.59999999999997</v>
      </c>
      <c r="L5649" s="76">
        <v>157.25700000000001</v>
      </c>
      <c r="M5649" s="75">
        <v>466.2</v>
      </c>
      <c r="N5649" s="75">
        <v>466.2</v>
      </c>
      <c r="O5649" s="75">
        <v>466.2</v>
      </c>
      <c r="P5649" s="77">
        <v>157.25700000000001</v>
      </c>
      <c r="Q5649" s="77">
        <v>481.74</v>
      </c>
    </row>
    <row r="5650" spans="1:17" x14ac:dyDescent="0.2">
      <c r="A5650" s="19">
        <v>32401523</v>
      </c>
      <c r="B5650" s="19" t="s">
        <v>3265</v>
      </c>
      <c r="C5650" s="20">
        <v>72265</v>
      </c>
      <c r="D5650" s="73">
        <v>1219</v>
      </c>
      <c r="E5650" s="74">
        <v>851.86249999999995</v>
      </c>
      <c r="G5650" s="75">
        <v>0</v>
      </c>
      <c r="H5650" s="75">
        <v>1349.6625000000001</v>
      </c>
      <c r="I5650" s="75">
        <v>1306.125</v>
      </c>
      <c r="J5650" s="75">
        <v>1233.5625</v>
      </c>
      <c r="K5650" s="75">
        <v>1015.8749999999999</v>
      </c>
      <c r="L5650" s="76">
        <v>0</v>
      </c>
      <c r="M5650" s="75">
        <v>1306.125</v>
      </c>
      <c r="N5650" s="75">
        <v>1306.125</v>
      </c>
      <c r="O5650" s="75">
        <v>1306.125</v>
      </c>
      <c r="P5650" s="77">
        <v>0</v>
      </c>
      <c r="Q5650" s="77">
        <v>1349.6625000000001</v>
      </c>
    </row>
    <row r="5651" spans="1:17" x14ac:dyDescent="0.2">
      <c r="A5651" s="19">
        <v>32401549</v>
      </c>
      <c r="B5651" s="19" t="s">
        <v>3675</v>
      </c>
      <c r="C5651" s="72"/>
      <c r="D5651" s="73">
        <v>2730.5</v>
      </c>
      <c r="E5651" s="74">
        <v>0</v>
      </c>
      <c r="G5651" s="75">
        <v>67.719499999999996</v>
      </c>
      <c r="H5651" s="75">
        <v>144.15</v>
      </c>
      <c r="I5651" s="75">
        <v>139.50000000000003</v>
      </c>
      <c r="J5651" s="75">
        <v>131.75</v>
      </c>
      <c r="K5651" s="75">
        <v>108.5</v>
      </c>
      <c r="L5651" s="74" t="s">
        <v>674</v>
      </c>
      <c r="M5651" s="75">
        <v>139.50000000000003</v>
      </c>
      <c r="N5651" s="75">
        <v>139.50000000000003</v>
      </c>
      <c r="O5651" s="75">
        <v>139.50000000000003</v>
      </c>
      <c r="P5651" s="75">
        <v>67.719499999999996</v>
      </c>
      <c r="Q5651" s="75">
        <v>144.15</v>
      </c>
    </row>
    <row r="5652" spans="1:17" x14ac:dyDescent="0.2">
      <c r="A5652" s="19">
        <v>32401549</v>
      </c>
      <c r="B5652" s="19" t="s">
        <v>3675</v>
      </c>
      <c r="C5652" s="72"/>
      <c r="D5652" s="73">
        <v>2730.5</v>
      </c>
      <c r="E5652" s="74">
        <v>0</v>
      </c>
      <c r="G5652" s="75">
        <v>240.404225</v>
      </c>
      <c r="H5652" s="75">
        <v>511.73250000000002</v>
      </c>
      <c r="I5652" s="75">
        <v>495.22500000000008</v>
      </c>
      <c r="J5652" s="75">
        <v>467.71249999999998</v>
      </c>
      <c r="K5652" s="75">
        <v>385.17499999999995</v>
      </c>
      <c r="L5652" s="74" t="s">
        <v>674</v>
      </c>
      <c r="M5652" s="75">
        <v>495.22500000000008</v>
      </c>
      <c r="N5652" s="75">
        <v>495.22500000000008</v>
      </c>
      <c r="O5652" s="75">
        <v>495.22500000000008</v>
      </c>
      <c r="P5652" s="75">
        <v>240.404225</v>
      </c>
      <c r="Q5652" s="75">
        <v>511.73250000000002</v>
      </c>
    </row>
    <row r="5653" spans="1:17" x14ac:dyDescent="0.2">
      <c r="A5653" s="19">
        <v>32401556</v>
      </c>
      <c r="B5653" s="19" t="s">
        <v>4545</v>
      </c>
      <c r="C5653" s="72"/>
      <c r="D5653" s="73">
        <v>2745.25</v>
      </c>
      <c r="E5653" s="74">
        <v>0</v>
      </c>
      <c r="G5653" s="75">
        <v>260.45600999999999</v>
      </c>
      <c r="H5653" s="75">
        <v>1001.3682000000001</v>
      </c>
      <c r="I5653" s="75">
        <v>969.06600000000003</v>
      </c>
      <c r="J5653" s="75">
        <v>915.22899999999993</v>
      </c>
      <c r="K5653" s="75">
        <v>753.71799999999996</v>
      </c>
      <c r="L5653" s="76">
        <v>100.872</v>
      </c>
      <c r="M5653" s="75">
        <v>969.06600000000003</v>
      </c>
      <c r="N5653" s="75">
        <v>969.06600000000003</v>
      </c>
      <c r="O5653" s="75">
        <v>969.06600000000003</v>
      </c>
      <c r="P5653" s="77">
        <v>100.872</v>
      </c>
      <c r="Q5653" s="77">
        <v>1001.3682000000001</v>
      </c>
    </row>
    <row r="5654" spans="1:17" x14ac:dyDescent="0.2">
      <c r="A5654" s="19">
        <v>32401556</v>
      </c>
      <c r="B5654" s="19" t="s">
        <v>4545</v>
      </c>
      <c r="C5654" s="72"/>
      <c r="D5654" s="73">
        <v>2745.25</v>
      </c>
      <c r="E5654" s="74">
        <v>0</v>
      </c>
      <c r="G5654" s="75">
        <v>260.45600999999999</v>
      </c>
      <c r="H5654" s="75">
        <v>993.9375</v>
      </c>
      <c r="I5654" s="75">
        <v>961.875</v>
      </c>
      <c r="J5654" s="75">
        <v>908.4375</v>
      </c>
      <c r="K5654" s="75">
        <v>748.125</v>
      </c>
      <c r="L5654" s="76">
        <v>100.872</v>
      </c>
      <c r="M5654" s="75">
        <v>961.875</v>
      </c>
      <c r="N5654" s="75">
        <v>961.875</v>
      </c>
      <c r="O5654" s="75">
        <v>961.875</v>
      </c>
      <c r="P5654" s="77">
        <v>100.872</v>
      </c>
      <c r="Q5654" s="77">
        <v>993.9375</v>
      </c>
    </row>
    <row r="5655" spans="1:17" x14ac:dyDescent="0.2">
      <c r="A5655" s="19">
        <v>32401770</v>
      </c>
      <c r="B5655" s="19" t="s">
        <v>1901</v>
      </c>
      <c r="C5655" s="72"/>
      <c r="D5655" s="73">
        <v>24</v>
      </c>
      <c r="E5655" s="74">
        <v>0</v>
      </c>
      <c r="G5655" s="75">
        <v>30.801449999999999</v>
      </c>
      <c r="H5655" s="75">
        <v>65.564999999999998</v>
      </c>
      <c r="I5655" s="75">
        <v>63.45000000000001</v>
      </c>
      <c r="J5655" s="75">
        <v>59.924999999999997</v>
      </c>
      <c r="K5655" s="75">
        <v>49.349999999999994</v>
      </c>
      <c r="L5655" s="74" t="s">
        <v>674</v>
      </c>
      <c r="M5655" s="75">
        <v>63.45000000000001</v>
      </c>
      <c r="N5655" s="75">
        <v>63.45000000000001</v>
      </c>
      <c r="O5655" s="75">
        <v>63.45000000000001</v>
      </c>
      <c r="P5655" s="75">
        <v>30.801449999999999</v>
      </c>
      <c r="Q5655" s="75">
        <v>65.564999999999998</v>
      </c>
    </row>
    <row r="5656" spans="1:17" x14ac:dyDescent="0.2">
      <c r="A5656" s="19">
        <v>32401770</v>
      </c>
      <c r="B5656" s="19" t="s">
        <v>1901</v>
      </c>
      <c r="C5656" s="72"/>
      <c r="D5656" s="73">
        <v>24</v>
      </c>
      <c r="E5656" s="74">
        <v>0</v>
      </c>
      <c r="G5656" s="75">
        <v>30.801449999999999</v>
      </c>
      <c r="H5656" s="75">
        <v>65.564999999999998</v>
      </c>
      <c r="I5656" s="75">
        <v>63.45000000000001</v>
      </c>
      <c r="J5656" s="75">
        <v>59.924999999999997</v>
      </c>
      <c r="K5656" s="75">
        <v>49.349999999999994</v>
      </c>
      <c r="L5656" s="74" t="s">
        <v>674</v>
      </c>
      <c r="M5656" s="75">
        <v>63.45000000000001</v>
      </c>
      <c r="N5656" s="75">
        <v>63.45000000000001</v>
      </c>
      <c r="O5656" s="75">
        <v>63.45000000000001</v>
      </c>
      <c r="P5656" s="75">
        <v>30.801449999999999</v>
      </c>
      <c r="Q5656" s="75">
        <v>65.564999999999998</v>
      </c>
    </row>
    <row r="5657" spans="1:17" x14ac:dyDescent="0.2">
      <c r="A5657" s="19">
        <v>32401788</v>
      </c>
      <c r="B5657" s="19" t="s">
        <v>1902</v>
      </c>
      <c r="C5657" s="72"/>
      <c r="D5657" s="73">
        <v>7.75</v>
      </c>
      <c r="E5657" s="74">
        <v>0</v>
      </c>
      <c r="G5657" s="75">
        <v>0</v>
      </c>
      <c r="H5657" s="75">
        <v>121.06740000000001</v>
      </c>
      <c r="I5657" s="75">
        <v>117.16200000000001</v>
      </c>
      <c r="J5657" s="75">
        <v>110.65300000000001</v>
      </c>
      <c r="K5657" s="75">
        <v>91.126000000000005</v>
      </c>
      <c r="L5657" s="76">
        <v>0</v>
      </c>
      <c r="M5657" s="75">
        <v>117.16200000000001</v>
      </c>
      <c r="N5657" s="75">
        <v>117.16200000000001</v>
      </c>
      <c r="O5657" s="75">
        <v>117.16200000000001</v>
      </c>
      <c r="P5657" s="77">
        <v>0</v>
      </c>
      <c r="Q5657" s="77">
        <v>121.06740000000001</v>
      </c>
    </row>
    <row r="5658" spans="1:17" x14ac:dyDescent="0.2">
      <c r="A5658" s="19">
        <v>32401788</v>
      </c>
      <c r="B5658" s="19" t="s">
        <v>1902</v>
      </c>
      <c r="C5658" s="72"/>
      <c r="D5658" s="73">
        <v>7.75</v>
      </c>
      <c r="E5658" s="74">
        <v>0</v>
      </c>
      <c r="G5658" s="75">
        <v>0</v>
      </c>
      <c r="H5658" s="75">
        <v>164.703</v>
      </c>
      <c r="I5658" s="75">
        <v>159.38999999999999</v>
      </c>
      <c r="J5658" s="75">
        <v>150.535</v>
      </c>
      <c r="K5658" s="75">
        <v>123.96999999999998</v>
      </c>
      <c r="L5658" s="76">
        <v>0</v>
      </c>
      <c r="M5658" s="75">
        <v>159.38999999999999</v>
      </c>
      <c r="N5658" s="75">
        <v>159.38999999999999</v>
      </c>
      <c r="O5658" s="75">
        <v>159.38999999999999</v>
      </c>
      <c r="P5658" s="77">
        <v>0</v>
      </c>
      <c r="Q5658" s="77">
        <v>164.703</v>
      </c>
    </row>
    <row r="5659" spans="1:17" x14ac:dyDescent="0.2">
      <c r="A5659" s="19">
        <v>32401812</v>
      </c>
      <c r="B5659" s="19" t="s">
        <v>2470</v>
      </c>
      <c r="C5659" s="72"/>
      <c r="D5659" s="73">
        <v>94.75</v>
      </c>
      <c r="E5659" s="74">
        <v>0</v>
      </c>
      <c r="G5659" s="75">
        <v>165.25742500000001</v>
      </c>
      <c r="H5659" s="75">
        <v>351.77250000000004</v>
      </c>
      <c r="I5659" s="75">
        <v>340.42500000000007</v>
      </c>
      <c r="J5659" s="75">
        <v>321.51249999999999</v>
      </c>
      <c r="K5659" s="75">
        <v>264.77499999999998</v>
      </c>
      <c r="L5659" s="74" t="s">
        <v>674</v>
      </c>
      <c r="M5659" s="75">
        <v>340.42500000000007</v>
      </c>
      <c r="N5659" s="75">
        <v>340.42500000000007</v>
      </c>
      <c r="O5659" s="75">
        <v>340.42500000000007</v>
      </c>
      <c r="P5659" s="75">
        <v>165.25742500000001</v>
      </c>
      <c r="Q5659" s="75">
        <v>351.77250000000004</v>
      </c>
    </row>
    <row r="5660" spans="1:17" x14ac:dyDescent="0.2">
      <c r="A5660" s="19">
        <v>32401812</v>
      </c>
      <c r="B5660" s="19" t="s">
        <v>2470</v>
      </c>
      <c r="C5660" s="72"/>
      <c r="D5660" s="73">
        <v>94.75</v>
      </c>
      <c r="E5660" s="74">
        <v>0</v>
      </c>
      <c r="G5660" s="75">
        <v>491.52123799999998</v>
      </c>
      <c r="H5660" s="75">
        <v>1046.2686000000001</v>
      </c>
      <c r="I5660" s="75">
        <v>1012.5180000000001</v>
      </c>
      <c r="J5660" s="75">
        <v>956.26699999999994</v>
      </c>
      <c r="K5660" s="75">
        <v>787.5139999999999</v>
      </c>
      <c r="L5660" s="74" t="s">
        <v>674</v>
      </c>
      <c r="M5660" s="75">
        <v>1012.5180000000001</v>
      </c>
      <c r="N5660" s="75">
        <v>1012.5180000000001</v>
      </c>
      <c r="O5660" s="75">
        <v>1012.5180000000001</v>
      </c>
      <c r="P5660" s="75">
        <v>491.52123799999998</v>
      </c>
      <c r="Q5660" s="75">
        <v>1046.2686000000001</v>
      </c>
    </row>
    <row r="5661" spans="1:17" x14ac:dyDescent="0.2">
      <c r="A5661" s="19">
        <v>32401838</v>
      </c>
      <c r="B5661" s="19" t="s">
        <v>3315</v>
      </c>
      <c r="C5661" s="72"/>
      <c r="D5661" s="73">
        <v>32.25</v>
      </c>
      <c r="E5661" s="74">
        <v>0</v>
      </c>
      <c r="G5661" s="75">
        <v>104.38391</v>
      </c>
      <c r="H5661" s="75">
        <v>510.10500000000002</v>
      </c>
      <c r="I5661" s="75">
        <v>493.65000000000003</v>
      </c>
      <c r="J5661" s="75">
        <v>466.22499999999997</v>
      </c>
      <c r="K5661" s="75">
        <v>383.95</v>
      </c>
      <c r="L5661" s="76">
        <v>71.829000000000008</v>
      </c>
      <c r="M5661" s="75">
        <v>493.65000000000003</v>
      </c>
      <c r="N5661" s="75">
        <v>493.65000000000003</v>
      </c>
      <c r="O5661" s="75">
        <v>493.65000000000003</v>
      </c>
      <c r="P5661" s="77">
        <v>71.829000000000008</v>
      </c>
      <c r="Q5661" s="77">
        <v>510.10500000000002</v>
      </c>
    </row>
    <row r="5662" spans="1:17" x14ac:dyDescent="0.2">
      <c r="A5662" s="19">
        <v>32401838</v>
      </c>
      <c r="B5662" s="19" t="s">
        <v>3315</v>
      </c>
      <c r="C5662" s="72"/>
      <c r="D5662" s="73">
        <v>32.25</v>
      </c>
      <c r="E5662" s="74">
        <v>0</v>
      </c>
      <c r="G5662" s="75">
        <v>104.38391</v>
      </c>
      <c r="H5662" s="75">
        <v>66.960000000000008</v>
      </c>
      <c r="I5662" s="75">
        <v>64.8</v>
      </c>
      <c r="J5662" s="75">
        <v>61.199999999999996</v>
      </c>
      <c r="K5662" s="75">
        <v>50.4</v>
      </c>
      <c r="L5662" s="76">
        <v>71.829000000000008</v>
      </c>
      <c r="M5662" s="75">
        <v>64.8</v>
      </c>
      <c r="N5662" s="75">
        <v>64.8</v>
      </c>
      <c r="O5662" s="75">
        <v>64.8</v>
      </c>
      <c r="P5662" s="77">
        <v>50.4</v>
      </c>
      <c r="Q5662" s="77">
        <v>104.38391</v>
      </c>
    </row>
    <row r="5663" spans="1:17" x14ac:dyDescent="0.2">
      <c r="A5663" s="19">
        <v>32401846</v>
      </c>
      <c r="B5663" s="19" t="s">
        <v>287</v>
      </c>
      <c r="C5663" s="72"/>
      <c r="D5663" s="73">
        <v>6</v>
      </c>
      <c r="E5663" s="74">
        <v>0</v>
      </c>
      <c r="G5663" s="75">
        <v>104.38391</v>
      </c>
      <c r="H5663" s="75">
        <v>510.10500000000002</v>
      </c>
      <c r="I5663" s="75">
        <v>493.65000000000003</v>
      </c>
      <c r="J5663" s="75">
        <v>466.22499999999997</v>
      </c>
      <c r="K5663" s="75">
        <v>383.95</v>
      </c>
      <c r="L5663" s="76">
        <v>71.829000000000008</v>
      </c>
      <c r="M5663" s="75">
        <v>493.65000000000003</v>
      </c>
      <c r="N5663" s="75">
        <v>493.65000000000003</v>
      </c>
      <c r="O5663" s="75">
        <v>493.65000000000003</v>
      </c>
      <c r="P5663" s="77">
        <v>71.829000000000008</v>
      </c>
      <c r="Q5663" s="77">
        <v>510.10500000000002</v>
      </c>
    </row>
    <row r="5664" spans="1:17" x14ac:dyDescent="0.2">
      <c r="A5664" s="19">
        <v>32401846</v>
      </c>
      <c r="B5664" s="19" t="s">
        <v>287</v>
      </c>
      <c r="C5664" s="72"/>
      <c r="D5664" s="73">
        <v>6</v>
      </c>
      <c r="E5664" s="74">
        <v>0</v>
      </c>
      <c r="G5664" s="75">
        <v>104.38391</v>
      </c>
      <c r="H5664" s="75">
        <v>487.18980000000005</v>
      </c>
      <c r="I5664" s="75">
        <v>471.47400000000005</v>
      </c>
      <c r="J5664" s="75">
        <v>445.28100000000001</v>
      </c>
      <c r="K5664" s="75">
        <v>366.702</v>
      </c>
      <c r="L5664" s="76">
        <v>71.829000000000008</v>
      </c>
      <c r="M5664" s="75">
        <v>471.47400000000005</v>
      </c>
      <c r="N5664" s="75">
        <v>471.47400000000005</v>
      </c>
      <c r="O5664" s="75">
        <v>471.47400000000005</v>
      </c>
      <c r="P5664" s="77">
        <v>71.829000000000008</v>
      </c>
      <c r="Q5664" s="77">
        <v>487.18980000000005</v>
      </c>
    </row>
    <row r="5665" spans="1:17" x14ac:dyDescent="0.2">
      <c r="A5665" s="19">
        <v>32401861</v>
      </c>
      <c r="B5665" s="19" t="s">
        <v>113</v>
      </c>
      <c r="C5665" s="72"/>
      <c r="D5665" s="73">
        <v>8.5</v>
      </c>
      <c r="E5665" s="74">
        <v>0</v>
      </c>
      <c r="G5665" s="75">
        <v>104.38391</v>
      </c>
      <c r="H5665" s="75">
        <v>472.67250000000001</v>
      </c>
      <c r="I5665" s="75">
        <v>457.42500000000001</v>
      </c>
      <c r="J5665" s="75">
        <v>432.01249999999999</v>
      </c>
      <c r="K5665" s="75">
        <v>355.77499999999998</v>
      </c>
      <c r="L5665" s="76">
        <v>71.829000000000008</v>
      </c>
      <c r="M5665" s="75">
        <v>457.42500000000001</v>
      </c>
      <c r="N5665" s="75">
        <v>457.42500000000001</v>
      </c>
      <c r="O5665" s="75">
        <v>457.42500000000001</v>
      </c>
      <c r="P5665" s="77">
        <v>71.829000000000008</v>
      </c>
      <c r="Q5665" s="77">
        <v>472.67250000000001</v>
      </c>
    </row>
    <row r="5666" spans="1:17" x14ac:dyDescent="0.2">
      <c r="A5666" s="19">
        <v>32401879</v>
      </c>
      <c r="B5666" s="19" t="s">
        <v>2901</v>
      </c>
      <c r="C5666" s="72"/>
      <c r="D5666" s="73">
        <v>45.25</v>
      </c>
      <c r="E5666" s="74">
        <v>0</v>
      </c>
      <c r="G5666" s="75">
        <v>0</v>
      </c>
      <c r="H5666" s="75">
        <v>537.95850000000007</v>
      </c>
      <c r="I5666" s="75">
        <v>520.60500000000002</v>
      </c>
      <c r="J5666" s="75">
        <v>491.6825</v>
      </c>
      <c r="K5666" s="75">
        <v>404.91500000000002</v>
      </c>
      <c r="L5666" s="76">
        <v>0</v>
      </c>
      <c r="M5666" s="75">
        <v>520.60500000000002</v>
      </c>
      <c r="N5666" s="75">
        <v>520.60500000000002</v>
      </c>
      <c r="O5666" s="75">
        <v>520.60500000000002</v>
      </c>
      <c r="P5666" s="77">
        <v>0</v>
      </c>
      <c r="Q5666" s="77">
        <v>537.95850000000007</v>
      </c>
    </row>
    <row r="5667" spans="1:17" x14ac:dyDescent="0.2">
      <c r="A5667" s="19">
        <v>32401879</v>
      </c>
      <c r="B5667" s="19" t="s">
        <v>2901</v>
      </c>
      <c r="C5667" s="72"/>
      <c r="D5667" s="73">
        <v>45.25</v>
      </c>
      <c r="E5667" s="74">
        <v>0</v>
      </c>
      <c r="G5667" s="75">
        <v>104.38391</v>
      </c>
      <c r="H5667" s="75">
        <v>472.67250000000001</v>
      </c>
      <c r="I5667" s="75">
        <v>457.42500000000001</v>
      </c>
      <c r="J5667" s="75">
        <v>432.01249999999999</v>
      </c>
      <c r="K5667" s="75">
        <v>355.77499999999998</v>
      </c>
      <c r="L5667" s="76">
        <v>71.829000000000008</v>
      </c>
      <c r="M5667" s="75">
        <v>457.42500000000001</v>
      </c>
      <c r="N5667" s="75">
        <v>457.42500000000001</v>
      </c>
      <c r="O5667" s="75">
        <v>457.42500000000001</v>
      </c>
      <c r="P5667" s="77">
        <v>71.829000000000008</v>
      </c>
      <c r="Q5667" s="77">
        <v>472.67250000000001</v>
      </c>
    </row>
    <row r="5668" spans="1:17" x14ac:dyDescent="0.2">
      <c r="A5668" s="19">
        <v>32401929</v>
      </c>
      <c r="B5668" s="19" t="s">
        <v>3316</v>
      </c>
      <c r="C5668" s="72"/>
      <c r="D5668" s="73">
        <v>30.5</v>
      </c>
      <c r="E5668" s="74">
        <v>0</v>
      </c>
      <c r="G5668" s="75">
        <v>88.168379999999999</v>
      </c>
      <c r="H5668" s="75">
        <v>0</v>
      </c>
      <c r="I5668" s="75">
        <v>0</v>
      </c>
      <c r="J5668" s="75">
        <v>0</v>
      </c>
      <c r="K5668" s="75">
        <v>0</v>
      </c>
      <c r="L5668" s="76">
        <v>71.829000000000008</v>
      </c>
      <c r="M5668" s="75">
        <v>0</v>
      </c>
      <c r="N5668" s="75">
        <v>0</v>
      </c>
      <c r="O5668" s="75">
        <v>0</v>
      </c>
      <c r="P5668" s="77">
        <v>0</v>
      </c>
      <c r="Q5668" s="77">
        <v>88.168379999999999</v>
      </c>
    </row>
    <row r="5669" spans="1:17" x14ac:dyDescent="0.2">
      <c r="A5669" s="19">
        <v>32401929</v>
      </c>
      <c r="B5669" s="19" t="s">
        <v>3316</v>
      </c>
      <c r="C5669" s="72"/>
      <c r="D5669" s="73">
        <v>30.5</v>
      </c>
      <c r="E5669" s="74">
        <v>0</v>
      </c>
      <c r="G5669" s="75">
        <v>88.168379999999999</v>
      </c>
      <c r="H5669" s="75">
        <v>295.97250000000003</v>
      </c>
      <c r="I5669" s="75">
        <v>286.42500000000001</v>
      </c>
      <c r="J5669" s="75">
        <v>270.51249999999999</v>
      </c>
      <c r="K5669" s="75">
        <v>222.77499999999998</v>
      </c>
      <c r="L5669" s="76">
        <v>71.829000000000008</v>
      </c>
      <c r="M5669" s="75">
        <v>286.42500000000001</v>
      </c>
      <c r="N5669" s="75">
        <v>286.42500000000001</v>
      </c>
      <c r="O5669" s="75">
        <v>286.42500000000001</v>
      </c>
      <c r="P5669" s="77">
        <v>71.829000000000008</v>
      </c>
      <c r="Q5669" s="77">
        <v>295.97250000000003</v>
      </c>
    </row>
    <row r="5670" spans="1:17" x14ac:dyDescent="0.2">
      <c r="A5670" s="19">
        <v>32401960</v>
      </c>
      <c r="B5670" s="19" t="s">
        <v>196</v>
      </c>
      <c r="C5670" s="72"/>
      <c r="D5670" s="73">
        <v>8</v>
      </c>
      <c r="E5670" s="74">
        <v>0</v>
      </c>
      <c r="G5670" s="75">
        <v>0</v>
      </c>
      <c r="H5670" s="75">
        <v>336.97620000000001</v>
      </c>
      <c r="I5670" s="75">
        <v>326.10599999999999</v>
      </c>
      <c r="J5670" s="75">
        <v>307.98899999999998</v>
      </c>
      <c r="K5670" s="75">
        <v>253.63799999999998</v>
      </c>
      <c r="L5670" s="76">
        <v>0</v>
      </c>
      <c r="M5670" s="75">
        <v>326.10599999999999</v>
      </c>
      <c r="N5670" s="75">
        <v>326.10599999999999</v>
      </c>
      <c r="O5670" s="75">
        <v>326.10599999999999</v>
      </c>
      <c r="P5670" s="77">
        <v>0</v>
      </c>
      <c r="Q5670" s="77">
        <v>336.97620000000001</v>
      </c>
    </row>
    <row r="5671" spans="1:17" x14ac:dyDescent="0.2">
      <c r="A5671" s="19">
        <v>32401960</v>
      </c>
      <c r="B5671" s="19" t="s">
        <v>196</v>
      </c>
      <c r="C5671" s="72"/>
      <c r="D5671" s="73">
        <v>8</v>
      </c>
      <c r="E5671" s="74">
        <v>0</v>
      </c>
      <c r="G5671" s="75">
        <v>88.168379999999999</v>
      </c>
      <c r="H5671" s="75">
        <v>319.4085</v>
      </c>
      <c r="I5671" s="75">
        <v>309.10500000000002</v>
      </c>
      <c r="J5671" s="75">
        <v>291.9325</v>
      </c>
      <c r="K5671" s="75">
        <v>240.41499999999996</v>
      </c>
      <c r="L5671" s="76">
        <v>71.829000000000008</v>
      </c>
      <c r="M5671" s="75">
        <v>309.10500000000002</v>
      </c>
      <c r="N5671" s="75">
        <v>309.10500000000002</v>
      </c>
      <c r="O5671" s="75">
        <v>309.10500000000002</v>
      </c>
      <c r="P5671" s="77">
        <v>71.829000000000008</v>
      </c>
      <c r="Q5671" s="77">
        <v>319.4085</v>
      </c>
    </row>
    <row r="5672" spans="1:17" x14ac:dyDescent="0.2">
      <c r="A5672" s="19">
        <v>32401978</v>
      </c>
      <c r="B5672" s="19" t="s">
        <v>211</v>
      </c>
      <c r="C5672" s="72"/>
      <c r="D5672" s="73">
        <v>7.5</v>
      </c>
      <c r="E5672" s="74">
        <v>0</v>
      </c>
      <c r="G5672" s="75">
        <v>88.168379999999999</v>
      </c>
      <c r="H5672" s="75">
        <v>295.97250000000003</v>
      </c>
      <c r="I5672" s="75">
        <v>286.42500000000001</v>
      </c>
      <c r="J5672" s="75">
        <v>270.51249999999999</v>
      </c>
      <c r="K5672" s="75">
        <v>222.77499999999998</v>
      </c>
      <c r="L5672" s="76">
        <v>71.829000000000008</v>
      </c>
      <c r="M5672" s="75">
        <v>286.42500000000001</v>
      </c>
      <c r="N5672" s="75">
        <v>286.42500000000001</v>
      </c>
      <c r="O5672" s="75">
        <v>286.42500000000001</v>
      </c>
      <c r="P5672" s="77">
        <v>71.829000000000008</v>
      </c>
      <c r="Q5672" s="77">
        <v>295.97250000000003</v>
      </c>
    </row>
    <row r="5673" spans="1:17" x14ac:dyDescent="0.2">
      <c r="A5673" s="19">
        <v>32401978</v>
      </c>
      <c r="B5673" s="19" t="s">
        <v>211</v>
      </c>
      <c r="C5673" s="72"/>
      <c r="D5673" s="73">
        <v>7.5</v>
      </c>
      <c r="E5673" s="74">
        <v>0</v>
      </c>
      <c r="G5673" s="75">
        <v>19.660499999999999</v>
      </c>
      <c r="H5673" s="75">
        <v>41.85</v>
      </c>
      <c r="I5673" s="75">
        <v>40.500000000000007</v>
      </c>
      <c r="J5673" s="75">
        <v>38.25</v>
      </c>
      <c r="K5673" s="75">
        <v>31.499999999999996</v>
      </c>
      <c r="L5673" s="74" t="s">
        <v>674</v>
      </c>
      <c r="M5673" s="75">
        <v>40.500000000000007</v>
      </c>
      <c r="N5673" s="75">
        <v>40.500000000000007</v>
      </c>
      <c r="O5673" s="75">
        <v>40.500000000000007</v>
      </c>
      <c r="P5673" s="75">
        <v>19.660499999999999</v>
      </c>
      <c r="Q5673" s="75">
        <v>41.85</v>
      </c>
    </row>
    <row r="5674" spans="1:17" x14ac:dyDescent="0.2">
      <c r="A5674" s="19">
        <v>32402000</v>
      </c>
      <c r="B5674" s="19" t="s">
        <v>4126</v>
      </c>
      <c r="C5674" s="72"/>
      <c r="D5674" s="73">
        <v>106.5</v>
      </c>
      <c r="E5674" s="74">
        <v>0</v>
      </c>
      <c r="G5674" s="75">
        <v>30.583000000000002</v>
      </c>
      <c r="H5674" s="75">
        <v>65.100000000000009</v>
      </c>
      <c r="I5674" s="75">
        <v>63.000000000000007</v>
      </c>
      <c r="J5674" s="75">
        <v>59.5</v>
      </c>
      <c r="K5674" s="75">
        <v>49</v>
      </c>
      <c r="L5674" s="74" t="s">
        <v>674</v>
      </c>
      <c r="M5674" s="75">
        <v>63.000000000000007</v>
      </c>
      <c r="N5674" s="75">
        <v>63.000000000000007</v>
      </c>
      <c r="O5674" s="75">
        <v>63.000000000000007</v>
      </c>
      <c r="P5674" s="75">
        <v>30.583000000000002</v>
      </c>
      <c r="Q5674" s="75">
        <v>65.100000000000009</v>
      </c>
    </row>
    <row r="5675" spans="1:17" x14ac:dyDescent="0.2">
      <c r="A5675" s="19">
        <v>32402000</v>
      </c>
      <c r="B5675" s="19" t="s">
        <v>4126</v>
      </c>
      <c r="C5675" s="72"/>
      <c r="D5675" s="73">
        <v>106.5</v>
      </c>
      <c r="E5675" s="74">
        <v>0</v>
      </c>
      <c r="G5675" s="75">
        <v>57.866440000000004</v>
      </c>
      <c r="H5675" s="75">
        <v>131.33459999999999</v>
      </c>
      <c r="I5675" s="75">
        <v>127.098</v>
      </c>
      <c r="J5675" s="75">
        <v>120.03699999999999</v>
      </c>
      <c r="K5675" s="75">
        <v>98.853999999999999</v>
      </c>
      <c r="L5675" s="76">
        <v>0</v>
      </c>
      <c r="M5675" s="75">
        <v>127.098</v>
      </c>
      <c r="N5675" s="75">
        <v>127.098</v>
      </c>
      <c r="O5675" s="75">
        <v>127.098</v>
      </c>
      <c r="P5675" s="77">
        <v>0</v>
      </c>
      <c r="Q5675" s="77">
        <v>131.33459999999999</v>
      </c>
    </row>
    <row r="5676" spans="1:17" x14ac:dyDescent="0.2">
      <c r="A5676" s="19">
        <v>32402182</v>
      </c>
      <c r="B5676" s="19" t="s">
        <v>226</v>
      </c>
      <c r="C5676" s="72"/>
      <c r="D5676" s="73">
        <v>11</v>
      </c>
      <c r="E5676" s="74">
        <v>0</v>
      </c>
      <c r="G5676" s="75">
        <v>83.092709999999997</v>
      </c>
      <c r="H5676" s="75">
        <v>339.6825</v>
      </c>
      <c r="I5676" s="75">
        <v>328.72500000000002</v>
      </c>
      <c r="J5676" s="75">
        <v>310.46249999999998</v>
      </c>
      <c r="K5676" s="75">
        <v>255.67499999999998</v>
      </c>
      <c r="L5676" s="76">
        <v>71.829000000000008</v>
      </c>
      <c r="M5676" s="75">
        <v>328.72500000000002</v>
      </c>
      <c r="N5676" s="75">
        <v>328.72500000000002</v>
      </c>
      <c r="O5676" s="75">
        <v>328.72500000000002</v>
      </c>
      <c r="P5676" s="77">
        <v>71.829000000000008</v>
      </c>
      <c r="Q5676" s="77">
        <v>339.6825</v>
      </c>
    </row>
    <row r="5677" spans="1:17" x14ac:dyDescent="0.2">
      <c r="A5677" s="19">
        <v>32402182</v>
      </c>
      <c r="B5677" s="19" t="s">
        <v>226</v>
      </c>
      <c r="C5677" s="72"/>
      <c r="D5677" s="73">
        <v>11</v>
      </c>
      <c r="E5677" s="74">
        <v>0</v>
      </c>
      <c r="G5677" s="75">
        <v>0</v>
      </c>
      <c r="H5677" s="75">
        <v>507.78000000000003</v>
      </c>
      <c r="I5677" s="75">
        <v>491.40000000000003</v>
      </c>
      <c r="J5677" s="75">
        <v>464.09999999999997</v>
      </c>
      <c r="K5677" s="75">
        <v>382.2</v>
      </c>
      <c r="L5677" s="76">
        <v>0</v>
      </c>
      <c r="M5677" s="75">
        <v>491.40000000000003</v>
      </c>
      <c r="N5677" s="75">
        <v>491.40000000000003</v>
      </c>
      <c r="O5677" s="75">
        <v>491.40000000000003</v>
      </c>
      <c r="P5677" s="77">
        <v>0</v>
      </c>
      <c r="Q5677" s="77">
        <v>507.78000000000003</v>
      </c>
    </row>
    <row r="5678" spans="1:17" x14ac:dyDescent="0.2">
      <c r="A5678" s="19">
        <v>32402190</v>
      </c>
      <c r="B5678" s="19" t="s">
        <v>4279</v>
      </c>
      <c r="C5678" s="72"/>
      <c r="D5678" s="73">
        <v>71.25</v>
      </c>
      <c r="E5678" s="74">
        <v>0</v>
      </c>
      <c r="G5678" s="75">
        <v>14.18146</v>
      </c>
      <c r="H5678" s="75">
        <v>24.1707</v>
      </c>
      <c r="I5678" s="75">
        <v>23.390999999999998</v>
      </c>
      <c r="J5678" s="75">
        <v>22.091499999999996</v>
      </c>
      <c r="K5678" s="75">
        <v>18.192999999999998</v>
      </c>
      <c r="L5678" s="76">
        <v>20.690999999999999</v>
      </c>
      <c r="M5678" s="75">
        <v>23.390999999999998</v>
      </c>
      <c r="N5678" s="75">
        <v>23.390999999999998</v>
      </c>
      <c r="O5678" s="75">
        <v>23.390999999999998</v>
      </c>
      <c r="P5678" s="77">
        <v>14.18146</v>
      </c>
      <c r="Q5678" s="77">
        <v>24.1707</v>
      </c>
    </row>
    <row r="5679" spans="1:17" x14ac:dyDescent="0.2">
      <c r="A5679" s="19">
        <v>32402190</v>
      </c>
      <c r="B5679" s="19" t="s">
        <v>4279</v>
      </c>
      <c r="C5679" s="72"/>
      <c r="D5679" s="73">
        <v>71.25</v>
      </c>
      <c r="E5679" s="74">
        <v>0</v>
      </c>
      <c r="G5679" s="75">
        <v>14.18146</v>
      </c>
      <c r="H5679" s="75">
        <v>24.1707</v>
      </c>
      <c r="I5679" s="75">
        <v>23.390999999999998</v>
      </c>
      <c r="J5679" s="75">
        <v>22.091499999999996</v>
      </c>
      <c r="K5679" s="75">
        <v>18.192999999999998</v>
      </c>
      <c r="L5679" s="76">
        <v>20.690999999999999</v>
      </c>
      <c r="M5679" s="75">
        <v>23.390999999999998</v>
      </c>
      <c r="N5679" s="75">
        <v>23.390999999999998</v>
      </c>
      <c r="O5679" s="75">
        <v>23.390999999999998</v>
      </c>
      <c r="P5679" s="77">
        <v>14.18146</v>
      </c>
      <c r="Q5679" s="77">
        <v>24.1707</v>
      </c>
    </row>
    <row r="5680" spans="1:17" x14ac:dyDescent="0.2">
      <c r="A5680" s="19">
        <v>32402208</v>
      </c>
      <c r="B5680" s="19" t="s">
        <v>311</v>
      </c>
      <c r="C5680" s="72"/>
      <c r="D5680" s="73">
        <v>7.75</v>
      </c>
      <c r="E5680" s="74">
        <v>0</v>
      </c>
      <c r="G5680" s="75">
        <v>14.18146</v>
      </c>
      <c r="H5680" s="75">
        <v>24.1707</v>
      </c>
      <c r="I5680" s="75">
        <v>23.390999999999998</v>
      </c>
      <c r="J5680" s="75">
        <v>22.091499999999996</v>
      </c>
      <c r="K5680" s="75">
        <v>18.192999999999998</v>
      </c>
      <c r="L5680" s="76">
        <v>20.690999999999999</v>
      </c>
      <c r="M5680" s="75">
        <v>23.390999999999998</v>
      </c>
      <c r="N5680" s="75">
        <v>23.390999999999998</v>
      </c>
      <c r="O5680" s="75">
        <v>23.390999999999998</v>
      </c>
      <c r="P5680" s="77">
        <v>14.18146</v>
      </c>
      <c r="Q5680" s="77">
        <v>24.1707</v>
      </c>
    </row>
    <row r="5681" spans="1:17" x14ac:dyDescent="0.2">
      <c r="A5681" s="19">
        <v>32402208</v>
      </c>
      <c r="B5681" s="19" t="s">
        <v>311</v>
      </c>
      <c r="C5681" s="72"/>
      <c r="D5681" s="73">
        <v>7.75</v>
      </c>
      <c r="E5681" s="74">
        <v>0</v>
      </c>
      <c r="G5681" s="75">
        <v>0</v>
      </c>
      <c r="H5681" s="75">
        <v>374.75279999999998</v>
      </c>
      <c r="I5681" s="75">
        <v>362.66399999999999</v>
      </c>
      <c r="J5681" s="75">
        <v>342.51599999999996</v>
      </c>
      <c r="K5681" s="75">
        <v>282.07199999999995</v>
      </c>
      <c r="L5681" s="76">
        <v>0</v>
      </c>
      <c r="M5681" s="75">
        <v>362.66399999999999</v>
      </c>
      <c r="N5681" s="75">
        <v>362.66399999999999</v>
      </c>
      <c r="O5681" s="75">
        <v>362.66399999999999</v>
      </c>
      <c r="P5681" s="77">
        <v>0</v>
      </c>
      <c r="Q5681" s="77">
        <v>374.75279999999998</v>
      </c>
    </row>
    <row r="5682" spans="1:17" x14ac:dyDescent="0.2">
      <c r="A5682" s="19">
        <v>32402232</v>
      </c>
      <c r="B5682" s="19" t="s">
        <v>170</v>
      </c>
      <c r="C5682" s="72"/>
      <c r="D5682" s="73">
        <v>19</v>
      </c>
      <c r="E5682" s="74">
        <v>0</v>
      </c>
      <c r="G5682" s="75">
        <v>0</v>
      </c>
      <c r="H5682" s="75">
        <v>30.950400000000002</v>
      </c>
      <c r="I5682" s="75">
        <v>29.952000000000002</v>
      </c>
      <c r="J5682" s="75">
        <v>28.288</v>
      </c>
      <c r="K5682" s="75">
        <v>23.295999999999999</v>
      </c>
      <c r="L5682" s="76">
        <v>0</v>
      </c>
      <c r="M5682" s="75">
        <v>29.952000000000002</v>
      </c>
      <c r="N5682" s="75">
        <v>29.952000000000002</v>
      </c>
      <c r="O5682" s="75">
        <v>29.952000000000002</v>
      </c>
      <c r="P5682" s="77">
        <v>0</v>
      </c>
      <c r="Q5682" s="77">
        <v>30.950400000000002</v>
      </c>
    </row>
    <row r="5683" spans="1:17" x14ac:dyDescent="0.2">
      <c r="A5683" s="19">
        <v>32402232</v>
      </c>
      <c r="B5683" s="19" t="s">
        <v>170</v>
      </c>
      <c r="C5683" s="72"/>
      <c r="D5683" s="73">
        <v>19</v>
      </c>
      <c r="E5683" s="74">
        <v>0</v>
      </c>
      <c r="G5683" s="75">
        <v>76.001979999999989</v>
      </c>
      <c r="H5683" s="75">
        <v>354.00450000000001</v>
      </c>
      <c r="I5683" s="75">
        <v>342.58499999999998</v>
      </c>
      <c r="J5683" s="75">
        <v>323.55249999999995</v>
      </c>
      <c r="K5683" s="75">
        <v>266.45499999999998</v>
      </c>
      <c r="L5683" s="76">
        <v>0</v>
      </c>
      <c r="M5683" s="75">
        <v>342.58499999999998</v>
      </c>
      <c r="N5683" s="75">
        <v>342.58499999999998</v>
      </c>
      <c r="O5683" s="75">
        <v>342.58499999999998</v>
      </c>
      <c r="P5683" s="77">
        <v>0</v>
      </c>
      <c r="Q5683" s="77">
        <v>354.00450000000001</v>
      </c>
    </row>
    <row r="5684" spans="1:17" x14ac:dyDescent="0.2">
      <c r="A5684" s="19">
        <v>32402299</v>
      </c>
      <c r="B5684" s="19" t="s">
        <v>4434</v>
      </c>
      <c r="C5684" s="72"/>
      <c r="D5684" s="73">
        <v>39.75</v>
      </c>
      <c r="E5684" s="74">
        <v>0</v>
      </c>
      <c r="G5684" s="75">
        <v>278.6866</v>
      </c>
      <c r="H5684" s="75">
        <v>3572.5020000000004</v>
      </c>
      <c r="I5684" s="75">
        <v>3457.26</v>
      </c>
      <c r="J5684" s="75">
        <v>3265.19</v>
      </c>
      <c r="K5684" s="75">
        <v>2688.98</v>
      </c>
      <c r="L5684" s="76">
        <v>1460.4660000000001</v>
      </c>
      <c r="M5684" s="75">
        <v>3457.26</v>
      </c>
      <c r="N5684" s="75">
        <v>3457.26</v>
      </c>
      <c r="O5684" s="75">
        <v>3457.26</v>
      </c>
      <c r="P5684" s="77">
        <v>278.6866</v>
      </c>
      <c r="Q5684" s="77">
        <v>3572.5020000000004</v>
      </c>
    </row>
    <row r="5685" spans="1:17" x14ac:dyDescent="0.2">
      <c r="A5685" s="19">
        <v>32402299</v>
      </c>
      <c r="B5685" s="19" t="s">
        <v>4434</v>
      </c>
      <c r="C5685" s="72"/>
      <c r="D5685" s="73">
        <v>39.75</v>
      </c>
      <c r="E5685" s="74">
        <v>0</v>
      </c>
      <c r="G5685" s="75">
        <v>51.688190000000006</v>
      </c>
      <c r="H5685" s="75">
        <v>300.39000000000004</v>
      </c>
      <c r="I5685" s="75">
        <v>290.7</v>
      </c>
      <c r="J5685" s="75">
        <v>274.55</v>
      </c>
      <c r="K5685" s="75">
        <v>226.1</v>
      </c>
      <c r="L5685" s="76">
        <v>0</v>
      </c>
      <c r="M5685" s="75">
        <v>290.7</v>
      </c>
      <c r="N5685" s="75">
        <v>290.7</v>
      </c>
      <c r="O5685" s="75">
        <v>290.7</v>
      </c>
      <c r="P5685" s="77">
        <v>0</v>
      </c>
      <c r="Q5685" s="77">
        <v>300.39000000000004</v>
      </c>
    </row>
    <row r="5686" spans="1:17" x14ac:dyDescent="0.2">
      <c r="A5686" s="19">
        <v>32402323</v>
      </c>
      <c r="B5686" s="19" t="s">
        <v>4497</v>
      </c>
      <c r="C5686" s="72"/>
      <c r="D5686" s="73">
        <v>51.5</v>
      </c>
      <c r="E5686" s="74">
        <v>0</v>
      </c>
      <c r="G5686" s="75">
        <v>589.80426</v>
      </c>
      <c r="H5686" s="75">
        <v>4876.4549999999999</v>
      </c>
      <c r="I5686" s="75">
        <v>4719.1500000000005</v>
      </c>
      <c r="J5686" s="75">
        <v>4456.9749999999995</v>
      </c>
      <c r="K5686" s="75">
        <v>3670.45</v>
      </c>
      <c r="L5686" s="76">
        <v>2679.5610000000001</v>
      </c>
      <c r="M5686" s="75">
        <v>4719.1500000000005</v>
      </c>
      <c r="N5686" s="75">
        <v>4719.1500000000005</v>
      </c>
      <c r="O5686" s="75">
        <v>4719.1500000000005</v>
      </c>
      <c r="P5686" s="77">
        <v>589.80426</v>
      </c>
      <c r="Q5686" s="77">
        <v>4876.4549999999999</v>
      </c>
    </row>
    <row r="5687" spans="1:17" x14ac:dyDescent="0.2">
      <c r="A5687" s="19">
        <v>32402356</v>
      </c>
      <c r="B5687" s="19" t="s">
        <v>4801</v>
      </c>
      <c r="C5687" s="72"/>
      <c r="D5687" s="73">
        <v>7</v>
      </c>
      <c r="E5687" s="74">
        <v>0</v>
      </c>
      <c r="G5687" s="75">
        <v>248.28961000000004</v>
      </c>
      <c r="H5687" s="75">
        <v>3594.3012000000003</v>
      </c>
      <c r="I5687" s="75">
        <v>3478.3560000000002</v>
      </c>
      <c r="J5687" s="75">
        <v>3285.114</v>
      </c>
      <c r="K5687" s="75">
        <v>2705.3879999999999</v>
      </c>
      <c r="L5687" s="76">
        <v>1460.4660000000001</v>
      </c>
      <c r="M5687" s="75">
        <v>3478.3560000000002</v>
      </c>
      <c r="N5687" s="75">
        <v>3478.3560000000002</v>
      </c>
      <c r="O5687" s="75">
        <v>3478.3560000000002</v>
      </c>
      <c r="P5687" s="77">
        <v>248.28961000000004</v>
      </c>
      <c r="Q5687" s="77">
        <v>3594.3012000000003</v>
      </c>
    </row>
    <row r="5688" spans="1:17" x14ac:dyDescent="0.2">
      <c r="A5688" s="19">
        <v>32402356</v>
      </c>
      <c r="B5688" s="19" t="s">
        <v>4801</v>
      </c>
      <c r="C5688" s="72"/>
      <c r="D5688" s="73">
        <v>7</v>
      </c>
      <c r="E5688" s="74">
        <v>0</v>
      </c>
      <c r="G5688" s="75">
        <v>169.58821</v>
      </c>
      <c r="H5688" s="75">
        <v>111.22799999999999</v>
      </c>
      <c r="I5688" s="75">
        <v>107.64</v>
      </c>
      <c r="J5688" s="75">
        <v>101.66</v>
      </c>
      <c r="K5688" s="75">
        <v>83.719999999999985</v>
      </c>
      <c r="L5688" s="76">
        <v>157.25700000000001</v>
      </c>
      <c r="M5688" s="75">
        <v>107.64</v>
      </c>
      <c r="N5688" s="75">
        <v>107.64</v>
      </c>
      <c r="O5688" s="75">
        <v>107.64</v>
      </c>
      <c r="P5688" s="77">
        <v>83.719999999999985</v>
      </c>
      <c r="Q5688" s="77">
        <v>169.58821</v>
      </c>
    </row>
    <row r="5689" spans="1:17" x14ac:dyDescent="0.2">
      <c r="A5689" s="19">
        <v>32402372</v>
      </c>
      <c r="B5689" s="19" t="s">
        <v>4792</v>
      </c>
      <c r="C5689" s="72"/>
      <c r="D5689" s="73">
        <v>31</v>
      </c>
      <c r="E5689" s="74">
        <v>0</v>
      </c>
      <c r="G5689" s="75">
        <v>37.962969999999999</v>
      </c>
      <c r="H5689" s="75">
        <v>85.56</v>
      </c>
      <c r="I5689" s="75">
        <v>82.8</v>
      </c>
      <c r="J5689" s="75">
        <v>78.2</v>
      </c>
      <c r="K5689" s="75">
        <v>64.399999999999991</v>
      </c>
      <c r="L5689" s="76">
        <v>0</v>
      </c>
      <c r="M5689" s="75">
        <v>82.8</v>
      </c>
      <c r="N5689" s="75">
        <v>82.8</v>
      </c>
      <c r="O5689" s="75">
        <v>82.8</v>
      </c>
      <c r="P5689" s="77">
        <v>0</v>
      </c>
      <c r="Q5689" s="77">
        <v>85.56</v>
      </c>
    </row>
    <row r="5690" spans="1:17" x14ac:dyDescent="0.2">
      <c r="A5690" s="19">
        <v>32402372</v>
      </c>
      <c r="B5690" s="19" t="s">
        <v>4792</v>
      </c>
      <c r="C5690" s="72"/>
      <c r="D5690" s="73">
        <v>31</v>
      </c>
      <c r="E5690" s="74">
        <v>0</v>
      </c>
      <c r="G5690" s="75">
        <v>26.347860000000001</v>
      </c>
      <c r="H5690" s="75">
        <v>29.0625</v>
      </c>
      <c r="I5690" s="75">
        <v>28.125</v>
      </c>
      <c r="J5690" s="75">
        <v>26.5625</v>
      </c>
      <c r="K5690" s="75">
        <v>21.875</v>
      </c>
      <c r="L5690" s="76">
        <v>20.690999999999999</v>
      </c>
      <c r="M5690" s="75">
        <v>28.125</v>
      </c>
      <c r="N5690" s="75">
        <v>28.125</v>
      </c>
      <c r="O5690" s="75">
        <v>28.125</v>
      </c>
      <c r="P5690" s="77">
        <v>20.690999999999999</v>
      </c>
      <c r="Q5690" s="77">
        <v>29.0625</v>
      </c>
    </row>
    <row r="5691" spans="1:17" x14ac:dyDescent="0.2">
      <c r="A5691" s="19">
        <v>32402380</v>
      </c>
      <c r="B5691" s="19" t="s">
        <v>4354</v>
      </c>
      <c r="C5691" s="72"/>
      <c r="D5691" s="73">
        <v>5</v>
      </c>
      <c r="E5691" s="74">
        <v>0</v>
      </c>
      <c r="G5691" s="75">
        <v>26.347860000000001</v>
      </c>
      <c r="H5691" s="75">
        <v>21.39</v>
      </c>
      <c r="I5691" s="75">
        <v>20.7</v>
      </c>
      <c r="J5691" s="75">
        <v>19.55</v>
      </c>
      <c r="K5691" s="75">
        <v>16.099999999999998</v>
      </c>
      <c r="L5691" s="76">
        <v>20.690999999999999</v>
      </c>
      <c r="M5691" s="75">
        <v>20.7</v>
      </c>
      <c r="N5691" s="75">
        <v>20.7</v>
      </c>
      <c r="O5691" s="75">
        <v>20.7</v>
      </c>
      <c r="P5691" s="77">
        <v>16.099999999999998</v>
      </c>
      <c r="Q5691" s="77">
        <v>26.347860000000001</v>
      </c>
    </row>
    <row r="5692" spans="1:17" x14ac:dyDescent="0.2">
      <c r="A5692" s="19">
        <v>32402380</v>
      </c>
      <c r="B5692" s="19" t="s">
        <v>4354</v>
      </c>
      <c r="C5692" s="72"/>
      <c r="D5692" s="73">
        <v>5</v>
      </c>
      <c r="E5692" s="74">
        <v>0</v>
      </c>
      <c r="G5692" s="75">
        <v>26.347860000000001</v>
      </c>
      <c r="H5692" s="75">
        <v>29.0625</v>
      </c>
      <c r="I5692" s="75">
        <v>28.125</v>
      </c>
      <c r="J5692" s="75">
        <v>26.5625</v>
      </c>
      <c r="K5692" s="75">
        <v>21.875</v>
      </c>
      <c r="L5692" s="76">
        <v>20.690999999999999</v>
      </c>
      <c r="M5692" s="75">
        <v>28.125</v>
      </c>
      <c r="N5692" s="75">
        <v>28.125</v>
      </c>
      <c r="O5692" s="75">
        <v>28.125</v>
      </c>
      <c r="P5692" s="77">
        <v>20.690999999999999</v>
      </c>
      <c r="Q5692" s="77">
        <v>29.0625</v>
      </c>
    </row>
    <row r="5693" spans="1:17" x14ac:dyDescent="0.2">
      <c r="A5693" s="19">
        <v>32402398</v>
      </c>
      <c r="B5693" s="19" t="s">
        <v>4383</v>
      </c>
      <c r="C5693" s="72"/>
      <c r="D5693" s="73">
        <v>14</v>
      </c>
      <c r="E5693" s="74">
        <v>0</v>
      </c>
      <c r="G5693" s="75">
        <v>169.24602999999999</v>
      </c>
      <c r="H5693" s="75">
        <v>862.65870000000007</v>
      </c>
      <c r="I5693" s="75">
        <v>834.83100000000002</v>
      </c>
      <c r="J5693" s="75">
        <v>788.45150000000001</v>
      </c>
      <c r="K5693" s="75">
        <v>649.31299999999999</v>
      </c>
      <c r="L5693" s="76">
        <v>0</v>
      </c>
      <c r="M5693" s="75">
        <v>834.83100000000002</v>
      </c>
      <c r="N5693" s="75">
        <v>834.83100000000002</v>
      </c>
      <c r="O5693" s="75">
        <v>834.83100000000002</v>
      </c>
      <c r="P5693" s="77">
        <v>0</v>
      </c>
      <c r="Q5693" s="77">
        <v>862.65870000000007</v>
      </c>
    </row>
    <row r="5694" spans="1:17" x14ac:dyDescent="0.2">
      <c r="A5694" s="19">
        <v>32402398</v>
      </c>
      <c r="B5694" s="19" t="s">
        <v>4383</v>
      </c>
      <c r="C5694" s="72"/>
      <c r="D5694" s="73">
        <v>14</v>
      </c>
      <c r="E5694" s="74">
        <v>0</v>
      </c>
      <c r="G5694" s="75">
        <v>668.86685</v>
      </c>
      <c r="H5694" s="75">
        <v>4486.338600000001</v>
      </c>
      <c r="I5694" s="75">
        <v>4341.6180000000004</v>
      </c>
      <c r="J5694" s="75">
        <v>4100.4170000000004</v>
      </c>
      <c r="K5694" s="75">
        <v>3376.8140000000003</v>
      </c>
      <c r="L5694" s="76">
        <v>1460.4660000000001</v>
      </c>
      <c r="M5694" s="75">
        <v>4341.6180000000004</v>
      </c>
      <c r="N5694" s="75">
        <v>4341.6180000000004</v>
      </c>
      <c r="O5694" s="75">
        <v>4341.6180000000004</v>
      </c>
      <c r="P5694" s="77">
        <v>668.86685</v>
      </c>
      <c r="Q5694" s="77">
        <v>4486.338600000001</v>
      </c>
    </row>
    <row r="5695" spans="1:17" x14ac:dyDescent="0.2">
      <c r="A5695" s="19">
        <v>32402539</v>
      </c>
      <c r="B5695" s="19" t="s">
        <v>3657</v>
      </c>
      <c r="C5695" s="72"/>
      <c r="D5695" s="73">
        <v>21.25</v>
      </c>
      <c r="E5695" s="74">
        <v>0</v>
      </c>
      <c r="G5695" s="75">
        <v>133.77337</v>
      </c>
      <c r="H5695" s="75">
        <v>785.15250000000003</v>
      </c>
      <c r="I5695" s="75">
        <v>759.82500000000005</v>
      </c>
      <c r="J5695" s="75">
        <v>717.61249999999995</v>
      </c>
      <c r="K5695" s="75">
        <v>590.97499999999991</v>
      </c>
      <c r="L5695" s="76">
        <v>0</v>
      </c>
      <c r="M5695" s="75">
        <v>759.82500000000005</v>
      </c>
      <c r="N5695" s="75">
        <v>759.82500000000005</v>
      </c>
      <c r="O5695" s="75">
        <v>759.82500000000005</v>
      </c>
      <c r="P5695" s="77">
        <v>0</v>
      </c>
      <c r="Q5695" s="77">
        <v>785.15250000000003</v>
      </c>
    </row>
    <row r="5696" spans="1:17" x14ac:dyDescent="0.2">
      <c r="A5696" s="19">
        <v>32402539</v>
      </c>
      <c r="B5696" s="19" t="s">
        <v>3657</v>
      </c>
      <c r="C5696" s="72"/>
      <c r="D5696" s="73">
        <v>21.25</v>
      </c>
      <c r="E5696" s="74">
        <v>0</v>
      </c>
      <c r="G5696" s="75">
        <v>125.6561</v>
      </c>
      <c r="H5696" s="75">
        <v>514.82940000000008</v>
      </c>
      <c r="I5696" s="75">
        <v>498.22200000000004</v>
      </c>
      <c r="J5696" s="75">
        <v>470.54300000000001</v>
      </c>
      <c r="K5696" s="75">
        <v>387.50600000000003</v>
      </c>
      <c r="L5696" s="76">
        <v>100.872</v>
      </c>
      <c r="M5696" s="75">
        <v>498.22200000000004</v>
      </c>
      <c r="N5696" s="75">
        <v>498.22200000000004</v>
      </c>
      <c r="O5696" s="75">
        <v>498.22200000000004</v>
      </c>
      <c r="P5696" s="77">
        <v>100.872</v>
      </c>
      <c r="Q5696" s="77">
        <v>514.82940000000008</v>
      </c>
    </row>
    <row r="5697" spans="1:17" x14ac:dyDescent="0.2">
      <c r="A5697" s="19">
        <v>32402547</v>
      </c>
      <c r="B5697" s="19" t="s">
        <v>4788</v>
      </c>
      <c r="C5697" s="20">
        <v>36591</v>
      </c>
      <c r="D5697" s="73">
        <v>114</v>
      </c>
      <c r="E5697" s="74">
        <v>133.5265</v>
      </c>
      <c r="G5697" s="75">
        <v>125.6561</v>
      </c>
      <c r="H5697" s="75">
        <v>510.33750000000003</v>
      </c>
      <c r="I5697" s="75">
        <v>493.875</v>
      </c>
      <c r="J5697" s="75">
        <v>466.4375</v>
      </c>
      <c r="K5697" s="75">
        <v>384.125</v>
      </c>
      <c r="L5697" s="76">
        <v>100.872</v>
      </c>
      <c r="M5697" s="75">
        <v>493.875</v>
      </c>
      <c r="N5697" s="75">
        <v>493.875</v>
      </c>
      <c r="O5697" s="75">
        <v>493.875</v>
      </c>
      <c r="P5697" s="77">
        <v>100.872</v>
      </c>
      <c r="Q5697" s="77">
        <v>510.33750000000003</v>
      </c>
    </row>
    <row r="5698" spans="1:17" x14ac:dyDescent="0.2">
      <c r="A5698" s="19">
        <v>32402547</v>
      </c>
      <c r="B5698" s="19" t="s">
        <v>4788</v>
      </c>
      <c r="C5698" s="20">
        <v>36591</v>
      </c>
      <c r="D5698" s="73">
        <v>114</v>
      </c>
      <c r="E5698" s="74">
        <v>133.5265</v>
      </c>
      <c r="G5698" s="75">
        <v>0</v>
      </c>
      <c r="H5698" s="75">
        <v>581.11980000000005</v>
      </c>
      <c r="I5698" s="75">
        <v>562.37400000000002</v>
      </c>
      <c r="J5698" s="75">
        <v>531.13099999999997</v>
      </c>
      <c r="K5698" s="75">
        <v>437.40199999999999</v>
      </c>
      <c r="L5698" s="76">
        <v>0</v>
      </c>
      <c r="M5698" s="75">
        <v>562.37400000000002</v>
      </c>
      <c r="N5698" s="75">
        <v>562.37400000000002</v>
      </c>
      <c r="O5698" s="75">
        <v>562.37400000000002</v>
      </c>
      <c r="P5698" s="77">
        <v>0</v>
      </c>
      <c r="Q5698" s="77">
        <v>581.11980000000005</v>
      </c>
    </row>
    <row r="5699" spans="1:17" x14ac:dyDescent="0.2">
      <c r="A5699" s="19">
        <v>32402554</v>
      </c>
      <c r="B5699" s="19" t="s">
        <v>2861</v>
      </c>
      <c r="C5699" s="72"/>
      <c r="D5699" s="73">
        <v>14</v>
      </c>
      <c r="E5699" s="74">
        <v>0</v>
      </c>
      <c r="G5699" s="75">
        <v>125.6561</v>
      </c>
      <c r="H5699" s="75">
        <v>510.33750000000003</v>
      </c>
      <c r="I5699" s="75">
        <v>493.875</v>
      </c>
      <c r="J5699" s="75">
        <v>466.4375</v>
      </c>
      <c r="K5699" s="75">
        <v>384.125</v>
      </c>
      <c r="L5699" s="76">
        <v>100.872</v>
      </c>
      <c r="M5699" s="75">
        <v>493.875</v>
      </c>
      <c r="N5699" s="75">
        <v>493.875</v>
      </c>
      <c r="O5699" s="75">
        <v>493.875</v>
      </c>
      <c r="P5699" s="77">
        <v>100.872</v>
      </c>
      <c r="Q5699" s="77">
        <v>510.33750000000003</v>
      </c>
    </row>
    <row r="5700" spans="1:17" x14ac:dyDescent="0.2">
      <c r="A5700" s="19">
        <v>32402554</v>
      </c>
      <c r="B5700" s="19" t="s">
        <v>2861</v>
      </c>
      <c r="C5700" s="72"/>
      <c r="D5700" s="73">
        <v>14</v>
      </c>
      <c r="E5700" s="74">
        <v>0</v>
      </c>
      <c r="G5700" s="75">
        <v>125.6561</v>
      </c>
      <c r="H5700" s="75">
        <v>550.75530000000003</v>
      </c>
      <c r="I5700" s="75">
        <v>532.98900000000003</v>
      </c>
      <c r="J5700" s="75">
        <v>503.37850000000003</v>
      </c>
      <c r="K5700" s="75">
        <v>414.54700000000003</v>
      </c>
      <c r="L5700" s="76">
        <v>100.872</v>
      </c>
      <c r="M5700" s="75">
        <v>532.98900000000003</v>
      </c>
      <c r="N5700" s="75">
        <v>532.98900000000003</v>
      </c>
      <c r="O5700" s="75">
        <v>532.98900000000003</v>
      </c>
      <c r="P5700" s="77">
        <v>100.872</v>
      </c>
      <c r="Q5700" s="77">
        <v>550.75530000000003</v>
      </c>
    </row>
    <row r="5701" spans="1:17" x14ac:dyDescent="0.2">
      <c r="A5701" s="19">
        <v>32402638</v>
      </c>
      <c r="B5701" s="19" t="s">
        <v>4041</v>
      </c>
      <c r="C5701" s="72" t="s">
        <v>49</v>
      </c>
      <c r="D5701" s="73">
        <v>164.5</v>
      </c>
      <c r="E5701" s="74">
        <v>138.98899999999998</v>
      </c>
      <c r="G5701" s="75">
        <v>125.6561</v>
      </c>
      <c r="H5701" s="75">
        <v>550.75530000000003</v>
      </c>
      <c r="I5701" s="75">
        <v>532.98900000000003</v>
      </c>
      <c r="J5701" s="75">
        <v>503.37850000000003</v>
      </c>
      <c r="K5701" s="75">
        <v>414.54700000000003</v>
      </c>
      <c r="L5701" s="76">
        <v>100.872</v>
      </c>
      <c r="M5701" s="75">
        <v>532.98900000000003</v>
      </c>
      <c r="N5701" s="75">
        <v>532.98900000000003</v>
      </c>
      <c r="O5701" s="75">
        <v>532.98900000000003</v>
      </c>
      <c r="P5701" s="77">
        <v>100.872</v>
      </c>
      <c r="Q5701" s="77">
        <v>550.75530000000003</v>
      </c>
    </row>
    <row r="5702" spans="1:17" x14ac:dyDescent="0.2">
      <c r="A5702" s="19">
        <v>32402638</v>
      </c>
      <c r="B5702" s="19" t="s">
        <v>4041</v>
      </c>
      <c r="C5702" s="72" t="s">
        <v>49</v>
      </c>
      <c r="D5702" s="73">
        <v>164.5</v>
      </c>
      <c r="E5702" s="74">
        <v>138.98899999999998</v>
      </c>
      <c r="G5702" s="75">
        <v>101.34231000000001</v>
      </c>
      <c r="H5702" s="75">
        <v>267.57960000000003</v>
      </c>
      <c r="I5702" s="75">
        <v>258.94800000000004</v>
      </c>
      <c r="J5702" s="75">
        <v>244.56200000000001</v>
      </c>
      <c r="K5702" s="75">
        <v>201.404</v>
      </c>
      <c r="L5702" s="76">
        <v>100.872</v>
      </c>
      <c r="M5702" s="75">
        <v>258.94800000000004</v>
      </c>
      <c r="N5702" s="75">
        <v>258.94800000000004</v>
      </c>
      <c r="O5702" s="75">
        <v>258.94800000000004</v>
      </c>
      <c r="P5702" s="77">
        <v>100.872</v>
      </c>
      <c r="Q5702" s="77">
        <v>267.57960000000003</v>
      </c>
    </row>
    <row r="5703" spans="1:17" x14ac:dyDescent="0.2">
      <c r="A5703" s="19">
        <v>32402646</v>
      </c>
      <c r="B5703" s="19" t="s">
        <v>4040</v>
      </c>
      <c r="C5703" s="20">
        <v>36000</v>
      </c>
      <c r="D5703" s="73">
        <v>170</v>
      </c>
      <c r="E5703" s="74">
        <v>0</v>
      </c>
      <c r="G5703" s="75">
        <v>101.34231000000001</v>
      </c>
      <c r="H5703" s="75">
        <v>264.58500000000004</v>
      </c>
      <c r="I5703" s="75">
        <v>256.05</v>
      </c>
      <c r="J5703" s="75">
        <v>241.82499999999999</v>
      </c>
      <c r="K5703" s="75">
        <v>199.14999999999998</v>
      </c>
      <c r="L5703" s="76">
        <v>100.872</v>
      </c>
      <c r="M5703" s="75">
        <v>256.05</v>
      </c>
      <c r="N5703" s="75">
        <v>256.05</v>
      </c>
      <c r="O5703" s="75">
        <v>256.05</v>
      </c>
      <c r="P5703" s="77">
        <v>100.872</v>
      </c>
      <c r="Q5703" s="77">
        <v>264.58500000000004</v>
      </c>
    </row>
    <row r="5704" spans="1:17" x14ac:dyDescent="0.2">
      <c r="A5704" s="19">
        <v>32402646</v>
      </c>
      <c r="B5704" s="19" t="s">
        <v>4040</v>
      </c>
      <c r="C5704" s="20">
        <v>36000</v>
      </c>
      <c r="D5704" s="73">
        <v>170</v>
      </c>
      <c r="E5704" s="74">
        <v>0</v>
      </c>
      <c r="G5704" s="75">
        <v>0</v>
      </c>
      <c r="H5704" s="75">
        <v>301.34789999999998</v>
      </c>
      <c r="I5704" s="75">
        <v>291.62700000000001</v>
      </c>
      <c r="J5704" s="75">
        <v>275.42549999999994</v>
      </c>
      <c r="K5704" s="75">
        <v>226.82099999999997</v>
      </c>
      <c r="L5704" s="76">
        <v>0</v>
      </c>
      <c r="M5704" s="75">
        <v>291.62700000000001</v>
      </c>
      <c r="N5704" s="75">
        <v>291.62700000000001</v>
      </c>
      <c r="O5704" s="75">
        <v>291.62700000000001</v>
      </c>
      <c r="P5704" s="77">
        <v>0</v>
      </c>
      <c r="Q5704" s="77">
        <v>301.34789999999998</v>
      </c>
    </row>
    <row r="5705" spans="1:17" x14ac:dyDescent="0.2">
      <c r="A5705" s="19">
        <v>32402661</v>
      </c>
      <c r="B5705" s="19" t="s">
        <v>4720</v>
      </c>
      <c r="C5705" s="72"/>
      <c r="D5705" s="73">
        <v>7.75</v>
      </c>
      <c r="E5705" s="74">
        <v>0</v>
      </c>
      <c r="G5705" s="75">
        <v>101.34231000000001</v>
      </c>
      <c r="H5705" s="75">
        <v>285.53789999999998</v>
      </c>
      <c r="I5705" s="75">
        <v>276.327</v>
      </c>
      <c r="J5705" s="75">
        <v>260.97549999999995</v>
      </c>
      <c r="K5705" s="75">
        <v>214.92099999999996</v>
      </c>
      <c r="L5705" s="76">
        <v>100.872</v>
      </c>
      <c r="M5705" s="75">
        <v>276.327</v>
      </c>
      <c r="N5705" s="75">
        <v>276.327</v>
      </c>
      <c r="O5705" s="75">
        <v>276.327</v>
      </c>
      <c r="P5705" s="77">
        <v>100.872</v>
      </c>
      <c r="Q5705" s="77">
        <v>285.53789999999998</v>
      </c>
    </row>
    <row r="5706" spans="1:17" x14ac:dyDescent="0.2">
      <c r="A5706" s="19">
        <v>32402661</v>
      </c>
      <c r="B5706" s="19" t="s">
        <v>4720</v>
      </c>
      <c r="C5706" s="72"/>
      <c r="D5706" s="73">
        <v>7.75</v>
      </c>
      <c r="E5706" s="74">
        <v>0</v>
      </c>
      <c r="G5706" s="75">
        <v>101.34231000000001</v>
      </c>
      <c r="H5706" s="75">
        <v>264.58500000000004</v>
      </c>
      <c r="I5706" s="75">
        <v>256.05</v>
      </c>
      <c r="J5706" s="75">
        <v>241.82499999999999</v>
      </c>
      <c r="K5706" s="75">
        <v>199.14999999999998</v>
      </c>
      <c r="L5706" s="76">
        <v>100.872</v>
      </c>
      <c r="M5706" s="75">
        <v>256.05</v>
      </c>
      <c r="N5706" s="75">
        <v>256.05</v>
      </c>
      <c r="O5706" s="75">
        <v>256.05</v>
      </c>
      <c r="P5706" s="77">
        <v>100.872</v>
      </c>
      <c r="Q5706" s="77">
        <v>264.58500000000004</v>
      </c>
    </row>
    <row r="5707" spans="1:17" x14ac:dyDescent="0.2">
      <c r="A5707" s="19">
        <v>32402679</v>
      </c>
      <c r="B5707" s="19" t="s">
        <v>2866</v>
      </c>
      <c r="C5707" s="72"/>
      <c r="D5707" s="73">
        <v>35.75</v>
      </c>
      <c r="E5707" s="74">
        <v>0</v>
      </c>
      <c r="G5707" s="75">
        <v>101.34231000000001</v>
      </c>
      <c r="H5707" s="75">
        <v>285.53789999999998</v>
      </c>
      <c r="I5707" s="75">
        <v>276.327</v>
      </c>
      <c r="J5707" s="75">
        <v>260.97549999999995</v>
      </c>
      <c r="K5707" s="75">
        <v>214.92099999999996</v>
      </c>
      <c r="L5707" s="76">
        <v>100.872</v>
      </c>
      <c r="M5707" s="75">
        <v>276.327</v>
      </c>
      <c r="N5707" s="75">
        <v>276.327</v>
      </c>
      <c r="O5707" s="75">
        <v>276.327</v>
      </c>
      <c r="P5707" s="77">
        <v>100.872</v>
      </c>
      <c r="Q5707" s="77">
        <v>285.53789999999998</v>
      </c>
    </row>
    <row r="5708" spans="1:17" x14ac:dyDescent="0.2">
      <c r="A5708" s="19">
        <v>32402679</v>
      </c>
      <c r="B5708" s="19" t="s">
        <v>2866</v>
      </c>
      <c r="C5708" s="72"/>
      <c r="D5708" s="73">
        <v>35.75</v>
      </c>
      <c r="E5708" s="74">
        <v>0</v>
      </c>
      <c r="G5708" s="75">
        <v>0</v>
      </c>
      <c r="H5708" s="75">
        <v>0</v>
      </c>
      <c r="I5708" s="75">
        <v>0</v>
      </c>
      <c r="J5708" s="75">
        <v>0</v>
      </c>
      <c r="K5708" s="75">
        <v>0</v>
      </c>
      <c r="L5708" s="74" t="s">
        <v>674</v>
      </c>
      <c r="M5708" s="75">
        <v>0</v>
      </c>
      <c r="N5708" s="75">
        <v>0</v>
      </c>
      <c r="O5708" s="75">
        <v>0</v>
      </c>
      <c r="P5708" s="75">
        <v>0</v>
      </c>
      <c r="Q5708" s="75">
        <v>0</v>
      </c>
    </row>
    <row r="5709" spans="1:17" x14ac:dyDescent="0.2">
      <c r="A5709" s="19">
        <v>32402687</v>
      </c>
      <c r="B5709" s="19" t="s">
        <v>3520</v>
      </c>
      <c r="C5709" s="72"/>
      <c r="D5709" s="73">
        <v>19.5</v>
      </c>
      <c r="E5709" s="74">
        <v>0</v>
      </c>
      <c r="G5709" s="75">
        <v>481.1431</v>
      </c>
      <c r="H5709" s="75">
        <v>1350.1275000000001</v>
      </c>
      <c r="I5709" s="75">
        <v>1306.575</v>
      </c>
      <c r="J5709" s="75">
        <v>1233.9875</v>
      </c>
      <c r="K5709" s="75">
        <v>1016.2249999999999</v>
      </c>
      <c r="L5709" s="76">
        <v>227.79</v>
      </c>
      <c r="M5709" s="75">
        <v>1306.575</v>
      </c>
      <c r="N5709" s="75">
        <v>1306.575</v>
      </c>
      <c r="O5709" s="75">
        <v>1306.575</v>
      </c>
      <c r="P5709" s="77">
        <v>227.79</v>
      </c>
      <c r="Q5709" s="77">
        <v>1350.1275000000001</v>
      </c>
    </row>
    <row r="5710" spans="1:17" x14ac:dyDescent="0.2">
      <c r="A5710" s="19">
        <v>32402687</v>
      </c>
      <c r="B5710" s="19" t="s">
        <v>3520</v>
      </c>
      <c r="C5710" s="72"/>
      <c r="D5710" s="73">
        <v>19.5</v>
      </c>
      <c r="E5710" s="74">
        <v>0</v>
      </c>
      <c r="G5710" s="75">
        <v>1389.7830800000002</v>
      </c>
      <c r="H5710" s="75">
        <v>4421.8152000000009</v>
      </c>
      <c r="I5710" s="75">
        <v>4279.1760000000004</v>
      </c>
      <c r="J5710" s="75">
        <v>4041.444</v>
      </c>
      <c r="K5710" s="75">
        <v>3328.248</v>
      </c>
      <c r="L5710" s="76">
        <v>818.05500000000006</v>
      </c>
      <c r="M5710" s="75">
        <v>4279.1760000000004</v>
      </c>
      <c r="N5710" s="75">
        <v>4279.1760000000004</v>
      </c>
      <c r="O5710" s="75">
        <v>4279.1760000000004</v>
      </c>
      <c r="P5710" s="77">
        <v>818.05500000000006</v>
      </c>
      <c r="Q5710" s="77">
        <v>4421.8152000000009</v>
      </c>
    </row>
    <row r="5711" spans="1:17" x14ac:dyDescent="0.2">
      <c r="A5711" s="19">
        <v>32402695</v>
      </c>
      <c r="B5711" s="19" t="s">
        <v>1597</v>
      </c>
      <c r="C5711" s="72"/>
      <c r="D5711" s="73">
        <v>231.5</v>
      </c>
      <c r="E5711" s="74">
        <v>0</v>
      </c>
      <c r="G5711" s="75">
        <v>9.3933499999999999</v>
      </c>
      <c r="H5711" s="75">
        <v>19.995000000000001</v>
      </c>
      <c r="I5711" s="75">
        <v>19.350000000000001</v>
      </c>
      <c r="J5711" s="75">
        <v>18.274999999999999</v>
      </c>
      <c r="K5711" s="75">
        <v>15.049999999999999</v>
      </c>
      <c r="L5711" s="74" t="s">
        <v>674</v>
      </c>
      <c r="M5711" s="75">
        <v>19.350000000000001</v>
      </c>
      <c r="N5711" s="75">
        <v>19.350000000000001</v>
      </c>
      <c r="O5711" s="75">
        <v>19.350000000000001</v>
      </c>
      <c r="P5711" s="75">
        <v>9.3933499999999999</v>
      </c>
      <c r="Q5711" s="75">
        <v>19.995000000000001</v>
      </c>
    </row>
    <row r="5712" spans="1:17" x14ac:dyDescent="0.2">
      <c r="A5712" s="19">
        <v>32402703</v>
      </c>
      <c r="B5712" s="19" t="s">
        <v>1409</v>
      </c>
      <c r="C5712" s="72"/>
      <c r="D5712" s="73">
        <v>189</v>
      </c>
      <c r="E5712" s="74">
        <v>0</v>
      </c>
      <c r="G5712" s="75">
        <v>32.11215</v>
      </c>
      <c r="H5712" s="75">
        <v>68.355000000000004</v>
      </c>
      <c r="I5712" s="75">
        <v>66.150000000000006</v>
      </c>
      <c r="J5712" s="75">
        <v>62.475000000000001</v>
      </c>
      <c r="K5712" s="75">
        <v>51.449999999999996</v>
      </c>
      <c r="L5712" s="74" t="s">
        <v>674</v>
      </c>
      <c r="M5712" s="75">
        <v>66.150000000000006</v>
      </c>
      <c r="N5712" s="75">
        <v>66.150000000000006</v>
      </c>
      <c r="O5712" s="75">
        <v>66.150000000000006</v>
      </c>
      <c r="P5712" s="75">
        <v>32.11215</v>
      </c>
      <c r="Q5712" s="75">
        <v>68.355000000000004</v>
      </c>
    </row>
    <row r="5713" spans="1:17" x14ac:dyDescent="0.2">
      <c r="A5713" s="19">
        <v>32402729</v>
      </c>
      <c r="B5713" s="19" t="s">
        <v>4337</v>
      </c>
      <c r="C5713" s="72"/>
      <c r="D5713" s="73">
        <v>12</v>
      </c>
      <c r="E5713" s="74">
        <v>0</v>
      </c>
      <c r="G5713" s="75">
        <v>6.2258250000000004</v>
      </c>
      <c r="H5713" s="75">
        <v>13.252500000000001</v>
      </c>
      <c r="I5713" s="75">
        <v>12.825000000000001</v>
      </c>
      <c r="J5713" s="75">
        <v>12.112499999999999</v>
      </c>
      <c r="K5713" s="75">
        <v>9.9749999999999996</v>
      </c>
      <c r="L5713" s="74" t="s">
        <v>674</v>
      </c>
      <c r="M5713" s="75">
        <v>12.825000000000001</v>
      </c>
      <c r="N5713" s="75">
        <v>12.825000000000001</v>
      </c>
      <c r="O5713" s="75">
        <v>12.825000000000001</v>
      </c>
      <c r="P5713" s="75">
        <v>6.2258250000000004</v>
      </c>
      <c r="Q5713" s="75">
        <v>13.252500000000001</v>
      </c>
    </row>
    <row r="5714" spans="1:17" x14ac:dyDescent="0.2">
      <c r="A5714" s="19">
        <v>32402737</v>
      </c>
      <c r="B5714" s="19" t="s">
        <v>3646</v>
      </c>
      <c r="C5714" s="72"/>
      <c r="D5714" s="73">
        <v>76</v>
      </c>
      <c r="E5714" s="74">
        <v>0</v>
      </c>
      <c r="G5714" s="75">
        <v>7.7243919999999999</v>
      </c>
      <c r="H5714" s="75">
        <v>16.442399999999999</v>
      </c>
      <c r="I5714" s="75">
        <v>15.912000000000003</v>
      </c>
      <c r="J5714" s="75">
        <v>15.027999999999999</v>
      </c>
      <c r="K5714" s="75">
        <v>12.375999999999999</v>
      </c>
      <c r="L5714" s="74" t="s">
        <v>674</v>
      </c>
      <c r="M5714" s="75">
        <v>15.912000000000003</v>
      </c>
      <c r="N5714" s="75">
        <v>15.912000000000003</v>
      </c>
      <c r="O5714" s="75">
        <v>15.912000000000003</v>
      </c>
      <c r="P5714" s="75">
        <v>7.7243919999999999</v>
      </c>
      <c r="Q5714" s="75">
        <v>16.442399999999999</v>
      </c>
    </row>
    <row r="5715" spans="1:17" x14ac:dyDescent="0.2">
      <c r="A5715" s="19">
        <v>32402737</v>
      </c>
      <c r="B5715" s="19" t="s">
        <v>3646</v>
      </c>
      <c r="C5715" s="72"/>
      <c r="D5715" s="73">
        <v>76</v>
      </c>
      <c r="E5715" s="74">
        <v>0</v>
      </c>
      <c r="G5715" s="75">
        <v>6.5884520000000002</v>
      </c>
      <c r="H5715" s="75">
        <v>14.0244</v>
      </c>
      <c r="I5715" s="75">
        <v>13.572000000000003</v>
      </c>
      <c r="J5715" s="75">
        <v>12.818</v>
      </c>
      <c r="K5715" s="75">
        <v>10.555999999999999</v>
      </c>
      <c r="L5715" s="74" t="s">
        <v>674</v>
      </c>
      <c r="M5715" s="75">
        <v>13.572000000000003</v>
      </c>
      <c r="N5715" s="75">
        <v>13.572000000000003</v>
      </c>
      <c r="O5715" s="75">
        <v>13.572000000000003</v>
      </c>
      <c r="P5715" s="75">
        <v>6.5884520000000002</v>
      </c>
      <c r="Q5715" s="75">
        <v>14.0244</v>
      </c>
    </row>
    <row r="5716" spans="1:17" x14ac:dyDescent="0.2">
      <c r="A5716" s="19">
        <v>32402786</v>
      </c>
      <c r="B5716" s="19" t="s">
        <v>4353</v>
      </c>
      <c r="C5716" s="72"/>
      <c r="D5716" s="73">
        <v>9</v>
      </c>
      <c r="E5716" s="74">
        <v>0</v>
      </c>
      <c r="G5716" s="75">
        <v>6.3350499999999998</v>
      </c>
      <c r="H5716" s="75">
        <v>13.485000000000001</v>
      </c>
      <c r="I5716" s="75">
        <v>13.050000000000002</v>
      </c>
      <c r="J5716" s="75">
        <v>12.324999999999999</v>
      </c>
      <c r="K5716" s="75">
        <v>10.149999999999999</v>
      </c>
      <c r="L5716" s="74" t="s">
        <v>674</v>
      </c>
      <c r="M5716" s="75">
        <v>13.050000000000002</v>
      </c>
      <c r="N5716" s="75">
        <v>13.050000000000002</v>
      </c>
      <c r="O5716" s="75">
        <v>13.050000000000002</v>
      </c>
      <c r="P5716" s="75">
        <v>6.3350499999999998</v>
      </c>
      <c r="Q5716" s="75">
        <v>13.485000000000001</v>
      </c>
    </row>
    <row r="5717" spans="1:17" x14ac:dyDescent="0.2">
      <c r="A5717" s="19">
        <v>32402786</v>
      </c>
      <c r="B5717" s="19" t="s">
        <v>4353</v>
      </c>
      <c r="C5717" s="72"/>
      <c r="D5717" s="73">
        <v>9</v>
      </c>
      <c r="E5717" s="74">
        <v>0</v>
      </c>
      <c r="G5717" s="75">
        <v>6.2258250000000004</v>
      </c>
      <c r="H5717" s="75">
        <v>13.252500000000001</v>
      </c>
      <c r="I5717" s="75">
        <v>12.825000000000001</v>
      </c>
      <c r="J5717" s="75">
        <v>12.112499999999999</v>
      </c>
      <c r="K5717" s="75">
        <v>9.9749999999999996</v>
      </c>
      <c r="L5717" s="74" t="s">
        <v>674</v>
      </c>
      <c r="M5717" s="75">
        <v>12.825000000000001</v>
      </c>
      <c r="N5717" s="75">
        <v>12.825000000000001</v>
      </c>
      <c r="O5717" s="75">
        <v>12.825000000000001</v>
      </c>
      <c r="P5717" s="75">
        <v>6.2258250000000004</v>
      </c>
      <c r="Q5717" s="75">
        <v>13.252500000000001</v>
      </c>
    </row>
    <row r="5718" spans="1:17" x14ac:dyDescent="0.2">
      <c r="A5718" s="19">
        <v>32402794</v>
      </c>
      <c r="B5718" s="19" t="s">
        <v>164</v>
      </c>
      <c r="C5718" s="72"/>
      <c r="D5718" s="73">
        <v>4.5</v>
      </c>
      <c r="E5718" s="74">
        <v>0</v>
      </c>
      <c r="G5718" s="75">
        <v>20.752749999999999</v>
      </c>
      <c r="H5718" s="75">
        <v>44.175000000000004</v>
      </c>
      <c r="I5718" s="75">
        <v>42.750000000000007</v>
      </c>
      <c r="J5718" s="75">
        <v>40.375</v>
      </c>
      <c r="K5718" s="75">
        <v>33.25</v>
      </c>
      <c r="L5718" s="74" t="s">
        <v>674</v>
      </c>
      <c r="M5718" s="75">
        <v>42.750000000000007</v>
      </c>
      <c r="N5718" s="75">
        <v>42.750000000000007</v>
      </c>
      <c r="O5718" s="75">
        <v>42.750000000000007</v>
      </c>
      <c r="P5718" s="75">
        <v>20.752749999999999</v>
      </c>
      <c r="Q5718" s="75">
        <v>44.175000000000004</v>
      </c>
    </row>
    <row r="5719" spans="1:17" x14ac:dyDescent="0.2">
      <c r="A5719" s="19">
        <v>32402836</v>
      </c>
      <c r="B5719" s="19" t="s">
        <v>184</v>
      </c>
      <c r="C5719" s="72"/>
      <c r="D5719" s="73">
        <v>99</v>
      </c>
      <c r="E5719" s="74">
        <v>0</v>
      </c>
      <c r="G5719" s="75">
        <v>1146.1889400000002</v>
      </c>
      <c r="H5719" s="75">
        <v>1588.905</v>
      </c>
      <c r="I5719" s="75">
        <v>1537.65</v>
      </c>
      <c r="J5719" s="75">
        <v>1452.2249999999999</v>
      </c>
      <c r="K5719" s="75">
        <v>1195.9499999999998</v>
      </c>
      <c r="L5719" s="76">
        <v>163.99799999999999</v>
      </c>
      <c r="M5719" s="75">
        <v>1537.65</v>
      </c>
      <c r="N5719" s="75">
        <v>1537.65</v>
      </c>
      <c r="O5719" s="75">
        <v>1537.65</v>
      </c>
      <c r="P5719" s="77">
        <v>163.99799999999999</v>
      </c>
      <c r="Q5719" s="77">
        <v>1588.905</v>
      </c>
    </row>
    <row r="5720" spans="1:17" x14ac:dyDescent="0.2">
      <c r="A5720" s="19">
        <v>32402836</v>
      </c>
      <c r="B5720" s="19" t="s">
        <v>184</v>
      </c>
      <c r="C5720" s="72"/>
      <c r="D5720" s="73">
        <v>99</v>
      </c>
      <c r="E5720" s="74">
        <v>0</v>
      </c>
      <c r="G5720" s="75">
        <v>345.58278999999999</v>
      </c>
      <c r="H5720" s="75">
        <v>707.03250000000003</v>
      </c>
      <c r="I5720" s="75">
        <v>684.22500000000002</v>
      </c>
      <c r="J5720" s="75">
        <v>646.21249999999998</v>
      </c>
      <c r="K5720" s="75">
        <v>532.17499999999995</v>
      </c>
      <c r="L5720" s="76">
        <v>163.99799999999999</v>
      </c>
      <c r="M5720" s="75">
        <v>684.22500000000002</v>
      </c>
      <c r="N5720" s="75">
        <v>684.22500000000002</v>
      </c>
      <c r="O5720" s="75">
        <v>684.22500000000002</v>
      </c>
      <c r="P5720" s="77">
        <v>163.99799999999999</v>
      </c>
      <c r="Q5720" s="77">
        <v>707.03250000000003</v>
      </c>
    </row>
    <row r="5721" spans="1:17" x14ac:dyDescent="0.2">
      <c r="A5721" s="19">
        <v>32402851</v>
      </c>
      <c r="B5721" s="19" t="s">
        <v>2879</v>
      </c>
      <c r="C5721" s="72"/>
      <c r="D5721" s="73">
        <v>6.25</v>
      </c>
      <c r="E5721" s="74">
        <v>0</v>
      </c>
      <c r="G5721" s="75">
        <v>4.3689999999999998</v>
      </c>
      <c r="H5721" s="75">
        <v>9.3000000000000007</v>
      </c>
      <c r="I5721" s="75">
        <v>9.0000000000000018</v>
      </c>
      <c r="J5721" s="75">
        <v>8.5</v>
      </c>
      <c r="K5721" s="75">
        <v>7</v>
      </c>
      <c r="L5721" s="74" t="s">
        <v>674</v>
      </c>
      <c r="M5721" s="75">
        <v>9.0000000000000018</v>
      </c>
      <c r="N5721" s="75">
        <v>9.0000000000000018</v>
      </c>
      <c r="O5721" s="75">
        <v>9.0000000000000018</v>
      </c>
      <c r="P5721" s="75">
        <v>4.3689999999999998</v>
      </c>
      <c r="Q5721" s="75">
        <v>9.3000000000000007</v>
      </c>
    </row>
    <row r="5722" spans="1:17" x14ac:dyDescent="0.2">
      <c r="A5722" s="19">
        <v>32402869</v>
      </c>
      <c r="B5722" s="19" t="s">
        <v>173</v>
      </c>
      <c r="C5722" s="72"/>
      <c r="D5722" s="73">
        <v>6.25</v>
      </c>
      <c r="E5722" s="74">
        <v>0</v>
      </c>
      <c r="G5722" s="75">
        <v>170.73178199999998</v>
      </c>
      <c r="H5722" s="75">
        <v>363.42539999999997</v>
      </c>
      <c r="I5722" s="75">
        <v>351.70200000000006</v>
      </c>
      <c r="J5722" s="75">
        <v>332.16299999999995</v>
      </c>
      <c r="K5722" s="75">
        <v>273.54599999999994</v>
      </c>
      <c r="L5722" s="74" t="s">
        <v>674</v>
      </c>
      <c r="M5722" s="75">
        <v>351.70200000000006</v>
      </c>
      <c r="N5722" s="75">
        <v>351.70200000000006</v>
      </c>
      <c r="O5722" s="75">
        <v>351.70200000000006</v>
      </c>
      <c r="P5722" s="75">
        <v>170.73178199999998</v>
      </c>
      <c r="Q5722" s="75">
        <v>363.42539999999997</v>
      </c>
    </row>
    <row r="5723" spans="1:17" x14ac:dyDescent="0.2">
      <c r="A5723" s="19">
        <v>32402877</v>
      </c>
      <c r="B5723" s="19" t="s">
        <v>2845</v>
      </c>
      <c r="C5723" s="72"/>
      <c r="D5723" s="73">
        <v>7</v>
      </c>
      <c r="E5723" s="74">
        <v>0</v>
      </c>
      <c r="G5723" s="75">
        <v>0</v>
      </c>
      <c r="H5723" s="75">
        <v>1954.4694</v>
      </c>
      <c r="I5723" s="75">
        <v>1891.422</v>
      </c>
      <c r="J5723" s="75">
        <v>1786.3429999999998</v>
      </c>
      <c r="K5723" s="75">
        <v>1471.1059999999998</v>
      </c>
      <c r="L5723" s="76">
        <v>0</v>
      </c>
      <c r="M5723" s="75">
        <v>1891.422</v>
      </c>
      <c r="N5723" s="75">
        <v>1891.422</v>
      </c>
      <c r="O5723" s="75">
        <v>1891.422</v>
      </c>
      <c r="P5723" s="77">
        <v>0</v>
      </c>
      <c r="Q5723" s="77">
        <v>1954.4694</v>
      </c>
    </row>
    <row r="5724" spans="1:17" x14ac:dyDescent="0.2">
      <c r="A5724" s="19">
        <v>32402885</v>
      </c>
      <c r="B5724" s="19" t="s">
        <v>2890</v>
      </c>
      <c r="C5724" s="72"/>
      <c r="D5724" s="73">
        <v>5</v>
      </c>
      <c r="E5724" s="74">
        <v>0</v>
      </c>
      <c r="G5724" s="75">
        <v>135.17686</v>
      </c>
      <c r="H5724" s="75">
        <v>287.74200000000002</v>
      </c>
      <c r="I5724" s="75">
        <v>278.46000000000004</v>
      </c>
      <c r="J5724" s="75">
        <v>262.98999999999995</v>
      </c>
      <c r="K5724" s="75">
        <v>216.57999999999998</v>
      </c>
      <c r="L5724" s="74" t="s">
        <v>674</v>
      </c>
      <c r="M5724" s="75">
        <v>278.46000000000004</v>
      </c>
      <c r="N5724" s="75">
        <v>278.46000000000004</v>
      </c>
      <c r="O5724" s="75">
        <v>278.46000000000004</v>
      </c>
      <c r="P5724" s="75">
        <v>135.17686</v>
      </c>
      <c r="Q5724" s="75">
        <v>287.74200000000002</v>
      </c>
    </row>
    <row r="5725" spans="1:17" x14ac:dyDescent="0.2">
      <c r="A5725" s="19">
        <v>32402893</v>
      </c>
      <c r="B5725" s="19" t="s">
        <v>2892</v>
      </c>
      <c r="C5725" s="72"/>
      <c r="D5725" s="73">
        <v>5</v>
      </c>
      <c r="E5725" s="74">
        <v>0</v>
      </c>
      <c r="G5725" s="75">
        <v>720.18596000000002</v>
      </c>
      <c r="H5725" s="75">
        <v>1533.0120000000002</v>
      </c>
      <c r="I5725" s="75">
        <v>1483.5600000000004</v>
      </c>
      <c r="J5725" s="75">
        <v>1401.14</v>
      </c>
      <c r="K5725" s="75">
        <v>1153.8799999999999</v>
      </c>
      <c r="L5725" s="74" t="s">
        <v>674</v>
      </c>
      <c r="M5725" s="75">
        <v>1483.5600000000004</v>
      </c>
      <c r="N5725" s="75">
        <v>1483.5600000000004</v>
      </c>
      <c r="O5725" s="75">
        <v>1483.5600000000004</v>
      </c>
      <c r="P5725" s="75">
        <v>720.18596000000002</v>
      </c>
      <c r="Q5725" s="75">
        <v>1533.0120000000002</v>
      </c>
    </row>
    <row r="5726" spans="1:17" x14ac:dyDescent="0.2">
      <c r="A5726" s="19">
        <v>32402901</v>
      </c>
      <c r="B5726" s="19" t="s">
        <v>291</v>
      </c>
      <c r="C5726" s="72"/>
      <c r="D5726" s="73">
        <v>11.5</v>
      </c>
      <c r="E5726" s="74">
        <v>0</v>
      </c>
      <c r="G5726" s="75">
        <v>11.063820000000002</v>
      </c>
      <c r="H5726" s="75">
        <v>21.39</v>
      </c>
      <c r="I5726" s="75">
        <v>20.7</v>
      </c>
      <c r="J5726" s="75">
        <v>19.55</v>
      </c>
      <c r="K5726" s="75">
        <v>16.099999999999998</v>
      </c>
      <c r="L5726" s="76">
        <v>0</v>
      </c>
      <c r="M5726" s="75">
        <v>20.7</v>
      </c>
      <c r="N5726" s="75">
        <v>20.7</v>
      </c>
      <c r="O5726" s="75">
        <v>20.7</v>
      </c>
      <c r="P5726" s="77">
        <v>0</v>
      </c>
      <c r="Q5726" s="77">
        <v>21.39</v>
      </c>
    </row>
    <row r="5727" spans="1:17" x14ac:dyDescent="0.2">
      <c r="A5727" s="19">
        <v>32402919</v>
      </c>
      <c r="B5727" s="19" t="s">
        <v>1394</v>
      </c>
      <c r="C5727" s="72"/>
      <c r="D5727" s="73">
        <v>3.5</v>
      </c>
      <c r="E5727" s="74">
        <v>0</v>
      </c>
      <c r="G5727" s="75">
        <v>61.227165999999997</v>
      </c>
      <c r="H5727" s="75">
        <v>130.33019999999999</v>
      </c>
      <c r="I5727" s="75">
        <v>126.126</v>
      </c>
      <c r="J5727" s="75">
        <v>119.11899999999999</v>
      </c>
      <c r="K5727" s="75">
        <v>98.097999999999985</v>
      </c>
      <c r="L5727" s="74" t="s">
        <v>674</v>
      </c>
      <c r="M5727" s="75">
        <v>126.126</v>
      </c>
      <c r="N5727" s="75">
        <v>126.126</v>
      </c>
      <c r="O5727" s="75">
        <v>126.126</v>
      </c>
      <c r="P5727" s="75">
        <v>61.227165999999997</v>
      </c>
      <c r="Q5727" s="75">
        <v>130.33019999999999</v>
      </c>
    </row>
    <row r="5728" spans="1:17" x14ac:dyDescent="0.2">
      <c r="A5728" s="19">
        <v>32402927</v>
      </c>
      <c r="B5728" s="19" t="s">
        <v>274</v>
      </c>
      <c r="C5728" s="72"/>
      <c r="D5728" s="73">
        <v>10.5</v>
      </c>
      <c r="E5728" s="74">
        <v>0</v>
      </c>
      <c r="G5728" s="75">
        <v>53.684239999999996</v>
      </c>
      <c r="H5728" s="75">
        <v>21.39</v>
      </c>
      <c r="I5728" s="75">
        <v>20.7</v>
      </c>
      <c r="J5728" s="75">
        <v>19.55</v>
      </c>
      <c r="K5728" s="75">
        <v>16.099999999999998</v>
      </c>
      <c r="L5728" s="76">
        <v>24.588000000000001</v>
      </c>
      <c r="M5728" s="75">
        <v>20.7</v>
      </c>
      <c r="N5728" s="75">
        <v>20.7</v>
      </c>
      <c r="O5728" s="75">
        <v>20.7</v>
      </c>
      <c r="P5728" s="77">
        <v>16.099999999999998</v>
      </c>
      <c r="Q5728" s="77">
        <v>53.684239999999996</v>
      </c>
    </row>
    <row r="5729" spans="1:17" x14ac:dyDescent="0.2">
      <c r="A5729" s="19">
        <v>32402935</v>
      </c>
      <c r="B5729" s="19" t="s">
        <v>1379</v>
      </c>
      <c r="C5729" s="72"/>
      <c r="D5729" s="73">
        <v>12</v>
      </c>
      <c r="E5729" s="74">
        <v>0</v>
      </c>
      <c r="G5729" s="75">
        <v>53.684239999999996</v>
      </c>
      <c r="H5729" s="75">
        <v>21.39</v>
      </c>
      <c r="I5729" s="75">
        <v>20.7</v>
      </c>
      <c r="J5729" s="75">
        <v>19.55</v>
      </c>
      <c r="K5729" s="75">
        <v>16.099999999999998</v>
      </c>
      <c r="L5729" s="76">
        <v>24.588000000000001</v>
      </c>
      <c r="M5729" s="75">
        <v>20.7</v>
      </c>
      <c r="N5729" s="75">
        <v>20.7</v>
      </c>
      <c r="O5729" s="75">
        <v>20.7</v>
      </c>
      <c r="P5729" s="77">
        <v>16.099999999999998</v>
      </c>
      <c r="Q5729" s="77">
        <v>53.684239999999996</v>
      </c>
    </row>
    <row r="5730" spans="1:17" x14ac:dyDescent="0.2">
      <c r="A5730" s="19">
        <v>32402943</v>
      </c>
      <c r="B5730" s="19" t="s">
        <v>1409</v>
      </c>
      <c r="C5730" s="72"/>
      <c r="D5730" s="73">
        <v>104.75</v>
      </c>
      <c r="E5730" s="74">
        <v>0</v>
      </c>
      <c r="G5730" s="75">
        <v>53.684239999999996</v>
      </c>
      <c r="H5730" s="75">
        <v>21.39</v>
      </c>
      <c r="I5730" s="75">
        <v>20.7</v>
      </c>
      <c r="J5730" s="75">
        <v>19.55</v>
      </c>
      <c r="K5730" s="75">
        <v>16.099999999999998</v>
      </c>
      <c r="L5730" s="76">
        <v>24.588000000000001</v>
      </c>
      <c r="M5730" s="75">
        <v>20.7</v>
      </c>
      <c r="N5730" s="75">
        <v>20.7</v>
      </c>
      <c r="O5730" s="75">
        <v>20.7</v>
      </c>
      <c r="P5730" s="77">
        <v>16.099999999999998</v>
      </c>
      <c r="Q5730" s="77">
        <v>53.684239999999996</v>
      </c>
    </row>
    <row r="5731" spans="1:17" x14ac:dyDescent="0.2">
      <c r="A5731" s="19">
        <v>32402950</v>
      </c>
      <c r="B5731" s="19" t="s">
        <v>2864</v>
      </c>
      <c r="C5731" s="72"/>
      <c r="D5731" s="73">
        <v>17.25</v>
      </c>
      <c r="E5731" s="74">
        <v>0</v>
      </c>
      <c r="G5731" s="75">
        <v>53.684239999999996</v>
      </c>
      <c r="H5731" s="75">
        <v>21.39</v>
      </c>
      <c r="I5731" s="75">
        <v>20.7</v>
      </c>
      <c r="J5731" s="75">
        <v>19.55</v>
      </c>
      <c r="K5731" s="75">
        <v>16.099999999999998</v>
      </c>
      <c r="L5731" s="76">
        <v>24.588000000000001</v>
      </c>
      <c r="M5731" s="75">
        <v>20.7</v>
      </c>
      <c r="N5731" s="75">
        <v>20.7</v>
      </c>
      <c r="O5731" s="75">
        <v>20.7</v>
      </c>
      <c r="P5731" s="77">
        <v>16.099999999999998</v>
      </c>
      <c r="Q5731" s="77">
        <v>53.684239999999996</v>
      </c>
    </row>
    <row r="5732" spans="1:17" x14ac:dyDescent="0.2">
      <c r="A5732" s="19">
        <v>32402968</v>
      </c>
      <c r="B5732" s="19" t="s">
        <v>4373</v>
      </c>
      <c r="C5732" s="72"/>
      <c r="D5732" s="73">
        <v>14.5</v>
      </c>
      <c r="E5732" s="74">
        <v>0</v>
      </c>
      <c r="G5732" s="75">
        <v>53.684239999999996</v>
      </c>
      <c r="H5732" s="75">
        <v>21.39</v>
      </c>
      <c r="I5732" s="75">
        <v>20.7</v>
      </c>
      <c r="J5732" s="75">
        <v>19.55</v>
      </c>
      <c r="K5732" s="75">
        <v>16.099999999999998</v>
      </c>
      <c r="L5732" s="76">
        <v>24.588000000000001</v>
      </c>
      <c r="M5732" s="75">
        <v>20.7</v>
      </c>
      <c r="N5732" s="75">
        <v>20.7</v>
      </c>
      <c r="O5732" s="75">
        <v>20.7</v>
      </c>
      <c r="P5732" s="77">
        <v>16.099999999999998</v>
      </c>
      <c r="Q5732" s="77">
        <v>53.684239999999996</v>
      </c>
    </row>
    <row r="5733" spans="1:17" x14ac:dyDescent="0.2">
      <c r="A5733" s="19">
        <v>32402968</v>
      </c>
      <c r="B5733" s="19" t="s">
        <v>4373</v>
      </c>
      <c r="C5733" s="72"/>
      <c r="D5733" s="73">
        <v>14.5</v>
      </c>
      <c r="E5733" s="74">
        <v>0</v>
      </c>
      <c r="G5733" s="75">
        <v>53.684239999999996</v>
      </c>
      <c r="H5733" s="75">
        <v>21.39</v>
      </c>
      <c r="I5733" s="75">
        <v>20.7</v>
      </c>
      <c r="J5733" s="75">
        <v>19.55</v>
      </c>
      <c r="K5733" s="75">
        <v>16.099999999999998</v>
      </c>
      <c r="L5733" s="76">
        <v>24.588000000000001</v>
      </c>
      <c r="M5733" s="75">
        <v>20.7</v>
      </c>
      <c r="N5733" s="75">
        <v>20.7</v>
      </c>
      <c r="O5733" s="75">
        <v>20.7</v>
      </c>
      <c r="P5733" s="77">
        <v>16.099999999999998</v>
      </c>
      <c r="Q5733" s="77">
        <v>53.684239999999996</v>
      </c>
    </row>
    <row r="5734" spans="1:17" x14ac:dyDescent="0.2">
      <c r="A5734" s="19">
        <v>32402976</v>
      </c>
      <c r="B5734" s="19" t="s">
        <v>232</v>
      </c>
      <c r="C5734" s="72"/>
      <c r="D5734" s="73">
        <v>6</v>
      </c>
      <c r="E5734" s="74">
        <v>0</v>
      </c>
      <c r="G5734" s="75">
        <v>25.397359999999999</v>
      </c>
      <c r="H5734" s="75">
        <v>22.245600000000003</v>
      </c>
      <c r="I5734" s="75">
        <v>21.528000000000002</v>
      </c>
      <c r="J5734" s="75">
        <v>20.332000000000001</v>
      </c>
      <c r="K5734" s="75">
        <v>16.744</v>
      </c>
      <c r="L5734" s="76">
        <v>24.588000000000001</v>
      </c>
      <c r="M5734" s="75">
        <v>21.528000000000002</v>
      </c>
      <c r="N5734" s="75">
        <v>21.528000000000002</v>
      </c>
      <c r="O5734" s="75">
        <v>21.528000000000002</v>
      </c>
      <c r="P5734" s="77">
        <v>16.744</v>
      </c>
      <c r="Q5734" s="77">
        <v>25.397359999999999</v>
      </c>
    </row>
    <row r="5735" spans="1:17" x14ac:dyDescent="0.2">
      <c r="A5735" s="19">
        <v>32402984</v>
      </c>
      <c r="B5735" s="19" t="s">
        <v>166</v>
      </c>
      <c r="C5735" s="72"/>
      <c r="D5735" s="73">
        <v>2</v>
      </c>
      <c r="E5735" s="74">
        <v>0</v>
      </c>
      <c r="G5735" s="75">
        <v>25.397359999999999</v>
      </c>
      <c r="H5735" s="75">
        <v>22.245600000000003</v>
      </c>
      <c r="I5735" s="75">
        <v>21.528000000000002</v>
      </c>
      <c r="J5735" s="75">
        <v>20.332000000000001</v>
      </c>
      <c r="K5735" s="75">
        <v>16.744</v>
      </c>
      <c r="L5735" s="76">
        <v>24.588000000000001</v>
      </c>
      <c r="M5735" s="75">
        <v>21.528000000000002</v>
      </c>
      <c r="N5735" s="75">
        <v>21.528000000000002</v>
      </c>
      <c r="O5735" s="75">
        <v>21.528000000000002</v>
      </c>
      <c r="P5735" s="77">
        <v>16.744</v>
      </c>
      <c r="Q5735" s="77">
        <v>25.397359999999999</v>
      </c>
    </row>
    <row r="5736" spans="1:17" x14ac:dyDescent="0.2">
      <c r="A5736" s="19">
        <v>32402992</v>
      </c>
      <c r="B5736" s="19" t="s">
        <v>2259</v>
      </c>
      <c r="C5736" s="72"/>
      <c r="D5736" s="73">
        <v>1.5</v>
      </c>
      <c r="E5736" s="74">
        <v>0</v>
      </c>
      <c r="G5736" s="75">
        <v>25.397359999999999</v>
      </c>
      <c r="H5736" s="75">
        <v>22.245600000000003</v>
      </c>
      <c r="I5736" s="75">
        <v>21.528000000000002</v>
      </c>
      <c r="J5736" s="75">
        <v>20.332000000000001</v>
      </c>
      <c r="K5736" s="75">
        <v>16.744</v>
      </c>
      <c r="L5736" s="76">
        <v>24.588000000000001</v>
      </c>
      <c r="M5736" s="75">
        <v>21.528000000000002</v>
      </c>
      <c r="N5736" s="75">
        <v>21.528000000000002</v>
      </c>
      <c r="O5736" s="75">
        <v>21.528000000000002</v>
      </c>
      <c r="P5736" s="77">
        <v>16.744</v>
      </c>
      <c r="Q5736" s="77">
        <v>25.397359999999999</v>
      </c>
    </row>
    <row r="5737" spans="1:17" x14ac:dyDescent="0.2">
      <c r="A5737" s="19">
        <v>32403008</v>
      </c>
      <c r="B5737" s="19" t="s">
        <v>4747</v>
      </c>
      <c r="C5737" s="72"/>
      <c r="D5737" s="73">
        <v>34.5</v>
      </c>
      <c r="E5737" s="74">
        <v>0</v>
      </c>
      <c r="G5737" s="75">
        <v>25.397359999999999</v>
      </c>
      <c r="H5737" s="75">
        <v>22.245600000000003</v>
      </c>
      <c r="I5737" s="75">
        <v>21.528000000000002</v>
      </c>
      <c r="J5737" s="75">
        <v>20.332000000000001</v>
      </c>
      <c r="K5737" s="75">
        <v>16.744</v>
      </c>
      <c r="L5737" s="76">
        <v>24.588000000000001</v>
      </c>
      <c r="M5737" s="75">
        <v>21.528000000000002</v>
      </c>
      <c r="N5737" s="75">
        <v>21.528000000000002</v>
      </c>
      <c r="O5737" s="75">
        <v>21.528000000000002</v>
      </c>
      <c r="P5737" s="77">
        <v>16.744</v>
      </c>
      <c r="Q5737" s="77">
        <v>25.397359999999999</v>
      </c>
    </row>
    <row r="5738" spans="1:17" x14ac:dyDescent="0.2">
      <c r="A5738" s="19">
        <v>32403016</v>
      </c>
      <c r="B5738" s="19" t="s">
        <v>1392</v>
      </c>
      <c r="C5738" s="72"/>
      <c r="D5738" s="73">
        <v>12.75</v>
      </c>
      <c r="E5738" s="74">
        <v>0</v>
      </c>
      <c r="G5738" s="75">
        <v>25.397359999999999</v>
      </c>
      <c r="H5738" s="75">
        <v>22.245600000000003</v>
      </c>
      <c r="I5738" s="75">
        <v>21.528000000000002</v>
      </c>
      <c r="J5738" s="75">
        <v>20.332000000000001</v>
      </c>
      <c r="K5738" s="75">
        <v>16.744</v>
      </c>
      <c r="L5738" s="76">
        <v>24.588000000000001</v>
      </c>
      <c r="M5738" s="75">
        <v>21.528000000000002</v>
      </c>
      <c r="N5738" s="75">
        <v>21.528000000000002</v>
      </c>
      <c r="O5738" s="75">
        <v>21.528000000000002</v>
      </c>
      <c r="P5738" s="77">
        <v>16.744</v>
      </c>
      <c r="Q5738" s="77">
        <v>25.397359999999999</v>
      </c>
    </row>
    <row r="5739" spans="1:17" x14ac:dyDescent="0.2">
      <c r="A5739" s="19">
        <v>32403024</v>
      </c>
      <c r="B5739" s="19" t="s">
        <v>4209</v>
      </c>
      <c r="C5739" s="72"/>
      <c r="D5739" s="73">
        <v>17.25</v>
      </c>
      <c r="E5739" s="74">
        <v>0</v>
      </c>
      <c r="G5739" s="75">
        <v>25.397359999999999</v>
      </c>
      <c r="H5739" s="75">
        <v>22.245600000000003</v>
      </c>
      <c r="I5739" s="75">
        <v>21.528000000000002</v>
      </c>
      <c r="J5739" s="75">
        <v>20.332000000000001</v>
      </c>
      <c r="K5739" s="75">
        <v>16.744</v>
      </c>
      <c r="L5739" s="76">
        <v>24.588000000000001</v>
      </c>
      <c r="M5739" s="75">
        <v>21.528000000000002</v>
      </c>
      <c r="N5739" s="75">
        <v>21.528000000000002</v>
      </c>
      <c r="O5739" s="75">
        <v>21.528000000000002</v>
      </c>
      <c r="P5739" s="77">
        <v>16.744</v>
      </c>
      <c r="Q5739" s="77">
        <v>25.397359999999999</v>
      </c>
    </row>
    <row r="5740" spans="1:17" x14ac:dyDescent="0.2">
      <c r="A5740" s="19">
        <v>32403032</v>
      </c>
      <c r="B5740" s="19" t="s">
        <v>4207</v>
      </c>
      <c r="C5740" s="72"/>
      <c r="D5740" s="73">
        <v>18.25</v>
      </c>
      <c r="E5740" s="74">
        <v>0</v>
      </c>
      <c r="G5740" s="75">
        <v>0</v>
      </c>
      <c r="H5740" s="75">
        <v>0</v>
      </c>
      <c r="I5740" s="75">
        <v>0</v>
      </c>
      <c r="J5740" s="75">
        <v>0</v>
      </c>
      <c r="K5740" s="75">
        <v>0</v>
      </c>
      <c r="L5740" s="74" t="s">
        <v>674</v>
      </c>
      <c r="M5740" s="75">
        <v>0</v>
      </c>
      <c r="N5740" s="75">
        <v>0</v>
      </c>
      <c r="O5740" s="75">
        <v>0</v>
      </c>
      <c r="P5740" s="75">
        <v>0</v>
      </c>
      <c r="Q5740" s="75">
        <v>0</v>
      </c>
    </row>
    <row r="5741" spans="1:17" x14ac:dyDescent="0.2">
      <c r="A5741" s="19">
        <v>32403040</v>
      </c>
      <c r="B5741" s="19" t="s">
        <v>1405</v>
      </c>
      <c r="C5741" s="72"/>
      <c r="D5741" s="73">
        <v>19.5</v>
      </c>
      <c r="E5741" s="74">
        <v>0</v>
      </c>
      <c r="G5741" s="75">
        <v>196.13314800000001</v>
      </c>
      <c r="H5741" s="75">
        <v>417.49560000000002</v>
      </c>
      <c r="I5741" s="75">
        <v>404.02800000000008</v>
      </c>
      <c r="J5741" s="75">
        <v>381.58199999999999</v>
      </c>
      <c r="K5741" s="75">
        <v>314.24399999999997</v>
      </c>
      <c r="L5741" s="74" t="s">
        <v>674</v>
      </c>
      <c r="M5741" s="75">
        <v>404.02800000000008</v>
      </c>
      <c r="N5741" s="75">
        <v>404.02800000000008</v>
      </c>
      <c r="O5741" s="75">
        <v>404.02800000000008</v>
      </c>
      <c r="P5741" s="75">
        <v>196.13314800000001</v>
      </c>
      <c r="Q5741" s="75">
        <v>417.49560000000002</v>
      </c>
    </row>
    <row r="5742" spans="1:17" x14ac:dyDescent="0.2">
      <c r="A5742" s="19">
        <v>32403040</v>
      </c>
      <c r="B5742" s="19" t="s">
        <v>1405</v>
      </c>
      <c r="C5742" s="72"/>
      <c r="D5742" s="73">
        <v>19.5</v>
      </c>
      <c r="E5742" s="74">
        <v>0</v>
      </c>
      <c r="G5742" s="75">
        <v>131.73929999999999</v>
      </c>
      <c r="H5742" s="75">
        <v>331.11720000000003</v>
      </c>
      <c r="I5742" s="75">
        <v>320.43600000000004</v>
      </c>
      <c r="J5742" s="75">
        <v>302.63400000000001</v>
      </c>
      <c r="K5742" s="75">
        <v>249.22800000000001</v>
      </c>
      <c r="L5742" s="76">
        <v>157.25700000000001</v>
      </c>
      <c r="M5742" s="75">
        <v>320.43600000000004</v>
      </c>
      <c r="N5742" s="75">
        <v>320.43600000000004</v>
      </c>
      <c r="O5742" s="75">
        <v>320.43600000000004</v>
      </c>
      <c r="P5742" s="77">
        <v>131.73929999999999</v>
      </c>
      <c r="Q5742" s="77">
        <v>331.11720000000003</v>
      </c>
    </row>
    <row r="5743" spans="1:17" x14ac:dyDescent="0.2">
      <c r="A5743" s="19">
        <v>32403040</v>
      </c>
      <c r="B5743" s="19" t="s">
        <v>1405</v>
      </c>
      <c r="C5743" s="72"/>
      <c r="D5743" s="73">
        <v>19.5</v>
      </c>
      <c r="E5743" s="74">
        <v>0</v>
      </c>
      <c r="G5743" s="75">
        <v>131.73929999999999</v>
      </c>
      <c r="H5743" s="75">
        <v>331.11720000000003</v>
      </c>
      <c r="I5743" s="75">
        <v>320.43600000000004</v>
      </c>
      <c r="J5743" s="75">
        <v>302.63400000000001</v>
      </c>
      <c r="K5743" s="75">
        <v>249.22800000000001</v>
      </c>
      <c r="L5743" s="76">
        <v>157.25700000000001</v>
      </c>
      <c r="M5743" s="75">
        <v>320.43600000000004</v>
      </c>
      <c r="N5743" s="75">
        <v>320.43600000000004</v>
      </c>
      <c r="O5743" s="75">
        <v>320.43600000000004</v>
      </c>
      <c r="P5743" s="77">
        <v>131.73929999999999</v>
      </c>
      <c r="Q5743" s="77">
        <v>331.11720000000003</v>
      </c>
    </row>
    <row r="5744" spans="1:17" x14ac:dyDescent="0.2">
      <c r="A5744" s="19">
        <v>32403040</v>
      </c>
      <c r="B5744" s="19" t="s">
        <v>1405</v>
      </c>
      <c r="C5744" s="72"/>
      <c r="D5744" s="73">
        <v>19.5</v>
      </c>
      <c r="E5744" s="74">
        <v>0</v>
      </c>
      <c r="G5744" s="75">
        <v>131.73929999999999</v>
      </c>
      <c r="H5744" s="75">
        <v>331.11720000000003</v>
      </c>
      <c r="I5744" s="75">
        <v>320.43600000000004</v>
      </c>
      <c r="J5744" s="75">
        <v>302.63400000000001</v>
      </c>
      <c r="K5744" s="75">
        <v>249.22800000000001</v>
      </c>
      <c r="L5744" s="76">
        <v>157.25700000000001</v>
      </c>
      <c r="M5744" s="75">
        <v>320.43600000000004</v>
      </c>
      <c r="N5744" s="75">
        <v>320.43600000000004</v>
      </c>
      <c r="O5744" s="75">
        <v>320.43600000000004</v>
      </c>
      <c r="P5744" s="77">
        <v>131.73929999999999</v>
      </c>
      <c r="Q5744" s="77">
        <v>331.11720000000003</v>
      </c>
    </row>
    <row r="5745" spans="1:17" x14ac:dyDescent="0.2">
      <c r="A5745" s="19">
        <v>32403040</v>
      </c>
      <c r="B5745" s="19" t="s">
        <v>1405</v>
      </c>
      <c r="C5745" s="72"/>
      <c r="D5745" s="73">
        <v>19.5</v>
      </c>
      <c r="E5745" s="74">
        <v>0</v>
      </c>
      <c r="G5745" s="75">
        <v>0</v>
      </c>
      <c r="H5745" s="75">
        <v>331.11720000000003</v>
      </c>
      <c r="I5745" s="75">
        <v>320.43600000000004</v>
      </c>
      <c r="J5745" s="75">
        <v>302.63400000000001</v>
      </c>
      <c r="K5745" s="75">
        <v>249.22800000000001</v>
      </c>
      <c r="L5745" s="76">
        <v>0</v>
      </c>
      <c r="M5745" s="75">
        <v>320.43600000000004</v>
      </c>
      <c r="N5745" s="75">
        <v>320.43600000000004</v>
      </c>
      <c r="O5745" s="75">
        <v>320.43600000000004</v>
      </c>
      <c r="P5745" s="77">
        <v>0</v>
      </c>
      <c r="Q5745" s="77">
        <v>331.11720000000003</v>
      </c>
    </row>
    <row r="5746" spans="1:17" x14ac:dyDescent="0.2">
      <c r="A5746" s="19">
        <v>32403040</v>
      </c>
      <c r="B5746" s="19" t="s">
        <v>1405</v>
      </c>
      <c r="C5746" s="72"/>
      <c r="D5746" s="73">
        <v>19.5</v>
      </c>
      <c r="E5746" s="74">
        <v>0</v>
      </c>
      <c r="G5746" s="75">
        <v>165.1969</v>
      </c>
      <c r="H5746" s="75">
        <v>377.31960000000004</v>
      </c>
      <c r="I5746" s="75">
        <v>365.14800000000002</v>
      </c>
      <c r="J5746" s="75">
        <v>344.86200000000002</v>
      </c>
      <c r="K5746" s="75">
        <v>284.00400000000002</v>
      </c>
      <c r="L5746" s="76">
        <v>157.25700000000001</v>
      </c>
      <c r="M5746" s="75">
        <v>365.14800000000002</v>
      </c>
      <c r="N5746" s="75">
        <v>365.14800000000002</v>
      </c>
      <c r="O5746" s="75">
        <v>365.14800000000002</v>
      </c>
      <c r="P5746" s="77">
        <v>157.25700000000001</v>
      </c>
      <c r="Q5746" s="77">
        <v>377.31960000000004</v>
      </c>
    </row>
    <row r="5747" spans="1:17" x14ac:dyDescent="0.2">
      <c r="A5747" s="19">
        <v>32403040</v>
      </c>
      <c r="B5747" s="19" t="s">
        <v>1405</v>
      </c>
      <c r="C5747" s="72"/>
      <c r="D5747" s="73">
        <v>19.5</v>
      </c>
      <c r="E5747" s="74">
        <v>0</v>
      </c>
      <c r="G5747" s="75">
        <v>165.1969</v>
      </c>
      <c r="H5747" s="75">
        <v>377.31960000000004</v>
      </c>
      <c r="I5747" s="75">
        <v>365.14800000000002</v>
      </c>
      <c r="J5747" s="75">
        <v>344.86200000000002</v>
      </c>
      <c r="K5747" s="75">
        <v>284.00400000000002</v>
      </c>
      <c r="L5747" s="76">
        <v>157.25700000000001</v>
      </c>
      <c r="M5747" s="75">
        <v>365.14800000000002</v>
      </c>
      <c r="N5747" s="75">
        <v>365.14800000000002</v>
      </c>
      <c r="O5747" s="75">
        <v>365.14800000000002</v>
      </c>
      <c r="P5747" s="77">
        <v>157.25700000000001</v>
      </c>
      <c r="Q5747" s="77">
        <v>377.31960000000004</v>
      </c>
    </row>
    <row r="5748" spans="1:17" x14ac:dyDescent="0.2">
      <c r="A5748" s="19">
        <v>32403180</v>
      </c>
      <c r="B5748" s="19" t="s">
        <v>210</v>
      </c>
      <c r="C5748" s="72"/>
      <c r="D5748" s="73">
        <v>5.25</v>
      </c>
      <c r="E5748" s="74">
        <v>0</v>
      </c>
      <c r="G5748" s="75">
        <v>65.869649999999993</v>
      </c>
      <c r="H5748" s="75">
        <v>808.96980000000008</v>
      </c>
      <c r="I5748" s="75">
        <v>782.87400000000002</v>
      </c>
      <c r="J5748" s="75">
        <v>739.38099999999997</v>
      </c>
      <c r="K5748" s="75">
        <v>608.90199999999993</v>
      </c>
      <c r="L5748" s="76">
        <v>287.55900000000003</v>
      </c>
      <c r="M5748" s="75">
        <v>782.87400000000002</v>
      </c>
      <c r="N5748" s="75">
        <v>782.87400000000002</v>
      </c>
      <c r="O5748" s="75">
        <v>782.87400000000002</v>
      </c>
      <c r="P5748" s="77">
        <v>65.869649999999993</v>
      </c>
      <c r="Q5748" s="77">
        <v>808.96980000000008</v>
      </c>
    </row>
    <row r="5749" spans="1:17" x14ac:dyDescent="0.2">
      <c r="A5749" s="19">
        <v>32403198</v>
      </c>
      <c r="B5749" s="19" t="s">
        <v>2894</v>
      </c>
      <c r="C5749" s="72"/>
      <c r="D5749" s="73">
        <v>6.25</v>
      </c>
      <c r="E5749" s="74">
        <v>0</v>
      </c>
      <c r="G5749" s="75">
        <v>73.986919999999998</v>
      </c>
      <c r="H5749" s="75">
        <v>808.96980000000008</v>
      </c>
      <c r="I5749" s="75">
        <v>782.87400000000002</v>
      </c>
      <c r="J5749" s="75">
        <v>739.38099999999997</v>
      </c>
      <c r="K5749" s="75">
        <v>608.90199999999993</v>
      </c>
      <c r="L5749" s="76">
        <v>287.55900000000003</v>
      </c>
      <c r="M5749" s="75">
        <v>782.87400000000002</v>
      </c>
      <c r="N5749" s="75">
        <v>782.87400000000002</v>
      </c>
      <c r="O5749" s="75">
        <v>782.87400000000002</v>
      </c>
      <c r="P5749" s="77">
        <v>73.986919999999998</v>
      </c>
      <c r="Q5749" s="77">
        <v>808.96980000000008</v>
      </c>
    </row>
    <row r="5750" spans="1:17" x14ac:dyDescent="0.2">
      <c r="A5750" s="19">
        <v>32403206</v>
      </c>
      <c r="B5750" s="19" t="s">
        <v>2893</v>
      </c>
      <c r="C5750" s="72"/>
      <c r="D5750" s="73">
        <v>4.75</v>
      </c>
      <c r="E5750" s="74">
        <v>0</v>
      </c>
      <c r="G5750" s="75">
        <v>0</v>
      </c>
      <c r="H5750" s="75">
        <v>945.67980000000011</v>
      </c>
      <c r="I5750" s="75">
        <v>915.17399999999998</v>
      </c>
      <c r="J5750" s="75">
        <v>864.33100000000002</v>
      </c>
      <c r="K5750" s="75">
        <v>711.80200000000002</v>
      </c>
      <c r="L5750" s="76">
        <v>0</v>
      </c>
      <c r="M5750" s="75">
        <v>915.17399999999998</v>
      </c>
      <c r="N5750" s="75">
        <v>915.17399999999998</v>
      </c>
      <c r="O5750" s="75">
        <v>915.17399999999998</v>
      </c>
      <c r="P5750" s="77">
        <v>0</v>
      </c>
      <c r="Q5750" s="77">
        <v>945.67980000000011</v>
      </c>
    </row>
    <row r="5751" spans="1:17" x14ac:dyDescent="0.2">
      <c r="A5751" s="19">
        <v>32403214</v>
      </c>
      <c r="B5751" s="19" t="s">
        <v>1985</v>
      </c>
      <c r="C5751" s="72"/>
      <c r="D5751" s="73">
        <v>2.25</v>
      </c>
      <c r="E5751" s="74">
        <v>0</v>
      </c>
      <c r="G5751" s="75">
        <v>11.359400000000001</v>
      </c>
      <c r="H5751" s="75">
        <v>24.18</v>
      </c>
      <c r="I5751" s="75">
        <v>23.400000000000002</v>
      </c>
      <c r="J5751" s="75">
        <v>22.099999999999998</v>
      </c>
      <c r="K5751" s="75">
        <v>18.2</v>
      </c>
      <c r="L5751" s="74" t="s">
        <v>674</v>
      </c>
      <c r="M5751" s="75">
        <v>23.400000000000002</v>
      </c>
      <c r="N5751" s="75">
        <v>23.400000000000002</v>
      </c>
      <c r="O5751" s="75">
        <v>23.400000000000002</v>
      </c>
      <c r="P5751" s="75">
        <v>11.359400000000001</v>
      </c>
      <c r="Q5751" s="75">
        <v>24.18</v>
      </c>
    </row>
    <row r="5752" spans="1:17" x14ac:dyDescent="0.2">
      <c r="A5752" s="19">
        <v>32403230</v>
      </c>
      <c r="B5752" s="19" t="s">
        <v>1358</v>
      </c>
      <c r="C5752" s="72"/>
      <c r="D5752" s="73">
        <v>4.25</v>
      </c>
      <c r="E5752" s="74">
        <v>0</v>
      </c>
      <c r="G5752" s="75">
        <v>10.922499999999999</v>
      </c>
      <c r="H5752" s="75">
        <v>23.25</v>
      </c>
      <c r="I5752" s="75">
        <v>22.500000000000004</v>
      </c>
      <c r="J5752" s="75">
        <v>21.25</v>
      </c>
      <c r="K5752" s="75">
        <v>17.5</v>
      </c>
      <c r="L5752" s="74" t="s">
        <v>674</v>
      </c>
      <c r="M5752" s="75">
        <v>22.500000000000004</v>
      </c>
      <c r="N5752" s="75">
        <v>22.500000000000004</v>
      </c>
      <c r="O5752" s="75">
        <v>22.500000000000004</v>
      </c>
      <c r="P5752" s="75">
        <v>10.922499999999999</v>
      </c>
      <c r="Q5752" s="75">
        <v>23.25</v>
      </c>
    </row>
    <row r="5753" spans="1:17" x14ac:dyDescent="0.2">
      <c r="A5753" s="19">
        <v>32403230</v>
      </c>
      <c r="B5753" s="19" t="s">
        <v>1358</v>
      </c>
      <c r="C5753" s="72"/>
      <c r="D5753" s="73">
        <v>4.25</v>
      </c>
      <c r="E5753" s="74">
        <v>0</v>
      </c>
      <c r="G5753" s="75">
        <v>2.8398500000000002</v>
      </c>
      <c r="H5753" s="75">
        <v>6.0449999999999999</v>
      </c>
      <c r="I5753" s="75">
        <v>5.8500000000000005</v>
      </c>
      <c r="J5753" s="75">
        <v>5.5249999999999995</v>
      </c>
      <c r="K5753" s="75">
        <v>4.55</v>
      </c>
      <c r="L5753" s="74" t="s">
        <v>674</v>
      </c>
      <c r="M5753" s="75">
        <v>5.8500000000000005</v>
      </c>
      <c r="N5753" s="75">
        <v>5.8500000000000005</v>
      </c>
      <c r="O5753" s="75">
        <v>5.8500000000000005</v>
      </c>
      <c r="P5753" s="75">
        <v>2.8398500000000002</v>
      </c>
      <c r="Q5753" s="75">
        <v>6.0449999999999999</v>
      </c>
    </row>
    <row r="5754" spans="1:17" x14ac:dyDescent="0.2">
      <c r="A5754" s="19">
        <v>32403248</v>
      </c>
      <c r="B5754" s="19" t="s">
        <v>1986</v>
      </c>
      <c r="C5754" s="72"/>
      <c r="D5754" s="73">
        <v>4</v>
      </c>
      <c r="E5754" s="74">
        <v>0</v>
      </c>
      <c r="G5754" s="75">
        <v>2.7262560000000002</v>
      </c>
      <c r="H5754" s="75">
        <v>5.8032000000000004</v>
      </c>
      <c r="I5754" s="75">
        <v>5.6160000000000014</v>
      </c>
      <c r="J5754" s="75">
        <v>5.3040000000000003</v>
      </c>
      <c r="K5754" s="75">
        <v>4.3679999999999994</v>
      </c>
      <c r="L5754" s="74" t="s">
        <v>674</v>
      </c>
      <c r="M5754" s="75">
        <v>5.6160000000000014</v>
      </c>
      <c r="N5754" s="75">
        <v>5.6160000000000014</v>
      </c>
      <c r="O5754" s="75">
        <v>5.6160000000000014</v>
      </c>
      <c r="P5754" s="75">
        <v>2.7262560000000002</v>
      </c>
      <c r="Q5754" s="75">
        <v>5.8032000000000004</v>
      </c>
    </row>
    <row r="5755" spans="1:17" x14ac:dyDescent="0.2">
      <c r="A5755" s="19">
        <v>32403255</v>
      </c>
      <c r="B5755" s="19" t="s">
        <v>717</v>
      </c>
      <c r="C5755" s="72"/>
      <c r="D5755" s="73">
        <v>4.5</v>
      </c>
      <c r="E5755" s="74">
        <v>0</v>
      </c>
      <c r="G5755" s="75">
        <v>2.05308</v>
      </c>
      <c r="H5755" s="75">
        <v>66.262500000000003</v>
      </c>
      <c r="I5755" s="75">
        <v>64.125</v>
      </c>
      <c r="J5755" s="75">
        <v>60.5625</v>
      </c>
      <c r="K5755" s="75">
        <v>49.875</v>
      </c>
      <c r="L5755" s="76">
        <v>0</v>
      </c>
      <c r="M5755" s="75">
        <v>64.125</v>
      </c>
      <c r="N5755" s="75">
        <v>64.125</v>
      </c>
      <c r="O5755" s="75">
        <v>64.125</v>
      </c>
      <c r="P5755" s="77">
        <v>0</v>
      </c>
      <c r="Q5755" s="77">
        <v>66.262500000000003</v>
      </c>
    </row>
    <row r="5756" spans="1:17" x14ac:dyDescent="0.2">
      <c r="A5756" s="19">
        <v>32403263</v>
      </c>
      <c r="B5756" s="19" t="s">
        <v>561</v>
      </c>
      <c r="C5756" s="72"/>
      <c r="D5756" s="73">
        <v>4.25</v>
      </c>
      <c r="E5756" s="74">
        <v>0</v>
      </c>
      <c r="G5756" s="75">
        <v>0.68156400000000006</v>
      </c>
      <c r="H5756" s="75">
        <v>1.4508000000000001</v>
      </c>
      <c r="I5756" s="75">
        <v>1.4040000000000004</v>
      </c>
      <c r="J5756" s="75">
        <v>1.3260000000000001</v>
      </c>
      <c r="K5756" s="75">
        <v>1.0919999999999999</v>
      </c>
      <c r="L5756" s="74" t="s">
        <v>674</v>
      </c>
      <c r="M5756" s="75">
        <v>1.4040000000000004</v>
      </c>
      <c r="N5756" s="75">
        <v>1.4040000000000004</v>
      </c>
      <c r="O5756" s="75">
        <v>1.4040000000000004</v>
      </c>
      <c r="P5756" s="75">
        <v>0.68156400000000006</v>
      </c>
      <c r="Q5756" s="75">
        <v>1.4508000000000001</v>
      </c>
    </row>
    <row r="5757" spans="1:17" x14ac:dyDescent="0.2">
      <c r="A5757" s="19">
        <v>32403271</v>
      </c>
      <c r="B5757" s="19" t="s">
        <v>778</v>
      </c>
      <c r="C5757" s="72"/>
      <c r="D5757" s="73">
        <v>7.75</v>
      </c>
      <c r="E5757" s="74">
        <v>0</v>
      </c>
      <c r="G5757" s="75">
        <v>7.2237999999999998</v>
      </c>
      <c r="H5757" s="75">
        <v>91.837500000000006</v>
      </c>
      <c r="I5757" s="75">
        <v>88.875</v>
      </c>
      <c r="J5757" s="75">
        <v>83.9375</v>
      </c>
      <c r="K5757" s="75">
        <v>69.125</v>
      </c>
      <c r="L5757" s="76">
        <v>0</v>
      </c>
      <c r="M5757" s="75">
        <v>88.875</v>
      </c>
      <c r="N5757" s="75">
        <v>88.875</v>
      </c>
      <c r="O5757" s="75">
        <v>88.875</v>
      </c>
      <c r="P5757" s="77">
        <v>0</v>
      </c>
      <c r="Q5757" s="77">
        <v>91.837500000000006</v>
      </c>
    </row>
    <row r="5758" spans="1:17" x14ac:dyDescent="0.2">
      <c r="A5758" s="19">
        <v>32403289</v>
      </c>
      <c r="B5758" s="19" t="s">
        <v>774</v>
      </c>
      <c r="C5758" s="72"/>
      <c r="D5758" s="73">
        <v>7.75</v>
      </c>
      <c r="E5758" s="74">
        <v>0</v>
      </c>
      <c r="G5758" s="75">
        <v>7.2237999999999998</v>
      </c>
      <c r="H5758" s="75">
        <v>91.837500000000006</v>
      </c>
      <c r="I5758" s="75">
        <v>88.875</v>
      </c>
      <c r="J5758" s="75">
        <v>83.9375</v>
      </c>
      <c r="K5758" s="75">
        <v>69.125</v>
      </c>
      <c r="L5758" s="76">
        <v>0</v>
      </c>
      <c r="M5758" s="75">
        <v>88.875</v>
      </c>
      <c r="N5758" s="75">
        <v>88.875</v>
      </c>
      <c r="O5758" s="75">
        <v>88.875</v>
      </c>
      <c r="P5758" s="77">
        <v>0</v>
      </c>
      <c r="Q5758" s="77">
        <v>91.837500000000006</v>
      </c>
    </row>
    <row r="5759" spans="1:17" x14ac:dyDescent="0.2">
      <c r="A5759" s="19">
        <v>32403297</v>
      </c>
      <c r="B5759" s="19" t="s">
        <v>1180</v>
      </c>
      <c r="C5759" s="72"/>
      <c r="D5759" s="73">
        <v>7</v>
      </c>
      <c r="E5759" s="74">
        <v>0</v>
      </c>
      <c r="G5759" s="75">
        <v>4.6573539999999998</v>
      </c>
      <c r="H5759" s="75">
        <v>9.9138000000000002</v>
      </c>
      <c r="I5759" s="75">
        <v>9.5940000000000012</v>
      </c>
      <c r="J5759" s="75">
        <v>9.0609999999999999</v>
      </c>
      <c r="K5759" s="75">
        <v>7.4619999999999997</v>
      </c>
      <c r="L5759" s="74" t="s">
        <v>674</v>
      </c>
      <c r="M5759" s="75">
        <v>9.5940000000000012</v>
      </c>
      <c r="N5759" s="75">
        <v>9.5940000000000012</v>
      </c>
      <c r="O5759" s="75">
        <v>9.5940000000000012</v>
      </c>
      <c r="P5759" s="75">
        <v>4.6573539999999998</v>
      </c>
      <c r="Q5759" s="75">
        <v>9.9138000000000002</v>
      </c>
    </row>
    <row r="5760" spans="1:17" x14ac:dyDescent="0.2">
      <c r="A5760" s="19">
        <v>32403305</v>
      </c>
      <c r="B5760" s="19" t="s">
        <v>1182</v>
      </c>
      <c r="C5760" s="72"/>
      <c r="D5760" s="73">
        <v>9.75</v>
      </c>
      <c r="E5760" s="74">
        <v>0</v>
      </c>
      <c r="G5760" s="75">
        <v>190.26994999999999</v>
      </c>
      <c r="H5760" s="75">
        <v>405.01500000000004</v>
      </c>
      <c r="I5760" s="75">
        <v>391.95000000000005</v>
      </c>
      <c r="J5760" s="75">
        <v>370.17500000000001</v>
      </c>
      <c r="K5760" s="75">
        <v>304.84999999999997</v>
      </c>
      <c r="L5760" s="74" t="s">
        <v>674</v>
      </c>
      <c r="M5760" s="75">
        <v>391.95000000000005</v>
      </c>
      <c r="N5760" s="75">
        <v>391.95000000000005</v>
      </c>
      <c r="O5760" s="75">
        <v>391.95000000000005</v>
      </c>
      <c r="P5760" s="75">
        <v>190.26994999999999</v>
      </c>
      <c r="Q5760" s="75">
        <v>405.01500000000004</v>
      </c>
    </row>
    <row r="5761" spans="1:17" x14ac:dyDescent="0.2">
      <c r="A5761" s="19">
        <v>32403313</v>
      </c>
      <c r="B5761" s="19" t="s">
        <v>1357</v>
      </c>
      <c r="C5761" s="72"/>
      <c r="D5761" s="73">
        <v>5.25</v>
      </c>
      <c r="E5761" s="74">
        <v>0</v>
      </c>
      <c r="G5761" s="75">
        <v>48.959014000000003</v>
      </c>
      <c r="H5761" s="75">
        <v>104.2158</v>
      </c>
      <c r="I5761" s="75">
        <v>100.85400000000001</v>
      </c>
      <c r="J5761" s="75">
        <v>95.251000000000005</v>
      </c>
      <c r="K5761" s="75">
        <v>78.441999999999993</v>
      </c>
      <c r="L5761" s="74" t="s">
        <v>674</v>
      </c>
      <c r="M5761" s="75">
        <v>100.85400000000001</v>
      </c>
      <c r="N5761" s="75">
        <v>100.85400000000001</v>
      </c>
      <c r="O5761" s="75">
        <v>100.85400000000001</v>
      </c>
      <c r="P5761" s="75">
        <v>48.959014000000003</v>
      </c>
      <c r="Q5761" s="75">
        <v>104.2158</v>
      </c>
    </row>
    <row r="5762" spans="1:17" x14ac:dyDescent="0.2">
      <c r="A5762" s="19">
        <v>32403313</v>
      </c>
      <c r="B5762" s="19" t="s">
        <v>1357</v>
      </c>
      <c r="C5762" s="72"/>
      <c r="D5762" s="73">
        <v>5.25</v>
      </c>
      <c r="E5762" s="74">
        <v>0</v>
      </c>
      <c r="G5762" s="75">
        <v>48.959014000000003</v>
      </c>
      <c r="H5762" s="75">
        <v>104.2158</v>
      </c>
      <c r="I5762" s="75">
        <v>100.85400000000001</v>
      </c>
      <c r="J5762" s="75">
        <v>95.251000000000005</v>
      </c>
      <c r="K5762" s="75">
        <v>78.441999999999993</v>
      </c>
      <c r="L5762" s="74" t="s">
        <v>674</v>
      </c>
      <c r="M5762" s="75">
        <v>100.85400000000001</v>
      </c>
      <c r="N5762" s="75">
        <v>100.85400000000001</v>
      </c>
      <c r="O5762" s="75">
        <v>100.85400000000001</v>
      </c>
      <c r="P5762" s="75">
        <v>48.959014000000003</v>
      </c>
      <c r="Q5762" s="75">
        <v>104.2158</v>
      </c>
    </row>
    <row r="5763" spans="1:17" x14ac:dyDescent="0.2">
      <c r="A5763" s="19">
        <v>32403321</v>
      </c>
      <c r="B5763" s="19" t="s">
        <v>1376</v>
      </c>
      <c r="C5763" s="72"/>
      <c r="D5763" s="73">
        <v>6.5</v>
      </c>
      <c r="E5763" s="74">
        <v>0</v>
      </c>
      <c r="G5763" s="75">
        <v>0</v>
      </c>
      <c r="H5763" s="75">
        <v>7.2540000000000004</v>
      </c>
      <c r="I5763" s="75">
        <v>7.02</v>
      </c>
      <c r="J5763" s="75">
        <v>6.63</v>
      </c>
      <c r="K5763" s="75">
        <v>5.46</v>
      </c>
      <c r="L5763" s="76">
        <v>0</v>
      </c>
      <c r="M5763" s="75">
        <v>7.02</v>
      </c>
      <c r="N5763" s="75">
        <v>7.02</v>
      </c>
      <c r="O5763" s="75">
        <v>7.02</v>
      </c>
      <c r="P5763" s="77">
        <v>0</v>
      </c>
      <c r="Q5763" s="77">
        <v>7.2540000000000004</v>
      </c>
    </row>
    <row r="5764" spans="1:17" x14ac:dyDescent="0.2">
      <c r="A5764" s="19">
        <v>32403339</v>
      </c>
      <c r="B5764" s="19" t="s">
        <v>194</v>
      </c>
      <c r="C5764" s="72"/>
      <c r="D5764" s="73">
        <v>17.5</v>
      </c>
      <c r="E5764" s="74">
        <v>0</v>
      </c>
      <c r="G5764" s="75">
        <v>26.062710000000003</v>
      </c>
      <c r="H5764" s="75">
        <v>201.57750000000001</v>
      </c>
      <c r="I5764" s="75">
        <v>195.07500000000002</v>
      </c>
      <c r="J5764" s="75">
        <v>184.23749999999998</v>
      </c>
      <c r="K5764" s="75">
        <v>151.72499999999999</v>
      </c>
      <c r="L5764" s="76">
        <v>0</v>
      </c>
      <c r="M5764" s="75">
        <v>195.07500000000002</v>
      </c>
      <c r="N5764" s="75">
        <v>195.07500000000002</v>
      </c>
      <c r="O5764" s="75">
        <v>195.07500000000002</v>
      </c>
      <c r="P5764" s="77">
        <v>0</v>
      </c>
      <c r="Q5764" s="77">
        <v>201.57750000000001</v>
      </c>
    </row>
    <row r="5765" spans="1:17" x14ac:dyDescent="0.2">
      <c r="A5765" s="19">
        <v>32403347</v>
      </c>
      <c r="B5765" s="19" t="s">
        <v>2413</v>
      </c>
      <c r="C5765" s="72"/>
      <c r="D5765" s="73">
        <v>32.5</v>
      </c>
      <c r="E5765" s="74">
        <v>0</v>
      </c>
      <c r="G5765" s="75">
        <v>21.626550000000002</v>
      </c>
      <c r="H5765" s="75">
        <v>46.035000000000004</v>
      </c>
      <c r="I5765" s="75">
        <v>44.550000000000004</v>
      </c>
      <c r="J5765" s="75">
        <v>42.074999999999996</v>
      </c>
      <c r="K5765" s="75">
        <v>34.65</v>
      </c>
      <c r="L5765" s="74" t="s">
        <v>674</v>
      </c>
      <c r="M5765" s="75">
        <v>44.550000000000004</v>
      </c>
      <c r="N5765" s="75">
        <v>44.550000000000004</v>
      </c>
      <c r="O5765" s="75">
        <v>44.550000000000004</v>
      </c>
      <c r="P5765" s="75">
        <v>21.626550000000002</v>
      </c>
      <c r="Q5765" s="75">
        <v>46.035000000000004</v>
      </c>
    </row>
    <row r="5766" spans="1:17" x14ac:dyDescent="0.2">
      <c r="A5766" s="19">
        <v>32403354</v>
      </c>
      <c r="B5766" s="19" t="s">
        <v>2902</v>
      </c>
      <c r="C5766" s="72"/>
      <c r="D5766" s="73">
        <v>11</v>
      </c>
      <c r="E5766" s="74">
        <v>0</v>
      </c>
      <c r="G5766" s="75">
        <v>48.959014000000003</v>
      </c>
      <c r="H5766" s="75">
        <v>104.2158</v>
      </c>
      <c r="I5766" s="75">
        <v>100.85400000000001</v>
      </c>
      <c r="J5766" s="75">
        <v>95.251000000000005</v>
      </c>
      <c r="K5766" s="75">
        <v>78.441999999999993</v>
      </c>
      <c r="L5766" s="74" t="s">
        <v>674</v>
      </c>
      <c r="M5766" s="75">
        <v>100.85400000000001</v>
      </c>
      <c r="N5766" s="75">
        <v>100.85400000000001</v>
      </c>
      <c r="O5766" s="75">
        <v>100.85400000000001</v>
      </c>
      <c r="P5766" s="75">
        <v>48.959014000000003</v>
      </c>
      <c r="Q5766" s="75">
        <v>104.2158</v>
      </c>
    </row>
    <row r="5767" spans="1:17" x14ac:dyDescent="0.2">
      <c r="A5767" s="19">
        <v>32403362</v>
      </c>
      <c r="B5767" s="19" t="s">
        <v>114</v>
      </c>
      <c r="C5767" s="72"/>
      <c r="D5767" s="73">
        <v>2</v>
      </c>
      <c r="E5767" s="74">
        <v>0</v>
      </c>
      <c r="G5767" s="75">
        <v>0</v>
      </c>
      <c r="H5767" s="75">
        <v>183.31230000000002</v>
      </c>
      <c r="I5767" s="75">
        <v>177.39900000000003</v>
      </c>
      <c r="J5767" s="75">
        <v>167.54349999999999</v>
      </c>
      <c r="K5767" s="75">
        <v>137.977</v>
      </c>
      <c r="L5767" s="76">
        <v>0</v>
      </c>
      <c r="M5767" s="75">
        <v>177.39900000000003</v>
      </c>
      <c r="N5767" s="75">
        <v>177.39900000000003</v>
      </c>
      <c r="O5767" s="75">
        <v>177.39900000000003</v>
      </c>
      <c r="P5767" s="77">
        <v>0</v>
      </c>
      <c r="Q5767" s="77">
        <v>183.31230000000002</v>
      </c>
    </row>
    <row r="5768" spans="1:17" x14ac:dyDescent="0.2">
      <c r="A5768" s="19">
        <v>32403370</v>
      </c>
      <c r="B5768" s="19" t="s">
        <v>3387</v>
      </c>
      <c r="C5768" s="72"/>
      <c r="D5768" s="73">
        <v>6</v>
      </c>
      <c r="E5768" s="74">
        <v>0</v>
      </c>
      <c r="G5768" s="75">
        <v>124.64856999999999</v>
      </c>
      <c r="H5768" s="75">
        <v>1387.1415</v>
      </c>
      <c r="I5768" s="75">
        <v>1342.395</v>
      </c>
      <c r="J5768" s="75">
        <v>1267.8174999999999</v>
      </c>
      <c r="K5768" s="75">
        <v>1044.0849999999998</v>
      </c>
      <c r="L5768" s="76">
        <v>301.64400000000001</v>
      </c>
      <c r="M5768" s="75">
        <v>1342.395</v>
      </c>
      <c r="N5768" s="75">
        <v>1342.395</v>
      </c>
      <c r="O5768" s="75">
        <v>1342.395</v>
      </c>
      <c r="P5768" s="77">
        <v>124.64856999999999</v>
      </c>
      <c r="Q5768" s="77">
        <v>1387.1415</v>
      </c>
    </row>
    <row r="5769" spans="1:17" x14ac:dyDescent="0.2">
      <c r="A5769" s="19">
        <v>32403388</v>
      </c>
      <c r="B5769" s="19" t="s">
        <v>180</v>
      </c>
      <c r="C5769" s="72"/>
      <c r="D5769" s="73">
        <v>7.25</v>
      </c>
      <c r="E5769" s="74">
        <v>0</v>
      </c>
      <c r="G5769" s="75">
        <v>152.02296999999999</v>
      </c>
      <c r="H5769" s="75">
        <v>275.93099999999998</v>
      </c>
      <c r="I5769" s="75">
        <v>267.02999999999997</v>
      </c>
      <c r="J5769" s="75">
        <v>252.19499999999999</v>
      </c>
      <c r="K5769" s="75">
        <v>207.68999999999997</v>
      </c>
      <c r="L5769" s="76">
        <v>211.41</v>
      </c>
      <c r="M5769" s="75">
        <v>267.02999999999997</v>
      </c>
      <c r="N5769" s="75">
        <v>267.02999999999997</v>
      </c>
      <c r="O5769" s="75">
        <v>267.02999999999997</v>
      </c>
      <c r="P5769" s="77">
        <v>152.02296999999999</v>
      </c>
      <c r="Q5769" s="77">
        <v>275.93099999999998</v>
      </c>
    </row>
    <row r="5770" spans="1:17" x14ac:dyDescent="0.2">
      <c r="A5770" s="19">
        <v>32403396</v>
      </c>
      <c r="B5770" s="19" t="s">
        <v>119</v>
      </c>
      <c r="C5770" s="72"/>
      <c r="D5770" s="73">
        <v>20.5</v>
      </c>
      <c r="E5770" s="74">
        <v>0</v>
      </c>
      <c r="G5770" s="75">
        <v>152.02296999999999</v>
      </c>
      <c r="H5770" s="75">
        <v>294.55890000000005</v>
      </c>
      <c r="I5770" s="75">
        <v>285.05700000000002</v>
      </c>
      <c r="J5770" s="75">
        <v>269.22050000000002</v>
      </c>
      <c r="K5770" s="75">
        <v>221.71100000000001</v>
      </c>
      <c r="L5770" s="76">
        <v>211.41</v>
      </c>
      <c r="M5770" s="75">
        <v>285.05700000000002</v>
      </c>
      <c r="N5770" s="75">
        <v>285.05700000000002</v>
      </c>
      <c r="O5770" s="75">
        <v>285.05700000000002</v>
      </c>
      <c r="P5770" s="77">
        <v>152.02296999999999</v>
      </c>
      <c r="Q5770" s="77">
        <v>294.55890000000005</v>
      </c>
    </row>
    <row r="5771" spans="1:17" x14ac:dyDescent="0.2">
      <c r="A5771" s="19">
        <v>32403404</v>
      </c>
      <c r="B5771" s="19" t="s">
        <v>1992</v>
      </c>
      <c r="C5771" s="72"/>
      <c r="D5771" s="73">
        <v>1.5</v>
      </c>
      <c r="E5771" s="74">
        <v>0</v>
      </c>
      <c r="G5771" s="75">
        <v>152.02296999999999</v>
      </c>
      <c r="H5771" s="75">
        <v>299.92500000000001</v>
      </c>
      <c r="I5771" s="75">
        <v>290.25</v>
      </c>
      <c r="J5771" s="75">
        <v>274.125</v>
      </c>
      <c r="K5771" s="75">
        <v>225.74999999999997</v>
      </c>
      <c r="L5771" s="76">
        <v>211.41</v>
      </c>
      <c r="M5771" s="75">
        <v>290.25</v>
      </c>
      <c r="N5771" s="75">
        <v>290.25</v>
      </c>
      <c r="O5771" s="75">
        <v>290.25</v>
      </c>
      <c r="P5771" s="77">
        <v>152.02296999999999</v>
      </c>
      <c r="Q5771" s="77">
        <v>299.92500000000001</v>
      </c>
    </row>
    <row r="5772" spans="1:17" x14ac:dyDescent="0.2">
      <c r="A5772" s="19">
        <v>32403412</v>
      </c>
      <c r="B5772" s="19" t="s">
        <v>278</v>
      </c>
      <c r="C5772" s="72"/>
      <c r="D5772" s="73">
        <v>37.75</v>
      </c>
      <c r="E5772" s="74">
        <v>0</v>
      </c>
      <c r="G5772" s="75">
        <v>0</v>
      </c>
      <c r="H5772" s="75">
        <v>275.93099999999998</v>
      </c>
      <c r="I5772" s="75">
        <v>267.02999999999997</v>
      </c>
      <c r="J5772" s="75">
        <v>252.19499999999999</v>
      </c>
      <c r="K5772" s="75">
        <v>207.68999999999997</v>
      </c>
      <c r="L5772" s="76">
        <v>0</v>
      </c>
      <c r="M5772" s="75">
        <v>267.02999999999997</v>
      </c>
      <c r="N5772" s="75">
        <v>267.02999999999997</v>
      </c>
      <c r="O5772" s="75">
        <v>267.02999999999997</v>
      </c>
      <c r="P5772" s="77">
        <v>0</v>
      </c>
      <c r="Q5772" s="77">
        <v>275.93099999999998</v>
      </c>
    </row>
    <row r="5773" spans="1:17" x14ac:dyDescent="0.2">
      <c r="A5773" s="19">
        <v>32403420</v>
      </c>
      <c r="B5773" s="19" t="s">
        <v>501</v>
      </c>
      <c r="C5773" s="72"/>
      <c r="D5773" s="73">
        <v>108</v>
      </c>
      <c r="E5773" s="74">
        <v>0</v>
      </c>
      <c r="G5773" s="75">
        <v>152.02296999999999</v>
      </c>
      <c r="H5773" s="75">
        <v>275.93099999999998</v>
      </c>
      <c r="I5773" s="75">
        <v>267.02999999999997</v>
      </c>
      <c r="J5773" s="75">
        <v>252.19499999999999</v>
      </c>
      <c r="K5773" s="75">
        <v>207.68999999999997</v>
      </c>
      <c r="L5773" s="76">
        <v>211.41</v>
      </c>
      <c r="M5773" s="75">
        <v>267.02999999999997</v>
      </c>
      <c r="N5773" s="75">
        <v>267.02999999999997</v>
      </c>
      <c r="O5773" s="75">
        <v>267.02999999999997</v>
      </c>
      <c r="P5773" s="77">
        <v>152.02296999999999</v>
      </c>
      <c r="Q5773" s="77">
        <v>275.93099999999998</v>
      </c>
    </row>
    <row r="5774" spans="1:17" x14ac:dyDescent="0.2">
      <c r="A5774" s="19">
        <v>32403438</v>
      </c>
      <c r="B5774" s="19" t="s">
        <v>5003</v>
      </c>
      <c r="C5774" s="72"/>
      <c r="D5774" s="73">
        <v>189.5</v>
      </c>
      <c r="E5774" s="74">
        <v>0</v>
      </c>
      <c r="G5774" s="75">
        <v>629.45930599999997</v>
      </c>
      <c r="H5774" s="75">
        <v>1339.8882000000001</v>
      </c>
      <c r="I5774" s="75">
        <v>1296.6660000000002</v>
      </c>
      <c r="J5774" s="75">
        <v>1224.6289999999999</v>
      </c>
      <c r="K5774" s="75">
        <v>1008.5179999999999</v>
      </c>
      <c r="L5774" s="74" t="s">
        <v>674</v>
      </c>
      <c r="M5774" s="75">
        <v>1296.6660000000002</v>
      </c>
      <c r="N5774" s="75">
        <v>1296.6660000000002</v>
      </c>
      <c r="O5774" s="75">
        <v>1296.6660000000002</v>
      </c>
      <c r="P5774" s="75">
        <v>629.45930599999997</v>
      </c>
      <c r="Q5774" s="75">
        <v>1339.8882000000001</v>
      </c>
    </row>
    <row r="5775" spans="1:17" x14ac:dyDescent="0.2">
      <c r="A5775" s="19">
        <v>32403446</v>
      </c>
      <c r="B5775" s="19" t="s">
        <v>1190</v>
      </c>
      <c r="C5775" s="72"/>
      <c r="D5775" s="73">
        <v>49.75</v>
      </c>
      <c r="E5775" s="74">
        <v>0</v>
      </c>
      <c r="G5775" s="75">
        <v>2.075275</v>
      </c>
      <c r="H5775" s="75">
        <v>4.4175000000000004</v>
      </c>
      <c r="I5775" s="75">
        <v>4.2750000000000004</v>
      </c>
      <c r="J5775" s="75">
        <v>4.0374999999999996</v>
      </c>
      <c r="K5775" s="75">
        <v>3.3249999999999997</v>
      </c>
      <c r="L5775" s="74" t="s">
        <v>674</v>
      </c>
      <c r="M5775" s="75">
        <v>4.2750000000000004</v>
      </c>
      <c r="N5775" s="75">
        <v>4.2750000000000004</v>
      </c>
      <c r="O5775" s="75">
        <v>4.2750000000000004</v>
      </c>
      <c r="P5775" s="75">
        <v>2.075275</v>
      </c>
      <c r="Q5775" s="75">
        <v>4.4175000000000004</v>
      </c>
    </row>
    <row r="5776" spans="1:17" x14ac:dyDescent="0.2">
      <c r="A5776" s="19">
        <v>32403453</v>
      </c>
      <c r="B5776" s="19" t="s">
        <v>1640</v>
      </c>
      <c r="C5776" s="72"/>
      <c r="D5776" s="73">
        <v>5</v>
      </c>
      <c r="E5776" s="74">
        <v>0</v>
      </c>
      <c r="G5776" s="75">
        <v>0.87380000000000002</v>
      </c>
      <c r="H5776" s="75">
        <v>1.86</v>
      </c>
      <c r="I5776" s="75">
        <v>1.8000000000000003</v>
      </c>
      <c r="J5776" s="75">
        <v>1.7</v>
      </c>
      <c r="K5776" s="75">
        <v>1.4</v>
      </c>
      <c r="L5776" s="74" t="s">
        <v>674</v>
      </c>
      <c r="M5776" s="75">
        <v>1.8000000000000003</v>
      </c>
      <c r="N5776" s="75">
        <v>1.8000000000000003</v>
      </c>
      <c r="O5776" s="75">
        <v>1.8000000000000003</v>
      </c>
      <c r="P5776" s="75">
        <v>0.87380000000000002</v>
      </c>
      <c r="Q5776" s="75">
        <v>1.86</v>
      </c>
    </row>
    <row r="5777" spans="1:17" x14ac:dyDescent="0.2">
      <c r="A5777" s="19">
        <v>32403461</v>
      </c>
      <c r="B5777" s="19" t="s">
        <v>1404</v>
      </c>
      <c r="C5777" s="72"/>
      <c r="D5777" s="73">
        <v>35.75</v>
      </c>
      <c r="E5777" s="74">
        <v>0</v>
      </c>
      <c r="G5777" s="75">
        <v>0.98302500000000004</v>
      </c>
      <c r="H5777" s="75">
        <v>2.0925000000000002</v>
      </c>
      <c r="I5777" s="75">
        <v>2.0250000000000004</v>
      </c>
      <c r="J5777" s="75">
        <v>1.9124999999999999</v>
      </c>
      <c r="K5777" s="75">
        <v>1.575</v>
      </c>
      <c r="L5777" s="74" t="s">
        <v>674</v>
      </c>
      <c r="M5777" s="75">
        <v>2.0250000000000004</v>
      </c>
      <c r="N5777" s="75">
        <v>2.0250000000000004</v>
      </c>
      <c r="O5777" s="75">
        <v>2.0250000000000004</v>
      </c>
      <c r="P5777" s="75">
        <v>0.98302500000000004</v>
      </c>
      <c r="Q5777" s="75">
        <v>2.0925000000000002</v>
      </c>
    </row>
    <row r="5778" spans="1:17" x14ac:dyDescent="0.2">
      <c r="A5778" s="19">
        <v>32403479</v>
      </c>
      <c r="B5778" s="19" t="s">
        <v>1407</v>
      </c>
      <c r="C5778" s="72"/>
      <c r="D5778" s="73">
        <v>55.5</v>
      </c>
      <c r="E5778" s="74">
        <v>0</v>
      </c>
      <c r="G5778" s="75">
        <v>1.3107</v>
      </c>
      <c r="H5778" s="75">
        <v>2.79</v>
      </c>
      <c r="I5778" s="75">
        <v>2.7</v>
      </c>
      <c r="J5778" s="75">
        <v>2.5499999999999998</v>
      </c>
      <c r="K5778" s="75">
        <v>2.0999999999999996</v>
      </c>
      <c r="L5778" s="74" t="s">
        <v>674</v>
      </c>
      <c r="M5778" s="75">
        <v>2.7</v>
      </c>
      <c r="N5778" s="75">
        <v>2.7</v>
      </c>
      <c r="O5778" s="75">
        <v>2.7</v>
      </c>
      <c r="P5778" s="75">
        <v>1.3107</v>
      </c>
      <c r="Q5778" s="75">
        <v>2.79</v>
      </c>
    </row>
    <row r="5779" spans="1:17" x14ac:dyDescent="0.2">
      <c r="A5779" s="19">
        <v>32403479</v>
      </c>
      <c r="B5779" s="19" t="s">
        <v>1407</v>
      </c>
      <c r="C5779" s="72"/>
      <c r="D5779" s="73">
        <v>55.5</v>
      </c>
      <c r="E5779" s="74">
        <v>0</v>
      </c>
      <c r="G5779" s="75">
        <v>0.69904000000000011</v>
      </c>
      <c r="H5779" s="75">
        <v>1.4880000000000002</v>
      </c>
      <c r="I5779" s="75">
        <v>1.4400000000000004</v>
      </c>
      <c r="J5779" s="75">
        <v>1.36</v>
      </c>
      <c r="K5779" s="75">
        <v>1.1199999999999999</v>
      </c>
      <c r="L5779" s="74" t="s">
        <v>674</v>
      </c>
      <c r="M5779" s="75">
        <v>1.4400000000000004</v>
      </c>
      <c r="N5779" s="75">
        <v>1.4400000000000004</v>
      </c>
      <c r="O5779" s="75">
        <v>1.4400000000000004</v>
      </c>
      <c r="P5779" s="75">
        <v>0.69904000000000011</v>
      </c>
      <c r="Q5779" s="75">
        <v>1.4880000000000002</v>
      </c>
    </row>
    <row r="5780" spans="1:17" x14ac:dyDescent="0.2">
      <c r="A5780" s="19">
        <v>32403487</v>
      </c>
      <c r="B5780" s="19" t="s">
        <v>235</v>
      </c>
      <c r="C5780" s="72"/>
      <c r="D5780" s="73">
        <v>4.25</v>
      </c>
      <c r="E5780" s="74">
        <v>0</v>
      </c>
      <c r="G5780" s="75">
        <v>85.081906000000004</v>
      </c>
      <c r="H5780" s="75">
        <v>181.10820000000001</v>
      </c>
      <c r="I5780" s="75">
        <v>175.26600000000005</v>
      </c>
      <c r="J5780" s="75">
        <v>165.529</v>
      </c>
      <c r="K5780" s="75">
        <v>136.31799999999998</v>
      </c>
      <c r="L5780" s="74" t="s">
        <v>674</v>
      </c>
      <c r="M5780" s="75">
        <v>175.26600000000005</v>
      </c>
      <c r="N5780" s="75">
        <v>175.26600000000005</v>
      </c>
      <c r="O5780" s="75">
        <v>175.26600000000005</v>
      </c>
      <c r="P5780" s="75">
        <v>85.081906000000004</v>
      </c>
      <c r="Q5780" s="75">
        <v>181.10820000000001</v>
      </c>
    </row>
    <row r="5781" spans="1:17" x14ac:dyDescent="0.2">
      <c r="A5781" s="19">
        <v>32403495</v>
      </c>
      <c r="B5781" s="19" t="s">
        <v>2696</v>
      </c>
      <c r="C5781" s="72"/>
      <c r="D5781" s="73">
        <v>29.25</v>
      </c>
      <c r="E5781" s="74">
        <v>0</v>
      </c>
      <c r="G5781" s="75">
        <v>355.71512000000001</v>
      </c>
      <c r="H5781" s="75">
        <v>816.61440000000005</v>
      </c>
      <c r="I5781" s="75">
        <v>790.27200000000005</v>
      </c>
      <c r="J5781" s="75">
        <v>746.36800000000005</v>
      </c>
      <c r="K5781" s="75">
        <v>614.65599999999995</v>
      </c>
      <c r="L5781" s="76">
        <v>113.93100000000001</v>
      </c>
      <c r="M5781" s="75">
        <v>790.27200000000005</v>
      </c>
      <c r="N5781" s="75">
        <v>790.27200000000005</v>
      </c>
      <c r="O5781" s="75">
        <v>790.27200000000005</v>
      </c>
      <c r="P5781" s="77">
        <v>113.93100000000001</v>
      </c>
      <c r="Q5781" s="77">
        <v>816.61440000000005</v>
      </c>
    </row>
    <row r="5782" spans="1:17" x14ac:dyDescent="0.2">
      <c r="A5782" s="19">
        <v>32403503</v>
      </c>
      <c r="B5782" s="19" t="s">
        <v>164</v>
      </c>
      <c r="C5782" s="72"/>
      <c r="D5782" s="73">
        <v>4.5</v>
      </c>
      <c r="E5782" s="74">
        <v>0</v>
      </c>
      <c r="G5782" s="75">
        <v>4.5437600000000007</v>
      </c>
      <c r="H5782" s="75">
        <v>9.6720000000000006</v>
      </c>
      <c r="I5782" s="75">
        <v>9.3600000000000012</v>
      </c>
      <c r="J5782" s="75">
        <v>8.84</v>
      </c>
      <c r="K5782" s="75">
        <v>7.2799999999999994</v>
      </c>
      <c r="L5782" s="74" t="s">
        <v>674</v>
      </c>
      <c r="M5782" s="75">
        <v>9.3600000000000012</v>
      </c>
      <c r="N5782" s="75">
        <v>9.3600000000000012</v>
      </c>
      <c r="O5782" s="75">
        <v>9.3600000000000012</v>
      </c>
      <c r="P5782" s="75">
        <v>4.5437600000000007</v>
      </c>
      <c r="Q5782" s="75">
        <v>9.6720000000000006</v>
      </c>
    </row>
    <row r="5783" spans="1:17" x14ac:dyDescent="0.2">
      <c r="A5783" s="19">
        <v>32403511</v>
      </c>
      <c r="B5783" s="19" t="s">
        <v>804</v>
      </c>
      <c r="C5783" s="72"/>
      <c r="D5783" s="73">
        <v>8.75</v>
      </c>
      <c r="E5783" s="74">
        <v>0</v>
      </c>
      <c r="G5783" s="75">
        <v>53.703250000000004</v>
      </c>
      <c r="H5783" s="75">
        <v>362.34660000000002</v>
      </c>
      <c r="I5783" s="75">
        <v>350.65800000000002</v>
      </c>
      <c r="J5783" s="75">
        <v>331.17700000000002</v>
      </c>
      <c r="K5783" s="75">
        <v>272.73399999999998</v>
      </c>
      <c r="L5783" s="76">
        <v>113.93100000000001</v>
      </c>
      <c r="M5783" s="75">
        <v>350.65800000000002</v>
      </c>
      <c r="N5783" s="75">
        <v>350.65800000000002</v>
      </c>
      <c r="O5783" s="75">
        <v>350.65800000000002</v>
      </c>
      <c r="P5783" s="77">
        <v>53.703250000000004</v>
      </c>
      <c r="Q5783" s="77">
        <v>362.34660000000002</v>
      </c>
    </row>
    <row r="5784" spans="1:17" x14ac:dyDescent="0.2">
      <c r="A5784" s="19">
        <v>32403529</v>
      </c>
      <c r="B5784" s="19" t="s">
        <v>448</v>
      </c>
      <c r="C5784" s="72"/>
      <c r="D5784" s="73">
        <v>2.5</v>
      </c>
      <c r="E5784" s="74">
        <v>0</v>
      </c>
      <c r="G5784" s="75">
        <v>0</v>
      </c>
      <c r="H5784" s="75">
        <v>119.04</v>
      </c>
      <c r="I5784" s="75">
        <v>115.2</v>
      </c>
      <c r="J5784" s="75">
        <v>108.8</v>
      </c>
      <c r="K5784" s="75">
        <v>89.6</v>
      </c>
      <c r="L5784" s="76">
        <v>0</v>
      </c>
      <c r="M5784" s="75">
        <v>115.2</v>
      </c>
      <c r="N5784" s="75">
        <v>115.2</v>
      </c>
      <c r="O5784" s="75">
        <v>115.2</v>
      </c>
      <c r="P5784" s="77">
        <v>0</v>
      </c>
      <c r="Q5784" s="77">
        <v>119.04</v>
      </c>
    </row>
    <row r="5785" spans="1:17" x14ac:dyDescent="0.2">
      <c r="A5785" s="19">
        <v>32403537</v>
      </c>
      <c r="B5785" s="19" t="s">
        <v>918</v>
      </c>
      <c r="C5785" s="72"/>
      <c r="D5785" s="73">
        <v>64.75</v>
      </c>
      <c r="E5785" s="74">
        <v>0</v>
      </c>
      <c r="G5785" s="75">
        <v>300.98533000000003</v>
      </c>
      <c r="H5785" s="75">
        <v>195.92310000000001</v>
      </c>
      <c r="I5785" s="75">
        <v>189.60299999999998</v>
      </c>
      <c r="J5785" s="75">
        <v>179.06949999999998</v>
      </c>
      <c r="K5785" s="75">
        <v>147.46899999999999</v>
      </c>
      <c r="L5785" s="76">
        <v>44.523000000000003</v>
      </c>
      <c r="M5785" s="75">
        <v>189.60299999999998</v>
      </c>
      <c r="N5785" s="75">
        <v>189.60299999999998</v>
      </c>
      <c r="O5785" s="75">
        <v>189.60299999999998</v>
      </c>
      <c r="P5785" s="77">
        <v>44.523000000000003</v>
      </c>
      <c r="Q5785" s="77">
        <v>300.98533000000003</v>
      </c>
    </row>
    <row r="5786" spans="1:17" x14ac:dyDescent="0.2">
      <c r="A5786" s="19">
        <v>32403545</v>
      </c>
      <c r="B5786" s="19" t="s">
        <v>916</v>
      </c>
      <c r="C5786" s="72"/>
      <c r="D5786" s="73">
        <v>278.25</v>
      </c>
      <c r="E5786" s="74">
        <v>0</v>
      </c>
      <c r="G5786" s="75">
        <v>0</v>
      </c>
      <c r="H5786" s="75">
        <v>53.475000000000001</v>
      </c>
      <c r="I5786" s="75">
        <v>51.75</v>
      </c>
      <c r="J5786" s="75">
        <v>48.875</v>
      </c>
      <c r="K5786" s="75">
        <v>40.25</v>
      </c>
      <c r="L5786" s="76">
        <v>0</v>
      </c>
      <c r="M5786" s="75">
        <v>51.75</v>
      </c>
      <c r="N5786" s="75">
        <v>51.75</v>
      </c>
      <c r="O5786" s="75">
        <v>51.75</v>
      </c>
      <c r="P5786" s="77">
        <v>0</v>
      </c>
      <c r="Q5786" s="77">
        <v>53.475000000000001</v>
      </c>
    </row>
    <row r="5787" spans="1:17" x14ac:dyDescent="0.2">
      <c r="A5787" s="19">
        <v>32403560</v>
      </c>
      <c r="B5787" s="19" t="s">
        <v>4300</v>
      </c>
      <c r="C5787" s="72"/>
      <c r="D5787" s="73">
        <v>2</v>
      </c>
      <c r="E5787" s="74">
        <v>0</v>
      </c>
      <c r="G5787" s="75">
        <v>216.86608000000001</v>
      </c>
      <c r="H5787" s="75">
        <v>166.7304</v>
      </c>
      <c r="I5787" s="75">
        <v>161.352</v>
      </c>
      <c r="J5787" s="75">
        <v>152.38800000000001</v>
      </c>
      <c r="K5787" s="75">
        <v>125.496</v>
      </c>
      <c r="L5787" s="76">
        <v>30.087</v>
      </c>
      <c r="M5787" s="75">
        <v>161.352</v>
      </c>
      <c r="N5787" s="75">
        <v>161.352</v>
      </c>
      <c r="O5787" s="75">
        <v>161.352</v>
      </c>
      <c r="P5787" s="77">
        <v>30.087</v>
      </c>
      <c r="Q5787" s="77">
        <v>216.86608000000001</v>
      </c>
    </row>
    <row r="5788" spans="1:17" x14ac:dyDescent="0.2">
      <c r="A5788" s="19">
        <v>32403586</v>
      </c>
      <c r="B5788" s="19" t="s">
        <v>4696</v>
      </c>
      <c r="C5788" s="72"/>
      <c r="D5788" s="73">
        <v>4</v>
      </c>
      <c r="E5788" s="74">
        <v>0</v>
      </c>
      <c r="G5788" s="75">
        <v>72.960380000000001</v>
      </c>
      <c r="H5788" s="75">
        <v>1289.8170000000002</v>
      </c>
      <c r="I5788" s="75">
        <v>1248.21</v>
      </c>
      <c r="J5788" s="75">
        <v>1178.865</v>
      </c>
      <c r="K5788" s="75">
        <v>970.83</v>
      </c>
      <c r="L5788" s="76">
        <v>484.94700000000006</v>
      </c>
      <c r="M5788" s="75">
        <v>1248.21</v>
      </c>
      <c r="N5788" s="75">
        <v>1248.21</v>
      </c>
      <c r="O5788" s="75">
        <v>1248.21</v>
      </c>
      <c r="P5788" s="77">
        <v>72.960380000000001</v>
      </c>
      <c r="Q5788" s="77">
        <v>1289.8170000000002</v>
      </c>
    </row>
    <row r="5789" spans="1:17" x14ac:dyDescent="0.2">
      <c r="A5789" s="19">
        <v>32403594</v>
      </c>
      <c r="B5789" s="19" t="s">
        <v>2846</v>
      </c>
      <c r="C5789" s="72"/>
      <c r="D5789" s="73">
        <v>5.25</v>
      </c>
      <c r="E5789" s="74">
        <v>0</v>
      </c>
      <c r="G5789" s="75">
        <v>9.5240100000000005</v>
      </c>
      <c r="H5789" s="75">
        <v>27.202500000000001</v>
      </c>
      <c r="I5789" s="75">
        <v>26.324999999999999</v>
      </c>
      <c r="J5789" s="75">
        <v>24.862500000000001</v>
      </c>
      <c r="K5789" s="75">
        <v>20.474999999999998</v>
      </c>
      <c r="L5789" s="76">
        <v>0</v>
      </c>
      <c r="M5789" s="75">
        <v>26.324999999999999</v>
      </c>
      <c r="N5789" s="75">
        <v>26.324999999999999</v>
      </c>
      <c r="O5789" s="75">
        <v>26.324999999999999</v>
      </c>
      <c r="P5789" s="77">
        <v>0</v>
      </c>
      <c r="Q5789" s="77">
        <v>27.202500000000001</v>
      </c>
    </row>
    <row r="5790" spans="1:17" x14ac:dyDescent="0.2">
      <c r="A5790" s="19">
        <v>32403610</v>
      </c>
      <c r="B5790" s="19" t="s">
        <v>1991</v>
      </c>
      <c r="C5790" s="72"/>
      <c r="D5790" s="73">
        <v>1.25</v>
      </c>
      <c r="E5790" s="74">
        <v>0</v>
      </c>
      <c r="G5790" s="75">
        <v>664.79870999999991</v>
      </c>
      <c r="H5790" s="75">
        <v>1479.2393999999999</v>
      </c>
      <c r="I5790" s="75">
        <v>1431.5219999999999</v>
      </c>
      <c r="J5790" s="75">
        <v>1351.9929999999999</v>
      </c>
      <c r="K5790" s="75">
        <v>1113.4059999999999</v>
      </c>
      <c r="L5790" s="76">
        <v>331.31700000000001</v>
      </c>
      <c r="M5790" s="75">
        <v>1431.5219999999999</v>
      </c>
      <c r="N5790" s="75">
        <v>1431.5219999999999</v>
      </c>
      <c r="O5790" s="75">
        <v>1431.5219999999999</v>
      </c>
      <c r="P5790" s="77">
        <v>331.31700000000001</v>
      </c>
      <c r="Q5790" s="77">
        <v>1479.2393999999999</v>
      </c>
    </row>
    <row r="5791" spans="1:17" x14ac:dyDescent="0.2">
      <c r="A5791" s="19">
        <v>32403636</v>
      </c>
      <c r="B5791" s="19" t="s">
        <v>776</v>
      </c>
      <c r="C5791" s="72"/>
      <c r="D5791" s="73">
        <v>16.5</v>
      </c>
      <c r="E5791" s="74">
        <v>0</v>
      </c>
      <c r="G5791" s="75">
        <v>1214.07365</v>
      </c>
      <c r="H5791" s="75">
        <v>2131.7087999999999</v>
      </c>
      <c r="I5791" s="75">
        <v>2062.944</v>
      </c>
      <c r="J5791" s="75">
        <v>1948.3359999999998</v>
      </c>
      <c r="K5791" s="75">
        <v>1604.5119999999997</v>
      </c>
      <c r="L5791" s="76">
        <v>0</v>
      </c>
      <c r="M5791" s="75">
        <v>2062.944</v>
      </c>
      <c r="N5791" s="75">
        <v>2062.944</v>
      </c>
      <c r="O5791" s="75">
        <v>2062.944</v>
      </c>
      <c r="P5791" s="77">
        <v>0</v>
      </c>
      <c r="Q5791" s="77">
        <v>2131.7087999999999</v>
      </c>
    </row>
    <row r="5792" spans="1:17" x14ac:dyDescent="0.2">
      <c r="A5792" s="19">
        <v>32403644</v>
      </c>
      <c r="B5792" s="19" t="s">
        <v>4655</v>
      </c>
      <c r="C5792" s="72"/>
      <c r="D5792" s="73">
        <v>47.5</v>
      </c>
      <c r="E5792" s="74">
        <v>0</v>
      </c>
      <c r="G5792" s="75">
        <v>108.43304000000001</v>
      </c>
      <c r="H5792" s="75">
        <v>71.228700000000003</v>
      </c>
      <c r="I5792" s="75">
        <v>68.931000000000012</v>
      </c>
      <c r="J5792" s="75">
        <v>65.101500000000001</v>
      </c>
      <c r="K5792" s="75">
        <v>53.613</v>
      </c>
      <c r="L5792" s="76">
        <v>30.087</v>
      </c>
      <c r="M5792" s="75">
        <v>68.931000000000012</v>
      </c>
      <c r="N5792" s="75">
        <v>68.931000000000012</v>
      </c>
      <c r="O5792" s="75">
        <v>68.931000000000012</v>
      </c>
      <c r="P5792" s="77">
        <v>30.087</v>
      </c>
      <c r="Q5792" s="77">
        <v>108.43304000000001</v>
      </c>
    </row>
    <row r="5793" spans="1:17" x14ac:dyDescent="0.2">
      <c r="A5793" s="19">
        <v>32403669</v>
      </c>
      <c r="B5793" s="19" t="s">
        <v>2868</v>
      </c>
      <c r="C5793" s="72"/>
      <c r="D5793" s="73">
        <v>28.75</v>
      </c>
      <c r="E5793" s="74">
        <v>0</v>
      </c>
      <c r="G5793" s="75">
        <v>0</v>
      </c>
      <c r="H5793" s="75">
        <v>168.5532</v>
      </c>
      <c r="I5793" s="75">
        <v>163.11600000000001</v>
      </c>
      <c r="J5793" s="75">
        <v>154.054</v>
      </c>
      <c r="K5793" s="75">
        <v>126.86799999999999</v>
      </c>
      <c r="L5793" s="76">
        <v>0</v>
      </c>
      <c r="M5793" s="75">
        <v>163.11600000000001</v>
      </c>
      <c r="N5793" s="75">
        <v>163.11600000000001</v>
      </c>
      <c r="O5793" s="75">
        <v>163.11600000000001</v>
      </c>
      <c r="P5793" s="77">
        <v>0</v>
      </c>
      <c r="Q5793" s="77">
        <v>168.5532</v>
      </c>
    </row>
    <row r="5794" spans="1:17" x14ac:dyDescent="0.2">
      <c r="A5794" s="19">
        <v>32403701</v>
      </c>
      <c r="B5794" s="19" t="s">
        <v>1470</v>
      </c>
      <c r="C5794" s="72"/>
      <c r="D5794" s="73">
        <v>170.5</v>
      </c>
      <c r="E5794" s="74">
        <v>0</v>
      </c>
      <c r="G5794" s="75">
        <v>67.903719999999993</v>
      </c>
      <c r="H5794" s="75">
        <v>57.1113</v>
      </c>
      <c r="I5794" s="75">
        <v>55.268999999999998</v>
      </c>
      <c r="J5794" s="75">
        <v>52.198499999999996</v>
      </c>
      <c r="K5794" s="75">
        <v>42.986999999999995</v>
      </c>
      <c r="L5794" s="76">
        <v>30.087</v>
      </c>
      <c r="M5794" s="75">
        <v>55.268999999999998</v>
      </c>
      <c r="N5794" s="75">
        <v>55.268999999999998</v>
      </c>
      <c r="O5794" s="75">
        <v>55.268999999999998</v>
      </c>
      <c r="P5794" s="77">
        <v>30.087</v>
      </c>
      <c r="Q5794" s="77">
        <v>67.903719999999993</v>
      </c>
    </row>
    <row r="5795" spans="1:17" x14ac:dyDescent="0.2">
      <c r="A5795" s="19">
        <v>32403727</v>
      </c>
      <c r="B5795" s="19" t="s">
        <v>1140</v>
      </c>
      <c r="C5795" s="72"/>
      <c r="D5795" s="73">
        <v>6.5</v>
      </c>
      <c r="E5795" s="74">
        <v>0</v>
      </c>
      <c r="G5795" s="75">
        <v>0</v>
      </c>
      <c r="H5795" s="75">
        <v>372.23250000000002</v>
      </c>
      <c r="I5795" s="75">
        <v>360.22500000000002</v>
      </c>
      <c r="J5795" s="75">
        <v>340.21249999999998</v>
      </c>
      <c r="K5795" s="75">
        <v>280.17499999999995</v>
      </c>
      <c r="L5795" s="76">
        <v>0</v>
      </c>
      <c r="M5795" s="75">
        <v>360.22500000000002</v>
      </c>
      <c r="N5795" s="75">
        <v>360.22500000000002</v>
      </c>
      <c r="O5795" s="75">
        <v>360.22500000000002</v>
      </c>
      <c r="P5795" s="77">
        <v>0</v>
      </c>
      <c r="Q5795" s="77">
        <v>372.23250000000002</v>
      </c>
    </row>
    <row r="5796" spans="1:17" x14ac:dyDescent="0.2">
      <c r="A5796" s="19">
        <v>32403735</v>
      </c>
      <c r="B5796" s="19" t="s">
        <v>2849</v>
      </c>
      <c r="C5796" s="72"/>
      <c r="D5796" s="73">
        <v>5.25</v>
      </c>
      <c r="E5796" s="74">
        <v>0</v>
      </c>
      <c r="G5796" s="75">
        <v>228.02495000000002</v>
      </c>
      <c r="H5796" s="75">
        <v>46.4163</v>
      </c>
      <c r="I5796" s="75">
        <v>44.918999999999997</v>
      </c>
      <c r="J5796" s="75">
        <v>42.423499999999997</v>
      </c>
      <c r="K5796" s="75">
        <v>34.936999999999998</v>
      </c>
      <c r="L5796" s="76">
        <v>0</v>
      </c>
      <c r="M5796" s="75">
        <v>44.918999999999997</v>
      </c>
      <c r="N5796" s="75">
        <v>44.918999999999997</v>
      </c>
      <c r="O5796" s="75">
        <v>44.918999999999997</v>
      </c>
      <c r="P5796" s="77">
        <v>0</v>
      </c>
      <c r="Q5796" s="77">
        <v>228.02495000000002</v>
      </c>
    </row>
    <row r="5797" spans="1:17" x14ac:dyDescent="0.2">
      <c r="A5797" s="19">
        <v>32403743</v>
      </c>
      <c r="B5797" s="19" t="s">
        <v>2847</v>
      </c>
      <c r="C5797" s="72"/>
      <c r="D5797" s="73">
        <v>4.5</v>
      </c>
      <c r="E5797" s="74">
        <v>0</v>
      </c>
      <c r="G5797" s="75">
        <v>449.46087499999999</v>
      </c>
      <c r="H5797" s="75">
        <v>956.73750000000007</v>
      </c>
      <c r="I5797" s="75">
        <v>925.87500000000011</v>
      </c>
      <c r="J5797" s="75">
        <v>874.4375</v>
      </c>
      <c r="K5797" s="75">
        <v>720.125</v>
      </c>
      <c r="L5797" s="74" t="s">
        <v>674</v>
      </c>
      <c r="M5797" s="75">
        <v>925.87500000000011</v>
      </c>
      <c r="N5797" s="75">
        <v>925.87500000000011</v>
      </c>
      <c r="O5797" s="75">
        <v>925.87500000000011</v>
      </c>
      <c r="P5797" s="75">
        <v>449.46087499999999</v>
      </c>
      <c r="Q5797" s="75">
        <v>956.73750000000007</v>
      </c>
    </row>
    <row r="5798" spans="1:17" x14ac:dyDescent="0.2">
      <c r="A5798" s="19">
        <v>32403768</v>
      </c>
      <c r="B5798" s="19" t="s">
        <v>2889</v>
      </c>
      <c r="C5798" s="72"/>
      <c r="D5798" s="73">
        <v>32</v>
      </c>
      <c r="E5798" s="74">
        <v>0</v>
      </c>
      <c r="G5798" s="75">
        <v>1470.1685</v>
      </c>
      <c r="H5798" s="75">
        <v>3129.4500000000003</v>
      </c>
      <c r="I5798" s="75">
        <v>3028.5000000000005</v>
      </c>
      <c r="J5798" s="75">
        <v>2860.25</v>
      </c>
      <c r="K5798" s="75">
        <v>2355.5</v>
      </c>
      <c r="L5798" s="74" t="s">
        <v>674</v>
      </c>
      <c r="M5798" s="75">
        <v>3028.5000000000005</v>
      </c>
      <c r="N5798" s="75">
        <v>3028.5000000000005</v>
      </c>
      <c r="O5798" s="75">
        <v>3028.5000000000005</v>
      </c>
      <c r="P5798" s="75">
        <v>1470.1685</v>
      </c>
      <c r="Q5798" s="75">
        <v>3129.4500000000003</v>
      </c>
    </row>
    <row r="5799" spans="1:17" x14ac:dyDescent="0.2">
      <c r="A5799" s="19">
        <v>32403784</v>
      </c>
      <c r="B5799" s="19" t="s">
        <v>132</v>
      </c>
      <c r="C5799" s="72"/>
      <c r="D5799" s="73">
        <v>14.5</v>
      </c>
      <c r="E5799" s="74">
        <v>0</v>
      </c>
      <c r="G5799" s="75">
        <v>17.546230000000001</v>
      </c>
      <c r="H5799" s="75">
        <v>253.7133</v>
      </c>
      <c r="I5799" s="75">
        <v>245.529</v>
      </c>
      <c r="J5799" s="75">
        <v>231.88849999999999</v>
      </c>
      <c r="K5799" s="75">
        <v>190.96699999999998</v>
      </c>
      <c r="L5799" s="76">
        <v>0</v>
      </c>
      <c r="M5799" s="75">
        <v>245.529</v>
      </c>
      <c r="N5799" s="75">
        <v>245.529</v>
      </c>
      <c r="O5799" s="75">
        <v>245.529</v>
      </c>
      <c r="P5799" s="77">
        <v>0</v>
      </c>
      <c r="Q5799" s="77">
        <v>253.7133</v>
      </c>
    </row>
    <row r="5800" spans="1:17" x14ac:dyDescent="0.2">
      <c r="A5800" s="19">
        <v>32403800</v>
      </c>
      <c r="B5800" s="19" t="s">
        <v>4206</v>
      </c>
      <c r="C5800" s="72"/>
      <c r="D5800" s="73">
        <v>21.25</v>
      </c>
      <c r="E5800" s="74">
        <v>0</v>
      </c>
      <c r="G5800" s="75">
        <v>17.185039999999997</v>
      </c>
      <c r="H5800" s="75">
        <v>108.93090000000001</v>
      </c>
      <c r="I5800" s="75">
        <v>105.417</v>
      </c>
      <c r="J5800" s="75">
        <v>99.56049999999999</v>
      </c>
      <c r="K5800" s="75">
        <v>81.990999999999985</v>
      </c>
      <c r="L5800" s="76">
        <v>0</v>
      </c>
      <c r="M5800" s="75">
        <v>105.417</v>
      </c>
      <c r="N5800" s="75">
        <v>105.417</v>
      </c>
      <c r="O5800" s="75">
        <v>105.417</v>
      </c>
      <c r="P5800" s="77">
        <v>0</v>
      </c>
      <c r="Q5800" s="77">
        <v>108.93090000000001</v>
      </c>
    </row>
    <row r="5801" spans="1:17" x14ac:dyDescent="0.2">
      <c r="A5801" s="19">
        <v>32403826</v>
      </c>
      <c r="B5801" s="19" t="s">
        <v>2454</v>
      </c>
      <c r="C5801" s="72"/>
      <c r="D5801" s="73">
        <v>2.25</v>
      </c>
      <c r="E5801" s="74">
        <v>0</v>
      </c>
      <c r="G5801" s="75">
        <v>0</v>
      </c>
      <c r="H5801" s="75">
        <v>2464.4256</v>
      </c>
      <c r="I5801" s="75">
        <v>2384.9280000000003</v>
      </c>
      <c r="J5801" s="75">
        <v>2252.4319999999998</v>
      </c>
      <c r="K5801" s="75">
        <v>1854.944</v>
      </c>
      <c r="L5801" s="76">
        <v>0</v>
      </c>
      <c r="M5801" s="75">
        <v>2384.9280000000003</v>
      </c>
      <c r="N5801" s="75">
        <v>2384.9280000000003</v>
      </c>
      <c r="O5801" s="75">
        <v>2384.9280000000003</v>
      </c>
      <c r="P5801" s="77">
        <v>0</v>
      </c>
      <c r="Q5801" s="77">
        <v>2464.4256</v>
      </c>
    </row>
    <row r="5802" spans="1:17" x14ac:dyDescent="0.2">
      <c r="A5802" s="19">
        <v>32403842</v>
      </c>
      <c r="B5802" s="19" t="s">
        <v>2289</v>
      </c>
      <c r="C5802" s="72"/>
      <c r="D5802" s="73">
        <v>33</v>
      </c>
      <c r="E5802" s="74">
        <v>0</v>
      </c>
      <c r="G5802" s="75">
        <v>45.219149999999999</v>
      </c>
      <c r="H5802" s="75">
        <v>96.25500000000001</v>
      </c>
      <c r="I5802" s="75">
        <v>93.15000000000002</v>
      </c>
      <c r="J5802" s="75">
        <v>87.974999999999994</v>
      </c>
      <c r="K5802" s="75">
        <v>72.449999999999989</v>
      </c>
      <c r="L5802" s="74" t="s">
        <v>674</v>
      </c>
      <c r="M5802" s="75">
        <v>93.15000000000002</v>
      </c>
      <c r="N5802" s="75">
        <v>93.15000000000002</v>
      </c>
      <c r="O5802" s="75">
        <v>93.15000000000002</v>
      </c>
      <c r="P5802" s="75">
        <v>45.219149999999999</v>
      </c>
      <c r="Q5802" s="75">
        <v>96.25500000000001</v>
      </c>
    </row>
    <row r="5803" spans="1:17" x14ac:dyDescent="0.2">
      <c r="A5803" s="19">
        <v>32403883</v>
      </c>
      <c r="B5803" s="19" t="s">
        <v>556</v>
      </c>
      <c r="C5803" s="72"/>
      <c r="D5803" s="73">
        <v>4.25</v>
      </c>
      <c r="E5803" s="74">
        <v>0</v>
      </c>
      <c r="G5803" s="75">
        <v>409.41837000000004</v>
      </c>
      <c r="H5803" s="75">
        <v>1001.3682000000001</v>
      </c>
      <c r="I5803" s="75">
        <v>969.06600000000003</v>
      </c>
      <c r="J5803" s="75">
        <v>915.22899999999993</v>
      </c>
      <c r="K5803" s="75">
        <v>753.71799999999996</v>
      </c>
      <c r="L5803" s="76">
        <v>100.872</v>
      </c>
      <c r="M5803" s="75">
        <v>969.06600000000003</v>
      </c>
      <c r="N5803" s="75">
        <v>969.06600000000003</v>
      </c>
      <c r="O5803" s="75">
        <v>969.06600000000003</v>
      </c>
      <c r="P5803" s="77">
        <v>100.872</v>
      </c>
      <c r="Q5803" s="77">
        <v>1001.3682000000001</v>
      </c>
    </row>
    <row r="5804" spans="1:17" x14ac:dyDescent="0.2">
      <c r="A5804" s="19">
        <v>32403941</v>
      </c>
      <c r="B5804" s="19" t="s">
        <v>4486</v>
      </c>
      <c r="C5804" s="72"/>
      <c r="D5804" s="73">
        <v>3.25</v>
      </c>
      <c r="E5804" s="74">
        <v>0</v>
      </c>
      <c r="G5804" s="75">
        <v>0</v>
      </c>
      <c r="H5804" s="75">
        <v>166.41419999999999</v>
      </c>
      <c r="I5804" s="75">
        <v>161.04599999999999</v>
      </c>
      <c r="J5804" s="75">
        <v>152.09899999999999</v>
      </c>
      <c r="K5804" s="75">
        <v>125.258</v>
      </c>
      <c r="L5804" s="76">
        <v>0</v>
      </c>
      <c r="M5804" s="75">
        <v>161.04599999999999</v>
      </c>
      <c r="N5804" s="75">
        <v>161.04599999999999</v>
      </c>
      <c r="O5804" s="75">
        <v>161.04599999999999</v>
      </c>
      <c r="P5804" s="77">
        <v>0</v>
      </c>
      <c r="Q5804" s="77">
        <v>166.41419999999999</v>
      </c>
    </row>
    <row r="5805" spans="1:17" x14ac:dyDescent="0.2">
      <c r="A5805" s="19">
        <v>32405094</v>
      </c>
      <c r="B5805" s="19" t="s">
        <v>2397</v>
      </c>
      <c r="C5805" s="72"/>
      <c r="D5805" s="73">
        <v>330.5</v>
      </c>
      <c r="E5805" s="74">
        <v>0</v>
      </c>
      <c r="G5805" s="75">
        <v>118.56537</v>
      </c>
      <c r="H5805" s="75">
        <v>166.41419999999999</v>
      </c>
      <c r="I5805" s="75">
        <v>161.04599999999999</v>
      </c>
      <c r="J5805" s="75">
        <v>152.09899999999999</v>
      </c>
      <c r="K5805" s="75">
        <v>125.258</v>
      </c>
      <c r="L5805" s="76">
        <v>102.087</v>
      </c>
      <c r="M5805" s="75">
        <v>161.04599999999999</v>
      </c>
      <c r="N5805" s="75">
        <v>161.04599999999999</v>
      </c>
      <c r="O5805" s="75">
        <v>161.04599999999999</v>
      </c>
      <c r="P5805" s="77">
        <v>102.087</v>
      </c>
      <c r="Q5805" s="77">
        <v>166.41419999999999</v>
      </c>
    </row>
    <row r="5806" spans="1:17" x14ac:dyDescent="0.2">
      <c r="A5806" s="19">
        <v>32405094</v>
      </c>
      <c r="B5806" s="19" t="s">
        <v>2397</v>
      </c>
      <c r="C5806" s="72"/>
      <c r="D5806" s="73">
        <v>330.5</v>
      </c>
      <c r="E5806" s="74">
        <v>0</v>
      </c>
      <c r="G5806" s="75">
        <v>11038.837732</v>
      </c>
      <c r="H5806" s="75">
        <v>23497.6404</v>
      </c>
      <c r="I5806" s="75">
        <v>22739.652000000002</v>
      </c>
      <c r="J5806" s="75">
        <v>21476.338</v>
      </c>
      <c r="K5806" s="75">
        <v>17686.395999999997</v>
      </c>
      <c r="L5806" s="74" t="s">
        <v>674</v>
      </c>
      <c r="M5806" s="75">
        <v>22739.652000000002</v>
      </c>
      <c r="N5806" s="75">
        <v>22739.652000000002</v>
      </c>
      <c r="O5806" s="75">
        <v>22739.652000000002</v>
      </c>
      <c r="P5806" s="75">
        <v>11038.837732</v>
      </c>
      <c r="Q5806" s="75">
        <v>23497.6404</v>
      </c>
    </row>
    <row r="5807" spans="1:17" x14ac:dyDescent="0.2">
      <c r="A5807" s="19">
        <v>32405169</v>
      </c>
      <c r="B5807" s="19" t="s">
        <v>939</v>
      </c>
      <c r="C5807" s="72"/>
      <c r="D5807" s="73">
        <v>94</v>
      </c>
      <c r="E5807" s="74">
        <v>0</v>
      </c>
      <c r="G5807" s="75">
        <v>7.9842000000000004</v>
      </c>
      <c r="H5807" s="75">
        <v>99.742500000000007</v>
      </c>
      <c r="I5807" s="75">
        <v>96.525000000000006</v>
      </c>
      <c r="J5807" s="75">
        <v>91.162499999999994</v>
      </c>
      <c r="K5807" s="75">
        <v>75.074999999999989</v>
      </c>
      <c r="L5807" s="76">
        <v>0</v>
      </c>
      <c r="M5807" s="75">
        <v>96.525000000000006</v>
      </c>
      <c r="N5807" s="75">
        <v>96.525000000000006</v>
      </c>
      <c r="O5807" s="75">
        <v>96.525000000000006</v>
      </c>
      <c r="P5807" s="77">
        <v>0</v>
      </c>
      <c r="Q5807" s="77">
        <v>99.742500000000007</v>
      </c>
    </row>
    <row r="5808" spans="1:17" x14ac:dyDescent="0.2">
      <c r="A5808" s="19">
        <v>32405169</v>
      </c>
      <c r="B5808" s="19" t="s">
        <v>939</v>
      </c>
      <c r="C5808" s="72"/>
      <c r="D5808" s="73">
        <v>94</v>
      </c>
      <c r="E5808" s="74">
        <v>0</v>
      </c>
      <c r="G5808" s="75">
        <v>181.39341999999999</v>
      </c>
      <c r="H5808" s="75">
        <v>460.58250000000004</v>
      </c>
      <c r="I5808" s="75">
        <v>445.72500000000002</v>
      </c>
      <c r="J5808" s="75">
        <v>420.96249999999998</v>
      </c>
      <c r="K5808" s="75">
        <v>346.67499999999995</v>
      </c>
      <c r="L5808" s="76">
        <v>562.54499999999996</v>
      </c>
      <c r="M5808" s="75">
        <v>445.72500000000002</v>
      </c>
      <c r="N5808" s="75">
        <v>445.72500000000002</v>
      </c>
      <c r="O5808" s="75">
        <v>445.72500000000002</v>
      </c>
      <c r="P5808" s="77">
        <v>181.39341999999999</v>
      </c>
      <c r="Q5808" s="77">
        <v>562.54499999999996</v>
      </c>
    </row>
    <row r="5809" spans="1:17" x14ac:dyDescent="0.2">
      <c r="A5809" s="19">
        <v>32405250</v>
      </c>
      <c r="B5809" s="19" t="s">
        <v>3161</v>
      </c>
      <c r="C5809" s="72"/>
      <c r="D5809" s="73">
        <v>635.5</v>
      </c>
      <c r="E5809" s="74">
        <v>0</v>
      </c>
      <c r="G5809" s="75">
        <v>7.9842000000000004</v>
      </c>
      <c r="H5809" s="75">
        <v>99.742500000000007</v>
      </c>
      <c r="I5809" s="75">
        <v>96.525000000000006</v>
      </c>
      <c r="J5809" s="75">
        <v>91.162499999999994</v>
      </c>
      <c r="K5809" s="75">
        <v>75.074999999999989</v>
      </c>
      <c r="L5809" s="76">
        <v>0</v>
      </c>
      <c r="M5809" s="75">
        <v>96.525000000000006</v>
      </c>
      <c r="N5809" s="75">
        <v>96.525000000000006</v>
      </c>
      <c r="O5809" s="75">
        <v>96.525000000000006</v>
      </c>
      <c r="P5809" s="77">
        <v>0</v>
      </c>
      <c r="Q5809" s="77">
        <v>99.742500000000007</v>
      </c>
    </row>
    <row r="5810" spans="1:17" x14ac:dyDescent="0.2">
      <c r="A5810" s="19">
        <v>32405250</v>
      </c>
      <c r="B5810" s="19" t="s">
        <v>3161</v>
      </c>
      <c r="C5810" s="72"/>
      <c r="D5810" s="73">
        <v>635.5</v>
      </c>
      <c r="E5810" s="74">
        <v>0</v>
      </c>
      <c r="G5810" s="75">
        <v>3.9757899999999999</v>
      </c>
      <c r="H5810" s="75">
        <v>8.463000000000001</v>
      </c>
      <c r="I5810" s="75">
        <v>8.1900000000000013</v>
      </c>
      <c r="J5810" s="75">
        <v>7.7349999999999994</v>
      </c>
      <c r="K5810" s="75">
        <v>6.3699999999999992</v>
      </c>
      <c r="L5810" s="74" t="s">
        <v>674</v>
      </c>
      <c r="M5810" s="75">
        <v>8.1900000000000013</v>
      </c>
      <c r="N5810" s="75">
        <v>8.1900000000000013</v>
      </c>
      <c r="O5810" s="75">
        <v>8.1900000000000013</v>
      </c>
      <c r="P5810" s="75">
        <v>3.9757899999999999</v>
      </c>
      <c r="Q5810" s="75">
        <v>8.463000000000001</v>
      </c>
    </row>
    <row r="5811" spans="1:17" x14ac:dyDescent="0.2">
      <c r="A5811" s="19">
        <v>32405276</v>
      </c>
      <c r="B5811" s="19" t="s">
        <v>1460</v>
      </c>
      <c r="C5811" s="72"/>
      <c r="D5811" s="73">
        <v>583</v>
      </c>
      <c r="E5811" s="74">
        <v>0</v>
      </c>
      <c r="G5811" s="75">
        <v>2.9490750000000001</v>
      </c>
      <c r="H5811" s="75">
        <v>6.2775000000000007</v>
      </c>
      <c r="I5811" s="75">
        <v>6.0750000000000011</v>
      </c>
      <c r="J5811" s="75">
        <v>5.7374999999999998</v>
      </c>
      <c r="K5811" s="75">
        <v>4.7249999999999996</v>
      </c>
      <c r="L5811" s="74" t="s">
        <v>674</v>
      </c>
      <c r="M5811" s="75">
        <v>6.0750000000000011</v>
      </c>
      <c r="N5811" s="75">
        <v>6.0750000000000011</v>
      </c>
      <c r="O5811" s="75">
        <v>6.0750000000000011</v>
      </c>
      <c r="P5811" s="75">
        <v>2.9490750000000001</v>
      </c>
      <c r="Q5811" s="75">
        <v>6.2775000000000007</v>
      </c>
    </row>
    <row r="5812" spans="1:17" x14ac:dyDescent="0.2">
      <c r="A5812" s="19">
        <v>32405276</v>
      </c>
      <c r="B5812" s="19" t="s">
        <v>1460</v>
      </c>
      <c r="C5812" s="72"/>
      <c r="D5812" s="73">
        <v>583</v>
      </c>
      <c r="E5812" s="74">
        <v>0</v>
      </c>
      <c r="G5812" s="75">
        <v>262.47107</v>
      </c>
      <c r="H5812" s="75">
        <v>0</v>
      </c>
      <c r="I5812" s="75">
        <v>0</v>
      </c>
      <c r="J5812" s="75">
        <v>0</v>
      </c>
      <c r="K5812" s="75">
        <v>0</v>
      </c>
      <c r="L5812" s="76">
        <v>562.54499999999996</v>
      </c>
      <c r="M5812" s="75">
        <v>0</v>
      </c>
      <c r="N5812" s="75">
        <v>0</v>
      </c>
      <c r="O5812" s="75">
        <v>0</v>
      </c>
      <c r="P5812" s="77">
        <v>0</v>
      </c>
      <c r="Q5812" s="77">
        <v>562.54499999999996</v>
      </c>
    </row>
    <row r="5813" spans="1:17" x14ac:dyDescent="0.2">
      <c r="A5813" s="19">
        <v>32405292</v>
      </c>
      <c r="B5813" s="19" t="s">
        <v>695</v>
      </c>
      <c r="C5813" s="72"/>
      <c r="D5813" s="73">
        <v>1239.75</v>
      </c>
      <c r="E5813" s="74">
        <v>0</v>
      </c>
      <c r="G5813" s="75">
        <v>262.47107</v>
      </c>
      <c r="H5813" s="75">
        <v>2032.0500000000002</v>
      </c>
      <c r="I5813" s="75">
        <v>1966.5</v>
      </c>
      <c r="J5813" s="75">
        <v>1857.25</v>
      </c>
      <c r="K5813" s="75">
        <v>1529.5</v>
      </c>
      <c r="L5813" s="76">
        <v>562.54499999999996</v>
      </c>
      <c r="M5813" s="75">
        <v>1966.5</v>
      </c>
      <c r="N5813" s="75">
        <v>1966.5</v>
      </c>
      <c r="O5813" s="75">
        <v>1966.5</v>
      </c>
      <c r="P5813" s="77">
        <v>262.47107</v>
      </c>
      <c r="Q5813" s="77">
        <v>2032.0500000000002</v>
      </c>
    </row>
    <row r="5814" spans="1:17" x14ac:dyDescent="0.2">
      <c r="A5814" s="19">
        <v>32405292</v>
      </c>
      <c r="B5814" s="19" t="s">
        <v>695</v>
      </c>
      <c r="C5814" s="72"/>
      <c r="D5814" s="73">
        <v>1239.75</v>
      </c>
      <c r="E5814" s="74">
        <v>0</v>
      </c>
      <c r="G5814" s="75">
        <v>257.41440999999998</v>
      </c>
      <c r="H5814" s="75">
        <v>1253.6400000000001</v>
      </c>
      <c r="I5814" s="75">
        <v>1213.2</v>
      </c>
      <c r="J5814" s="75">
        <v>1145.8</v>
      </c>
      <c r="K5814" s="75">
        <v>943.59999999999991</v>
      </c>
      <c r="L5814" s="76">
        <v>562.54499999999996</v>
      </c>
      <c r="M5814" s="75">
        <v>1213.2</v>
      </c>
      <c r="N5814" s="75">
        <v>1213.2</v>
      </c>
      <c r="O5814" s="75">
        <v>1213.2</v>
      </c>
      <c r="P5814" s="77">
        <v>257.41440999999998</v>
      </c>
      <c r="Q5814" s="77">
        <v>1253.6400000000001</v>
      </c>
    </row>
    <row r="5815" spans="1:17" x14ac:dyDescent="0.2">
      <c r="A5815" s="19">
        <v>32500225</v>
      </c>
      <c r="B5815" s="19" t="s">
        <v>2469</v>
      </c>
      <c r="C5815" s="72" t="s">
        <v>49</v>
      </c>
      <c r="D5815" s="73">
        <v>164.5</v>
      </c>
      <c r="E5815" s="74">
        <v>138.98899999999998</v>
      </c>
      <c r="G5815" s="75">
        <v>68.911249999999995</v>
      </c>
      <c r="H5815" s="75">
        <v>175.50960000000001</v>
      </c>
      <c r="I5815" s="75">
        <v>169.84800000000001</v>
      </c>
      <c r="J5815" s="75">
        <v>160.41200000000001</v>
      </c>
      <c r="K5815" s="75">
        <v>132.10399999999998</v>
      </c>
      <c r="L5815" s="76">
        <v>71.829000000000008</v>
      </c>
      <c r="M5815" s="75">
        <v>169.84800000000001</v>
      </c>
      <c r="N5815" s="75">
        <v>169.84800000000001</v>
      </c>
      <c r="O5815" s="75">
        <v>169.84800000000001</v>
      </c>
      <c r="P5815" s="77">
        <v>68.911249999999995</v>
      </c>
      <c r="Q5815" s="77">
        <v>175.50960000000001</v>
      </c>
    </row>
    <row r="5816" spans="1:17" x14ac:dyDescent="0.2">
      <c r="A5816" s="19">
        <v>32500225</v>
      </c>
      <c r="B5816" s="19" t="s">
        <v>2469</v>
      </c>
      <c r="C5816" s="72" t="s">
        <v>49</v>
      </c>
      <c r="D5816" s="73">
        <v>164.5</v>
      </c>
      <c r="E5816" s="74">
        <v>138.98899999999998</v>
      </c>
      <c r="G5816" s="75">
        <v>68.911249999999995</v>
      </c>
      <c r="H5816" s="75">
        <v>166.70250000000001</v>
      </c>
      <c r="I5816" s="75">
        <v>161.32500000000002</v>
      </c>
      <c r="J5816" s="75">
        <v>152.36249999999998</v>
      </c>
      <c r="K5816" s="75">
        <v>125.47499999999999</v>
      </c>
      <c r="L5816" s="76">
        <v>71.829000000000008</v>
      </c>
      <c r="M5816" s="75">
        <v>161.32500000000002</v>
      </c>
      <c r="N5816" s="75">
        <v>161.32500000000002</v>
      </c>
      <c r="O5816" s="75">
        <v>161.32500000000002</v>
      </c>
      <c r="P5816" s="77">
        <v>68.911249999999995</v>
      </c>
      <c r="Q5816" s="77">
        <v>166.70250000000001</v>
      </c>
    </row>
    <row r="5817" spans="1:17" x14ac:dyDescent="0.2">
      <c r="A5817" s="19">
        <v>32500761</v>
      </c>
      <c r="B5817" s="19" t="s">
        <v>4034</v>
      </c>
      <c r="C5817" s="72"/>
      <c r="D5817" s="73">
        <v>428.25</v>
      </c>
      <c r="E5817" s="74">
        <v>0</v>
      </c>
      <c r="G5817" s="75">
        <v>0</v>
      </c>
      <c r="H5817" s="75">
        <v>190.44540000000001</v>
      </c>
      <c r="I5817" s="75">
        <v>184.30199999999999</v>
      </c>
      <c r="J5817" s="75">
        <v>174.06299999999999</v>
      </c>
      <c r="K5817" s="75">
        <v>143.346</v>
      </c>
      <c r="L5817" s="76">
        <v>0</v>
      </c>
      <c r="M5817" s="75">
        <v>184.30199999999999</v>
      </c>
      <c r="N5817" s="75">
        <v>184.30199999999999</v>
      </c>
      <c r="O5817" s="75">
        <v>184.30199999999999</v>
      </c>
      <c r="P5817" s="77">
        <v>0</v>
      </c>
      <c r="Q5817" s="77">
        <v>190.44540000000001</v>
      </c>
    </row>
    <row r="5818" spans="1:17" x14ac:dyDescent="0.2">
      <c r="A5818" s="19">
        <v>32500779</v>
      </c>
      <c r="B5818" s="19" t="s">
        <v>3678</v>
      </c>
      <c r="C5818" s="72"/>
      <c r="D5818" s="73">
        <v>2841</v>
      </c>
      <c r="E5818" s="74">
        <v>0</v>
      </c>
      <c r="G5818" s="75">
        <v>68.911249999999995</v>
      </c>
      <c r="H5818" s="75">
        <v>179.9085</v>
      </c>
      <c r="I5818" s="75">
        <v>174.10499999999999</v>
      </c>
      <c r="J5818" s="75">
        <v>164.43249999999998</v>
      </c>
      <c r="K5818" s="75">
        <v>135.41499999999999</v>
      </c>
      <c r="L5818" s="76">
        <v>71.829000000000008</v>
      </c>
      <c r="M5818" s="75">
        <v>174.10499999999999</v>
      </c>
      <c r="N5818" s="75">
        <v>174.10499999999999</v>
      </c>
      <c r="O5818" s="75">
        <v>174.10499999999999</v>
      </c>
      <c r="P5818" s="77">
        <v>68.911249999999995</v>
      </c>
      <c r="Q5818" s="77">
        <v>179.9085</v>
      </c>
    </row>
    <row r="5819" spans="1:17" x14ac:dyDescent="0.2">
      <c r="A5819" s="19">
        <v>32501025</v>
      </c>
      <c r="B5819" s="19" t="s">
        <v>864</v>
      </c>
      <c r="C5819" s="72"/>
      <c r="D5819" s="73">
        <v>5</v>
      </c>
      <c r="E5819" s="74">
        <v>0</v>
      </c>
      <c r="G5819" s="75">
        <v>68.911249999999995</v>
      </c>
      <c r="H5819" s="75">
        <v>166.70250000000001</v>
      </c>
      <c r="I5819" s="75">
        <v>161.32500000000002</v>
      </c>
      <c r="J5819" s="75">
        <v>152.36249999999998</v>
      </c>
      <c r="K5819" s="75">
        <v>125.47499999999999</v>
      </c>
      <c r="L5819" s="76">
        <v>71.829000000000008</v>
      </c>
      <c r="M5819" s="75">
        <v>161.32500000000002</v>
      </c>
      <c r="N5819" s="75">
        <v>161.32500000000002</v>
      </c>
      <c r="O5819" s="75">
        <v>161.32500000000002</v>
      </c>
      <c r="P5819" s="77">
        <v>68.911249999999995</v>
      </c>
      <c r="Q5819" s="77">
        <v>166.70250000000001</v>
      </c>
    </row>
    <row r="5820" spans="1:17" x14ac:dyDescent="0.2">
      <c r="A5820" s="19">
        <v>32600017</v>
      </c>
      <c r="B5820" s="19" t="s">
        <v>190</v>
      </c>
      <c r="C5820" s="72"/>
      <c r="D5820" s="73">
        <v>4.5</v>
      </c>
      <c r="E5820" s="74">
        <v>0</v>
      </c>
      <c r="G5820" s="75">
        <v>118.56537</v>
      </c>
      <c r="H5820" s="75">
        <v>388.91669999999999</v>
      </c>
      <c r="I5820" s="75">
        <v>376.37099999999998</v>
      </c>
      <c r="J5820" s="75">
        <v>355.4615</v>
      </c>
      <c r="K5820" s="75">
        <v>292.733</v>
      </c>
      <c r="L5820" s="76">
        <v>71.829000000000008</v>
      </c>
      <c r="M5820" s="75">
        <v>376.37099999999998</v>
      </c>
      <c r="N5820" s="75">
        <v>376.37099999999998</v>
      </c>
      <c r="O5820" s="75">
        <v>376.37099999999998</v>
      </c>
      <c r="P5820" s="77">
        <v>71.829000000000008</v>
      </c>
      <c r="Q5820" s="77">
        <v>388.91669999999999</v>
      </c>
    </row>
    <row r="5821" spans="1:17" x14ac:dyDescent="0.2">
      <c r="A5821" s="19">
        <v>32600017</v>
      </c>
      <c r="B5821" s="19" t="s">
        <v>190</v>
      </c>
      <c r="C5821" s="72"/>
      <c r="D5821" s="73">
        <v>4.5</v>
      </c>
      <c r="E5821" s="74">
        <v>0</v>
      </c>
      <c r="G5821" s="75">
        <v>192.55229000000003</v>
      </c>
      <c r="H5821" s="75">
        <v>388.91669999999999</v>
      </c>
      <c r="I5821" s="75">
        <v>376.37099999999998</v>
      </c>
      <c r="J5821" s="75">
        <v>355.4615</v>
      </c>
      <c r="K5821" s="75">
        <v>292.733</v>
      </c>
      <c r="L5821" s="76">
        <v>100.872</v>
      </c>
      <c r="M5821" s="75">
        <v>376.37099999999998</v>
      </c>
      <c r="N5821" s="75">
        <v>376.37099999999998</v>
      </c>
      <c r="O5821" s="75">
        <v>376.37099999999998</v>
      </c>
      <c r="P5821" s="77">
        <v>100.872</v>
      </c>
      <c r="Q5821" s="77">
        <v>388.91669999999999</v>
      </c>
    </row>
    <row r="5822" spans="1:17" x14ac:dyDescent="0.2">
      <c r="A5822" s="19">
        <v>32600017</v>
      </c>
      <c r="B5822" s="19" t="s">
        <v>190</v>
      </c>
      <c r="C5822" s="72"/>
      <c r="D5822" s="73">
        <v>4.5</v>
      </c>
      <c r="E5822" s="74">
        <v>0</v>
      </c>
      <c r="G5822" s="75">
        <v>192.55229000000003</v>
      </c>
      <c r="H5822" s="75">
        <v>388.91669999999999</v>
      </c>
      <c r="I5822" s="75">
        <v>376.37099999999998</v>
      </c>
      <c r="J5822" s="75">
        <v>355.4615</v>
      </c>
      <c r="K5822" s="75">
        <v>292.733</v>
      </c>
      <c r="L5822" s="76">
        <v>100.872</v>
      </c>
      <c r="M5822" s="75">
        <v>376.37099999999998</v>
      </c>
      <c r="N5822" s="75">
        <v>376.37099999999998</v>
      </c>
      <c r="O5822" s="75">
        <v>376.37099999999998</v>
      </c>
      <c r="P5822" s="77">
        <v>100.872</v>
      </c>
      <c r="Q5822" s="77">
        <v>388.91669999999999</v>
      </c>
    </row>
    <row r="5823" spans="1:17" x14ac:dyDescent="0.2">
      <c r="A5823" s="19">
        <v>32600017</v>
      </c>
      <c r="B5823" s="19" t="s">
        <v>190</v>
      </c>
      <c r="C5823" s="72"/>
      <c r="D5823" s="73">
        <v>4.5</v>
      </c>
      <c r="E5823" s="74">
        <v>0</v>
      </c>
      <c r="G5823" s="75">
        <v>807.19896400000005</v>
      </c>
      <c r="H5823" s="75">
        <v>1718.2308</v>
      </c>
      <c r="I5823" s="75">
        <v>1662.8040000000001</v>
      </c>
      <c r="J5823" s="75">
        <v>1570.4259999999999</v>
      </c>
      <c r="K5823" s="75">
        <v>1293.2919999999999</v>
      </c>
      <c r="L5823" s="74" t="s">
        <v>674</v>
      </c>
      <c r="M5823" s="75">
        <v>1662.8040000000001</v>
      </c>
      <c r="N5823" s="75">
        <v>1662.8040000000001</v>
      </c>
      <c r="O5823" s="75">
        <v>1662.8040000000001</v>
      </c>
      <c r="P5823" s="75">
        <v>807.19896400000005</v>
      </c>
      <c r="Q5823" s="75">
        <v>1718.2308</v>
      </c>
    </row>
    <row r="5824" spans="1:17" x14ac:dyDescent="0.2">
      <c r="A5824" s="19">
        <v>32600025</v>
      </c>
      <c r="B5824" s="19" t="s">
        <v>2863</v>
      </c>
      <c r="C5824" s="72"/>
      <c r="D5824" s="73">
        <v>6.25</v>
      </c>
      <c r="E5824" s="74">
        <v>0</v>
      </c>
      <c r="G5824" s="75">
        <v>101.34231000000001</v>
      </c>
      <c r="H5824" s="75">
        <v>384.22020000000003</v>
      </c>
      <c r="I5824" s="75">
        <v>371.82600000000002</v>
      </c>
      <c r="J5824" s="75">
        <v>351.16899999999998</v>
      </c>
      <c r="K5824" s="75">
        <v>289.19799999999998</v>
      </c>
      <c r="L5824" s="76">
        <v>124.515</v>
      </c>
      <c r="M5824" s="75">
        <v>371.82600000000002</v>
      </c>
      <c r="N5824" s="75">
        <v>371.82600000000002</v>
      </c>
      <c r="O5824" s="75">
        <v>371.82600000000002</v>
      </c>
      <c r="P5824" s="77">
        <v>101.34231000000001</v>
      </c>
      <c r="Q5824" s="77">
        <v>384.22020000000003</v>
      </c>
    </row>
    <row r="5825" spans="1:17" x14ac:dyDescent="0.2">
      <c r="A5825" s="19">
        <v>32600033</v>
      </c>
      <c r="B5825" s="19" t="s">
        <v>1754</v>
      </c>
      <c r="C5825" s="72"/>
      <c r="D5825" s="73">
        <v>18.25</v>
      </c>
      <c r="E5825" s="74">
        <v>0</v>
      </c>
      <c r="G5825" s="75">
        <v>0</v>
      </c>
      <c r="H5825" s="75">
        <v>2.9016000000000002</v>
      </c>
      <c r="I5825" s="75">
        <v>2.8080000000000003</v>
      </c>
      <c r="J5825" s="75">
        <v>2.6520000000000001</v>
      </c>
      <c r="K5825" s="75">
        <v>2.1839999999999997</v>
      </c>
      <c r="L5825" s="76">
        <v>0</v>
      </c>
      <c r="M5825" s="75">
        <v>2.8080000000000003</v>
      </c>
      <c r="N5825" s="75">
        <v>2.8080000000000003</v>
      </c>
      <c r="O5825" s="75">
        <v>2.8080000000000003</v>
      </c>
      <c r="P5825" s="77">
        <v>0</v>
      </c>
      <c r="Q5825" s="77">
        <v>2.9016000000000002</v>
      </c>
    </row>
    <row r="5826" spans="1:17" x14ac:dyDescent="0.2">
      <c r="A5826" s="19">
        <v>32600041</v>
      </c>
      <c r="B5826" s="19" t="s">
        <v>556</v>
      </c>
      <c r="C5826" s="72"/>
      <c r="D5826" s="73">
        <v>6.25</v>
      </c>
      <c r="E5826" s="74">
        <v>0</v>
      </c>
      <c r="G5826" s="75">
        <v>9.6948110000000014</v>
      </c>
      <c r="H5826" s="75">
        <v>20.636700000000001</v>
      </c>
      <c r="I5826" s="75">
        <v>19.971000000000004</v>
      </c>
      <c r="J5826" s="75">
        <v>18.861499999999999</v>
      </c>
      <c r="K5826" s="75">
        <v>15.532999999999999</v>
      </c>
      <c r="L5826" s="74" t="s">
        <v>674</v>
      </c>
      <c r="M5826" s="75">
        <v>19.971000000000004</v>
      </c>
      <c r="N5826" s="75">
        <v>19.971000000000004</v>
      </c>
      <c r="O5826" s="75">
        <v>19.971000000000004</v>
      </c>
      <c r="P5826" s="75">
        <v>9.6948110000000014</v>
      </c>
      <c r="Q5826" s="75">
        <v>20.636700000000001</v>
      </c>
    </row>
    <row r="5827" spans="1:17" x14ac:dyDescent="0.2">
      <c r="A5827" s="19">
        <v>32600058</v>
      </c>
      <c r="B5827" s="19" t="s">
        <v>2176</v>
      </c>
      <c r="C5827" s="72"/>
      <c r="D5827" s="73">
        <v>9</v>
      </c>
      <c r="E5827" s="74">
        <v>0</v>
      </c>
      <c r="G5827" s="75">
        <v>39.871494000000006</v>
      </c>
      <c r="H5827" s="75">
        <v>84.871800000000007</v>
      </c>
      <c r="I5827" s="75">
        <v>82.134000000000015</v>
      </c>
      <c r="J5827" s="75">
        <v>77.570999999999998</v>
      </c>
      <c r="K5827" s="75">
        <v>63.881999999999998</v>
      </c>
      <c r="L5827" s="74" t="s">
        <v>674</v>
      </c>
      <c r="M5827" s="75">
        <v>82.134000000000015</v>
      </c>
      <c r="N5827" s="75">
        <v>82.134000000000015</v>
      </c>
      <c r="O5827" s="75">
        <v>82.134000000000015</v>
      </c>
      <c r="P5827" s="75">
        <v>39.871494000000006</v>
      </c>
      <c r="Q5827" s="75">
        <v>84.871800000000007</v>
      </c>
    </row>
    <row r="5828" spans="1:17" x14ac:dyDescent="0.2">
      <c r="A5828" s="19">
        <v>32600066</v>
      </c>
      <c r="B5828" s="19" t="s">
        <v>214</v>
      </c>
      <c r="C5828" s="72"/>
      <c r="D5828" s="73">
        <v>11.75</v>
      </c>
      <c r="E5828" s="74">
        <v>0</v>
      </c>
      <c r="G5828" s="75">
        <v>2.7262560000000002</v>
      </c>
      <c r="H5828" s="75">
        <v>5.8032000000000004</v>
      </c>
      <c r="I5828" s="75">
        <v>5.6160000000000014</v>
      </c>
      <c r="J5828" s="75">
        <v>5.3040000000000003</v>
      </c>
      <c r="K5828" s="75">
        <v>4.3679999999999994</v>
      </c>
      <c r="L5828" s="74" t="s">
        <v>674</v>
      </c>
      <c r="M5828" s="75">
        <v>5.6160000000000014</v>
      </c>
      <c r="N5828" s="75">
        <v>5.6160000000000014</v>
      </c>
      <c r="O5828" s="75">
        <v>5.6160000000000014</v>
      </c>
      <c r="P5828" s="75">
        <v>2.7262560000000002</v>
      </c>
      <c r="Q5828" s="75">
        <v>5.8032000000000004</v>
      </c>
    </row>
    <row r="5829" spans="1:17" x14ac:dyDescent="0.2">
      <c r="A5829" s="19">
        <v>32600074</v>
      </c>
      <c r="B5829" s="19" t="s">
        <v>3543</v>
      </c>
      <c r="C5829" s="72"/>
      <c r="D5829" s="73">
        <v>23.75</v>
      </c>
      <c r="E5829" s="74">
        <v>0</v>
      </c>
      <c r="G5829" s="75">
        <v>0.54612499999999997</v>
      </c>
      <c r="H5829" s="75">
        <v>1.1625000000000001</v>
      </c>
      <c r="I5829" s="75">
        <v>1.1250000000000002</v>
      </c>
      <c r="J5829" s="75">
        <v>1.0625</v>
      </c>
      <c r="K5829" s="75">
        <v>0.875</v>
      </c>
      <c r="L5829" s="74" t="s">
        <v>674</v>
      </c>
      <c r="M5829" s="75">
        <v>1.1250000000000002</v>
      </c>
      <c r="N5829" s="75">
        <v>1.1250000000000002</v>
      </c>
      <c r="O5829" s="75">
        <v>1.1250000000000002</v>
      </c>
      <c r="P5829" s="75">
        <v>0.54612499999999997</v>
      </c>
      <c r="Q5829" s="75">
        <v>1.1625000000000001</v>
      </c>
    </row>
    <row r="5830" spans="1:17" x14ac:dyDescent="0.2">
      <c r="A5830" s="19">
        <v>32600082</v>
      </c>
      <c r="B5830" s="19" t="s">
        <v>310</v>
      </c>
      <c r="C5830" s="72"/>
      <c r="D5830" s="73">
        <v>50.5</v>
      </c>
      <c r="E5830" s="74">
        <v>0</v>
      </c>
      <c r="G5830" s="75">
        <v>0.79515800000000003</v>
      </c>
      <c r="H5830" s="75">
        <v>1.6926000000000001</v>
      </c>
      <c r="I5830" s="75">
        <v>1.6380000000000003</v>
      </c>
      <c r="J5830" s="75">
        <v>1.5469999999999999</v>
      </c>
      <c r="K5830" s="75">
        <v>1.274</v>
      </c>
      <c r="L5830" s="74" t="s">
        <v>674</v>
      </c>
      <c r="M5830" s="75">
        <v>1.6380000000000003</v>
      </c>
      <c r="N5830" s="75">
        <v>1.6380000000000003</v>
      </c>
      <c r="O5830" s="75">
        <v>1.6380000000000003</v>
      </c>
      <c r="P5830" s="75">
        <v>0.79515800000000003</v>
      </c>
      <c r="Q5830" s="75">
        <v>1.6926000000000001</v>
      </c>
    </row>
    <row r="5831" spans="1:17" x14ac:dyDescent="0.2">
      <c r="A5831" s="19">
        <v>32600090</v>
      </c>
      <c r="B5831" s="19" t="s">
        <v>3139</v>
      </c>
      <c r="C5831" s="72"/>
      <c r="D5831" s="73">
        <v>252</v>
      </c>
      <c r="E5831" s="74">
        <v>0</v>
      </c>
      <c r="G5831" s="75">
        <v>8.5195500000000006</v>
      </c>
      <c r="H5831" s="75">
        <v>18.135000000000002</v>
      </c>
      <c r="I5831" s="75">
        <v>17.550000000000004</v>
      </c>
      <c r="J5831" s="75">
        <v>16.574999999999999</v>
      </c>
      <c r="K5831" s="75">
        <v>13.649999999999999</v>
      </c>
      <c r="L5831" s="74" t="s">
        <v>674</v>
      </c>
      <c r="M5831" s="75">
        <v>17.550000000000004</v>
      </c>
      <c r="N5831" s="75">
        <v>17.550000000000004</v>
      </c>
      <c r="O5831" s="75">
        <v>17.550000000000004</v>
      </c>
      <c r="P5831" s="75">
        <v>8.5195500000000006</v>
      </c>
      <c r="Q5831" s="75">
        <v>18.135000000000002</v>
      </c>
    </row>
    <row r="5832" spans="1:17" x14ac:dyDescent="0.2">
      <c r="A5832" s="19">
        <v>32600090</v>
      </c>
      <c r="B5832" s="19" t="s">
        <v>3139</v>
      </c>
      <c r="C5832" s="72"/>
      <c r="D5832" s="73">
        <v>252</v>
      </c>
      <c r="E5832" s="74">
        <v>0</v>
      </c>
      <c r="G5832" s="75">
        <v>28.739282000000003</v>
      </c>
      <c r="H5832" s="75">
        <v>61.175400000000003</v>
      </c>
      <c r="I5832" s="75">
        <v>59.202000000000012</v>
      </c>
      <c r="J5832" s="75">
        <v>55.912999999999997</v>
      </c>
      <c r="K5832" s="75">
        <v>46.045999999999999</v>
      </c>
      <c r="L5832" s="74" t="s">
        <v>674</v>
      </c>
      <c r="M5832" s="75">
        <v>59.202000000000012</v>
      </c>
      <c r="N5832" s="75">
        <v>59.202000000000012</v>
      </c>
      <c r="O5832" s="75">
        <v>59.202000000000012</v>
      </c>
      <c r="P5832" s="75">
        <v>28.739282000000003</v>
      </c>
      <c r="Q5832" s="75">
        <v>61.175400000000003</v>
      </c>
    </row>
    <row r="5833" spans="1:17" x14ac:dyDescent="0.2">
      <c r="A5833" s="19">
        <v>32600108</v>
      </c>
      <c r="B5833" s="19" t="s">
        <v>3645</v>
      </c>
      <c r="C5833" s="20">
        <v>36575</v>
      </c>
      <c r="D5833" s="73">
        <v>847.75</v>
      </c>
      <c r="E5833" s="74">
        <v>665.27499999999998</v>
      </c>
      <c r="G5833" s="75">
        <v>29.761628000000002</v>
      </c>
      <c r="H5833" s="75">
        <v>63.351600000000005</v>
      </c>
      <c r="I5833" s="75">
        <v>61.308000000000014</v>
      </c>
      <c r="J5833" s="75">
        <v>57.902000000000001</v>
      </c>
      <c r="K5833" s="75">
        <v>47.683999999999997</v>
      </c>
      <c r="L5833" s="74" t="s">
        <v>674</v>
      </c>
      <c r="M5833" s="75">
        <v>61.308000000000014</v>
      </c>
      <c r="N5833" s="75">
        <v>61.308000000000014</v>
      </c>
      <c r="O5833" s="75">
        <v>61.308000000000014</v>
      </c>
      <c r="P5833" s="75">
        <v>29.761628000000002</v>
      </c>
      <c r="Q5833" s="75">
        <v>63.351600000000005</v>
      </c>
    </row>
    <row r="5834" spans="1:17" x14ac:dyDescent="0.2">
      <c r="A5834" s="19">
        <v>32600116</v>
      </c>
      <c r="B5834" s="19" t="s">
        <v>2714</v>
      </c>
      <c r="C5834" s="72" t="s">
        <v>49</v>
      </c>
      <c r="D5834" s="73">
        <v>368.25</v>
      </c>
      <c r="E5834" s="74">
        <v>138.98899999999998</v>
      </c>
      <c r="G5834" s="75">
        <v>46.232757999999997</v>
      </c>
      <c r="H5834" s="75">
        <v>98.412599999999998</v>
      </c>
      <c r="I5834" s="75">
        <v>95.238000000000014</v>
      </c>
      <c r="J5834" s="75">
        <v>89.946999999999989</v>
      </c>
      <c r="K5834" s="75">
        <v>74.073999999999984</v>
      </c>
      <c r="L5834" s="74" t="s">
        <v>674</v>
      </c>
      <c r="M5834" s="75">
        <v>95.238000000000014</v>
      </c>
      <c r="N5834" s="75">
        <v>95.238000000000014</v>
      </c>
      <c r="O5834" s="75">
        <v>95.238000000000014</v>
      </c>
      <c r="P5834" s="75">
        <v>46.232757999999997</v>
      </c>
      <c r="Q5834" s="75">
        <v>98.412599999999998</v>
      </c>
    </row>
    <row r="5835" spans="1:17" x14ac:dyDescent="0.2">
      <c r="A5835" s="19">
        <v>32600140</v>
      </c>
      <c r="B5835" s="19" t="s">
        <v>793</v>
      </c>
      <c r="C5835" s="72"/>
      <c r="D5835" s="73">
        <v>72.75</v>
      </c>
      <c r="E5835" s="74">
        <v>0</v>
      </c>
      <c r="G5835" s="75">
        <v>2021.77053</v>
      </c>
      <c r="H5835" s="75">
        <v>1686.3876</v>
      </c>
      <c r="I5835" s="75">
        <v>1631.9880000000001</v>
      </c>
      <c r="J5835" s="75">
        <v>1541.3219999999999</v>
      </c>
      <c r="K5835" s="75">
        <v>1269.3239999999998</v>
      </c>
      <c r="L5835" s="76">
        <v>2679.5610000000001</v>
      </c>
      <c r="M5835" s="75">
        <v>1631.9880000000001</v>
      </c>
      <c r="N5835" s="75">
        <v>1631.9880000000001</v>
      </c>
      <c r="O5835" s="75">
        <v>1631.9880000000001</v>
      </c>
      <c r="P5835" s="77">
        <v>1269.3239999999998</v>
      </c>
      <c r="Q5835" s="77">
        <v>2679.5610000000001</v>
      </c>
    </row>
    <row r="5836" spans="1:17" x14ac:dyDescent="0.2">
      <c r="A5836" s="19">
        <v>32600157</v>
      </c>
      <c r="B5836" s="19" t="s">
        <v>801</v>
      </c>
      <c r="C5836" s="72" t="s">
        <v>49</v>
      </c>
      <c r="D5836" s="73">
        <v>164.5</v>
      </c>
      <c r="E5836" s="74">
        <v>138.98899999999998</v>
      </c>
      <c r="G5836" s="75">
        <v>2021.77053</v>
      </c>
      <c r="H5836" s="75">
        <v>1686.3876</v>
      </c>
      <c r="I5836" s="75">
        <v>1631.9880000000001</v>
      </c>
      <c r="J5836" s="75">
        <v>1541.3219999999999</v>
      </c>
      <c r="K5836" s="75">
        <v>1269.3239999999998</v>
      </c>
      <c r="L5836" s="76">
        <v>2679.5610000000001</v>
      </c>
      <c r="M5836" s="75">
        <v>1631.9880000000001</v>
      </c>
      <c r="N5836" s="75">
        <v>1631.9880000000001</v>
      </c>
      <c r="O5836" s="75">
        <v>1631.9880000000001</v>
      </c>
      <c r="P5836" s="77">
        <v>1269.3239999999998</v>
      </c>
      <c r="Q5836" s="77">
        <v>2679.5610000000001</v>
      </c>
    </row>
    <row r="5837" spans="1:17" x14ac:dyDescent="0.2">
      <c r="A5837" s="19">
        <v>32600165</v>
      </c>
      <c r="B5837" s="19" t="s">
        <v>1971</v>
      </c>
      <c r="C5837" s="72"/>
      <c r="D5837" s="73">
        <v>45.25</v>
      </c>
      <c r="E5837" s="74">
        <v>0</v>
      </c>
      <c r="G5837" s="75">
        <v>2021.77053</v>
      </c>
      <c r="H5837" s="75">
        <v>1686.3876</v>
      </c>
      <c r="I5837" s="75">
        <v>1631.9880000000001</v>
      </c>
      <c r="J5837" s="75">
        <v>1541.3219999999999</v>
      </c>
      <c r="K5837" s="75">
        <v>1269.3239999999998</v>
      </c>
      <c r="L5837" s="76">
        <v>2679.5610000000001</v>
      </c>
      <c r="M5837" s="75">
        <v>1631.9880000000001</v>
      </c>
      <c r="N5837" s="75">
        <v>1631.9880000000001</v>
      </c>
      <c r="O5837" s="75">
        <v>1631.9880000000001</v>
      </c>
      <c r="P5837" s="77">
        <v>1269.3239999999998</v>
      </c>
      <c r="Q5837" s="77">
        <v>2679.5610000000001</v>
      </c>
    </row>
    <row r="5838" spans="1:17" x14ac:dyDescent="0.2">
      <c r="A5838" s="19">
        <v>32600173</v>
      </c>
      <c r="B5838" s="19" t="s">
        <v>4955</v>
      </c>
      <c r="C5838" s="72"/>
      <c r="D5838" s="73">
        <v>25.5</v>
      </c>
      <c r="E5838" s="74">
        <v>0</v>
      </c>
      <c r="G5838" s="75">
        <v>0.54612499999999997</v>
      </c>
      <c r="H5838" s="75">
        <v>1.1625000000000001</v>
      </c>
      <c r="I5838" s="75">
        <v>1.1250000000000002</v>
      </c>
      <c r="J5838" s="75">
        <v>1.0625</v>
      </c>
      <c r="K5838" s="75">
        <v>0.875</v>
      </c>
      <c r="L5838" s="74" t="s">
        <v>674</v>
      </c>
      <c r="M5838" s="75">
        <v>1.1250000000000002</v>
      </c>
      <c r="N5838" s="75">
        <v>1.1250000000000002</v>
      </c>
      <c r="O5838" s="75">
        <v>1.1250000000000002</v>
      </c>
      <c r="P5838" s="75">
        <v>0.54612499999999997</v>
      </c>
      <c r="Q5838" s="75">
        <v>1.1625000000000001</v>
      </c>
    </row>
    <row r="5839" spans="1:17" x14ac:dyDescent="0.2">
      <c r="A5839" s="19">
        <v>32600181</v>
      </c>
      <c r="B5839" s="19" t="s">
        <v>1972</v>
      </c>
      <c r="C5839" s="72"/>
      <c r="D5839" s="73">
        <v>36</v>
      </c>
      <c r="E5839" s="74">
        <v>0</v>
      </c>
      <c r="G5839" s="75">
        <v>6.4748580000000002</v>
      </c>
      <c r="H5839" s="75">
        <v>13.7826</v>
      </c>
      <c r="I5839" s="75">
        <v>13.338000000000003</v>
      </c>
      <c r="J5839" s="75">
        <v>12.597</v>
      </c>
      <c r="K5839" s="75">
        <v>10.373999999999999</v>
      </c>
      <c r="L5839" s="74" t="s">
        <v>674</v>
      </c>
      <c r="M5839" s="75">
        <v>13.338000000000003</v>
      </c>
      <c r="N5839" s="75">
        <v>13.338000000000003</v>
      </c>
      <c r="O5839" s="75">
        <v>13.338000000000003</v>
      </c>
      <c r="P5839" s="75">
        <v>6.4748580000000002</v>
      </c>
      <c r="Q5839" s="75">
        <v>13.7826</v>
      </c>
    </row>
    <row r="5840" spans="1:17" x14ac:dyDescent="0.2">
      <c r="A5840" s="19">
        <v>32600199</v>
      </c>
      <c r="B5840" s="19" t="s">
        <v>4746</v>
      </c>
      <c r="C5840" s="72"/>
      <c r="D5840" s="73">
        <v>103.75</v>
      </c>
      <c r="E5840" s="74">
        <v>0</v>
      </c>
      <c r="G5840" s="75">
        <v>4.0893839999999999</v>
      </c>
      <c r="H5840" s="75">
        <v>8.7048000000000005</v>
      </c>
      <c r="I5840" s="75">
        <v>8.4240000000000013</v>
      </c>
      <c r="J5840" s="75">
        <v>7.9559999999999995</v>
      </c>
      <c r="K5840" s="75">
        <v>6.5519999999999996</v>
      </c>
      <c r="L5840" s="74" t="s">
        <v>674</v>
      </c>
      <c r="M5840" s="75">
        <v>8.4240000000000013</v>
      </c>
      <c r="N5840" s="75">
        <v>8.4240000000000013</v>
      </c>
      <c r="O5840" s="75">
        <v>8.4240000000000013</v>
      </c>
      <c r="P5840" s="75">
        <v>4.0893839999999999</v>
      </c>
      <c r="Q5840" s="75">
        <v>8.7048000000000005</v>
      </c>
    </row>
    <row r="5841" spans="1:17" x14ac:dyDescent="0.2">
      <c r="A5841" s="19">
        <v>32600223</v>
      </c>
      <c r="B5841" s="19" t="s">
        <v>1462</v>
      </c>
      <c r="C5841" s="72"/>
      <c r="D5841" s="73">
        <v>242.75</v>
      </c>
      <c r="E5841" s="74">
        <v>0</v>
      </c>
      <c r="G5841" s="75">
        <v>14.090025000000001</v>
      </c>
      <c r="H5841" s="75">
        <v>29.992500000000003</v>
      </c>
      <c r="I5841" s="75">
        <v>29.025000000000006</v>
      </c>
      <c r="J5841" s="75">
        <v>27.412499999999998</v>
      </c>
      <c r="K5841" s="75">
        <v>22.574999999999999</v>
      </c>
      <c r="L5841" s="74" t="s">
        <v>674</v>
      </c>
      <c r="M5841" s="75">
        <v>29.025000000000006</v>
      </c>
      <c r="N5841" s="75">
        <v>29.025000000000006</v>
      </c>
      <c r="O5841" s="75">
        <v>29.025000000000006</v>
      </c>
      <c r="P5841" s="75">
        <v>14.090025000000001</v>
      </c>
      <c r="Q5841" s="75">
        <v>29.992500000000003</v>
      </c>
    </row>
    <row r="5842" spans="1:17" x14ac:dyDescent="0.2">
      <c r="A5842" s="19">
        <v>32600231</v>
      </c>
      <c r="B5842" s="19" t="s">
        <v>2888</v>
      </c>
      <c r="C5842" s="72"/>
      <c r="D5842" s="73">
        <v>265.25</v>
      </c>
      <c r="E5842" s="74">
        <v>0</v>
      </c>
      <c r="G5842" s="75">
        <v>5.6709620000000003</v>
      </c>
      <c r="H5842" s="75">
        <v>12.071400000000001</v>
      </c>
      <c r="I5842" s="75">
        <v>11.682000000000002</v>
      </c>
      <c r="J5842" s="75">
        <v>11.032999999999999</v>
      </c>
      <c r="K5842" s="75">
        <v>9.0860000000000003</v>
      </c>
      <c r="L5842" s="74" t="s">
        <v>674</v>
      </c>
      <c r="M5842" s="75">
        <v>11.682000000000002</v>
      </c>
      <c r="N5842" s="75">
        <v>11.682000000000002</v>
      </c>
      <c r="O5842" s="75">
        <v>11.682000000000002</v>
      </c>
      <c r="P5842" s="75">
        <v>5.6709620000000003</v>
      </c>
      <c r="Q5842" s="75">
        <v>12.071400000000001</v>
      </c>
    </row>
    <row r="5843" spans="1:17" x14ac:dyDescent="0.2">
      <c r="A5843" s="19">
        <v>32600249</v>
      </c>
      <c r="B5843" s="19" t="s">
        <v>1149</v>
      </c>
      <c r="C5843" s="72"/>
      <c r="D5843" s="73">
        <v>7.25</v>
      </c>
      <c r="E5843" s="74">
        <v>0</v>
      </c>
      <c r="G5843" s="75">
        <v>72.960380000000001</v>
      </c>
      <c r="H5843" s="75">
        <v>90.051900000000003</v>
      </c>
      <c r="I5843" s="75">
        <v>87.147000000000006</v>
      </c>
      <c r="J5843" s="75">
        <v>82.305499999999995</v>
      </c>
      <c r="K5843" s="75">
        <v>67.780999999999992</v>
      </c>
      <c r="L5843" s="76">
        <v>98.12700000000001</v>
      </c>
      <c r="M5843" s="75">
        <v>87.147000000000006</v>
      </c>
      <c r="N5843" s="75">
        <v>87.147000000000006</v>
      </c>
      <c r="O5843" s="75">
        <v>87.147000000000006</v>
      </c>
      <c r="P5843" s="77">
        <v>67.780999999999992</v>
      </c>
      <c r="Q5843" s="77">
        <v>98.12700000000001</v>
      </c>
    </row>
    <row r="5844" spans="1:17" x14ac:dyDescent="0.2">
      <c r="A5844" s="19">
        <v>32600256</v>
      </c>
      <c r="B5844" s="19" t="s">
        <v>1223</v>
      </c>
      <c r="C5844" s="72"/>
      <c r="D5844" s="73">
        <v>56.75</v>
      </c>
      <c r="E5844" s="74">
        <v>0</v>
      </c>
      <c r="G5844" s="75">
        <v>13.76235</v>
      </c>
      <c r="H5844" s="75">
        <v>29.295000000000002</v>
      </c>
      <c r="I5844" s="75">
        <v>28.350000000000005</v>
      </c>
      <c r="J5844" s="75">
        <v>26.774999999999999</v>
      </c>
      <c r="K5844" s="75">
        <v>22.049999999999997</v>
      </c>
      <c r="L5844" s="74" t="s">
        <v>674</v>
      </c>
      <c r="M5844" s="75">
        <v>28.350000000000005</v>
      </c>
      <c r="N5844" s="75">
        <v>28.350000000000005</v>
      </c>
      <c r="O5844" s="75">
        <v>28.350000000000005</v>
      </c>
      <c r="P5844" s="75">
        <v>13.76235</v>
      </c>
      <c r="Q5844" s="75">
        <v>29.295000000000002</v>
      </c>
    </row>
    <row r="5845" spans="1:17" x14ac:dyDescent="0.2">
      <c r="A5845" s="19">
        <v>32600264</v>
      </c>
      <c r="B5845" s="19" t="s">
        <v>2848</v>
      </c>
      <c r="C5845" s="72"/>
      <c r="D5845" s="73">
        <v>5.25</v>
      </c>
      <c r="E5845" s="74">
        <v>0</v>
      </c>
      <c r="G5845" s="75">
        <v>4.0413250000000005</v>
      </c>
      <c r="H5845" s="75">
        <v>8.6025000000000009</v>
      </c>
      <c r="I5845" s="75">
        <v>8.3250000000000011</v>
      </c>
      <c r="J5845" s="75">
        <v>7.8624999999999998</v>
      </c>
      <c r="K5845" s="75">
        <v>6.4749999999999996</v>
      </c>
      <c r="L5845" s="74" t="s">
        <v>674</v>
      </c>
      <c r="M5845" s="75">
        <v>8.3250000000000011</v>
      </c>
      <c r="N5845" s="75">
        <v>8.3250000000000011</v>
      </c>
      <c r="O5845" s="75">
        <v>8.3250000000000011</v>
      </c>
      <c r="P5845" s="75">
        <v>4.0413250000000005</v>
      </c>
      <c r="Q5845" s="75">
        <v>8.6025000000000009</v>
      </c>
    </row>
    <row r="5846" spans="1:17" x14ac:dyDescent="0.2">
      <c r="A5846" s="19">
        <v>32600272</v>
      </c>
      <c r="B5846" s="19" t="s">
        <v>3128</v>
      </c>
      <c r="C5846" s="72"/>
      <c r="D5846" s="73">
        <v>36.75</v>
      </c>
      <c r="E5846" s="74">
        <v>0</v>
      </c>
      <c r="G5846" s="75">
        <v>46.612519999999996</v>
      </c>
      <c r="H5846" s="75">
        <v>149.57190000000003</v>
      </c>
      <c r="I5846" s="75">
        <v>144.74700000000001</v>
      </c>
      <c r="J5846" s="75">
        <v>136.7055</v>
      </c>
      <c r="K5846" s="75">
        <v>112.581</v>
      </c>
      <c r="L5846" s="76">
        <v>129.15</v>
      </c>
      <c r="M5846" s="75">
        <v>144.74700000000001</v>
      </c>
      <c r="N5846" s="75">
        <v>144.74700000000001</v>
      </c>
      <c r="O5846" s="75">
        <v>144.74700000000001</v>
      </c>
      <c r="P5846" s="77">
        <v>46.612519999999996</v>
      </c>
      <c r="Q5846" s="77">
        <v>149.57190000000003</v>
      </c>
    </row>
    <row r="5847" spans="1:17" x14ac:dyDescent="0.2">
      <c r="A5847" s="19">
        <v>32600280</v>
      </c>
      <c r="B5847" s="19" t="s">
        <v>3711</v>
      </c>
      <c r="C5847" s="72"/>
      <c r="D5847" s="73">
        <v>10.75</v>
      </c>
      <c r="E5847" s="74">
        <v>0</v>
      </c>
      <c r="G5847" s="75">
        <v>25.910630000000001</v>
      </c>
      <c r="H5847" s="75">
        <v>83.644199999999998</v>
      </c>
      <c r="I5847" s="75">
        <v>80.945999999999998</v>
      </c>
      <c r="J5847" s="75">
        <v>76.448999999999998</v>
      </c>
      <c r="K5847" s="75">
        <v>62.957999999999991</v>
      </c>
      <c r="L5847" s="76">
        <v>54.423000000000002</v>
      </c>
      <c r="M5847" s="75">
        <v>80.945999999999998</v>
      </c>
      <c r="N5847" s="75">
        <v>80.945999999999998</v>
      </c>
      <c r="O5847" s="75">
        <v>80.945999999999998</v>
      </c>
      <c r="P5847" s="77">
        <v>25.910630000000001</v>
      </c>
      <c r="Q5847" s="77">
        <v>83.644199999999998</v>
      </c>
    </row>
    <row r="5848" spans="1:17" x14ac:dyDescent="0.2">
      <c r="A5848" s="19">
        <v>32600298</v>
      </c>
      <c r="B5848" s="19" t="s">
        <v>117</v>
      </c>
      <c r="C5848" s="72"/>
      <c r="D5848" s="73">
        <v>9.75</v>
      </c>
      <c r="E5848" s="74">
        <v>0</v>
      </c>
      <c r="G5848" s="75">
        <v>25.910630000000001</v>
      </c>
      <c r="H5848" s="75">
        <v>94.934399999999997</v>
      </c>
      <c r="I5848" s="75">
        <v>91.872</v>
      </c>
      <c r="J5848" s="75">
        <v>86.768000000000001</v>
      </c>
      <c r="K5848" s="75">
        <v>71.455999999999989</v>
      </c>
      <c r="L5848" s="76">
        <v>54.423000000000002</v>
      </c>
      <c r="M5848" s="75">
        <v>91.872</v>
      </c>
      <c r="N5848" s="75">
        <v>91.872</v>
      </c>
      <c r="O5848" s="75">
        <v>91.872</v>
      </c>
      <c r="P5848" s="77">
        <v>25.910630000000001</v>
      </c>
      <c r="Q5848" s="77">
        <v>94.934399999999997</v>
      </c>
    </row>
    <row r="5849" spans="1:17" x14ac:dyDescent="0.2">
      <c r="A5849" s="19">
        <v>32600306</v>
      </c>
      <c r="B5849" s="19" t="s">
        <v>2715</v>
      </c>
      <c r="C5849" s="72"/>
      <c r="D5849" s="73">
        <v>132.75</v>
      </c>
      <c r="E5849" s="74">
        <v>0</v>
      </c>
      <c r="G5849" s="75">
        <v>25.910630000000001</v>
      </c>
      <c r="H5849" s="75">
        <v>84.983400000000003</v>
      </c>
      <c r="I5849" s="75">
        <v>82.242000000000004</v>
      </c>
      <c r="J5849" s="75">
        <v>77.672999999999988</v>
      </c>
      <c r="K5849" s="75">
        <v>63.965999999999994</v>
      </c>
      <c r="L5849" s="76">
        <v>54.423000000000002</v>
      </c>
      <c r="M5849" s="75">
        <v>82.242000000000004</v>
      </c>
      <c r="N5849" s="75">
        <v>82.242000000000004</v>
      </c>
      <c r="O5849" s="75">
        <v>82.242000000000004</v>
      </c>
      <c r="P5849" s="77">
        <v>25.910630000000001</v>
      </c>
      <c r="Q5849" s="77">
        <v>84.983400000000003</v>
      </c>
    </row>
    <row r="5850" spans="1:17" x14ac:dyDescent="0.2">
      <c r="A5850" s="19">
        <v>32600314</v>
      </c>
      <c r="B5850" s="19" t="s">
        <v>2711</v>
      </c>
      <c r="C5850" s="72"/>
      <c r="D5850" s="73">
        <v>80.25</v>
      </c>
      <c r="E5850" s="74">
        <v>0</v>
      </c>
      <c r="G5850" s="75">
        <v>44.598751999999998</v>
      </c>
      <c r="H5850" s="75">
        <v>94.934399999999997</v>
      </c>
      <c r="I5850" s="75">
        <v>91.872000000000014</v>
      </c>
      <c r="J5850" s="75">
        <v>86.768000000000001</v>
      </c>
      <c r="K5850" s="75">
        <v>71.455999999999989</v>
      </c>
      <c r="L5850" s="74" t="s">
        <v>674</v>
      </c>
      <c r="M5850" s="75">
        <v>91.872000000000014</v>
      </c>
      <c r="N5850" s="75">
        <v>91.872000000000014</v>
      </c>
      <c r="O5850" s="75">
        <v>91.872000000000014</v>
      </c>
      <c r="P5850" s="75">
        <v>44.598751999999998</v>
      </c>
      <c r="Q5850" s="75">
        <v>94.934399999999997</v>
      </c>
    </row>
    <row r="5851" spans="1:17" x14ac:dyDescent="0.2">
      <c r="A5851" s="19">
        <v>32600322</v>
      </c>
      <c r="B5851" s="19" t="s">
        <v>2722</v>
      </c>
      <c r="C5851" s="20">
        <v>96416</v>
      </c>
      <c r="D5851" s="73">
        <v>1240</v>
      </c>
      <c r="E5851" s="74">
        <v>382.51299999999998</v>
      </c>
      <c r="G5851" s="75">
        <v>25.910630000000001</v>
      </c>
      <c r="H5851" s="75">
        <v>85.578599999999994</v>
      </c>
      <c r="I5851" s="75">
        <v>82.817999999999998</v>
      </c>
      <c r="J5851" s="75">
        <v>78.216999999999999</v>
      </c>
      <c r="K5851" s="75">
        <v>64.413999999999987</v>
      </c>
      <c r="L5851" s="76">
        <v>54.423000000000002</v>
      </c>
      <c r="M5851" s="75">
        <v>82.817999999999998</v>
      </c>
      <c r="N5851" s="75">
        <v>82.817999999999998</v>
      </c>
      <c r="O5851" s="75">
        <v>82.817999999999998</v>
      </c>
      <c r="P5851" s="77">
        <v>25.910630000000001</v>
      </c>
      <c r="Q5851" s="77">
        <v>85.578599999999994</v>
      </c>
    </row>
    <row r="5852" spans="1:17" x14ac:dyDescent="0.2">
      <c r="A5852" s="19">
        <v>32600330</v>
      </c>
      <c r="B5852" s="19" t="s">
        <v>1205</v>
      </c>
      <c r="C5852" s="20">
        <v>51720</v>
      </c>
      <c r="D5852" s="73">
        <v>827</v>
      </c>
      <c r="E5852" s="74">
        <v>719.14099999999996</v>
      </c>
      <c r="G5852" s="75">
        <v>0</v>
      </c>
      <c r="H5852" s="75">
        <v>93.334800000000001</v>
      </c>
      <c r="I5852" s="75">
        <v>90.323999999999998</v>
      </c>
      <c r="J5852" s="75">
        <v>85.305999999999997</v>
      </c>
      <c r="K5852" s="75">
        <v>70.251999999999995</v>
      </c>
      <c r="L5852" s="76">
        <v>0</v>
      </c>
      <c r="M5852" s="75">
        <v>90.323999999999998</v>
      </c>
      <c r="N5852" s="75">
        <v>90.323999999999998</v>
      </c>
      <c r="O5852" s="75">
        <v>90.323999999999998</v>
      </c>
      <c r="P5852" s="77">
        <v>0</v>
      </c>
      <c r="Q5852" s="77">
        <v>93.334800000000001</v>
      </c>
    </row>
    <row r="5853" spans="1:17" x14ac:dyDescent="0.2">
      <c r="A5853" s="19">
        <v>32600348</v>
      </c>
      <c r="B5853" s="19" t="s">
        <v>1206</v>
      </c>
      <c r="C5853" s="20">
        <v>51700</v>
      </c>
      <c r="D5853" s="73">
        <v>359</v>
      </c>
      <c r="E5853" s="74">
        <v>247.10049999999998</v>
      </c>
      <c r="G5853" s="75">
        <v>0</v>
      </c>
      <c r="H5853" s="75">
        <v>89.540400000000005</v>
      </c>
      <c r="I5853" s="75">
        <v>86.652000000000001</v>
      </c>
      <c r="J5853" s="75">
        <v>81.837999999999994</v>
      </c>
      <c r="K5853" s="75">
        <v>67.396000000000001</v>
      </c>
      <c r="L5853" s="76">
        <v>0</v>
      </c>
      <c r="M5853" s="75">
        <v>86.652000000000001</v>
      </c>
      <c r="N5853" s="75">
        <v>86.652000000000001</v>
      </c>
      <c r="O5853" s="75">
        <v>86.652000000000001</v>
      </c>
      <c r="P5853" s="77">
        <v>0</v>
      </c>
      <c r="Q5853" s="77">
        <v>89.540400000000005</v>
      </c>
    </row>
    <row r="5854" spans="1:17" x14ac:dyDescent="0.2">
      <c r="A5854" s="19">
        <v>32600355</v>
      </c>
      <c r="B5854" s="19" t="s">
        <v>3685</v>
      </c>
      <c r="C5854" s="72"/>
      <c r="D5854" s="73">
        <v>397.75</v>
      </c>
      <c r="E5854" s="74">
        <v>0</v>
      </c>
      <c r="G5854" s="75">
        <v>9.5025750000000002</v>
      </c>
      <c r="H5854" s="75">
        <v>20.227500000000003</v>
      </c>
      <c r="I5854" s="75">
        <v>19.575000000000003</v>
      </c>
      <c r="J5854" s="75">
        <v>18.487500000000001</v>
      </c>
      <c r="K5854" s="75">
        <v>15.225</v>
      </c>
      <c r="L5854" s="74" t="s">
        <v>674</v>
      </c>
      <c r="M5854" s="75">
        <v>19.575000000000003</v>
      </c>
      <c r="N5854" s="75">
        <v>19.575000000000003</v>
      </c>
      <c r="O5854" s="75">
        <v>19.575000000000003</v>
      </c>
      <c r="P5854" s="75">
        <v>9.5025750000000002</v>
      </c>
      <c r="Q5854" s="75">
        <v>20.227500000000003</v>
      </c>
    </row>
    <row r="5855" spans="1:17" x14ac:dyDescent="0.2">
      <c r="A5855" s="19">
        <v>32600363</v>
      </c>
      <c r="B5855" s="19" t="s">
        <v>2382</v>
      </c>
      <c r="C5855" s="72"/>
      <c r="D5855" s="73">
        <v>584.75</v>
      </c>
      <c r="E5855" s="74">
        <v>0</v>
      </c>
      <c r="G5855" s="75">
        <v>0</v>
      </c>
      <c r="H5855" s="75">
        <v>328.55039999999997</v>
      </c>
      <c r="I5855" s="75">
        <v>317.952</v>
      </c>
      <c r="J5855" s="75">
        <v>300.28799999999995</v>
      </c>
      <c r="K5855" s="75">
        <v>247.29599999999996</v>
      </c>
      <c r="L5855" s="76">
        <v>0</v>
      </c>
      <c r="M5855" s="75">
        <v>317.952</v>
      </c>
      <c r="N5855" s="75">
        <v>317.952</v>
      </c>
      <c r="O5855" s="75">
        <v>317.952</v>
      </c>
      <c r="P5855" s="77">
        <v>0</v>
      </c>
      <c r="Q5855" s="77">
        <v>328.55039999999997</v>
      </c>
    </row>
    <row r="5856" spans="1:17" x14ac:dyDescent="0.2">
      <c r="A5856" s="19">
        <v>32600371</v>
      </c>
      <c r="B5856" s="19" t="s">
        <v>4526</v>
      </c>
      <c r="C5856" s="72"/>
      <c r="D5856" s="73">
        <v>754</v>
      </c>
      <c r="E5856" s="74">
        <v>0</v>
      </c>
      <c r="G5856" s="75">
        <v>0</v>
      </c>
      <c r="H5856" s="75">
        <v>328.55039999999997</v>
      </c>
      <c r="I5856" s="75">
        <v>317.952</v>
      </c>
      <c r="J5856" s="75">
        <v>300.28799999999995</v>
      </c>
      <c r="K5856" s="75">
        <v>247.29599999999996</v>
      </c>
      <c r="L5856" s="76">
        <v>0</v>
      </c>
      <c r="M5856" s="75">
        <v>317.952</v>
      </c>
      <c r="N5856" s="75">
        <v>317.952</v>
      </c>
      <c r="O5856" s="75">
        <v>317.952</v>
      </c>
      <c r="P5856" s="77">
        <v>0</v>
      </c>
      <c r="Q5856" s="77">
        <v>328.55039999999997</v>
      </c>
    </row>
    <row r="5857" spans="1:17" x14ac:dyDescent="0.2">
      <c r="A5857" s="19">
        <v>32600389</v>
      </c>
      <c r="B5857" s="19" t="s">
        <v>2900</v>
      </c>
      <c r="C5857" s="72"/>
      <c r="D5857" s="73">
        <v>160.75</v>
      </c>
      <c r="E5857" s="74">
        <v>0</v>
      </c>
      <c r="G5857" s="75">
        <v>0</v>
      </c>
      <c r="H5857" s="75">
        <v>346.91789999999997</v>
      </c>
      <c r="I5857" s="75">
        <v>335.72699999999998</v>
      </c>
      <c r="J5857" s="75">
        <v>317.07549999999998</v>
      </c>
      <c r="K5857" s="75">
        <v>261.12099999999998</v>
      </c>
      <c r="L5857" s="76">
        <v>0</v>
      </c>
      <c r="M5857" s="75">
        <v>335.72699999999998</v>
      </c>
      <c r="N5857" s="75">
        <v>335.72699999999998</v>
      </c>
      <c r="O5857" s="75">
        <v>335.72699999999998</v>
      </c>
      <c r="P5857" s="77">
        <v>0</v>
      </c>
      <c r="Q5857" s="77">
        <v>346.91789999999997</v>
      </c>
    </row>
    <row r="5858" spans="1:17" x14ac:dyDescent="0.2">
      <c r="A5858" s="19">
        <v>32600397</v>
      </c>
      <c r="B5858" s="19" t="s">
        <v>3682</v>
      </c>
      <c r="C5858" s="72"/>
      <c r="D5858" s="73">
        <v>1833.75</v>
      </c>
      <c r="E5858" s="74">
        <v>0</v>
      </c>
      <c r="G5858" s="75">
        <v>0</v>
      </c>
      <c r="H5858" s="75">
        <v>22.32</v>
      </c>
      <c r="I5858" s="75">
        <v>21.6</v>
      </c>
      <c r="J5858" s="75">
        <v>20.399999999999999</v>
      </c>
      <c r="K5858" s="75">
        <v>16.799999999999997</v>
      </c>
      <c r="L5858" s="76">
        <v>0</v>
      </c>
      <c r="M5858" s="75">
        <v>21.6</v>
      </c>
      <c r="N5858" s="75">
        <v>21.6</v>
      </c>
      <c r="O5858" s="75">
        <v>21.6</v>
      </c>
      <c r="P5858" s="77">
        <v>0</v>
      </c>
      <c r="Q5858" s="77">
        <v>22.32</v>
      </c>
    </row>
    <row r="5859" spans="1:17" x14ac:dyDescent="0.2">
      <c r="A5859" s="19">
        <v>32600405</v>
      </c>
      <c r="B5859" s="19" t="s">
        <v>3679</v>
      </c>
      <c r="C5859" s="72"/>
      <c r="D5859" s="73">
        <v>643.5</v>
      </c>
      <c r="E5859" s="74">
        <v>0</v>
      </c>
      <c r="G5859" s="75">
        <v>0</v>
      </c>
      <c r="H5859" s="75">
        <v>32.550000000000004</v>
      </c>
      <c r="I5859" s="75">
        <v>31.5</v>
      </c>
      <c r="J5859" s="75">
        <v>29.75</v>
      </c>
      <c r="K5859" s="75">
        <v>24.5</v>
      </c>
      <c r="L5859" s="76">
        <v>0</v>
      </c>
      <c r="M5859" s="75">
        <v>31.5</v>
      </c>
      <c r="N5859" s="75">
        <v>31.5</v>
      </c>
      <c r="O5859" s="75">
        <v>31.5</v>
      </c>
      <c r="P5859" s="77">
        <v>0</v>
      </c>
      <c r="Q5859" s="77">
        <v>32.550000000000004</v>
      </c>
    </row>
    <row r="5860" spans="1:17" x14ac:dyDescent="0.2">
      <c r="A5860" s="19">
        <v>32600413</v>
      </c>
      <c r="B5860" s="19" t="s">
        <v>4534</v>
      </c>
      <c r="C5860" s="72"/>
      <c r="D5860" s="73">
        <v>93.5</v>
      </c>
      <c r="E5860" s="74">
        <v>0</v>
      </c>
      <c r="G5860" s="75">
        <v>0</v>
      </c>
      <c r="H5860" s="75">
        <v>13.950000000000001</v>
      </c>
      <c r="I5860" s="75">
        <v>13.5</v>
      </c>
      <c r="J5860" s="75">
        <v>12.75</v>
      </c>
      <c r="K5860" s="75">
        <v>10.5</v>
      </c>
      <c r="L5860" s="76">
        <v>0</v>
      </c>
      <c r="M5860" s="75">
        <v>13.5</v>
      </c>
      <c r="N5860" s="75">
        <v>13.5</v>
      </c>
      <c r="O5860" s="75">
        <v>13.5</v>
      </c>
      <c r="P5860" s="77">
        <v>0</v>
      </c>
      <c r="Q5860" s="77">
        <v>13.950000000000001</v>
      </c>
    </row>
    <row r="5861" spans="1:17" x14ac:dyDescent="0.2">
      <c r="A5861" s="19">
        <v>32600538</v>
      </c>
      <c r="B5861" s="19" t="s">
        <v>878</v>
      </c>
      <c r="C5861" s="20">
        <v>36591</v>
      </c>
      <c r="D5861" s="73">
        <v>124</v>
      </c>
      <c r="E5861" s="74">
        <v>133.5265</v>
      </c>
      <c r="G5861" s="75">
        <v>5.3214420000000002</v>
      </c>
      <c r="H5861" s="75">
        <v>11.327400000000001</v>
      </c>
      <c r="I5861" s="75">
        <v>10.962000000000002</v>
      </c>
      <c r="J5861" s="75">
        <v>10.353</v>
      </c>
      <c r="K5861" s="75">
        <v>8.5259999999999998</v>
      </c>
      <c r="L5861" s="74" t="s">
        <v>674</v>
      </c>
      <c r="M5861" s="75">
        <v>10.962000000000002</v>
      </c>
      <c r="N5861" s="75">
        <v>10.962000000000002</v>
      </c>
      <c r="O5861" s="75">
        <v>10.962000000000002</v>
      </c>
      <c r="P5861" s="75">
        <v>5.3214420000000002</v>
      </c>
      <c r="Q5861" s="75">
        <v>11.327400000000001</v>
      </c>
    </row>
    <row r="5862" spans="1:17" x14ac:dyDescent="0.2">
      <c r="A5862" s="19">
        <v>32600553</v>
      </c>
      <c r="B5862" s="19" t="s">
        <v>860</v>
      </c>
      <c r="C5862" s="72"/>
      <c r="D5862" s="73">
        <v>9.5</v>
      </c>
      <c r="E5862" s="74">
        <v>0</v>
      </c>
      <c r="G5862" s="75">
        <v>66.518025000000009</v>
      </c>
      <c r="H5862" s="75">
        <v>141.5925</v>
      </c>
      <c r="I5862" s="75">
        <v>137.02500000000003</v>
      </c>
      <c r="J5862" s="75">
        <v>129.41249999999999</v>
      </c>
      <c r="K5862" s="75">
        <v>106.57499999999999</v>
      </c>
      <c r="L5862" s="74" t="s">
        <v>674</v>
      </c>
      <c r="M5862" s="75">
        <v>137.02500000000003</v>
      </c>
      <c r="N5862" s="75">
        <v>137.02500000000003</v>
      </c>
      <c r="O5862" s="75">
        <v>137.02500000000003</v>
      </c>
      <c r="P5862" s="75">
        <v>66.518025000000009</v>
      </c>
      <c r="Q5862" s="75">
        <v>141.5925</v>
      </c>
    </row>
    <row r="5863" spans="1:17" x14ac:dyDescent="0.2">
      <c r="A5863" s="19">
        <v>32600561</v>
      </c>
      <c r="B5863" s="19" t="s">
        <v>862</v>
      </c>
      <c r="C5863" s="72"/>
      <c r="D5863" s="73">
        <v>8.5</v>
      </c>
      <c r="E5863" s="74">
        <v>0</v>
      </c>
      <c r="G5863" s="75">
        <v>0</v>
      </c>
      <c r="H5863" s="75">
        <v>328.55039999999997</v>
      </c>
      <c r="I5863" s="75">
        <v>317.952</v>
      </c>
      <c r="J5863" s="75">
        <v>300.28799999999995</v>
      </c>
      <c r="K5863" s="75">
        <v>247.29599999999996</v>
      </c>
      <c r="L5863" s="76">
        <v>0</v>
      </c>
      <c r="M5863" s="75">
        <v>317.952</v>
      </c>
      <c r="N5863" s="75">
        <v>317.952</v>
      </c>
      <c r="O5863" s="75">
        <v>317.952</v>
      </c>
      <c r="P5863" s="77">
        <v>0</v>
      </c>
      <c r="Q5863" s="77">
        <v>328.55039999999997</v>
      </c>
    </row>
    <row r="5864" spans="1:17" x14ac:dyDescent="0.2">
      <c r="A5864" s="19">
        <v>32600579</v>
      </c>
      <c r="B5864" s="19" t="s">
        <v>870</v>
      </c>
      <c r="C5864" s="72"/>
      <c r="D5864" s="73">
        <v>7.25</v>
      </c>
      <c r="E5864" s="74">
        <v>0</v>
      </c>
      <c r="G5864" s="75">
        <v>16.811912</v>
      </c>
      <c r="H5864" s="75">
        <v>35.7864</v>
      </c>
      <c r="I5864" s="75">
        <v>34.632000000000005</v>
      </c>
      <c r="J5864" s="75">
        <v>32.707999999999998</v>
      </c>
      <c r="K5864" s="75">
        <v>26.935999999999996</v>
      </c>
      <c r="L5864" s="74" t="s">
        <v>674</v>
      </c>
      <c r="M5864" s="75">
        <v>34.632000000000005</v>
      </c>
      <c r="N5864" s="75">
        <v>34.632000000000005</v>
      </c>
      <c r="O5864" s="75">
        <v>34.632000000000005</v>
      </c>
      <c r="P5864" s="75">
        <v>16.811912</v>
      </c>
      <c r="Q5864" s="75">
        <v>35.7864</v>
      </c>
    </row>
    <row r="5865" spans="1:17" x14ac:dyDescent="0.2">
      <c r="A5865" s="19">
        <v>32600587</v>
      </c>
      <c r="B5865" s="19" t="s">
        <v>871</v>
      </c>
      <c r="C5865" s="72"/>
      <c r="D5865" s="73">
        <v>20.5</v>
      </c>
      <c r="E5865" s="74">
        <v>0</v>
      </c>
      <c r="G5865" s="75">
        <v>52.707616000000002</v>
      </c>
      <c r="H5865" s="75">
        <v>112.1952</v>
      </c>
      <c r="I5865" s="75">
        <v>108.57600000000002</v>
      </c>
      <c r="J5865" s="75">
        <v>102.544</v>
      </c>
      <c r="K5865" s="75">
        <v>84.447999999999993</v>
      </c>
      <c r="L5865" s="74" t="s">
        <v>674</v>
      </c>
      <c r="M5865" s="75">
        <v>108.57600000000002</v>
      </c>
      <c r="N5865" s="75">
        <v>108.57600000000002</v>
      </c>
      <c r="O5865" s="75">
        <v>108.57600000000002</v>
      </c>
      <c r="P5865" s="75">
        <v>52.707616000000002</v>
      </c>
      <c r="Q5865" s="75">
        <v>112.1952</v>
      </c>
    </row>
    <row r="5866" spans="1:17" x14ac:dyDescent="0.2">
      <c r="A5866" s="19">
        <v>32600595</v>
      </c>
      <c r="B5866" s="19" t="s">
        <v>875</v>
      </c>
      <c r="C5866" s="72"/>
      <c r="D5866" s="73">
        <v>4.25</v>
      </c>
      <c r="E5866" s="74">
        <v>0</v>
      </c>
      <c r="G5866" s="75">
        <v>0</v>
      </c>
      <c r="H5866" s="75">
        <v>636.90120000000002</v>
      </c>
      <c r="I5866" s="75">
        <v>616.35599999999999</v>
      </c>
      <c r="J5866" s="75">
        <v>582.11400000000003</v>
      </c>
      <c r="K5866" s="75">
        <v>479.38799999999998</v>
      </c>
      <c r="L5866" s="76">
        <v>0</v>
      </c>
      <c r="M5866" s="75">
        <v>616.35599999999999</v>
      </c>
      <c r="N5866" s="75">
        <v>616.35599999999999</v>
      </c>
      <c r="O5866" s="75">
        <v>616.35599999999999</v>
      </c>
      <c r="P5866" s="77">
        <v>0</v>
      </c>
      <c r="Q5866" s="77">
        <v>636.90120000000002</v>
      </c>
    </row>
    <row r="5867" spans="1:17" x14ac:dyDescent="0.2">
      <c r="A5867" s="19">
        <v>32600603</v>
      </c>
      <c r="B5867" s="19" t="s">
        <v>863</v>
      </c>
      <c r="C5867" s="72"/>
      <c r="D5867" s="73">
        <v>6.25</v>
      </c>
      <c r="E5867" s="74">
        <v>0</v>
      </c>
      <c r="G5867" s="75">
        <v>2.7306249999999999</v>
      </c>
      <c r="H5867" s="75">
        <v>5.8125</v>
      </c>
      <c r="I5867" s="75">
        <v>5.6250000000000009</v>
      </c>
      <c r="J5867" s="75">
        <v>5.3125</v>
      </c>
      <c r="K5867" s="75">
        <v>4.375</v>
      </c>
      <c r="L5867" s="74" t="s">
        <v>674</v>
      </c>
      <c r="M5867" s="75">
        <v>5.6250000000000009</v>
      </c>
      <c r="N5867" s="75">
        <v>5.6250000000000009</v>
      </c>
      <c r="O5867" s="75">
        <v>5.6250000000000009</v>
      </c>
      <c r="P5867" s="75">
        <v>2.7306249999999999</v>
      </c>
      <c r="Q5867" s="75">
        <v>5.8125</v>
      </c>
    </row>
    <row r="5868" spans="1:17" x14ac:dyDescent="0.2">
      <c r="A5868" s="19">
        <v>32600611</v>
      </c>
      <c r="B5868" s="19" t="s">
        <v>876</v>
      </c>
      <c r="C5868" s="72"/>
      <c r="D5868" s="73">
        <v>51.5</v>
      </c>
      <c r="E5868" s="74">
        <v>0</v>
      </c>
      <c r="G5868" s="75">
        <v>0</v>
      </c>
      <c r="H5868" s="75">
        <v>911.34420000000011</v>
      </c>
      <c r="I5868" s="75">
        <v>881.94600000000003</v>
      </c>
      <c r="J5868" s="75">
        <v>832.94900000000007</v>
      </c>
      <c r="K5868" s="75">
        <v>685.95799999999997</v>
      </c>
      <c r="L5868" s="76">
        <v>0</v>
      </c>
      <c r="M5868" s="75">
        <v>881.94600000000003</v>
      </c>
      <c r="N5868" s="75">
        <v>881.94600000000003</v>
      </c>
      <c r="O5868" s="75">
        <v>881.94600000000003</v>
      </c>
      <c r="P5868" s="77">
        <v>0</v>
      </c>
      <c r="Q5868" s="77">
        <v>911.34420000000011</v>
      </c>
    </row>
    <row r="5869" spans="1:17" x14ac:dyDescent="0.2">
      <c r="A5869" s="19">
        <v>32600629</v>
      </c>
      <c r="B5869" s="19" t="s">
        <v>865</v>
      </c>
      <c r="C5869" s="72"/>
      <c r="D5869" s="73">
        <v>11</v>
      </c>
      <c r="E5869" s="74">
        <v>0</v>
      </c>
      <c r="G5869" s="75">
        <v>34.349078000000006</v>
      </c>
      <c r="H5869" s="75">
        <v>73.116600000000005</v>
      </c>
      <c r="I5869" s="75">
        <v>70.75800000000001</v>
      </c>
      <c r="J5869" s="75">
        <v>66.826999999999998</v>
      </c>
      <c r="K5869" s="75">
        <v>55.033999999999999</v>
      </c>
      <c r="L5869" s="74" t="s">
        <v>674</v>
      </c>
      <c r="M5869" s="75">
        <v>70.75800000000001</v>
      </c>
      <c r="N5869" s="75">
        <v>70.75800000000001</v>
      </c>
      <c r="O5869" s="75">
        <v>70.75800000000001</v>
      </c>
      <c r="P5869" s="75">
        <v>34.349078000000006</v>
      </c>
      <c r="Q5869" s="75">
        <v>73.116600000000005</v>
      </c>
    </row>
    <row r="5870" spans="1:17" x14ac:dyDescent="0.2">
      <c r="A5870" s="19">
        <v>32600637</v>
      </c>
      <c r="B5870" s="19" t="s">
        <v>849</v>
      </c>
      <c r="C5870" s="72"/>
      <c r="D5870" s="73">
        <v>7</v>
      </c>
      <c r="E5870" s="74">
        <v>0</v>
      </c>
      <c r="G5870" s="75">
        <v>59.912097000000003</v>
      </c>
      <c r="H5870" s="75">
        <v>127.5309</v>
      </c>
      <c r="I5870" s="75">
        <v>123.41700000000002</v>
      </c>
      <c r="J5870" s="75">
        <v>116.56049999999999</v>
      </c>
      <c r="K5870" s="75">
        <v>95.990999999999985</v>
      </c>
      <c r="L5870" s="74" t="s">
        <v>674</v>
      </c>
      <c r="M5870" s="75">
        <v>123.41700000000002</v>
      </c>
      <c r="N5870" s="75">
        <v>123.41700000000002</v>
      </c>
      <c r="O5870" s="75">
        <v>123.41700000000002</v>
      </c>
      <c r="P5870" s="75">
        <v>59.912097000000003</v>
      </c>
      <c r="Q5870" s="75">
        <v>127.5309</v>
      </c>
    </row>
    <row r="5871" spans="1:17" x14ac:dyDescent="0.2">
      <c r="A5871" s="19">
        <v>32600652</v>
      </c>
      <c r="B5871" s="19" t="s">
        <v>843</v>
      </c>
      <c r="C5871" s="72"/>
      <c r="D5871" s="73">
        <v>1239.75</v>
      </c>
      <c r="E5871" s="74">
        <v>0</v>
      </c>
      <c r="G5871" s="75">
        <v>446.65160800000001</v>
      </c>
      <c r="H5871" s="75">
        <v>950.75760000000014</v>
      </c>
      <c r="I5871" s="75">
        <v>920.08800000000019</v>
      </c>
      <c r="J5871" s="75">
        <v>868.97199999999998</v>
      </c>
      <c r="K5871" s="75">
        <v>715.62400000000002</v>
      </c>
      <c r="L5871" s="74" t="s">
        <v>674</v>
      </c>
      <c r="M5871" s="75">
        <v>920.08800000000019</v>
      </c>
      <c r="N5871" s="75">
        <v>920.08800000000019</v>
      </c>
      <c r="O5871" s="75">
        <v>920.08800000000019</v>
      </c>
      <c r="P5871" s="75">
        <v>446.65160800000001</v>
      </c>
      <c r="Q5871" s="75">
        <v>950.75760000000014</v>
      </c>
    </row>
    <row r="5872" spans="1:17" x14ac:dyDescent="0.2">
      <c r="A5872" s="19">
        <v>32600660</v>
      </c>
      <c r="B5872" s="19" t="s">
        <v>844</v>
      </c>
      <c r="C5872" s="72"/>
      <c r="D5872" s="73">
        <v>413.25</v>
      </c>
      <c r="E5872" s="74">
        <v>0</v>
      </c>
      <c r="G5872" s="75">
        <v>15.108001999999999</v>
      </c>
      <c r="H5872" s="75">
        <v>32.159399999999998</v>
      </c>
      <c r="I5872" s="75">
        <v>31.122000000000003</v>
      </c>
      <c r="J5872" s="75">
        <v>29.392999999999997</v>
      </c>
      <c r="K5872" s="75">
        <v>24.205999999999996</v>
      </c>
      <c r="L5872" s="74" t="s">
        <v>674</v>
      </c>
      <c r="M5872" s="75">
        <v>31.122000000000003</v>
      </c>
      <c r="N5872" s="75">
        <v>31.122000000000003</v>
      </c>
      <c r="O5872" s="75">
        <v>31.122000000000003</v>
      </c>
      <c r="P5872" s="75">
        <v>15.108001999999999</v>
      </c>
      <c r="Q5872" s="75">
        <v>32.159399999999998</v>
      </c>
    </row>
    <row r="5873" spans="1:17" x14ac:dyDescent="0.2">
      <c r="A5873" s="19">
        <v>32600678</v>
      </c>
      <c r="B5873" s="19" t="s">
        <v>846</v>
      </c>
      <c r="C5873" s="72"/>
      <c r="D5873" s="73">
        <v>242.75</v>
      </c>
      <c r="E5873" s="74">
        <v>0</v>
      </c>
      <c r="G5873" s="75">
        <v>1.70391</v>
      </c>
      <c r="H5873" s="75">
        <v>3.6270000000000002</v>
      </c>
      <c r="I5873" s="75">
        <v>3.5100000000000002</v>
      </c>
      <c r="J5873" s="75">
        <v>3.3149999999999999</v>
      </c>
      <c r="K5873" s="75">
        <v>2.73</v>
      </c>
      <c r="L5873" s="74" t="s">
        <v>674</v>
      </c>
      <c r="M5873" s="75">
        <v>3.5100000000000002</v>
      </c>
      <c r="N5873" s="75">
        <v>3.5100000000000002</v>
      </c>
      <c r="O5873" s="75">
        <v>3.5100000000000002</v>
      </c>
      <c r="P5873" s="75">
        <v>1.70391</v>
      </c>
      <c r="Q5873" s="75">
        <v>3.6270000000000002</v>
      </c>
    </row>
    <row r="5874" spans="1:17" x14ac:dyDescent="0.2">
      <c r="A5874" s="19">
        <v>32600686</v>
      </c>
      <c r="B5874" s="19" t="s">
        <v>847</v>
      </c>
      <c r="C5874" s="72"/>
      <c r="D5874" s="73">
        <v>242.75</v>
      </c>
      <c r="E5874" s="74">
        <v>0</v>
      </c>
      <c r="G5874" s="75">
        <v>0</v>
      </c>
      <c r="H5874" s="75">
        <v>723.22379999999998</v>
      </c>
      <c r="I5874" s="75">
        <v>699.89400000000001</v>
      </c>
      <c r="J5874" s="75">
        <v>661.01099999999997</v>
      </c>
      <c r="K5874" s="75">
        <v>544.36199999999997</v>
      </c>
      <c r="L5874" s="76">
        <v>0</v>
      </c>
      <c r="M5874" s="75">
        <v>699.89400000000001</v>
      </c>
      <c r="N5874" s="75">
        <v>699.89400000000001</v>
      </c>
      <c r="O5874" s="75">
        <v>699.89400000000001</v>
      </c>
      <c r="P5874" s="77">
        <v>0</v>
      </c>
      <c r="Q5874" s="77">
        <v>723.22379999999998</v>
      </c>
    </row>
    <row r="5875" spans="1:17" x14ac:dyDescent="0.2">
      <c r="A5875" s="19">
        <v>32600694</v>
      </c>
      <c r="B5875" s="19" t="s">
        <v>872</v>
      </c>
      <c r="C5875" s="72"/>
      <c r="D5875" s="73">
        <v>229</v>
      </c>
      <c r="E5875" s="74">
        <v>0</v>
      </c>
      <c r="G5875" s="75">
        <v>4.3165720000000007</v>
      </c>
      <c r="H5875" s="75">
        <v>9.1884000000000015</v>
      </c>
      <c r="I5875" s="75">
        <v>8.8920000000000012</v>
      </c>
      <c r="J5875" s="75">
        <v>8.3979999999999997</v>
      </c>
      <c r="K5875" s="75">
        <v>6.9160000000000004</v>
      </c>
      <c r="L5875" s="74" t="s">
        <v>674</v>
      </c>
      <c r="M5875" s="75">
        <v>8.8920000000000012</v>
      </c>
      <c r="N5875" s="75">
        <v>8.8920000000000012</v>
      </c>
      <c r="O5875" s="75">
        <v>8.8920000000000012</v>
      </c>
      <c r="P5875" s="75">
        <v>4.3165720000000007</v>
      </c>
      <c r="Q5875" s="75">
        <v>9.1884000000000015</v>
      </c>
    </row>
    <row r="5876" spans="1:17" x14ac:dyDescent="0.2">
      <c r="A5876" s="19">
        <v>32600702</v>
      </c>
      <c r="B5876" s="19" t="s">
        <v>858</v>
      </c>
      <c r="C5876" s="72"/>
      <c r="D5876" s="73">
        <v>104.5</v>
      </c>
      <c r="E5876" s="74">
        <v>0</v>
      </c>
      <c r="G5876" s="75">
        <v>0</v>
      </c>
      <c r="H5876" s="75">
        <v>615.13920000000007</v>
      </c>
      <c r="I5876" s="75">
        <v>595.29600000000005</v>
      </c>
      <c r="J5876" s="75">
        <v>562.22400000000005</v>
      </c>
      <c r="K5876" s="75">
        <v>463.00799999999998</v>
      </c>
      <c r="L5876" s="76">
        <v>0</v>
      </c>
      <c r="M5876" s="75">
        <v>595.29600000000005</v>
      </c>
      <c r="N5876" s="75">
        <v>595.29600000000005</v>
      </c>
      <c r="O5876" s="75">
        <v>595.29600000000005</v>
      </c>
      <c r="P5876" s="77">
        <v>0</v>
      </c>
      <c r="Q5876" s="77">
        <v>615.13920000000007</v>
      </c>
    </row>
    <row r="5877" spans="1:17" x14ac:dyDescent="0.2">
      <c r="A5877" s="19">
        <v>32600728</v>
      </c>
      <c r="B5877" s="19" t="s">
        <v>2864</v>
      </c>
      <c r="C5877" s="72"/>
      <c r="D5877" s="73">
        <v>17.25</v>
      </c>
      <c r="E5877" s="74">
        <v>0</v>
      </c>
      <c r="G5877" s="75">
        <v>2138.3208399999999</v>
      </c>
      <c r="H5877" s="75">
        <v>33996.624300000003</v>
      </c>
      <c r="I5877" s="75">
        <v>32899.959000000003</v>
      </c>
      <c r="J5877" s="75">
        <v>31072.183499999999</v>
      </c>
      <c r="K5877" s="75">
        <v>25588.857</v>
      </c>
      <c r="L5877" s="76">
        <v>14345.973</v>
      </c>
      <c r="M5877" s="75">
        <v>32899.959000000003</v>
      </c>
      <c r="N5877" s="75">
        <v>32899.959000000003</v>
      </c>
      <c r="O5877" s="75">
        <v>32899.959000000003</v>
      </c>
      <c r="P5877" s="77">
        <v>2138.3208399999999</v>
      </c>
      <c r="Q5877" s="77">
        <v>33996.624300000003</v>
      </c>
    </row>
    <row r="5878" spans="1:17" x14ac:dyDescent="0.2">
      <c r="A5878" s="19">
        <v>32600736</v>
      </c>
      <c r="B5878" s="19" t="s">
        <v>132</v>
      </c>
      <c r="C5878" s="72"/>
      <c r="D5878" s="73">
        <v>14.5</v>
      </c>
      <c r="E5878" s="74">
        <v>0</v>
      </c>
      <c r="G5878" s="75">
        <v>1185.71073</v>
      </c>
      <c r="H5878" s="75">
        <v>38165.535300000003</v>
      </c>
      <c r="I5878" s="75">
        <v>36934.389000000003</v>
      </c>
      <c r="J5878" s="75">
        <v>34882.478499999997</v>
      </c>
      <c r="K5878" s="75">
        <v>28726.746999999996</v>
      </c>
      <c r="L5878" s="76">
        <v>0</v>
      </c>
      <c r="M5878" s="75">
        <v>36934.389000000003</v>
      </c>
      <c r="N5878" s="75">
        <v>36934.389000000003</v>
      </c>
      <c r="O5878" s="75">
        <v>36934.389000000003</v>
      </c>
      <c r="P5878" s="77">
        <v>0</v>
      </c>
      <c r="Q5878" s="77">
        <v>38165.535300000003</v>
      </c>
    </row>
    <row r="5879" spans="1:17" x14ac:dyDescent="0.2">
      <c r="A5879" s="19">
        <v>32600769</v>
      </c>
      <c r="B5879" s="19" t="s">
        <v>859</v>
      </c>
      <c r="C5879" s="72"/>
      <c r="D5879" s="73">
        <v>6.25</v>
      </c>
      <c r="E5879" s="74">
        <v>0</v>
      </c>
      <c r="G5879" s="75">
        <v>2233.5799500000003</v>
      </c>
      <c r="H5879" s="75">
        <v>33996.624300000003</v>
      </c>
      <c r="I5879" s="75">
        <v>32899.959000000003</v>
      </c>
      <c r="J5879" s="75">
        <v>31072.183499999999</v>
      </c>
      <c r="K5879" s="75">
        <v>25588.857</v>
      </c>
      <c r="L5879" s="76">
        <v>14345.973</v>
      </c>
      <c r="M5879" s="75">
        <v>32899.959000000003</v>
      </c>
      <c r="N5879" s="75">
        <v>32899.959000000003</v>
      </c>
      <c r="O5879" s="75">
        <v>32899.959000000003</v>
      </c>
      <c r="P5879" s="77">
        <v>2233.5799500000003</v>
      </c>
      <c r="Q5879" s="77">
        <v>33996.624300000003</v>
      </c>
    </row>
    <row r="5880" spans="1:17" x14ac:dyDescent="0.2">
      <c r="A5880" s="19">
        <v>32600777</v>
      </c>
      <c r="B5880" s="19" t="s">
        <v>868</v>
      </c>
      <c r="C5880" s="72"/>
      <c r="D5880" s="73">
        <v>31.75</v>
      </c>
      <c r="E5880" s="74">
        <v>0</v>
      </c>
      <c r="G5880" s="75">
        <v>1534.31611</v>
      </c>
      <c r="H5880" s="75">
        <v>19989.810600000001</v>
      </c>
      <c r="I5880" s="75">
        <v>19344.977999999999</v>
      </c>
      <c r="J5880" s="75">
        <v>18270.256999999998</v>
      </c>
      <c r="K5880" s="75">
        <v>15046.093999999997</v>
      </c>
      <c r="L5880" s="76">
        <v>8917.6319999999996</v>
      </c>
      <c r="M5880" s="75">
        <v>19344.977999999999</v>
      </c>
      <c r="N5880" s="75">
        <v>19344.977999999999</v>
      </c>
      <c r="O5880" s="75">
        <v>19344.977999999999</v>
      </c>
      <c r="P5880" s="77">
        <v>1534.31611</v>
      </c>
      <c r="Q5880" s="77">
        <v>19989.810600000001</v>
      </c>
    </row>
    <row r="5881" spans="1:17" x14ac:dyDescent="0.2">
      <c r="A5881" s="19">
        <v>32600793</v>
      </c>
      <c r="B5881" s="19" t="s">
        <v>859</v>
      </c>
      <c r="C5881" s="72"/>
      <c r="D5881" s="73">
        <v>6</v>
      </c>
      <c r="E5881" s="74">
        <v>0</v>
      </c>
      <c r="G5881" s="75">
        <v>627.31099000000006</v>
      </c>
      <c r="H5881" s="75">
        <v>13347.36</v>
      </c>
      <c r="I5881" s="75">
        <v>12916.800000000001</v>
      </c>
      <c r="J5881" s="75">
        <v>12199.199999999999</v>
      </c>
      <c r="K5881" s="75">
        <v>10046.4</v>
      </c>
      <c r="L5881" s="76">
        <v>0</v>
      </c>
      <c r="M5881" s="75">
        <v>12916.800000000001</v>
      </c>
      <c r="N5881" s="75">
        <v>12916.800000000001</v>
      </c>
      <c r="O5881" s="75">
        <v>12916.800000000001</v>
      </c>
      <c r="P5881" s="77">
        <v>0</v>
      </c>
      <c r="Q5881" s="77">
        <v>13347.36</v>
      </c>
    </row>
    <row r="5882" spans="1:17" x14ac:dyDescent="0.2">
      <c r="A5882" s="19">
        <v>32600801</v>
      </c>
      <c r="B5882" s="19" t="s">
        <v>868</v>
      </c>
      <c r="C5882" s="72"/>
      <c r="D5882" s="73">
        <v>30.5</v>
      </c>
      <c r="E5882" s="74">
        <v>0</v>
      </c>
      <c r="G5882" s="75">
        <v>1458.31413</v>
      </c>
      <c r="H5882" s="75">
        <v>19989.810600000001</v>
      </c>
      <c r="I5882" s="75">
        <v>19344.977999999999</v>
      </c>
      <c r="J5882" s="75">
        <v>18270.256999999998</v>
      </c>
      <c r="K5882" s="75">
        <v>15046.093999999997</v>
      </c>
      <c r="L5882" s="76">
        <v>8917.6319999999996</v>
      </c>
      <c r="M5882" s="75">
        <v>19344.977999999999</v>
      </c>
      <c r="N5882" s="75">
        <v>19344.977999999999</v>
      </c>
      <c r="O5882" s="75">
        <v>19344.977999999999</v>
      </c>
      <c r="P5882" s="77">
        <v>1458.31413</v>
      </c>
      <c r="Q5882" s="77">
        <v>19989.810600000001</v>
      </c>
    </row>
    <row r="5883" spans="1:17" x14ac:dyDescent="0.2">
      <c r="A5883" s="19">
        <v>32600816</v>
      </c>
      <c r="B5883" s="19" t="s">
        <v>850</v>
      </c>
      <c r="C5883" s="72"/>
      <c r="D5883" s="73">
        <v>9.75</v>
      </c>
      <c r="E5883" s="74">
        <v>0</v>
      </c>
      <c r="G5883" s="75">
        <v>841.13547000000005</v>
      </c>
      <c r="H5883" s="75">
        <v>40963.989000000001</v>
      </c>
      <c r="I5883" s="75">
        <v>39642.570000000007</v>
      </c>
      <c r="J5883" s="75">
        <v>37440.205000000002</v>
      </c>
      <c r="K5883" s="75">
        <v>30833.11</v>
      </c>
      <c r="L5883" s="76">
        <v>0</v>
      </c>
      <c r="M5883" s="75">
        <v>39642.570000000007</v>
      </c>
      <c r="N5883" s="75">
        <v>39642.570000000007</v>
      </c>
      <c r="O5883" s="75">
        <v>39642.570000000007</v>
      </c>
      <c r="P5883" s="77">
        <v>0</v>
      </c>
      <c r="Q5883" s="77">
        <v>40963.989000000001</v>
      </c>
    </row>
    <row r="5884" spans="1:17" x14ac:dyDescent="0.2">
      <c r="A5884" s="19">
        <v>32600827</v>
      </c>
      <c r="B5884" s="19" t="s">
        <v>4720</v>
      </c>
      <c r="C5884" s="72"/>
      <c r="D5884" s="73">
        <v>7.75</v>
      </c>
      <c r="E5884" s="74">
        <v>0</v>
      </c>
      <c r="G5884" s="75">
        <v>2060.2847900000002</v>
      </c>
      <c r="H5884" s="75">
        <v>33996.624300000003</v>
      </c>
      <c r="I5884" s="75">
        <v>32899.959000000003</v>
      </c>
      <c r="J5884" s="75">
        <v>31072.183499999999</v>
      </c>
      <c r="K5884" s="75">
        <v>25588.857</v>
      </c>
      <c r="L5884" s="76">
        <v>14345.973</v>
      </c>
      <c r="M5884" s="75">
        <v>32899.959000000003</v>
      </c>
      <c r="N5884" s="75">
        <v>32899.959000000003</v>
      </c>
      <c r="O5884" s="75">
        <v>32899.959000000003</v>
      </c>
      <c r="P5884" s="77">
        <v>2060.2847900000002</v>
      </c>
      <c r="Q5884" s="77">
        <v>33996.624300000003</v>
      </c>
    </row>
    <row r="5885" spans="1:17" x14ac:dyDescent="0.2">
      <c r="A5885" s="19">
        <v>32600835</v>
      </c>
      <c r="B5885" s="19" t="s">
        <v>2715</v>
      </c>
      <c r="C5885" s="72"/>
      <c r="D5885" s="73">
        <v>114.25</v>
      </c>
      <c r="E5885" s="74">
        <v>0</v>
      </c>
      <c r="G5885" s="75">
        <v>0</v>
      </c>
      <c r="H5885" s="75">
        <v>227.61750000000001</v>
      </c>
      <c r="I5885" s="75">
        <v>220.27500000000001</v>
      </c>
      <c r="J5885" s="75">
        <v>208.03749999999999</v>
      </c>
      <c r="K5885" s="75">
        <v>171.32499999999999</v>
      </c>
      <c r="L5885" s="76">
        <v>0</v>
      </c>
      <c r="M5885" s="75">
        <v>220.27500000000001</v>
      </c>
      <c r="N5885" s="75">
        <v>220.27500000000001</v>
      </c>
      <c r="O5885" s="75">
        <v>220.27500000000001</v>
      </c>
      <c r="P5885" s="77">
        <v>0</v>
      </c>
      <c r="Q5885" s="77">
        <v>227.61750000000001</v>
      </c>
    </row>
    <row r="5886" spans="1:17" x14ac:dyDescent="0.2">
      <c r="A5886" s="19">
        <v>32600843</v>
      </c>
      <c r="B5886" s="19" t="s">
        <v>861</v>
      </c>
      <c r="C5886" s="72"/>
      <c r="D5886" s="73">
        <v>14</v>
      </c>
      <c r="E5886" s="74">
        <v>0</v>
      </c>
      <c r="G5886" s="75">
        <v>47.949775000000002</v>
      </c>
      <c r="H5886" s="75">
        <v>102.06750000000001</v>
      </c>
      <c r="I5886" s="75">
        <v>98.77500000000002</v>
      </c>
      <c r="J5886" s="75">
        <v>93.287499999999994</v>
      </c>
      <c r="K5886" s="75">
        <v>76.824999999999989</v>
      </c>
      <c r="L5886" s="74" t="s">
        <v>674</v>
      </c>
      <c r="M5886" s="75">
        <v>98.77500000000002</v>
      </c>
      <c r="N5886" s="75">
        <v>98.77500000000002</v>
      </c>
      <c r="O5886" s="75">
        <v>98.77500000000002</v>
      </c>
      <c r="P5886" s="75">
        <v>47.949775000000002</v>
      </c>
      <c r="Q5886" s="75">
        <v>102.06750000000001</v>
      </c>
    </row>
    <row r="5887" spans="1:17" x14ac:dyDescent="0.2">
      <c r="A5887" s="19">
        <v>32600850</v>
      </c>
      <c r="B5887" s="19" t="s">
        <v>842</v>
      </c>
      <c r="C5887" s="72"/>
      <c r="D5887" s="73">
        <v>413.25</v>
      </c>
      <c r="E5887" s="74">
        <v>0</v>
      </c>
      <c r="G5887" s="75">
        <v>1.5903160000000001</v>
      </c>
      <c r="H5887" s="75">
        <v>3.3852000000000002</v>
      </c>
      <c r="I5887" s="75">
        <v>3.2760000000000007</v>
      </c>
      <c r="J5887" s="75">
        <v>3.0939999999999999</v>
      </c>
      <c r="K5887" s="75">
        <v>2.548</v>
      </c>
      <c r="L5887" s="74" t="s">
        <v>674</v>
      </c>
      <c r="M5887" s="75">
        <v>3.2760000000000007</v>
      </c>
      <c r="N5887" s="75">
        <v>3.2760000000000007</v>
      </c>
      <c r="O5887" s="75">
        <v>3.2760000000000007</v>
      </c>
      <c r="P5887" s="75">
        <v>1.5903160000000001</v>
      </c>
      <c r="Q5887" s="75">
        <v>3.3852000000000002</v>
      </c>
    </row>
    <row r="5888" spans="1:17" x14ac:dyDescent="0.2">
      <c r="A5888" s="19">
        <v>32600868</v>
      </c>
      <c r="B5888" s="19" t="s">
        <v>2712</v>
      </c>
      <c r="C5888" s="20">
        <v>36415</v>
      </c>
      <c r="D5888" s="73">
        <v>39.5</v>
      </c>
      <c r="E5888" s="74">
        <v>0</v>
      </c>
      <c r="G5888" s="75">
        <v>1.8568249999999999</v>
      </c>
      <c r="H5888" s="75">
        <v>3.9525000000000001</v>
      </c>
      <c r="I5888" s="75">
        <v>3.8250000000000006</v>
      </c>
      <c r="J5888" s="75">
        <v>3.6124999999999998</v>
      </c>
      <c r="K5888" s="75">
        <v>2.9749999999999996</v>
      </c>
      <c r="L5888" s="74" t="s">
        <v>674</v>
      </c>
      <c r="M5888" s="75">
        <v>3.8250000000000006</v>
      </c>
      <c r="N5888" s="75">
        <v>3.8250000000000006</v>
      </c>
      <c r="O5888" s="75">
        <v>3.8250000000000006</v>
      </c>
      <c r="P5888" s="75">
        <v>1.8568249999999999</v>
      </c>
      <c r="Q5888" s="75">
        <v>3.9525000000000001</v>
      </c>
    </row>
    <row r="5889" spans="1:17" x14ac:dyDescent="0.2">
      <c r="A5889" s="19">
        <v>32600876</v>
      </c>
      <c r="B5889" s="19" t="s">
        <v>840</v>
      </c>
      <c r="C5889" s="20">
        <v>96372</v>
      </c>
      <c r="D5889" s="73">
        <v>104.5</v>
      </c>
      <c r="E5889" s="74">
        <v>77.590499999999992</v>
      </c>
      <c r="G5889" s="75">
        <v>2.2937250000000002</v>
      </c>
      <c r="H5889" s="75">
        <v>4.8825000000000003</v>
      </c>
      <c r="I5889" s="75">
        <v>4.7250000000000005</v>
      </c>
      <c r="J5889" s="75">
        <v>4.4624999999999995</v>
      </c>
      <c r="K5889" s="75">
        <v>3.6749999999999998</v>
      </c>
      <c r="L5889" s="74" t="s">
        <v>674</v>
      </c>
      <c r="M5889" s="75">
        <v>4.7250000000000005</v>
      </c>
      <c r="N5889" s="75">
        <v>4.7250000000000005</v>
      </c>
      <c r="O5889" s="75">
        <v>4.7250000000000005</v>
      </c>
      <c r="P5889" s="75">
        <v>2.2937250000000002</v>
      </c>
      <c r="Q5889" s="75">
        <v>4.8825000000000003</v>
      </c>
    </row>
    <row r="5890" spans="1:17" x14ac:dyDescent="0.2">
      <c r="A5890" s="19">
        <v>32600892</v>
      </c>
      <c r="B5890" s="19" t="s">
        <v>1972</v>
      </c>
      <c r="C5890" s="72"/>
      <c r="D5890" s="73">
        <v>36</v>
      </c>
      <c r="E5890" s="74">
        <v>0</v>
      </c>
      <c r="G5890" s="75">
        <v>0.97428700000000001</v>
      </c>
      <c r="H5890" s="75">
        <v>2.0739000000000001</v>
      </c>
      <c r="I5890" s="75">
        <v>2.0070000000000001</v>
      </c>
      <c r="J5890" s="75">
        <v>1.8955</v>
      </c>
      <c r="K5890" s="75">
        <v>1.5609999999999999</v>
      </c>
      <c r="L5890" s="74" t="s">
        <v>674</v>
      </c>
      <c r="M5890" s="75">
        <v>2.0070000000000001</v>
      </c>
      <c r="N5890" s="75">
        <v>2.0070000000000001</v>
      </c>
      <c r="O5890" s="75">
        <v>2.0070000000000001</v>
      </c>
      <c r="P5890" s="75">
        <v>0.97428700000000001</v>
      </c>
      <c r="Q5890" s="75">
        <v>2.0739000000000001</v>
      </c>
    </row>
    <row r="5891" spans="1:17" x14ac:dyDescent="0.2">
      <c r="A5891" s="19">
        <v>32600900</v>
      </c>
      <c r="B5891" s="19" t="s">
        <v>710</v>
      </c>
      <c r="C5891" s="72"/>
      <c r="D5891" s="73">
        <v>1771</v>
      </c>
      <c r="E5891" s="74">
        <v>0</v>
      </c>
      <c r="G5891" s="75">
        <v>1.022346</v>
      </c>
      <c r="H5891" s="75">
        <v>2.1762000000000001</v>
      </c>
      <c r="I5891" s="75">
        <v>2.1060000000000003</v>
      </c>
      <c r="J5891" s="75">
        <v>1.9889999999999999</v>
      </c>
      <c r="K5891" s="75">
        <v>1.6379999999999999</v>
      </c>
      <c r="L5891" s="74" t="s">
        <v>674</v>
      </c>
      <c r="M5891" s="75">
        <v>2.1060000000000003</v>
      </c>
      <c r="N5891" s="75">
        <v>2.1060000000000003</v>
      </c>
      <c r="O5891" s="75">
        <v>2.1060000000000003</v>
      </c>
      <c r="P5891" s="75">
        <v>1.022346</v>
      </c>
      <c r="Q5891" s="75">
        <v>2.1762000000000001</v>
      </c>
    </row>
    <row r="5892" spans="1:17" x14ac:dyDescent="0.2">
      <c r="A5892" s="19">
        <v>32600934</v>
      </c>
      <c r="B5892" s="19" t="s">
        <v>2866</v>
      </c>
      <c r="C5892" s="72"/>
      <c r="D5892" s="73">
        <v>35.75</v>
      </c>
      <c r="E5892" s="74">
        <v>0</v>
      </c>
      <c r="G5892" s="75">
        <v>3.1806320000000001</v>
      </c>
      <c r="H5892" s="75">
        <v>6.7704000000000004</v>
      </c>
      <c r="I5892" s="75">
        <v>6.5520000000000014</v>
      </c>
      <c r="J5892" s="75">
        <v>6.1879999999999997</v>
      </c>
      <c r="K5892" s="75">
        <v>5.0960000000000001</v>
      </c>
      <c r="L5892" s="74" t="s">
        <v>674</v>
      </c>
      <c r="M5892" s="75">
        <v>6.5520000000000014</v>
      </c>
      <c r="N5892" s="75">
        <v>6.5520000000000014</v>
      </c>
      <c r="O5892" s="75">
        <v>6.5520000000000014</v>
      </c>
      <c r="P5892" s="75">
        <v>3.1806320000000001</v>
      </c>
      <c r="Q5892" s="75">
        <v>6.7704000000000004</v>
      </c>
    </row>
    <row r="5893" spans="1:17" x14ac:dyDescent="0.2">
      <c r="A5893" s="19">
        <v>32600942</v>
      </c>
      <c r="B5893" s="19" t="s">
        <v>709</v>
      </c>
      <c r="C5893" s="72"/>
      <c r="D5893" s="73">
        <v>1771</v>
      </c>
      <c r="E5893" s="74">
        <v>0</v>
      </c>
      <c r="G5893" s="75">
        <v>2.4029500000000001</v>
      </c>
      <c r="H5893" s="75">
        <v>5.1150000000000002</v>
      </c>
      <c r="I5893" s="75">
        <v>4.9500000000000011</v>
      </c>
      <c r="J5893" s="75">
        <v>4.6749999999999998</v>
      </c>
      <c r="K5893" s="75">
        <v>3.8499999999999996</v>
      </c>
      <c r="L5893" s="74" t="s">
        <v>674</v>
      </c>
      <c r="M5893" s="75">
        <v>4.9500000000000011</v>
      </c>
      <c r="N5893" s="75">
        <v>4.9500000000000011</v>
      </c>
      <c r="O5893" s="75">
        <v>4.9500000000000011</v>
      </c>
      <c r="P5893" s="75">
        <v>2.4029500000000001</v>
      </c>
      <c r="Q5893" s="75">
        <v>5.1150000000000002</v>
      </c>
    </row>
    <row r="5894" spans="1:17" x14ac:dyDescent="0.2">
      <c r="A5894" s="19">
        <v>32600983</v>
      </c>
      <c r="B5894" s="19" t="s">
        <v>873</v>
      </c>
      <c r="C5894" s="72"/>
      <c r="D5894" s="73">
        <v>2</v>
      </c>
      <c r="E5894" s="74">
        <v>0</v>
      </c>
      <c r="G5894" s="75">
        <v>1.70391</v>
      </c>
      <c r="H5894" s="75">
        <v>3.6270000000000002</v>
      </c>
      <c r="I5894" s="75">
        <v>3.5100000000000002</v>
      </c>
      <c r="J5894" s="75">
        <v>3.3149999999999999</v>
      </c>
      <c r="K5894" s="75">
        <v>2.73</v>
      </c>
      <c r="L5894" s="74" t="s">
        <v>674</v>
      </c>
      <c r="M5894" s="75">
        <v>3.5100000000000002</v>
      </c>
      <c r="N5894" s="75">
        <v>3.5100000000000002</v>
      </c>
      <c r="O5894" s="75">
        <v>3.5100000000000002</v>
      </c>
      <c r="P5894" s="75">
        <v>1.70391</v>
      </c>
      <c r="Q5894" s="75">
        <v>3.6270000000000002</v>
      </c>
    </row>
    <row r="5895" spans="1:17" x14ac:dyDescent="0.2">
      <c r="A5895" s="19">
        <v>32600991</v>
      </c>
      <c r="B5895" s="19" t="s">
        <v>857</v>
      </c>
      <c r="C5895" s="20">
        <v>36415</v>
      </c>
      <c r="D5895" s="73">
        <v>39.5</v>
      </c>
      <c r="E5895" s="74">
        <v>0</v>
      </c>
      <c r="G5895" s="75">
        <v>11.7963</v>
      </c>
      <c r="H5895" s="75">
        <v>25.110000000000003</v>
      </c>
      <c r="I5895" s="75">
        <v>24.300000000000004</v>
      </c>
      <c r="J5895" s="75">
        <v>22.95</v>
      </c>
      <c r="K5895" s="75">
        <v>18.899999999999999</v>
      </c>
      <c r="L5895" s="74" t="s">
        <v>674</v>
      </c>
      <c r="M5895" s="75">
        <v>24.300000000000004</v>
      </c>
      <c r="N5895" s="75">
        <v>24.300000000000004</v>
      </c>
      <c r="O5895" s="75">
        <v>24.300000000000004</v>
      </c>
      <c r="P5895" s="75">
        <v>11.7963</v>
      </c>
      <c r="Q5895" s="75">
        <v>25.110000000000003</v>
      </c>
    </row>
    <row r="5896" spans="1:17" x14ac:dyDescent="0.2">
      <c r="A5896" s="19">
        <v>32601007</v>
      </c>
      <c r="B5896" s="19" t="s">
        <v>845</v>
      </c>
      <c r="C5896" s="72"/>
      <c r="D5896" s="73">
        <v>242.75</v>
      </c>
      <c r="E5896" s="74">
        <v>0</v>
      </c>
      <c r="G5896" s="75">
        <v>1.3631280000000001</v>
      </c>
      <c r="H5896" s="75">
        <v>2.9016000000000002</v>
      </c>
      <c r="I5896" s="75">
        <v>2.8080000000000007</v>
      </c>
      <c r="J5896" s="75">
        <v>2.6520000000000001</v>
      </c>
      <c r="K5896" s="75">
        <v>2.1839999999999997</v>
      </c>
      <c r="L5896" s="74" t="s">
        <v>674</v>
      </c>
      <c r="M5896" s="75">
        <v>2.8080000000000007</v>
      </c>
      <c r="N5896" s="75">
        <v>2.8080000000000007</v>
      </c>
      <c r="O5896" s="75">
        <v>2.8080000000000007</v>
      </c>
      <c r="P5896" s="75">
        <v>1.3631280000000001</v>
      </c>
      <c r="Q5896" s="75">
        <v>2.9016000000000002</v>
      </c>
    </row>
    <row r="5897" spans="1:17" x14ac:dyDescent="0.2">
      <c r="A5897" s="19">
        <v>32601023</v>
      </c>
      <c r="B5897" s="19" t="s">
        <v>5481</v>
      </c>
      <c r="C5897" s="72"/>
      <c r="D5897" s="73">
        <v>5</v>
      </c>
      <c r="E5897" s="74">
        <v>0</v>
      </c>
      <c r="G5897" s="75">
        <v>0</v>
      </c>
      <c r="H5897" s="75">
        <v>8.2211999999999996</v>
      </c>
      <c r="I5897" s="75">
        <v>7.9560000000000004</v>
      </c>
      <c r="J5897" s="75">
        <v>7.5139999999999993</v>
      </c>
      <c r="K5897" s="75">
        <v>6.1879999999999997</v>
      </c>
      <c r="L5897" s="76">
        <v>0</v>
      </c>
      <c r="M5897" s="75">
        <v>7.9560000000000004</v>
      </c>
      <c r="N5897" s="75">
        <v>7.9560000000000004</v>
      </c>
      <c r="O5897" s="75">
        <v>7.9560000000000004</v>
      </c>
      <c r="P5897" s="77">
        <v>0</v>
      </c>
      <c r="Q5897" s="77">
        <v>8.2211999999999996</v>
      </c>
    </row>
    <row r="5898" spans="1:17" x14ac:dyDescent="0.2">
      <c r="A5898" s="19">
        <v>35403559</v>
      </c>
      <c r="B5898" s="19" t="s">
        <v>168</v>
      </c>
      <c r="C5898" s="72"/>
      <c r="D5898" s="73">
        <v>3.5</v>
      </c>
      <c r="E5898" s="74">
        <v>0</v>
      </c>
      <c r="G5898" s="75">
        <v>21.159067</v>
      </c>
      <c r="H5898" s="75">
        <v>45.039900000000003</v>
      </c>
      <c r="I5898" s="75">
        <v>43.587000000000003</v>
      </c>
      <c r="J5898" s="75">
        <v>41.165500000000002</v>
      </c>
      <c r="K5898" s="75">
        <v>33.900999999999996</v>
      </c>
      <c r="L5898" s="74" t="s">
        <v>674</v>
      </c>
      <c r="M5898" s="75">
        <v>43.587000000000003</v>
      </c>
      <c r="N5898" s="75">
        <v>43.587000000000003</v>
      </c>
      <c r="O5898" s="75">
        <v>43.587000000000003</v>
      </c>
      <c r="P5898" s="75">
        <v>21.159067</v>
      </c>
      <c r="Q5898" s="75">
        <v>45.039900000000003</v>
      </c>
    </row>
    <row r="5899" spans="1:17" x14ac:dyDescent="0.2">
      <c r="A5899" s="19">
        <v>40900003</v>
      </c>
      <c r="B5899" s="19" t="s">
        <v>113</v>
      </c>
      <c r="C5899" s="72"/>
      <c r="D5899" s="73">
        <v>7.75</v>
      </c>
      <c r="E5899" s="74">
        <v>0</v>
      </c>
      <c r="G5899" s="75">
        <v>113.50871000000001</v>
      </c>
      <c r="H5899" s="75">
        <v>326.94150000000002</v>
      </c>
      <c r="I5899" s="75">
        <v>316.39500000000004</v>
      </c>
      <c r="J5899" s="75">
        <v>298.8175</v>
      </c>
      <c r="K5899" s="75">
        <v>246.08499999999998</v>
      </c>
      <c r="L5899" s="76">
        <v>71.829000000000008</v>
      </c>
      <c r="M5899" s="75">
        <v>316.39500000000004</v>
      </c>
      <c r="N5899" s="75">
        <v>316.39500000000004</v>
      </c>
      <c r="O5899" s="75">
        <v>316.39500000000004</v>
      </c>
      <c r="P5899" s="77">
        <v>71.829000000000008</v>
      </c>
      <c r="Q5899" s="77">
        <v>326.94150000000002</v>
      </c>
    </row>
    <row r="5900" spans="1:17" x14ac:dyDescent="0.2">
      <c r="A5900" s="19">
        <v>40900011</v>
      </c>
      <c r="B5900" s="19" t="s">
        <v>3646</v>
      </c>
      <c r="C5900" s="72"/>
      <c r="D5900" s="73">
        <v>76</v>
      </c>
      <c r="E5900" s="74">
        <v>0</v>
      </c>
      <c r="G5900" s="75">
        <v>113.50871000000001</v>
      </c>
      <c r="H5900" s="75">
        <v>302.94749999999999</v>
      </c>
      <c r="I5900" s="75">
        <v>293.17500000000001</v>
      </c>
      <c r="J5900" s="75">
        <v>276.88749999999999</v>
      </c>
      <c r="K5900" s="75">
        <v>228.02499999999998</v>
      </c>
      <c r="L5900" s="76">
        <v>71.829000000000008</v>
      </c>
      <c r="M5900" s="75">
        <v>293.17500000000001</v>
      </c>
      <c r="N5900" s="75">
        <v>293.17500000000001</v>
      </c>
      <c r="O5900" s="75">
        <v>293.17500000000001</v>
      </c>
      <c r="P5900" s="77">
        <v>71.829000000000008</v>
      </c>
      <c r="Q5900" s="77">
        <v>302.94749999999999</v>
      </c>
    </row>
    <row r="5901" spans="1:17" x14ac:dyDescent="0.2">
      <c r="A5901" s="19">
        <v>40900029</v>
      </c>
      <c r="B5901" s="19" t="s">
        <v>235</v>
      </c>
      <c r="C5901" s="72"/>
      <c r="D5901" s="73">
        <v>4</v>
      </c>
      <c r="E5901" s="74">
        <v>0</v>
      </c>
      <c r="G5901" s="75">
        <v>0</v>
      </c>
      <c r="H5901" s="75">
        <v>344.75100000000003</v>
      </c>
      <c r="I5901" s="75">
        <v>333.63</v>
      </c>
      <c r="J5901" s="75">
        <v>315.09499999999997</v>
      </c>
      <c r="K5901" s="75">
        <v>259.48999999999995</v>
      </c>
      <c r="L5901" s="76">
        <v>0</v>
      </c>
      <c r="M5901" s="75">
        <v>333.63</v>
      </c>
      <c r="N5901" s="75">
        <v>333.63</v>
      </c>
      <c r="O5901" s="75">
        <v>333.63</v>
      </c>
      <c r="P5901" s="77">
        <v>0</v>
      </c>
      <c r="Q5901" s="77">
        <v>344.75100000000003</v>
      </c>
    </row>
    <row r="5902" spans="1:17" x14ac:dyDescent="0.2">
      <c r="A5902" s="19">
        <v>40900037</v>
      </c>
      <c r="B5902" s="19" t="s">
        <v>2902</v>
      </c>
      <c r="C5902" s="72"/>
      <c r="D5902" s="73">
        <v>11</v>
      </c>
      <c r="E5902" s="74">
        <v>0</v>
      </c>
      <c r="G5902" s="75">
        <v>113.50871000000001</v>
      </c>
      <c r="H5902" s="75">
        <v>302.94749999999999</v>
      </c>
      <c r="I5902" s="75">
        <v>293.17500000000001</v>
      </c>
      <c r="J5902" s="75">
        <v>276.88749999999999</v>
      </c>
      <c r="K5902" s="75">
        <v>228.02499999999998</v>
      </c>
      <c r="L5902" s="76">
        <v>71.829000000000008</v>
      </c>
      <c r="M5902" s="75">
        <v>293.17500000000001</v>
      </c>
      <c r="N5902" s="75">
        <v>293.17500000000001</v>
      </c>
      <c r="O5902" s="75">
        <v>293.17500000000001</v>
      </c>
      <c r="P5902" s="77">
        <v>71.829000000000008</v>
      </c>
      <c r="Q5902" s="77">
        <v>302.94749999999999</v>
      </c>
    </row>
    <row r="5903" spans="1:17" x14ac:dyDescent="0.2">
      <c r="A5903" s="19">
        <v>40900045</v>
      </c>
      <c r="B5903" s="19" t="s">
        <v>287</v>
      </c>
      <c r="C5903" s="72"/>
      <c r="D5903" s="73">
        <v>6</v>
      </c>
      <c r="E5903" s="74">
        <v>0</v>
      </c>
      <c r="G5903" s="75">
        <v>113.50871000000001</v>
      </c>
      <c r="H5903" s="75">
        <v>302.94749999999999</v>
      </c>
      <c r="I5903" s="75">
        <v>293.17500000000001</v>
      </c>
      <c r="J5903" s="75">
        <v>276.88749999999999</v>
      </c>
      <c r="K5903" s="75">
        <v>228.02499999999998</v>
      </c>
      <c r="L5903" s="76">
        <v>71.829000000000008</v>
      </c>
      <c r="M5903" s="75">
        <v>293.17500000000001</v>
      </c>
      <c r="N5903" s="75">
        <v>293.17500000000001</v>
      </c>
      <c r="O5903" s="75">
        <v>293.17500000000001</v>
      </c>
      <c r="P5903" s="77">
        <v>71.829000000000008</v>
      </c>
      <c r="Q5903" s="77">
        <v>302.94749999999999</v>
      </c>
    </row>
    <row r="5904" spans="1:17" x14ac:dyDescent="0.2">
      <c r="A5904" s="19">
        <v>40900052</v>
      </c>
      <c r="B5904" s="19" t="s">
        <v>117</v>
      </c>
      <c r="C5904" s="72"/>
      <c r="D5904" s="73">
        <v>9.5</v>
      </c>
      <c r="E5904" s="74">
        <v>0</v>
      </c>
      <c r="G5904" s="75">
        <v>113.50871000000001</v>
      </c>
      <c r="H5904" s="75">
        <v>326.94150000000002</v>
      </c>
      <c r="I5904" s="75">
        <v>316.39500000000004</v>
      </c>
      <c r="J5904" s="75">
        <v>298.8175</v>
      </c>
      <c r="K5904" s="75">
        <v>246.08499999999998</v>
      </c>
      <c r="L5904" s="76">
        <v>71.829000000000008</v>
      </c>
      <c r="M5904" s="75">
        <v>316.39500000000004</v>
      </c>
      <c r="N5904" s="75">
        <v>316.39500000000004</v>
      </c>
      <c r="O5904" s="75">
        <v>316.39500000000004</v>
      </c>
      <c r="P5904" s="77">
        <v>71.829000000000008</v>
      </c>
      <c r="Q5904" s="77">
        <v>326.94150000000002</v>
      </c>
    </row>
    <row r="5905" spans="1:17" x14ac:dyDescent="0.2">
      <c r="A5905" s="19">
        <v>40900060</v>
      </c>
      <c r="B5905" s="19" t="s">
        <v>3711</v>
      </c>
      <c r="C5905" s="72"/>
      <c r="D5905" s="73">
        <v>11.75</v>
      </c>
      <c r="E5905" s="74">
        <v>0</v>
      </c>
      <c r="G5905" s="75">
        <v>113.50871000000001</v>
      </c>
      <c r="H5905" s="75">
        <v>326.94150000000002</v>
      </c>
      <c r="I5905" s="75">
        <v>316.39500000000004</v>
      </c>
      <c r="J5905" s="75">
        <v>298.8175</v>
      </c>
      <c r="K5905" s="75">
        <v>246.08499999999998</v>
      </c>
      <c r="L5905" s="76">
        <v>71.829000000000008</v>
      </c>
      <c r="M5905" s="75">
        <v>316.39500000000004</v>
      </c>
      <c r="N5905" s="75">
        <v>316.39500000000004</v>
      </c>
      <c r="O5905" s="75">
        <v>316.39500000000004</v>
      </c>
      <c r="P5905" s="77">
        <v>71.829000000000008</v>
      </c>
      <c r="Q5905" s="77">
        <v>326.94150000000002</v>
      </c>
    </row>
    <row r="5906" spans="1:17" x14ac:dyDescent="0.2">
      <c r="A5906" s="19">
        <v>40900094</v>
      </c>
      <c r="B5906" s="19" t="s">
        <v>697</v>
      </c>
      <c r="C5906" s="72"/>
      <c r="D5906" s="73">
        <v>666.25</v>
      </c>
      <c r="E5906" s="74">
        <v>0</v>
      </c>
      <c r="G5906" s="75">
        <v>0</v>
      </c>
      <c r="H5906" s="75">
        <v>453.65400000000005</v>
      </c>
      <c r="I5906" s="75">
        <v>439.02000000000004</v>
      </c>
      <c r="J5906" s="75">
        <v>414.63</v>
      </c>
      <c r="K5906" s="75">
        <v>341.46</v>
      </c>
      <c r="L5906" s="76">
        <v>0</v>
      </c>
      <c r="M5906" s="75">
        <v>439.02000000000004</v>
      </c>
      <c r="N5906" s="75">
        <v>439.02000000000004</v>
      </c>
      <c r="O5906" s="75">
        <v>439.02000000000004</v>
      </c>
      <c r="P5906" s="77">
        <v>0</v>
      </c>
      <c r="Q5906" s="77">
        <v>453.65400000000005</v>
      </c>
    </row>
    <row r="5907" spans="1:17" x14ac:dyDescent="0.2">
      <c r="A5907" s="19">
        <v>40900102</v>
      </c>
      <c r="B5907" s="19" t="s">
        <v>812</v>
      </c>
      <c r="C5907" s="72"/>
      <c r="D5907" s="73">
        <v>242.75</v>
      </c>
      <c r="E5907" s="74">
        <v>0</v>
      </c>
      <c r="G5907" s="75">
        <v>93.244050000000001</v>
      </c>
      <c r="H5907" s="75">
        <v>429.81810000000002</v>
      </c>
      <c r="I5907" s="75">
        <v>415.95300000000003</v>
      </c>
      <c r="J5907" s="75">
        <v>392.84449999999998</v>
      </c>
      <c r="K5907" s="75">
        <v>323.51900000000001</v>
      </c>
      <c r="L5907" s="76">
        <v>71.829000000000008</v>
      </c>
      <c r="M5907" s="75">
        <v>415.95300000000003</v>
      </c>
      <c r="N5907" s="75">
        <v>415.95300000000003</v>
      </c>
      <c r="O5907" s="75">
        <v>415.95300000000003</v>
      </c>
      <c r="P5907" s="77">
        <v>71.829000000000008</v>
      </c>
      <c r="Q5907" s="77">
        <v>429.81810000000002</v>
      </c>
    </row>
    <row r="5908" spans="1:17" x14ac:dyDescent="0.2">
      <c r="A5908" s="19">
        <v>40900110</v>
      </c>
      <c r="B5908" s="19" t="s">
        <v>2715</v>
      </c>
      <c r="C5908" s="72"/>
      <c r="D5908" s="73">
        <v>132.75</v>
      </c>
      <c r="E5908" s="74">
        <v>0</v>
      </c>
      <c r="G5908" s="75">
        <v>93.244050000000001</v>
      </c>
      <c r="H5908" s="75">
        <v>398.27250000000004</v>
      </c>
      <c r="I5908" s="75">
        <v>385.42500000000001</v>
      </c>
      <c r="J5908" s="75">
        <v>364.01249999999999</v>
      </c>
      <c r="K5908" s="75">
        <v>299.77499999999998</v>
      </c>
      <c r="L5908" s="76">
        <v>71.829000000000008</v>
      </c>
      <c r="M5908" s="75">
        <v>385.42500000000001</v>
      </c>
      <c r="N5908" s="75">
        <v>385.42500000000001</v>
      </c>
      <c r="O5908" s="75">
        <v>385.42500000000001</v>
      </c>
      <c r="P5908" s="77">
        <v>71.829000000000008</v>
      </c>
      <c r="Q5908" s="77">
        <v>398.27250000000004</v>
      </c>
    </row>
    <row r="5909" spans="1:17" x14ac:dyDescent="0.2">
      <c r="A5909" s="19">
        <v>40900128</v>
      </c>
      <c r="B5909" s="19" t="s">
        <v>1226</v>
      </c>
      <c r="C5909" s="20">
        <v>36430</v>
      </c>
      <c r="D5909" s="73">
        <v>1073.5</v>
      </c>
      <c r="E5909" s="74">
        <v>468.91249999999997</v>
      </c>
      <c r="G5909" s="75">
        <v>16.370643000000001</v>
      </c>
      <c r="H5909" s="75">
        <v>34.847099999999998</v>
      </c>
      <c r="I5909" s="75">
        <v>33.723000000000006</v>
      </c>
      <c r="J5909" s="75">
        <v>31.849499999999999</v>
      </c>
      <c r="K5909" s="75">
        <v>26.228999999999999</v>
      </c>
      <c r="L5909" s="74" t="s">
        <v>674</v>
      </c>
      <c r="M5909" s="75">
        <v>33.723000000000006</v>
      </c>
      <c r="N5909" s="75">
        <v>33.723000000000006</v>
      </c>
      <c r="O5909" s="75">
        <v>33.723000000000006</v>
      </c>
      <c r="P5909" s="75">
        <v>16.370643000000001</v>
      </c>
      <c r="Q5909" s="75">
        <v>34.847099999999998</v>
      </c>
    </row>
    <row r="5910" spans="1:17" x14ac:dyDescent="0.2">
      <c r="A5910" s="19">
        <v>40900136</v>
      </c>
      <c r="B5910" s="19" t="s">
        <v>2755</v>
      </c>
      <c r="C5910" s="72"/>
      <c r="D5910" s="73">
        <v>121</v>
      </c>
      <c r="E5910" s="74">
        <v>0</v>
      </c>
      <c r="G5910" s="75">
        <v>29.599975000000001</v>
      </c>
      <c r="H5910" s="75">
        <v>63.0075</v>
      </c>
      <c r="I5910" s="75">
        <v>60.975000000000009</v>
      </c>
      <c r="J5910" s="75">
        <v>57.587499999999999</v>
      </c>
      <c r="K5910" s="75">
        <v>47.424999999999997</v>
      </c>
      <c r="L5910" s="74" t="s">
        <v>674</v>
      </c>
      <c r="M5910" s="75">
        <v>60.975000000000009</v>
      </c>
      <c r="N5910" s="75">
        <v>60.975000000000009</v>
      </c>
      <c r="O5910" s="75">
        <v>60.975000000000009</v>
      </c>
      <c r="P5910" s="75">
        <v>29.599975000000001</v>
      </c>
      <c r="Q5910" s="75">
        <v>63.0075</v>
      </c>
    </row>
    <row r="5911" spans="1:17" x14ac:dyDescent="0.2">
      <c r="A5911" s="19">
        <v>40900144</v>
      </c>
      <c r="B5911" s="19" t="s">
        <v>3645</v>
      </c>
      <c r="C5911" s="20">
        <v>36575</v>
      </c>
      <c r="D5911" s="73">
        <v>847.75</v>
      </c>
      <c r="E5911" s="74">
        <v>665.27499999999998</v>
      </c>
      <c r="G5911" s="75">
        <v>83.092709999999997</v>
      </c>
      <c r="H5911" s="75">
        <v>339.6825</v>
      </c>
      <c r="I5911" s="75">
        <v>328.72500000000002</v>
      </c>
      <c r="J5911" s="75">
        <v>310.46249999999998</v>
      </c>
      <c r="K5911" s="75">
        <v>255.67499999999998</v>
      </c>
      <c r="L5911" s="76">
        <v>71.829000000000008</v>
      </c>
      <c r="M5911" s="75">
        <v>328.72500000000002</v>
      </c>
      <c r="N5911" s="75">
        <v>328.72500000000002</v>
      </c>
      <c r="O5911" s="75">
        <v>328.72500000000002</v>
      </c>
      <c r="P5911" s="77">
        <v>71.829000000000008</v>
      </c>
      <c r="Q5911" s="77">
        <v>339.6825</v>
      </c>
    </row>
    <row r="5912" spans="1:17" x14ac:dyDescent="0.2">
      <c r="A5912" s="19">
        <v>40900144</v>
      </c>
      <c r="B5912" s="19" t="s">
        <v>3645</v>
      </c>
      <c r="C5912" s="20">
        <v>36575</v>
      </c>
      <c r="D5912" s="73">
        <v>847.75</v>
      </c>
      <c r="E5912" s="74">
        <v>665.27499999999998</v>
      </c>
      <c r="G5912" s="75">
        <v>16.492975000000001</v>
      </c>
      <c r="H5912" s="75">
        <v>35.107500000000002</v>
      </c>
      <c r="I5912" s="75">
        <v>33.975000000000009</v>
      </c>
      <c r="J5912" s="75">
        <v>32.087499999999999</v>
      </c>
      <c r="K5912" s="75">
        <v>26.424999999999997</v>
      </c>
      <c r="L5912" s="74" t="s">
        <v>674</v>
      </c>
      <c r="M5912" s="75">
        <v>33.975000000000009</v>
      </c>
      <c r="N5912" s="75">
        <v>33.975000000000009</v>
      </c>
      <c r="O5912" s="75">
        <v>33.975000000000009</v>
      </c>
      <c r="P5912" s="75">
        <v>16.492975000000001</v>
      </c>
      <c r="Q5912" s="75">
        <v>35.107500000000002</v>
      </c>
    </row>
    <row r="5913" spans="1:17" x14ac:dyDescent="0.2">
      <c r="A5913" s="19">
        <v>40900151</v>
      </c>
      <c r="B5913" s="19" t="s">
        <v>4042</v>
      </c>
      <c r="C5913" s="72" t="s">
        <v>49</v>
      </c>
      <c r="D5913" s="73">
        <v>164.5</v>
      </c>
      <c r="E5913" s="74">
        <v>138.98899999999998</v>
      </c>
      <c r="G5913" s="75">
        <v>20.333326</v>
      </c>
      <c r="H5913" s="75">
        <v>43.282200000000003</v>
      </c>
      <c r="I5913" s="75">
        <v>41.886000000000003</v>
      </c>
      <c r="J5913" s="75">
        <v>39.558999999999997</v>
      </c>
      <c r="K5913" s="75">
        <v>32.577999999999996</v>
      </c>
      <c r="L5913" s="74" t="s">
        <v>674</v>
      </c>
      <c r="M5913" s="75">
        <v>41.886000000000003</v>
      </c>
      <c r="N5913" s="75">
        <v>41.886000000000003</v>
      </c>
      <c r="O5913" s="75">
        <v>41.886000000000003</v>
      </c>
      <c r="P5913" s="75">
        <v>20.333326</v>
      </c>
      <c r="Q5913" s="75">
        <v>43.282200000000003</v>
      </c>
    </row>
    <row r="5914" spans="1:17" x14ac:dyDescent="0.2">
      <c r="A5914" s="19">
        <v>40900169</v>
      </c>
      <c r="B5914" s="19" t="s">
        <v>3631</v>
      </c>
      <c r="C5914" s="20">
        <v>99195</v>
      </c>
      <c r="D5914" s="73">
        <v>261.25</v>
      </c>
      <c r="E5914" s="74">
        <v>133.5265</v>
      </c>
      <c r="G5914" s="75">
        <v>5.5661060000000004</v>
      </c>
      <c r="H5914" s="75">
        <v>11.8482</v>
      </c>
      <c r="I5914" s="75">
        <v>11.466000000000001</v>
      </c>
      <c r="J5914" s="75">
        <v>10.829000000000001</v>
      </c>
      <c r="K5914" s="75">
        <v>8.9179999999999993</v>
      </c>
      <c r="L5914" s="74" t="s">
        <v>674</v>
      </c>
      <c r="M5914" s="75">
        <v>11.466000000000001</v>
      </c>
      <c r="N5914" s="75">
        <v>11.466000000000001</v>
      </c>
      <c r="O5914" s="75">
        <v>11.466000000000001</v>
      </c>
      <c r="P5914" s="75">
        <v>5.5661060000000004</v>
      </c>
      <c r="Q5914" s="75">
        <v>11.8482</v>
      </c>
    </row>
    <row r="5915" spans="1:17" x14ac:dyDescent="0.2">
      <c r="A5915" s="19">
        <v>40900177</v>
      </c>
      <c r="B5915" s="19" t="s">
        <v>4150</v>
      </c>
      <c r="C5915" s="72"/>
      <c r="D5915" s="73">
        <v>265.25</v>
      </c>
      <c r="E5915" s="74">
        <v>0</v>
      </c>
      <c r="G5915" s="75">
        <v>8.7467380000000006</v>
      </c>
      <c r="H5915" s="75">
        <v>18.618600000000001</v>
      </c>
      <c r="I5915" s="75">
        <v>18.018000000000001</v>
      </c>
      <c r="J5915" s="75">
        <v>17.016999999999999</v>
      </c>
      <c r="K5915" s="75">
        <v>14.013999999999999</v>
      </c>
      <c r="L5915" s="74" t="s">
        <v>674</v>
      </c>
      <c r="M5915" s="75">
        <v>18.018000000000001</v>
      </c>
      <c r="N5915" s="75">
        <v>18.018000000000001</v>
      </c>
      <c r="O5915" s="75">
        <v>18.018000000000001</v>
      </c>
      <c r="P5915" s="75">
        <v>8.7467380000000006</v>
      </c>
      <c r="Q5915" s="75">
        <v>18.618600000000001</v>
      </c>
    </row>
    <row r="5916" spans="1:17" x14ac:dyDescent="0.2">
      <c r="A5916" s="19">
        <v>40900185</v>
      </c>
      <c r="B5916" s="19" t="s">
        <v>4308</v>
      </c>
      <c r="C5916" s="20">
        <v>96372</v>
      </c>
      <c r="D5916" s="73">
        <v>121</v>
      </c>
      <c r="E5916" s="74">
        <v>77.590499999999992</v>
      </c>
      <c r="G5916" s="75">
        <v>2.512175</v>
      </c>
      <c r="H5916" s="75">
        <v>5.3475000000000001</v>
      </c>
      <c r="I5916" s="75">
        <v>5.1750000000000007</v>
      </c>
      <c r="J5916" s="75">
        <v>4.8875000000000002</v>
      </c>
      <c r="K5916" s="75">
        <v>4.0249999999999995</v>
      </c>
      <c r="L5916" s="74" t="s">
        <v>674</v>
      </c>
      <c r="M5916" s="75">
        <v>5.1750000000000007</v>
      </c>
      <c r="N5916" s="75">
        <v>5.1750000000000007</v>
      </c>
      <c r="O5916" s="75">
        <v>5.1750000000000007</v>
      </c>
      <c r="P5916" s="75">
        <v>2.512175</v>
      </c>
      <c r="Q5916" s="75">
        <v>5.3475000000000001</v>
      </c>
    </row>
    <row r="5917" spans="1:17" x14ac:dyDescent="0.2">
      <c r="A5917" s="19">
        <v>40900193</v>
      </c>
      <c r="B5917" s="19" t="s">
        <v>4788</v>
      </c>
      <c r="C5917" s="20">
        <v>36591</v>
      </c>
      <c r="D5917" s="73">
        <v>114</v>
      </c>
      <c r="E5917" s="74">
        <v>133.5265</v>
      </c>
      <c r="G5917" s="75">
        <v>3.2942260000000001</v>
      </c>
      <c r="H5917" s="75">
        <v>7.0122</v>
      </c>
      <c r="I5917" s="75">
        <v>6.7860000000000014</v>
      </c>
      <c r="J5917" s="75">
        <v>6.4089999999999998</v>
      </c>
      <c r="K5917" s="75">
        <v>5.2779999999999996</v>
      </c>
      <c r="L5917" s="74" t="s">
        <v>674</v>
      </c>
      <c r="M5917" s="75">
        <v>6.7860000000000014</v>
      </c>
      <c r="N5917" s="75">
        <v>6.7860000000000014</v>
      </c>
      <c r="O5917" s="75">
        <v>6.7860000000000014</v>
      </c>
      <c r="P5917" s="75">
        <v>3.2942260000000001</v>
      </c>
      <c r="Q5917" s="75">
        <v>7.0122</v>
      </c>
    </row>
    <row r="5918" spans="1:17" x14ac:dyDescent="0.2">
      <c r="A5918" s="19">
        <v>40900201</v>
      </c>
      <c r="B5918" s="19" t="s">
        <v>4789</v>
      </c>
      <c r="C5918" s="20">
        <v>96523</v>
      </c>
      <c r="D5918" s="73">
        <v>214</v>
      </c>
      <c r="E5918" s="74">
        <v>66.10199999999999</v>
      </c>
      <c r="G5918" s="75">
        <v>3.8228750000000002</v>
      </c>
      <c r="H5918" s="75">
        <v>8.1375000000000011</v>
      </c>
      <c r="I5918" s="75">
        <v>7.8750000000000009</v>
      </c>
      <c r="J5918" s="75">
        <v>7.4375</v>
      </c>
      <c r="K5918" s="75">
        <v>6.125</v>
      </c>
      <c r="L5918" s="74" t="s">
        <v>674</v>
      </c>
      <c r="M5918" s="75">
        <v>7.8750000000000009</v>
      </c>
      <c r="N5918" s="75">
        <v>7.8750000000000009</v>
      </c>
      <c r="O5918" s="75">
        <v>7.8750000000000009</v>
      </c>
      <c r="P5918" s="75">
        <v>3.8228750000000002</v>
      </c>
      <c r="Q5918" s="75">
        <v>8.1375000000000011</v>
      </c>
    </row>
    <row r="5919" spans="1:17" x14ac:dyDescent="0.2">
      <c r="A5919" s="19">
        <v>40900219</v>
      </c>
      <c r="B5919" s="19" t="s">
        <v>696</v>
      </c>
      <c r="C5919" s="72"/>
      <c r="D5919" s="73">
        <v>479.25</v>
      </c>
      <c r="E5919" s="74">
        <v>0</v>
      </c>
      <c r="G5919" s="75">
        <v>9.7690839999999994</v>
      </c>
      <c r="H5919" s="75">
        <v>20.794800000000002</v>
      </c>
      <c r="I5919" s="75">
        <v>20.124000000000002</v>
      </c>
      <c r="J5919" s="75">
        <v>19.006</v>
      </c>
      <c r="K5919" s="75">
        <v>15.651999999999999</v>
      </c>
      <c r="L5919" s="74" t="s">
        <v>674</v>
      </c>
      <c r="M5919" s="75">
        <v>20.124000000000002</v>
      </c>
      <c r="N5919" s="75">
        <v>20.124000000000002</v>
      </c>
      <c r="O5919" s="75">
        <v>20.124000000000002</v>
      </c>
      <c r="P5919" s="75">
        <v>9.7690839999999994</v>
      </c>
      <c r="Q5919" s="75">
        <v>20.794800000000002</v>
      </c>
    </row>
    <row r="5920" spans="1:17" x14ac:dyDescent="0.2">
      <c r="A5920" s="19">
        <v>40900227</v>
      </c>
      <c r="B5920" s="19" t="s">
        <v>809</v>
      </c>
      <c r="C5920" s="72"/>
      <c r="D5920" s="73">
        <v>69.5</v>
      </c>
      <c r="E5920" s="74">
        <v>0</v>
      </c>
      <c r="G5920" s="75">
        <v>18.401679999999999</v>
      </c>
      <c r="H5920" s="75">
        <v>321.78000000000003</v>
      </c>
      <c r="I5920" s="75">
        <v>311.40000000000003</v>
      </c>
      <c r="J5920" s="75">
        <v>294.09999999999997</v>
      </c>
      <c r="K5920" s="75">
        <v>242.2</v>
      </c>
      <c r="L5920" s="76">
        <v>0</v>
      </c>
      <c r="M5920" s="75">
        <v>311.40000000000003</v>
      </c>
      <c r="N5920" s="75">
        <v>311.40000000000003</v>
      </c>
      <c r="O5920" s="75">
        <v>311.40000000000003</v>
      </c>
      <c r="P5920" s="77">
        <v>0</v>
      </c>
      <c r="Q5920" s="77">
        <v>321.78000000000003</v>
      </c>
    </row>
    <row r="5921" spans="1:17" x14ac:dyDescent="0.2">
      <c r="A5921" s="19">
        <v>40900235</v>
      </c>
      <c r="B5921" s="19" t="s">
        <v>2715</v>
      </c>
      <c r="C5921" s="72"/>
      <c r="D5921" s="73">
        <v>132.75</v>
      </c>
      <c r="E5921" s="74">
        <v>0</v>
      </c>
      <c r="G5921" s="75">
        <v>13.45908</v>
      </c>
      <c r="H5921" s="75">
        <v>77.199300000000008</v>
      </c>
      <c r="I5921" s="75">
        <v>74.709000000000003</v>
      </c>
      <c r="J5921" s="75">
        <v>70.558500000000009</v>
      </c>
      <c r="K5921" s="75">
        <v>58.106999999999999</v>
      </c>
      <c r="L5921" s="76">
        <v>0</v>
      </c>
      <c r="M5921" s="75">
        <v>74.709000000000003</v>
      </c>
      <c r="N5921" s="75">
        <v>74.709000000000003</v>
      </c>
      <c r="O5921" s="75">
        <v>74.709000000000003</v>
      </c>
      <c r="P5921" s="77">
        <v>0</v>
      </c>
      <c r="Q5921" s="77">
        <v>77.199300000000008</v>
      </c>
    </row>
    <row r="5922" spans="1:17" x14ac:dyDescent="0.2">
      <c r="A5922" s="19">
        <v>40900243</v>
      </c>
      <c r="B5922" s="19" t="s">
        <v>695</v>
      </c>
      <c r="C5922" s="72"/>
      <c r="D5922" s="73">
        <v>1239.75</v>
      </c>
      <c r="E5922" s="74">
        <v>0</v>
      </c>
      <c r="G5922" s="75">
        <v>4.8845419999999997</v>
      </c>
      <c r="H5922" s="75">
        <v>10.397400000000001</v>
      </c>
      <c r="I5922" s="75">
        <v>10.062000000000001</v>
      </c>
      <c r="J5922" s="75">
        <v>9.5030000000000001</v>
      </c>
      <c r="K5922" s="75">
        <v>7.8259999999999996</v>
      </c>
      <c r="L5922" s="74" t="s">
        <v>674</v>
      </c>
      <c r="M5922" s="75">
        <v>10.062000000000001</v>
      </c>
      <c r="N5922" s="75">
        <v>10.062000000000001</v>
      </c>
      <c r="O5922" s="75">
        <v>10.062000000000001</v>
      </c>
      <c r="P5922" s="75">
        <v>4.8845419999999997</v>
      </c>
      <c r="Q5922" s="75">
        <v>10.397400000000001</v>
      </c>
    </row>
    <row r="5923" spans="1:17" x14ac:dyDescent="0.2">
      <c r="A5923" s="19">
        <v>40900250</v>
      </c>
      <c r="B5923" s="19" t="s">
        <v>1462</v>
      </c>
      <c r="C5923" s="72"/>
      <c r="D5923" s="73">
        <v>293.75</v>
      </c>
      <c r="E5923" s="74">
        <v>0</v>
      </c>
      <c r="G5923" s="75">
        <v>7.497204</v>
      </c>
      <c r="H5923" s="75">
        <v>15.9588</v>
      </c>
      <c r="I5923" s="75">
        <v>15.444000000000003</v>
      </c>
      <c r="J5923" s="75">
        <v>14.586</v>
      </c>
      <c r="K5923" s="75">
        <v>12.011999999999999</v>
      </c>
      <c r="L5923" s="74" t="s">
        <v>674</v>
      </c>
      <c r="M5923" s="75">
        <v>15.444000000000003</v>
      </c>
      <c r="N5923" s="75">
        <v>15.444000000000003</v>
      </c>
      <c r="O5923" s="75">
        <v>15.444000000000003</v>
      </c>
      <c r="P5923" s="75">
        <v>7.497204</v>
      </c>
      <c r="Q5923" s="75">
        <v>15.9588</v>
      </c>
    </row>
    <row r="5924" spans="1:17" x14ac:dyDescent="0.2">
      <c r="A5924" s="19">
        <v>40900268</v>
      </c>
      <c r="B5924" s="19" t="s">
        <v>810</v>
      </c>
      <c r="C5924" s="72"/>
      <c r="D5924" s="73">
        <v>242.75</v>
      </c>
      <c r="E5924" s="74">
        <v>0</v>
      </c>
      <c r="G5924" s="75">
        <v>7.3180750000000003</v>
      </c>
      <c r="H5924" s="75">
        <v>15.577500000000001</v>
      </c>
      <c r="I5924" s="75">
        <v>15.075000000000003</v>
      </c>
      <c r="J5924" s="75">
        <v>14.237499999999999</v>
      </c>
      <c r="K5924" s="75">
        <v>11.725</v>
      </c>
      <c r="L5924" s="74" t="s">
        <v>674</v>
      </c>
      <c r="M5924" s="75">
        <v>15.075000000000003</v>
      </c>
      <c r="N5924" s="75">
        <v>15.075000000000003</v>
      </c>
      <c r="O5924" s="75">
        <v>15.075000000000003</v>
      </c>
      <c r="P5924" s="75">
        <v>7.3180750000000003</v>
      </c>
      <c r="Q5924" s="75">
        <v>15.577500000000001</v>
      </c>
    </row>
    <row r="5925" spans="1:17" x14ac:dyDescent="0.2">
      <c r="A5925" s="19">
        <v>40900276</v>
      </c>
      <c r="B5925" s="19" t="s">
        <v>2711</v>
      </c>
      <c r="C5925" s="72"/>
      <c r="D5925" s="73">
        <v>80.25</v>
      </c>
      <c r="E5925" s="74">
        <v>0</v>
      </c>
      <c r="G5925" s="75">
        <v>4.6966749999999999</v>
      </c>
      <c r="H5925" s="75">
        <v>9.9975000000000005</v>
      </c>
      <c r="I5925" s="75">
        <v>9.6750000000000007</v>
      </c>
      <c r="J5925" s="75">
        <v>9.1374999999999993</v>
      </c>
      <c r="K5925" s="75">
        <v>7.5249999999999995</v>
      </c>
      <c r="L5925" s="74" t="s">
        <v>674</v>
      </c>
      <c r="M5925" s="75">
        <v>9.6750000000000007</v>
      </c>
      <c r="N5925" s="75">
        <v>9.6750000000000007</v>
      </c>
      <c r="O5925" s="75">
        <v>9.6750000000000007</v>
      </c>
      <c r="P5925" s="75">
        <v>4.6966749999999999</v>
      </c>
      <c r="Q5925" s="75">
        <v>9.9975000000000005</v>
      </c>
    </row>
    <row r="5926" spans="1:17" x14ac:dyDescent="0.2">
      <c r="A5926" s="19">
        <v>40900284</v>
      </c>
      <c r="B5926" s="19" t="s">
        <v>1460</v>
      </c>
      <c r="C5926" s="72"/>
      <c r="D5926" s="73">
        <v>583</v>
      </c>
      <c r="E5926" s="74">
        <v>0</v>
      </c>
      <c r="G5926" s="75">
        <v>28.8354</v>
      </c>
      <c r="H5926" s="75">
        <v>61.38</v>
      </c>
      <c r="I5926" s="75">
        <v>59.400000000000006</v>
      </c>
      <c r="J5926" s="75">
        <v>56.1</v>
      </c>
      <c r="K5926" s="75">
        <v>46.199999999999996</v>
      </c>
      <c r="L5926" s="74" t="s">
        <v>674</v>
      </c>
      <c r="M5926" s="75">
        <v>59.400000000000006</v>
      </c>
      <c r="N5926" s="75">
        <v>59.400000000000006</v>
      </c>
      <c r="O5926" s="75">
        <v>59.400000000000006</v>
      </c>
      <c r="P5926" s="75">
        <v>28.8354</v>
      </c>
      <c r="Q5926" s="75">
        <v>61.38</v>
      </c>
    </row>
    <row r="5927" spans="1:17" x14ac:dyDescent="0.2">
      <c r="A5927" s="19">
        <v>40900318</v>
      </c>
      <c r="B5927" s="19" t="s">
        <v>2864</v>
      </c>
      <c r="C5927" s="72"/>
      <c r="D5927" s="73">
        <v>17.25</v>
      </c>
      <c r="E5927" s="74">
        <v>0</v>
      </c>
      <c r="G5927" s="75">
        <v>70.945319999999995</v>
      </c>
      <c r="H5927" s="75">
        <v>23.25</v>
      </c>
      <c r="I5927" s="75">
        <v>22.5</v>
      </c>
      <c r="J5927" s="75">
        <v>21.25</v>
      </c>
      <c r="K5927" s="75">
        <v>17.5</v>
      </c>
      <c r="L5927" s="76">
        <v>0</v>
      </c>
      <c r="M5927" s="75">
        <v>22.5</v>
      </c>
      <c r="N5927" s="75">
        <v>22.5</v>
      </c>
      <c r="O5927" s="75">
        <v>22.5</v>
      </c>
      <c r="P5927" s="77">
        <v>0</v>
      </c>
      <c r="Q5927" s="77">
        <v>70.945319999999995</v>
      </c>
    </row>
    <row r="5928" spans="1:17" x14ac:dyDescent="0.2">
      <c r="A5928" s="19">
        <v>40900326</v>
      </c>
      <c r="B5928" s="19" t="s">
        <v>2863</v>
      </c>
      <c r="C5928" s="72"/>
      <c r="D5928" s="73">
        <v>6.25</v>
      </c>
      <c r="E5928" s="74">
        <v>0</v>
      </c>
      <c r="G5928" s="75">
        <v>54.638714</v>
      </c>
      <c r="H5928" s="75">
        <v>116.3058</v>
      </c>
      <c r="I5928" s="75">
        <v>112.55400000000002</v>
      </c>
      <c r="J5928" s="75">
        <v>106.301</v>
      </c>
      <c r="K5928" s="75">
        <v>87.542000000000002</v>
      </c>
      <c r="L5928" s="74" t="s">
        <v>674</v>
      </c>
      <c r="M5928" s="75">
        <v>112.55400000000002</v>
      </c>
      <c r="N5928" s="75">
        <v>112.55400000000002</v>
      </c>
      <c r="O5928" s="75">
        <v>112.55400000000002</v>
      </c>
      <c r="P5928" s="75">
        <v>54.638714</v>
      </c>
      <c r="Q5928" s="75">
        <v>116.3058</v>
      </c>
    </row>
    <row r="5929" spans="1:17" x14ac:dyDescent="0.2">
      <c r="A5929" s="19">
        <v>40900334</v>
      </c>
      <c r="B5929" s="19" t="s">
        <v>2866</v>
      </c>
      <c r="C5929" s="72"/>
      <c r="D5929" s="73">
        <v>35.75</v>
      </c>
      <c r="E5929" s="74">
        <v>0</v>
      </c>
      <c r="G5929" s="75">
        <v>0</v>
      </c>
      <c r="H5929" s="75">
        <v>52.619399999999999</v>
      </c>
      <c r="I5929" s="75">
        <v>50.921999999999997</v>
      </c>
      <c r="J5929" s="75">
        <v>48.092999999999996</v>
      </c>
      <c r="K5929" s="75">
        <v>39.605999999999995</v>
      </c>
      <c r="L5929" s="76">
        <v>0</v>
      </c>
      <c r="M5929" s="75">
        <v>50.921999999999997</v>
      </c>
      <c r="N5929" s="75">
        <v>50.921999999999997</v>
      </c>
      <c r="O5929" s="75">
        <v>50.921999999999997</v>
      </c>
      <c r="P5929" s="77">
        <v>0</v>
      </c>
      <c r="Q5929" s="77">
        <v>52.619399999999999</v>
      </c>
    </row>
    <row r="5930" spans="1:17" x14ac:dyDescent="0.2">
      <c r="A5930" s="19">
        <v>40900342</v>
      </c>
      <c r="B5930" s="19" t="s">
        <v>1223</v>
      </c>
      <c r="C5930" s="72"/>
      <c r="D5930" s="73">
        <v>59</v>
      </c>
      <c r="E5930" s="74">
        <v>0</v>
      </c>
      <c r="G5930" s="75">
        <v>22.907050000000002</v>
      </c>
      <c r="H5930" s="75">
        <v>252.495</v>
      </c>
      <c r="I5930" s="75">
        <v>244.35</v>
      </c>
      <c r="J5930" s="75">
        <v>230.77500000000001</v>
      </c>
      <c r="K5930" s="75">
        <v>190.04999999999998</v>
      </c>
      <c r="L5930" s="76">
        <v>0</v>
      </c>
      <c r="M5930" s="75">
        <v>244.35</v>
      </c>
      <c r="N5930" s="75">
        <v>244.35</v>
      </c>
      <c r="O5930" s="75">
        <v>244.35</v>
      </c>
      <c r="P5930" s="77">
        <v>0</v>
      </c>
      <c r="Q5930" s="77">
        <v>252.495</v>
      </c>
    </row>
    <row r="5931" spans="1:17" x14ac:dyDescent="0.2">
      <c r="A5931" s="19">
        <v>40900359</v>
      </c>
      <c r="B5931" s="19" t="s">
        <v>3316</v>
      </c>
      <c r="C5931" s="72"/>
      <c r="D5931" s="73">
        <v>30.5</v>
      </c>
      <c r="E5931" s="74">
        <v>0</v>
      </c>
      <c r="G5931" s="75">
        <v>8.2313299999999998</v>
      </c>
      <c r="H5931" s="75">
        <v>203.4375</v>
      </c>
      <c r="I5931" s="75">
        <v>196.875</v>
      </c>
      <c r="J5931" s="75">
        <v>185.9375</v>
      </c>
      <c r="K5931" s="75">
        <v>153.125</v>
      </c>
      <c r="L5931" s="76">
        <v>0</v>
      </c>
      <c r="M5931" s="75">
        <v>196.875</v>
      </c>
      <c r="N5931" s="75">
        <v>196.875</v>
      </c>
      <c r="O5931" s="75">
        <v>196.875</v>
      </c>
      <c r="P5931" s="77">
        <v>0</v>
      </c>
      <c r="Q5931" s="77">
        <v>203.4375</v>
      </c>
    </row>
    <row r="5932" spans="1:17" x14ac:dyDescent="0.2">
      <c r="A5932" s="19">
        <v>40900367</v>
      </c>
      <c r="B5932" s="19" t="s">
        <v>4497</v>
      </c>
      <c r="C5932" s="72"/>
      <c r="D5932" s="73">
        <v>51.5</v>
      </c>
      <c r="E5932" s="74">
        <v>0</v>
      </c>
      <c r="G5932" s="75">
        <v>543.19173999999998</v>
      </c>
      <c r="H5932" s="75">
        <v>1725.1965</v>
      </c>
      <c r="I5932" s="75">
        <v>1669.5450000000001</v>
      </c>
      <c r="J5932" s="75">
        <v>1576.7925</v>
      </c>
      <c r="K5932" s="75">
        <v>1298.5349999999999</v>
      </c>
      <c r="L5932" s="76">
        <v>433.42199999999997</v>
      </c>
      <c r="M5932" s="75">
        <v>1669.5450000000001</v>
      </c>
      <c r="N5932" s="75">
        <v>1669.5450000000001</v>
      </c>
      <c r="O5932" s="75">
        <v>1669.5450000000001</v>
      </c>
      <c r="P5932" s="77">
        <v>433.42199999999997</v>
      </c>
      <c r="Q5932" s="77">
        <v>1725.1965</v>
      </c>
    </row>
    <row r="5933" spans="1:17" x14ac:dyDescent="0.2">
      <c r="A5933" s="19">
        <v>40900375</v>
      </c>
      <c r="B5933" s="19" t="s">
        <v>4534</v>
      </c>
      <c r="C5933" s="72"/>
      <c r="D5933" s="73">
        <v>93.5</v>
      </c>
      <c r="E5933" s="74">
        <v>0</v>
      </c>
      <c r="G5933" s="75">
        <v>42.563389999999998</v>
      </c>
      <c r="H5933" s="75">
        <v>227.85000000000002</v>
      </c>
      <c r="I5933" s="75">
        <v>220.5</v>
      </c>
      <c r="J5933" s="75">
        <v>208.25</v>
      </c>
      <c r="K5933" s="75">
        <v>171.5</v>
      </c>
      <c r="L5933" s="76">
        <v>0</v>
      </c>
      <c r="M5933" s="75">
        <v>220.5</v>
      </c>
      <c r="N5933" s="75">
        <v>220.5</v>
      </c>
      <c r="O5933" s="75">
        <v>220.5</v>
      </c>
      <c r="P5933" s="77">
        <v>0</v>
      </c>
      <c r="Q5933" s="77">
        <v>227.85000000000002</v>
      </c>
    </row>
    <row r="5934" spans="1:17" x14ac:dyDescent="0.2">
      <c r="A5934" s="19">
        <v>40900383</v>
      </c>
      <c r="B5934" s="19" t="s">
        <v>1461</v>
      </c>
      <c r="C5934" s="20">
        <v>96401</v>
      </c>
      <c r="D5934" s="73">
        <v>265.25</v>
      </c>
      <c r="E5934" s="74">
        <v>77.590499999999992</v>
      </c>
      <c r="G5934" s="75">
        <v>152.02296999999999</v>
      </c>
      <c r="H5934" s="75">
        <v>153.31049999999999</v>
      </c>
      <c r="I5934" s="75">
        <v>148.36500000000001</v>
      </c>
      <c r="J5934" s="75">
        <v>140.1225</v>
      </c>
      <c r="K5934" s="75">
        <v>115.39499999999998</v>
      </c>
      <c r="L5934" s="76">
        <v>71.829000000000008</v>
      </c>
      <c r="M5934" s="75">
        <v>148.36500000000001</v>
      </c>
      <c r="N5934" s="75">
        <v>148.36500000000001</v>
      </c>
      <c r="O5934" s="75">
        <v>148.36500000000001</v>
      </c>
      <c r="P5934" s="77">
        <v>71.829000000000008</v>
      </c>
      <c r="Q5934" s="77">
        <v>153.31049999999999</v>
      </c>
    </row>
    <row r="5935" spans="1:17" x14ac:dyDescent="0.2">
      <c r="A5935" s="19">
        <v>40900391</v>
      </c>
      <c r="B5935" s="19" t="s">
        <v>2722</v>
      </c>
      <c r="C5935" s="20">
        <v>96416</v>
      </c>
      <c r="D5935" s="73">
        <v>1240</v>
      </c>
      <c r="E5935" s="74">
        <v>382.51299999999998</v>
      </c>
      <c r="G5935" s="75">
        <v>96.266639999999995</v>
      </c>
      <c r="H5935" s="75">
        <v>237.15</v>
      </c>
      <c r="I5935" s="75">
        <v>229.5</v>
      </c>
      <c r="J5935" s="75">
        <v>216.75</v>
      </c>
      <c r="K5935" s="75">
        <v>178.5</v>
      </c>
      <c r="L5935" s="76">
        <v>227.79</v>
      </c>
      <c r="M5935" s="75">
        <v>229.5</v>
      </c>
      <c r="N5935" s="75">
        <v>229.5</v>
      </c>
      <c r="O5935" s="75">
        <v>229.5</v>
      </c>
      <c r="P5935" s="77">
        <v>96.266639999999995</v>
      </c>
      <c r="Q5935" s="77">
        <v>237.15</v>
      </c>
    </row>
    <row r="5936" spans="1:17" x14ac:dyDescent="0.2">
      <c r="A5936" s="19">
        <v>40900409</v>
      </c>
      <c r="B5936" s="19" t="s">
        <v>2758</v>
      </c>
      <c r="C5936" s="72" t="s">
        <v>49</v>
      </c>
      <c r="D5936" s="73">
        <v>164.5</v>
      </c>
      <c r="E5936" s="74">
        <v>138.98899999999998</v>
      </c>
      <c r="G5936" s="75">
        <v>3888.8757000000001</v>
      </c>
      <c r="H5936" s="75">
        <v>5936.7945</v>
      </c>
      <c r="I5936" s="75">
        <v>5745.2849999999999</v>
      </c>
      <c r="J5936" s="75">
        <v>5426.1025</v>
      </c>
      <c r="K5936" s="75">
        <v>4468.5549999999994</v>
      </c>
      <c r="L5936" s="76">
        <v>1841.1318000000001</v>
      </c>
      <c r="M5936" s="75">
        <v>5745.2849999999999</v>
      </c>
      <c r="N5936" s="75">
        <v>5745.2849999999999</v>
      </c>
      <c r="O5936" s="75">
        <v>5745.2849999999999</v>
      </c>
      <c r="P5936" s="77">
        <v>1841.1318000000001</v>
      </c>
      <c r="Q5936" s="77">
        <v>5936.7945</v>
      </c>
    </row>
    <row r="5937" spans="1:17" x14ac:dyDescent="0.2">
      <c r="A5937" s="19">
        <v>40900417</v>
      </c>
      <c r="B5937" s="19" t="s">
        <v>2714</v>
      </c>
      <c r="C5937" s="72" t="s">
        <v>49</v>
      </c>
      <c r="D5937" s="73">
        <v>368.25</v>
      </c>
      <c r="E5937" s="74">
        <v>138.98899999999998</v>
      </c>
      <c r="G5937" s="75">
        <v>99.831649999999996</v>
      </c>
      <c r="H5937" s="75">
        <v>212.50500000000002</v>
      </c>
      <c r="I5937" s="75">
        <v>205.65000000000003</v>
      </c>
      <c r="J5937" s="75">
        <v>194.22499999999999</v>
      </c>
      <c r="K5937" s="75">
        <v>159.94999999999999</v>
      </c>
      <c r="L5937" s="74" t="s">
        <v>674</v>
      </c>
      <c r="M5937" s="75">
        <v>205.65000000000003</v>
      </c>
      <c r="N5937" s="75">
        <v>205.65000000000003</v>
      </c>
      <c r="O5937" s="75">
        <v>205.65000000000003</v>
      </c>
      <c r="P5937" s="75">
        <v>99.831649999999996</v>
      </c>
      <c r="Q5937" s="75">
        <v>212.50500000000002</v>
      </c>
    </row>
    <row r="5938" spans="1:17" x14ac:dyDescent="0.2">
      <c r="A5938" s="19">
        <v>40900425</v>
      </c>
      <c r="B5938" s="19" t="s">
        <v>2888</v>
      </c>
      <c r="C5938" s="72"/>
      <c r="D5938" s="73">
        <v>265.25</v>
      </c>
      <c r="E5938" s="74">
        <v>0</v>
      </c>
      <c r="G5938" s="75">
        <v>5.3520250000000003</v>
      </c>
      <c r="H5938" s="75">
        <v>11.3925</v>
      </c>
      <c r="I5938" s="75">
        <v>11.025000000000002</v>
      </c>
      <c r="J5938" s="75">
        <v>10.4125</v>
      </c>
      <c r="K5938" s="75">
        <v>8.5749999999999993</v>
      </c>
      <c r="L5938" s="74" t="s">
        <v>674</v>
      </c>
      <c r="M5938" s="75">
        <v>11.025000000000002</v>
      </c>
      <c r="N5938" s="75">
        <v>11.025000000000002</v>
      </c>
      <c r="O5938" s="75">
        <v>11.025000000000002</v>
      </c>
      <c r="P5938" s="75">
        <v>5.3520250000000003</v>
      </c>
      <c r="Q5938" s="75">
        <v>11.3925</v>
      </c>
    </row>
    <row r="5939" spans="1:17" x14ac:dyDescent="0.2">
      <c r="A5939" s="19">
        <v>40900433</v>
      </c>
      <c r="B5939" s="19" t="s">
        <v>4486</v>
      </c>
      <c r="C5939" s="72"/>
      <c r="D5939" s="73">
        <v>3.25</v>
      </c>
      <c r="E5939" s="74">
        <v>0</v>
      </c>
      <c r="G5939" s="75">
        <v>5.3520250000000003</v>
      </c>
      <c r="H5939" s="75">
        <v>11.3925</v>
      </c>
      <c r="I5939" s="75">
        <v>11.025000000000002</v>
      </c>
      <c r="J5939" s="75">
        <v>10.4125</v>
      </c>
      <c r="K5939" s="75">
        <v>8.5749999999999993</v>
      </c>
      <c r="L5939" s="74" t="s">
        <v>674</v>
      </c>
      <c r="M5939" s="75">
        <v>11.025000000000002</v>
      </c>
      <c r="N5939" s="75">
        <v>11.025000000000002</v>
      </c>
      <c r="O5939" s="75">
        <v>11.025000000000002</v>
      </c>
      <c r="P5939" s="75">
        <v>5.3520250000000003</v>
      </c>
      <c r="Q5939" s="75">
        <v>11.3925</v>
      </c>
    </row>
    <row r="5940" spans="1:17" x14ac:dyDescent="0.2">
      <c r="A5940" s="19">
        <v>40900458</v>
      </c>
      <c r="B5940" s="19" t="s">
        <v>119</v>
      </c>
      <c r="C5940" s="72"/>
      <c r="D5940" s="73">
        <v>21.5</v>
      </c>
      <c r="E5940" s="74">
        <v>0</v>
      </c>
      <c r="G5940" s="75">
        <v>77.794414000000003</v>
      </c>
      <c r="H5940" s="75">
        <v>165.5958</v>
      </c>
      <c r="I5940" s="75">
        <v>160.25400000000002</v>
      </c>
      <c r="J5940" s="75">
        <v>151.351</v>
      </c>
      <c r="K5940" s="75">
        <v>124.642</v>
      </c>
      <c r="L5940" s="74" t="s">
        <v>674</v>
      </c>
      <c r="M5940" s="75">
        <v>160.25400000000002</v>
      </c>
      <c r="N5940" s="75">
        <v>160.25400000000002</v>
      </c>
      <c r="O5940" s="75">
        <v>160.25400000000002</v>
      </c>
      <c r="P5940" s="75">
        <v>77.794414000000003</v>
      </c>
      <c r="Q5940" s="75">
        <v>165.5958</v>
      </c>
    </row>
    <row r="5941" spans="1:17" x14ac:dyDescent="0.2">
      <c r="A5941" s="19">
        <v>40900466</v>
      </c>
      <c r="B5941" s="19" t="s">
        <v>180</v>
      </c>
      <c r="C5941" s="72"/>
      <c r="D5941" s="73">
        <v>7.5</v>
      </c>
      <c r="E5941" s="74">
        <v>0</v>
      </c>
      <c r="G5941" s="75">
        <v>5.3389180000000005</v>
      </c>
      <c r="H5941" s="75">
        <v>11.364600000000001</v>
      </c>
      <c r="I5941" s="75">
        <v>10.998000000000003</v>
      </c>
      <c r="J5941" s="75">
        <v>10.387</v>
      </c>
      <c r="K5941" s="75">
        <v>8.5540000000000003</v>
      </c>
      <c r="L5941" s="74" t="s">
        <v>674</v>
      </c>
      <c r="M5941" s="75">
        <v>10.998000000000003</v>
      </c>
      <c r="N5941" s="75">
        <v>10.998000000000003</v>
      </c>
      <c r="O5941" s="75">
        <v>10.998000000000003</v>
      </c>
      <c r="P5941" s="75">
        <v>5.3389180000000005</v>
      </c>
      <c r="Q5941" s="75">
        <v>11.364600000000001</v>
      </c>
    </row>
    <row r="5942" spans="1:17" x14ac:dyDescent="0.2">
      <c r="A5942" s="19">
        <v>40900474</v>
      </c>
      <c r="B5942" s="19" t="s">
        <v>874</v>
      </c>
      <c r="C5942" s="20">
        <v>96372</v>
      </c>
      <c r="D5942" s="73">
        <v>104.5</v>
      </c>
      <c r="E5942" s="74">
        <v>77.590499999999992</v>
      </c>
      <c r="G5942" s="75">
        <v>4.15055</v>
      </c>
      <c r="H5942" s="75">
        <v>8.8350000000000009</v>
      </c>
      <c r="I5942" s="75">
        <v>8.5500000000000007</v>
      </c>
      <c r="J5942" s="75">
        <v>8.0749999999999993</v>
      </c>
      <c r="K5942" s="75">
        <v>6.6499999999999995</v>
      </c>
      <c r="L5942" s="74" t="s">
        <v>674</v>
      </c>
      <c r="M5942" s="75">
        <v>8.5500000000000007</v>
      </c>
      <c r="N5942" s="75">
        <v>8.5500000000000007</v>
      </c>
      <c r="O5942" s="75">
        <v>8.5500000000000007</v>
      </c>
      <c r="P5942" s="75">
        <v>4.15055</v>
      </c>
      <c r="Q5942" s="75">
        <v>8.8350000000000009</v>
      </c>
    </row>
    <row r="5943" spans="1:17" x14ac:dyDescent="0.2">
      <c r="A5943" s="19">
        <v>40900482</v>
      </c>
      <c r="B5943" s="19" t="s">
        <v>871</v>
      </c>
      <c r="C5943" s="72"/>
      <c r="D5943" s="73">
        <v>20.5</v>
      </c>
      <c r="E5943" s="74">
        <v>0</v>
      </c>
      <c r="G5943" s="75">
        <v>6.7020460000000002</v>
      </c>
      <c r="H5943" s="75">
        <v>14.266200000000001</v>
      </c>
      <c r="I5943" s="75">
        <v>13.806000000000003</v>
      </c>
      <c r="J5943" s="75">
        <v>13.039</v>
      </c>
      <c r="K5943" s="75">
        <v>10.738</v>
      </c>
      <c r="L5943" s="74" t="s">
        <v>674</v>
      </c>
      <c r="M5943" s="75">
        <v>13.806000000000003</v>
      </c>
      <c r="N5943" s="75">
        <v>13.806000000000003</v>
      </c>
      <c r="O5943" s="75">
        <v>13.806000000000003</v>
      </c>
      <c r="P5943" s="75">
        <v>6.7020460000000002</v>
      </c>
      <c r="Q5943" s="75">
        <v>14.266200000000001</v>
      </c>
    </row>
    <row r="5944" spans="1:17" x14ac:dyDescent="0.2">
      <c r="A5944" s="19">
        <v>40900490</v>
      </c>
      <c r="B5944" s="19" t="s">
        <v>875</v>
      </c>
      <c r="C5944" s="72"/>
      <c r="D5944" s="73">
        <v>4.25</v>
      </c>
      <c r="E5944" s="74">
        <v>0</v>
      </c>
      <c r="G5944" s="75">
        <v>0.79515800000000003</v>
      </c>
      <c r="H5944" s="75">
        <v>1.6926000000000001</v>
      </c>
      <c r="I5944" s="75">
        <v>1.6380000000000003</v>
      </c>
      <c r="J5944" s="75">
        <v>1.5469999999999999</v>
      </c>
      <c r="K5944" s="75">
        <v>1.274</v>
      </c>
      <c r="L5944" s="74" t="s">
        <v>674</v>
      </c>
      <c r="M5944" s="75">
        <v>1.6380000000000003</v>
      </c>
      <c r="N5944" s="75">
        <v>1.6380000000000003</v>
      </c>
      <c r="O5944" s="75">
        <v>1.6380000000000003</v>
      </c>
      <c r="P5944" s="75">
        <v>0.79515800000000003</v>
      </c>
      <c r="Q5944" s="75">
        <v>1.6926000000000001</v>
      </c>
    </row>
    <row r="5945" spans="1:17" x14ac:dyDescent="0.2">
      <c r="A5945" s="19">
        <v>40900508</v>
      </c>
      <c r="B5945" s="19" t="s">
        <v>860</v>
      </c>
      <c r="C5945" s="72"/>
      <c r="D5945" s="73">
        <v>9.5</v>
      </c>
      <c r="E5945" s="74">
        <v>0</v>
      </c>
      <c r="G5945" s="75">
        <v>16.056075</v>
      </c>
      <c r="H5945" s="75">
        <v>34.177500000000002</v>
      </c>
      <c r="I5945" s="75">
        <v>33.075000000000003</v>
      </c>
      <c r="J5945" s="75">
        <v>31.237500000000001</v>
      </c>
      <c r="K5945" s="75">
        <v>25.724999999999998</v>
      </c>
      <c r="L5945" s="74" t="s">
        <v>674</v>
      </c>
      <c r="M5945" s="75">
        <v>33.075000000000003</v>
      </c>
      <c r="N5945" s="75">
        <v>33.075000000000003</v>
      </c>
      <c r="O5945" s="75">
        <v>33.075000000000003</v>
      </c>
      <c r="P5945" s="75">
        <v>16.056075</v>
      </c>
      <c r="Q5945" s="75">
        <v>34.177500000000002</v>
      </c>
    </row>
    <row r="5946" spans="1:17" x14ac:dyDescent="0.2">
      <c r="A5946" s="19">
        <v>40900516</v>
      </c>
      <c r="B5946" s="19" t="s">
        <v>843</v>
      </c>
      <c r="C5946" s="72"/>
      <c r="D5946" s="73">
        <v>1068.75</v>
      </c>
      <c r="E5946" s="74">
        <v>0</v>
      </c>
      <c r="G5946" s="75">
        <v>3.748602</v>
      </c>
      <c r="H5946" s="75">
        <v>7.9794</v>
      </c>
      <c r="I5946" s="75">
        <v>7.7220000000000013</v>
      </c>
      <c r="J5946" s="75">
        <v>7.2930000000000001</v>
      </c>
      <c r="K5946" s="75">
        <v>6.0059999999999993</v>
      </c>
      <c r="L5946" s="74" t="s">
        <v>674</v>
      </c>
      <c r="M5946" s="75">
        <v>7.7220000000000013</v>
      </c>
      <c r="N5946" s="75">
        <v>7.7220000000000013</v>
      </c>
      <c r="O5946" s="75">
        <v>7.7220000000000013</v>
      </c>
      <c r="P5946" s="75">
        <v>3.748602</v>
      </c>
      <c r="Q5946" s="75">
        <v>7.9794</v>
      </c>
    </row>
    <row r="5947" spans="1:17" x14ac:dyDescent="0.2">
      <c r="A5947" s="19">
        <v>40900532</v>
      </c>
      <c r="B5947" s="19" t="s">
        <v>862</v>
      </c>
      <c r="C5947" s="72"/>
      <c r="D5947" s="73">
        <v>8.5</v>
      </c>
      <c r="E5947" s="74">
        <v>0</v>
      </c>
      <c r="G5947" s="75">
        <v>53.161992000000005</v>
      </c>
      <c r="H5947" s="75">
        <v>113.16240000000001</v>
      </c>
      <c r="I5947" s="75">
        <v>109.51200000000003</v>
      </c>
      <c r="J5947" s="75">
        <v>103.428</v>
      </c>
      <c r="K5947" s="75">
        <v>85.176000000000002</v>
      </c>
      <c r="L5947" s="74" t="s">
        <v>674</v>
      </c>
      <c r="M5947" s="75">
        <v>109.51200000000003</v>
      </c>
      <c r="N5947" s="75">
        <v>109.51200000000003</v>
      </c>
      <c r="O5947" s="75">
        <v>109.51200000000003</v>
      </c>
      <c r="P5947" s="75">
        <v>53.161992000000005</v>
      </c>
      <c r="Q5947" s="75">
        <v>113.16240000000001</v>
      </c>
    </row>
    <row r="5948" spans="1:17" x14ac:dyDescent="0.2">
      <c r="A5948" s="19">
        <v>40900540</v>
      </c>
      <c r="B5948" s="19" t="s">
        <v>870</v>
      </c>
      <c r="C5948" s="72"/>
      <c r="D5948" s="73">
        <v>7.25</v>
      </c>
      <c r="E5948" s="74">
        <v>0</v>
      </c>
      <c r="G5948" s="75">
        <v>8.9520809999999997</v>
      </c>
      <c r="H5948" s="75">
        <v>19.055699999999998</v>
      </c>
      <c r="I5948" s="75">
        <v>18.441000000000003</v>
      </c>
      <c r="J5948" s="75">
        <v>17.416499999999999</v>
      </c>
      <c r="K5948" s="75">
        <v>14.342999999999998</v>
      </c>
      <c r="L5948" s="74" t="s">
        <v>674</v>
      </c>
      <c r="M5948" s="75">
        <v>18.441000000000003</v>
      </c>
      <c r="N5948" s="75">
        <v>18.441000000000003</v>
      </c>
      <c r="O5948" s="75">
        <v>18.441000000000003</v>
      </c>
      <c r="P5948" s="75">
        <v>8.9520809999999997</v>
      </c>
      <c r="Q5948" s="75">
        <v>19.055699999999998</v>
      </c>
    </row>
    <row r="5949" spans="1:17" x14ac:dyDescent="0.2">
      <c r="A5949" s="19">
        <v>40900557</v>
      </c>
      <c r="B5949" s="19" t="s">
        <v>841</v>
      </c>
      <c r="C5949" s="72"/>
      <c r="D5949" s="73">
        <v>413.25</v>
      </c>
      <c r="E5949" s="74">
        <v>0</v>
      </c>
      <c r="G5949" s="75">
        <v>1.5247810000000002</v>
      </c>
      <c r="H5949" s="75">
        <v>3.2457000000000003</v>
      </c>
      <c r="I5949" s="75">
        <v>3.1410000000000005</v>
      </c>
      <c r="J5949" s="75">
        <v>2.9664999999999999</v>
      </c>
      <c r="K5949" s="75">
        <v>2.4430000000000001</v>
      </c>
      <c r="L5949" s="74" t="s">
        <v>674</v>
      </c>
      <c r="M5949" s="75">
        <v>3.1410000000000005</v>
      </c>
      <c r="N5949" s="75">
        <v>3.1410000000000005</v>
      </c>
      <c r="O5949" s="75">
        <v>3.1410000000000005</v>
      </c>
      <c r="P5949" s="75">
        <v>1.5247810000000002</v>
      </c>
      <c r="Q5949" s="75">
        <v>3.2457000000000003</v>
      </c>
    </row>
    <row r="5950" spans="1:17" x14ac:dyDescent="0.2">
      <c r="A5950" s="19">
        <v>40900573</v>
      </c>
      <c r="B5950" s="19" t="s">
        <v>5034</v>
      </c>
      <c r="D5950" s="73">
        <v>257.5</v>
      </c>
      <c r="E5950" s="74">
        <v>0</v>
      </c>
      <c r="G5950" s="75">
        <v>1.5903160000000001</v>
      </c>
      <c r="H5950" s="75">
        <v>3.3852000000000002</v>
      </c>
      <c r="I5950" s="75">
        <v>3.2760000000000007</v>
      </c>
      <c r="J5950" s="75">
        <v>3.0939999999999999</v>
      </c>
      <c r="K5950" s="75">
        <v>2.548</v>
      </c>
      <c r="L5950" s="74" t="s">
        <v>674</v>
      </c>
      <c r="M5950" s="75">
        <v>3.2760000000000007</v>
      </c>
      <c r="N5950" s="75">
        <v>3.2760000000000007</v>
      </c>
      <c r="O5950" s="75">
        <v>3.2760000000000007</v>
      </c>
      <c r="P5950" s="75">
        <v>1.5903160000000001</v>
      </c>
      <c r="Q5950" s="75">
        <v>3.3852000000000002</v>
      </c>
    </row>
    <row r="5951" spans="1:17" x14ac:dyDescent="0.2">
      <c r="A5951" s="19">
        <v>40900581</v>
      </c>
      <c r="B5951" s="19" t="s">
        <v>878</v>
      </c>
      <c r="C5951" s="20">
        <v>36591</v>
      </c>
      <c r="D5951" s="73">
        <v>110.25</v>
      </c>
      <c r="E5951" s="74">
        <v>133.5265</v>
      </c>
      <c r="G5951" s="75">
        <v>1.3631280000000001</v>
      </c>
      <c r="H5951" s="75">
        <v>2.9016000000000002</v>
      </c>
      <c r="I5951" s="75">
        <v>2.8080000000000007</v>
      </c>
      <c r="J5951" s="75">
        <v>2.6520000000000001</v>
      </c>
      <c r="K5951" s="75">
        <v>2.1839999999999997</v>
      </c>
      <c r="L5951" s="74" t="s">
        <v>674</v>
      </c>
      <c r="M5951" s="75">
        <v>2.8080000000000007</v>
      </c>
      <c r="N5951" s="75">
        <v>2.8080000000000007</v>
      </c>
      <c r="O5951" s="75">
        <v>2.8080000000000007</v>
      </c>
      <c r="P5951" s="75">
        <v>1.3631280000000001</v>
      </c>
      <c r="Q5951" s="75">
        <v>2.9016000000000002</v>
      </c>
    </row>
    <row r="5952" spans="1:17" x14ac:dyDescent="0.2">
      <c r="A5952" s="19">
        <v>40900599</v>
      </c>
      <c r="B5952" s="19" t="s">
        <v>5033</v>
      </c>
      <c r="C5952" s="72"/>
      <c r="D5952" s="73">
        <v>30.5</v>
      </c>
      <c r="E5952" s="74">
        <v>0</v>
      </c>
      <c r="G5952" s="75">
        <v>5.4525120000000005</v>
      </c>
      <c r="H5952" s="75">
        <v>11.606400000000001</v>
      </c>
      <c r="I5952" s="75">
        <v>11.232000000000003</v>
      </c>
      <c r="J5952" s="75">
        <v>10.608000000000001</v>
      </c>
      <c r="K5952" s="75">
        <v>8.7359999999999989</v>
      </c>
      <c r="L5952" s="74" t="s">
        <v>674</v>
      </c>
      <c r="M5952" s="75">
        <v>11.232000000000003</v>
      </c>
      <c r="N5952" s="75">
        <v>11.232000000000003</v>
      </c>
      <c r="O5952" s="75">
        <v>11.232000000000003</v>
      </c>
      <c r="P5952" s="75">
        <v>5.4525120000000005</v>
      </c>
      <c r="Q5952" s="75">
        <v>11.606400000000001</v>
      </c>
    </row>
    <row r="5953" spans="1:17" x14ac:dyDescent="0.2">
      <c r="A5953" s="19">
        <v>40900607</v>
      </c>
      <c r="B5953" s="19" t="s">
        <v>5482</v>
      </c>
      <c r="C5953" s="72"/>
      <c r="D5953" s="73">
        <v>242.75</v>
      </c>
      <c r="E5953" s="74">
        <v>0</v>
      </c>
      <c r="G5953" s="75">
        <v>17.26108</v>
      </c>
      <c r="H5953" s="75">
        <v>48.36</v>
      </c>
      <c r="I5953" s="75">
        <v>46.800000000000004</v>
      </c>
      <c r="J5953" s="75">
        <v>44.199999999999996</v>
      </c>
      <c r="K5953" s="75">
        <v>36.4</v>
      </c>
      <c r="L5953" s="76">
        <v>0</v>
      </c>
      <c r="M5953" s="75">
        <v>46.800000000000004</v>
      </c>
      <c r="N5953" s="75">
        <v>46.800000000000004</v>
      </c>
      <c r="O5953" s="75">
        <v>46.800000000000004</v>
      </c>
      <c r="P5953" s="77">
        <v>0</v>
      </c>
      <c r="Q5953" s="77">
        <v>48.36</v>
      </c>
    </row>
    <row r="5954" spans="1:17" x14ac:dyDescent="0.2">
      <c r="A5954" s="19">
        <v>40900615</v>
      </c>
      <c r="B5954" s="19" t="s">
        <v>5483</v>
      </c>
      <c r="C5954" s="72"/>
      <c r="D5954" s="73">
        <v>132.75</v>
      </c>
      <c r="E5954" s="74">
        <v>0</v>
      </c>
      <c r="G5954" s="75">
        <v>7.8511299999999995</v>
      </c>
      <c r="H5954" s="75">
        <v>39.524999999999999</v>
      </c>
      <c r="I5954" s="75">
        <v>38.25</v>
      </c>
      <c r="J5954" s="75">
        <v>36.125</v>
      </c>
      <c r="K5954" s="75">
        <v>29.749999999999996</v>
      </c>
      <c r="L5954" s="76">
        <v>0</v>
      </c>
      <c r="M5954" s="75">
        <v>38.25</v>
      </c>
      <c r="N5954" s="75">
        <v>38.25</v>
      </c>
      <c r="O5954" s="75">
        <v>38.25</v>
      </c>
      <c r="P5954" s="77">
        <v>0</v>
      </c>
      <c r="Q5954" s="77">
        <v>39.524999999999999</v>
      </c>
    </row>
    <row r="5955" spans="1:17" x14ac:dyDescent="0.2">
      <c r="A5955" s="19">
        <v>40900623</v>
      </c>
      <c r="B5955" s="19" t="s">
        <v>5484</v>
      </c>
      <c r="C5955" s="72"/>
      <c r="D5955" s="73">
        <v>242.75</v>
      </c>
      <c r="E5955" s="74">
        <v>0</v>
      </c>
      <c r="G5955" s="75">
        <v>0</v>
      </c>
      <c r="H5955" s="75">
        <v>271.4391</v>
      </c>
      <c r="I5955" s="75">
        <v>262.68299999999999</v>
      </c>
      <c r="J5955" s="75">
        <v>248.08949999999999</v>
      </c>
      <c r="K5955" s="75">
        <v>204.309</v>
      </c>
      <c r="L5955" s="76">
        <v>0</v>
      </c>
      <c r="M5955" s="75">
        <v>262.68299999999999</v>
      </c>
      <c r="N5955" s="75">
        <v>262.68299999999999</v>
      </c>
      <c r="O5955" s="75">
        <v>262.68299999999999</v>
      </c>
      <c r="P5955" s="77">
        <v>0</v>
      </c>
      <c r="Q5955" s="77">
        <v>271.4391</v>
      </c>
    </row>
    <row r="5956" spans="1:17" x14ac:dyDescent="0.2">
      <c r="A5956" s="19">
        <v>40900631</v>
      </c>
      <c r="B5956" s="19" t="s">
        <v>5485</v>
      </c>
      <c r="C5956" s="72"/>
      <c r="D5956" s="73">
        <v>11</v>
      </c>
      <c r="E5956" s="74">
        <v>0</v>
      </c>
      <c r="G5956" s="75">
        <v>20.643525</v>
      </c>
      <c r="H5956" s="75">
        <v>43.942500000000003</v>
      </c>
      <c r="I5956" s="75">
        <v>42.525000000000006</v>
      </c>
      <c r="J5956" s="75">
        <v>40.162500000000001</v>
      </c>
      <c r="K5956" s="75">
        <v>33.074999999999996</v>
      </c>
      <c r="L5956" s="74" t="s">
        <v>674</v>
      </c>
      <c r="M5956" s="75">
        <v>42.525000000000006</v>
      </c>
      <c r="N5956" s="75">
        <v>42.525000000000006</v>
      </c>
      <c r="O5956" s="75">
        <v>42.525000000000006</v>
      </c>
      <c r="P5956" s="75">
        <v>20.643525</v>
      </c>
      <c r="Q5956" s="75">
        <v>43.942500000000003</v>
      </c>
    </row>
    <row r="5957" spans="1:17" x14ac:dyDescent="0.2">
      <c r="A5957" s="19">
        <v>32112898</v>
      </c>
      <c r="B5957" s="19" t="s">
        <v>5486</v>
      </c>
      <c r="C5957" s="72"/>
      <c r="D5957" s="73">
        <v>66</v>
      </c>
      <c r="E5957" s="74">
        <v>0</v>
      </c>
      <c r="G5957" s="75">
        <v>64.74857999999999</v>
      </c>
      <c r="H5957" s="75">
        <v>137.82599999999999</v>
      </c>
      <c r="I5957" s="75">
        <v>133.38</v>
      </c>
      <c r="J5957" s="75">
        <v>125.96999999999998</v>
      </c>
      <c r="K5957" s="75">
        <v>103.73999999999998</v>
      </c>
      <c r="L5957" s="74" t="s">
        <v>674</v>
      </c>
      <c r="M5957" s="75">
        <v>133.38</v>
      </c>
      <c r="N5957" s="75">
        <v>133.38</v>
      </c>
      <c r="O5957" s="75">
        <v>133.38</v>
      </c>
      <c r="P5957" s="75">
        <v>64.74857999999999</v>
      </c>
      <c r="Q5957" s="75">
        <v>137.82599999999999</v>
      </c>
    </row>
    <row r="5958" spans="1:17" x14ac:dyDescent="0.2">
      <c r="A5958" s="19">
        <v>32402422</v>
      </c>
      <c r="B5958" s="19" t="s">
        <v>1909</v>
      </c>
      <c r="C5958" s="72"/>
      <c r="D5958" s="73">
        <v>98</v>
      </c>
      <c r="E5958" s="74">
        <v>0</v>
      </c>
      <c r="G5958" s="75">
        <v>40.666651999999999</v>
      </c>
      <c r="H5958" s="75">
        <v>86.564400000000006</v>
      </c>
      <c r="I5958" s="75">
        <v>83.772000000000006</v>
      </c>
      <c r="J5958" s="75">
        <v>79.117999999999995</v>
      </c>
      <c r="K5958" s="75">
        <v>65.155999999999992</v>
      </c>
      <c r="L5958" s="74" t="s">
        <v>674</v>
      </c>
      <c r="M5958" s="75">
        <v>83.772000000000006</v>
      </c>
      <c r="N5958" s="75">
        <v>83.772000000000006</v>
      </c>
      <c r="O5958" s="75">
        <v>83.772000000000006</v>
      </c>
      <c r="P5958" s="75">
        <v>40.666651999999999</v>
      </c>
      <c r="Q5958" s="75">
        <v>86.564400000000006</v>
      </c>
    </row>
    <row r="5959" spans="1:17" x14ac:dyDescent="0.2">
      <c r="A5959" s="19">
        <v>32402430</v>
      </c>
      <c r="B5959" s="19" t="s">
        <v>3142</v>
      </c>
      <c r="C5959" s="72"/>
      <c r="D5959" s="73">
        <v>70.75</v>
      </c>
      <c r="E5959" s="74">
        <v>0</v>
      </c>
      <c r="G5959" s="75">
        <v>191.54476000000003</v>
      </c>
      <c r="H5959" s="75">
        <v>332.40060000000005</v>
      </c>
      <c r="I5959" s="75">
        <v>321.678</v>
      </c>
      <c r="J5959" s="75">
        <v>303.80700000000002</v>
      </c>
      <c r="K5959" s="75">
        <v>250.19399999999999</v>
      </c>
      <c r="L5959" s="76">
        <v>110.43899999999999</v>
      </c>
      <c r="M5959" s="75">
        <v>321.678</v>
      </c>
      <c r="N5959" s="75">
        <v>321.678</v>
      </c>
      <c r="O5959" s="75">
        <v>321.678</v>
      </c>
      <c r="P5959" s="77">
        <v>110.43899999999999</v>
      </c>
      <c r="Q5959" s="77">
        <v>332.40060000000005</v>
      </c>
    </row>
    <row r="5960" spans="1:17" x14ac:dyDescent="0.2">
      <c r="A5960" s="19">
        <v>32402463</v>
      </c>
      <c r="B5960" s="19" t="s">
        <v>3688</v>
      </c>
      <c r="C5960" s="72"/>
      <c r="D5960" s="73">
        <v>253.25</v>
      </c>
      <c r="E5960" s="74">
        <v>0</v>
      </c>
      <c r="G5960" s="75">
        <v>9.7690839999999994</v>
      </c>
      <c r="H5960" s="75">
        <v>20.794800000000002</v>
      </c>
      <c r="I5960" s="75">
        <v>20.124000000000002</v>
      </c>
      <c r="J5960" s="75">
        <v>19.006</v>
      </c>
      <c r="K5960" s="75">
        <v>15.651999999999999</v>
      </c>
      <c r="L5960" s="74" t="s">
        <v>674</v>
      </c>
      <c r="M5960" s="75">
        <v>20.124000000000002</v>
      </c>
      <c r="N5960" s="75">
        <v>20.124000000000002</v>
      </c>
      <c r="O5960" s="75">
        <v>20.124000000000002</v>
      </c>
      <c r="P5960" s="75">
        <v>9.7690839999999994</v>
      </c>
      <c r="Q5960" s="75">
        <v>20.794800000000002</v>
      </c>
    </row>
    <row r="5961" spans="1:17" x14ac:dyDescent="0.2">
      <c r="A5961" s="19">
        <v>32402489</v>
      </c>
      <c r="B5961" s="19" t="s">
        <v>3680</v>
      </c>
      <c r="C5961" s="72"/>
      <c r="D5961" s="73">
        <v>275</v>
      </c>
      <c r="E5961" s="74">
        <v>0</v>
      </c>
      <c r="G5961" s="75">
        <v>0</v>
      </c>
      <c r="H5961" s="75">
        <v>0</v>
      </c>
      <c r="I5961" s="75">
        <v>0</v>
      </c>
      <c r="J5961" s="75">
        <v>0</v>
      </c>
      <c r="K5961" s="75">
        <v>0</v>
      </c>
      <c r="L5961" s="74" t="s">
        <v>674</v>
      </c>
      <c r="M5961" s="75">
        <v>0</v>
      </c>
      <c r="N5961" s="75">
        <v>0</v>
      </c>
      <c r="O5961" s="75">
        <v>0</v>
      </c>
      <c r="P5961" s="75">
        <v>0</v>
      </c>
      <c r="Q5961" s="75">
        <v>0</v>
      </c>
    </row>
    <row r="5962" spans="1:17" x14ac:dyDescent="0.2">
      <c r="A5962" s="19">
        <v>32402497</v>
      </c>
      <c r="B5962" s="19" t="s">
        <v>4055</v>
      </c>
      <c r="C5962" s="72"/>
      <c r="D5962" s="73">
        <v>125.75</v>
      </c>
      <c r="E5962" s="74">
        <v>0</v>
      </c>
      <c r="G5962" s="75">
        <v>653.65885000000003</v>
      </c>
      <c r="H5962" s="75">
        <v>753.78359999999998</v>
      </c>
      <c r="I5962" s="75">
        <v>729.46799999999996</v>
      </c>
      <c r="J5962" s="75">
        <v>688.94200000000001</v>
      </c>
      <c r="K5962" s="75">
        <v>567.36399999999992</v>
      </c>
      <c r="L5962" s="76">
        <v>1460.4660000000001</v>
      </c>
      <c r="M5962" s="75">
        <v>729.46799999999996</v>
      </c>
      <c r="N5962" s="75">
        <v>729.46799999999996</v>
      </c>
      <c r="O5962" s="75">
        <v>729.46799999999996</v>
      </c>
      <c r="P5962" s="77">
        <v>567.36399999999992</v>
      </c>
      <c r="Q5962" s="77">
        <v>1460.4660000000001</v>
      </c>
    </row>
    <row r="5963" spans="1:17" x14ac:dyDescent="0.2">
      <c r="A5963" s="19">
        <v>32403958</v>
      </c>
      <c r="B5963" s="19" t="s">
        <v>4486</v>
      </c>
      <c r="C5963" s="72"/>
      <c r="D5963" s="73">
        <v>3.25</v>
      </c>
      <c r="E5963" s="74">
        <v>0</v>
      </c>
      <c r="G5963" s="75">
        <v>653.65885000000003</v>
      </c>
      <c r="H5963" s="75">
        <v>753.78359999999998</v>
      </c>
      <c r="I5963" s="75">
        <v>729.46799999999996</v>
      </c>
      <c r="J5963" s="75">
        <v>688.94200000000001</v>
      </c>
      <c r="K5963" s="75">
        <v>567.36399999999992</v>
      </c>
      <c r="L5963" s="76">
        <v>1460.4660000000001</v>
      </c>
      <c r="M5963" s="75">
        <v>729.46799999999996</v>
      </c>
      <c r="N5963" s="75">
        <v>729.46799999999996</v>
      </c>
      <c r="O5963" s="75">
        <v>729.46799999999996</v>
      </c>
      <c r="P5963" s="77">
        <v>567.36399999999992</v>
      </c>
      <c r="Q5963" s="77">
        <v>1460.4660000000001</v>
      </c>
    </row>
    <row r="5964" spans="1:17" x14ac:dyDescent="0.2">
      <c r="A5964" s="19">
        <v>32404188</v>
      </c>
      <c r="B5964" s="19" t="s">
        <v>5032</v>
      </c>
      <c r="C5964" s="72"/>
      <c r="D5964" s="73">
        <v>124.5</v>
      </c>
      <c r="E5964" s="74">
        <v>0</v>
      </c>
      <c r="G5964" s="75">
        <v>653.65885000000003</v>
      </c>
      <c r="H5964" s="75">
        <v>753.78359999999998</v>
      </c>
      <c r="I5964" s="75">
        <v>729.46799999999996</v>
      </c>
      <c r="J5964" s="75">
        <v>688.94200000000001</v>
      </c>
      <c r="K5964" s="75">
        <v>567.36399999999992</v>
      </c>
      <c r="L5964" s="76">
        <v>1460.4660000000001</v>
      </c>
      <c r="M5964" s="75">
        <v>729.46799999999996</v>
      </c>
      <c r="N5964" s="75">
        <v>729.46799999999996</v>
      </c>
      <c r="O5964" s="75">
        <v>729.46799999999996</v>
      </c>
      <c r="P5964" s="77">
        <v>567.36399999999992</v>
      </c>
      <c r="Q5964" s="77">
        <v>1460.4660000000001</v>
      </c>
    </row>
    <row r="5965" spans="1:17" x14ac:dyDescent="0.2">
      <c r="A5965" s="19">
        <v>32404196</v>
      </c>
      <c r="B5965" s="19" t="s">
        <v>5031</v>
      </c>
      <c r="C5965" s="72"/>
      <c r="D5965" s="73">
        <v>43.75</v>
      </c>
      <c r="E5965" s="74">
        <v>0</v>
      </c>
      <c r="G5965" s="75">
        <v>422.006079</v>
      </c>
      <c r="H5965" s="75">
        <v>898.29629999999997</v>
      </c>
      <c r="I5965" s="75">
        <v>869.31900000000007</v>
      </c>
      <c r="J5965" s="75">
        <v>821.0234999999999</v>
      </c>
      <c r="K5965" s="75">
        <v>676.13699999999994</v>
      </c>
      <c r="L5965" s="74" t="s">
        <v>674</v>
      </c>
      <c r="M5965" s="75">
        <v>869.31900000000007</v>
      </c>
      <c r="N5965" s="75">
        <v>869.31900000000007</v>
      </c>
      <c r="O5965" s="75">
        <v>869.31900000000007</v>
      </c>
      <c r="P5965" s="75">
        <v>422.006079</v>
      </c>
      <c r="Q5965" s="75">
        <v>898.29629999999997</v>
      </c>
    </row>
    <row r="5966" spans="1:17" x14ac:dyDescent="0.2">
      <c r="A5966" s="19">
        <v>32500001</v>
      </c>
      <c r="B5966" s="19" t="s">
        <v>2121</v>
      </c>
      <c r="C5966" s="72"/>
      <c r="D5966" s="73">
        <v>2928.25</v>
      </c>
      <c r="E5966" s="74">
        <v>0</v>
      </c>
      <c r="G5966" s="75">
        <v>177.34429</v>
      </c>
      <c r="H5966" s="75">
        <v>445.005</v>
      </c>
      <c r="I5966" s="75">
        <v>430.65000000000003</v>
      </c>
      <c r="J5966" s="75">
        <v>406.72499999999997</v>
      </c>
      <c r="K5966" s="75">
        <v>334.95</v>
      </c>
      <c r="L5966" s="76">
        <v>287.55900000000003</v>
      </c>
      <c r="M5966" s="75">
        <v>430.65000000000003</v>
      </c>
      <c r="N5966" s="75">
        <v>430.65000000000003</v>
      </c>
      <c r="O5966" s="75">
        <v>430.65000000000003</v>
      </c>
      <c r="P5966" s="77">
        <v>177.34429</v>
      </c>
      <c r="Q5966" s="77">
        <v>445.005</v>
      </c>
    </row>
    <row r="5967" spans="1:17" x14ac:dyDescent="0.2">
      <c r="A5967" s="19">
        <v>32500019</v>
      </c>
      <c r="B5967" s="19" t="s">
        <v>2122</v>
      </c>
      <c r="C5967" s="72"/>
      <c r="D5967" s="73">
        <v>2900.75</v>
      </c>
      <c r="E5967" s="74">
        <v>0</v>
      </c>
      <c r="G5967" s="75">
        <v>177.34429</v>
      </c>
      <c r="H5967" s="75">
        <v>409.40460000000007</v>
      </c>
      <c r="I5967" s="75">
        <v>396.19800000000004</v>
      </c>
      <c r="J5967" s="75">
        <v>374.18700000000001</v>
      </c>
      <c r="K5967" s="75">
        <v>308.154</v>
      </c>
      <c r="L5967" s="76">
        <v>287.55900000000003</v>
      </c>
      <c r="M5967" s="75">
        <v>396.19800000000004</v>
      </c>
      <c r="N5967" s="75">
        <v>396.19800000000004</v>
      </c>
      <c r="O5967" s="75">
        <v>396.19800000000004</v>
      </c>
      <c r="P5967" s="77">
        <v>177.34429</v>
      </c>
      <c r="Q5967" s="77">
        <v>409.40460000000007</v>
      </c>
    </row>
    <row r="5968" spans="1:17" x14ac:dyDescent="0.2">
      <c r="A5968" s="19">
        <v>32500027</v>
      </c>
      <c r="B5968" s="19" t="s">
        <v>215</v>
      </c>
      <c r="C5968" s="72"/>
      <c r="D5968" s="73">
        <v>3164.75</v>
      </c>
      <c r="E5968" s="74">
        <v>0</v>
      </c>
      <c r="G5968" s="75">
        <v>177.34429</v>
      </c>
      <c r="H5968" s="75">
        <v>409.40460000000007</v>
      </c>
      <c r="I5968" s="75">
        <v>396.19800000000004</v>
      </c>
      <c r="J5968" s="75">
        <v>374.18700000000001</v>
      </c>
      <c r="K5968" s="75">
        <v>308.154</v>
      </c>
      <c r="L5968" s="76">
        <v>287.55900000000003</v>
      </c>
      <c r="M5968" s="75">
        <v>396.19800000000004</v>
      </c>
      <c r="N5968" s="75">
        <v>396.19800000000004</v>
      </c>
      <c r="O5968" s="75">
        <v>396.19800000000004</v>
      </c>
      <c r="P5968" s="77">
        <v>177.34429</v>
      </c>
      <c r="Q5968" s="77">
        <v>409.40460000000007</v>
      </c>
    </row>
    <row r="5969" spans="1:17" x14ac:dyDescent="0.2">
      <c r="A5969" s="19">
        <v>32500035</v>
      </c>
      <c r="B5969" s="19" t="s">
        <v>112</v>
      </c>
      <c r="C5969" s="72"/>
      <c r="D5969" s="73">
        <v>5275.25</v>
      </c>
      <c r="E5969" s="74">
        <v>0</v>
      </c>
      <c r="G5969" s="75">
        <v>177.34429</v>
      </c>
      <c r="H5969" s="75">
        <v>409.40460000000007</v>
      </c>
      <c r="I5969" s="75">
        <v>396.19800000000004</v>
      </c>
      <c r="J5969" s="75">
        <v>374.18700000000001</v>
      </c>
      <c r="K5969" s="75">
        <v>308.154</v>
      </c>
      <c r="L5969" s="76">
        <v>287.55900000000003</v>
      </c>
      <c r="M5969" s="75">
        <v>396.19800000000004</v>
      </c>
      <c r="N5969" s="75">
        <v>396.19800000000004</v>
      </c>
      <c r="O5969" s="75">
        <v>396.19800000000004</v>
      </c>
      <c r="P5969" s="77">
        <v>177.34429</v>
      </c>
      <c r="Q5969" s="77">
        <v>409.40460000000007</v>
      </c>
    </row>
    <row r="5970" spans="1:17" x14ac:dyDescent="0.2">
      <c r="A5970" s="19">
        <v>32500043</v>
      </c>
      <c r="B5970" s="19" t="s">
        <v>225</v>
      </c>
      <c r="C5970" s="72"/>
      <c r="D5970" s="73">
        <v>3374.25</v>
      </c>
      <c r="E5970" s="74">
        <v>0</v>
      </c>
      <c r="G5970" s="75">
        <v>177.34429</v>
      </c>
      <c r="H5970" s="75">
        <v>409.40460000000007</v>
      </c>
      <c r="I5970" s="75">
        <v>396.19800000000004</v>
      </c>
      <c r="J5970" s="75">
        <v>374.18700000000001</v>
      </c>
      <c r="K5970" s="75">
        <v>308.154</v>
      </c>
      <c r="L5970" s="76">
        <v>287.55900000000003</v>
      </c>
      <c r="M5970" s="75">
        <v>396.19800000000004</v>
      </c>
      <c r="N5970" s="75">
        <v>396.19800000000004</v>
      </c>
      <c r="O5970" s="75">
        <v>396.19800000000004</v>
      </c>
      <c r="P5970" s="77">
        <v>177.34429</v>
      </c>
      <c r="Q5970" s="77">
        <v>409.40460000000007</v>
      </c>
    </row>
    <row r="5971" spans="1:17" x14ac:dyDescent="0.2">
      <c r="A5971" s="19">
        <v>32500050</v>
      </c>
      <c r="B5971" s="19" t="s">
        <v>222</v>
      </c>
      <c r="C5971" s="72"/>
      <c r="D5971" s="73">
        <v>3609.75</v>
      </c>
      <c r="E5971" s="74">
        <v>0</v>
      </c>
      <c r="G5971" s="75">
        <v>0</v>
      </c>
      <c r="H5971" s="75">
        <v>37.664999999999999</v>
      </c>
      <c r="I5971" s="75">
        <v>36.450000000000003</v>
      </c>
      <c r="J5971" s="75">
        <v>34.424999999999997</v>
      </c>
      <c r="K5971" s="75">
        <v>28.349999999999998</v>
      </c>
      <c r="L5971" s="76">
        <v>0</v>
      </c>
      <c r="M5971" s="75">
        <v>36.450000000000003</v>
      </c>
      <c r="N5971" s="75">
        <v>36.450000000000003</v>
      </c>
      <c r="O5971" s="75">
        <v>36.450000000000003</v>
      </c>
      <c r="P5971" s="77">
        <v>0</v>
      </c>
      <c r="Q5971" s="77">
        <v>37.664999999999999</v>
      </c>
    </row>
    <row r="5972" spans="1:17" x14ac:dyDescent="0.2">
      <c r="A5972" s="19">
        <v>32500068</v>
      </c>
      <c r="B5972" s="19" t="s">
        <v>1280</v>
      </c>
      <c r="C5972" s="72"/>
      <c r="D5972" s="73">
        <v>3253.5</v>
      </c>
      <c r="E5972" s="74">
        <v>0</v>
      </c>
      <c r="G5972" s="75">
        <v>44.597460000000005</v>
      </c>
      <c r="H5972" s="75">
        <v>86.378399999999999</v>
      </c>
      <c r="I5972" s="75">
        <v>83.591999999999999</v>
      </c>
      <c r="J5972" s="75">
        <v>78.947999999999993</v>
      </c>
      <c r="K5972" s="75">
        <v>65.015999999999991</v>
      </c>
      <c r="L5972" s="76">
        <v>20.690999999999999</v>
      </c>
      <c r="M5972" s="75">
        <v>83.591999999999999</v>
      </c>
      <c r="N5972" s="75">
        <v>83.591999999999999</v>
      </c>
      <c r="O5972" s="75">
        <v>83.591999999999999</v>
      </c>
      <c r="P5972" s="77">
        <v>20.690999999999999</v>
      </c>
      <c r="Q5972" s="77">
        <v>86.378399999999999</v>
      </c>
    </row>
    <row r="5973" spans="1:17" x14ac:dyDescent="0.2">
      <c r="A5973" s="19">
        <v>32500076</v>
      </c>
      <c r="B5973" s="19" t="s">
        <v>1278</v>
      </c>
      <c r="C5973" s="72"/>
      <c r="D5973" s="73">
        <v>5355</v>
      </c>
      <c r="E5973" s="74">
        <v>0</v>
      </c>
      <c r="G5973" s="75">
        <v>0</v>
      </c>
      <c r="H5973" s="75">
        <v>82.072500000000005</v>
      </c>
      <c r="I5973" s="75">
        <v>79.424999999999997</v>
      </c>
      <c r="J5973" s="75">
        <v>75.012500000000003</v>
      </c>
      <c r="K5973" s="75">
        <v>61.774999999999999</v>
      </c>
      <c r="L5973" s="76">
        <v>0</v>
      </c>
      <c r="M5973" s="75">
        <v>79.424999999999997</v>
      </c>
      <c r="N5973" s="75">
        <v>79.424999999999997</v>
      </c>
      <c r="O5973" s="75">
        <v>79.424999999999997</v>
      </c>
      <c r="P5973" s="77">
        <v>0</v>
      </c>
      <c r="Q5973" s="77">
        <v>82.072500000000005</v>
      </c>
    </row>
    <row r="5974" spans="1:17" x14ac:dyDescent="0.2">
      <c r="A5974" s="19">
        <v>32500084</v>
      </c>
      <c r="B5974" s="19" t="s">
        <v>4155</v>
      </c>
      <c r="C5974" s="72"/>
      <c r="D5974" s="73">
        <v>1520.25</v>
      </c>
      <c r="E5974" s="74">
        <v>0</v>
      </c>
      <c r="G5974" s="75">
        <v>88.168379999999999</v>
      </c>
      <c r="H5974" s="75">
        <v>195.46740000000003</v>
      </c>
      <c r="I5974" s="75">
        <v>189.16200000000001</v>
      </c>
      <c r="J5974" s="75">
        <v>178.65299999999999</v>
      </c>
      <c r="K5974" s="75">
        <v>147.126</v>
      </c>
      <c r="L5974" s="76">
        <v>20.690999999999999</v>
      </c>
      <c r="M5974" s="75">
        <v>189.16200000000001</v>
      </c>
      <c r="N5974" s="75">
        <v>189.16200000000001</v>
      </c>
      <c r="O5974" s="75">
        <v>189.16200000000001</v>
      </c>
      <c r="P5974" s="77">
        <v>20.690999999999999</v>
      </c>
      <c r="Q5974" s="77">
        <v>195.46740000000003</v>
      </c>
    </row>
    <row r="5975" spans="1:17" x14ac:dyDescent="0.2">
      <c r="A5975" s="19">
        <v>32500100</v>
      </c>
      <c r="B5975" s="19" t="s">
        <v>1654</v>
      </c>
      <c r="C5975" s="72"/>
      <c r="D5975" s="73">
        <v>1281.25</v>
      </c>
      <c r="E5975" s="74">
        <v>0</v>
      </c>
      <c r="G5975" s="75">
        <v>0</v>
      </c>
      <c r="H5975" s="75">
        <v>117.18</v>
      </c>
      <c r="I5975" s="75">
        <v>113.4</v>
      </c>
      <c r="J5975" s="75">
        <v>107.1</v>
      </c>
      <c r="K5975" s="75">
        <v>88.199999999999989</v>
      </c>
      <c r="L5975" s="76">
        <v>0</v>
      </c>
      <c r="M5975" s="75">
        <v>113.4</v>
      </c>
      <c r="N5975" s="75">
        <v>113.4</v>
      </c>
      <c r="O5975" s="75">
        <v>113.4</v>
      </c>
      <c r="P5975" s="77">
        <v>0</v>
      </c>
      <c r="Q5975" s="77">
        <v>117.18</v>
      </c>
    </row>
    <row r="5976" spans="1:17" x14ac:dyDescent="0.2">
      <c r="A5976" s="19">
        <v>32500118</v>
      </c>
      <c r="B5976" s="19" t="s">
        <v>3566</v>
      </c>
      <c r="C5976" s="72"/>
      <c r="D5976" s="73">
        <v>5143.5</v>
      </c>
      <c r="E5976" s="74">
        <v>0</v>
      </c>
      <c r="G5976" s="75">
        <v>117.55784000000001</v>
      </c>
      <c r="H5976" s="75">
        <v>243.26939999999999</v>
      </c>
      <c r="I5976" s="75">
        <v>235.422</v>
      </c>
      <c r="J5976" s="75">
        <v>222.34299999999999</v>
      </c>
      <c r="K5976" s="75">
        <v>183.10599999999997</v>
      </c>
      <c r="L5976" s="76">
        <v>44.523000000000003</v>
      </c>
      <c r="M5976" s="75">
        <v>235.422</v>
      </c>
      <c r="N5976" s="75">
        <v>235.422</v>
      </c>
      <c r="O5976" s="75">
        <v>235.422</v>
      </c>
      <c r="P5976" s="77">
        <v>44.523000000000003</v>
      </c>
      <c r="Q5976" s="77">
        <v>243.26939999999999</v>
      </c>
    </row>
    <row r="5977" spans="1:17" x14ac:dyDescent="0.2">
      <c r="A5977" s="19">
        <v>32500134</v>
      </c>
      <c r="B5977" s="19" t="s">
        <v>4734</v>
      </c>
      <c r="C5977" s="72"/>
      <c r="D5977" s="73">
        <v>3007</v>
      </c>
      <c r="E5977" s="74">
        <v>0</v>
      </c>
      <c r="G5977" s="75">
        <v>0</v>
      </c>
      <c r="H5977" s="75">
        <v>0</v>
      </c>
      <c r="I5977" s="75">
        <v>0</v>
      </c>
      <c r="J5977" s="75">
        <v>0</v>
      </c>
      <c r="K5977" s="75">
        <v>0</v>
      </c>
      <c r="L5977" s="76">
        <v>0</v>
      </c>
      <c r="M5977" s="75">
        <v>0</v>
      </c>
      <c r="N5977" s="75">
        <v>0</v>
      </c>
      <c r="O5977" s="75">
        <v>0</v>
      </c>
      <c r="P5977" s="77">
        <v>0</v>
      </c>
      <c r="Q5977" s="77">
        <v>0</v>
      </c>
    </row>
    <row r="5978" spans="1:17" x14ac:dyDescent="0.2">
      <c r="A5978" s="19">
        <v>32500142</v>
      </c>
      <c r="B5978" s="19" t="s">
        <v>4728</v>
      </c>
      <c r="C5978" s="72"/>
      <c r="D5978" s="73">
        <v>3007</v>
      </c>
      <c r="E5978" s="74">
        <v>0</v>
      </c>
      <c r="G5978" s="75">
        <v>190.1</v>
      </c>
      <c r="H5978" s="75">
        <v>318.36689999999999</v>
      </c>
      <c r="I5978" s="75">
        <v>308.09699999999998</v>
      </c>
      <c r="J5978" s="75">
        <v>290.98050000000001</v>
      </c>
      <c r="K5978" s="75">
        <v>239.63099999999997</v>
      </c>
      <c r="L5978" s="76">
        <v>44.523000000000003</v>
      </c>
      <c r="M5978" s="75">
        <v>308.09699999999998</v>
      </c>
      <c r="N5978" s="75">
        <v>308.09699999999998</v>
      </c>
      <c r="O5978" s="75">
        <v>308.09699999999998</v>
      </c>
      <c r="P5978" s="77">
        <v>44.523000000000003</v>
      </c>
      <c r="Q5978" s="77">
        <v>318.36689999999999</v>
      </c>
    </row>
    <row r="5979" spans="1:17" x14ac:dyDescent="0.2">
      <c r="A5979" s="19">
        <v>32500233</v>
      </c>
      <c r="B5979" s="19" t="s">
        <v>915</v>
      </c>
      <c r="C5979" s="72"/>
      <c r="D5979" s="73">
        <v>57.75</v>
      </c>
      <c r="E5979" s="74">
        <v>0</v>
      </c>
      <c r="G5979" s="75">
        <v>0</v>
      </c>
      <c r="H5979" s="75">
        <v>349.21500000000003</v>
      </c>
      <c r="I5979" s="75">
        <v>337.95</v>
      </c>
      <c r="J5979" s="75">
        <v>319.17500000000001</v>
      </c>
      <c r="K5979" s="75">
        <v>262.84999999999997</v>
      </c>
      <c r="L5979" s="76">
        <v>0</v>
      </c>
      <c r="M5979" s="75">
        <v>337.95</v>
      </c>
      <c r="N5979" s="75">
        <v>337.95</v>
      </c>
      <c r="O5979" s="75">
        <v>337.95</v>
      </c>
      <c r="P5979" s="77">
        <v>0</v>
      </c>
      <c r="Q5979" s="77">
        <v>349.21500000000003</v>
      </c>
    </row>
    <row r="5980" spans="1:17" x14ac:dyDescent="0.2">
      <c r="A5980" s="19">
        <v>32500241</v>
      </c>
      <c r="B5980" s="19" t="s">
        <v>916</v>
      </c>
      <c r="C5980" s="72"/>
      <c r="D5980" s="73">
        <v>278.25</v>
      </c>
      <c r="E5980" s="74">
        <v>0</v>
      </c>
      <c r="G5980" s="75">
        <v>790.47382000000005</v>
      </c>
      <c r="H5980" s="75">
        <v>495.87600000000009</v>
      </c>
      <c r="I5980" s="75">
        <v>479.88000000000005</v>
      </c>
      <c r="J5980" s="75">
        <v>453.22</v>
      </c>
      <c r="K5980" s="75">
        <v>373.24</v>
      </c>
      <c r="L5980" s="76">
        <v>255.06900000000002</v>
      </c>
      <c r="M5980" s="75">
        <v>479.88000000000005</v>
      </c>
      <c r="N5980" s="75">
        <v>479.88000000000005</v>
      </c>
      <c r="O5980" s="75">
        <v>479.88000000000005</v>
      </c>
      <c r="P5980" s="77">
        <v>255.06900000000002</v>
      </c>
      <c r="Q5980" s="77">
        <v>790.47382000000005</v>
      </c>
    </row>
    <row r="5981" spans="1:17" x14ac:dyDescent="0.2">
      <c r="A5981" s="19">
        <v>32500258</v>
      </c>
      <c r="B5981" s="19" t="s">
        <v>1279</v>
      </c>
      <c r="C5981" s="72"/>
      <c r="D5981" s="73">
        <v>48.5</v>
      </c>
      <c r="E5981" s="74">
        <v>0</v>
      </c>
      <c r="G5981" s="75">
        <v>0</v>
      </c>
      <c r="H5981" s="75">
        <v>499.41</v>
      </c>
      <c r="I5981" s="75">
        <v>483.3</v>
      </c>
      <c r="J5981" s="75">
        <v>456.45</v>
      </c>
      <c r="K5981" s="75">
        <v>375.9</v>
      </c>
      <c r="L5981" s="76">
        <v>0</v>
      </c>
      <c r="M5981" s="75">
        <v>483.3</v>
      </c>
      <c r="N5981" s="75">
        <v>483.3</v>
      </c>
      <c r="O5981" s="75">
        <v>483.3</v>
      </c>
      <c r="P5981" s="77">
        <v>0</v>
      </c>
      <c r="Q5981" s="77">
        <v>499.41</v>
      </c>
    </row>
    <row r="5982" spans="1:17" x14ac:dyDescent="0.2">
      <c r="A5982" s="19">
        <v>32500266</v>
      </c>
      <c r="B5982" s="19" t="s">
        <v>1290</v>
      </c>
      <c r="C5982" s="72"/>
      <c r="D5982" s="73">
        <v>436.25</v>
      </c>
      <c r="E5982" s="74">
        <v>0</v>
      </c>
      <c r="G5982" s="75">
        <v>1200.8997200000001</v>
      </c>
      <c r="H5982" s="75">
        <v>757.22460000000001</v>
      </c>
      <c r="I5982" s="75">
        <v>732.798</v>
      </c>
      <c r="J5982" s="75">
        <v>692.08699999999999</v>
      </c>
      <c r="K5982" s="75">
        <v>569.95399999999995</v>
      </c>
      <c r="L5982" s="76">
        <v>565.38000000000011</v>
      </c>
      <c r="M5982" s="75">
        <v>732.798</v>
      </c>
      <c r="N5982" s="75">
        <v>732.798</v>
      </c>
      <c r="O5982" s="75">
        <v>732.798</v>
      </c>
      <c r="P5982" s="77">
        <v>565.38000000000011</v>
      </c>
      <c r="Q5982" s="77">
        <v>1200.8997200000001</v>
      </c>
    </row>
    <row r="5983" spans="1:17" x14ac:dyDescent="0.2">
      <c r="A5983" s="19">
        <v>32500274</v>
      </c>
      <c r="B5983" s="19" t="s">
        <v>1291</v>
      </c>
      <c r="C5983" s="72"/>
      <c r="D5983" s="73">
        <v>848</v>
      </c>
      <c r="E5983" s="74">
        <v>0</v>
      </c>
      <c r="G5983" s="75">
        <v>0</v>
      </c>
      <c r="H5983" s="75">
        <v>0</v>
      </c>
      <c r="I5983" s="75">
        <v>0</v>
      </c>
      <c r="J5983" s="75">
        <v>0</v>
      </c>
      <c r="K5983" s="75">
        <v>0</v>
      </c>
      <c r="L5983" s="74" t="s">
        <v>674</v>
      </c>
      <c r="M5983" s="75">
        <v>0</v>
      </c>
      <c r="N5983" s="75">
        <v>0</v>
      </c>
      <c r="O5983" s="75">
        <v>0</v>
      </c>
      <c r="P5983" s="75">
        <v>0</v>
      </c>
      <c r="Q5983" s="75">
        <v>0</v>
      </c>
    </row>
    <row r="5984" spans="1:17" x14ac:dyDescent="0.2">
      <c r="A5984" s="19">
        <v>32500290</v>
      </c>
      <c r="B5984" s="19" t="s">
        <v>2051</v>
      </c>
      <c r="C5984" s="72"/>
      <c r="D5984" s="73">
        <v>5.25</v>
      </c>
      <c r="E5984" s="74">
        <v>0</v>
      </c>
      <c r="G5984" s="75">
        <v>0</v>
      </c>
      <c r="H5984" s="75">
        <v>30.225000000000001</v>
      </c>
      <c r="I5984" s="75">
        <v>29.25</v>
      </c>
      <c r="J5984" s="75">
        <v>27.625</v>
      </c>
      <c r="K5984" s="75">
        <v>22.75</v>
      </c>
      <c r="L5984" s="76">
        <v>0</v>
      </c>
      <c r="M5984" s="75">
        <v>29.25</v>
      </c>
      <c r="N5984" s="75">
        <v>29.25</v>
      </c>
      <c r="O5984" s="75">
        <v>29.25</v>
      </c>
      <c r="P5984" s="77">
        <v>0</v>
      </c>
      <c r="Q5984" s="77">
        <v>30.225000000000001</v>
      </c>
    </row>
    <row r="5985" spans="1:17" x14ac:dyDescent="0.2">
      <c r="A5985" s="19">
        <v>32500308</v>
      </c>
      <c r="B5985" s="19" t="s">
        <v>2060</v>
      </c>
      <c r="C5985" s="72"/>
      <c r="D5985" s="73">
        <v>26.75</v>
      </c>
      <c r="E5985" s="74">
        <v>0</v>
      </c>
      <c r="G5985" s="75">
        <v>145.37847500000001</v>
      </c>
      <c r="H5985" s="75">
        <v>309.45750000000004</v>
      </c>
      <c r="I5985" s="75">
        <v>299.47500000000002</v>
      </c>
      <c r="J5985" s="75">
        <v>282.83749999999998</v>
      </c>
      <c r="K5985" s="75">
        <v>232.92499999999998</v>
      </c>
      <c r="L5985" s="74" t="s">
        <v>674</v>
      </c>
      <c r="M5985" s="75">
        <v>299.47500000000002</v>
      </c>
      <c r="N5985" s="75">
        <v>299.47500000000002</v>
      </c>
      <c r="O5985" s="75">
        <v>299.47500000000002</v>
      </c>
      <c r="P5985" s="75">
        <v>145.37847500000001</v>
      </c>
      <c r="Q5985" s="75">
        <v>309.45750000000004</v>
      </c>
    </row>
    <row r="5986" spans="1:17" x14ac:dyDescent="0.2">
      <c r="A5986" s="19">
        <v>32500316</v>
      </c>
      <c r="B5986" s="19" t="s">
        <v>2142</v>
      </c>
      <c r="C5986" s="72"/>
      <c r="D5986" s="73">
        <v>3.75</v>
      </c>
      <c r="E5986" s="74">
        <v>0</v>
      </c>
      <c r="G5986" s="75">
        <v>237.782825</v>
      </c>
      <c r="H5986" s="75">
        <v>506.15250000000003</v>
      </c>
      <c r="I5986" s="75">
        <v>489.82500000000005</v>
      </c>
      <c r="J5986" s="75">
        <v>462.61250000000001</v>
      </c>
      <c r="K5986" s="75">
        <v>380.97499999999997</v>
      </c>
      <c r="L5986" s="74" t="s">
        <v>674</v>
      </c>
      <c r="M5986" s="75">
        <v>489.82500000000005</v>
      </c>
      <c r="N5986" s="75">
        <v>489.82500000000005</v>
      </c>
      <c r="O5986" s="75">
        <v>489.82500000000005</v>
      </c>
      <c r="P5986" s="75">
        <v>237.782825</v>
      </c>
      <c r="Q5986" s="75">
        <v>506.15250000000003</v>
      </c>
    </row>
    <row r="5987" spans="1:17" x14ac:dyDescent="0.2">
      <c r="A5987" s="19">
        <v>32500324</v>
      </c>
      <c r="B5987" s="19" t="s">
        <v>194</v>
      </c>
      <c r="C5987" s="72"/>
      <c r="D5987" s="73">
        <v>17.5</v>
      </c>
      <c r="E5987" s="74">
        <v>0</v>
      </c>
      <c r="G5987" s="75">
        <v>12.337490000000001</v>
      </c>
      <c r="H5987" s="75">
        <v>55.567500000000003</v>
      </c>
      <c r="I5987" s="75">
        <v>53.774999999999999</v>
      </c>
      <c r="J5987" s="75">
        <v>50.787500000000001</v>
      </c>
      <c r="K5987" s="75">
        <v>41.824999999999996</v>
      </c>
      <c r="L5987" s="76">
        <v>0</v>
      </c>
      <c r="M5987" s="75">
        <v>53.774999999999999</v>
      </c>
      <c r="N5987" s="75">
        <v>53.774999999999999</v>
      </c>
      <c r="O5987" s="75">
        <v>53.774999999999999</v>
      </c>
      <c r="P5987" s="77">
        <v>0</v>
      </c>
      <c r="Q5987" s="77">
        <v>55.567500000000003</v>
      </c>
    </row>
    <row r="5988" spans="1:17" x14ac:dyDescent="0.2">
      <c r="A5988" s="19">
        <v>32500332</v>
      </c>
      <c r="B5988" s="19" t="s">
        <v>133</v>
      </c>
      <c r="C5988" s="72"/>
      <c r="D5988" s="73">
        <v>32.5</v>
      </c>
      <c r="E5988" s="74">
        <v>0</v>
      </c>
      <c r="G5988" s="75">
        <v>12.337490000000001</v>
      </c>
      <c r="H5988" s="75">
        <v>55.567500000000003</v>
      </c>
      <c r="I5988" s="75">
        <v>53.774999999999999</v>
      </c>
      <c r="J5988" s="75">
        <v>50.787500000000001</v>
      </c>
      <c r="K5988" s="75">
        <v>41.824999999999996</v>
      </c>
      <c r="L5988" s="76">
        <v>0</v>
      </c>
      <c r="M5988" s="75">
        <v>53.774999999999999</v>
      </c>
      <c r="N5988" s="75">
        <v>53.774999999999999</v>
      </c>
      <c r="O5988" s="75">
        <v>53.774999999999999</v>
      </c>
      <c r="P5988" s="77">
        <v>0</v>
      </c>
      <c r="Q5988" s="77">
        <v>55.567500000000003</v>
      </c>
    </row>
    <row r="5989" spans="1:17" x14ac:dyDescent="0.2">
      <c r="A5989" s="19">
        <v>32500340</v>
      </c>
      <c r="B5989" s="19" t="s">
        <v>2864</v>
      </c>
      <c r="C5989" s="72"/>
      <c r="D5989" s="73">
        <v>18</v>
      </c>
      <c r="E5989" s="74">
        <v>0</v>
      </c>
      <c r="G5989" s="75">
        <v>292.94145000000003</v>
      </c>
      <c r="H5989" s="75">
        <v>623.56500000000005</v>
      </c>
      <c r="I5989" s="75">
        <v>603.45000000000005</v>
      </c>
      <c r="J5989" s="75">
        <v>569.92499999999995</v>
      </c>
      <c r="K5989" s="75">
        <v>469.34999999999997</v>
      </c>
      <c r="L5989" s="74" t="s">
        <v>674</v>
      </c>
      <c r="M5989" s="75">
        <v>603.45000000000005</v>
      </c>
      <c r="N5989" s="75">
        <v>603.45000000000005</v>
      </c>
      <c r="O5989" s="75">
        <v>603.45000000000005</v>
      </c>
      <c r="P5989" s="75">
        <v>292.94145000000003</v>
      </c>
      <c r="Q5989" s="75">
        <v>623.56500000000005</v>
      </c>
    </row>
    <row r="5990" spans="1:17" x14ac:dyDescent="0.2">
      <c r="A5990" s="19">
        <v>32500357</v>
      </c>
      <c r="B5990" s="19" t="s">
        <v>113</v>
      </c>
      <c r="C5990" s="72"/>
      <c r="D5990" s="73">
        <v>8.5</v>
      </c>
      <c r="E5990" s="74">
        <v>0</v>
      </c>
      <c r="G5990" s="75">
        <v>116.50375400000001</v>
      </c>
      <c r="H5990" s="75">
        <v>247.99380000000005</v>
      </c>
      <c r="I5990" s="75">
        <v>239.99400000000006</v>
      </c>
      <c r="J5990" s="75">
        <v>226.661</v>
      </c>
      <c r="K5990" s="75">
        <v>186.66200000000001</v>
      </c>
      <c r="L5990" s="74" t="s">
        <v>674</v>
      </c>
      <c r="M5990" s="75">
        <v>239.99400000000006</v>
      </c>
      <c r="N5990" s="75">
        <v>239.99400000000006</v>
      </c>
      <c r="O5990" s="75">
        <v>239.99400000000006</v>
      </c>
      <c r="P5990" s="75">
        <v>116.50375400000001</v>
      </c>
      <c r="Q5990" s="75">
        <v>247.99380000000005</v>
      </c>
    </row>
    <row r="5991" spans="1:17" x14ac:dyDescent="0.2">
      <c r="A5991" s="19">
        <v>32500365</v>
      </c>
      <c r="B5991" s="19" t="s">
        <v>2902</v>
      </c>
      <c r="C5991" s="72"/>
      <c r="D5991" s="73">
        <v>11</v>
      </c>
      <c r="E5991" s="74">
        <v>0</v>
      </c>
      <c r="G5991" s="75">
        <v>17.834258000000002</v>
      </c>
      <c r="H5991" s="75">
        <v>37.962600000000002</v>
      </c>
      <c r="I5991" s="75">
        <v>36.738000000000007</v>
      </c>
      <c r="J5991" s="75">
        <v>34.697000000000003</v>
      </c>
      <c r="K5991" s="75">
        <v>28.573999999999998</v>
      </c>
      <c r="L5991" s="74" t="s">
        <v>674</v>
      </c>
      <c r="M5991" s="75">
        <v>36.738000000000007</v>
      </c>
      <c r="N5991" s="75">
        <v>36.738000000000007</v>
      </c>
      <c r="O5991" s="75">
        <v>36.738000000000007</v>
      </c>
      <c r="P5991" s="75">
        <v>17.834258000000002</v>
      </c>
      <c r="Q5991" s="75">
        <v>37.962600000000002</v>
      </c>
    </row>
    <row r="5992" spans="1:17" x14ac:dyDescent="0.2">
      <c r="A5992" s="19">
        <v>32500399</v>
      </c>
      <c r="B5992" s="19" t="s">
        <v>114</v>
      </c>
      <c r="C5992" s="72"/>
      <c r="D5992" s="73">
        <v>2</v>
      </c>
      <c r="E5992" s="74">
        <v>0</v>
      </c>
      <c r="G5992" s="75">
        <v>51.458082000000005</v>
      </c>
      <c r="H5992" s="75">
        <v>109.53540000000001</v>
      </c>
      <c r="I5992" s="75">
        <v>106.00200000000002</v>
      </c>
      <c r="J5992" s="75">
        <v>100.113</v>
      </c>
      <c r="K5992" s="75">
        <v>82.445999999999998</v>
      </c>
      <c r="L5992" s="74" t="s">
        <v>674</v>
      </c>
      <c r="M5992" s="75">
        <v>106.00200000000002</v>
      </c>
      <c r="N5992" s="75">
        <v>106.00200000000002</v>
      </c>
      <c r="O5992" s="75">
        <v>106.00200000000002</v>
      </c>
      <c r="P5992" s="75">
        <v>51.458082000000005</v>
      </c>
      <c r="Q5992" s="75">
        <v>109.53540000000001</v>
      </c>
    </row>
    <row r="5993" spans="1:17" x14ac:dyDescent="0.2">
      <c r="A5993" s="19">
        <v>32500407</v>
      </c>
      <c r="B5993" s="19" t="s">
        <v>161</v>
      </c>
      <c r="C5993" s="72"/>
      <c r="D5993" s="73">
        <v>5.5</v>
      </c>
      <c r="E5993" s="74">
        <v>0</v>
      </c>
      <c r="G5993" s="75">
        <v>28.852876000000002</v>
      </c>
      <c r="H5993" s="75">
        <v>61.417200000000008</v>
      </c>
      <c r="I5993" s="75">
        <v>59.436000000000014</v>
      </c>
      <c r="J5993" s="75">
        <v>56.134</v>
      </c>
      <c r="K5993" s="75">
        <v>46.228000000000002</v>
      </c>
      <c r="L5993" s="74" t="s">
        <v>674</v>
      </c>
      <c r="M5993" s="75">
        <v>59.436000000000014</v>
      </c>
      <c r="N5993" s="75">
        <v>59.436000000000014</v>
      </c>
      <c r="O5993" s="75">
        <v>59.436000000000014</v>
      </c>
      <c r="P5993" s="75">
        <v>28.852876000000002</v>
      </c>
      <c r="Q5993" s="75">
        <v>61.417200000000008</v>
      </c>
    </row>
    <row r="5994" spans="1:17" x14ac:dyDescent="0.2">
      <c r="A5994" s="19">
        <v>32500415</v>
      </c>
      <c r="B5994" s="19" t="s">
        <v>162</v>
      </c>
      <c r="C5994" s="72"/>
      <c r="D5994" s="73">
        <v>2.5</v>
      </c>
      <c r="E5994" s="74">
        <v>0</v>
      </c>
      <c r="G5994" s="75">
        <v>36.463673999999997</v>
      </c>
      <c r="H5994" s="75">
        <v>77.617800000000003</v>
      </c>
      <c r="I5994" s="75">
        <v>75.114000000000004</v>
      </c>
      <c r="J5994" s="75">
        <v>70.940999999999988</v>
      </c>
      <c r="K5994" s="75">
        <v>58.42199999999999</v>
      </c>
      <c r="L5994" s="74" t="s">
        <v>674</v>
      </c>
      <c r="M5994" s="75">
        <v>75.114000000000004</v>
      </c>
      <c r="N5994" s="75">
        <v>75.114000000000004</v>
      </c>
      <c r="O5994" s="75">
        <v>75.114000000000004</v>
      </c>
      <c r="P5994" s="75">
        <v>36.463673999999997</v>
      </c>
      <c r="Q5994" s="75">
        <v>77.617800000000003</v>
      </c>
    </row>
    <row r="5995" spans="1:17" x14ac:dyDescent="0.2">
      <c r="A5995" s="19">
        <v>32500423</v>
      </c>
      <c r="B5995" s="19" t="s">
        <v>216</v>
      </c>
      <c r="C5995" s="72"/>
      <c r="D5995" s="73">
        <v>40.25</v>
      </c>
      <c r="E5995" s="74">
        <v>0</v>
      </c>
      <c r="G5995" s="75">
        <v>84.286748000000003</v>
      </c>
      <c r="H5995" s="75">
        <v>179.41560000000001</v>
      </c>
      <c r="I5995" s="75">
        <v>173.62800000000001</v>
      </c>
      <c r="J5995" s="75">
        <v>163.98199999999997</v>
      </c>
      <c r="K5995" s="75">
        <v>135.04399999999998</v>
      </c>
      <c r="L5995" s="74" t="s">
        <v>674</v>
      </c>
      <c r="M5995" s="75">
        <v>173.62800000000001</v>
      </c>
      <c r="N5995" s="75">
        <v>173.62800000000001</v>
      </c>
      <c r="O5995" s="75">
        <v>173.62800000000001</v>
      </c>
      <c r="P5995" s="75">
        <v>84.286748000000003</v>
      </c>
      <c r="Q5995" s="75">
        <v>179.41560000000001</v>
      </c>
    </row>
    <row r="5996" spans="1:17" x14ac:dyDescent="0.2">
      <c r="A5996" s="19">
        <v>32500423</v>
      </c>
      <c r="B5996" s="19" t="s">
        <v>216</v>
      </c>
      <c r="C5996" s="72"/>
      <c r="D5996" s="73">
        <v>40.25</v>
      </c>
      <c r="E5996" s="74">
        <v>0</v>
      </c>
      <c r="G5996" s="75">
        <v>4.8059000000000003</v>
      </c>
      <c r="H5996" s="75">
        <v>10.23</v>
      </c>
      <c r="I5996" s="75">
        <v>9.9000000000000021</v>
      </c>
      <c r="J5996" s="75">
        <v>9.35</v>
      </c>
      <c r="K5996" s="75">
        <v>7.6999999999999993</v>
      </c>
      <c r="L5996" s="74" t="s">
        <v>674</v>
      </c>
      <c r="M5996" s="75">
        <v>9.9000000000000021</v>
      </c>
      <c r="N5996" s="75">
        <v>9.9000000000000021</v>
      </c>
      <c r="O5996" s="75">
        <v>9.9000000000000021</v>
      </c>
      <c r="P5996" s="75">
        <v>4.8059000000000003</v>
      </c>
      <c r="Q5996" s="75">
        <v>10.23</v>
      </c>
    </row>
    <row r="5997" spans="1:17" x14ac:dyDescent="0.2">
      <c r="A5997" s="19">
        <v>32500431</v>
      </c>
      <c r="B5997" s="19" t="s">
        <v>196</v>
      </c>
      <c r="C5997" s="72"/>
      <c r="D5997" s="73">
        <v>8</v>
      </c>
      <c r="E5997" s="74">
        <v>0</v>
      </c>
      <c r="G5997" s="75">
        <v>10.0487</v>
      </c>
      <c r="H5997" s="75">
        <v>21.39</v>
      </c>
      <c r="I5997" s="75">
        <v>20.700000000000003</v>
      </c>
      <c r="J5997" s="75">
        <v>19.55</v>
      </c>
      <c r="K5997" s="75">
        <v>16.099999999999998</v>
      </c>
      <c r="L5997" s="74" t="s">
        <v>674</v>
      </c>
      <c r="M5997" s="75">
        <v>20.700000000000003</v>
      </c>
      <c r="N5997" s="75">
        <v>20.700000000000003</v>
      </c>
      <c r="O5997" s="75">
        <v>20.700000000000003</v>
      </c>
      <c r="P5997" s="75">
        <v>10.0487</v>
      </c>
      <c r="Q5997" s="75">
        <v>21.39</v>
      </c>
    </row>
    <row r="5998" spans="1:17" x14ac:dyDescent="0.2">
      <c r="A5998" s="19">
        <v>32500449</v>
      </c>
      <c r="B5998" s="19" t="s">
        <v>211</v>
      </c>
      <c r="C5998" s="72"/>
      <c r="D5998" s="73">
        <v>7.75</v>
      </c>
      <c r="E5998" s="74">
        <v>0</v>
      </c>
      <c r="G5998" s="75">
        <v>16.357536</v>
      </c>
      <c r="H5998" s="75">
        <v>34.819200000000002</v>
      </c>
      <c r="I5998" s="75">
        <v>33.696000000000005</v>
      </c>
      <c r="J5998" s="75">
        <v>31.823999999999998</v>
      </c>
      <c r="K5998" s="75">
        <v>26.207999999999998</v>
      </c>
      <c r="L5998" s="74" t="s">
        <v>674</v>
      </c>
      <c r="M5998" s="75">
        <v>33.696000000000005</v>
      </c>
      <c r="N5998" s="75">
        <v>33.696000000000005</v>
      </c>
      <c r="O5998" s="75">
        <v>33.696000000000005</v>
      </c>
      <c r="P5998" s="75">
        <v>16.357536</v>
      </c>
      <c r="Q5998" s="75">
        <v>34.819200000000002</v>
      </c>
    </row>
    <row r="5999" spans="1:17" x14ac:dyDescent="0.2">
      <c r="A5999" s="19">
        <v>32500480</v>
      </c>
      <c r="B5999" s="19" t="s">
        <v>2892</v>
      </c>
      <c r="C5999" s="72"/>
      <c r="D5999" s="73">
        <v>5</v>
      </c>
      <c r="E5999" s="74">
        <v>0</v>
      </c>
      <c r="G5999" s="75">
        <v>14.426438000000001</v>
      </c>
      <c r="H5999" s="75">
        <v>30.708600000000004</v>
      </c>
      <c r="I5999" s="75">
        <v>29.718000000000007</v>
      </c>
      <c r="J5999" s="75">
        <v>28.067</v>
      </c>
      <c r="K5999" s="75">
        <v>23.114000000000001</v>
      </c>
      <c r="L5999" s="74" t="s">
        <v>674</v>
      </c>
      <c r="M5999" s="75">
        <v>29.718000000000007</v>
      </c>
      <c r="N5999" s="75">
        <v>29.718000000000007</v>
      </c>
      <c r="O5999" s="75">
        <v>29.718000000000007</v>
      </c>
      <c r="P5999" s="75">
        <v>14.426438000000001</v>
      </c>
      <c r="Q5999" s="75">
        <v>30.708600000000004</v>
      </c>
    </row>
    <row r="6000" spans="1:17" x14ac:dyDescent="0.2">
      <c r="A6000" s="19">
        <v>32500514</v>
      </c>
      <c r="B6000" s="19" t="s">
        <v>170</v>
      </c>
      <c r="C6000" s="72"/>
      <c r="D6000" s="73">
        <v>50</v>
      </c>
      <c r="E6000" s="74">
        <v>0</v>
      </c>
      <c r="G6000" s="75">
        <v>1.5903160000000001</v>
      </c>
      <c r="H6000" s="75">
        <v>3.3852000000000002</v>
      </c>
      <c r="I6000" s="75">
        <v>3.2760000000000007</v>
      </c>
      <c r="J6000" s="75">
        <v>3.0939999999999999</v>
      </c>
      <c r="K6000" s="75">
        <v>2.548</v>
      </c>
      <c r="L6000" s="74" t="s">
        <v>674</v>
      </c>
      <c r="M6000" s="75">
        <v>3.2760000000000007</v>
      </c>
      <c r="N6000" s="75">
        <v>3.2760000000000007</v>
      </c>
      <c r="O6000" s="75">
        <v>3.2760000000000007</v>
      </c>
      <c r="P6000" s="75">
        <v>1.5903160000000001</v>
      </c>
      <c r="Q6000" s="75">
        <v>3.3852000000000002</v>
      </c>
    </row>
    <row r="6001" spans="1:17" x14ac:dyDescent="0.2">
      <c r="A6001" s="19">
        <v>32500522</v>
      </c>
      <c r="B6001" s="19" t="s">
        <v>178</v>
      </c>
      <c r="C6001" s="72"/>
      <c r="D6001" s="73">
        <v>13</v>
      </c>
      <c r="E6001" s="74">
        <v>0</v>
      </c>
      <c r="G6001" s="75">
        <v>40.522475</v>
      </c>
      <c r="H6001" s="75">
        <v>86.257500000000007</v>
      </c>
      <c r="I6001" s="75">
        <v>83.475000000000009</v>
      </c>
      <c r="J6001" s="75">
        <v>78.837499999999991</v>
      </c>
      <c r="K6001" s="75">
        <v>64.924999999999997</v>
      </c>
      <c r="L6001" s="74" t="s">
        <v>674</v>
      </c>
      <c r="M6001" s="75">
        <v>83.475000000000009</v>
      </c>
      <c r="N6001" s="75">
        <v>83.475000000000009</v>
      </c>
      <c r="O6001" s="75">
        <v>83.475000000000009</v>
      </c>
      <c r="P6001" s="75">
        <v>40.522475</v>
      </c>
      <c r="Q6001" s="75">
        <v>86.257500000000007</v>
      </c>
    </row>
    <row r="6002" spans="1:17" x14ac:dyDescent="0.2">
      <c r="A6002" s="19">
        <v>32500530</v>
      </c>
      <c r="B6002" s="19" t="s">
        <v>4696</v>
      </c>
      <c r="C6002" s="72"/>
      <c r="D6002" s="73">
        <v>4</v>
      </c>
      <c r="E6002" s="74">
        <v>0</v>
      </c>
      <c r="G6002" s="75">
        <v>172.57550000000001</v>
      </c>
      <c r="H6002" s="75">
        <v>367.35</v>
      </c>
      <c r="I6002" s="75">
        <v>355.50000000000006</v>
      </c>
      <c r="J6002" s="75">
        <v>335.75</v>
      </c>
      <c r="K6002" s="75">
        <v>276.5</v>
      </c>
      <c r="L6002" s="74" t="s">
        <v>674</v>
      </c>
      <c r="M6002" s="75">
        <v>355.50000000000006</v>
      </c>
      <c r="N6002" s="75">
        <v>355.50000000000006</v>
      </c>
      <c r="O6002" s="75">
        <v>355.50000000000006</v>
      </c>
      <c r="P6002" s="75">
        <v>172.57550000000001</v>
      </c>
      <c r="Q6002" s="75">
        <v>367.35</v>
      </c>
    </row>
    <row r="6003" spans="1:17" x14ac:dyDescent="0.2">
      <c r="A6003" s="19">
        <v>32500548</v>
      </c>
      <c r="B6003" s="19" t="s">
        <v>115</v>
      </c>
      <c r="C6003" s="72"/>
      <c r="D6003" s="73">
        <v>4.75</v>
      </c>
      <c r="E6003" s="74">
        <v>0</v>
      </c>
      <c r="G6003" s="75">
        <v>57.6708</v>
      </c>
      <c r="H6003" s="75">
        <v>122.76</v>
      </c>
      <c r="I6003" s="75">
        <v>118.80000000000001</v>
      </c>
      <c r="J6003" s="75">
        <v>112.2</v>
      </c>
      <c r="K6003" s="75">
        <v>92.399999999999991</v>
      </c>
      <c r="L6003" s="74" t="s">
        <v>674</v>
      </c>
      <c r="M6003" s="75">
        <v>118.80000000000001</v>
      </c>
      <c r="N6003" s="75">
        <v>118.80000000000001</v>
      </c>
      <c r="O6003" s="75">
        <v>118.80000000000001</v>
      </c>
      <c r="P6003" s="75">
        <v>57.6708</v>
      </c>
      <c r="Q6003" s="75">
        <v>122.76</v>
      </c>
    </row>
    <row r="6004" spans="1:17" x14ac:dyDescent="0.2">
      <c r="A6004" s="19">
        <v>32500563</v>
      </c>
      <c r="B6004" s="19" t="s">
        <v>501</v>
      </c>
      <c r="C6004" s="72"/>
      <c r="D6004" s="73">
        <v>153.5</v>
      </c>
      <c r="E6004" s="74">
        <v>0</v>
      </c>
      <c r="G6004" s="75">
        <v>0</v>
      </c>
      <c r="H6004" s="75">
        <v>2078.3826000000004</v>
      </c>
      <c r="I6004" s="75">
        <v>2011.3380000000002</v>
      </c>
      <c r="J6004" s="75">
        <v>1899.597</v>
      </c>
      <c r="K6004" s="75">
        <v>1564.374</v>
      </c>
      <c r="L6004" s="76">
        <v>0</v>
      </c>
      <c r="M6004" s="75">
        <v>2011.3380000000002</v>
      </c>
      <c r="N6004" s="75">
        <v>2011.3380000000002</v>
      </c>
      <c r="O6004" s="75">
        <v>2011.3380000000002</v>
      </c>
      <c r="P6004" s="77">
        <v>0</v>
      </c>
      <c r="Q6004" s="77">
        <v>2078.3826000000004</v>
      </c>
    </row>
    <row r="6005" spans="1:17" x14ac:dyDescent="0.2">
      <c r="A6005" s="19">
        <v>32500571</v>
      </c>
      <c r="B6005" s="19" t="s">
        <v>5003</v>
      </c>
      <c r="C6005" s="72"/>
      <c r="D6005" s="73">
        <v>189.5</v>
      </c>
      <c r="E6005" s="74">
        <v>0</v>
      </c>
      <c r="G6005" s="75">
        <v>0</v>
      </c>
      <c r="H6005" s="75">
        <v>0</v>
      </c>
      <c r="I6005" s="75">
        <v>0</v>
      </c>
      <c r="J6005" s="75">
        <v>0</v>
      </c>
      <c r="K6005" s="75">
        <v>0</v>
      </c>
      <c r="L6005" s="74" t="s">
        <v>674</v>
      </c>
      <c r="M6005" s="75">
        <v>0</v>
      </c>
      <c r="N6005" s="75">
        <v>0</v>
      </c>
      <c r="O6005" s="75">
        <v>0</v>
      </c>
      <c r="P6005" s="75">
        <v>0</v>
      </c>
      <c r="Q6005" s="75">
        <v>0</v>
      </c>
    </row>
    <row r="6006" spans="1:17" x14ac:dyDescent="0.2">
      <c r="A6006" s="19">
        <v>32500589</v>
      </c>
      <c r="B6006" s="19" t="s">
        <v>116</v>
      </c>
      <c r="C6006" s="20">
        <v>99152</v>
      </c>
      <c r="D6006" s="73">
        <v>314</v>
      </c>
      <c r="E6006" s="74">
        <v>0</v>
      </c>
      <c r="G6006" s="75">
        <v>22.264424000000002</v>
      </c>
      <c r="H6006" s="75">
        <v>47.392800000000001</v>
      </c>
      <c r="I6006" s="75">
        <v>45.864000000000004</v>
      </c>
      <c r="J6006" s="75">
        <v>43.316000000000003</v>
      </c>
      <c r="K6006" s="75">
        <v>35.671999999999997</v>
      </c>
      <c r="L6006" s="74" t="s">
        <v>674</v>
      </c>
      <c r="M6006" s="75">
        <v>45.864000000000004</v>
      </c>
      <c r="N6006" s="75">
        <v>45.864000000000004</v>
      </c>
      <c r="O6006" s="75">
        <v>45.864000000000004</v>
      </c>
      <c r="P6006" s="75">
        <v>22.264424000000002</v>
      </c>
      <c r="Q6006" s="75">
        <v>47.392800000000001</v>
      </c>
    </row>
    <row r="6007" spans="1:17" x14ac:dyDescent="0.2">
      <c r="A6007" s="19">
        <v>32500597</v>
      </c>
      <c r="B6007" s="19" t="s">
        <v>1653</v>
      </c>
      <c r="C6007" s="72"/>
      <c r="D6007" s="73">
        <v>848</v>
      </c>
      <c r="E6007" s="74">
        <v>0</v>
      </c>
      <c r="G6007" s="75">
        <v>8951.3207939999993</v>
      </c>
      <c r="H6007" s="75">
        <v>19054.0818</v>
      </c>
      <c r="I6007" s="75">
        <v>18439.434000000001</v>
      </c>
      <c r="J6007" s="75">
        <v>17415.020999999997</v>
      </c>
      <c r="K6007" s="75">
        <v>14341.781999999997</v>
      </c>
      <c r="L6007" s="74" t="s">
        <v>674</v>
      </c>
      <c r="M6007" s="75">
        <v>18439.434000000001</v>
      </c>
      <c r="N6007" s="75">
        <v>18439.434000000001</v>
      </c>
      <c r="O6007" s="75">
        <v>18439.434000000001</v>
      </c>
      <c r="P6007" s="75">
        <v>8951.3207939999993</v>
      </c>
      <c r="Q6007" s="75">
        <v>19054.0818</v>
      </c>
    </row>
    <row r="6008" spans="1:17" x14ac:dyDescent="0.2">
      <c r="A6008" s="19">
        <v>32500605</v>
      </c>
      <c r="B6008" s="19" t="s">
        <v>217</v>
      </c>
      <c r="C6008" s="72"/>
      <c r="D6008" s="73">
        <v>209.5</v>
      </c>
      <c r="E6008" s="74">
        <v>0</v>
      </c>
      <c r="G6008" s="75">
        <v>16.584724000000001</v>
      </c>
      <c r="H6008" s="75">
        <v>35.302800000000005</v>
      </c>
      <c r="I6008" s="75">
        <v>34.164000000000009</v>
      </c>
      <c r="J6008" s="75">
        <v>32.265999999999998</v>
      </c>
      <c r="K6008" s="75">
        <v>26.571999999999999</v>
      </c>
      <c r="L6008" s="74" t="s">
        <v>674</v>
      </c>
      <c r="M6008" s="75">
        <v>34.164000000000009</v>
      </c>
      <c r="N6008" s="75">
        <v>34.164000000000009</v>
      </c>
      <c r="O6008" s="75">
        <v>34.164000000000009</v>
      </c>
      <c r="P6008" s="75">
        <v>16.584724000000001</v>
      </c>
      <c r="Q6008" s="75">
        <v>35.302800000000005</v>
      </c>
    </row>
    <row r="6009" spans="1:17" x14ac:dyDescent="0.2">
      <c r="A6009" s="19">
        <v>32500613</v>
      </c>
      <c r="B6009" s="19" t="s">
        <v>2764</v>
      </c>
      <c r="C6009" s="72"/>
      <c r="D6009" s="73">
        <v>1124</v>
      </c>
      <c r="E6009" s="74">
        <v>0</v>
      </c>
      <c r="G6009" s="75">
        <v>1082.2100379999999</v>
      </c>
      <c r="H6009" s="75">
        <v>2303.6286</v>
      </c>
      <c r="I6009" s="75">
        <v>2229.3180000000002</v>
      </c>
      <c r="J6009" s="75">
        <v>2105.4670000000001</v>
      </c>
      <c r="K6009" s="75">
        <v>1733.914</v>
      </c>
      <c r="L6009" s="74" t="s">
        <v>674</v>
      </c>
      <c r="M6009" s="75">
        <v>2229.3180000000002</v>
      </c>
      <c r="N6009" s="75">
        <v>2229.3180000000002</v>
      </c>
      <c r="O6009" s="75">
        <v>2229.3180000000002</v>
      </c>
      <c r="P6009" s="75">
        <v>1082.2100379999999</v>
      </c>
      <c r="Q6009" s="75">
        <v>2303.6286</v>
      </c>
    </row>
    <row r="6010" spans="1:17" x14ac:dyDescent="0.2">
      <c r="A6010" s="19">
        <v>32500621</v>
      </c>
      <c r="B6010" s="19" t="s">
        <v>2765</v>
      </c>
      <c r="C6010" s="72"/>
      <c r="D6010" s="73">
        <v>231.5</v>
      </c>
      <c r="E6010" s="74">
        <v>0</v>
      </c>
      <c r="G6010" s="75">
        <v>382.7244</v>
      </c>
      <c r="H6010" s="75">
        <v>814.68000000000006</v>
      </c>
      <c r="I6010" s="75">
        <v>788.40000000000009</v>
      </c>
      <c r="J6010" s="75">
        <v>744.6</v>
      </c>
      <c r="K6010" s="75">
        <v>613.19999999999993</v>
      </c>
      <c r="L6010" s="74" t="s">
        <v>674</v>
      </c>
      <c r="M6010" s="75">
        <v>788.40000000000009</v>
      </c>
      <c r="N6010" s="75">
        <v>788.40000000000009</v>
      </c>
      <c r="O6010" s="75">
        <v>788.40000000000009</v>
      </c>
      <c r="P6010" s="75">
        <v>382.7244</v>
      </c>
      <c r="Q6010" s="75">
        <v>814.68000000000006</v>
      </c>
    </row>
    <row r="6011" spans="1:17" x14ac:dyDescent="0.2">
      <c r="A6011" s="19">
        <v>32500639</v>
      </c>
      <c r="B6011" s="19" t="s">
        <v>235</v>
      </c>
      <c r="C6011" s="72"/>
      <c r="D6011" s="73">
        <v>4.25</v>
      </c>
      <c r="E6011" s="74">
        <v>0</v>
      </c>
      <c r="G6011" s="75">
        <v>313.65924799999999</v>
      </c>
      <c r="H6011" s="75">
        <v>667.66560000000004</v>
      </c>
      <c r="I6011" s="75">
        <v>646.12800000000004</v>
      </c>
      <c r="J6011" s="75">
        <v>610.23199999999997</v>
      </c>
      <c r="K6011" s="75">
        <v>502.54399999999993</v>
      </c>
      <c r="L6011" s="74" t="s">
        <v>674</v>
      </c>
      <c r="M6011" s="75">
        <v>646.12800000000004</v>
      </c>
      <c r="N6011" s="75">
        <v>646.12800000000004</v>
      </c>
      <c r="O6011" s="75">
        <v>646.12800000000004</v>
      </c>
      <c r="P6011" s="75">
        <v>313.65924799999999</v>
      </c>
      <c r="Q6011" s="75">
        <v>667.66560000000004</v>
      </c>
    </row>
    <row r="6012" spans="1:17" x14ac:dyDescent="0.2">
      <c r="A6012" s="19">
        <v>32500647</v>
      </c>
      <c r="B6012" s="19" t="s">
        <v>691</v>
      </c>
      <c r="C6012" s="72"/>
      <c r="D6012" s="73">
        <v>605.75</v>
      </c>
      <c r="E6012" s="74">
        <v>0</v>
      </c>
      <c r="G6012" s="75">
        <v>334.556175</v>
      </c>
      <c r="H6012" s="75">
        <v>712.14750000000004</v>
      </c>
      <c r="I6012" s="75">
        <v>689.17500000000007</v>
      </c>
      <c r="J6012" s="75">
        <v>650.88749999999993</v>
      </c>
      <c r="K6012" s="75">
        <v>536.02499999999998</v>
      </c>
      <c r="L6012" s="74" t="s">
        <v>674</v>
      </c>
      <c r="M6012" s="75">
        <v>689.17500000000007</v>
      </c>
      <c r="N6012" s="75">
        <v>689.17500000000007</v>
      </c>
      <c r="O6012" s="75">
        <v>689.17500000000007</v>
      </c>
      <c r="P6012" s="75">
        <v>334.556175</v>
      </c>
      <c r="Q6012" s="75">
        <v>712.14750000000004</v>
      </c>
    </row>
    <row r="6013" spans="1:17" x14ac:dyDescent="0.2">
      <c r="A6013" s="19">
        <v>32500654</v>
      </c>
      <c r="B6013" s="19" t="s">
        <v>690</v>
      </c>
      <c r="C6013" s="72"/>
      <c r="D6013" s="73">
        <v>110.5</v>
      </c>
      <c r="E6013" s="74">
        <v>0</v>
      </c>
      <c r="G6013" s="75">
        <v>317.735525</v>
      </c>
      <c r="H6013" s="75">
        <v>676.34250000000009</v>
      </c>
      <c r="I6013" s="75">
        <v>654.52500000000009</v>
      </c>
      <c r="J6013" s="75">
        <v>618.16250000000002</v>
      </c>
      <c r="K6013" s="75">
        <v>509.07499999999999</v>
      </c>
      <c r="L6013" s="74" t="s">
        <v>674</v>
      </c>
      <c r="M6013" s="75">
        <v>654.52500000000009</v>
      </c>
      <c r="N6013" s="75">
        <v>654.52500000000009</v>
      </c>
      <c r="O6013" s="75">
        <v>654.52500000000009</v>
      </c>
      <c r="P6013" s="75">
        <v>317.735525</v>
      </c>
      <c r="Q6013" s="75">
        <v>676.34250000000009</v>
      </c>
    </row>
    <row r="6014" spans="1:17" x14ac:dyDescent="0.2">
      <c r="A6014" s="19">
        <v>32500662</v>
      </c>
      <c r="B6014" s="19" t="s">
        <v>3565</v>
      </c>
      <c r="C6014" s="72"/>
      <c r="D6014" s="73">
        <v>503.25</v>
      </c>
      <c r="E6014" s="74">
        <v>0</v>
      </c>
      <c r="G6014" s="75">
        <v>0</v>
      </c>
      <c r="H6014" s="75">
        <v>227.38500000000002</v>
      </c>
      <c r="I6014" s="75">
        <v>220.05</v>
      </c>
      <c r="J6014" s="75">
        <v>207.82499999999999</v>
      </c>
      <c r="K6014" s="75">
        <v>171.14999999999998</v>
      </c>
      <c r="L6014" s="76">
        <v>0</v>
      </c>
      <c r="M6014" s="75">
        <v>220.05</v>
      </c>
      <c r="N6014" s="75">
        <v>220.05</v>
      </c>
      <c r="O6014" s="75">
        <v>220.05</v>
      </c>
      <c r="P6014" s="77">
        <v>0</v>
      </c>
      <c r="Q6014" s="77">
        <v>227.38500000000002</v>
      </c>
    </row>
    <row r="6015" spans="1:17" x14ac:dyDescent="0.2">
      <c r="A6015" s="19">
        <v>32500670</v>
      </c>
      <c r="B6015" s="19" t="s">
        <v>2398</v>
      </c>
      <c r="C6015" s="72"/>
      <c r="D6015" s="73">
        <v>766.5</v>
      </c>
      <c r="E6015" s="74">
        <v>0</v>
      </c>
      <c r="G6015" s="75">
        <v>0</v>
      </c>
      <c r="H6015" s="75">
        <v>171.12</v>
      </c>
      <c r="I6015" s="75">
        <v>165.6</v>
      </c>
      <c r="J6015" s="75">
        <v>156.4</v>
      </c>
      <c r="K6015" s="75">
        <v>128.79999999999998</v>
      </c>
      <c r="L6015" s="76">
        <v>0</v>
      </c>
      <c r="M6015" s="75">
        <v>165.6</v>
      </c>
      <c r="N6015" s="75">
        <v>165.6</v>
      </c>
      <c r="O6015" s="75">
        <v>165.6</v>
      </c>
      <c r="P6015" s="77">
        <v>0</v>
      </c>
      <c r="Q6015" s="77">
        <v>171.12</v>
      </c>
    </row>
    <row r="6016" spans="1:17" x14ac:dyDescent="0.2">
      <c r="A6016" s="19">
        <v>32500688</v>
      </c>
      <c r="B6016" s="19" t="s">
        <v>2545</v>
      </c>
      <c r="C6016" s="72"/>
      <c r="D6016" s="73">
        <v>774</v>
      </c>
      <c r="E6016" s="74">
        <v>0</v>
      </c>
      <c r="G6016" s="75">
        <v>0</v>
      </c>
      <c r="H6016" s="75">
        <v>309.92250000000001</v>
      </c>
      <c r="I6016" s="75">
        <v>299.92500000000001</v>
      </c>
      <c r="J6016" s="75">
        <v>283.26249999999999</v>
      </c>
      <c r="K6016" s="75">
        <v>233.27499999999998</v>
      </c>
      <c r="L6016" s="76">
        <v>0</v>
      </c>
      <c r="M6016" s="75">
        <v>299.92500000000001</v>
      </c>
      <c r="N6016" s="75">
        <v>299.92500000000001</v>
      </c>
      <c r="O6016" s="75">
        <v>299.92500000000001</v>
      </c>
      <c r="P6016" s="77">
        <v>0</v>
      </c>
      <c r="Q6016" s="77">
        <v>309.92250000000001</v>
      </c>
    </row>
    <row r="6017" spans="1:17" x14ac:dyDescent="0.2">
      <c r="A6017" s="19">
        <v>32500704</v>
      </c>
      <c r="B6017" s="19" t="s">
        <v>4261</v>
      </c>
      <c r="C6017" s="72"/>
      <c r="D6017" s="73">
        <v>1214.75</v>
      </c>
      <c r="E6017" s="74">
        <v>0</v>
      </c>
      <c r="G6017" s="75">
        <v>0</v>
      </c>
      <c r="H6017" s="75">
        <v>558.93000000000006</v>
      </c>
      <c r="I6017" s="75">
        <v>540.9</v>
      </c>
      <c r="J6017" s="75">
        <v>510.84999999999997</v>
      </c>
      <c r="K6017" s="75">
        <v>420.7</v>
      </c>
      <c r="L6017" s="76">
        <v>0</v>
      </c>
      <c r="M6017" s="75">
        <v>540.9</v>
      </c>
      <c r="N6017" s="75">
        <v>540.9</v>
      </c>
      <c r="O6017" s="75">
        <v>540.9</v>
      </c>
      <c r="P6017" s="77">
        <v>0</v>
      </c>
      <c r="Q6017" s="77">
        <v>558.93000000000006</v>
      </c>
    </row>
    <row r="6018" spans="1:17" x14ac:dyDescent="0.2">
      <c r="A6018" s="19">
        <v>32500712</v>
      </c>
      <c r="B6018" s="19" t="s">
        <v>2966</v>
      </c>
      <c r="C6018" s="72"/>
      <c r="D6018" s="73">
        <v>5430</v>
      </c>
      <c r="E6018" s="74">
        <v>0</v>
      </c>
      <c r="G6018" s="75">
        <v>0</v>
      </c>
      <c r="H6018" s="75">
        <v>327.59250000000003</v>
      </c>
      <c r="I6018" s="75">
        <v>317.02500000000003</v>
      </c>
      <c r="J6018" s="75">
        <v>299.41249999999997</v>
      </c>
      <c r="K6018" s="75">
        <v>246.57499999999999</v>
      </c>
      <c r="L6018" s="76">
        <v>0</v>
      </c>
      <c r="M6018" s="75">
        <v>317.02500000000003</v>
      </c>
      <c r="N6018" s="75">
        <v>317.02500000000003</v>
      </c>
      <c r="O6018" s="75">
        <v>317.02500000000003</v>
      </c>
      <c r="P6018" s="77">
        <v>0</v>
      </c>
      <c r="Q6018" s="77">
        <v>327.59250000000003</v>
      </c>
    </row>
    <row r="6019" spans="1:17" x14ac:dyDescent="0.2">
      <c r="A6019" s="19">
        <v>32500720</v>
      </c>
      <c r="B6019" s="19" t="s">
        <v>3882</v>
      </c>
      <c r="C6019" s="72"/>
      <c r="D6019" s="73">
        <v>1322</v>
      </c>
      <c r="E6019" s="74">
        <v>0</v>
      </c>
      <c r="G6019" s="75">
        <v>232.54002500000001</v>
      </c>
      <c r="H6019" s="75">
        <v>494.99250000000001</v>
      </c>
      <c r="I6019" s="75">
        <v>479.02500000000009</v>
      </c>
      <c r="J6019" s="75">
        <v>452.41249999999997</v>
      </c>
      <c r="K6019" s="75">
        <v>372.57499999999999</v>
      </c>
      <c r="L6019" s="74" t="s">
        <v>674</v>
      </c>
      <c r="M6019" s="75">
        <v>479.02500000000009</v>
      </c>
      <c r="N6019" s="75">
        <v>479.02500000000009</v>
      </c>
      <c r="O6019" s="75">
        <v>479.02500000000009</v>
      </c>
      <c r="P6019" s="75">
        <v>232.54002500000001</v>
      </c>
      <c r="Q6019" s="75">
        <v>494.99250000000001</v>
      </c>
    </row>
    <row r="6020" spans="1:17" x14ac:dyDescent="0.2">
      <c r="A6020" s="19">
        <v>32500738</v>
      </c>
      <c r="B6020" s="19" t="s">
        <v>1560</v>
      </c>
      <c r="C6020" s="72"/>
      <c r="D6020" s="73">
        <v>1238.25</v>
      </c>
      <c r="E6020" s="74">
        <v>0</v>
      </c>
      <c r="G6020" s="75">
        <v>42.938532000000002</v>
      </c>
      <c r="H6020" s="75">
        <v>91.400400000000005</v>
      </c>
      <c r="I6020" s="75">
        <v>88.452000000000012</v>
      </c>
      <c r="J6020" s="75">
        <v>83.537999999999997</v>
      </c>
      <c r="K6020" s="75">
        <v>68.795999999999992</v>
      </c>
      <c r="L6020" s="74" t="s">
        <v>674</v>
      </c>
      <c r="M6020" s="75">
        <v>88.452000000000012</v>
      </c>
      <c r="N6020" s="75">
        <v>88.452000000000012</v>
      </c>
      <c r="O6020" s="75">
        <v>88.452000000000012</v>
      </c>
      <c r="P6020" s="75">
        <v>42.938532000000002</v>
      </c>
      <c r="Q6020" s="75">
        <v>91.400400000000005</v>
      </c>
    </row>
    <row r="6021" spans="1:17" x14ac:dyDescent="0.2">
      <c r="A6021" s="19">
        <v>32500746</v>
      </c>
      <c r="B6021" s="19" t="s">
        <v>3711</v>
      </c>
      <c r="C6021" s="72"/>
      <c r="D6021" s="73">
        <v>10.75</v>
      </c>
      <c r="E6021" s="74">
        <v>0</v>
      </c>
      <c r="G6021" s="75">
        <v>101.79770000000001</v>
      </c>
      <c r="H6021" s="75">
        <v>216.69</v>
      </c>
      <c r="I6021" s="75">
        <v>209.70000000000002</v>
      </c>
      <c r="J6021" s="75">
        <v>198.04999999999998</v>
      </c>
      <c r="K6021" s="75">
        <v>163.1</v>
      </c>
      <c r="L6021" s="74" t="s">
        <v>674</v>
      </c>
      <c r="M6021" s="75">
        <v>209.70000000000002</v>
      </c>
      <c r="N6021" s="75">
        <v>209.70000000000002</v>
      </c>
      <c r="O6021" s="75">
        <v>209.70000000000002</v>
      </c>
      <c r="P6021" s="75">
        <v>101.79770000000001</v>
      </c>
      <c r="Q6021" s="75">
        <v>216.69</v>
      </c>
    </row>
    <row r="6022" spans="1:17" x14ac:dyDescent="0.2">
      <c r="A6022" s="19">
        <v>32500753</v>
      </c>
      <c r="B6022" s="19" t="s">
        <v>117</v>
      </c>
      <c r="C6022" s="72"/>
      <c r="D6022" s="73">
        <v>9.75</v>
      </c>
      <c r="E6022" s="74">
        <v>0</v>
      </c>
      <c r="G6022" s="75">
        <v>0</v>
      </c>
      <c r="H6022" s="75">
        <v>563.58000000000004</v>
      </c>
      <c r="I6022" s="75">
        <v>545.4</v>
      </c>
      <c r="J6022" s="75">
        <v>515.1</v>
      </c>
      <c r="K6022" s="75">
        <v>424.2</v>
      </c>
      <c r="L6022" s="76">
        <v>0</v>
      </c>
      <c r="M6022" s="75">
        <v>545.4</v>
      </c>
      <c r="N6022" s="75">
        <v>545.4</v>
      </c>
      <c r="O6022" s="75">
        <v>545.4</v>
      </c>
      <c r="P6022" s="77">
        <v>0</v>
      </c>
      <c r="Q6022" s="77">
        <v>563.58000000000004</v>
      </c>
    </row>
    <row r="6023" spans="1:17" x14ac:dyDescent="0.2">
      <c r="A6023" s="19">
        <v>32500787</v>
      </c>
      <c r="B6023" s="19" t="s">
        <v>500</v>
      </c>
      <c r="C6023" s="20">
        <v>92960</v>
      </c>
      <c r="D6023" s="73">
        <v>1725</v>
      </c>
      <c r="E6023" s="74">
        <v>676.36099999999988</v>
      </c>
      <c r="G6023" s="75">
        <v>0</v>
      </c>
      <c r="H6023" s="75">
        <v>2831.6175000000003</v>
      </c>
      <c r="I6023" s="75">
        <v>2740.2750000000001</v>
      </c>
      <c r="J6023" s="75">
        <v>2588.0374999999999</v>
      </c>
      <c r="K6023" s="75">
        <v>2131.3249999999998</v>
      </c>
      <c r="L6023" s="76">
        <v>0</v>
      </c>
      <c r="M6023" s="75">
        <v>2740.2750000000001</v>
      </c>
      <c r="N6023" s="75">
        <v>2740.2750000000001</v>
      </c>
      <c r="O6023" s="75">
        <v>2740.2750000000001</v>
      </c>
      <c r="P6023" s="77">
        <v>0</v>
      </c>
      <c r="Q6023" s="77">
        <v>2831.6175000000003</v>
      </c>
    </row>
    <row r="6024" spans="1:17" x14ac:dyDescent="0.2">
      <c r="A6024" s="19">
        <v>32500795</v>
      </c>
      <c r="B6024" s="19" t="s">
        <v>118</v>
      </c>
      <c r="C6024" s="20">
        <v>99153</v>
      </c>
      <c r="D6024" s="73">
        <v>59.5</v>
      </c>
      <c r="E6024" s="74">
        <v>0</v>
      </c>
      <c r="G6024" s="75">
        <v>0</v>
      </c>
      <c r="H6024" s="75">
        <v>793.58760000000007</v>
      </c>
      <c r="I6024" s="75">
        <v>767.98800000000006</v>
      </c>
      <c r="J6024" s="75">
        <v>725.322</v>
      </c>
      <c r="K6024" s="75">
        <v>597.32399999999996</v>
      </c>
      <c r="L6024" s="76">
        <v>0</v>
      </c>
      <c r="M6024" s="75">
        <v>767.98800000000006</v>
      </c>
      <c r="N6024" s="75">
        <v>767.98800000000006</v>
      </c>
      <c r="O6024" s="75">
        <v>767.98800000000006</v>
      </c>
      <c r="P6024" s="77">
        <v>0</v>
      </c>
      <c r="Q6024" s="77">
        <v>793.58760000000007</v>
      </c>
    </row>
    <row r="6025" spans="1:17" x14ac:dyDescent="0.2">
      <c r="A6025" s="19">
        <v>32500803</v>
      </c>
      <c r="B6025" s="19" t="s">
        <v>3947</v>
      </c>
      <c r="C6025" s="72"/>
      <c r="D6025" s="73">
        <v>991.5</v>
      </c>
      <c r="E6025" s="74">
        <v>0</v>
      </c>
      <c r="G6025" s="75">
        <v>0</v>
      </c>
      <c r="H6025" s="75">
        <v>822.36180000000002</v>
      </c>
      <c r="I6025" s="75">
        <v>795.83400000000006</v>
      </c>
      <c r="J6025" s="75">
        <v>751.62099999999998</v>
      </c>
      <c r="K6025" s="75">
        <v>618.98199999999997</v>
      </c>
      <c r="L6025" s="76">
        <v>0</v>
      </c>
      <c r="M6025" s="75">
        <v>795.83400000000006</v>
      </c>
      <c r="N6025" s="75">
        <v>795.83400000000006</v>
      </c>
      <c r="O6025" s="75">
        <v>795.83400000000006</v>
      </c>
      <c r="P6025" s="77">
        <v>0</v>
      </c>
      <c r="Q6025" s="77">
        <v>822.36180000000002</v>
      </c>
    </row>
    <row r="6026" spans="1:17" x14ac:dyDescent="0.2">
      <c r="A6026" s="19">
        <v>32500837</v>
      </c>
      <c r="B6026" s="19" t="s">
        <v>3160</v>
      </c>
      <c r="C6026" s="72"/>
      <c r="D6026" s="73">
        <v>265.25</v>
      </c>
      <c r="E6026" s="74">
        <v>0</v>
      </c>
      <c r="G6026" s="75">
        <v>1368.4800250000001</v>
      </c>
      <c r="H6026" s="75">
        <v>2912.9925000000003</v>
      </c>
      <c r="I6026" s="75">
        <v>2819.0250000000005</v>
      </c>
      <c r="J6026" s="75">
        <v>2662.4124999999999</v>
      </c>
      <c r="K6026" s="75">
        <v>2192.5749999999998</v>
      </c>
      <c r="L6026" s="74" t="s">
        <v>674</v>
      </c>
      <c r="M6026" s="75">
        <v>2819.0250000000005</v>
      </c>
      <c r="N6026" s="75">
        <v>2819.0250000000005</v>
      </c>
      <c r="O6026" s="75">
        <v>2819.0250000000005</v>
      </c>
      <c r="P6026" s="75">
        <v>1368.4800250000001</v>
      </c>
      <c r="Q6026" s="75">
        <v>2912.9925000000003</v>
      </c>
    </row>
    <row r="6027" spans="1:17" x14ac:dyDescent="0.2">
      <c r="A6027" s="19">
        <v>32500845</v>
      </c>
      <c r="B6027" s="19" t="s">
        <v>3161</v>
      </c>
      <c r="C6027" s="72"/>
      <c r="D6027" s="73">
        <v>635.5</v>
      </c>
      <c r="E6027" s="74">
        <v>0</v>
      </c>
      <c r="G6027" s="75">
        <v>355.74582500000002</v>
      </c>
      <c r="H6027" s="75">
        <v>757.25250000000005</v>
      </c>
      <c r="I6027" s="75">
        <v>732.82500000000016</v>
      </c>
      <c r="J6027" s="75">
        <v>692.11249999999995</v>
      </c>
      <c r="K6027" s="75">
        <v>569.97499999999991</v>
      </c>
      <c r="L6027" s="74" t="s">
        <v>674</v>
      </c>
      <c r="M6027" s="75">
        <v>732.82500000000016</v>
      </c>
      <c r="N6027" s="75">
        <v>732.82500000000016</v>
      </c>
      <c r="O6027" s="75">
        <v>732.82500000000016</v>
      </c>
      <c r="P6027" s="75">
        <v>355.74582500000002</v>
      </c>
      <c r="Q6027" s="75">
        <v>757.25250000000005</v>
      </c>
    </row>
    <row r="6028" spans="1:17" x14ac:dyDescent="0.2">
      <c r="A6028" s="19">
        <v>32500852</v>
      </c>
      <c r="B6028" s="19" t="s">
        <v>3018</v>
      </c>
      <c r="C6028" s="72"/>
      <c r="D6028" s="73">
        <v>23297.25</v>
      </c>
      <c r="E6028" s="74">
        <v>0</v>
      </c>
      <c r="G6028" s="75">
        <v>408.48402400000003</v>
      </c>
      <c r="H6028" s="75">
        <v>869.51280000000008</v>
      </c>
      <c r="I6028" s="75">
        <v>841.46400000000017</v>
      </c>
      <c r="J6028" s="75">
        <v>794.71600000000001</v>
      </c>
      <c r="K6028" s="75">
        <v>654.47199999999998</v>
      </c>
      <c r="L6028" s="74" t="s">
        <v>674</v>
      </c>
      <c r="M6028" s="75">
        <v>841.46400000000017</v>
      </c>
      <c r="N6028" s="75">
        <v>841.46400000000017</v>
      </c>
      <c r="O6028" s="75">
        <v>841.46400000000017</v>
      </c>
      <c r="P6028" s="75">
        <v>408.48402400000003</v>
      </c>
      <c r="Q6028" s="75">
        <v>869.51280000000008</v>
      </c>
    </row>
    <row r="6029" spans="1:17" x14ac:dyDescent="0.2">
      <c r="A6029" s="19">
        <v>32500860</v>
      </c>
      <c r="B6029" s="19" t="s">
        <v>3015</v>
      </c>
      <c r="C6029" s="72" t="s">
        <v>3016</v>
      </c>
      <c r="D6029" s="73">
        <v>9918.75</v>
      </c>
      <c r="E6029" s="74">
        <v>0</v>
      </c>
      <c r="G6029" s="75">
        <v>0</v>
      </c>
      <c r="H6029" s="75">
        <v>700.52250000000004</v>
      </c>
      <c r="I6029" s="75">
        <v>677.92500000000007</v>
      </c>
      <c r="J6029" s="75">
        <v>640.26249999999993</v>
      </c>
      <c r="K6029" s="75">
        <v>527.27499999999998</v>
      </c>
      <c r="L6029" s="76">
        <v>0</v>
      </c>
      <c r="M6029" s="75">
        <v>677.92500000000007</v>
      </c>
      <c r="N6029" s="75">
        <v>677.92500000000007</v>
      </c>
      <c r="O6029" s="75">
        <v>677.92500000000007</v>
      </c>
      <c r="P6029" s="77">
        <v>0</v>
      </c>
      <c r="Q6029" s="77">
        <v>700.52250000000004</v>
      </c>
    </row>
    <row r="6030" spans="1:17" x14ac:dyDescent="0.2">
      <c r="A6030" s="19">
        <v>32500878</v>
      </c>
      <c r="B6030" s="19" t="s">
        <v>4561</v>
      </c>
      <c r="C6030" s="72"/>
      <c r="D6030" s="73">
        <v>1083.25</v>
      </c>
      <c r="E6030" s="74">
        <v>0</v>
      </c>
      <c r="G6030" s="75">
        <v>323.288524</v>
      </c>
      <c r="H6030" s="75">
        <v>688.16280000000006</v>
      </c>
      <c r="I6030" s="75">
        <v>665.96400000000017</v>
      </c>
      <c r="J6030" s="75">
        <v>628.96600000000001</v>
      </c>
      <c r="K6030" s="75">
        <v>517.97199999999998</v>
      </c>
      <c r="L6030" s="74" t="s">
        <v>674</v>
      </c>
      <c r="M6030" s="75">
        <v>665.96400000000017</v>
      </c>
      <c r="N6030" s="75">
        <v>665.96400000000017</v>
      </c>
      <c r="O6030" s="75">
        <v>665.96400000000017</v>
      </c>
      <c r="P6030" s="75">
        <v>323.288524</v>
      </c>
      <c r="Q6030" s="75">
        <v>688.16280000000006</v>
      </c>
    </row>
    <row r="6031" spans="1:17" x14ac:dyDescent="0.2">
      <c r="A6031" s="19">
        <v>32500886</v>
      </c>
      <c r="B6031" s="19" t="s">
        <v>3584</v>
      </c>
      <c r="C6031" s="72"/>
      <c r="D6031" s="73">
        <v>742.5</v>
      </c>
      <c r="E6031" s="74">
        <v>0</v>
      </c>
      <c r="G6031" s="75">
        <v>440.85831400000001</v>
      </c>
      <c r="H6031" s="75">
        <v>938.42579999999998</v>
      </c>
      <c r="I6031" s="75">
        <v>908.15400000000011</v>
      </c>
      <c r="J6031" s="75">
        <v>857.70099999999991</v>
      </c>
      <c r="K6031" s="75">
        <v>706.34199999999987</v>
      </c>
      <c r="L6031" s="74" t="s">
        <v>674</v>
      </c>
      <c r="M6031" s="75">
        <v>908.15400000000011</v>
      </c>
      <c r="N6031" s="75">
        <v>908.15400000000011</v>
      </c>
      <c r="O6031" s="75">
        <v>908.15400000000011</v>
      </c>
      <c r="P6031" s="75">
        <v>440.85831400000001</v>
      </c>
      <c r="Q6031" s="75">
        <v>938.42579999999998</v>
      </c>
    </row>
    <row r="6032" spans="1:17" x14ac:dyDescent="0.2">
      <c r="A6032" s="19">
        <v>32500894</v>
      </c>
      <c r="B6032" s="19" t="s">
        <v>287</v>
      </c>
      <c r="C6032" s="72"/>
      <c r="D6032" s="73">
        <v>6.25</v>
      </c>
      <c r="E6032" s="74">
        <v>0</v>
      </c>
      <c r="G6032" s="75">
        <v>476.64042400000005</v>
      </c>
      <c r="H6032" s="75">
        <v>1014.5928000000001</v>
      </c>
      <c r="I6032" s="75">
        <v>981.86400000000015</v>
      </c>
      <c r="J6032" s="75">
        <v>927.31600000000003</v>
      </c>
      <c r="K6032" s="75">
        <v>763.67200000000003</v>
      </c>
      <c r="L6032" s="74" t="s">
        <v>674</v>
      </c>
      <c r="M6032" s="75">
        <v>981.86400000000015</v>
      </c>
      <c r="N6032" s="75">
        <v>981.86400000000015</v>
      </c>
      <c r="O6032" s="75">
        <v>981.86400000000015</v>
      </c>
      <c r="P6032" s="75">
        <v>476.64042400000005</v>
      </c>
      <c r="Q6032" s="75">
        <v>1014.5928000000001</v>
      </c>
    </row>
    <row r="6033" spans="1:17" x14ac:dyDescent="0.2">
      <c r="A6033" s="19">
        <v>32500902</v>
      </c>
      <c r="B6033" s="19" t="s">
        <v>119</v>
      </c>
      <c r="C6033" s="72"/>
      <c r="D6033" s="73">
        <v>22.25</v>
      </c>
      <c r="E6033" s="74">
        <v>0</v>
      </c>
      <c r="G6033" s="75">
        <v>625.75002500000005</v>
      </c>
      <c r="H6033" s="75">
        <v>1331.9925000000001</v>
      </c>
      <c r="I6033" s="75">
        <v>1289.0250000000001</v>
      </c>
      <c r="J6033" s="75">
        <v>1217.4124999999999</v>
      </c>
      <c r="K6033" s="75">
        <v>1002.5749999999999</v>
      </c>
      <c r="L6033" s="74" t="s">
        <v>674</v>
      </c>
      <c r="M6033" s="75">
        <v>1289.0250000000001</v>
      </c>
      <c r="N6033" s="75">
        <v>1289.0250000000001</v>
      </c>
      <c r="O6033" s="75">
        <v>1289.0250000000001</v>
      </c>
      <c r="P6033" s="75">
        <v>625.75002500000005</v>
      </c>
      <c r="Q6033" s="75">
        <v>1331.9925000000001</v>
      </c>
    </row>
    <row r="6034" spans="1:17" x14ac:dyDescent="0.2">
      <c r="A6034" s="19">
        <v>32500910</v>
      </c>
      <c r="B6034" s="19" t="s">
        <v>4110</v>
      </c>
      <c r="C6034" s="72"/>
      <c r="D6034" s="73">
        <v>7.5</v>
      </c>
      <c r="E6034" s="74">
        <v>0</v>
      </c>
      <c r="G6034" s="75">
        <v>558.35820000000001</v>
      </c>
      <c r="H6034" s="75">
        <v>1188.54</v>
      </c>
      <c r="I6034" s="75">
        <v>1150.2000000000003</v>
      </c>
      <c r="J6034" s="75">
        <v>1086.3</v>
      </c>
      <c r="K6034" s="75">
        <v>894.59999999999991</v>
      </c>
      <c r="L6034" s="74" t="s">
        <v>674</v>
      </c>
      <c r="M6034" s="75">
        <v>1150.2000000000003</v>
      </c>
      <c r="N6034" s="75">
        <v>1150.2000000000003</v>
      </c>
      <c r="O6034" s="75">
        <v>1150.2000000000003</v>
      </c>
      <c r="P6034" s="75">
        <v>558.35820000000001</v>
      </c>
      <c r="Q6034" s="75">
        <v>1188.54</v>
      </c>
    </row>
    <row r="6035" spans="1:17" x14ac:dyDescent="0.2">
      <c r="A6035" s="19">
        <v>32500928</v>
      </c>
      <c r="B6035" s="19" t="s">
        <v>2866</v>
      </c>
      <c r="C6035" s="72"/>
      <c r="D6035" s="73">
        <v>40.25</v>
      </c>
      <c r="E6035" s="74">
        <v>0</v>
      </c>
      <c r="G6035" s="75">
        <v>72.525400000000005</v>
      </c>
      <c r="H6035" s="75">
        <v>154.38</v>
      </c>
      <c r="I6035" s="75">
        <v>149.40000000000003</v>
      </c>
      <c r="J6035" s="75">
        <v>141.1</v>
      </c>
      <c r="K6035" s="75">
        <v>116.19999999999999</v>
      </c>
      <c r="L6035" s="74" t="s">
        <v>674</v>
      </c>
      <c r="M6035" s="75">
        <v>149.40000000000003</v>
      </c>
      <c r="N6035" s="75">
        <v>149.40000000000003</v>
      </c>
      <c r="O6035" s="75">
        <v>149.40000000000003</v>
      </c>
      <c r="P6035" s="75">
        <v>72.525400000000005</v>
      </c>
      <c r="Q6035" s="75">
        <v>154.38</v>
      </c>
    </row>
    <row r="6036" spans="1:17" x14ac:dyDescent="0.2">
      <c r="A6036" s="19">
        <v>32500936</v>
      </c>
      <c r="B6036" s="19" t="s">
        <v>1223</v>
      </c>
      <c r="C6036" s="72"/>
      <c r="D6036" s="73">
        <v>59</v>
      </c>
      <c r="E6036" s="74">
        <v>0</v>
      </c>
      <c r="G6036" s="75">
        <v>411.99670000000003</v>
      </c>
      <c r="H6036" s="75">
        <v>876.99</v>
      </c>
      <c r="I6036" s="75">
        <v>848.70000000000016</v>
      </c>
      <c r="J6036" s="75">
        <v>801.55</v>
      </c>
      <c r="K6036" s="75">
        <v>660.09999999999991</v>
      </c>
      <c r="L6036" s="74" t="s">
        <v>674</v>
      </c>
      <c r="M6036" s="75">
        <v>848.70000000000016</v>
      </c>
      <c r="N6036" s="75">
        <v>848.70000000000016</v>
      </c>
      <c r="O6036" s="75">
        <v>848.70000000000016</v>
      </c>
      <c r="P6036" s="75">
        <v>411.99670000000003</v>
      </c>
      <c r="Q6036" s="75">
        <v>876.99</v>
      </c>
    </row>
    <row r="6037" spans="1:17" x14ac:dyDescent="0.2">
      <c r="A6037" s="19">
        <v>32500944</v>
      </c>
      <c r="B6037" s="19" t="s">
        <v>2607</v>
      </c>
      <c r="C6037" s="72"/>
      <c r="D6037" s="73">
        <v>30.5</v>
      </c>
      <c r="E6037" s="74">
        <v>0</v>
      </c>
      <c r="G6037" s="75">
        <v>370.49119999999999</v>
      </c>
      <c r="H6037" s="75">
        <v>788.64</v>
      </c>
      <c r="I6037" s="75">
        <v>763.20000000000016</v>
      </c>
      <c r="J6037" s="75">
        <v>720.8</v>
      </c>
      <c r="K6037" s="75">
        <v>593.59999999999991</v>
      </c>
      <c r="L6037" s="74" t="s">
        <v>674</v>
      </c>
      <c r="M6037" s="75">
        <v>763.20000000000016</v>
      </c>
      <c r="N6037" s="75">
        <v>763.20000000000016</v>
      </c>
      <c r="O6037" s="75">
        <v>763.20000000000016</v>
      </c>
      <c r="P6037" s="75">
        <v>370.49119999999999</v>
      </c>
      <c r="Q6037" s="75">
        <v>788.64</v>
      </c>
    </row>
    <row r="6038" spans="1:17" x14ac:dyDescent="0.2">
      <c r="A6038" s="19">
        <v>32500951</v>
      </c>
      <c r="B6038" s="19" t="s">
        <v>2608</v>
      </c>
      <c r="C6038" s="72"/>
      <c r="D6038" s="73">
        <v>30.5</v>
      </c>
      <c r="E6038" s="74">
        <v>0</v>
      </c>
      <c r="G6038" s="75">
        <v>0</v>
      </c>
      <c r="H6038" s="75">
        <v>3031.5675000000001</v>
      </c>
      <c r="I6038" s="75">
        <v>2933.7750000000001</v>
      </c>
      <c r="J6038" s="75">
        <v>2770.7874999999999</v>
      </c>
      <c r="K6038" s="75">
        <v>2281.8249999999998</v>
      </c>
      <c r="L6038" s="76">
        <v>0</v>
      </c>
      <c r="M6038" s="75">
        <v>2933.7750000000001</v>
      </c>
      <c r="N6038" s="75">
        <v>2933.7750000000001</v>
      </c>
      <c r="O6038" s="75">
        <v>2933.7750000000001</v>
      </c>
      <c r="P6038" s="77">
        <v>0</v>
      </c>
      <c r="Q6038" s="77">
        <v>3031.5675000000001</v>
      </c>
    </row>
    <row r="6039" spans="1:17" x14ac:dyDescent="0.2">
      <c r="A6039" s="19">
        <v>32500969</v>
      </c>
      <c r="B6039" s="19" t="s">
        <v>132</v>
      </c>
      <c r="C6039" s="72"/>
      <c r="D6039" s="73">
        <v>16</v>
      </c>
      <c r="E6039" s="74">
        <v>0</v>
      </c>
      <c r="G6039" s="75">
        <v>0</v>
      </c>
      <c r="H6039" s="75">
        <v>2115.75</v>
      </c>
      <c r="I6039" s="75">
        <v>2047.5</v>
      </c>
      <c r="J6039" s="75">
        <v>1933.75</v>
      </c>
      <c r="K6039" s="75">
        <v>1592.5</v>
      </c>
      <c r="L6039" s="76">
        <v>0</v>
      </c>
      <c r="M6039" s="75">
        <v>2047.5</v>
      </c>
      <c r="N6039" s="75">
        <v>2047.5</v>
      </c>
      <c r="O6039" s="75">
        <v>2047.5</v>
      </c>
      <c r="P6039" s="77">
        <v>0</v>
      </c>
      <c r="Q6039" s="77">
        <v>2115.75</v>
      </c>
    </row>
    <row r="6040" spans="1:17" x14ac:dyDescent="0.2">
      <c r="A6040" s="19">
        <v>32500977</v>
      </c>
      <c r="B6040" s="19" t="s">
        <v>274</v>
      </c>
      <c r="C6040" s="72"/>
      <c r="D6040" s="73">
        <v>11.75</v>
      </c>
      <c r="E6040" s="74">
        <v>0</v>
      </c>
      <c r="G6040" s="75">
        <v>741.42803800000002</v>
      </c>
      <c r="H6040" s="75">
        <v>1578.2286000000001</v>
      </c>
      <c r="I6040" s="75">
        <v>1527.3180000000002</v>
      </c>
      <c r="J6040" s="75">
        <v>1442.4669999999999</v>
      </c>
      <c r="K6040" s="75">
        <v>1187.914</v>
      </c>
      <c r="L6040" s="74" t="s">
        <v>674</v>
      </c>
      <c r="M6040" s="75">
        <v>1527.3180000000002</v>
      </c>
      <c r="N6040" s="75">
        <v>1527.3180000000002</v>
      </c>
      <c r="O6040" s="75">
        <v>1527.3180000000002</v>
      </c>
      <c r="P6040" s="75">
        <v>741.42803800000002</v>
      </c>
      <c r="Q6040" s="75">
        <v>1578.2286000000001</v>
      </c>
    </row>
    <row r="6041" spans="1:17" x14ac:dyDescent="0.2">
      <c r="A6041" s="19">
        <v>32500985</v>
      </c>
      <c r="B6041" s="19" t="s">
        <v>242</v>
      </c>
      <c r="C6041" s="72"/>
      <c r="D6041" s="73">
        <v>22.75</v>
      </c>
      <c r="E6041" s="74">
        <v>0</v>
      </c>
      <c r="G6041" s="75">
        <v>133.78314899999998</v>
      </c>
      <c r="H6041" s="75">
        <v>284.77530000000002</v>
      </c>
      <c r="I6041" s="75">
        <v>275.589</v>
      </c>
      <c r="J6041" s="75">
        <v>260.27849999999995</v>
      </c>
      <c r="K6041" s="75">
        <v>214.34699999999998</v>
      </c>
      <c r="L6041" s="74" t="s">
        <v>674</v>
      </c>
      <c r="M6041" s="75">
        <v>275.589</v>
      </c>
      <c r="N6041" s="75">
        <v>275.589</v>
      </c>
      <c r="O6041" s="75">
        <v>275.589</v>
      </c>
      <c r="P6041" s="75">
        <v>133.78314899999998</v>
      </c>
      <c r="Q6041" s="75">
        <v>284.77530000000002</v>
      </c>
    </row>
    <row r="6042" spans="1:17" x14ac:dyDescent="0.2">
      <c r="A6042" s="19">
        <v>32500993</v>
      </c>
      <c r="B6042" s="19" t="s">
        <v>1394</v>
      </c>
      <c r="C6042" s="72"/>
      <c r="D6042" s="73">
        <v>3</v>
      </c>
      <c r="E6042" s="74">
        <v>0</v>
      </c>
      <c r="G6042" s="75">
        <v>19.87895</v>
      </c>
      <c r="H6042" s="75">
        <v>42.315000000000005</v>
      </c>
      <c r="I6042" s="75">
        <v>40.950000000000003</v>
      </c>
      <c r="J6042" s="75">
        <v>38.674999999999997</v>
      </c>
      <c r="K6042" s="75">
        <v>31.849999999999998</v>
      </c>
      <c r="L6042" s="74" t="s">
        <v>674</v>
      </c>
      <c r="M6042" s="75">
        <v>40.950000000000003</v>
      </c>
      <c r="N6042" s="75">
        <v>40.950000000000003</v>
      </c>
      <c r="O6042" s="75">
        <v>40.950000000000003</v>
      </c>
      <c r="P6042" s="75">
        <v>19.87895</v>
      </c>
      <c r="Q6042" s="75">
        <v>42.315000000000005</v>
      </c>
    </row>
    <row r="6043" spans="1:17" x14ac:dyDescent="0.2">
      <c r="A6043" s="19">
        <v>32501009</v>
      </c>
      <c r="B6043" s="19" t="s">
        <v>4747</v>
      </c>
      <c r="C6043" s="72"/>
      <c r="D6043" s="73">
        <v>17.75</v>
      </c>
      <c r="E6043" s="74">
        <v>0</v>
      </c>
      <c r="G6043" s="75">
        <v>841.84513400000003</v>
      </c>
      <c r="H6043" s="75">
        <v>1791.9798000000001</v>
      </c>
      <c r="I6043" s="75">
        <v>1734.1740000000002</v>
      </c>
      <c r="J6043" s="75">
        <v>1637.8309999999999</v>
      </c>
      <c r="K6043" s="75">
        <v>1348.8019999999999</v>
      </c>
      <c r="L6043" s="74" t="s">
        <v>674</v>
      </c>
      <c r="M6043" s="75">
        <v>1734.1740000000002</v>
      </c>
      <c r="N6043" s="75">
        <v>1734.1740000000002</v>
      </c>
      <c r="O6043" s="75">
        <v>1734.1740000000002</v>
      </c>
      <c r="P6043" s="75">
        <v>841.84513400000003</v>
      </c>
      <c r="Q6043" s="75">
        <v>1791.9798000000001</v>
      </c>
    </row>
    <row r="6044" spans="1:17" x14ac:dyDescent="0.2">
      <c r="A6044" s="19">
        <v>32501017</v>
      </c>
      <c r="B6044" s="19" t="s">
        <v>3632</v>
      </c>
      <c r="C6044" s="72"/>
      <c r="D6044" s="73">
        <v>93.5</v>
      </c>
      <c r="E6044" s="74">
        <v>0</v>
      </c>
      <c r="G6044" s="75">
        <v>0</v>
      </c>
      <c r="H6044" s="75">
        <v>2045.0700000000002</v>
      </c>
      <c r="I6044" s="75">
        <v>1979.1000000000001</v>
      </c>
      <c r="J6044" s="75">
        <v>1869.1499999999999</v>
      </c>
      <c r="K6044" s="75">
        <v>1539.3</v>
      </c>
      <c r="L6044" s="76">
        <v>0</v>
      </c>
      <c r="M6044" s="75">
        <v>1979.1000000000001</v>
      </c>
      <c r="N6044" s="75">
        <v>1979.1000000000001</v>
      </c>
      <c r="O6044" s="75">
        <v>1979.1000000000001</v>
      </c>
      <c r="P6044" s="77">
        <v>0</v>
      </c>
      <c r="Q6044" s="77">
        <v>2045.0700000000002</v>
      </c>
    </row>
    <row r="6045" spans="1:17" x14ac:dyDescent="0.2">
      <c r="A6045" s="19">
        <v>32501033</v>
      </c>
      <c r="B6045" s="19" t="s">
        <v>2321</v>
      </c>
      <c r="C6045" s="72"/>
      <c r="D6045" s="73">
        <v>666.25</v>
      </c>
      <c r="E6045" s="74">
        <v>0</v>
      </c>
      <c r="G6045" s="75">
        <v>0</v>
      </c>
      <c r="H6045" s="75">
        <v>4480.0425000000005</v>
      </c>
      <c r="I6045" s="75">
        <v>4335.5250000000005</v>
      </c>
      <c r="J6045" s="75">
        <v>4094.6624999999999</v>
      </c>
      <c r="K6045" s="75">
        <v>3372.0749999999998</v>
      </c>
      <c r="L6045" s="76">
        <v>0</v>
      </c>
      <c r="M6045" s="75">
        <v>4335.5250000000005</v>
      </c>
      <c r="N6045" s="75">
        <v>4335.5250000000005</v>
      </c>
      <c r="O6045" s="75">
        <v>4335.5250000000005</v>
      </c>
      <c r="P6045" s="77">
        <v>0</v>
      </c>
      <c r="Q6045" s="77">
        <v>4480.0425000000005</v>
      </c>
    </row>
    <row r="6046" spans="1:17" x14ac:dyDescent="0.2">
      <c r="A6046" s="19">
        <v>32501041</v>
      </c>
      <c r="B6046" s="19" t="s">
        <v>812</v>
      </c>
      <c r="C6046" s="72"/>
      <c r="D6046" s="73">
        <v>242.75</v>
      </c>
      <c r="E6046" s="74">
        <v>0</v>
      </c>
      <c r="G6046" s="75">
        <v>0</v>
      </c>
      <c r="H6046" s="75">
        <v>2158.9949999999999</v>
      </c>
      <c r="I6046" s="75">
        <v>2089.35</v>
      </c>
      <c r="J6046" s="75">
        <v>1973.2749999999999</v>
      </c>
      <c r="K6046" s="75">
        <v>1625.05</v>
      </c>
      <c r="L6046" s="76">
        <v>0</v>
      </c>
      <c r="M6046" s="75">
        <v>2089.35</v>
      </c>
      <c r="N6046" s="75">
        <v>2089.35</v>
      </c>
      <c r="O6046" s="75">
        <v>2089.35</v>
      </c>
      <c r="P6046" s="77">
        <v>0</v>
      </c>
      <c r="Q6046" s="77">
        <v>2158.9949999999999</v>
      </c>
    </row>
    <row r="6047" spans="1:17" x14ac:dyDescent="0.2">
      <c r="A6047" s="19">
        <v>32501058</v>
      </c>
      <c r="B6047" s="19" t="s">
        <v>1409</v>
      </c>
      <c r="C6047" s="72"/>
      <c r="D6047" s="73">
        <v>104.75</v>
      </c>
      <c r="E6047" s="74">
        <v>0</v>
      </c>
      <c r="G6047" s="75">
        <v>0</v>
      </c>
      <c r="H6047" s="75">
        <v>2153.1824999999999</v>
      </c>
      <c r="I6047" s="75">
        <v>2083.7249999999999</v>
      </c>
      <c r="J6047" s="75">
        <v>1967.9624999999999</v>
      </c>
      <c r="K6047" s="75">
        <v>1620.675</v>
      </c>
      <c r="L6047" s="76">
        <v>0</v>
      </c>
      <c r="M6047" s="75">
        <v>2083.7249999999999</v>
      </c>
      <c r="N6047" s="75">
        <v>2083.7249999999999</v>
      </c>
      <c r="O6047" s="75">
        <v>2083.7249999999999</v>
      </c>
      <c r="P6047" s="77">
        <v>0</v>
      </c>
      <c r="Q6047" s="77">
        <v>2153.1824999999999</v>
      </c>
    </row>
    <row r="6048" spans="1:17" x14ac:dyDescent="0.2">
      <c r="A6048" s="19">
        <v>32501066</v>
      </c>
      <c r="B6048" s="19" t="s">
        <v>3631</v>
      </c>
      <c r="C6048" s="20">
        <v>99195</v>
      </c>
      <c r="D6048" s="73">
        <v>261.25</v>
      </c>
      <c r="E6048" s="74">
        <v>133.5265</v>
      </c>
      <c r="G6048" s="75">
        <v>0</v>
      </c>
      <c r="H6048" s="75">
        <v>2816.0028000000002</v>
      </c>
      <c r="I6048" s="75">
        <v>2725.1640000000002</v>
      </c>
      <c r="J6048" s="75">
        <v>2573.7660000000001</v>
      </c>
      <c r="K6048" s="75">
        <v>2119.5720000000001</v>
      </c>
      <c r="L6048" s="76">
        <v>0</v>
      </c>
      <c r="M6048" s="75">
        <v>2725.1640000000002</v>
      </c>
      <c r="N6048" s="75">
        <v>2725.1640000000002</v>
      </c>
      <c r="O6048" s="75">
        <v>2725.1640000000002</v>
      </c>
      <c r="P6048" s="77">
        <v>0</v>
      </c>
      <c r="Q6048" s="77">
        <v>2816.0028000000002</v>
      </c>
    </row>
    <row r="6049" spans="1:17" x14ac:dyDescent="0.2">
      <c r="A6049" s="19">
        <v>32501082</v>
      </c>
      <c r="B6049" s="19" t="s">
        <v>1414</v>
      </c>
      <c r="C6049" s="72"/>
      <c r="D6049" s="73">
        <v>47</v>
      </c>
      <c r="E6049" s="74">
        <v>0</v>
      </c>
      <c r="G6049" s="75">
        <v>1575.5487799999999</v>
      </c>
      <c r="H6049" s="75">
        <v>3353.7660000000001</v>
      </c>
      <c r="I6049" s="75">
        <v>3245.5800000000004</v>
      </c>
      <c r="J6049" s="75">
        <v>3065.27</v>
      </c>
      <c r="K6049" s="75">
        <v>2524.3399999999997</v>
      </c>
      <c r="L6049" s="74" t="s">
        <v>674</v>
      </c>
      <c r="M6049" s="75">
        <v>3245.5800000000004</v>
      </c>
      <c r="N6049" s="75">
        <v>3245.5800000000004</v>
      </c>
      <c r="O6049" s="75">
        <v>3245.5800000000004</v>
      </c>
      <c r="P6049" s="75">
        <v>1575.5487799999999</v>
      </c>
      <c r="Q6049" s="75">
        <v>3353.7660000000001</v>
      </c>
    </row>
    <row r="6050" spans="1:17" x14ac:dyDescent="0.2">
      <c r="A6050" s="19">
        <v>32501090</v>
      </c>
      <c r="B6050" s="19" t="s">
        <v>1205</v>
      </c>
      <c r="C6050" s="20">
        <v>51720</v>
      </c>
      <c r="D6050" s="73">
        <v>827</v>
      </c>
      <c r="E6050" s="74">
        <v>719.14099999999996</v>
      </c>
      <c r="G6050" s="75">
        <v>1905.6529440000002</v>
      </c>
      <c r="H6050" s="75">
        <v>4056.4368000000004</v>
      </c>
      <c r="I6050" s="75">
        <v>3925.5840000000007</v>
      </c>
      <c r="J6050" s="75">
        <v>3707.4960000000001</v>
      </c>
      <c r="K6050" s="75">
        <v>3053.232</v>
      </c>
      <c r="L6050" s="74" t="s">
        <v>674</v>
      </c>
      <c r="M6050" s="75">
        <v>3925.5840000000007</v>
      </c>
      <c r="N6050" s="75">
        <v>3925.5840000000007</v>
      </c>
      <c r="O6050" s="75">
        <v>3925.5840000000007</v>
      </c>
      <c r="P6050" s="75">
        <v>1905.6529440000002</v>
      </c>
      <c r="Q6050" s="75">
        <v>4056.4368000000004</v>
      </c>
    </row>
    <row r="6051" spans="1:17" x14ac:dyDescent="0.2">
      <c r="A6051" s="19">
        <v>32501108</v>
      </c>
      <c r="B6051" s="19" t="s">
        <v>1206</v>
      </c>
      <c r="C6051" s="20">
        <v>51700</v>
      </c>
      <c r="D6051" s="73">
        <v>359</v>
      </c>
      <c r="E6051" s="74">
        <v>247.10049999999998</v>
      </c>
      <c r="G6051" s="75">
        <v>0</v>
      </c>
      <c r="H6051" s="75">
        <v>0</v>
      </c>
      <c r="I6051" s="75">
        <v>0</v>
      </c>
      <c r="J6051" s="75">
        <v>0</v>
      </c>
      <c r="K6051" s="75">
        <v>0</v>
      </c>
      <c r="L6051" s="74" t="s">
        <v>674</v>
      </c>
      <c r="M6051" s="75">
        <v>0</v>
      </c>
      <c r="N6051" s="75">
        <v>0</v>
      </c>
      <c r="O6051" s="75">
        <v>0</v>
      </c>
      <c r="P6051" s="75">
        <v>0</v>
      </c>
      <c r="Q6051" s="75">
        <v>0</v>
      </c>
    </row>
    <row r="6052" spans="1:17" x14ac:dyDescent="0.2">
      <c r="A6052" s="19">
        <v>32501124</v>
      </c>
      <c r="B6052" s="19" t="s">
        <v>1375</v>
      </c>
      <c r="C6052" s="72"/>
      <c r="D6052" s="73">
        <v>18.75</v>
      </c>
      <c r="E6052" s="74">
        <v>0</v>
      </c>
      <c r="G6052" s="75">
        <v>1.4199250000000001</v>
      </c>
      <c r="H6052" s="75">
        <v>3.0225</v>
      </c>
      <c r="I6052" s="75">
        <v>2.9250000000000003</v>
      </c>
      <c r="J6052" s="75">
        <v>2.7624999999999997</v>
      </c>
      <c r="K6052" s="75">
        <v>2.2749999999999999</v>
      </c>
      <c r="L6052" s="74" t="s">
        <v>674</v>
      </c>
      <c r="M6052" s="75">
        <v>2.9250000000000003</v>
      </c>
      <c r="N6052" s="75">
        <v>2.9250000000000003</v>
      </c>
      <c r="O6052" s="75">
        <v>2.9250000000000003</v>
      </c>
      <c r="P6052" s="75">
        <v>1.4199250000000001</v>
      </c>
      <c r="Q6052" s="75">
        <v>3.0225</v>
      </c>
    </row>
    <row r="6053" spans="1:17" x14ac:dyDescent="0.2">
      <c r="A6053" s="19">
        <v>32501132</v>
      </c>
      <c r="B6053" s="19" t="s">
        <v>4991</v>
      </c>
      <c r="C6053" s="72"/>
      <c r="D6053" s="73">
        <v>3</v>
      </c>
      <c r="E6053" s="74">
        <v>0</v>
      </c>
      <c r="G6053" s="75">
        <v>1.4199250000000001</v>
      </c>
      <c r="H6053" s="75">
        <v>3.0225</v>
      </c>
      <c r="I6053" s="75">
        <v>2.9250000000000003</v>
      </c>
      <c r="J6053" s="75">
        <v>2.7624999999999997</v>
      </c>
      <c r="K6053" s="75">
        <v>2.2749999999999999</v>
      </c>
      <c r="L6053" s="74" t="s">
        <v>674</v>
      </c>
      <c r="M6053" s="75">
        <v>2.9250000000000003</v>
      </c>
      <c r="N6053" s="75">
        <v>2.9250000000000003</v>
      </c>
      <c r="O6053" s="75">
        <v>2.9250000000000003</v>
      </c>
      <c r="P6053" s="75">
        <v>1.4199250000000001</v>
      </c>
      <c r="Q6053" s="75">
        <v>3.0225</v>
      </c>
    </row>
    <row r="6054" spans="1:17" x14ac:dyDescent="0.2">
      <c r="A6054" s="19">
        <v>32501140</v>
      </c>
      <c r="B6054" s="19" t="s">
        <v>1393</v>
      </c>
      <c r="C6054" s="72"/>
      <c r="D6054" s="73">
        <v>11.5</v>
      </c>
      <c r="E6054" s="74">
        <v>0</v>
      </c>
      <c r="G6054" s="75">
        <v>1.022346</v>
      </c>
      <c r="H6054" s="75">
        <v>2.1762000000000001</v>
      </c>
      <c r="I6054" s="75">
        <v>2.1060000000000003</v>
      </c>
      <c r="J6054" s="75">
        <v>1.9889999999999999</v>
      </c>
      <c r="K6054" s="75">
        <v>1.6379999999999999</v>
      </c>
      <c r="L6054" s="74" t="s">
        <v>674</v>
      </c>
      <c r="M6054" s="75">
        <v>2.1060000000000003</v>
      </c>
      <c r="N6054" s="75">
        <v>2.1060000000000003</v>
      </c>
      <c r="O6054" s="75">
        <v>2.1060000000000003</v>
      </c>
      <c r="P6054" s="75">
        <v>1.022346</v>
      </c>
      <c r="Q6054" s="75">
        <v>2.1762000000000001</v>
      </c>
    </row>
    <row r="6055" spans="1:17" x14ac:dyDescent="0.2">
      <c r="A6055" s="19">
        <v>32501157</v>
      </c>
      <c r="B6055" s="19" t="s">
        <v>4720</v>
      </c>
      <c r="C6055" s="72"/>
      <c r="D6055" s="73">
        <v>8</v>
      </c>
      <c r="E6055" s="74">
        <v>0</v>
      </c>
      <c r="G6055" s="75">
        <v>3.4078200000000001</v>
      </c>
      <c r="H6055" s="75">
        <v>7.2540000000000004</v>
      </c>
      <c r="I6055" s="75">
        <v>7.0200000000000005</v>
      </c>
      <c r="J6055" s="75">
        <v>6.63</v>
      </c>
      <c r="K6055" s="75">
        <v>5.46</v>
      </c>
      <c r="L6055" s="74" t="s">
        <v>674</v>
      </c>
      <c r="M6055" s="75">
        <v>7.0200000000000005</v>
      </c>
      <c r="N6055" s="75">
        <v>7.0200000000000005</v>
      </c>
      <c r="O6055" s="75">
        <v>7.0200000000000005</v>
      </c>
      <c r="P6055" s="75">
        <v>3.4078200000000001</v>
      </c>
      <c r="Q6055" s="75">
        <v>7.2540000000000004</v>
      </c>
    </row>
    <row r="6056" spans="1:17" x14ac:dyDescent="0.2">
      <c r="A6056" s="19">
        <v>32501165</v>
      </c>
      <c r="B6056" s="19" t="s">
        <v>1637</v>
      </c>
      <c r="C6056" s="72"/>
      <c r="D6056" s="73">
        <v>105.75</v>
      </c>
      <c r="E6056" s="74">
        <v>0</v>
      </c>
      <c r="G6056" s="75">
        <v>1.70391</v>
      </c>
      <c r="H6056" s="75">
        <v>3.6270000000000002</v>
      </c>
      <c r="I6056" s="75">
        <v>3.5100000000000002</v>
      </c>
      <c r="J6056" s="75">
        <v>3.3149999999999999</v>
      </c>
      <c r="K6056" s="75">
        <v>2.73</v>
      </c>
      <c r="L6056" s="74" t="s">
        <v>674</v>
      </c>
      <c r="M6056" s="75">
        <v>3.5100000000000002</v>
      </c>
      <c r="N6056" s="75">
        <v>3.5100000000000002</v>
      </c>
      <c r="O6056" s="75">
        <v>3.5100000000000002</v>
      </c>
      <c r="P6056" s="75">
        <v>1.70391</v>
      </c>
      <c r="Q6056" s="75">
        <v>3.6270000000000002</v>
      </c>
    </row>
    <row r="6057" spans="1:17" x14ac:dyDescent="0.2">
      <c r="A6057" s="19">
        <v>32501173</v>
      </c>
      <c r="B6057" s="19" t="s">
        <v>3247</v>
      </c>
      <c r="C6057" s="72"/>
      <c r="D6057" s="73">
        <v>9</v>
      </c>
      <c r="E6057" s="74">
        <v>0</v>
      </c>
      <c r="G6057" s="75">
        <v>3.4078200000000001</v>
      </c>
      <c r="H6057" s="75">
        <v>7.2540000000000004</v>
      </c>
      <c r="I6057" s="75">
        <v>7.0200000000000005</v>
      </c>
      <c r="J6057" s="75">
        <v>6.63</v>
      </c>
      <c r="K6057" s="75">
        <v>5.46</v>
      </c>
      <c r="L6057" s="74" t="s">
        <v>674</v>
      </c>
      <c r="M6057" s="75">
        <v>7.0200000000000005</v>
      </c>
      <c r="N6057" s="75">
        <v>7.0200000000000005</v>
      </c>
      <c r="O6057" s="75">
        <v>7.0200000000000005</v>
      </c>
      <c r="P6057" s="75">
        <v>3.4078200000000001</v>
      </c>
      <c r="Q6057" s="75">
        <v>7.2540000000000004</v>
      </c>
    </row>
    <row r="6058" spans="1:17" x14ac:dyDescent="0.2">
      <c r="A6058" s="19">
        <v>32501215</v>
      </c>
      <c r="B6058" s="19" t="s">
        <v>1767</v>
      </c>
      <c r="C6058" s="20">
        <v>52000</v>
      </c>
      <c r="D6058" s="73">
        <v>806</v>
      </c>
      <c r="E6058" s="74">
        <v>719.14099999999996</v>
      </c>
      <c r="G6058" s="75">
        <v>214.351878</v>
      </c>
      <c r="H6058" s="75">
        <v>456.27660000000003</v>
      </c>
      <c r="I6058" s="75">
        <v>441.55800000000005</v>
      </c>
      <c r="J6058" s="75">
        <v>417.02699999999999</v>
      </c>
      <c r="K6058" s="75">
        <v>343.43399999999997</v>
      </c>
      <c r="L6058" s="74" t="s">
        <v>674</v>
      </c>
      <c r="M6058" s="75">
        <v>441.55800000000005</v>
      </c>
      <c r="N6058" s="75">
        <v>441.55800000000005</v>
      </c>
      <c r="O6058" s="75">
        <v>441.55800000000005</v>
      </c>
      <c r="P6058" s="75">
        <v>214.351878</v>
      </c>
      <c r="Q6058" s="75">
        <v>456.27660000000003</v>
      </c>
    </row>
    <row r="6059" spans="1:17" x14ac:dyDescent="0.2">
      <c r="A6059" s="19">
        <v>32501223</v>
      </c>
      <c r="B6059" s="19" t="s">
        <v>4797</v>
      </c>
      <c r="C6059" s="20">
        <v>55250</v>
      </c>
      <c r="D6059" s="73">
        <v>1598.75</v>
      </c>
      <c r="E6059" s="74">
        <v>2133.1120000000001</v>
      </c>
      <c r="G6059" s="75">
        <v>20.22664</v>
      </c>
      <c r="H6059" s="75">
        <v>231.33750000000001</v>
      </c>
      <c r="I6059" s="75">
        <v>223.875</v>
      </c>
      <c r="J6059" s="75">
        <v>211.4375</v>
      </c>
      <c r="K6059" s="75">
        <v>174.125</v>
      </c>
      <c r="L6059" s="76">
        <v>0</v>
      </c>
      <c r="M6059" s="75">
        <v>223.875</v>
      </c>
      <c r="N6059" s="75">
        <v>223.875</v>
      </c>
      <c r="O6059" s="75">
        <v>223.875</v>
      </c>
      <c r="P6059" s="77">
        <v>0</v>
      </c>
      <c r="Q6059" s="77">
        <v>231.33750000000001</v>
      </c>
    </row>
    <row r="6060" spans="1:17" x14ac:dyDescent="0.2">
      <c r="A6060" s="19">
        <v>32501231</v>
      </c>
      <c r="B6060" s="19" t="s">
        <v>3706</v>
      </c>
      <c r="C6060" s="20">
        <v>64566</v>
      </c>
      <c r="D6060" s="73">
        <v>593.5</v>
      </c>
      <c r="E6060" s="74">
        <v>312.67349999999993</v>
      </c>
      <c r="G6060" s="75">
        <v>22.469820000000002</v>
      </c>
      <c r="H6060" s="75">
        <v>345.495</v>
      </c>
      <c r="I6060" s="75">
        <v>334.35</v>
      </c>
      <c r="J6060" s="75">
        <v>315.77499999999998</v>
      </c>
      <c r="K6060" s="75">
        <v>260.05</v>
      </c>
      <c r="L6060" s="76">
        <v>0</v>
      </c>
      <c r="M6060" s="75">
        <v>334.35</v>
      </c>
      <c r="N6060" s="75">
        <v>334.35</v>
      </c>
      <c r="O6060" s="75">
        <v>334.35</v>
      </c>
      <c r="P6060" s="77">
        <v>0</v>
      </c>
      <c r="Q6060" s="77">
        <v>345.495</v>
      </c>
    </row>
    <row r="6061" spans="1:17" x14ac:dyDescent="0.2">
      <c r="A6061" s="19">
        <v>32501249</v>
      </c>
      <c r="B6061" s="19" t="s">
        <v>2837</v>
      </c>
      <c r="C6061" s="20">
        <v>51700</v>
      </c>
      <c r="D6061" s="73">
        <v>340.75</v>
      </c>
      <c r="E6061" s="74">
        <v>247.10049999999998</v>
      </c>
      <c r="G6061" s="75">
        <v>9.7901500000000006</v>
      </c>
      <c r="H6061" s="75">
        <v>61.38</v>
      </c>
      <c r="I6061" s="75">
        <v>59.4</v>
      </c>
      <c r="J6061" s="75">
        <v>56.1</v>
      </c>
      <c r="K6061" s="75">
        <v>46.199999999999996</v>
      </c>
      <c r="L6061" s="76">
        <v>0</v>
      </c>
      <c r="M6061" s="75">
        <v>59.4</v>
      </c>
      <c r="N6061" s="75">
        <v>59.4</v>
      </c>
      <c r="O6061" s="75">
        <v>59.4</v>
      </c>
      <c r="P6061" s="77">
        <v>0</v>
      </c>
      <c r="Q6061" s="77">
        <v>61.38</v>
      </c>
    </row>
    <row r="6062" spans="1:17" x14ac:dyDescent="0.2">
      <c r="A6062" s="19">
        <v>32501256</v>
      </c>
      <c r="B6062" s="19" t="s">
        <v>5030</v>
      </c>
      <c r="C6062" s="72"/>
      <c r="D6062" s="73">
        <v>7.75</v>
      </c>
      <c r="E6062" s="74">
        <v>0</v>
      </c>
      <c r="G6062" s="75">
        <v>425.21292499999998</v>
      </c>
      <c r="H6062" s="75">
        <v>905.12250000000006</v>
      </c>
      <c r="I6062" s="75">
        <v>875.92500000000018</v>
      </c>
      <c r="J6062" s="75">
        <v>827.26249999999993</v>
      </c>
      <c r="K6062" s="75">
        <v>681.27499999999998</v>
      </c>
      <c r="L6062" s="74" t="s">
        <v>674</v>
      </c>
      <c r="M6062" s="75">
        <v>875.92500000000018</v>
      </c>
      <c r="N6062" s="75">
        <v>875.92500000000018</v>
      </c>
      <c r="O6062" s="75">
        <v>875.92500000000018</v>
      </c>
      <c r="P6062" s="75">
        <v>425.21292499999998</v>
      </c>
      <c r="Q6062" s="75">
        <v>905.12250000000006</v>
      </c>
    </row>
    <row r="6063" spans="1:17" x14ac:dyDescent="0.2">
      <c r="A6063" s="19">
        <v>32501264</v>
      </c>
      <c r="B6063" s="19" t="s">
        <v>181</v>
      </c>
      <c r="C6063" s="72"/>
      <c r="D6063" s="73">
        <v>13.5</v>
      </c>
      <c r="E6063" s="74">
        <v>0</v>
      </c>
      <c r="G6063" s="75">
        <v>292.39095600000002</v>
      </c>
      <c r="H6063" s="75">
        <v>622.39320000000009</v>
      </c>
      <c r="I6063" s="75">
        <v>602.31600000000014</v>
      </c>
      <c r="J6063" s="75">
        <v>568.85400000000004</v>
      </c>
      <c r="K6063" s="75">
        <v>468.46799999999996</v>
      </c>
      <c r="L6063" s="74" t="s">
        <v>674</v>
      </c>
      <c r="M6063" s="75">
        <v>602.31600000000014</v>
      </c>
      <c r="N6063" s="75">
        <v>602.31600000000014</v>
      </c>
      <c r="O6063" s="75">
        <v>602.31600000000014</v>
      </c>
      <c r="P6063" s="75">
        <v>292.39095600000002</v>
      </c>
      <c r="Q6063" s="75">
        <v>622.39320000000009</v>
      </c>
    </row>
    <row r="6064" spans="1:17" x14ac:dyDescent="0.2">
      <c r="A6064" s="19">
        <v>32501272</v>
      </c>
      <c r="B6064" s="19" t="s">
        <v>5029</v>
      </c>
      <c r="C6064" s="72"/>
      <c r="D6064" s="73">
        <v>1.75</v>
      </c>
      <c r="E6064" s="74">
        <v>0</v>
      </c>
      <c r="G6064" s="75">
        <v>454.60318799999999</v>
      </c>
      <c r="H6064" s="75">
        <v>967.68360000000007</v>
      </c>
      <c r="I6064" s="75">
        <v>936.46800000000007</v>
      </c>
      <c r="J6064" s="75">
        <v>884.44200000000001</v>
      </c>
      <c r="K6064" s="75">
        <v>728.36399999999992</v>
      </c>
      <c r="L6064" s="74" t="s">
        <v>674</v>
      </c>
      <c r="M6064" s="75">
        <v>936.46800000000007</v>
      </c>
      <c r="N6064" s="75">
        <v>936.46800000000007</v>
      </c>
      <c r="O6064" s="75">
        <v>936.46800000000007</v>
      </c>
      <c r="P6064" s="75">
        <v>454.60318799999999</v>
      </c>
      <c r="Q6064" s="75">
        <v>967.68360000000007</v>
      </c>
    </row>
    <row r="6065" spans="1:17" x14ac:dyDescent="0.2">
      <c r="A6065" s="19">
        <v>32501330</v>
      </c>
      <c r="B6065" s="19" t="s">
        <v>5487</v>
      </c>
      <c r="C6065" s="20">
        <v>45305</v>
      </c>
      <c r="D6065" s="73">
        <v>879</v>
      </c>
      <c r="E6065" s="74">
        <v>1245.3465000000001</v>
      </c>
      <c r="G6065" s="75">
        <v>0</v>
      </c>
      <c r="H6065" s="75">
        <v>470.79390000000006</v>
      </c>
      <c r="I6065" s="75">
        <v>455.60700000000003</v>
      </c>
      <c r="J6065" s="75">
        <v>430.2955</v>
      </c>
      <c r="K6065" s="75">
        <v>354.36099999999999</v>
      </c>
      <c r="L6065" s="76">
        <v>0</v>
      </c>
      <c r="M6065" s="75">
        <v>455.60700000000003</v>
      </c>
      <c r="N6065" s="75">
        <v>455.60700000000003</v>
      </c>
      <c r="O6065" s="75">
        <v>455.60700000000003</v>
      </c>
      <c r="P6065" s="77">
        <v>0</v>
      </c>
      <c r="Q6065" s="77">
        <v>470.79390000000006</v>
      </c>
    </row>
    <row r="6066" spans="1:17" x14ac:dyDescent="0.2">
      <c r="A6066" s="19">
        <v>32600421</v>
      </c>
      <c r="B6066" s="19" t="s">
        <v>906</v>
      </c>
      <c r="C6066" s="72"/>
      <c r="D6066" s="73">
        <v>228.75</v>
      </c>
      <c r="E6066" s="74">
        <v>0</v>
      </c>
      <c r="G6066" s="75">
        <v>0</v>
      </c>
      <c r="H6066" s="75">
        <v>472.50510000000003</v>
      </c>
      <c r="I6066" s="75">
        <v>457.26299999999998</v>
      </c>
      <c r="J6066" s="75">
        <v>431.85949999999997</v>
      </c>
      <c r="K6066" s="75">
        <v>355.649</v>
      </c>
      <c r="L6066" s="76">
        <v>0</v>
      </c>
      <c r="M6066" s="75">
        <v>457.26299999999998</v>
      </c>
      <c r="N6066" s="75">
        <v>457.26299999999998</v>
      </c>
      <c r="O6066" s="75">
        <v>457.26299999999998</v>
      </c>
      <c r="P6066" s="77">
        <v>0</v>
      </c>
      <c r="Q6066" s="77">
        <v>472.50510000000003</v>
      </c>
    </row>
    <row r="6067" spans="1:17" x14ac:dyDescent="0.2">
      <c r="A6067" s="19">
        <v>32600439</v>
      </c>
      <c r="B6067" s="19" t="s">
        <v>223</v>
      </c>
      <c r="C6067" s="72"/>
      <c r="D6067" s="73">
        <v>132</v>
      </c>
      <c r="E6067" s="74">
        <v>0</v>
      </c>
      <c r="G6067" s="75">
        <v>19.651761999999998</v>
      </c>
      <c r="H6067" s="75">
        <v>41.831400000000002</v>
      </c>
      <c r="I6067" s="75">
        <v>40.482000000000006</v>
      </c>
      <c r="J6067" s="75">
        <v>38.232999999999997</v>
      </c>
      <c r="K6067" s="75">
        <v>31.485999999999997</v>
      </c>
      <c r="L6067" s="74" t="s">
        <v>674</v>
      </c>
      <c r="M6067" s="75">
        <v>40.482000000000006</v>
      </c>
      <c r="N6067" s="75">
        <v>40.482000000000006</v>
      </c>
      <c r="O6067" s="75">
        <v>40.482000000000006</v>
      </c>
      <c r="P6067" s="75">
        <v>19.651761999999998</v>
      </c>
      <c r="Q6067" s="75">
        <v>41.831400000000002</v>
      </c>
    </row>
    <row r="6068" spans="1:17" x14ac:dyDescent="0.2">
      <c r="A6068" s="19">
        <v>32600447</v>
      </c>
      <c r="B6068" s="19" t="s">
        <v>2373</v>
      </c>
      <c r="C6068" s="72"/>
      <c r="D6068" s="73">
        <v>613.5</v>
      </c>
      <c r="E6068" s="74">
        <v>0</v>
      </c>
      <c r="G6068" s="75">
        <v>26.347860000000001</v>
      </c>
      <c r="H6068" s="75">
        <v>29.0625</v>
      </c>
      <c r="I6068" s="75">
        <v>28.125</v>
      </c>
      <c r="J6068" s="75">
        <v>26.5625</v>
      </c>
      <c r="K6068" s="75">
        <v>21.875</v>
      </c>
      <c r="L6068" s="76">
        <v>20.690999999999999</v>
      </c>
      <c r="M6068" s="75">
        <v>28.125</v>
      </c>
      <c r="N6068" s="75">
        <v>28.125</v>
      </c>
      <c r="O6068" s="75">
        <v>28.125</v>
      </c>
      <c r="P6068" s="77">
        <v>20.690999999999999</v>
      </c>
      <c r="Q6068" s="77">
        <v>29.0625</v>
      </c>
    </row>
    <row r="6069" spans="1:17" x14ac:dyDescent="0.2">
      <c r="A6069" s="19">
        <v>32600454</v>
      </c>
      <c r="B6069" s="19" t="s">
        <v>3691</v>
      </c>
      <c r="C6069" s="72"/>
      <c r="D6069" s="73">
        <v>535.25</v>
      </c>
      <c r="E6069" s="74">
        <v>0</v>
      </c>
      <c r="G6069" s="75">
        <v>26.214000000000002</v>
      </c>
      <c r="H6069" s="75">
        <v>55.800000000000004</v>
      </c>
      <c r="I6069" s="75">
        <v>54.000000000000007</v>
      </c>
      <c r="J6069" s="75">
        <v>51</v>
      </c>
      <c r="K6069" s="75">
        <v>42</v>
      </c>
      <c r="L6069" s="74" t="s">
        <v>674</v>
      </c>
      <c r="M6069" s="75">
        <v>54.000000000000007</v>
      </c>
      <c r="N6069" s="75">
        <v>54.000000000000007</v>
      </c>
      <c r="O6069" s="75">
        <v>54.000000000000007</v>
      </c>
      <c r="P6069" s="75">
        <v>26.214000000000002</v>
      </c>
      <c r="Q6069" s="75">
        <v>55.800000000000004</v>
      </c>
    </row>
    <row r="6070" spans="1:17" x14ac:dyDescent="0.2">
      <c r="A6070" s="19">
        <v>32600462</v>
      </c>
      <c r="B6070" s="19" t="s">
        <v>2173</v>
      </c>
      <c r="C6070" s="72"/>
      <c r="D6070" s="73">
        <v>179.25</v>
      </c>
      <c r="E6070" s="74">
        <v>0</v>
      </c>
      <c r="G6070" s="75">
        <v>0</v>
      </c>
      <c r="H6070" s="75">
        <v>54.870000000000005</v>
      </c>
      <c r="I6070" s="75">
        <v>53.1</v>
      </c>
      <c r="J6070" s="75">
        <v>50.15</v>
      </c>
      <c r="K6070" s="75">
        <v>41.3</v>
      </c>
      <c r="L6070" s="76">
        <v>0</v>
      </c>
      <c r="M6070" s="75">
        <v>53.1</v>
      </c>
      <c r="N6070" s="75">
        <v>53.1</v>
      </c>
      <c r="O6070" s="75">
        <v>53.1</v>
      </c>
      <c r="P6070" s="77">
        <v>0</v>
      </c>
      <c r="Q6070" s="77">
        <v>54.870000000000005</v>
      </c>
    </row>
    <row r="6071" spans="1:17" x14ac:dyDescent="0.2">
      <c r="A6071" s="19">
        <v>32600470</v>
      </c>
      <c r="B6071" s="19" t="s">
        <v>4654</v>
      </c>
      <c r="C6071" s="72"/>
      <c r="D6071" s="73">
        <v>35</v>
      </c>
      <c r="E6071" s="74">
        <v>0</v>
      </c>
      <c r="G6071" s="75">
        <v>302.27363400000002</v>
      </c>
      <c r="H6071" s="75">
        <v>643.4298</v>
      </c>
      <c r="I6071" s="75">
        <v>622.67400000000009</v>
      </c>
      <c r="J6071" s="75">
        <v>588.08100000000002</v>
      </c>
      <c r="K6071" s="75">
        <v>484.30199999999996</v>
      </c>
      <c r="L6071" s="74" t="s">
        <v>674</v>
      </c>
      <c r="M6071" s="75">
        <v>622.67400000000009</v>
      </c>
      <c r="N6071" s="75">
        <v>622.67400000000009</v>
      </c>
      <c r="O6071" s="75">
        <v>622.67400000000009</v>
      </c>
      <c r="P6071" s="75">
        <v>302.27363400000002</v>
      </c>
      <c r="Q6071" s="75">
        <v>643.4298</v>
      </c>
    </row>
    <row r="6072" spans="1:17" x14ac:dyDescent="0.2">
      <c r="A6072" s="19">
        <v>32600488</v>
      </c>
      <c r="B6072" s="19" t="s">
        <v>3620</v>
      </c>
      <c r="C6072" s="72"/>
      <c r="D6072" s="73">
        <v>1133.5</v>
      </c>
      <c r="E6072" s="74">
        <v>0</v>
      </c>
      <c r="G6072" s="75">
        <v>0</v>
      </c>
      <c r="H6072" s="75">
        <v>1524.2514000000001</v>
      </c>
      <c r="I6072" s="75">
        <v>1475.0820000000001</v>
      </c>
      <c r="J6072" s="75">
        <v>1393.133</v>
      </c>
      <c r="K6072" s="75">
        <v>1147.2859999999998</v>
      </c>
      <c r="L6072" s="76">
        <v>612.73800000000006</v>
      </c>
      <c r="M6072" s="75">
        <v>1475.0820000000001</v>
      </c>
      <c r="N6072" s="75">
        <v>1475.0820000000001</v>
      </c>
      <c r="O6072" s="75">
        <v>1475.0820000000001</v>
      </c>
      <c r="P6072" s="77">
        <v>612.73800000000006</v>
      </c>
      <c r="Q6072" s="77">
        <v>1524.2514000000001</v>
      </c>
    </row>
    <row r="6073" spans="1:17" x14ac:dyDescent="0.2">
      <c r="A6073" s="19">
        <v>32600496</v>
      </c>
      <c r="B6073" s="19" t="s">
        <v>3878</v>
      </c>
      <c r="C6073" s="72"/>
      <c r="D6073" s="73">
        <v>383.5</v>
      </c>
      <c r="E6073" s="74">
        <v>0</v>
      </c>
      <c r="G6073" s="75">
        <v>0</v>
      </c>
      <c r="H6073" s="75">
        <v>0</v>
      </c>
      <c r="I6073" s="75">
        <v>0</v>
      </c>
      <c r="J6073" s="75">
        <v>0</v>
      </c>
      <c r="K6073" s="75">
        <v>0</v>
      </c>
      <c r="L6073" s="74" t="s">
        <v>674</v>
      </c>
      <c r="M6073" s="75">
        <v>0</v>
      </c>
      <c r="N6073" s="75">
        <v>0</v>
      </c>
      <c r="O6073" s="75">
        <v>0</v>
      </c>
      <c r="P6073" s="75">
        <v>0</v>
      </c>
      <c r="Q6073" s="75">
        <v>0</v>
      </c>
    </row>
    <row r="6074" spans="1:17" x14ac:dyDescent="0.2">
      <c r="A6074" s="19">
        <v>32600504</v>
      </c>
      <c r="B6074" s="19" t="s">
        <v>4633</v>
      </c>
      <c r="C6074" s="72"/>
      <c r="D6074" s="73">
        <v>566</v>
      </c>
      <c r="E6074" s="74">
        <v>0</v>
      </c>
      <c r="G6074" s="75">
        <v>12.32058</v>
      </c>
      <c r="H6074" s="75">
        <v>26.225999999999999</v>
      </c>
      <c r="I6074" s="75">
        <v>25.380000000000003</v>
      </c>
      <c r="J6074" s="75">
        <v>23.97</v>
      </c>
      <c r="K6074" s="75">
        <v>19.739999999999998</v>
      </c>
      <c r="L6074" s="74" t="s">
        <v>674</v>
      </c>
      <c r="M6074" s="75">
        <v>25.380000000000003</v>
      </c>
      <c r="N6074" s="75">
        <v>25.380000000000003</v>
      </c>
      <c r="O6074" s="75">
        <v>25.380000000000003</v>
      </c>
      <c r="P6074" s="75">
        <v>12.32058</v>
      </c>
      <c r="Q6074" s="75">
        <v>26.225999999999999</v>
      </c>
    </row>
    <row r="6075" spans="1:17" x14ac:dyDescent="0.2">
      <c r="A6075" s="19">
        <v>90039003</v>
      </c>
      <c r="B6075" s="19" t="s">
        <v>124</v>
      </c>
      <c r="C6075" s="72"/>
      <c r="D6075" s="73">
        <v>1771</v>
      </c>
      <c r="E6075" s="74">
        <v>0</v>
      </c>
      <c r="G6075" s="75">
        <v>3.4952000000000001</v>
      </c>
      <c r="H6075" s="75">
        <v>7.44</v>
      </c>
      <c r="I6075" s="75">
        <v>7.2000000000000011</v>
      </c>
      <c r="J6075" s="75">
        <v>6.8</v>
      </c>
      <c r="K6075" s="75">
        <v>5.6</v>
      </c>
      <c r="L6075" s="74" t="s">
        <v>674</v>
      </c>
      <c r="M6075" s="75">
        <v>7.2000000000000011</v>
      </c>
      <c r="N6075" s="75">
        <v>7.2000000000000011</v>
      </c>
      <c r="O6075" s="75">
        <v>7.2000000000000011</v>
      </c>
      <c r="P6075" s="75">
        <v>3.4952000000000001</v>
      </c>
      <c r="Q6075" s="75">
        <v>7.44</v>
      </c>
    </row>
    <row r="6076" spans="1:17" x14ac:dyDescent="0.2">
      <c r="A6076" s="19">
        <v>32500696</v>
      </c>
      <c r="B6076" s="19" t="s">
        <v>1263</v>
      </c>
      <c r="C6076" s="20">
        <v>91035</v>
      </c>
      <c r="D6076" s="73">
        <v>2393.25</v>
      </c>
      <c r="E6076" s="74">
        <v>555.94449999999995</v>
      </c>
      <c r="G6076" s="75">
        <v>1.022346</v>
      </c>
      <c r="H6076" s="75">
        <v>2.1762000000000001</v>
      </c>
      <c r="I6076" s="75">
        <v>2.1060000000000003</v>
      </c>
      <c r="J6076" s="75">
        <v>1.9889999999999999</v>
      </c>
      <c r="K6076" s="75">
        <v>1.6379999999999999</v>
      </c>
      <c r="L6076" s="74" t="s">
        <v>674</v>
      </c>
      <c r="M6076" s="75">
        <v>2.1060000000000003</v>
      </c>
      <c r="N6076" s="75">
        <v>2.1060000000000003</v>
      </c>
      <c r="O6076" s="75">
        <v>2.1060000000000003</v>
      </c>
      <c r="P6076" s="75">
        <v>1.022346</v>
      </c>
      <c r="Q6076" s="75">
        <v>2.1762000000000001</v>
      </c>
    </row>
    <row r="6077" spans="1:17" x14ac:dyDescent="0.2">
      <c r="A6077" s="19">
        <v>32107666</v>
      </c>
      <c r="B6077" s="19" t="s">
        <v>3054</v>
      </c>
      <c r="C6077" s="72"/>
      <c r="D6077" s="73">
        <v>66</v>
      </c>
      <c r="E6077" s="74">
        <v>0</v>
      </c>
      <c r="G6077" s="75">
        <v>13.216225</v>
      </c>
      <c r="H6077" s="75">
        <v>28.1325</v>
      </c>
      <c r="I6077" s="75">
        <v>27.225000000000005</v>
      </c>
      <c r="J6077" s="75">
        <v>25.712499999999999</v>
      </c>
      <c r="K6077" s="75">
        <v>21.174999999999997</v>
      </c>
      <c r="L6077" s="74" t="s">
        <v>674</v>
      </c>
      <c r="M6077" s="75">
        <v>27.225000000000005</v>
      </c>
      <c r="N6077" s="75">
        <v>27.225000000000005</v>
      </c>
      <c r="O6077" s="75">
        <v>27.225000000000005</v>
      </c>
      <c r="P6077" s="75">
        <v>13.216225</v>
      </c>
      <c r="Q6077" s="75">
        <v>28.1325</v>
      </c>
    </row>
    <row r="6078" spans="1:17" x14ac:dyDescent="0.2">
      <c r="A6078" s="19">
        <v>32112658</v>
      </c>
      <c r="B6078" s="19" t="s">
        <v>5488</v>
      </c>
      <c r="C6078" s="72"/>
      <c r="D6078" s="73">
        <v>486.75</v>
      </c>
      <c r="E6078" s="74">
        <v>0</v>
      </c>
      <c r="G6078" s="75">
        <v>39.74991</v>
      </c>
      <c r="H6078" s="75">
        <v>38.074199999999998</v>
      </c>
      <c r="I6078" s="75">
        <v>36.845999999999997</v>
      </c>
      <c r="J6078" s="75">
        <v>34.798999999999999</v>
      </c>
      <c r="K6078" s="75">
        <v>28.657999999999998</v>
      </c>
      <c r="L6078" s="76">
        <v>0</v>
      </c>
      <c r="M6078" s="75">
        <v>36.845999999999997</v>
      </c>
      <c r="N6078" s="75">
        <v>36.845999999999997</v>
      </c>
      <c r="O6078" s="75">
        <v>36.845999999999997</v>
      </c>
      <c r="P6078" s="77">
        <v>0</v>
      </c>
      <c r="Q6078" s="77">
        <v>39.74991</v>
      </c>
    </row>
    <row r="6079" spans="1:17" x14ac:dyDescent="0.2">
      <c r="A6079" s="19">
        <v>32112666</v>
      </c>
      <c r="B6079" s="19" t="s">
        <v>5489</v>
      </c>
      <c r="C6079" s="72"/>
      <c r="D6079" s="73">
        <v>42.75</v>
      </c>
      <c r="E6079" s="74">
        <v>0</v>
      </c>
      <c r="G6079" s="75">
        <v>0</v>
      </c>
      <c r="H6079" s="75">
        <v>0</v>
      </c>
      <c r="I6079" s="75">
        <v>0</v>
      </c>
      <c r="J6079" s="75">
        <v>0</v>
      </c>
      <c r="K6079" s="75">
        <v>0</v>
      </c>
      <c r="L6079" s="74" t="s">
        <v>674</v>
      </c>
      <c r="M6079" s="75">
        <v>0</v>
      </c>
      <c r="N6079" s="75">
        <v>0</v>
      </c>
      <c r="O6079" s="75">
        <v>0</v>
      </c>
      <c r="P6079" s="75">
        <v>0</v>
      </c>
      <c r="Q6079" s="75">
        <v>0</v>
      </c>
    </row>
    <row r="6080" spans="1:17" x14ac:dyDescent="0.2">
      <c r="A6080" s="19">
        <v>32112708</v>
      </c>
      <c r="B6080" s="19" t="s">
        <v>5490</v>
      </c>
      <c r="C6080" s="72"/>
      <c r="D6080" s="73">
        <v>64.25</v>
      </c>
      <c r="E6080" s="74">
        <v>0</v>
      </c>
      <c r="G6080" s="75">
        <v>0</v>
      </c>
      <c r="H6080" s="75">
        <v>0</v>
      </c>
      <c r="I6080" s="75">
        <v>0</v>
      </c>
      <c r="J6080" s="75">
        <v>0</v>
      </c>
      <c r="K6080" s="75">
        <v>0</v>
      </c>
      <c r="L6080" s="74" t="s">
        <v>674</v>
      </c>
      <c r="M6080" s="75">
        <v>0</v>
      </c>
      <c r="N6080" s="75">
        <v>0</v>
      </c>
      <c r="O6080" s="75">
        <v>0</v>
      </c>
      <c r="P6080" s="75">
        <v>0</v>
      </c>
      <c r="Q6080" s="75">
        <v>0</v>
      </c>
    </row>
    <row r="6081" spans="1:17" x14ac:dyDescent="0.2">
      <c r="A6081" s="19">
        <v>32112757</v>
      </c>
      <c r="B6081" s="19" t="s">
        <v>5491</v>
      </c>
      <c r="C6081" s="72"/>
      <c r="D6081" s="73">
        <v>136</v>
      </c>
      <c r="E6081" s="74">
        <v>0</v>
      </c>
      <c r="G6081" s="75">
        <v>125.6561</v>
      </c>
      <c r="H6081" s="75">
        <v>485.76690000000008</v>
      </c>
      <c r="I6081" s="75">
        <v>470.09700000000004</v>
      </c>
      <c r="J6081" s="75">
        <v>443.98050000000001</v>
      </c>
      <c r="K6081" s="75">
        <v>365.63100000000003</v>
      </c>
      <c r="L6081" s="76">
        <v>100.872</v>
      </c>
      <c r="M6081" s="75">
        <v>470.09700000000004</v>
      </c>
      <c r="N6081" s="75">
        <v>470.09700000000004</v>
      </c>
      <c r="O6081" s="75">
        <v>470.09700000000004</v>
      </c>
      <c r="P6081" s="77">
        <v>100.872</v>
      </c>
      <c r="Q6081" s="77">
        <v>485.76690000000008</v>
      </c>
    </row>
    <row r="6082" spans="1:17" x14ac:dyDescent="0.2">
      <c r="A6082" s="19">
        <v>40800062</v>
      </c>
      <c r="B6082" s="19" t="s">
        <v>2868</v>
      </c>
      <c r="C6082" s="72"/>
      <c r="D6082" s="73">
        <v>27.5</v>
      </c>
      <c r="E6082" s="74">
        <v>0</v>
      </c>
      <c r="G6082" s="75">
        <v>125.6561</v>
      </c>
      <c r="H6082" s="75">
        <v>485.76690000000008</v>
      </c>
      <c r="I6082" s="75">
        <v>470.09700000000004</v>
      </c>
      <c r="J6082" s="75">
        <v>443.98050000000001</v>
      </c>
      <c r="K6082" s="75">
        <v>365.63100000000003</v>
      </c>
      <c r="L6082" s="76">
        <v>100.872</v>
      </c>
      <c r="M6082" s="75">
        <v>470.09700000000004</v>
      </c>
      <c r="N6082" s="75">
        <v>470.09700000000004</v>
      </c>
      <c r="O6082" s="75">
        <v>470.09700000000004</v>
      </c>
      <c r="P6082" s="77">
        <v>100.872</v>
      </c>
      <c r="Q6082" s="77">
        <v>485.76690000000008</v>
      </c>
    </row>
    <row r="6083" spans="1:17" x14ac:dyDescent="0.2">
      <c r="A6083" s="19">
        <v>40800088</v>
      </c>
      <c r="B6083" s="19" t="s">
        <v>1049</v>
      </c>
      <c r="C6083" s="72"/>
      <c r="D6083" s="73">
        <v>28</v>
      </c>
      <c r="E6083" s="74">
        <v>0</v>
      </c>
      <c r="G6083" s="75">
        <v>37.487719999999996</v>
      </c>
      <c r="H6083" s="75">
        <v>63.24</v>
      </c>
      <c r="I6083" s="75">
        <v>61.2</v>
      </c>
      <c r="J6083" s="75">
        <v>57.8</v>
      </c>
      <c r="K6083" s="75">
        <v>47.599999999999994</v>
      </c>
      <c r="L6083" s="76">
        <v>0</v>
      </c>
      <c r="M6083" s="75">
        <v>61.2</v>
      </c>
      <c r="N6083" s="75">
        <v>61.2</v>
      </c>
      <c r="O6083" s="75">
        <v>61.2</v>
      </c>
      <c r="P6083" s="77">
        <v>0</v>
      </c>
      <c r="Q6083" s="77">
        <v>63.24</v>
      </c>
    </row>
    <row r="6084" spans="1:17" x14ac:dyDescent="0.2">
      <c r="A6084" s="19">
        <v>40800096</v>
      </c>
      <c r="B6084" s="19" t="s">
        <v>114</v>
      </c>
      <c r="C6084" s="72"/>
      <c r="D6084" s="73">
        <v>2</v>
      </c>
      <c r="E6084" s="74">
        <v>0</v>
      </c>
      <c r="G6084" s="75">
        <v>111.47464000000001</v>
      </c>
      <c r="H6084" s="75">
        <v>159.96</v>
      </c>
      <c r="I6084" s="75">
        <v>154.80000000000001</v>
      </c>
      <c r="J6084" s="75">
        <v>146.19999999999999</v>
      </c>
      <c r="K6084" s="75">
        <v>120.39999999999999</v>
      </c>
      <c r="L6084" s="76">
        <v>0</v>
      </c>
      <c r="M6084" s="75">
        <v>154.80000000000001</v>
      </c>
      <c r="N6084" s="75">
        <v>154.80000000000001</v>
      </c>
      <c r="O6084" s="75">
        <v>154.80000000000001</v>
      </c>
      <c r="P6084" s="77">
        <v>0</v>
      </c>
      <c r="Q6084" s="77">
        <v>159.96</v>
      </c>
    </row>
    <row r="6085" spans="1:17" x14ac:dyDescent="0.2">
      <c r="A6085" s="19">
        <v>40800435</v>
      </c>
      <c r="B6085" s="19" t="s">
        <v>158</v>
      </c>
      <c r="C6085" s="72"/>
      <c r="D6085" s="73">
        <v>58</v>
      </c>
      <c r="E6085" s="74">
        <v>0</v>
      </c>
      <c r="G6085" s="75">
        <v>74.994450000000001</v>
      </c>
      <c r="H6085" s="75">
        <v>111.60000000000001</v>
      </c>
      <c r="I6085" s="75">
        <v>108</v>
      </c>
      <c r="J6085" s="75">
        <v>102</v>
      </c>
      <c r="K6085" s="75">
        <v>84</v>
      </c>
      <c r="L6085" s="76">
        <v>0</v>
      </c>
      <c r="M6085" s="75">
        <v>108</v>
      </c>
      <c r="N6085" s="75">
        <v>108</v>
      </c>
      <c r="O6085" s="75">
        <v>108</v>
      </c>
      <c r="P6085" s="77">
        <v>0</v>
      </c>
      <c r="Q6085" s="77">
        <v>111.60000000000001</v>
      </c>
    </row>
    <row r="6086" spans="1:17" x14ac:dyDescent="0.2">
      <c r="A6086" s="19">
        <v>40800435</v>
      </c>
      <c r="B6086" s="19" t="s">
        <v>158</v>
      </c>
      <c r="C6086" s="72"/>
      <c r="D6086" s="73">
        <v>58</v>
      </c>
      <c r="E6086" s="74">
        <v>0</v>
      </c>
      <c r="G6086" s="75">
        <v>20.9712</v>
      </c>
      <c r="H6086" s="75">
        <v>44.64</v>
      </c>
      <c r="I6086" s="75">
        <v>43.2</v>
      </c>
      <c r="J6086" s="75">
        <v>40.799999999999997</v>
      </c>
      <c r="K6086" s="75">
        <v>33.599999999999994</v>
      </c>
      <c r="L6086" s="74" t="s">
        <v>674</v>
      </c>
      <c r="M6086" s="75">
        <v>43.2</v>
      </c>
      <c r="N6086" s="75">
        <v>43.2</v>
      </c>
      <c r="O6086" s="75">
        <v>43.2</v>
      </c>
      <c r="P6086" s="75">
        <v>20.9712</v>
      </c>
      <c r="Q6086" s="75">
        <v>44.64</v>
      </c>
    </row>
    <row r="6087" spans="1:17" x14ac:dyDescent="0.2">
      <c r="A6087" s="19">
        <v>40800476</v>
      </c>
      <c r="B6087" s="19" t="s">
        <v>159</v>
      </c>
      <c r="C6087" s="72"/>
      <c r="D6087" s="73">
        <v>11</v>
      </c>
      <c r="E6087" s="74">
        <v>0</v>
      </c>
      <c r="G6087" s="75">
        <v>39.74991</v>
      </c>
      <c r="H6087" s="75">
        <v>38.074199999999998</v>
      </c>
      <c r="I6087" s="75">
        <v>36.845999999999997</v>
      </c>
      <c r="J6087" s="75">
        <v>34.798999999999999</v>
      </c>
      <c r="K6087" s="75">
        <v>28.657999999999998</v>
      </c>
      <c r="L6087" s="76">
        <v>0</v>
      </c>
      <c r="M6087" s="75">
        <v>36.845999999999997</v>
      </c>
      <c r="N6087" s="75">
        <v>36.845999999999997</v>
      </c>
      <c r="O6087" s="75">
        <v>36.845999999999997</v>
      </c>
      <c r="P6087" s="77">
        <v>0</v>
      </c>
      <c r="Q6087" s="77">
        <v>39.74991</v>
      </c>
    </row>
    <row r="6088" spans="1:17" x14ac:dyDescent="0.2">
      <c r="A6088" s="19">
        <v>40800492</v>
      </c>
      <c r="B6088" s="19" t="s">
        <v>4440</v>
      </c>
      <c r="C6088" s="72"/>
      <c r="D6088" s="73">
        <v>60.5</v>
      </c>
      <c r="E6088" s="74">
        <v>0</v>
      </c>
      <c r="G6088" s="75">
        <v>389.15371000000005</v>
      </c>
      <c r="H6088" s="75">
        <v>1253.1006000000002</v>
      </c>
      <c r="I6088" s="75">
        <v>1212.6780000000001</v>
      </c>
      <c r="J6088" s="75">
        <v>1145.307</v>
      </c>
      <c r="K6088" s="75">
        <v>943.19399999999996</v>
      </c>
      <c r="L6088" s="76">
        <v>301.64400000000001</v>
      </c>
      <c r="M6088" s="75">
        <v>1212.6780000000001</v>
      </c>
      <c r="N6088" s="75">
        <v>1212.6780000000001</v>
      </c>
      <c r="O6088" s="75">
        <v>1212.6780000000001</v>
      </c>
      <c r="P6088" s="77">
        <v>301.64400000000001</v>
      </c>
      <c r="Q6088" s="77">
        <v>1253.1006000000002</v>
      </c>
    </row>
    <row r="6089" spans="1:17" x14ac:dyDescent="0.2">
      <c r="A6089" s="19">
        <v>40800559</v>
      </c>
      <c r="B6089" s="19" t="s">
        <v>323</v>
      </c>
      <c r="C6089" s="72"/>
      <c r="D6089" s="73">
        <v>3.25</v>
      </c>
      <c r="E6089" s="74">
        <v>0</v>
      </c>
      <c r="G6089" s="75">
        <v>214.85102000000001</v>
      </c>
      <c r="H6089" s="75">
        <v>549.93690000000004</v>
      </c>
      <c r="I6089" s="75">
        <v>532.197</v>
      </c>
      <c r="J6089" s="75">
        <v>502.63050000000004</v>
      </c>
      <c r="K6089" s="75">
        <v>413.93099999999998</v>
      </c>
      <c r="L6089" s="76">
        <v>301.64400000000001</v>
      </c>
      <c r="M6089" s="75">
        <v>532.197</v>
      </c>
      <c r="N6089" s="75">
        <v>532.197</v>
      </c>
      <c r="O6089" s="75">
        <v>532.197</v>
      </c>
      <c r="P6089" s="77">
        <v>214.85102000000001</v>
      </c>
      <c r="Q6089" s="77">
        <v>549.93690000000004</v>
      </c>
    </row>
    <row r="6090" spans="1:17" x14ac:dyDescent="0.2">
      <c r="A6090" s="19">
        <v>40800567</v>
      </c>
      <c r="B6090" s="19" t="s">
        <v>2853</v>
      </c>
      <c r="C6090" s="72"/>
      <c r="D6090" s="73">
        <v>5.5</v>
      </c>
      <c r="E6090" s="74">
        <v>0</v>
      </c>
      <c r="G6090" s="75">
        <v>0.21845000000000001</v>
      </c>
      <c r="H6090" s="75">
        <v>0.46500000000000002</v>
      </c>
      <c r="I6090" s="75">
        <v>0.45000000000000007</v>
      </c>
      <c r="J6090" s="75">
        <v>0.42499999999999999</v>
      </c>
      <c r="K6090" s="75">
        <v>0.35</v>
      </c>
      <c r="L6090" s="74" t="s">
        <v>674</v>
      </c>
      <c r="M6090" s="75">
        <v>0.45000000000000007</v>
      </c>
      <c r="N6090" s="75">
        <v>0.45000000000000007</v>
      </c>
      <c r="O6090" s="75">
        <v>0.45000000000000007</v>
      </c>
      <c r="P6090" s="75">
        <v>0.21845000000000001</v>
      </c>
      <c r="Q6090" s="75">
        <v>0.46500000000000002</v>
      </c>
    </row>
    <row r="6091" spans="1:17" x14ac:dyDescent="0.2">
      <c r="A6091" s="19">
        <v>40800609</v>
      </c>
      <c r="B6091" s="19" t="s">
        <v>119</v>
      </c>
      <c r="C6091" s="72"/>
      <c r="D6091" s="73">
        <v>22.75</v>
      </c>
      <c r="E6091" s="74">
        <v>0</v>
      </c>
      <c r="G6091" s="75">
        <v>0</v>
      </c>
      <c r="H6091" s="75">
        <v>0</v>
      </c>
      <c r="I6091" s="75">
        <v>0</v>
      </c>
      <c r="J6091" s="75">
        <v>0</v>
      </c>
      <c r="K6091" s="75">
        <v>0</v>
      </c>
      <c r="L6091" s="74" t="s">
        <v>674</v>
      </c>
      <c r="M6091" s="75">
        <v>0</v>
      </c>
      <c r="N6091" s="75">
        <v>0</v>
      </c>
      <c r="O6091" s="75">
        <v>0</v>
      </c>
      <c r="P6091" s="75">
        <v>0</v>
      </c>
      <c r="Q6091" s="75">
        <v>0</v>
      </c>
    </row>
    <row r="6092" spans="1:17" x14ac:dyDescent="0.2">
      <c r="A6092" s="19">
        <v>40800641</v>
      </c>
      <c r="B6092" s="19" t="s">
        <v>1223</v>
      </c>
      <c r="C6092" s="72"/>
      <c r="D6092" s="73">
        <v>57.5</v>
      </c>
      <c r="E6092" s="74">
        <v>0</v>
      </c>
      <c r="G6092" s="75">
        <v>133.92732600000002</v>
      </c>
      <c r="H6092" s="75">
        <v>285.08220000000006</v>
      </c>
      <c r="I6092" s="75">
        <v>275.88600000000008</v>
      </c>
      <c r="J6092" s="75">
        <v>260.55900000000003</v>
      </c>
      <c r="K6092" s="75">
        <v>214.578</v>
      </c>
      <c r="L6092" s="74" t="s">
        <v>674</v>
      </c>
      <c r="M6092" s="75">
        <v>275.88600000000008</v>
      </c>
      <c r="N6092" s="75">
        <v>275.88600000000008</v>
      </c>
      <c r="O6092" s="75">
        <v>275.88600000000008</v>
      </c>
      <c r="P6092" s="75">
        <v>133.92732600000002</v>
      </c>
      <c r="Q6092" s="75">
        <v>285.08220000000006</v>
      </c>
    </row>
    <row r="6093" spans="1:17" x14ac:dyDescent="0.2">
      <c r="A6093" s="19">
        <v>40800732</v>
      </c>
      <c r="B6093" s="19" t="s">
        <v>267</v>
      </c>
      <c r="C6093" s="72"/>
      <c r="D6093" s="73">
        <v>122.5</v>
      </c>
      <c r="E6093" s="74">
        <v>0</v>
      </c>
      <c r="G6093" s="75">
        <v>0</v>
      </c>
      <c r="H6093" s="75">
        <v>119.97000000000001</v>
      </c>
      <c r="I6093" s="75">
        <v>116.10000000000001</v>
      </c>
      <c r="J6093" s="75">
        <v>109.64999999999999</v>
      </c>
      <c r="K6093" s="75">
        <v>90.3</v>
      </c>
      <c r="L6093" s="76">
        <v>0</v>
      </c>
      <c r="M6093" s="75">
        <v>116.10000000000001</v>
      </c>
      <c r="N6093" s="75">
        <v>116.10000000000001</v>
      </c>
      <c r="O6093" s="75">
        <v>116.10000000000001</v>
      </c>
      <c r="P6093" s="77">
        <v>0</v>
      </c>
      <c r="Q6093" s="77">
        <v>119.97000000000001</v>
      </c>
    </row>
    <row r="6094" spans="1:17" x14ac:dyDescent="0.2">
      <c r="A6094" s="19">
        <v>40800740</v>
      </c>
      <c r="B6094" s="19" t="s">
        <v>2185</v>
      </c>
      <c r="C6094" s="72"/>
      <c r="D6094" s="73">
        <v>77.75</v>
      </c>
      <c r="E6094" s="74">
        <v>0</v>
      </c>
      <c r="G6094" s="75">
        <v>842.16201000000001</v>
      </c>
      <c r="H6094" s="75">
        <v>1768.8600000000001</v>
      </c>
      <c r="I6094" s="75">
        <v>1711.8</v>
      </c>
      <c r="J6094" s="75">
        <v>1616.7</v>
      </c>
      <c r="K6094" s="75">
        <v>1331.3999999999999</v>
      </c>
      <c r="L6094" s="76">
        <v>1219.8510000000001</v>
      </c>
      <c r="M6094" s="75">
        <v>1711.8</v>
      </c>
      <c r="N6094" s="75">
        <v>1711.8</v>
      </c>
      <c r="O6094" s="75">
        <v>1711.8</v>
      </c>
      <c r="P6094" s="77">
        <v>842.16201000000001</v>
      </c>
      <c r="Q6094" s="77">
        <v>1768.8600000000001</v>
      </c>
    </row>
    <row r="6095" spans="1:17" x14ac:dyDescent="0.2">
      <c r="A6095" s="19">
        <v>40800799</v>
      </c>
      <c r="B6095" s="19" t="s">
        <v>1213</v>
      </c>
      <c r="C6095" s="72"/>
      <c r="D6095" s="73">
        <v>3.75</v>
      </c>
      <c r="E6095" s="74">
        <v>0</v>
      </c>
      <c r="G6095" s="75">
        <v>0</v>
      </c>
      <c r="H6095" s="75">
        <v>139.95570000000001</v>
      </c>
      <c r="I6095" s="75">
        <v>135.441</v>
      </c>
      <c r="J6095" s="75">
        <v>127.9165</v>
      </c>
      <c r="K6095" s="75">
        <v>105.343</v>
      </c>
      <c r="L6095" s="76">
        <v>0</v>
      </c>
      <c r="M6095" s="75">
        <v>135.441</v>
      </c>
      <c r="N6095" s="75">
        <v>135.441</v>
      </c>
      <c r="O6095" s="75">
        <v>135.441</v>
      </c>
      <c r="P6095" s="77">
        <v>0</v>
      </c>
      <c r="Q6095" s="77">
        <v>139.95570000000001</v>
      </c>
    </row>
    <row r="6096" spans="1:17" x14ac:dyDescent="0.2">
      <c r="A6096" s="19">
        <v>40800807</v>
      </c>
      <c r="B6096" s="19" t="s">
        <v>160</v>
      </c>
      <c r="C6096" s="72"/>
      <c r="D6096" s="73">
        <v>8.75</v>
      </c>
      <c r="E6096" s="74">
        <v>0</v>
      </c>
      <c r="G6096" s="75">
        <v>1135.94</v>
      </c>
      <c r="H6096" s="75">
        <v>2418</v>
      </c>
      <c r="I6096" s="75">
        <v>2340.0000000000005</v>
      </c>
      <c r="J6096" s="75">
        <v>2210</v>
      </c>
      <c r="K6096" s="75">
        <v>1819.9999999999998</v>
      </c>
      <c r="L6096" s="74" t="s">
        <v>674</v>
      </c>
      <c r="M6096" s="75">
        <v>2340.0000000000005</v>
      </c>
      <c r="N6096" s="75">
        <v>2340.0000000000005</v>
      </c>
      <c r="O6096" s="75">
        <v>2340.0000000000005</v>
      </c>
      <c r="P6096" s="75">
        <v>1135.94</v>
      </c>
      <c r="Q6096" s="75">
        <v>2418</v>
      </c>
    </row>
    <row r="6097" spans="1:17" x14ac:dyDescent="0.2">
      <c r="A6097" s="19">
        <v>40800815</v>
      </c>
      <c r="B6097" s="19" t="s">
        <v>2192</v>
      </c>
      <c r="C6097" s="72"/>
      <c r="D6097" s="73">
        <v>55.25</v>
      </c>
      <c r="E6097" s="74">
        <v>0</v>
      </c>
      <c r="G6097" s="75">
        <v>1828.2107100000001</v>
      </c>
      <c r="H6097" s="75">
        <v>1937.6550000000002</v>
      </c>
      <c r="I6097" s="75">
        <v>1875.15</v>
      </c>
      <c r="J6097" s="75">
        <v>1770.9749999999999</v>
      </c>
      <c r="K6097" s="75">
        <v>1458.4499999999998</v>
      </c>
      <c r="L6097" s="76">
        <v>1219.8510000000001</v>
      </c>
      <c r="M6097" s="75">
        <v>1875.15</v>
      </c>
      <c r="N6097" s="75">
        <v>1875.15</v>
      </c>
      <c r="O6097" s="75">
        <v>1875.15</v>
      </c>
      <c r="P6097" s="77">
        <v>1219.8510000000001</v>
      </c>
      <c r="Q6097" s="77">
        <v>1937.6550000000002</v>
      </c>
    </row>
    <row r="6098" spans="1:17" x14ac:dyDescent="0.2">
      <c r="A6098" s="19">
        <v>40800849</v>
      </c>
      <c r="B6098" s="19" t="s">
        <v>4399</v>
      </c>
      <c r="C6098" s="72"/>
      <c r="D6098" s="73">
        <v>2.5</v>
      </c>
      <c r="E6098" s="74">
        <v>0</v>
      </c>
      <c r="G6098" s="75">
        <v>1828.2107100000001</v>
      </c>
      <c r="H6098" s="75">
        <v>1782.6426000000001</v>
      </c>
      <c r="I6098" s="75">
        <v>1725.1379999999999</v>
      </c>
      <c r="J6098" s="75">
        <v>1629.2969999999998</v>
      </c>
      <c r="K6098" s="75">
        <v>1341.7739999999999</v>
      </c>
      <c r="L6098" s="76">
        <v>1219.8510000000001</v>
      </c>
      <c r="M6098" s="75">
        <v>1725.1379999999999</v>
      </c>
      <c r="N6098" s="75">
        <v>1725.1379999999999</v>
      </c>
      <c r="O6098" s="75">
        <v>1725.1379999999999</v>
      </c>
      <c r="P6098" s="77">
        <v>1219.8510000000001</v>
      </c>
      <c r="Q6098" s="77">
        <v>1828.2107100000001</v>
      </c>
    </row>
    <row r="6099" spans="1:17" x14ac:dyDescent="0.2">
      <c r="A6099" s="19">
        <v>40800898</v>
      </c>
      <c r="B6099" s="19" t="s">
        <v>161</v>
      </c>
      <c r="C6099" s="72"/>
      <c r="D6099" s="73">
        <v>5.5</v>
      </c>
      <c r="E6099" s="74">
        <v>0</v>
      </c>
      <c r="G6099" s="75">
        <v>1828.2107100000001</v>
      </c>
      <c r="H6099" s="75">
        <v>1782.6426000000001</v>
      </c>
      <c r="I6099" s="75">
        <v>1725.1379999999999</v>
      </c>
      <c r="J6099" s="75">
        <v>1629.2969999999998</v>
      </c>
      <c r="K6099" s="75">
        <v>1341.7739999999999</v>
      </c>
      <c r="L6099" s="76">
        <v>1219.8510000000001</v>
      </c>
      <c r="M6099" s="75">
        <v>1725.1379999999999</v>
      </c>
      <c r="N6099" s="75">
        <v>1725.1379999999999</v>
      </c>
      <c r="O6099" s="75">
        <v>1725.1379999999999</v>
      </c>
      <c r="P6099" s="77">
        <v>1219.8510000000001</v>
      </c>
      <c r="Q6099" s="77">
        <v>1828.2107100000001</v>
      </c>
    </row>
    <row r="6100" spans="1:17" x14ac:dyDescent="0.2">
      <c r="A6100" s="19">
        <v>40800914</v>
      </c>
      <c r="B6100" s="19" t="s">
        <v>2244</v>
      </c>
      <c r="C6100" s="72"/>
      <c r="D6100" s="73">
        <v>136.5</v>
      </c>
      <c r="E6100" s="74">
        <v>0</v>
      </c>
      <c r="G6100" s="75">
        <v>1828.2107100000001</v>
      </c>
      <c r="H6100" s="75">
        <v>1782.6426000000001</v>
      </c>
      <c r="I6100" s="75">
        <v>1725.1379999999999</v>
      </c>
      <c r="J6100" s="75">
        <v>1629.2969999999998</v>
      </c>
      <c r="K6100" s="75">
        <v>1341.7739999999999</v>
      </c>
      <c r="L6100" s="76">
        <v>1219.8510000000001</v>
      </c>
      <c r="M6100" s="75">
        <v>1725.1379999999999</v>
      </c>
      <c r="N6100" s="75">
        <v>1725.1379999999999</v>
      </c>
      <c r="O6100" s="75">
        <v>1725.1379999999999</v>
      </c>
      <c r="P6100" s="77">
        <v>1219.8510000000001</v>
      </c>
      <c r="Q6100" s="77">
        <v>1828.2107100000001</v>
      </c>
    </row>
    <row r="6101" spans="1:17" x14ac:dyDescent="0.2">
      <c r="A6101" s="19">
        <v>40800922</v>
      </c>
      <c r="B6101" s="19" t="s">
        <v>162</v>
      </c>
      <c r="C6101" s="72"/>
      <c r="D6101" s="73">
        <v>2.5</v>
      </c>
      <c r="E6101" s="74">
        <v>0</v>
      </c>
      <c r="G6101" s="75">
        <v>0</v>
      </c>
      <c r="H6101" s="75">
        <v>1066.0776000000001</v>
      </c>
      <c r="I6101" s="75">
        <v>1031.6879999999999</v>
      </c>
      <c r="J6101" s="75">
        <v>974.37199999999996</v>
      </c>
      <c r="K6101" s="75">
        <v>802.42399999999986</v>
      </c>
      <c r="L6101" s="76">
        <v>0</v>
      </c>
      <c r="M6101" s="75">
        <v>1031.6879999999999</v>
      </c>
      <c r="N6101" s="75">
        <v>1031.6879999999999</v>
      </c>
      <c r="O6101" s="75">
        <v>1031.6879999999999</v>
      </c>
      <c r="P6101" s="77">
        <v>0</v>
      </c>
      <c r="Q6101" s="77">
        <v>1066.0776000000001</v>
      </c>
    </row>
    <row r="6102" spans="1:17" x14ac:dyDescent="0.2">
      <c r="A6102" s="19">
        <v>40800930</v>
      </c>
      <c r="B6102" s="19" t="s">
        <v>3285</v>
      </c>
      <c r="C6102" s="72"/>
      <c r="D6102" s="73">
        <v>25.75</v>
      </c>
      <c r="E6102" s="74">
        <v>0</v>
      </c>
      <c r="G6102" s="75">
        <v>0</v>
      </c>
      <c r="H6102" s="75">
        <v>1105.2213000000002</v>
      </c>
      <c r="I6102" s="75">
        <v>1069.5690000000002</v>
      </c>
      <c r="J6102" s="75">
        <v>1010.1485</v>
      </c>
      <c r="K6102" s="75">
        <v>831.88700000000006</v>
      </c>
      <c r="L6102" s="76">
        <v>0</v>
      </c>
      <c r="M6102" s="75">
        <v>1069.5690000000002</v>
      </c>
      <c r="N6102" s="75">
        <v>1069.5690000000002</v>
      </c>
      <c r="O6102" s="75">
        <v>1069.5690000000002</v>
      </c>
      <c r="P6102" s="77">
        <v>0</v>
      </c>
      <c r="Q6102" s="77">
        <v>1105.2213000000002</v>
      </c>
    </row>
    <row r="6103" spans="1:17" x14ac:dyDescent="0.2">
      <c r="A6103" s="19">
        <v>40800930</v>
      </c>
      <c r="B6103" s="19" t="s">
        <v>3285</v>
      </c>
      <c r="C6103" s="72"/>
      <c r="D6103" s="73">
        <v>25.75</v>
      </c>
      <c r="E6103" s="74">
        <v>0</v>
      </c>
      <c r="G6103" s="75">
        <v>0</v>
      </c>
      <c r="H6103" s="75" t="e">
        <v>#N/A</v>
      </c>
      <c r="I6103" s="75" t="e">
        <v>#N/A</v>
      </c>
      <c r="J6103" s="75" t="e">
        <v>#N/A</v>
      </c>
      <c r="K6103" s="75" t="e">
        <v>#N/A</v>
      </c>
      <c r="L6103" s="76">
        <v>0</v>
      </c>
      <c r="M6103" s="75" t="e">
        <v>#N/A</v>
      </c>
      <c r="N6103" s="75" t="e">
        <v>#N/A</v>
      </c>
      <c r="O6103" s="75" t="e">
        <v>#N/A</v>
      </c>
      <c r="P6103" s="77"/>
      <c r="Q6103" s="77"/>
    </row>
    <row r="6104" spans="1:17" x14ac:dyDescent="0.2">
      <c r="A6104" s="19">
        <v>40800955</v>
      </c>
      <c r="B6104" s="19" t="s">
        <v>4039</v>
      </c>
      <c r="C6104" s="72"/>
      <c r="D6104" s="73">
        <v>11</v>
      </c>
      <c r="E6104" s="74">
        <v>0</v>
      </c>
      <c r="G6104" s="75">
        <v>0</v>
      </c>
      <c r="H6104" s="75">
        <v>163.84740000000002</v>
      </c>
      <c r="I6104" s="75">
        <v>158.56200000000001</v>
      </c>
      <c r="J6104" s="75">
        <v>149.75300000000001</v>
      </c>
      <c r="K6104" s="75">
        <v>123.32599999999999</v>
      </c>
      <c r="L6104" s="76">
        <v>0</v>
      </c>
      <c r="M6104" s="75">
        <v>158.56200000000001</v>
      </c>
      <c r="N6104" s="75">
        <v>158.56200000000001</v>
      </c>
      <c r="O6104" s="75">
        <v>158.56200000000001</v>
      </c>
      <c r="P6104" s="77">
        <v>0</v>
      </c>
      <c r="Q6104" s="77">
        <v>163.84740000000002</v>
      </c>
    </row>
    <row r="6105" spans="1:17" x14ac:dyDescent="0.2">
      <c r="A6105" s="19">
        <v>40801086</v>
      </c>
      <c r="B6105" s="19" t="s">
        <v>3732</v>
      </c>
      <c r="C6105" s="72"/>
      <c r="D6105" s="73">
        <v>136.5</v>
      </c>
      <c r="E6105" s="74">
        <v>0</v>
      </c>
      <c r="G6105" s="75">
        <v>87.160850000000011</v>
      </c>
      <c r="H6105" s="75">
        <v>163.84740000000002</v>
      </c>
      <c r="I6105" s="75">
        <v>158.56200000000001</v>
      </c>
      <c r="J6105" s="75">
        <v>149.75300000000001</v>
      </c>
      <c r="K6105" s="75">
        <v>123.32599999999999</v>
      </c>
      <c r="L6105" s="76">
        <v>227.79</v>
      </c>
      <c r="M6105" s="75">
        <v>158.56200000000001</v>
      </c>
      <c r="N6105" s="75">
        <v>158.56200000000001</v>
      </c>
      <c r="O6105" s="75">
        <v>158.56200000000001</v>
      </c>
      <c r="P6105" s="77">
        <v>87.160850000000011</v>
      </c>
      <c r="Q6105" s="77">
        <v>227.79</v>
      </c>
    </row>
    <row r="6106" spans="1:17" x14ac:dyDescent="0.2">
      <c r="A6106" s="19">
        <v>40801110</v>
      </c>
      <c r="B6106" s="19" t="s">
        <v>4954</v>
      </c>
      <c r="C6106" s="72"/>
      <c r="D6106" s="73">
        <v>29.75</v>
      </c>
      <c r="E6106" s="74">
        <v>0</v>
      </c>
      <c r="G6106" s="75">
        <v>614.13706000000002</v>
      </c>
      <c r="H6106" s="75">
        <v>703.27530000000002</v>
      </c>
      <c r="I6106" s="75">
        <v>680.58900000000006</v>
      </c>
      <c r="J6106" s="75">
        <v>642.77850000000001</v>
      </c>
      <c r="K6106" s="75">
        <v>529.34699999999998</v>
      </c>
      <c r="L6106" s="76">
        <v>331.31700000000001</v>
      </c>
      <c r="M6106" s="75">
        <v>680.58900000000006</v>
      </c>
      <c r="N6106" s="75">
        <v>680.58900000000006</v>
      </c>
      <c r="O6106" s="75">
        <v>680.58900000000006</v>
      </c>
      <c r="P6106" s="77">
        <v>331.31700000000001</v>
      </c>
      <c r="Q6106" s="77">
        <v>703.27530000000002</v>
      </c>
    </row>
    <row r="6107" spans="1:17" x14ac:dyDescent="0.2">
      <c r="A6107" s="19">
        <v>40801136</v>
      </c>
      <c r="B6107" s="19" t="s">
        <v>123</v>
      </c>
      <c r="C6107" s="72"/>
      <c r="D6107" s="73">
        <v>24</v>
      </c>
      <c r="E6107" s="74">
        <v>0</v>
      </c>
      <c r="G6107" s="75">
        <v>36.803359999999998</v>
      </c>
      <c r="H6107" s="75">
        <v>104.16000000000001</v>
      </c>
      <c r="I6107" s="75">
        <v>100.8</v>
      </c>
      <c r="J6107" s="75">
        <v>95.2</v>
      </c>
      <c r="K6107" s="75">
        <v>78.399999999999991</v>
      </c>
      <c r="L6107" s="76">
        <v>0</v>
      </c>
      <c r="M6107" s="75">
        <v>100.8</v>
      </c>
      <c r="N6107" s="75">
        <v>100.8</v>
      </c>
      <c r="O6107" s="75">
        <v>100.8</v>
      </c>
      <c r="P6107" s="77">
        <v>0</v>
      </c>
      <c r="Q6107" s="77">
        <v>104.16000000000001</v>
      </c>
    </row>
    <row r="6108" spans="1:17" x14ac:dyDescent="0.2">
      <c r="A6108" s="19">
        <v>40801144</v>
      </c>
      <c r="B6108" s="19" t="s">
        <v>163</v>
      </c>
      <c r="C6108" s="72"/>
      <c r="D6108" s="73">
        <v>15</v>
      </c>
      <c r="E6108" s="74">
        <v>0</v>
      </c>
      <c r="G6108" s="75">
        <v>36.309100000000001</v>
      </c>
      <c r="H6108" s="75">
        <v>404.55</v>
      </c>
      <c r="I6108" s="75">
        <v>391.5</v>
      </c>
      <c r="J6108" s="75">
        <v>369.75</v>
      </c>
      <c r="K6108" s="75">
        <v>304.5</v>
      </c>
      <c r="L6108" s="76">
        <v>0</v>
      </c>
      <c r="M6108" s="75">
        <v>391.5</v>
      </c>
      <c r="N6108" s="75">
        <v>391.5</v>
      </c>
      <c r="O6108" s="75">
        <v>391.5</v>
      </c>
      <c r="P6108" s="77">
        <v>0</v>
      </c>
      <c r="Q6108" s="77">
        <v>404.55</v>
      </c>
    </row>
    <row r="6109" spans="1:17" x14ac:dyDescent="0.2">
      <c r="A6109" s="19">
        <v>40801144</v>
      </c>
      <c r="B6109" s="19" t="s">
        <v>163</v>
      </c>
      <c r="C6109" s="72"/>
      <c r="D6109" s="73">
        <v>15</v>
      </c>
      <c r="E6109" s="74">
        <v>0</v>
      </c>
      <c r="G6109" s="75">
        <v>15.291500000000001</v>
      </c>
      <c r="H6109" s="75">
        <v>32.550000000000004</v>
      </c>
      <c r="I6109" s="75">
        <v>31.500000000000004</v>
      </c>
      <c r="J6109" s="75">
        <v>29.75</v>
      </c>
      <c r="K6109" s="75">
        <v>24.5</v>
      </c>
      <c r="L6109" s="74" t="s">
        <v>674</v>
      </c>
      <c r="M6109" s="75">
        <v>31.500000000000004</v>
      </c>
      <c r="N6109" s="75">
        <v>31.500000000000004</v>
      </c>
      <c r="O6109" s="75">
        <v>31.500000000000004</v>
      </c>
      <c r="P6109" s="75">
        <v>15.291500000000001</v>
      </c>
      <c r="Q6109" s="75">
        <v>32.550000000000004</v>
      </c>
    </row>
    <row r="6110" spans="1:17" x14ac:dyDescent="0.2">
      <c r="A6110" s="19">
        <v>40801151</v>
      </c>
      <c r="B6110" s="19" t="s">
        <v>2893</v>
      </c>
      <c r="C6110" s="72"/>
      <c r="D6110" s="73">
        <v>4.75</v>
      </c>
      <c r="E6110" s="74">
        <v>0</v>
      </c>
      <c r="G6110" s="75">
        <v>4.15055</v>
      </c>
      <c r="H6110" s="75">
        <v>8.8350000000000009</v>
      </c>
      <c r="I6110" s="75">
        <v>8.5500000000000007</v>
      </c>
      <c r="J6110" s="75">
        <v>8.0749999999999993</v>
      </c>
      <c r="K6110" s="75">
        <v>6.6499999999999995</v>
      </c>
      <c r="L6110" s="74" t="s">
        <v>674</v>
      </c>
      <c r="M6110" s="75">
        <v>8.5500000000000007</v>
      </c>
      <c r="N6110" s="75">
        <v>8.5500000000000007</v>
      </c>
      <c r="O6110" s="75">
        <v>8.5500000000000007</v>
      </c>
      <c r="P6110" s="75">
        <v>4.15055</v>
      </c>
      <c r="Q6110" s="75">
        <v>8.8350000000000009</v>
      </c>
    </row>
    <row r="6111" spans="1:17" x14ac:dyDescent="0.2">
      <c r="A6111" s="19">
        <v>40801169</v>
      </c>
      <c r="B6111" s="19" t="s">
        <v>3877</v>
      </c>
      <c r="C6111" s="72"/>
      <c r="D6111" s="73">
        <v>49.25</v>
      </c>
      <c r="E6111" s="74">
        <v>0</v>
      </c>
      <c r="G6111" s="75">
        <v>112.48217000000001</v>
      </c>
      <c r="H6111" s="75">
        <v>151.57140000000001</v>
      </c>
      <c r="I6111" s="75">
        <v>146.68199999999999</v>
      </c>
      <c r="J6111" s="75">
        <v>138.53299999999999</v>
      </c>
      <c r="K6111" s="75">
        <v>114.08599999999998</v>
      </c>
      <c r="L6111" s="76">
        <v>165.36600000000001</v>
      </c>
      <c r="M6111" s="75">
        <v>146.68199999999999</v>
      </c>
      <c r="N6111" s="75">
        <v>146.68199999999999</v>
      </c>
      <c r="O6111" s="75">
        <v>146.68199999999999</v>
      </c>
      <c r="P6111" s="77">
        <v>112.48217000000001</v>
      </c>
      <c r="Q6111" s="77">
        <v>165.36600000000001</v>
      </c>
    </row>
    <row r="6112" spans="1:17" x14ac:dyDescent="0.2">
      <c r="A6112" s="19">
        <v>40801185</v>
      </c>
      <c r="B6112" s="19" t="s">
        <v>1051</v>
      </c>
      <c r="C6112" s="72"/>
      <c r="D6112" s="73">
        <v>146.75</v>
      </c>
      <c r="E6112" s="74">
        <v>0</v>
      </c>
      <c r="G6112" s="75">
        <v>112.48217000000001</v>
      </c>
      <c r="H6112" s="75">
        <v>151.57140000000001</v>
      </c>
      <c r="I6112" s="75">
        <v>146.68199999999999</v>
      </c>
      <c r="J6112" s="75">
        <v>138.53299999999999</v>
      </c>
      <c r="K6112" s="75">
        <v>114.08599999999998</v>
      </c>
      <c r="L6112" s="76">
        <v>165.36600000000001</v>
      </c>
      <c r="M6112" s="75">
        <v>146.68199999999999</v>
      </c>
      <c r="N6112" s="75">
        <v>146.68199999999999</v>
      </c>
      <c r="O6112" s="75">
        <v>146.68199999999999</v>
      </c>
      <c r="P6112" s="77">
        <v>112.48217000000001</v>
      </c>
      <c r="Q6112" s="77">
        <v>165.36600000000001</v>
      </c>
    </row>
    <row r="6113" spans="1:17" x14ac:dyDescent="0.2">
      <c r="A6113" s="19">
        <v>40801193</v>
      </c>
      <c r="B6113" s="19" t="s">
        <v>2921</v>
      </c>
      <c r="C6113" s="72"/>
      <c r="D6113" s="73">
        <v>95</v>
      </c>
      <c r="E6113" s="74">
        <v>0</v>
      </c>
      <c r="G6113" s="75">
        <v>112.48217000000001</v>
      </c>
      <c r="H6113" s="75">
        <v>151.57140000000001</v>
      </c>
      <c r="I6113" s="75">
        <v>146.68199999999999</v>
      </c>
      <c r="J6113" s="75">
        <v>138.53299999999999</v>
      </c>
      <c r="K6113" s="75">
        <v>114.08599999999998</v>
      </c>
      <c r="L6113" s="76">
        <v>165.36600000000001</v>
      </c>
      <c r="M6113" s="75">
        <v>146.68199999999999</v>
      </c>
      <c r="N6113" s="75">
        <v>146.68199999999999</v>
      </c>
      <c r="O6113" s="75">
        <v>146.68199999999999</v>
      </c>
      <c r="P6113" s="77">
        <v>112.48217000000001</v>
      </c>
      <c r="Q6113" s="77">
        <v>165.36600000000001</v>
      </c>
    </row>
    <row r="6114" spans="1:17" x14ac:dyDescent="0.2">
      <c r="A6114" s="19">
        <v>40801201</v>
      </c>
      <c r="B6114" s="19" t="s">
        <v>2923</v>
      </c>
      <c r="C6114" s="72"/>
      <c r="D6114" s="73">
        <v>222.25</v>
      </c>
      <c r="E6114" s="74">
        <v>0</v>
      </c>
      <c r="G6114" s="75">
        <v>278.98686399999997</v>
      </c>
      <c r="H6114" s="75">
        <v>593.86079999999993</v>
      </c>
      <c r="I6114" s="75">
        <v>574.70400000000006</v>
      </c>
      <c r="J6114" s="75">
        <v>542.77599999999995</v>
      </c>
      <c r="K6114" s="75">
        <v>446.99199999999996</v>
      </c>
      <c r="L6114" s="74" t="s">
        <v>674</v>
      </c>
      <c r="M6114" s="75">
        <v>574.70400000000006</v>
      </c>
      <c r="N6114" s="75">
        <v>574.70400000000006</v>
      </c>
      <c r="O6114" s="75">
        <v>574.70400000000006</v>
      </c>
      <c r="P6114" s="75">
        <v>278.98686399999997</v>
      </c>
      <c r="Q6114" s="75">
        <v>593.86079999999993</v>
      </c>
    </row>
    <row r="6115" spans="1:17" x14ac:dyDescent="0.2">
      <c r="A6115" s="19">
        <v>40801219</v>
      </c>
      <c r="B6115" s="19" t="s">
        <v>115</v>
      </c>
      <c r="C6115" s="72"/>
      <c r="D6115" s="73">
        <v>4.75</v>
      </c>
      <c r="E6115" s="74">
        <v>0</v>
      </c>
      <c r="G6115" s="75">
        <v>163.14381999999998</v>
      </c>
      <c r="H6115" s="75">
        <v>140.19750000000002</v>
      </c>
      <c r="I6115" s="75">
        <v>135.67500000000001</v>
      </c>
      <c r="J6115" s="75">
        <v>128.13749999999999</v>
      </c>
      <c r="K6115" s="75">
        <v>105.52499999999999</v>
      </c>
      <c r="L6115" s="76">
        <v>0</v>
      </c>
      <c r="M6115" s="75">
        <v>135.67500000000001</v>
      </c>
      <c r="N6115" s="75">
        <v>135.67500000000001</v>
      </c>
      <c r="O6115" s="75">
        <v>135.67500000000001</v>
      </c>
      <c r="P6115" s="77">
        <v>0</v>
      </c>
      <c r="Q6115" s="77">
        <v>163.14381999999998</v>
      </c>
    </row>
    <row r="6116" spans="1:17" x14ac:dyDescent="0.2">
      <c r="A6116" s="19">
        <v>40801227</v>
      </c>
      <c r="B6116" s="19" t="s">
        <v>164</v>
      </c>
      <c r="C6116" s="72"/>
      <c r="D6116" s="73">
        <v>4.5</v>
      </c>
      <c r="E6116" s="74">
        <v>0</v>
      </c>
      <c r="G6116" s="75">
        <v>0</v>
      </c>
      <c r="H6116" s="75">
        <v>452.64960000000002</v>
      </c>
      <c r="I6116" s="75">
        <v>438.04800000000006</v>
      </c>
      <c r="J6116" s="75">
        <v>413.71199999999999</v>
      </c>
      <c r="K6116" s="75">
        <v>340.70400000000001</v>
      </c>
      <c r="L6116" s="76">
        <v>0</v>
      </c>
      <c r="M6116" s="75">
        <v>438.04800000000006</v>
      </c>
      <c r="N6116" s="75">
        <v>438.04800000000006</v>
      </c>
      <c r="O6116" s="75">
        <v>438.04800000000006</v>
      </c>
      <c r="P6116" s="77">
        <v>0</v>
      </c>
      <c r="Q6116" s="77">
        <v>452.64960000000002</v>
      </c>
    </row>
    <row r="6117" spans="1:17" x14ac:dyDescent="0.2">
      <c r="A6117" s="19">
        <v>40801235</v>
      </c>
      <c r="B6117" s="19" t="s">
        <v>4398</v>
      </c>
      <c r="C6117" s="72"/>
      <c r="D6117" s="73">
        <v>11.75</v>
      </c>
      <c r="E6117" s="74">
        <v>0</v>
      </c>
      <c r="G6117" s="75">
        <v>20.169609999999999</v>
      </c>
      <c r="H6117" s="75">
        <v>179.25750000000002</v>
      </c>
      <c r="I6117" s="75">
        <v>173.47499999999999</v>
      </c>
      <c r="J6117" s="75">
        <v>163.83750000000001</v>
      </c>
      <c r="K6117" s="75">
        <v>134.92499999999998</v>
      </c>
      <c r="L6117" s="76">
        <v>0</v>
      </c>
      <c r="M6117" s="75">
        <v>173.47499999999999</v>
      </c>
      <c r="N6117" s="75">
        <v>173.47499999999999</v>
      </c>
      <c r="O6117" s="75">
        <v>173.47499999999999</v>
      </c>
      <c r="P6117" s="77">
        <v>0</v>
      </c>
      <c r="Q6117" s="77">
        <v>179.25750000000002</v>
      </c>
    </row>
    <row r="6118" spans="1:17" x14ac:dyDescent="0.2">
      <c r="A6118" s="19">
        <v>40801243</v>
      </c>
      <c r="B6118" s="19" t="s">
        <v>4095</v>
      </c>
      <c r="C6118" s="72"/>
      <c r="D6118" s="73">
        <v>82</v>
      </c>
      <c r="E6118" s="74">
        <v>0</v>
      </c>
      <c r="G6118" s="75">
        <v>0</v>
      </c>
      <c r="H6118" s="75">
        <v>90.888900000000007</v>
      </c>
      <c r="I6118" s="75">
        <v>87.957000000000008</v>
      </c>
      <c r="J6118" s="75">
        <v>83.070499999999996</v>
      </c>
      <c r="K6118" s="75">
        <v>68.411000000000001</v>
      </c>
      <c r="L6118" s="76">
        <v>0</v>
      </c>
      <c r="M6118" s="75">
        <v>87.957000000000008</v>
      </c>
      <c r="N6118" s="75">
        <v>87.957000000000008</v>
      </c>
      <c r="O6118" s="75">
        <v>87.957000000000008</v>
      </c>
      <c r="P6118" s="77">
        <v>0</v>
      </c>
      <c r="Q6118" s="77">
        <v>90.888900000000007</v>
      </c>
    </row>
    <row r="6119" spans="1:17" x14ac:dyDescent="0.2">
      <c r="A6119" s="19">
        <v>40801250</v>
      </c>
      <c r="B6119" s="19" t="s">
        <v>4096</v>
      </c>
      <c r="C6119" s="72"/>
      <c r="D6119" s="73">
        <v>65.5</v>
      </c>
      <c r="E6119" s="74">
        <v>0</v>
      </c>
      <c r="G6119" s="75">
        <v>0</v>
      </c>
      <c r="H6119" s="75">
        <v>90.888900000000007</v>
      </c>
      <c r="I6119" s="75">
        <v>87.957000000000008</v>
      </c>
      <c r="J6119" s="75">
        <v>83.070499999999996</v>
      </c>
      <c r="K6119" s="75">
        <v>68.411000000000001</v>
      </c>
      <c r="L6119" s="76">
        <v>0</v>
      </c>
      <c r="M6119" s="75">
        <v>87.957000000000008</v>
      </c>
      <c r="N6119" s="75">
        <v>87.957000000000008</v>
      </c>
      <c r="O6119" s="75">
        <v>87.957000000000008</v>
      </c>
      <c r="P6119" s="77">
        <v>0</v>
      </c>
      <c r="Q6119" s="77">
        <v>90.888900000000007</v>
      </c>
    </row>
    <row r="6120" spans="1:17" x14ac:dyDescent="0.2">
      <c r="A6120" s="19">
        <v>40801268</v>
      </c>
      <c r="B6120" s="19" t="s">
        <v>192</v>
      </c>
      <c r="C6120" s="72"/>
      <c r="D6120" s="73">
        <v>23</v>
      </c>
      <c r="E6120" s="74">
        <v>0</v>
      </c>
      <c r="G6120" s="75">
        <v>25.910630000000001</v>
      </c>
      <c r="H6120" s="75">
        <v>90.888900000000007</v>
      </c>
      <c r="I6120" s="75">
        <v>87.957000000000008</v>
      </c>
      <c r="J6120" s="75">
        <v>83.070499999999996</v>
      </c>
      <c r="K6120" s="75">
        <v>68.411000000000001</v>
      </c>
      <c r="L6120" s="76">
        <v>54.423000000000002</v>
      </c>
      <c r="M6120" s="75">
        <v>87.957000000000008</v>
      </c>
      <c r="N6120" s="75">
        <v>87.957000000000008</v>
      </c>
      <c r="O6120" s="75">
        <v>87.957000000000008</v>
      </c>
      <c r="P6120" s="77">
        <v>25.910630000000001</v>
      </c>
      <c r="Q6120" s="77">
        <v>90.888900000000007</v>
      </c>
    </row>
    <row r="6121" spans="1:17" x14ac:dyDescent="0.2">
      <c r="A6121" s="19">
        <v>40801284</v>
      </c>
      <c r="B6121" s="19" t="s">
        <v>917</v>
      </c>
      <c r="C6121" s="72"/>
      <c r="D6121" s="73">
        <v>192.25</v>
      </c>
      <c r="E6121" s="74">
        <v>0</v>
      </c>
      <c r="G6121" s="75">
        <v>25.910630000000001</v>
      </c>
      <c r="H6121" s="75">
        <v>90.888900000000007</v>
      </c>
      <c r="I6121" s="75">
        <v>87.957000000000008</v>
      </c>
      <c r="J6121" s="75">
        <v>83.070499999999996</v>
      </c>
      <c r="K6121" s="75">
        <v>68.411000000000001</v>
      </c>
      <c r="L6121" s="76">
        <v>54.423000000000002</v>
      </c>
      <c r="M6121" s="75">
        <v>87.957000000000008</v>
      </c>
      <c r="N6121" s="75">
        <v>87.957000000000008</v>
      </c>
      <c r="O6121" s="75">
        <v>87.957000000000008</v>
      </c>
      <c r="P6121" s="77">
        <v>25.910630000000001</v>
      </c>
      <c r="Q6121" s="77">
        <v>90.888900000000007</v>
      </c>
    </row>
    <row r="6122" spans="1:17" x14ac:dyDescent="0.2">
      <c r="A6122" s="19">
        <v>40801318</v>
      </c>
      <c r="B6122" s="19" t="s">
        <v>914</v>
      </c>
      <c r="C6122" s="72"/>
      <c r="D6122" s="73">
        <v>57.75</v>
      </c>
      <c r="E6122" s="74">
        <v>0</v>
      </c>
      <c r="G6122" s="75">
        <v>25.910630000000001</v>
      </c>
      <c r="H6122" s="75">
        <v>90.888900000000007</v>
      </c>
      <c r="I6122" s="75">
        <v>87.957000000000008</v>
      </c>
      <c r="J6122" s="75">
        <v>83.070499999999996</v>
      </c>
      <c r="K6122" s="75">
        <v>68.411000000000001</v>
      </c>
      <c r="L6122" s="76">
        <v>54.423000000000002</v>
      </c>
      <c r="M6122" s="75">
        <v>87.957000000000008</v>
      </c>
      <c r="N6122" s="75">
        <v>87.957000000000008</v>
      </c>
      <c r="O6122" s="75">
        <v>87.957000000000008</v>
      </c>
      <c r="P6122" s="77">
        <v>25.910630000000001</v>
      </c>
      <c r="Q6122" s="77">
        <v>90.888900000000007</v>
      </c>
    </row>
    <row r="6123" spans="1:17" x14ac:dyDescent="0.2">
      <c r="A6123" s="19">
        <v>40801516</v>
      </c>
      <c r="B6123" s="19" t="s">
        <v>4383</v>
      </c>
      <c r="C6123" s="72"/>
      <c r="D6123" s="73">
        <v>5.5</v>
      </c>
      <c r="E6123" s="74">
        <v>0</v>
      </c>
      <c r="G6123" s="75">
        <v>0</v>
      </c>
      <c r="H6123" s="75">
        <v>90.888900000000007</v>
      </c>
      <c r="I6123" s="75">
        <v>87.957000000000008</v>
      </c>
      <c r="J6123" s="75">
        <v>83.070499999999996</v>
      </c>
      <c r="K6123" s="75">
        <v>68.411000000000001</v>
      </c>
      <c r="L6123" s="76">
        <v>0</v>
      </c>
      <c r="M6123" s="75">
        <v>87.957000000000008</v>
      </c>
      <c r="N6123" s="75">
        <v>87.957000000000008</v>
      </c>
      <c r="O6123" s="75">
        <v>87.957000000000008</v>
      </c>
      <c r="P6123" s="77">
        <v>0</v>
      </c>
      <c r="Q6123" s="77">
        <v>90.888900000000007</v>
      </c>
    </row>
    <row r="6124" spans="1:17" x14ac:dyDescent="0.2">
      <c r="A6124" s="19">
        <v>40801540</v>
      </c>
      <c r="B6124" s="19" t="s">
        <v>2357</v>
      </c>
      <c r="C6124" s="72"/>
      <c r="D6124" s="73">
        <v>24.25</v>
      </c>
      <c r="E6124" s="74">
        <v>0</v>
      </c>
      <c r="G6124" s="75">
        <v>25.910630000000001</v>
      </c>
      <c r="H6124" s="75">
        <v>90.888900000000007</v>
      </c>
      <c r="I6124" s="75">
        <v>87.957000000000008</v>
      </c>
      <c r="J6124" s="75">
        <v>83.070499999999996</v>
      </c>
      <c r="K6124" s="75">
        <v>68.411000000000001</v>
      </c>
      <c r="L6124" s="76">
        <v>54.423000000000002</v>
      </c>
      <c r="M6124" s="75">
        <v>87.957000000000008</v>
      </c>
      <c r="N6124" s="75">
        <v>87.957000000000008</v>
      </c>
      <c r="O6124" s="75">
        <v>87.957000000000008</v>
      </c>
      <c r="P6124" s="77">
        <v>25.910630000000001</v>
      </c>
      <c r="Q6124" s="77">
        <v>90.888900000000007</v>
      </c>
    </row>
    <row r="6125" spans="1:17" x14ac:dyDescent="0.2">
      <c r="A6125" s="19">
        <v>40801557</v>
      </c>
      <c r="B6125" s="19" t="s">
        <v>4036</v>
      </c>
      <c r="C6125" s="72"/>
      <c r="D6125" s="73">
        <v>3</v>
      </c>
      <c r="E6125" s="74">
        <v>0</v>
      </c>
      <c r="G6125" s="75">
        <v>0</v>
      </c>
      <c r="H6125" s="75">
        <v>90.888900000000007</v>
      </c>
      <c r="I6125" s="75">
        <v>87.957000000000008</v>
      </c>
      <c r="J6125" s="75">
        <v>83.070499999999996</v>
      </c>
      <c r="K6125" s="75">
        <v>68.411000000000001</v>
      </c>
      <c r="L6125" s="76">
        <v>0</v>
      </c>
      <c r="M6125" s="75">
        <v>87.957000000000008</v>
      </c>
      <c r="N6125" s="75">
        <v>87.957000000000008</v>
      </c>
      <c r="O6125" s="75">
        <v>87.957000000000008</v>
      </c>
      <c r="P6125" s="77">
        <v>0</v>
      </c>
      <c r="Q6125" s="77">
        <v>90.888900000000007</v>
      </c>
    </row>
    <row r="6126" spans="1:17" x14ac:dyDescent="0.2">
      <c r="A6126" s="19">
        <v>40801565</v>
      </c>
      <c r="B6126" s="19" t="s">
        <v>4035</v>
      </c>
      <c r="C6126" s="72"/>
      <c r="D6126" s="73">
        <v>5.5</v>
      </c>
      <c r="E6126" s="74">
        <v>0</v>
      </c>
      <c r="G6126" s="75">
        <v>25.910630000000001</v>
      </c>
      <c r="H6126" s="75">
        <v>90.888900000000007</v>
      </c>
      <c r="I6126" s="75">
        <v>87.957000000000008</v>
      </c>
      <c r="J6126" s="75">
        <v>83.070499999999996</v>
      </c>
      <c r="K6126" s="75">
        <v>68.411000000000001</v>
      </c>
      <c r="L6126" s="76">
        <v>54.423000000000002</v>
      </c>
      <c r="M6126" s="75">
        <v>87.957000000000008</v>
      </c>
      <c r="N6126" s="75">
        <v>87.957000000000008</v>
      </c>
      <c r="O6126" s="75">
        <v>87.957000000000008</v>
      </c>
      <c r="P6126" s="77">
        <v>25.910630000000001</v>
      </c>
      <c r="Q6126" s="77">
        <v>90.888900000000007</v>
      </c>
    </row>
    <row r="6127" spans="1:17" x14ac:dyDescent="0.2">
      <c r="A6127" s="19">
        <v>40801631</v>
      </c>
      <c r="B6127" s="19" t="s">
        <v>2466</v>
      </c>
      <c r="C6127" s="72"/>
      <c r="D6127" s="73">
        <v>19.5</v>
      </c>
      <c r="E6127" s="74">
        <v>0</v>
      </c>
      <c r="G6127" s="75">
        <v>25.910630000000001</v>
      </c>
      <c r="H6127" s="75">
        <v>58.524900000000002</v>
      </c>
      <c r="I6127" s="75">
        <v>56.637</v>
      </c>
      <c r="J6127" s="75">
        <v>53.490499999999997</v>
      </c>
      <c r="K6127" s="75">
        <v>44.050999999999995</v>
      </c>
      <c r="L6127" s="76">
        <v>54.423000000000002</v>
      </c>
      <c r="M6127" s="75">
        <v>56.637</v>
      </c>
      <c r="N6127" s="75">
        <v>56.637</v>
      </c>
      <c r="O6127" s="75">
        <v>56.637</v>
      </c>
      <c r="P6127" s="77">
        <v>25.910630000000001</v>
      </c>
      <c r="Q6127" s="77">
        <v>58.524900000000002</v>
      </c>
    </row>
    <row r="6128" spans="1:17" x14ac:dyDescent="0.2">
      <c r="A6128" s="19">
        <v>40801649</v>
      </c>
      <c r="B6128" s="19" t="s">
        <v>231</v>
      </c>
      <c r="C6128" s="72"/>
      <c r="D6128" s="73">
        <v>48.5</v>
      </c>
      <c r="E6128" s="74">
        <v>0</v>
      </c>
      <c r="G6128" s="75">
        <v>25.910630000000001</v>
      </c>
      <c r="H6128" s="75">
        <v>90.888900000000007</v>
      </c>
      <c r="I6128" s="75">
        <v>87.957000000000008</v>
      </c>
      <c r="J6128" s="75">
        <v>83.070499999999996</v>
      </c>
      <c r="K6128" s="75">
        <v>68.411000000000001</v>
      </c>
      <c r="L6128" s="76">
        <v>54.423000000000002</v>
      </c>
      <c r="M6128" s="75">
        <v>87.957000000000008</v>
      </c>
      <c r="N6128" s="75">
        <v>87.957000000000008</v>
      </c>
      <c r="O6128" s="75">
        <v>87.957000000000008</v>
      </c>
      <c r="P6128" s="77">
        <v>25.910630000000001</v>
      </c>
      <c r="Q6128" s="77">
        <v>90.888900000000007</v>
      </c>
    </row>
    <row r="6129" spans="1:17" x14ac:dyDescent="0.2">
      <c r="A6129" s="19">
        <v>40801656</v>
      </c>
      <c r="B6129" s="19" t="s">
        <v>1638</v>
      </c>
      <c r="C6129" s="72"/>
      <c r="D6129" s="73">
        <v>37</v>
      </c>
      <c r="E6129" s="74">
        <v>0</v>
      </c>
      <c r="G6129" s="75">
        <v>25.910630000000001</v>
      </c>
      <c r="H6129" s="75">
        <v>90.888900000000007</v>
      </c>
      <c r="I6129" s="75">
        <v>87.957000000000008</v>
      </c>
      <c r="J6129" s="75">
        <v>83.070499999999996</v>
      </c>
      <c r="K6129" s="75">
        <v>68.411000000000001</v>
      </c>
      <c r="L6129" s="76">
        <v>54.423000000000002</v>
      </c>
      <c r="M6129" s="75">
        <v>87.957000000000008</v>
      </c>
      <c r="N6129" s="75">
        <v>87.957000000000008</v>
      </c>
      <c r="O6129" s="75">
        <v>87.957000000000008</v>
      </c>
      <c r="P6129" s="77">
        <v>25.910630000000001</v>
      </c>
      <c r="Q6129" s="77">
        <v>90.888900000000007</v>
      </c>
    </row>
    <row r="6130" spans="1:17" x14ac:dyDescent="0.2">
      <c r="A6130" s="19">
        <v>40801664</v>
      </c>
      <c r="B6130" s="19" t="s">
        <v>753</v>
      </c>
      <c r="C6130" s="72"/>
      <c r="D6130" s="73">
        <v>39.75</v>
      </c>
      <c r="E6130" s="74">
        <v>0</v>
      </c>
      <c r="G6130" s="75">
        <v>0</v>
      </c>
      <c r="H6130" s="75">
        <v>131.0463</v>
      </c>
      <c r="I6130" s="75">
        <v>126.819</v>
      </c>
      <c r="J6130" s="75">
        <v>119.7735</v>
      </c>
      <c r="K6130" s="75">
        <v>98.636999999999986</v>
      </c>
      <c r="L6130" s="76">
        <v>0</v>
      </c>
      <c r="M6130" s="75">
        <v>126.819</v>
      </c>
      <c r="N6130" s="75">
        <v>126.819</v>
      </c>
      <c r="O6130" s="75">
        <v>126.819</v>
      </c>
      <c r="P6130" s="77">
        <v>0</v>
      </c>
      <c r="Q6130" s="77">
        <v>131.0463</v>
      </c>
    </row>
    <row r="6131" spans="1:17" x14ac:dyDescent="0.2">
      <c r="A6131" s="19">
        <v>40801672</v>
      </c>
      <c r="B6131" s="19" t="s">
        <v>4369</v>
      </c>
      <c r="C6131" s="72"/>
      <c r="D6131" s="73">
        <v>80.5</v>
      </c>
      <c r="E6131" s="74">
        <v>0</v>
      </c>
      <c r="G6131" s="75">
        <v>0</v>
      </c>
      <c r="H6131" s="75">
        <v>119.6352</v>
      </c>
      <c r="I6131" s="75">
        <v>115.776</v>
      </c>
      <c r="J6131" s="75">
        <v>109.34399999999998</v>
      </c>
      <c r="K6131" s="75">
        <v>90.047999999999988</v>
      </c>
      <c r="L6131" s="76">
        <v>0</v>
      </c>
      <c r="M6131" s="75">
        <v>115.776</v>
      </c>
      <c r="N6131" s="75">
        <v>115.776</v>
      </c>
      <c r="O6131" s="75">
        <v>115.776</v>
      </c>
      <c r="P6131" s="77">
        <v>0</v>
      </c>
      <c r="Q6131" s="77">
        <v>119.6352</v>
      </c>
    </row>
    <row r="6132" spans="1:17" x14ac:dyDescent="0.2">
      <c r="A6132" s="19">
        <v>40801680</v>
      </c>
      <c r="B6132" s="19" t="s">
        <v>4272</v>
      </c>
      <c r="C6132" s="72"/>
      <c r="D6132" s="73">
        <v>8.5</v>
      </c>
      <c r="E6132" s="74">
        <v>0</v>
      </c>
      <c r="G6132" s="75">
        <v>25.910630000000001</v>
      </c>
      <c r="H6132" s="75">
        <v>79.0779</v>
      </c>
      <c r="I6132" s="75">
        <v>76.527000000000001</v>
      </c>
      <c r="J6132" s="75">
        <v>72.275499999999994</v>
      </c>
      <c r="K6132" s="75">
        <v>59.520999999999994</v>
      </c>
      <c r="L6132" s="76">
        <v>54.423000000000002</v>
      </c>
      <c r="M6132" s="75">
        <v>76.527000000000001</v>
      </c>
      <c r="N6132" s="75">
        <v>76.527000000000001</v>
      </c>
      <c r="O6132" s="75">
        <v>76.527000000000001</v>
      </c>
      <c r="P6132" s="77">
        <v>25.910630000000001</v>
      </c>
      <c r="Q6132" s="77">
        <v>79.0779</v>
      </c>
    </row>
    <row r="6133" spans="1:17" x14ac:dyDescent="0.2">
      <c r="A6133" s="19">
        <v>40801698</v>
      </c>
      <c r="B6133" s="19" t="s">
        <v>132</v>
      </c>
      <c r="C6133" s="72"/>
      <c r="D6133" s="73">
        <v>15.75</v>
      </c>
      <c r="E6133" s="74">
        <v>0</v>
      </c>
      <c r="G6133" s="75">
        <v>25.910630000000001</v>
      </c>
      <c r="H6133" s="75">
        <v>81.170400000000001</v>
      </c>
      <c r="I6133" s="75">
        <v>78.552000000000007</v>
      </c>
      <c r="J6133" s="75">
        <v>74.188000000000002</v>
      </c>
      <c r="K6133" s="75">
        <v>61.095999999999997</v>
      </c>
      <c r="L6133" s="76">
        <v>54.423000000000002</v>
      </c>
      <c r="M6133" s="75">
        <v>78.552000000000007</v>
      </c>
      <c r="N6133" s="75">
        <v>78.552000000000007</v>
      </c>
      <c r="O6133" s="75">
        <v>78.552000000000007</v>
      </c>
      <c r="P6133" s="77">
        <v>25.910630000000001</v>
      </c>
      <c r="Q6133" s="77">
        <v>81.170400000000001</v>
      </c>
    </row>
    <row r="6134" spans="1:17" x14ac:dyDescent="0.2">
      <c r="A6134" s="19">
        <v>40801706</v>
      </c>
      <c r="B6134" s="19" t="s">
        <v>273</v>
      </c>
      <c r="C6134" s="72"/>
      <c r="D6134" s="73">
        <v>38</v>
      </c>
      <c r="E6134" s="74">
        <v>0</v>
      </c>
      <c r="G6134" s="75">
        <v>25.910630000000001</v>
      </c>
      <c r="H6134" s="75">
        <v>90.888900000000007</v>
      </c>
      <c r="I6134" s="75">
        <v>87.957000000000008</v>
      </c>
      <c r="J6134" s="75">
        <v>83.070499999999996</v>
      </c>
      <c r="K6134" s="75">
        <v>68.411000000000001</v>
      </c>
      <c r="L6134" s="76">
        <v>54.423000000000002</v>
      </c>
      <c r="M6134" s="75">
        <v>87.957000000000008</v>
      </c>
      <c r="N6134" s="75">
        <v>87.957000000000008</v>
      </c>
      <c r="O6134" s="75">
        <v>87.957000000000008</v>
      </c>
      <c r="P6134" s="77">
        <v>25.910630000000001</v>
      </c>
      <c r="Q6134" s="77">
        <v>90.888900000000007</v>
      </c>
    </row>
    <row r="6135" spans="1:17" x14ac:dyDescent="0.2">
      <c r="A6135" s="19">
        <v>40801714</v>
      </c>
      <c r="B6135" s="19" t="s">
        <v>1906</v>
      </c>
      <c r="C6135" s="72"/>
      <c r="D6135" s="73">
        <v>29.5</v>
      </c>
      <c r="E6135" s="74">
        <v>0</v>
      </c>
      <c r="G6135" s="75">
        <v>25.910630000000001</v>
      </c>
      <c r="H6135" s="75">
        <v>80.882100000000008</v>
      </c>
      <c r="I6135" s="75">
        <v>78.272999999999996</v>
      </c>
      <c r="J6135" s="75">
        <v>73.924499999999995</v>
      </c>
      <c r="K6135" s="75">
        <v>60.878999999999998</v>
      </c>
      <c r="L6135" s="76">
        <v>54.423000000000002</v>
      </c>
      <c r="M6135" s="75">
        <v>78.272999999999996</v>
      </c>
      <c r="N6135" s="75">
        <v>78.272999999999996</v>
      </c>
      <c r="O6135" s="75">
        <v>78.272999999999996</v>
      </c>
      <c r="P6135" s="77">
        <v>25.910630000000001</v>
      </c>
      <c r="Q6135" s="77">
        <v>80.882100000000008</v>
      </c>
    </row>
    <row r="6136" spans="1:17" x14ac:dyDescent="0.2">
      <c r="A6136" s="19">
        <v>40801722</v>
      </c>
      <c r="B6136" s="19" t="s">
        <v>117</v>
      </c>
      <c r="C6136" s="72"/>
      <c r="D6136" s="73">
        <v>9.75</v>
      </c>
      <c r="E6136" s="74">
        <v>0</v>
      </c>
      <c r="G6136" s="75">
        <v>25.910630000000001</v>
      </c>
      <c r="H6136" s="75">
        <v>90.888900000000007</v>
      </c>
      <c r="I6136" s="75">
        <v>87.957000000000008</v>
      </c>
      <c r="J6136" s="75">
        <v>83.070499999999996</v>
      </c>
      <c r="K6136" s="75">
        <v>68.411000000000001</v>
      </c>
      <c r="L6136" s="76">
        <v>54.423000000000002</v>
      </c>
      <c r="M6136" s="75">
        <v>87.957000000000008</v>
      </c>
      <c r="N6136" s="75">
        <v>87.957000000000008</v>
      </c>
      <c r="O6136" s="75">
        <v>87.957000000000008</v>
      </c>
      <c r="P6136" s="77">
        <v>25.910630000000001</v>
      </c>
      <c r="Q6136" s="77">
        <v>90.888900000000007</v>
      </c>
    </row>
    <row r="6137" spans="1:17" x14ac:dyDescent="0.2">
      <c r="A6137" s="19">
        <v>40801730</v>
      </c>
      <c r="B6137" s="19" t="s">
        <v>165</v>
      </c>
      <c r="C6137" s="72"/>
      <c r="D6137" s="73">
        <v>19.5</v>
      </c>
      <c r="E6137" s="74">
        <v>0</v>
      </c>
      <c r="G6137" s="75">
        <v>25.910630000000001</v>
      </c>
      <c r="H6137" s="75">
        <v>90.888900000000007</v>
      </c>
      <c r="I6137" s="75">
        <v>87.957000000000008</v>
      </c>
      <c r="J6137" s="75">
        <v>83.070499999999996</v>
      </c>
      <c r="K6137" s="75">
        <v>68.411000000000001</v>
      </c>
      <c r="L6137" s="76">
        <v>54.423000000000002</v>
      </c>
      <c r="M6137" s="75">
        <v>87.957000000000008</v>
      </c>
      <c r="N6137" s="75">
        <v>87.957000000000008</v>
      </c>
      <c r="O6137" s="75">
        <v>87.957000000000008</v>
      </c>
      <c r="P6137" s="77">
        <v>25.910630000000001</v>
      </c>
      <c r="Q6137" s="77">
        <v>90.888900000000007</v>
      </c>
    </row>
    <row r="6138" spans="1:17" x14ac:dyDescent="0.2">
      <c r="A6138" s="19">
        <v>40801748</v>
      </c>
      <c r="B6138" s="19" t="s">
        <v>943</v>
      </c>
      <c r="C6138" s="72"/>
      <c r="D6138" s="73">
        <v>19</v>
      </c>
      <c r="E6138" s="74">
        <v>0</v>
      </c>
      <c r="G6138" s="75">
        <v>112.48217000000001</v>
      </c>
      <c r="H6138" s="75">
        <v>443.41470000000004</v>
      </c>
      <c r="I6138" s="75">
        <v>429.11100000000005</v>
      </c>
      <c r="J6138" s="75">
        <v>405.2715</v>
      </c>
      <c r="K6138" s="75">
        <v>333.75299999999999</v>
      </c>
      <c r="L6138" s="76">
        <v>235.59299999999999</v>
      </c>
      <c r="M6138" s="75">
        <v>429.11100000000005</v>
      </c>
      <c r="N6138" s="75">
        <v>429.11100000000005</v>
      </c>
      <c r="O6138" s="75">
        <v>429.11100000000005</v>
      </c>
      <c r="P6138" s="77">
        <v>112.48217000000001</v>
      </c>
      <c r="Q6138" s="77">
        <v>443.41470000000004</v>
      </c>
    </row>
    <row r="6139" spans="1:17" x14ac:dyDescent="0.2">
      <c r="A6139" s="19">
        <v>40803496</v>
      </c>
      <c r="B6139" s="19" t="s">
        <v>2968</v>
      </c>
      <c r="C6139" s="72"/>
      <c r="D6139" s="73">
        <v>348.25</v>
      </c>
      <c r="E6139" s="74">
        <v>0</v>
      </c>
      <c r="G6139" s="75">
        <v>34.405875000000002</v>
      </c>
      <c r="H6139" s="75">
        <v>73.237499999999997</v>
      </c>
      <c r="I6139" s="75">
        <v>70.875000000000014</v>
      </c>
      <c r="J6139" s="75">
        <v>66.9375</v>
      </c>
      <c r="K6139" s="75">
        <v>55.125</v>
      </c>
      <c r="L6139" s="74" t="s">
        <v>674</v>
      </c>
      <c r="M6139" s="75">
        <v>70.875000000000014</v>
      </c>
      <c r="N6139" s="75">
        <v>70.875000000000014</v>
      </c>
      <c r="O6139" s="75">
        <v>70.875000000000014</v>
      </c>
      <c r="P6139" s="75">
        <v>34.405875000000002</v>
      </c>
      <c r="Q6139" s="75">
        <v>73.237499999999997</v>
      </c>
    </row>
    <row r="6140" spans="1:17" x14ac:dyDescent="0.2">
      <c r="A6140" s="19">
        <v>40900649</v>
      </c>
      <c r="B6140" s="19" t="s">
        <v>5492</v>
      </c>
      <c r="C6140" s="72"/>
      <c r="D6140" s="73">
        <v>1533</v>
      </c>
      <c r="E6140" s="74">
        <v>0</v>
      </c>
      <c r="G6140" s="75">
        <v>769.10658000000001</v>
      </c>
      <c r="H6140" s="75">
        <v>6146.3141999999998</v>
      </c>
      <c r="I6140" s="75">
        <v>5948.0459999999994</v>
      </c>
      <c r="J6140" s="75">
        <v>5617.5989999999993</v>
      </c>
      <c r="K6140" s="75">
        <v>4626.2579999999998</v>
      </c>
      <c r="L6140" s="76">
        <v>1120.806</v>
      </c>
      <c r="M6140" s="75">
        <v>5948.0459999999994</v>
      </c>
      <c r="N6140" s="75">
        <v>5948.0459999999994</v>
      </c>
      <c r="O6140" s="75">
        <v>5948.0459999999994</v>
      </c>
      <c r="P6140" s="77">
        <v>769.10658000000001</v>
      </c>
      <c r="Q6140" s="77">
        <v>6146.3141999999998</v>
      </c>
    </row>
    <row r="6141" spans="1:17" x14ac:dyDescent="0.2">
      <c r="A6141" s="19">
        <v>41511197</v>
      </c>
      <c r="B6141" s="19" t="s">
        <v>2063</v>
      </c>
      <c r="C6141" s="72"/>
      <c r="D6141" s="73">
        <v>119.5</v>
      </c>
      <c r="E6141" s="74">
        <v>0</v>
      </c>
      <c r="G6141" s="75">
        <v>9.2491730000000008</v>
      </c>
      <c r="H6141" s="75">
        <v>19.688100000000002</v>
      </c>
      <c r="I6141" s="75">
        <v>19.053000000000004</v>
      </c>
      <c r="J6141" s="75">
        <v>17.994500000000002</v>
      </c>
      <c r="K6141" s="75">
        <v>14.819000000000001</v>
      </c>
      <c r="L6141" s="74" t="s">
        <v>674</v>
      </c>
      <c r="M6141" s="75">
        <v>19.053000000000004</v>
      </c>
      <c r="N6141" s="75">
        <v>19.053000000000004</v>
      </c>
      <c r="O6141" s="75">
        <v>19.053000000000004</v>
      </c>
      <c r="P6141" s="75">
        <v>9.2491730000000008</v>
      </c>
      <c r="Q6141" s="75">
        <v>19.688100000000002</v>
      </c>
    </row>
    <row r="6142" spans="1:17" x14ac:dyDescent="0.2">
      <c r="A6142" s="19">
        <v>32300352</v>
      </c>
      <c r="B6142" s="19" t="s">
        <v>3615</v>
      </c>
      <c r="C6142" s="72"/>
      <c r="D6142" s="73">
        <v>503.75</v>
      </c>
      <c r="E6142" s="74">
        <v>0</v>
      </c>
      <c r="G6142" s="75">
        <v>42.191432999999996</v>
      </c>
      <c r="H6142" s="75">
        <v>89.810099999999991</v>
      </c>
      <c r="I6142" s="75">
        <v>86.913000000000011</v>
      </c>
      <c r="J6142" s="75">
        <v>82.084499999999991</v>
      </c>
      <c r="K6142" s="75">
        <v>67.59899999999999</v>
      </c>
      <c r="L6142" s="74" t="s">
        <v>674</v>
      </c>
      <c r="M6142" s="75">
        <v>86.913000000000011</v>
      </c>
      <c r="N6142" s="75">
        <v>86.913000000000011</v>
      </c>
      <c r="O6142" s="75">
        <v>86.913000000000011</v>
      </c>
      <c r="P6142" s="75">
        <v>42.191432999999996</v>
      </c>
      <c r="Q6142" s="75">
        <v>89.810099999999991</v>
      </c>
    </row>
    <row r="6143" spans="1:17" x14ac:dyDescent="0.2">
      <c r="A6143" s="19">
        <v>32300675</v>
      </c>
      <c r="B6143" s="19" t="s">
        <v>1958</v>
      </c>
      <c r="C6143" s="72"/>
      <c r="D6143" s="73">
        <v>101.75</v>
      </c>
      <c r="E6143" s="74">
        <v>0</v>
      </c>
      <c r="G6143" s="75">
        <v>371.93065000000001</v>
      </c>
      <c r="H6143" s="75">
        <v>7120.6194000000005</v>
      </c>
      <c r="I6143" s="75">
        <v>6890.9220000000005</v>
      </c>
      <c r="J6143" s="75">
        <v>6508.0929999999998</v>
      </c>
      <c r="K6143" s="75">
        <v>5359.6059999999998</v>
      </c>
      <c r="L6143" s="76">
        <v>4136.5709999999999</v>
      </c>
      <c r="M6143" s="75">
        <v>6890.9220000000005</v>
      </c>
      <c r="N6143" s="75">
        <v>6890.9220000000005</v>
      </c>
      <c r="O6143" s="75">
        <v>6890.9220000000005</v>
      </c>
      <c r="P6143" s="77">
        <v>371.93065000000001</v>
      </c>
      <c r="Q6143" s="77">
        <v>7120.6194000000005</v>
      </c>
    </row>
    <row r="6144" spans="1:17" x14ac:dyDescent="0.2">
      <c r="A6144" s="19">
        <v>32300683</v>
      </c>
      <c r="B6144" s="19" t="s">
        <v>4307</v>
      </c>
      <c r="C6144" s="20">
        <v>96372</v>
      </c>
      <c r="D6144" s="73">
        <v>121</v>
      </c>
      <c r="E6144" s="74">
        <v>77.590499999999992</v>
      </c>
      <c r="G6144" s="75">
        <v>572.58119999999997</v>
      </c>
      <c r="H6144" s="75">
        <v>7120.6194000000005</v>
      </c>
      <c r="I6144" s="75">
        <v>6890.9220000000005</v>
      </c>
      <c r="J6144" s="75">
        <v>6508.0929999999998</v>
      </c>
      <c r="K6144" s="75">
        <v>5359.6059999999998</v>
      </c>
      <c r="L6144" s="76">
        <v>2494.152</v>
      </c>
      <c r="M6144" s="75">
        <v>6890.9220000000005</v>
      </c>
      <c r="N6144" s="75">
        <v>6890.9220000000005</v>
      </c>
      <c r="O6144" s="75">
        <v>6890.9220000000005</v>
      </c>
      <c r="P6144" s="77">
        <v>572.58119999999997</v>
      </c>
      <c r="Q6144" s="77">
        <v>7120.6194000000005</v>
      </c>
    </row>
    <row r="6145" spans="1:17" x14ac:dyDescent="0.2">
      <c r="A6145" s="19">
        <v>32300709</v>
      </c>
      <c r="B6145" s="19" t="s">
        <v>2884</v>
      </c>
      <c r="C6145" s="72"/>
      <c r="D6145" s="73">
        <v>265.25</v>
      </c>
      <c r="E6145" s="74">
        <v>0</v>
      </c>
      <c r="G6145" s="75">
        <v>262.47107</v>
      </c>
      <c r="H6145" s="75">
        <v>551.0064000000001</v>
      </c>
      <c r="I6145" s="75">
        <v>533.23200000000008</v>
      </c>
      <c r="J6145" s="75">
        <v>503.608</v>
      </c>
      <c r="K6145" s="75">
        <v>414.73599999999999</v>
      </c>
      <c r="L6145" s="76">
        <v>567.45900000000006</v>
      </c>
      <c r="M6145" s="75">
        <v>533.23200000000008</v>
      </c>
      <c r="N6145" s="75">
        <v>533.23200000000008</v>
      </c>
      <c r="O6145" s="75">
        <v>533.23200000000008</v>
      </c>
      <c r="P6145" s="77">
        <v>262.47107</v>
      </c>
      <c r="Q6145" s="77">
        <v>567.45900000000006</v>
      </c>
    </row>
    <row r="6146" spans="1:17" x14ac:dyDescent="0.2">
      <c r="A6146" s="19">
        <v>32300717</v>
      </c>
      <c r="B6146" s="19" t="s">
        <v>4047</v>
      </c>
      <c r="C6146" s="72"/>
      <c r="D6146" s="73">
        <v>50</v>
      </c>
      <c r="E6146" s="74">
        <v>0</v>
      </c>
      <c r="G6146" s="75">
        <v>262.47107</v>
      </c>
      <c r="H6146" s="75">
        <v>551.0064000000001</v>
      </c>
      <c r="I6146" s="75">
        <v>533.23200000000008</v>
      </c>
      <c r="J6146" s="75">
        <v>503.608</v>
      </c>
      <c r="K6146" s="75">
        <v>414.73599999999999</v>
      </c>
      <c r="L6146" s="76">
        <v>567.45900000000006</v>
      </c>
      <c r="M6146" s="75">
        <v>533.23200000000008</v>
      </c>
      <c r="N6146" s="75">
        <v>533.23200000000008</v>
      </c>
      <c r="O6146" s="75">
        <v>533.23200000000008</v>
      </c>
      <c r="P6146" s="77">
        <v>262.47107</v>
      </c>
      <c r="Q6146" s="77">
        <v>567.45900000000006</v>
      </c>
    </row>
    <row r="6147" spans="1:17" x14ac:dyDescent="0.2">
      <c r="A6147" s="19">
        <v>32300790</v>
      </c>
      <c r="B6147" s="19" t="s">
        <v>2397</v>
      </c>
      <c r="C6147" s="72"/>
      <c r="D6147" s="73">
        <v>330.5</v>
      </c>
      <c r="E6147" s="74">
        <v>0</v>
      </c>
      <c r="G6147" s="75">
        <v>326.32565999999997</v>
      </c>
      <c r="H6147" s="75">
        <v>1334.7360000000001</v>
      </c>
      <c r="I6147" s="75">
        <v>1291.68</v>
      </c>
      <c r="J6147" s="75">
        <v>1219.92</v>
      </c>
      <c r="K6147" s="75">
        <v>1004.64</v>
      </c>
      <c r="L6147" s="76">
        <v>567.45900000000006</v>
      </c>
      <c r="M6147" s="75">
        <v>1291.68</v>
      </c>
      <c r="N6147" s="75">
        <v>1291.68</v>
      </c>
      <c r="O6147" s="75">
        <v>1291.68</v>
      </c>
      <c r="P6147" s="77">
        <v>326.32565999999997</v>
      </c>
      <c r="Q6147" s="77">
        <v>1334.7360000000001</v>
      </c>
    </row>
    <row r="6148" spans="1:17" x14ac:dyDescent="0.2">
      <c r="A6148" s="19">
        <v>32300808</v>
      </c>
      <c r="B6148" s="19" t="s">
        <v>698</v>
      </c>
      <c r="C6148" s="72"/>
      <c r="D6148" s="73">
        <v>666.25</v>
      </c>
      <c r="E6148" s="74">
        <v>0</v>
      </c>
      <c r="G6148" s="75">
        <v>0</v>
      </c>
      <c r="H6148" s="75">
        <v>0</v>
      </c>
      <c r="I6148" s="75">
        <v>0</v>
      </c>
      <c r="J6148" s="75">
        <v>0</v>
      </c>
      <c r="K6148" s="75">
        <v>0</v>
      </c>
      <c r="L6148" s="74" t="s">
        <v>674</v>
      </c>
      <c r="M6148" s="75">
        <v>0</v>
      </c>
      <c r="N6148" s="75">
        <v>0</v>
      </c>
      <c r="O6148" s="75">
        <v>0</v>
      </c>
      <c r="P6148" s="75">
        <v>0</v>
      </c>
      <c r="Q6148" s="75">
        <v>0</v>
      </c>
    </row>
    <row r="6149" spans="1:17" x14ac:dyDescent="0.2">
      <c r="A6149" s="19">
        <v>32300824</v>
      </c>
      <c r="B6149" s="19" t="s">
        <v>2180</v>
      </c>
      <c r="C6149" s="72"/>
      <c r="D6149" s="73">
        <v>382</v>
      </c>
      <c r="E6149" s="74">
        <v>0</v>
      </c>
      <c r="G6149" s="75">
        <v>1015.7619169999999</v>
      </c>
      <c r="H6149" s="75">
        <v>2162.1848999999997</v>
      </c>
      <c r="I6149" s="75">
        <v>2092.4370000000004</v>
      </c>
      <c r="J6149" s="75">
        <v>1976.1904999999997</v>
      </c>
      <c r="K6149" s="75">
        <v>1627.4509999999998</v>
      </c>
      <c r="L6149" s="74" t="s">
        <v>674</v>
      </c>
      <c r="M6149" s="75">
        <v>2092.4370000000004</v>
      </c>
      <c r="N6149" s="75">
        <v>2092.4370000000004</v>
      </c>
      <c r="O6149" s="75">
        <v>2092.4370000000004</v>
      </c>
      <c r="P6149" s="75">
        <v>1015.7619169999999</v>
      </c>
      <c r="Q6149" s="75">
        <v>2162.1848999999997</v>
      </c>
    </row>
    <row r="6150" spans="1:17" x14ac:dyDescent="0.2">
      <c r="A6150" s="19">
        <v>32300832</v>
      </c>
      <c r="B6150" s="19" t="s">
        <v>2632</v>
      </c>
      <c r="C6150" s="72"/>
      <c r="D6150" s="73">
        <v>332.5</v>
      </c>
      <c r="E6150" s="74">
        <v>0</v>
      </c>
      <c r="G6150" s="75">
        <v>134.86666099999999</v>
      </c>
      <c r="H6150" s="75">
        <v>287.08170000000001</v>
      </c>
      <c r="I6150" s="75">
        <v>277.82100000000003</v>
      </c>
      <c r="J6150" s="75">
        <v>262.38650000000001</v>
      </c>
      <c r="K6150" s="75">
        <v>216.083</v>
      </c>
      <c r="L6150" s="74" t="s">
        <v>674</v>
      </c>
      <c r="M6150" s="75">
        <v>277.82100000000003</v>
      </c>
      <c r="N6150" s="75">
        <v>277.82100000000003</v>
      </c>
      <c r="O6150" s="75">
        <v>277.82100000000003</v>
      </c>
      <c r="P6150" s="75">
        <v>134.86666099999999</v>
      </c>
      <c r="Q6150" s="75">
        <v>287.08170000000001</v>
      </c>
    </row>
    <row r="6151" spans="1:17" x14ac:dyDescent="0.2">
      <c r="A6151" s="19">
        <v>32300840</v>
      </c>
      <c r="B6151" s="19" t="s">
        <v>813</v>
      </c>
      <c r="C6151" s="72"/>
      <c r="D6151" s="73">
        <v>242.75</v>
      </c>
      <c r="E6151" s="74">
        <v>0</v>
      </c>
      <c r="G6151" s="75">
        <v>153.03049999999999</v>
      </c>
      <c r="H6151" s="75">
        <v>647.90309999999999</v>
      </c>
      <c r="I6151" s="75">
        <v>627.00299999999993</v>
      </c>
      <c r="J6151" s="75">
        <v>592.16949999999997</v>
      </c>
      <c r="K6151" s="75">
        <v>487.66899999999993</v>
      </c>
      <c r="L6151" s="76">
        <v>227.79</v>
      </c>
      <c r="M6151" s="75">
        <v>627.00299999999993</v>
      </c>
      <c r="N6151" s="75">
        <v>627.00299999999993</v>
      </c>
      <c r="O6151" s="75">
        <v>627.00299999999993</v>
      </c>
      <c r="P6151" s="77">
        <v>153.03049999999999</v>
      </c>
      <c r="Q6151" s="77">
        <v>647.90309999999999</v>
      </c>
    </row>
    <row r="6152" spans="1:17" x14ac:dyDescent="0.2">
      <c r="A6152" s="19">
        <v>32300865</v>
      </c>
      <c r="B6152" s="19" t="s">
        <v>2943</v>
      </c>
      <c r="C6152" s="72"/>
      <c r="D6152" s="73">
        <v>3017.25</v>
      </c>
      <c r="E6152" s="74">
        <v>0</v>
      </c>
      <c r="G6152" s="75">
        <v>0</v>
      </c>
      <c r="H6152" s="75">
        <v>52.777500000000003</v>
      </c>
      <c r="I6152" s="75">
        <v>51.075000000000003</v>
      </c>
      <c r="J6152" s="75">
        <v>48.237499999999997</v>
      </c>
      <c r="K6152" s="75">
        <v>39.724999999999994</v>
      </c>
      <c r="L6152" s="76">
        <v>0</v>
      </c>
      <c r="M6152" s="75">
        <v>51.075000000000003</v>
      </c>
      <c r="N6152" s="75">
        <v>51.075000000000003</v>
      </c>
      <c r="O6152" s="75">
        <v>51.075000000000003</v>
      </c>
      <c r="P6152" s="77">
        <v>0</v>
      </c>
      <c r="Q6152" s="77">
        <v>52.777500000000003</v>
      </c>
    </row>
    <row r="6153" spans="1:17" x14ac:dyDescent="0.2">
      <c r="A6153" s="19">
        <v>32300881</v>
      </c>
      <c r="B6153" s="19" t="s">
        <v>2754</v>
      </c>
      <c r="C6153" s="72"/>
      <c r="D6153" s="73">
        <v>121</v>
      </c>
      <c r="E6153" s="74">
        <v>0</v>
      </c>
      <c r="G6153" s="75">
        <v>274.63747000000001</v>
      </c>
      <c r="H6153" s="75">
        <v>321.91949999999997</v>
      </c>
      <c r="I6153" s="75">
        <v>311.53499999999997</v>
      </c>
      <c r="J6153" s="75">
        <v>294.22749999999996</v>
      </c>
      <c r="K6153" s="75">
        <v>242.30499999999998</v>
      </c>
      <c r="L6153" s="76">
        <v>124.515</v>
      </c>
      <c r="M6153" s="75">
        <v>311.53499999999997</v>
      </c>
      <c r="N6153" s="75">
        <v>311.53499999999997</v>
      </c>
      <c r="O6153" s="75">
        <v>311.53499999999997</v>
      </c>
      <c r="P6153" s="77">
        <v>124.515</v>
      </c>
      <c r="Q6153" s="77">
        <v>321.91949999999997</v>
      </c>
    </row>
    <row r="6154" spans="1:17" x14ac:dyDescent="0.2">
      <c r="A6154" s="19">
        <v>32300899</v>
      </c>
      <c r="B6154" s="19" t="s">
        <v>2965</v>
      </c>
      <c r="C6154" s="20">
        <v>31505</v>
      </c>
      <c r="D6154" s="73">
        <v>272.25</v>
      </c>
      <c r="E6154" s="74">
        <v>205.56249999999997</v>
      </c>
      <c r="G6154" s="75">
        <v>109.44057000000001</v>
      </c>
      <c r="H6154" s="75">
        <v>497.78250000000003</v>
      </c>
      <c r="I6154" s="75">
        <v>481.72500000000002</v>
      </c>
      <c r="J6154" s="75">
        <v>454.96249999999998</v>
      </c>
      <c r="K6154" s="75">
        <v>374.67499999999995</v>
      </c>
      <c r="L6154" s="76">
        <v>100.872</v>
      </c>
      <c r="M6154" s="75">
        <v>481.72500000000002</v>
      </c>
      <c r="N6154" s="75">
        <v>481.72500000000002</v>
      </c>
      <c r="O6154" s="75">
        <v>481.72500000000002</v>
      </c>
      <c r="P6154" s="77">
        <v>100.872</v>
      </c>
      <c r="Q6154" s="77">
        <v>497.78250000000003</v>
      </c>
    </row>
    <row r="6155" spans="1:17" x14ac:dyDescent="0.2">
      <c r="A6155" s="19">
        <v>32300907</v>
      </c>
      <c r="B6155" s="19" t="s">
        <v>1721</v>
      </c>
      <c r="C6155" s="72" t="s">
        <v>49</v>
      </c>
      <c r="D6155" s="73">
        <v>164.5</v>
      </c>
      <c r="E6155" s="74">
        <v>138.98899999999998</v>
      </c>
      <c r="G6155" s="75">
        <v>109.44057000000001</v>
      </c>
      <c r="H6155" s="75">
        <v>505.89210000000003</v>
      </c>
      <c r="I6155" s="75">
        <v>489.57300000000004</v>
      </c>
      <c r="J6155" s="75">
        <v>462.37450000000001</v>
      </c>
      <c r="K6155" s="75">
        <v>380.779</v>
      </c>
      <c r="L6155" s="76">
        <v>100.872</v>
      </c>
      <c r="M6155" s="75">
        <v>489.57300000000004</v>
      </c>
      <c r="N6155" s="75">
        <v>489.57300000000004</v>
      </c>
      <c r="O6155" s="75">
        <v>489.57300000000004</v>
      </c>
      <c r="P6155" s="77">
        <v>100.872</v>
      </c>
      <c r="Q6155" s="77">
        <v>505.89210000000003</v>
      </c>
    </row>
    <row r="6156" spans="1:17" x14ac:dyDescent="0.2">
      <c r="A6156" s="19">
        <v>32300915</v>
      </c>
      <c r="B6156" s="19" t="s">
        <v>1430</v>
      </c>
      <c r="C6156" s="72"/>
      <c r="D6156" s="73">
        <v>1609.5</v>
      </c>
      <c r="E6156" s="74">
        <v>0</v>
      </c>
      <c r="G6156" s="75">
        <v>109.44057000000001</v>
      </c>
      <c r="H6156" s="75">
        <v>497.78250000000003</v>
      </c>
      <c r="I6156" s="75">
        <v>481.72500000000002</v>
      </c>
      <c r="J6156" s="75">
        <v>454.96249999999998</v>
      </c>
      <c r="K6156" s="75">
        <v>374.67499999999995</v>
      </c>
      <c r="L6156" s="76">
        <v>100.872</v>
      </c>
      <c r="M6156" s="75">
        <v>481.72500000000002</v>
      </c>
      <c r="N6156" s="75">
        <v>481.72500000000002</v>
      </c>
      <c r="O6156" s="75">
        <v>481.72500000000002</v>
      </c>
      <c r="P6156" s="77">
        <v>100.872</v>
      </c>
      <c r="Q6156" s="77">
        <v>497.78250000000003</v>
      </c>
    </row>
    <row r="6157" spans="1:17" x14ac:dyDescent="0.2">
      <c r="A6157" s="19">
        <v>32300956</v>
      </c>
      <c r="B6157" s="19" t="s">
        <v>4544</v>
      </c>
      <c r="C6157" s="20">
        <v>32555</v>
      </c>
      <c r="D6157" s="73">
        <v>807</v>
      </c>
      <c r="E6157" s="74">
        <v>665.27499999999998</v>
      </c>
      <c r="G6157" s="75">
        <v>0</v>
      </c>
      <c r="H6157" s="75">
        <v>566.56530000000009</v>
      </c>
      <c r="I6157" s="75">
        <v>548.2890000000001</v>
      </c>
      <c r="J6157" s="75">
        <v>517.82849999999996</v>
      </c>
      <c r="K6157" s="75">
        <v>426.447</v>
      </c>
      <c r="L6157" s="76">
        <v>0</v>
      </c>
      <c r="M6157" s="75">
        <v>548.2890000000001</v>
      </c>
      <c r="N6157" s="75">
        <v>548.2890000000001</v>
      </c>
      <c r="O6157" s="75">
        <v>548.2890000000001</v>
      </c>
      <c r="P6157" s="77">
        <v>0</v>
      </c>
      <c r="Q6157" s="77">
        <v>566.56530000000009</v>
      </c>
    </row>
    <row r="6158" spans="1:17" x14ac:dyDescent="0.2">
      <c r="A6158" s="19">
        <v>32300972</v>
      </c>
      <c r="B6158" s="19" t="s">
        <v>4621</v>
      </c>
      <c r="C6158" s="72"/>
      <c r="D6158" s="73">
        <v>1005.25</v>
      </c>
      <c r="E6158" s="74">
        <v>0</v>
      </c>
      <c r="G6158" s="75">
        <v>109.44057000000001</v>
      </c>
      <c r="H6158" s="75">
        <v>497.78250000000003</v>
      </c>
      <c r="I6158" s="75">
        <v>481.72500000000002</v>
      </c>
      <c r="J6158" s="75">
        <v>454.96249999999998</v>
      </c>
      <c r="K6158" s="75">
        <v>374.67499999999995</v>
      </c>
      <c r="L6158" s="76">
        <v>100.872</v>
      </c>
      <c r="M6158" s="75">
        <v>481.72500000000002</v>
      </c>
      <c r="N6158" s="75">
        <v>481.72500000000002</v>
      </c>
      <c r="O6158" s="75">
        <v>481.72500000000002</v>
      </c>
      <c r="P6158" s="77">
        <v>100.872</v>
      </c>
      <c r="Q6158" s="77">
        <v>497.78250000000003</v>
      </c>
    </row>
    <row r="6159" spans="1:17" x14ac:dyDescent="0.2">
      <c r="A6159" s="19">
        <v>32301004</v>
      </c>
      <c r="B6159" s="19" t="s">
        <v>2827</v>
      </c>
      <c r="C6159" s="72"/>
      <c r="D6159" s="73">
        <v>440.25</v>
      </c>
      <c r="E6159" s="74">
        <v>0</v>
      </c>
      <c r="G6159" s="75">
        <v>122.63351000000002</v>
      </c>
      <c r="H6159" s="75">
        <v>537.20519999999999</v>
      </c>
      <c r="I6159" s="75">
        <v>519.87599999999998</v>
      </c>
      <c r="J6159" s="75">
        <v>490.99399999999997</v>
      </c>
      <c r="K6159" s="75">
        <v>404.34799999999996</v>
      </c>
      <c r="L6159" s="76">
        <v>100.872</v>
      </c>
      <c r="M6159" s="75">
        <v>519.87599999999998</v>
      </c>
      <c r="N6159" s="75">
        <v>519.87599999999998</v>
      </c>
      <c r="O6159" s="75">
        <v>519.87599999999998</v>
      </c>
      <c r="P6159" s="77">
        <v>100.872</v>
      </c>
      <c r="Q6159" s="77">
        <v>537.20519999999999</v>
      </c>
    </row>
    <row r="6160" spans="1:17" x14ac:dyDescent="0.2">
      <c r="A6160" s="19">
        <v>32301012</v>
      </c>
      <c r="B6160" s="19" t="s">
        <v>3323</v>
      </c>
      <c r="C6160" s="72"/>
      <c r="D6160" s="73">
        <v>315.5</v>
      </c>
      <c r="E6160" s="74">
        <v>0</v>
      </c>
      <c r="G6160" s="75">
        <v>90.202450000000013</v>
      </c>
      <c r="H6160" s="75">
        <v>462.18210000000005</v>
      </c>
      <c r="I6160" s="75">
        <v>447.27300000000002</v>
      </c>
      <c r="J6160" s="75">
        <v>422.42450000000002</v>
      </c>
      <c r="K6160" s="75">
        <v>347.87900000000002</v>
      </c>
      <c r="L6160" s="76">
        <v>100.872</v>
      </c>
      <c r="M6160" s="75">
        <v>447.27300000000002</v>
      </c>
      <c r="N6160" s="75">
        <v>447.27300000000002</v>
      </c>
      <c r="O6160" s="75">
        <v>447.27300000000002</v>
      </c>
      <c r="P6160" s="77">
        <v>90.202450000000013</v>
      </c>
      <c r="Q6160" s="77">
        <v>462.18210000000005</v>
      </c>
    </row>
    <row r="6161" spans="1:17" x14ac:dyDescent="0.2">
      <c r="A6161" s="19">
        <v>32301038</v>
      </c>
      <c r="B6161" s="19" t="s">
        <v>4306</v>
      </c>
      <c r="C6161" s="20">
        <v>96372</v>
      </c>
      <c r="D6161" s="73">
        <v>121</v>
      </c>
      <c r="E6161" s="74">
        <v>77.590499999999992</v>
      </c>
      <c r="G6161" s="75">
        <v>90.202450000000013</v>
      </c>
      <c r="H6161" s="75">
        <v>428.26500000000004</v>
      </c>
      <c r="I6161" s="75">
        <v>414.45</v>
      </c>
      <c r="J6161" s="75">
        <v>391.42500000000001</v>
      </c>
      <c r="K6161" s="75">
        <v>322.34999999999997</v>
      </c>
      <c r="L6161" s="76">
        <v>100.872</v>
      </c>
      <c r="M6161" s="75">
        <v>414.45</v>
      </c>
      <c r="N6161" s="75">
        <v>414.45</v>
      </c>
      <c r="O6161" s="75">
        <v>414.45</v>
      </c>
      <c r="P6161" s="77">
        <v>90.202450000000013</v>
      </c>
      <c r="Q6161" s="77">
        <v>428.26500000000004</v>
      </c>
    </row>
    <row r="6162" spans="1:17" x14ac:dyDescent="0.2">
      <c r="A6162" s="19">
        <v>32301046</v>
      </c>
      <c r="B6162" s="19" t="s">
        <v>2885</v>
      </c>
      <c r="C6162" s="72"/>
      <c r="D6162" s="73">
        <v>265.25</v>
      </c>
      <c r="E6162" s="74">
        <v>0</v>
      </c>
      <c r="G6162" s="75">
        <v>0</v>
      </c>
      <c r="H6162" s="75">
        <v>462.18210000000005</v>
      </c>
      <c r="I6162" s="75">
        <v>447.27300000000002</v>
      </c>
      <c r="J6162" s="75">
        <v>422.42450000000002</v>
      </c>
      <c r="K6162" s="75">
        <v>347.87900000000002</v>
      </c>
      <c r="L6162" s="76">
        <v>0</v>
      </c>
      <c r="M6162" s="75">
        <v>447.27300000000002</v>
      </c>
      <c r="N6162" s="75">
        <v>447.27300000000002</v>
      </c>
      <c r="O6162" s="75">
        <v>447.27300000000002</v>
      </c>
      <c r="P6162" s="77">
        <v>0</v>
      </c>
      <c r="Q6162" s="77">
        <v>462.18210000000005</v>
      </c>
    </row>
    <row r="6163" spans="1:17" x14ac:dyDescent="0.2">
      <c r="A6163" s="19">
        <v>32301087</v>
      </c>
      <c r="B6163" s="19" t="s">
        <v>2748</v>
      </c>
      <c r="C6163" s="72"/>
      <c r="D6163" s="73">
        <v>121</v>
      </c>
      <c r="E6163" s="74">
        <v>0</v>
      </c>
      <c r="G6163" s="75">
        <v>0</v>
      </c>
      <c r="H6163" s="75">
        <v>487.52460000000008</v>
      </c>
      <c r="I6163" s="75">
        <v>471.79800000000006</v>
      </c>
      <c r="J6163" s="75">
        <v>445.58699999999999</v>
      </c>
      <c r="K6163" s="75">
        <v>366.95400000000001</v>
      </c>
      <c r="L6163" s="76">
        <v>0</v>
      </c>
      <c r="M6163" s="75">
        <v>471.79800000000006</v>
      </c>
      <c r="N6163" s="75">
        <v>471.79800000000006</v>
      </c>
      <c r="O6163" s="75">
        <v>471.79800000000006</v>
      </c>
      <c r="P6163" s="77">
        <v>0</v>
      </c>
      <c r="Q6163" s="77">
        <v>487.52460000000008</v>
      </c>
    </row>
    <row r="6164" spans="1:17" x14ac:dyDescent="0.2">
      <c r="A6164" s="19">
        <v>32301095</v>
      </c>
      <c r="B6164" s="19" t="s">
        <v>2179</v>
      </c>
      <c r="C6164" s="72"/>
      <c r="D6164" s="73">
        <v>1005.25</v>
      </c>
      <c r="E6164" s="74">
        <v>0</v>
      </c>
      <c r="G6164" s="75">
        <v>90.202450000000013</v>
      </c>
      <c r="H6164" s="75">
        <v>462.18210000000005</v>
      </c>
      <c r="I6164" s="75">
        <v>447.27300000000002</v>
      </c>
      <c r="J6164" s="75">
        <v>422.42450000000002</v>
      </c>
      <c r="K6164" s="75">
        <v>347.87900000000002</v>
      </c>
      <c r="L6164" s="76">
        <v>100.872</v>
      </c>
      <c r="M6164" s="75">
        <v>447.27300000000002</v>
      </c>
      <c r="N6164" s="75">
        <v>447.27300000000002</v>
      </c>
      <c r="O6164" s="75">
        <v>447.27300000000002</v>
      </c>
      <c r="P6164" s="77">
        <v>90.202450000000013</v>
      </c>
      <c r="Q6164" s="77">
        <v>462.18210000000005</v>
      </c>
    </row>
    <row r="6165" spans="1:17" x14ac:dyDescent="0.2">
      <c r="A6165" s="19">
        <v>32301103</v>
      </c>
      <c r="B6165" s="19" t="s">
        <v>2631</v>
      </c>
      <c r="C6165" s="72"/>
      <c r="D6165" s="73">
        <v>1823.25</v>
      </c>
      <c r="E6165" s="74">
        <v>0</v>
      </c>
      <c r="G6165" s="75">
        <v>90.202450000000013</v>
      </c>
      <c r="H6165" s="75">
        <v>433.1103</v>
      </c>
      <c r="I6165" s="75">
        <v>419.13900000000001</v>
      </c>
      <c r="J6165" s="75">
        <v>395.8535</v>
      </c>
      <c r="K6165" s="75">
        <v>325.99699999999996</v>
      </c>
      <c r="L6165" s="76">
        <v>100.872</v>
      </c>
      <c r="M6165" s="75">
        <v>419.13900000000001</v>
      </c>
      <c r="N6165" s="75">
        <v>419.13900000000001</v>
      </c>
      <c r="O6165" s="75">
        <v>419.13900000000001</v>
      </c>
      <c r="P6165" s="77">
        <v>90.202450000000013</v>
      </c>
      <c r="Q6165" s="77">
        <v>433.1103</v>
      </c>
    </row>
    <row r="6166" spans="1:17" x14ac:dyDescent="0.2">
      <c r="A6166" s="19">
        <v>32301111</v>
      </c>
      <c r="B6166" s="19" t="s">
        <v>2760</v>
      </c>
      <c r="C6166" s="72"/>
      <c r="D6166" s="73">
        <v>315.5</v>
      </c>
      <c r="E6166" s="74">
        <v>0</v>
      </c>
      <c r="G6166" s="75">
        <v>90.202450000000013</v>
      </c>
      <c r="H6166" s="75">
        <v>428.26500000000004</v>
      </c>
      <c r="I6166" s="75">
        <v>414.45</v>
      </c>
      <c r="J6166" s="75">
        <v>391.42500000000001</v>
      </c>
      <c r="K6166" s="75">
        <v>322.34999999999997</v>
      </c>
      <c r="L6166" s="76">
        <v>100.872</v>
      </c>
      <c r="M6166" s="75">
        <v>414.45</v>
      </c>
      <c r="N6166" s="75">
        <v>414.45</v>
      </c>
      <c r="O6166" s="75">
        <v>414.45</v>
      </c>
      <c r="P6166" s="77">
        <v>90.202450000000013</v>
      </c>
      <c r="Q6166" s="77">
        <v>428.26500000000004</v>
      </c>
    </row>
    <row r="6167" spans="1:17" x14ac:dyDescent="0.2">
      <c r="A6167" s="19">
        <v>32301137</v>
      </c>
      <c r="B6167" s="19" t="s">
        <v>4276</v>
      </c>
      <c r="C6167" s="72"/>
      <c r="D6167" s="73">
        <v>708</v>
      </c>
      <c r="E6167" s="74">
        <v>0</v>
      </c>
      <c r="G6167" s="75">
        <v>109.44057000000001</v>
      </c>
      <c r="H6167" s="75">
        <v>537.20519999999999</v>
      </c>
      <c r="I6167" s="75">
        <v>519.87599999999998</v>
      </c>
      <c r="J6167" s="75">
        <v>490.99399999999997</v>
      </c>
      <c r="K6167" s="75">
        <v>404.34799999999996</v>
      </c>
      <c r="L6167" s="76">
        <v>100.872</v>
      </c>
      <c r="M6167" s="75">
        <v>519.87599999999998</v>
      </c>
      <c r="N6167" s="75">
        <v>519.87599999999998</v>
      </c>
      <c r="O6167" s="75">
        <v>519.87599999999998</v>
      </c>
      <c r="P6167" s="77">
        <v>100.872</v>
      </c>
      <c r="Q6167" s="77">
        <v>537.20519999999999</v>
      </c>
    </row>
    <row r="6168" spans="1:17" x14ac:dyDescent="0.2">
      <c r="A6168" s="19">
        <v>32301145</v>
      </c>
      <c r="B6168" s="19" t="s">
        <v>1095</v>
      </c>
      <c r="C6168" s="72"/>
      <c r="D6168" s="73">
        <v>315.5</v>
      </c>
      <c r="E6168" s="74">
        <v>0</v>
      </c>
      <c r="G6168" s="75">
        <v>462.11409000000003</v>
      </c>
      <c r="H6168" s="75">
        <v>2267.8050000000003</v>
      </c>
      <c r="I6168" s="75">
        <v>2194.65</v>
      </c>
      <c r="J6168" s="75">
        <v>2072.7249999999999</v>
      </c>
      <c r="K6168" s="75">
        <v>1706.9499999999998</v>
      </c>
      <c r="L6168" s="76">
        <v>1468.0170000000001</v>
      </c>
      <c r="M6168" s="75">
        <v>2194.65</v>
      </c>
      <c r="N6168" s="75">
        <v>2194.65</v>
      </c>
      <c r="O6168" s="75">
        <v>2194.65</v>
      </c>
      <c r="P6168" s="77">
        <v>462.11409000000003</v>
      </c>
      <c r="Q6168" s="77">
        <v>2267.8050000000003</v>
      </c>
    </row>
    <row r="6169" spans="1:17" x14ac:dyDescent="0.2">
      <c r="A6169" s="19">
        <v>32301152</v>
      </c>
      <c r="B6169" s="19" t="s">
        <v>697</v>
      </c>
      <c r="C6169" s="72"/>
      <c r="D6169" s="73">
        <v>666.25</v>
      </c>
      <c r="E6169" s="74">
        <v>0</v>
      </c>
      <c r="G6169" s="75">
        <v>97.293180000000007</v>
      </c>
      <c r="H6169" s="75">
        <v>399.82560000000001</v>
      </c>
      <c r="I6169" s="75">
        <v>386.928</v>
      </c>
      <c r="J6169" s="75">
        <v>365.43200000000002</v>
      </c>
      <c r="K6169" s="75">
        <v>300.94400000000002</v>
      </c>
      <c r="L6169" s="76">
        <v>71.829000000000008</v>
      </c>
      <c r="M6169" s="75">
        <v>386.928</v>
      </c>
      <c r="N6169" s="75">
        <v>386.928</v>
      </c>
      <c r="O6169" s="75">
        <v>386.928</v>
      </c>
      <c r="P6169" s="77">
        <v>71.829000000000008</v>
      </c>
      <c r="Q6169" s="77">
        <v>399.82560000000001</v>
      </c>
    </row>
    <row r="6170" spans="1:17" x14ac:dyDescent="0.2">
      <c r="A6170" s="19">
        <v>32301160</v>
      </c>
      <c r="B6170" s="19" t="s">
        <v>811</v>
      </c>
      <c r="C6170" s="72"/>
      <c r="D6170" s="73">
        <v>242.75</v>
      </c>
      <c r="E6170" s="74">
        <v>0</v>
      </c>
      <c r="G6170" s="75">
        <v>97.293180000000007</v>
      </c>
      <c r="H6170" s="75">
        <v>394.78500000000003</v>
      </c>
      <c r="I6170" s="75">
        <v>382.05</v>
      </c>
      <c r="J6170" s="75">
        <v>360.82499999999999</v>
      </c>
      <c r="K6170" s="75">
        <v>297.14999999999998</v>
      </c>
      <c r="L6170" s="76">
        <v>71.829000000000008</v>
      </c>
      <c r="M6170" s="75">
        <v>382.05</v>
      </c>
      <c r="N6170" s="75">
        <v>382.05</v>
      </c>
      <c r="O6170" s="75">
        <v>382.05</v>
      </c>
      <c r="P6170" s="77">
        <v>71.829000000000008</v>
      </c>
      <c r="Q6170" s="77">
        <v>394.78500000000003</v>
      </c>
    </row>
    <row r="6171" spans="1:17" x14ac:dyDescent="0.2">
      <c r="A6171" s="19">
        <v>32301178</v>
      </c>
      <c r="B6171" s="19" t="s">
        <v>1484</v>
      </c>
      <c r="C6171" s="72"/>
      <c r="D6171" s="73">
        <v>754</v>
      </c>
      <c r="E6171" s="74">
        <v>0</v>
      </c>
      <c r="G6171" s="75">
        <v>0</v>
      </c>
      <c r="H6171" s="75">
        <v>426.05160000000001</v>
      </c>
      <c r="I6171" s="75">
        <v>412.30799999999999</v>
      </c>
      <c r="J6171" s="75">
        <v>389.40199999999999</v>
      </c>
      <c r="K6171" s="75">
        <v>320.68399999999997</v>
      </c>
      <c r="L6171" s="76">
        <v>0</v>
      </c>
      <c r="M6171" s="75">
        <v>412.30799999999999</v>
      </c>
      <c r="N6171" s="75">
        <v>412.30799999999999</v>
      </c>
      <c r="O6171" s="75">
        <v>412.30799999999999</v>
      </c>
      <c r="P6171" s="77">
        <v>0</v>
      </c>
      <c r="Q6171" s="77">
        <v>426.05160000000001</v>
      </c>
    </row>
    <row r="6172" spans="1:17" x14ac:dyDescent="0.2">
      <c r="A6172" s="19">
        <v>32301194</v>
      </c>
      <c r="B6172" s="19" t="s">
        <v>2260</v>
      </c>
      <c r="C6172" s="72"/>
      <c r="D6172" s="73">
        <v>490.5</v>
      </c>
      <c r="E6172" s="74">
        <v>0</v>
      </c>
      <c r="G6172" s="75">
        <v>0</v>
      </c>
      <c r="H6172" s="75">
        <v>449.38530000000003</v>
      </c>
      <c r="I6172" s="75">
        <v>434.88900000000001</v>
      </c>
      <c r="J6172" s="75">
        <v>410.7285</v>
      </c>
      <c r="K6172" s="75">
        <v>338.24699999999996</v>
      </c>
      <c r="L6172" s="76">
        <v>0</v>
      </c>
      <c r="M6172" s="75">
        <v>434.88900000000001</v>
      </c>
      <c r="N6172" s="75">
        <v>434.88900000000001</v>
      </c>
      <c r="O6172" s="75">
        <v>434.88900000000001</v>
      </c>
      <c r="P6172" s="77">
        <v>0</v>
      </c>
      <c r="Q6172" s="77">
        <v>449.38530000000003</v>
      </c>
    </row>
    <row r="6173" spans="1:17" x14ac:dyDescent="0.2">
      <c r="A6173" s="19">
        <v>32301202</v>
      </c>
      <c r="B6173" s="19" t="s">
        <v>1369</v>
      </c>
      <c r="C6173" s="72"/>
      <c r="D6173" s="73">
        <v>218</v>
      </c>
      <c r="E6173" s="74">
        <v>0</v>
      </c>
      <c r="G6173" s="75">
        <v>97.293180000000007</v>
      </c>
      <c r="H6173" s="75">
        <v>426.05160000000001</v>
      </c>
      <c r="I6173" s="75">
        <v>412.30799999999999</v>
      </c>
      <c r="J6173" s="75">
        <v>389.40199999999999</v>
      </c>
      <c r="K6173" s="75">
        <v>320.68399999999997</v>
      </c>
      <c r="L6173" s="76">
        <v>71.829000000000008</v>
      </c>
      <c r="M6173" s="75">
        <v>412.30799999999999</v>
      </c>
      <c r="N6173" s="75">
        <v>412.30799999999999</v>
      </c>
      <c r="O6173" s="75">
        <v>412.30799999999999</v>
      </c>
      <c r="P6173" s="77">
        <v>71.829000000000008</v>
      </c>
      <c r="Q6173" s="77">
        <v>426.05160000000001</v>
      </c>
    </row>
    <row r="6174" spans="1:17" x14ac:dyDescent="0.2">
      <c r="A6174" s="19">
        <v>32301210</v>
      </c>
      <c r="B6174" s="19" t="s">
        <v>1410</v>
      </c>
      <c r="C6174" s="72"/>
      <c r="D6174" s="73">
        <v>136</v>
      </c>
      <c r="E6174" s="74">
        <v>0</v>
      </c>
      <c r="G6174" s="75">
        <v>97.293180000000007</v>
      </c>
      <c r="H6174" s="75">
        <v>426.05160000000001</v>
      </c>
      <c r="I6174" s="75">
        <v>412.30799999999999</v>
      </c>
      <c r="J6174" s="75">
        <v>389.40199999999999</v>
      </c>
      <c r="K6174" s="75">
        <v>320.68399999999997</v>
      </c>
      <c r="L6174" s="76">
        <v>71.829000000000008</v>
      </c>
      <c r="M6174" s="75">
        <v>412.30799999999999</v>
      </c>
      <c r="N6174" s="75">
        <v>412.30799999999999</v>
      </c>
      <c r="O6174" s="75">
        <v>412.30799999999999</v>
      </c>
      <c r="P6174" s="77">
        <v>71.829000000000008</v>
      </c>
      <c r="Q6174" s="77">
        <v>426.05160000000001</v>
      </c>
    </row>
    <row r="6175" spans="1:17" x14ac:dyDescent="0.2">
      <c r="A6175" s="19">
        <v>32301228</v>
      </c>
      <c r="B6175" s="19" t="s">
        <v>1411</v>
      </c>
      <c r="C6175" s="72"/>
      <c r="D6175" s="73">
        <v>136</v>
      </c>
      <c r="E6175" s="74">
        <v>0</v>
      </c>
      <c r="G6175" s="75">
        <v>97.293180000000007</v>
      </c>
      <c r="H6175" s="75">
        <v>394.78500000000003</v>
      </c>
      <c r="I6175" s="75">
        <v>382.05</v>
      </c>
      <c r="J6175" s="75">
        <v>360.82499999999999</v>
      </c>
      <c r="K6175" s="75">
        <v>297.14999999999998</v>
      </c>
      <c r="L6175" s="76">
        <v>71.829000000000008</v>
      </c>
      <c r="M6175" s="75">
        <v>382.05</v>
      </c>
      <c r="N6175" s="75">
        <v>382.05</v>
      </c>
      <c r="O6175" s="75">
        <v>382.05</v>
      </c>
      <c r="P6175" s="77">
        <v>71.829000000000008</v>
      </c>
      <c r="Q6175" s="77">
        <v>394.78500000000003</v>
      </c>
    </row>
    <row r="6176" spans="1:17" x14ac:dyDescent="0.2">
      <c r="A6176" s="19">
        <v>32301244</v>
      </c>
      <c r="B6176" s="19" t="s">
        <v>1227</v>
      </c>
      <c r="C6176" s="20">
        <v>36430</v>
      </c>
      <c r="D6176" s="73">
        <v>1073.5</v>
      </c>
      <c r="E6176" s="74">
        <v>468.91249999999997</v>
      </c>
      <c r="G6176" s="75">
        <v>400.74652500000002</v>
      </c>
      <c r="H6176" s="75">
        <v>853.04250000000002</v>
      </c>
      <c r="I6176" s="75">
        <v>825.52500000000009</v>
      </c>
      <c r="J6176" s="75">
        <v>779.66250000000002</v>
      </c>
      <c r="K6176" s="75">
        <v>642.07499999999993</v>
      </c>
      <c r="L6176" s="74" t="s">
        <v>674</v>
      </c>
      <c r="M6176" s="75">
        <v>825.52500000000009</v>
      </c>
      <c r="N6176" s="75">
        <v>825.52500000000009</v>
      </c>
      <c r="O6176" s="75">
        <v>825.52500000000009</v>
      </c>
      <c r="P6176" s="75">
        <v>400.74652500000002</v>
      </c>
      <c r="Q6176" s="75">
        <v>853.04250000000002</v>
      </c>
    </row>
    <row r="6177" spans="1:17" x14ac:dyDescent="0.2">
      <c r="A6177" s="19">
        <v>32301269</v>
      </c>
      <c r="B6177" s="19" t="s">
        <v>4428</v>
      </c>
      <c r="C6177" s="72"/>
      <c r="D6177" s="73">
        <v>350.5</v>
      </c>
      <c r="E6177" s="74">
        <v>0</v>
      </c>
      <c r="G6177" s="75">
        <v>326.32565999999997</v>
      </c>
      <c r="H6177" s="75">
        <v>1430.3214</v>
      </c>
      <c r="I6177" s="75">
        <v>1384.182</v>
      </c>
      <c r="J6177" s="75">
        <v>1307.2829999999999</v>
      </c>
      <c r="K6177" s="75">
        <v>1076.586</v>
      </c>
      <c r="L6177" s="76">
        <v>567.45900000000006</v>
      </c>
      <c r="M6177" s="75">
        <v>1384.182</v>
      </c>
      <c r="N6177" s="75">
        <v>1384.182</v>
      </c>
      <c r="O6177" s="75">
        <v>1384.182</v>
      </c>
      <c r="P6177" s="77">
        <v>326.32565999999997</v>
      </c>
      <c r="Q6177" s="77">
        <v>1430.3214</v>
      </c>
    </row>
    <row r="6178" spans="1:17" x14ac:dyDescent="0.2">
      <c r="A6178" s="19">
        <v>32301277</v>
      </c>
      <c r="B6178" s="19" t="s">
        <v>4427</v>
      </c>
      <c r="C6178" s="72"/>
      <c r="D6178" s="73">
        <v>918.75</v>
      </c>
      <c r="E6178" s="74">
        <v>0</v>
      </c>
      <c r="G6178" s="75">
        <v>46.612519999999996</v>
      </c>
      <c r="H6178" s="75">
        <v>90.888900000000007</v>
      </c>
      <c r="I6178" s="75">
        <v>87.957000000000008</v>
      </c>
      <c r="J6178" s="75">
        <v>83.070499999999996</v>
      </c>
      <c r="K6178" s="75">
        <v>68.411000000000001</v>
      </c>
      <c r="L6178" s="76">
        <v>34.298999999999999</v>
      </c>
      <c r="M6178" s="75">
        <v>87.957000000000008</v>
      </c>
      <c r="N6178" s="75">
        <v>87.957000000000008</v>
      </c>
      <c r="O6178" s="75">
        <v>87.957000000000008</v>
      </c>
      <c r="P6178" s="77">
        <v>34.298999999999999</v>
      </c>
      <c r="Q6178" s="77">
        <v>90.888900000000007</v>
      </c>
    </row>
    <row r="6179" spans="1:17" x14ac:dyDescent="0.2">
      <c r="A6179" s="19">
        <v>32301327</v>
      </c>
      <c r="B6179" s="19" t="s">
        <v>940</v>
      </c>
      <c r="C6179" s="72"/>
      <c r="D6179" s="73">
        <v>186.25</v>
      </c>
      <c r="E6179" s="74">
        <v>0</v>
      </c>
      <c r="G6179" s="75">
        <v>46.612519999999996</v>
      </c>
      <c r="H6179" s="75">
        <v>90.888900000000007</v>
      </c>
      <c r="I6179" s="75">
        <v>87.957000000000008</v>
      </c>
      <c r="J6179" s="75">
        <v>83.070499999999996</v>
      </c>
      <c r="K6179" s="75">
        <v>68.411000000000001</v>
      </c>
      <c r="L6179" s="76">
        <v>34.298999999999999</v>
      </c>
      <c r="M6179" s="75">
        <v>87.957000000000008</v>
      </c>
      <c r="N6179" s="75">
        <v>87.957000000000008</v>
      </c>
      <c r="O6179" s="75">
        <v>87.957000000000008</v>
      </c>
      <c r="P6179" s="77">
        <v>34.298999999999999</v>
      </c>
      <c r="Q6179" s="77">
        <v>90.888900000000007</v>
      </c>
    </row>
    <row r="6180" spans="1:17" x14ac:dyDescent="0.2">
      <c r="A6180" s="19">
        <v>32301384</v>
      </c>
      <c r="B6180" s="19" t="s">
        <v>2247</v>
      </c>
      <c r="C6180" s="72"/>
      <c r="D6180" s="73">
        <v>876.5</v>
      </c>
      <c r="E6180" s="74">
        <v>0</v>
      </c>
      <c r="G6180" s="75">
        <v>46.612519999999996</v>
      </c>
      <c r="H6180" s="75">
        <v>90.888900000000007</v>
      </c>
      <c r="I6180" s="75">
        <v>87.957000000000008</v>
      </c>
      <c r="J6180" s="75">
        <v>83.070499999999996</v>
      </c>
      <c r="K6180" s="75">
        <v>68.411000000000001</v>
      </c>
      <c r="L6180" s="76">
        <v>34.298999999999999</v>
      </c>
      <c r="M6180" s="75">
        <v>87.957000000000008</v>
      </c>
      <c r="N6180" s="75">
        <v>87.957000000000008</v>
      </c>
      <c r="O6180" s="75">
        <v>87.957000000000008</v>
      </c>
      <c r="P6180" s="77">
        <v>34.298999999999999</v>
      </c>
      <c r="Q6180" s="77">
        <v>90.888900000000007</v>
      </c>
    </row>
    <row r="6181" spans="1:17" x14ac:dyDescent="0.2">
      <c r="A6181" s="19">
        <v>32301392</v>
      </c>
      <c r="B6181" s="19" t="s">
        <v>2246</v>
      </c>
      <c r="C6181" s="72"/>
      <c r="D6181" s="73">
        <v>2924.75</v>
      </c>
      <c r="E6181" s="74">
        <v>0</v>
      </c>
      <c r="G6181" s="75">
        <v>112.48217000000001</v>
      </c>
      <c r="H6181" s="75">
        <v>151.57140000000001</v>
      </c>
      <c r="I6181" s="75">
        <v>146.68199999999999</v>
      </c>
      <c r="J6181" s="75">
        <v>138.53299999999999</v>
      </c>
      <c r="K6181" s="75">
        <v>114.08599999999998</v>
      </c>
      <c r="L6181" s="76">
        <v>165.36600000000001</v>
      </c>
      <c r="M6181" s="75">
        <v>146.68199999999999</v>
      </c>
      <c r="N6181" s="75">
        <v>146.68199999999999</v>
      </c>
      <c r="O6181" s="75">
        <v>146.68199999999999</v>
      </c>
      <c r="P6181" s="77">
        <v>112.48217000000001</v>
      </c>
      <c r="Q6181" s="77">
        <v>165.36600000000001</v>
      </c>
    </row>
    <row r="6182" spans="1:17" x14ac:dyDescent="0.2">
      <c r="A6182" s="19">
        <v>32301434</v>
      </c>
      <c r="B6182" s="19" t="s">
        <v>2407</v>
      </c>
      <c r="C6182" s="72"/>
      <c r="D6182" s="73">
        <v>218.25</v>
      </c>
      <c r="E6182" s="74">
        <v>0</v>
      </c>
      <c r="G6182" s="75">
        <v>46.612519999999996</v>
      </c>
      <c r="H6182" s="75">
        <v>90.888900000000007</v>
      </c>
      <c r="I6182" s="75">
        <v>87.957000000000008</v>
      </c>
      <c r="J6182" s="75">
        <v>83.070499999999996</v>
      </c>
      <c r="K6182" s="75">
        <v>68.411000000000001</v>
      </c>
      <c r="L6182" s="76">
        <v>34.298999999999999</v>
      </c>
      <c r="M6182" s="75">
        <v>87.957000000000008</v>
      </c>
      <c r="N6182" s="75">
        <v>87.957000000000008</v>
      </c>
      <c r="O6182" s="75">
        <v>87.957000000000008</v>
      </c>
      <c r="P6182" s="77">
        <v>34.298999999999999</v>
      </c>
      <c r="Q6182" s="77">
        <v>90.888900000000007</v>
      </c>
    </row>
    <row r="6183" spans="1:17" x14ac:dyDescent="0.2">
      <c r="A6183" s="19">
        <v>32301442</v>
      </c>
      <c r="B6183" s="19" t="s">
        <v>3913</v>
      </c>
      <c r="C6183" s="72"/>
      <c r="D6183" s="73">
        <v>134.75</v>
      </c>
      <c r="E6183" s="74">
        <v>0</v>
      </c>
      <c r="G6183" s="75">
        <v>144.39545000000001</v>
      </c>
      <c r="H6183" s="75">
        <v>307.36500000000001</v>
      </c>
      <c r="I6183" s="75">
        <v>297.45000000000005</v>
      </c>
      <c r="J6183" s="75">
        <v>280.92500000000001</v>
      </c>
      <c r="K6183" s="75">
        <v>231.35</v>
      </c>
      <c r="L6183" s="74" t="s">
        <v>674</v>
      </c>
      <c r="M6183" s="75">
        <v>297.45000000000005</v>
      </c>
      <c r="N6183" s="75">
        <v>297.45000000000005</v>
      </c>
      <c r="O6183" s="75">
        <v>297.45000000000005</v>
      </c>
      <c r="P6183" s="75">
        <v>144.39545000000001</v>
      </c>
      <c r="Q6183" s="75">
        <v>307.36500000000001</v>
      </c>
    </row>
    <row r="6184" spans="1:17" x14ac:dyDescent="0.2">
      <c r="A6184" s="19">
        <v>32301459</v>
      </c>
      <c r="B6184" s="19" t="s">
        <v>2261</v>
      </c>
      <c r="C6184" s="72"/>
      <c r="D6184" s="73">
        <v>226.75</v>
      </c>
      <c r="E6184" s="74">
        <v>0</v>
      </c>
      <c r="G6184" s="75">
        <v>483.40528999999998</v>
      </c>
      <c r="H6184" s="75">
        <v>5378.3015999999998</v>
      </c>
      <c r="I6184" s="75">
        <v>5204.808</v>
      </c>
      <c r="J6184" s="75">
        <v>4915.652</v>
      </c>
      <c r="K6184" s="75">
        <v>4048.1839999999997</v>
      </c>
      <c r="L6184" s="76">
        <v>0</v>
      </c>
      <c r="M6184" s="75">
        <v>5204.808</v>
      </c>
      <c r="N6184" s="75">
        <v>5204.808</v>
      </c>
      <c r="O6184" s="75">
        <v>5204.808</v>
      </c>
      <c r="P6184" s="77">
        <v>0</v>
      </c>
      <c r="Q6184" s="77">
        <v>5378.3015999999998</v>
      </c>
    </row>
    <row r="6185" spans="1:17" x14ac:dyDescent="0.2">
      <c r="A6185" s="19">
        <v>32301475</v>
      </c>
      <c r="B6185" s="19" t="s">
        <v>1659</v>
      </c>
      <c r="C6185" s="72"/>
      <c r="D6185" s="73">
        <v>440.25</v>
      </c>
      <c r="E6185" s="74">
        <v>0</v>
      </c>
      <c r="G6185" s="75">
        <v>1280.96984</v>
      </c>
      <c r="H6185" s="75">
        <v>7171.2114000000001</v>
      </c>
      <c r="I6185" s="75">
        <v>6939.8819999999996</v>
      </c>
      <c r="J6185" s="75">
        <v>6554.3329999999996</v>
      </c>
      <c r="K6185" s="75">
        <v>5397.6859999999997</v>
      </c>
      <c r="L6185" s="76">
        <v>8917.6319999999996</v>
      </c>
      <c r="M6185" s="75">
        <v>6939.8819999999996</v>
      </c>
      <c r="N6185" s="75">
        <v>6939.8819999999996</v>
      </c>
      <c r="O6185" s="75">
        <v>6939.8819999999996</v>
      </c>
      <c r="P6185" s="77">
        <v>1280.96984</v>
      </c>
      <c r="Q6185" s="77">
        <v>8917.6319999999996</v>
      </c>
    </row>
    <row r="6186" spans="1:17" x14ac:dyDescent="0.2">
      <c r="A6186" s="19">
        <v>32301517</v>
      </c>
      <c r="B6186" s="19" t="s">
        <v>2290</v>
      </c>
      <c r="C6186" s="72"/>
      <c r="D6186" s="73">
        <v>33</v>
      </c>
      <c r="E6186" s="74">
        <v>0</v>
      </c>
      <c r="G6186" s="75">
        <v>718.52097000000003</v>
      </c>
      <c r="H6186" s="75">
        <v>5516.9088000000002</v>
      </c>
      <c r="I6186" s="75">
        <v>5338.9440000000004</v>
      </c>
      <c r="J6186" s="75">
        <v>5042.3359999999993</v>
      </c>
      <c r="K6186" s="75">
        <v>4152.5119999999997</v>
      </c>
      <c r="L6186" s="76">
        <v>0</v>
      </c>
      <c r="M6186" s="75">
        <v>5338.9440000000004</v>
      </c>
      <c r="N6186" s="75">
        <v>5338.9440000000004</v>
      </c>
      <c r="O6186" s="75">
        <v>5338.9440000000004</v>
      </c>
      <c r="P6186" s="77">
        <v>0</v>
      </c>
      <c r="Q6186" s="77">
        <v>5516.9088000000002</v>
      </c>
    </row>
    <row r="6187" spans="1:17" x14ac:dyDescent="0.2">
      <c r="A6187" s="19">
        <v>32301525</v>
      </c>
      <c r="B6187" s="19" t="s">
        <v>113</v>
      </c>
      <c r="C6187" s="72"/>
      <c r="D6187" s="73">
        <v>8.5</v>
      </c>
      <c r="E6187" s="74">
        <v>0</v>
      </c>
      <c r="G6187" s="75">
        <v>1305.2836299999999</v>
      </c>
      <c r="H6187" s="75">
        <v>22888.155599999998</v>
      </c>
      <c r="I6187" s="75">
        <v>22149.827999999998</v>
      </c>
      <c r="J6187" s="75">
        <v>20919.281999999999</v>
      </c>
      <c r="K6187" s="75">
        <v>17227.643999999997</v>
      </c>
      <c r="L6187" s="76">
        <v>8917.6319999999996</v>
      </c>
      <c r="M6187" s="75">
        <v>22149.827999999998</v>
      </c>
      <c r="N6187" s="75">
        <v>22149.827999999998</v>
      </c>
      <c r="O6187" s="75">
        <v>22149.827999999998</v>
      </c>
      <c r="P6187" s="77">
        <v>1305.2836299999999</v>
      </c>
      <c r="Q6187" s="77">
        <v>22888.155599999998</v>
      </c>
    </row>
    <row r="6188" spans="1:17" x14ac:dyDescent="0.2">
      <c r="A6188" s="19">
        <v>32301657</v>
      </c>
      <c r="B6188" s="19" t="s">
        <v>2696</v>
      </c>
      <c r="C6188" s="72"/>
      <c r="D6188" s="73">
        <v>26.75</v>
      </c>
      <c r="E6188" s="74">
        <v>0</v>
      </c>
      <c r="G6188" s="75">
        <v>1506.96072</v>
      </c>
      <c r="H6188" s="75">
        <v>34692.654900000001</v>
      </c>
      <c r="I6188" s="75">
        <v>33573.537000000004</v>
      </c>
      <c r="J6188" s="75">
        <v>31708.340499999998</v>
      </c>
      <c r="K6188" s="75">
        <v>26112.751</v>
      </c>
      <c r="L6188" s="76">
        <v>14345.973</v>
      </c>
      <c r="M6188" s="75">
        <v>33573.537000000004</v>
      </c>
      <c r="N6188" s="75">
        <v>33573.537000000004</v>
      </c>
      <c r="O6188" s="75">
        <v>33573.537000000004</v>
      </c>
      <c r="P6188" s="77">
        <v>1506.96072</v>
      </c>
      <c r="Q6188" s="77">
        <v>34692.654900000001</v>
      </c>
    </row>
    <row r="6189" spans="1:17" x14ac:dyDescent="0.2">
      <c r="A6189" s="19">
        <v>32301665</v>
      </c>
      <c r="B6189" s="19" t="s">
        <v>4507</v>
      </c>
      <c r="C6189" s="72"/>
      <c r="D6189" s="73">
        <v>3.25</v>
      </c>
      <c r="E6189" s="74">
        <v>0</v>
      </c>
      <c r="G6189" s="75">
        <v>994.16597000000002</v>
      </c>
      <c r="H6189" s="75">
        <v>4408.0512000000008</v>
      </c>
      <c r="I6189" s="75">
        <v>4265.8560000000007</v>
      </c>
      <c r="J6189" s="75">
        <v>4028.864</v>
      </c>
      <c r="K6189" s="75">
        <v>3317.8879999999999</v>
      </c>
      <c r="L6189" s="76">
        <v>2494.152</v>
      </c>
      <c r="M6189" s="75">
        <v>4265.8560000000007</v>
      </c>
      <c r="N6189" s="75">
        <v>4265.8560000000007</v>
      </c>
      <c r="O6189" s="75">
        <v>4265.8560000000007</v>
      </c>
      <c r="P6189" s="77">
        <v>994.16597000000002</v>
      </c>
      <c r="Q6189" s="77">
        <v>4408.0512000000008</v>
      </c>
    </row>
    <row r="6190" spans="1:17" x14ac:dyDescent="0.2">
      <c r="A6190" s="19">
        <v>32301681</v>
      </c>
      <c r="B6190" s="19" t="s">
        <v>1182</v>
      </c>
      <c r="C6190" s="72"/>
      <c r="D6190" s="73">
        <v>9.75</v>
      </c>
      <c r="E6190" s="74">
        <v>0</v>
      </c>
      <c r="G6190" s="75">
        <v>588.54960000000005</v>
      </c>
      <c r="H6190" s="75">
        <v>0</v>
      </c>
      <c r="I6190" s="75">
        <v>0</v>
      </c>
      <c r="J6190" s="75">
        <v>0</v>
      </c>
      <c r="K6190" s="75">
        <v>0</v>
      </c>
      <c r="L6190" s="76">
        <v>278.64000000000004</v>
      </c>
      <c r="M6190" s="75">
        <v>0</v>
      </c>
      <c r="N6190" s="75">
        <v>0</v>
      </c>
      <c r="O6190" s="75">
        <v>0</v>
      </c>
      <c r="P6190" s="77">
        <v>0</v>
      </c>
      <c r="Q6190" s="77">
        <v>588.54960000000005</v>
      </c>
    </row>
    <row r="6191" spans="1:17" x14ac:dyDescent="0.2">
      <c r="A6191" s="19">
        <v>32301707</v>
      </c>
      <c r="B6191" s="19" t="s">
        <v>4982</v>
      </c>
      <c r="C6191" s="72"/>
      <c r="D6191" s="73">
        <v>5.5</v>
      </c>
      <c r="E6191" s="74">
        <v>0</v>
      </c>
      <c r="G6191" s="75">
        <v>15.07305</v>
      </c>
      <c r="H6191" s="75">
        <v>32.085000000000001</v>
      </c>
      <c r="I6191" s="75">
        <v>31.050000000000004</v>
      </c>
      <c r="J6191" s="75">
        <v>29.324999999999999</v>
      </c>
      <c r="K6191" s="75">
        <v>24.15</v>
      </c>
      <c r="L6191" s="74" t="s">
        <v>674</v>
      </c>
      <c r="M6191" s="75">
        <v>31.050000000000004</v>
      </c>
      <c r="N6191" s="75">
        <v>31.050000000000004</v>
      </c>
      <c r="O6191" s="75">
        <v>31.050000000000004</v>
      </c>
      <c r="P6191" s="75">
        <v>15.07305</v>
      </c>
      <c r="Q6191" s="75">
        <v>32.085000000000001</v>
      </c>
    </row>
    <row r="6192" spans="1:17" x14ac:dyDescent="0.2">
      <c r="A6192" s="19">
        <v>32301715</v>
      </c>
      <c r="B6192" s="19" t="s">
        <v>5493</v>
      </c>
      <c r="C6192" s="20">
        <v>99291</v>
      </c>
      <c r="D6192" s="73">
        <v>3021.25</v>
      </c>
      <c r="E6192" s="74">
        <v>882.87799999999993</v>
      </c>
      <c r="G6192" s="75">
        <v>22.907050000000002</v>
      </c>
      <c r="H6192" s="75">
        <v>185.30250000000001</v>
      </c>
      <c r="I6192" s="75">
        <v>179.32500000000002</v>
      </c>
      <c r="J6192" s="75">
        <v>169.36249999999998</v>
      </c>
      <c r="K6192" s="75">
        <v>139.47499999999999</v>
      </c>
      <c r="L6192" s="76">
        <v>0</v>
      </c>
      <c r="M6192" s="75">
        <v>179.32500000000002</v>
      </c>
      <c r="N6192" s="75">
        <v>179.32500000000002</v>
      </c>
      <c r="O6192" s="75">
        <v>179.32500000000002</v>
      </c>
      <c r="P6192" s="77">
        <v>0</v>
      </c>
      <c r="Q6192" s="77">
        <v>185.30250000000001</v>
      </c>
    </row>
    <row r="6193" spans="1:17" x14ac:dyDescent="0.2">
      <c r="A6193" s="19">
        <v>32301723</v>
      </c>
      <c r="B6193" s="19" t="s">
        <v>1861</v>
      </c>
      <c r="C6193" s="20">
        <v>92960</v>
      </c>
      <c r="D6193" s="73">
        <v>1725</v>
      </c>
      <c r="E6193" s="74">
        <v>676.36099999999988</v>
      </c>
      <c r="G6193" s="75">
        <v>556.36567000000002</v>
      </c>
      <c r="H6193" s="75">
        <v>887.76870000000008</v>
      </c>
      <c r="I6193" s="75">
        <v>859.13100000000009</v>
      </c>
      <c r="J6193" s="75">
        <v>811.40150000000006</v>
      </c>
      <c r="K6193" s="75">
        <v>668.21299999999997</v>
      </c>
      <c r="L6193" s="76">
        <v>331.31700000000001</v>
      </c>
      <c r="M6193" s="75">
        <v>859.13100000000009</v>
      </c>
      <c r="N6193" s="75">
        <v>859.13100000000009</v>
      </c>
      <c r="O6193" s="75">
        <v>859.13100000000009</v>
      </c>
      <c r="P6193" s="77">
        <v>331.31700000000001</v>
      </c>
      <c r="Q6193" s="77">
        <v>887.76870000000008</v>
      </c>
    </row>
    <row r="6194" spans="1:17" x14ac:dyDescent="0.2">
      <c r="A6194" s="19">
        <v>32301731</v>
      </c>
      <c r="B6194" s="19" t="s">
        <v>3315</v>
      </c>
      <c r="C6194" s="72"/>
      <c r="D6194" s="73">
        <v>32.25</v>
      </c>
      <c r="E6194" s="74">
        <v>0</v>
      </c>
      <c r="G6194" s="75">
        <v>331.38231999999999</v>
      </c>
      <c r="H6194" s="75">
        <v>886.12260000000015</v>
      </c>
      <c r="I6194" s="75">
        <v>857.53800000000001</v>
      </c>
      <c r="J6194" s="75">
        <v>809.89700000000005</v>
      </c>
      <c r="K6194" s="75">
        <v>666.97400000000005</v>
      </c>
      <c r="L6194" s="76">
        <v>100.872</v>
      </c>
      <c r="M6194" s="75">
        <v>857.53800000000001</v>
      </c>
      <c r="N6194" s="75">
        <v>857.53800000000001</v>
      </c>
      <c r="O6194" s="75">
        <v>857.53800000000001</v>
      </c>
      <c r="P6194" s="77">
        <v>100.872</v>
      </c>
      <c r="Q6194" s="77">
        <v>886.12260000000015</v>
      </c>
    </row>
    <row r="6195" spans="1:17" x14ac:dyDescent="0.2">
      <c r="A6195" s="19">
        <v>32301764</v>
      </c>
      <c r="B6195" s="19" t="s">
        <v>1985</v>
      </c>
      <c r="C6195" s="72"/>
      <c r="D6195" s="73">
        <v>2.25</v>
      </c>
      <c r="E6195" s="74">
        <v>0</v>
      </c>
      <c r="G6195" s="75">
        <v>331.38231999999999</v>
      </c>
      <c r="H6195" s="75">
        <v>879.54750000000001</v>
      </c>
      <c r="I6195" s="75">
        <v>851.17500000000007</v>
      </c>
      <c r="J6195" s="75">
        <v>803.88749999999993</v>
      </c>
      <c r="K6195" s="75">
        <v>662.02499999999998</v>
      </c>
      <c r="L6195" s="76">
        <v>100.872</v>
      </c>
      <c r="M6195" s="75">
        <v>851.17500000000007</v>
      </c>
      <c r="N6195" s="75">
        <v>851.17500000000007</v>
      </c>
      <c r="O6195" s="75">
        <v>851.17500000000007</v>
      </c>
      <c r="P6195" s="77">
        <v>100.872</v>
      </c>
      <c r="Q6195" s="77">
        <v>879.54750000000001</v>
      </c>
    </row>
    <row r="6196" spans="1:17" x14ac:dyDescent="0.2">
      <c r="A6196" s="19">
        <v>32301780</v>
      </c>
      <c r="B6196" s="19" t="s">
        <v>1358</v>
      </c>
      <c r="C6196" s="72"/>
      <c r="D6196" s="73">
        <v>4.25</v>
      </c>
      <c r="E6196" s="74">
        <v>0</v>
      </c>
      <c r="G6196" s="75">
        <v>72.523150000000001</v>
      </c>
      <c r="H6196" s="75">
        <v>215.5275</v>
      </c>
      <c r="I6196" s="75">
        <v>208.57500000000002</v>
      </c>
      <c r="J6196" s="75">
        <v>196.98749999999998</v>
      </c>
      <c r="K6196" s="75">
        <v>162.22499999999999</v>
      </c>
      <c r="L6196" s="76">
        <v>0</v>
      </c>
      <c r="M6196" s="75">
        <v>208.57500000000002</v>
      </c>
      <c r="N6196" s="75">
        <v>208.57500000000002</v>
      </c>
      <c r="O6196" s="75">
        <v>208.57500000000002</v>
      </c>
      <c r="P6196" s="77">
        <v>0</v>
      </c>
      <c r="Q6196" s="77">
        <v>215.5275</v>
      </c>
    </row>
    <row r="6197" spans="1:17" x14ac:dyDescent="0.2">
      <c r="A6197" s="19">
        <v>32301780</v>
      </c>
      <c r="B6197" s="19" t="s">
        <v>1358</v>
      </c>
      <c r="C6197" s="72"/>
      <c r="D6197" s="73">
        <v>4.25</v>
      </c>
      <c r="E6197" s="74">
        <v>0</v>
      </c>
      <c r="G6197" s="75">
        <v>9.2198499999999992</v>
      </c>
      <c r="H6197" s="75">
        <v>58.822500000000005</v>
      </c>
      <c r="I6197" s="75">
        <v>56.925000000000004</v>
      </c>
      <c r="J6197" s="75">
        <v>53.762499999999996</v>
      </c>
      <c r="K6197" s="75">
        <v>44.274999999999999</v>
      </c>
      <c r="L6197" s="76">
        <v>0</v>
      </c>
      <c r="M6197" s="75">
        <v>56.925000000000004</v>
      </c>
      <c r="N6197" s="75">
        <v>56.925000000000004</v>
      </c>
      <c r="O6197" s="75">
        <v>56.925000000000004</v>
      </c>
      <c r="P6197" s="77">
        <v>0</v>
      </c>
      <c r="Q6197" s="77">
        <v>58.822500000000005</v>
      </c>
    </row>
    <row r="6198" spans="1:17" x14ac:dyDescent="0.2">
      <c r="A6198" s="19">
        <v>32301798</v>
      </c>
      <c r="B6198" s="19" t="s">
        <v>557</v>
      </c>
      <c r="C6198" s="72"/>
      <c r="D6198" s="73">
        <v>4.25</v>
      </c>
      <c r="E6198" s="74">
        <v>0</v>
      </c>
      <c r="G6198" s="75">
        <v>236.12321</v>
      </c>
      <c r="H6198" s="75">
        <v>619.48230000000001</v>
      </c>
      <c r="I6198" s="75">
        <v>599.49900000000002</v>
      </c>
      <c r="J6198" s="75">
        <v>566.19349999999997</v>
      </c>
      <c r="K6198" s="75">
        <v>466.27699999999999</v>
      </c>
      <c r="L6198" s="76">
        <v>331.31700000000001</v>
      </c>
      <c r="M6198" s="75">
        <v>599.49900000000002</v>
      </c>
      <c r="N6198" s="75">
        <v>599.49900000000002</v>
      </c>
      <c r="O6198" s="75">
        <v>599.49900000000002</v>
      </c>
      <c r="P6198" s="77">
        <v>236.12321</v>
      </c>
      <c r="Q6198" s="77">
        <v>619.48230000000001</v>
      </c>
    </row>
    <row r="6199" spans="1:17" x14ac:dyDescent="0.2">
      <c r="A6199" s="19">
        <v>32301798</v>
      </c>
      <c r="B6199" s="19" t="s">
        <v>557</v>
      </c>
      <c r="C6199" s="72"/>
      <c r="D6199" s="73">
        <v>4.25</v>
      </c>
      <c r="E6199" s="74">
        <v>0</v>
      </c>
      <c r="G6199" s="75">
        <v>24.61795</v>
      </c>
      <c r="H6199" s="75">
        <v>181.58250000000001</v>
      </c>
      <c r="I6199" s="75">
        <v>175.72499999999999</v>
      </c>
      <c r="J6199" s="75">
        <v>165.96250000000001</v>
      </c>
      <c r="K6199" s="75">
        <v>136.67499999999998</v>
      </c>
      <c r="L6199" s="76">
        <v>0</v>
      </c>
      <c r="M6199" s="75">
        <v>175.72499999999999</v>
      </c>
      <c r="N6199" s="75">
        <v>175.72499999999999</v>
      </c>
      <c r="O6199" s="75">
        <v>175.72499999999999</v>
      </c>
      <c r="P6199" s="77">
        <v>0</v>
      </c>
      <c r="Q6199" s="77">
        <v>181.58250000000001</v>
      </c>
    </row>
    <row r="6200" spans="1:17" x14ac:dyDescent="0.2">
      <c r="A6200" s="19">
        <v>32301814</v>
      </c>
      <c r="B6200" s="19" t="s">
        <v>3897</v>
      </c>
      <c r="C6200" s="72"/>
      <c r="D6200" s="73">
        <v>677.75</v>
      </c>
      <c r="E6200" s="74">
        <v>0</v>
      </c>
      <c r="G6200" s="75">
        <v>0</v>
      </c>
      <c r="H6200" s="75">
        <v>1835.5410000000002</v>
      </c>
      <c r="I6200" s="75">
        <v>1776.3300000000002</v>
      </c>
      <c r="J6200" s="75">
        <v>1677.645</v>
      </c>
      <c r="K6200" s="75">
        <v>1381.59</v>
      </c>
      <c r="L6200" s="76">
        <v>0</v>
      </c>
      <c r="M6200" s="75">
        <v>1776.3300000000002</v>
      </c>
      <c r="N6200" s="75">
        <v>1776.3300000000002</v>
      </c>
      <c r="O6200" s="75">
        <v>1776.3300000000002</v>
      </c>
      <c r="P6200" s="77">
        <v>0</v>
      </c>
      <c r="Q6200" s="77">
        <v>1835.5410000000002</v>
      </c>
    </row>
    <row r="6201" spans="1:17" x14ac:dyDescent="0.2">
      <c r="A6201" s="19">
        <v>32301822</v>
      </c>
      <c r="B6201" s="19" t="s">
        <v>2285</v>
      </c>
      <c r="C6201" s="72"/>
      <c r="D6201" s="73">
        <v>4.25</v>
      </c>
      <c r="E6201" s="74">
        <v>0</v>
      </c>
      <c r="G6201" s="75">
        <v>0</v>
      </c>
      <c r="H6201" s="75">
        <v>2116.4475000000002</v>
      </c>
      <c r="I6201" s="75">
        <v>2048.1750000000002</v>
      </c>
      <c r="J6201" s="75">
        <v>1934.3875</v>
      </c>
      <c r="K6201" s="75">
        <v>1593.0249999999999</v>
      </c>
      <c r="L6201" s="76">
        <v>0</v>
      </c>
      <c r="M6201" s="75">
        <v>2048.1750000000002</v>
      </c>
      <c r="N6201" s="75">
        <v>2048.1750000000002</v>
      </c>
      <c r="O6201" s="75">
        <v>2048.1750000000002</v>
      </c>
      <c r="P6201" s="77">
        <v>0</v>
      </c>
      <c r="Q6201" s="77">
        <v>2116.4475000000002</v>
      </c>
    </row>
    <row r="6202" spans="1:17" x14ac:dyDescent="0.2">
      <c r="A6202" s="19">
        <v>32301848</v>
      </c>
      <c r="B6202" s="19" t="s">
        <v>1987</v>
      </c>
      <c r="C6202" s="72"/>
      <c r="D6202" s="73">
        <v>5.5</v>
      </c>
      <c r="E6202" s="74">
        <v>0</v>
      </c>
      <c r="G6202" s="75">
        <v>14.52364</v>
      </c>
      <c r="H6202" s="75">
        <v>227.85000000000002</v>
      </c>
      <c r="I6202" s="75">
        <v>220.5</v>
      </c>
      <c r="J6202" s="75">
        <v>208.25</v>
      </c>
      <c r="K6202" s="75">
        <v>171.5</v>
      </c>
      <c r="L6202" s="76">
        <v>0</v>
      </c>
      <c r="M6202" s="75">
        <v>220.5</v>
      </c>
      <c r="N6202" s="75">
        <v>220.5</v>
      </c>
      <c r="O6202" s="75">
        <v>220.5</v>
      </c>
      <c r="P6202" s="77">
        <v>0</v>
      </c>
      <c r="Q6202" s="77">
        <v>227.85000000000002</v>
      </c>
    </row>
    <row r="6203" spans="1:17" x14ac:dyDescent="0.2">
      <c r="A6203" s="19">
        <v>32301855</v>
      </c>
      <c r="B6203" s="19" t="s">
        <v>275</v>
      </c>
      <c r="C6203" s="72"/>
      <c r="D6203" s="73">
        <v>6.5</v>
      </c>
      <c r="E6203" s="74">
        <v>0</v>
      </c>
      <c r="G6203" s="75">
        <v>5.9068880000000004</v>
      </c>
      <c r="H6203" s="75">
        <v>12.573600000000001</v>
      </c>
      <c r="I6203" s="75">
        <v>12.168000000000001</v>
      </c>
      <c r="J6203" s="75">
        <v>11.491999999999999</v>
      </c>
      <c r="K6203" s="75">
        <v>9.4639999999999986</v>
      </c>
      <c r="L6203" s="74" t="s">
        <v>674</v>
      </c>
      <c r="M6203" s="75">
        <v>12.168000000000001</v>
      </c>
      <c r="N6203" s="75">
        <v>12.168000000000001</v>
      </c>
      <c r="O6203" s="75">
        <v>12.168000000000001</v>
      </c>
      <c r="P6203" s="75">
        <v>5.9068880000000004</v>
      </c>
      <c r="Q6203" s="75">
        <v>12.573600000000001</v>
      </c>
    </row>
    <row r="6204" spans="1:17" x14ac:dyDescent="0.2">
      <c r="A6204" s="19">
        <v>32301855</v>
      </c>
      <c r="B6204" s="19" t="s">
        <v>275</v>
      </c>
      <c r="C6204" s="72"/>
      <c r="D6204" s="73">
        <v>6.5</v>
      </c>
      <c r="E6204" s="74">
        <v>0</v>
      </c>
      <c r="G6204" s="75">
        <v>4.0893839999999999</v>
      </c>
      <c r="H6204" s="75">
        <v>8.7048000000000005</v>
      </c>
      <c r="I6204" s="75">
        <v>8.4240000000000013</v>
      </c>
      <c r="J6204" s="75">
        <v>7.9559999999999995</v>
      </c>
      <c r="K6204" s="75">
        <v>6.5519999999999996</v>
      </c>
      <c r="L6204" s="74" t="s">
        <v>674</v>
      </c>
      <c r="M6204" s="75">
        <v>8.4240000000000013</v>
      </c>
      <c r="N6204" s="75">
        <v>8.4240000000000013</v>
      </c>
      <c r="O6204" s="75">
        <v>8.4240000000000013</v>
      </c>
      <c r="P6204" s="75">
        <v>4.0893839999999999</v>
      </c>
      <c r="Q6204" s="75">
        <v>8.7048000000000005</v>
      </c>
    </row>
    <row r="6205" spans="1:17" x14ac:dyDescent="0.2">
      <c r="A6205" s="19">
        <v>32301863</v>
      </c>
      <c r="B6205" s="19" t="s">
        <v>561</v>
      </c>
      <c r="C6205" s="72"/>
      <c r="D6205" s="73">
        <v>4.25</v>
      </c>
      <c r="E6205" s="74">
        <v>0</v>
      </c>
      <c r="G6205" s="75">
        <v>64.86211999999999</v>
      </c>
      <c r="H6205" s="75">
        <v>225.84120000000001</v>
      </c>
      <c r="I6205" s="75">
        <v>218.55600000000001</v>
      </c>
      <c r="J6205" s="75">
        <v>206.41399999999999</v>
      </c>
      <c r="K6205" s="75">
        <v>169.988</v>
      </c>
      <c r="L6205" s="76">
        <v>62.658000000000008</v>
      </c>
      <c r="M6205" s="75">
        <v>218.55600000000001</v>
      </c>
      <c r="N6205" s="75">
        <v>218.55600000000001</v>
      </c>
      <c r="O6205" s="75">
        <v>218.55600000000001</v>
      </c>
      <c r="P6205" s="77">
        <v>62.658000000000008</v>
      </c>
      <c r="Q6205" s="77">
        <v>225.84120000000001</v>
      </c>
    </row>
    <row r="6206" spans="1:17" x14ac:dyDescent="0.2">
      <c r="A6206" s="19">
        <v>32301871</v>
      </c>
      <c r="B6206" s="19" t="s">
        <v>778</v>
      </c>
      <c r="C6206" s="72"/>
      <c r="D6206" s="73">
        <v>7.5</v>
      </c>
      <c r="E6206" s="74">
        <v>0</v>
      </c>
      <c r="G6206" s="75">
        <v>124.64856999999999</v>
      </c>
      <c r="H6206" s="75">
        <v>409.73939999999999</v>
      </c>
      <c r="I6206" s="75">
        <v>396.52199999999999</v>
      </c>
      <c r="J6206" s="75">
        <v>374.49299999999999</v>
      </c>
      <c r="K6206" s="75">
        <v>308.40599999999995</v>
      </c>
      <c r="L6206" s="76">
        <v>115.164</v>
      </c>
      <c r="M6206" s="75">
        <v>396.52199999999999</v>
      </c>
      <c r="N6206" s="75">
        <v>396.52199999999999</v>
      </c>
      <c r="O6206" s="75">
        <v>396.52199999999999</v>
      </c>
      <c r="P6206" s="77">
        <v>115.164</v>
      </c>
      <c r="Q6206" s="77">
        <v>409.73939999999999</v>
      </c>
    </row>
    <row r="6207" spans="1:17" x14ac:dyDescent="0.2">
      <c r="A6207" s="19">
        <v>32301889</v>
      </c>
      <c r="B6207" s="19" t="s">
        <v>556</v>
      </c>
      <c r="C6207" s="72"/>
      <c r="D6207" s="73">
        <v>4.25</v>
      </c>
      <c r="E6207" s="74">
        <v>0</v>
      </c>
      <c r="G6207" s="75">
        <v>186.46909000000002</v>
      </c>
      <c r="H6207" s="75">
        <v>693.8823000000001</v>
      </c>
      <c r="I6207" s="75">
        <v>671.49900000000002</v>
      </c>
      <c r="J6207" s="75">
        <v>634.19349999999997</v>
      </c>
      <c r="K6207" s="75">
        <v>522.27699999999993</v>
      </c>
      <c r="L6207" s="76">
        <v>201.006</v>
      </c>
      <c r="M6207" s="75">
        <v>671.49900000000002</v>
      </c>
      <c r="N6207" s="75">
        <v>671.49900000000002</v>
      </c>
      <c r="O6207" s="75">
        <v>671.49900000000002</v>
      </c>
      <c r="P6207" s="77">
        <v>186.46909000000002</v>
      </c>
      <c r="Q6207" s="77">
        <v>693.8823000000001</v>
      </c>
    </row>
    <row r="6208" spans="1:17" x14ac:dyDescent="0.2">
      <c r="A6208" s="19">
        <v>32301889</v>
      </c>
      <c r="B6208" s="19" t="s">
        <v>556</v>
      </c>
      <c r="C6208" s="72"/>
      <c r="D6208" s="73">
        <v>4.25</v>
      </c>
      <c r="E6208" s="74">
        <v>0</v>
      </c>
      <c r="G6208" s="75">
        <v>342.54118999999997</v>
      </c>
      <c r="H6208" s="75">
        <v>1122.8634000000002</v>
      </c>
      <c r="I6208" s="75">
        <v>1086.6420000000001</v>
      </c>
      <c r="J6208" s="75">
        <v>1026.2730000000001</v>
      </c>
      <c r="K6208" s="75">
        <v>845.16600000000005</v>
      </c>
      <c r="L6208" s="76">
        <v>316.61100000000005</v>
      </c>
      <c r="M6208" s="75">
        <v>1086.6420000000001</v>
      </c>
      <c r="N6208" s="75">
        <v>1086.6420000000001</v>
      </c>
      <c r="O6208" s="75">
        <v>1086.6420000000001</v>
      </c>
      <c r="P6208" s="77">
        <v>316.61100000000005</v>
      </c>
      <c r="Q6208" s="77">
        <v>1122.8634000000002</v>
      </c>
    </row>
    <row r="6209" spans="1:17" x14ac:dyDescent="0.2">
      <c r="A6209" s="19">
        <v>32301897</v>
      </c>
      <c r="B6209" s="19" t="s">
        <v>804</v>
      </c>
      <c r="C6209" s="72"/>
      <c r="D6209" s="73">
        <v>8.5</v>
      </c>
      <c r="E6209" s="74">
        <v>0</v>
      </c>
      <c r="G6209" s="75">
        <v>497.58674999999999</v>
      </c>
      <c r="H6209" s="75">
        <v>1565.5992000000001</v>
      </c>
      <c r="I6209" s="75">
        <v>1515.096</v>
      </c>
      <c r="J6209" s="75">
        <v>1430.924</v>
      </c>
      <c r="K6209" s="75">
        <v>1178.4079999999999</v>
      </c>
      <c r="L6209" s="76">
        <v>454.05900000000003</v>
      </c>
      <c r="M6209" s="75">
        <v>1515.096</v>
      </c>
      <c r="N6209" s="75">
        <v>1515.096</v>
      </c>
      <c r="O6209" s="75">
        <v>1515.096</v>
      </c>
      <c r="P6209" s="77">
        <v>454.05900000000003</v>
      </c>
      <c r="Q6209" s="77">
        <v>1565.5992000000001</v>
      </c>
    </row>
    <row r="6210" spans="1:17" x14ac:dyDescent="0.2">
      <c r="A6210" s="19">
        <v>32301905</v>
      </c>
      <c r="B6210" s="19" t="s">
        <v>448</v>
      </c>
      <c r="C6210" s="72"/>
      <c r="D6210" s="73">
        <v>2.5</v>
      </c>
      <c r="E6210" s="74">
        <v>0</v>
      </c>
      <c r="G6210" s="75">
        <v>636.43579</v>
      </c>
      <c r="H6210" s="75">
        <v>2124.0828000000001</v>
      </c>
      <c r="I6210" s="75">
        <v>2055.5640000000003</v>
      </c>
      <c r="J6210" s="75">
        <v>1941.366</v>
      </c>
      <c r="K6210" s="75">
        <v>1598.7719999999999</v>
      </c>
      <c r="L6210" s="76">
        <v>599.99400000000003</v>
      </c>
      <c r="M6210" s="75">
        <v>2055.5640000000003</v>
      </c>
      <c r="N6210" s="75">
        <v>2055.5640000000003</v>
      </c>
      <c r="O6210" s="75">
        <v>2055.5640000000003</v>
      </c>
      <c r="P6210" s="77">
        <v>599.99400000000003</v>
      </c>
      <c r="Q6210" s="77">
        <v>2124.0828000000001</v>
      </c>
    </row>
    <row r="6211" spans="1:17" x14ac:dyDescent="0.2">
      <c r="A6211" s="19">
        <v>32301913</v>
      </c>
      <c r="B6211" s="19" t="s">
        <v>1757</v>
      </c>
      <c r="C6211" s="72"/>
      <c r="D6211" s="73">
        <v>377.75</v>
      </c>
      <c r="E6211" s="74">
        <v>0</v>
      </c>
      <c r="G6211" s="75">
        <v>456.04990000000004</v>
      </c>
      <c r="H6211" s="75">
        <v>2202.9281999999998</v>
      </c>
      <c r="I6211" s="75">
        <v>2131.866</v>
      </c>
      <c r="J6211" s="75">
        <v>2013.4289999999999</v>
      </c>
      <c r="K6211" s="75">
        <v>1658.1179999999997</v>
      </c>
      <c r="L6211" s="76">
        <v>437.04900000000004</v>
      </c>
      <c r="M6211" s="75">
        <v>2131.866</v>
      </c>
      <c r="N6211" s="75">
        <v>2131.866</v>
      </c>
      <c r="O6211" s="75">
        <v>2131.866</v>
      </c>
      <c r="P6211" s="77">
        <v>437.04900000000004</v>
      </c>
      <c r="Q6211" s="77">
        <v>2202.9281999999998</v>
      </c>
    </row>
    <row r="6212" spans="1:17" x14ac:dyDescent="0.2">
      <c r="A6212" s="19">
        <v>32301921</v>
      </c>
      <c r="B6212" s="19" t="s">
        <v>880</v>
      </c>
      <c r="C6212" s="72"/>
      <c r="D6212" s="73">
        <v>96.75</v>
      </c>
      <c r="E6212" s="74">
        <v>0</v>
      </c>
      <c r="G6212" s="75">
        <v>106.41798</v>
      </c>
      <c r="H6212" s="75">
        <v>76.492500000000007</v>
      </c>
      <c r="I6212" s="75">
        <v>74.025000000000006</v>
      </c>
      <c r="J6212" s="75">
        <v>69.912499999999994</v>
      </c>
      <c r="K6212" s="75">
        <v>57.574999999999996</v>
      </c>
      <c r="L6212" s="76">
        <v>30.087</v>
      </c>
      <c r="M6212" s="75">
        <v>74.025000000000006</v>
      </c>
      <c r="N6212" s="75">
        <v>74.025000000000006</v>
      </c>
      <c r="O6212" s="75">
        <v>74.025000000000006</v>
      </c>
      <c r="P6212" s="77">
        <v>30.087</v>
      </c>
      <c r="Q6212" s="77">
        <v>106.41798</v>
      </c>
    </row>
    <row r="6213" spans="1:17" x14ac:dyDescent="0.2">
      <c r="A6213" s="19">
        <v>32301939</v>
      </c>
      <c r="B6213" s="19" t="s">
        <v>881</v>
      </c>
      <c r="C6213" s="72"/>
      <c r="D6213" s="73">
        <v>112.75</v>
      </c>
      <c r="E6213" s="74">
        <v>0</v>
      </c>
      <c r="G6213" s="75">
        <v>0</v>
      </c>
      <c r="H6213" s="75">
        <v>70.680000000000007</v>
      </c>
      <c r="I6213" s="75">
        <v>68.400000000000006</v>
      </c>
      <c r="J6213" s="75">
        <v>64.599999999999994</v>
      </c>
      <c r="K6213" s="75">
        <v>53.199999999999996</v>
      </c>
      <c r="L6213" s="76">
        <v>0</v>
      </c>
      <c r="M6213" s="75">
        <v>68.400000000000006</v>
      </c>
      <c r="N6213" s="75">
        <v>68.400000000000006</v>
      </c>
      <c r="O6213" s="75">
        <v>68.400000000000006</v>
      </c>
      <c r="P6213" s="77">
        <v>0</v>
      </c>
      <c r="Q6213" s="77">
        <v>70.680000000000007</v>
      </c>
    </row>
    <row r="6214" spans="1:17" x14ac:dyDescent="0.2">
      <c r="A6214" s="19">
        <v>32301947</v>
      </c>
      <c r="B6214" s="19" t="s">
        <v>917</v>
      </c>
      <c r="C6214" s="72"/>
      <c r="D6214" s="73">
        <v>192.25</v>
      </c>
      <c r="E6214" s="74">
        <v>0</v>
      </c>
      <c r="G6214" s="75">
        <v>61.820520000000009</v>
      </c>
      <c r="H6214" s="75">
        <v>73.888500000000008</v>
      </c>
      <c r="I6214" s="75">
        <v>71.50500000000001</v>
      </c>
      <c r="J6214" s="75">
        <v>67.532499999999999</v>
      </c>
      <c r="K6214" s="75">
        <v>55.615000000000002</v>
      </c>
      <c r="L6214" s="76">
        <v>0</v>
      </c>
      <c r="M6214" s="75">
        <v>71.50500000000001</v>
      </c>
      <c r="N6214" s="75">
        <v>71.50500000000001</v>
      </c>
      <c r="O6214" s="75">
        <v>71.50500000000001</v>
      </c>
      <c r="P6214" s="77">
        <v>0</v>
      </c>
      <c r="Q6214" s="77">
        <v>73.888500000000008</v>
      </c>
    </row>
    <row r="6215" spans="1:17" x14ac:dyDescent="0.2">
      <c r="A6215" s="19">
        <v>32301954</v>
      </c>
      <c r="B6215" s="19" t="s">
        <v>915</v>
      </c>
      <c r="C6215" s="72"/>
      <c r="D6215" s="73">
        <v>57.75</v>
      </c>
      <c r="E6215" s="74">
        <v>0</v>
      </c>
      <c r="G6215" s="75">
        <v>790.47382000000005</v>
      </c>
      <c r="H6215" s="75">
        <v>417.22590000000002</v>
      </c>
      <c r="I6215" s="75">
        <v>403.767</v>
      </c>
      <c r="J6215" s="75">
        <v>381.33549999999997</v>
      </c>
      <c r="K6215" s="75">
        <v>314.041</v>
      </c>
      <c r="L6215" s="76">
        <v>255.06900000000002</v>
      </c>
      <c r="M6215" s="75">
        <v>403.767</v>
      </c>
      <c r="N6215" s="75">
        <v>403.767</v>
      </c>
      <c r="O6215" s="75">
        <v>403.767</v>
      </c>
      <c r="P6215" s="77">
        <v>255.06900000000002</v>
      </c>
      <c r="Q6215" s="77">
        <v>790.47382000000005</v>
      </c>
    </row>
    <row r="6216" spans="1:17" x14ac:dyDescent="0.2">
      <c r="A6216" s="19">
        <v>32301962</v>
      </c>
      <c r="B6216" s="19" t="s">
        <v>916</v>
      </c>
      <c r="C6216" s="72"/>
      <c r="D6216" s="73">
        <v>278.25</v>
      </c>
      <c r="E6216" s="74">
        <v>0</v>
      </c>
      <c r="G6216" s="75">
        <v>259.22150800000003</v>
      </c>
      <c r="H6216" s="75">
        <v>551.78760000000011</v>
      </c>
      <c r="I6216" s="75">
        <v>533.98800000000017</v>
      </c>
      <c r="J6216" s="75">
        <v>504.322</v>
      </c>
      <c r="K6216" s="75">
        <v>415.32400000000001</v>
      </c>
      <c r="L6216" s="74" t="s">
        <v>674</v>
      </c>
      <c r="M6216" s="75">
        <v>533.98800000000017</v>
      </c>
      <c r="N6216" s="75">
        <v>533.98800000000017</v>
      </c>
      <c r="O6216" s="75">
        <v>533.98800000000017</v>
      </c>
      <c r="P6216" s="75">
        <v>259.22150800000003</v>
      </c>
      <c r="Q6216" s="75">
        <v>551.78760000000011</v>
      </c>
    </row>
    <row r="6217" spans="1:17" x14ac:dyDescent="0.2">
      <c r="A6217" s="19">
        <v>32301970</v>
      </c>
      <c r="B6217" s="19" t="s">
        <v>168</v>
      </c>
      <c r="C6217" s="72"/>
      <c r="D6217" s="73">
        <v>3.5</v>
      </c>
      <c r="E6217" s="74">
        <v>0</v>
      </c>
      <c r="G6217" s="75">
        <v>14.199250000000001</v>
      </c>
      <c r="H6217" s="75">
        <v>30.225000000000001</v>
      </c>
      <c r="I6217" s="75">
        <v>29.250000000000004</v>
      </c>
      <c r="J6217" s="75">
        <v>27.625</v>
      </c>
      <c r="K6217" s="75">
        <v>22.75</v>
      </c>
      <c r="L6217" s="74" t="s">
        <v>674</v>
      </c>
      <c r="M6217" s="75">
        <v>29.250000000000004</v>
      </c>
      <c r="N6217" s="75">
        <v>29.250000000000004</v>
      </c>
      <c r="O6217" s="75">
        <v>29.250000000000004</v>
      </c>
      <c r="P6217" s="75">
        <v>14.199250000000001</v>
      </c>
      <c r="Q6217" s="75">
        <v>30.225000000000001</v>
      </c>
    </row>
    <row r="6218" spans="1:17" x14ac:dyDescent="0.2">
      <c r="A6218" s="19">
        <v>32301988</v>
      </c>
      <c r="B6218" s="19" t="s">
        <v>214</v>
      </c>
      <c r="C6218" s="72"/>
      <c r="D6218" s="73">
        <v>11.75</v>
      </c>
      <c r="E6218" s="74">
        <v>0</v>
      </c>
      <c r="G6218" s="75">
        <v>0</v>
      </c>
      <c r="H6218" s="75">
        <v>4124.140800000001</v>
      </c>
      <c r="I6218" s="75">
        <v>3991.1040000000003</v>
      </c>
      <c r="J6218" s="75">
        <v>3769.3760000000002</v>
      </c>
      <c r="K6218" s="75">
        <v>3104.192</v>
      </c>
      <c r="L6218" s="76">
        <v>0</v>
      </c>
      <c r="M6218" s="75">
        <v>3991.1040000000003</v>
      </c>
      <c r="N6218" s="75">
        <v>3991.1040000000003</v>
      </c>
      <c r="O6218" s="75">
        <v>3991.1040000000003</v>
      </c>
      <c r="P6218" s="77">
        <v>0</v>
      </c>
      <c r="Q6218" s="77">
        <v>4124.140800000001</v>
      </c>
    </row>
    <row r="6219" spans="1:17" x14ac:dyDescent="0.2">
      <c r="A6219" s="19">
        <v>32302002</v>
      </c>
      <c r="B6219" s="19" t="s">
        <v>4582</v>
      </c>
      <c r="C6219" s="20">
        <v>99281</v>
      </c>
      <c r="D6219" s="73">
        <v>319.5</v>
      </c>
      <c r="E6219" s="74">
        <v>86.353499999999997</v>
      </c>
      <c r="G6219" s="75">
        <v>4511.9536800000005</v>
      </c>
      <c r="H6219" s="75">
        <v>9604.2960000000003</v>
      </c>
      <c r="I6219" s="75">
        <v>9294.4800000000014</v>
      </c>
      <c r="J6219" s="75">
        <v>8778.1200000000008</v>
      </c>
      <c r="K6219" s="75">
        <v>7229.04</v>
      </c>
      <c r="L6219" s="74" t="s">
        <v>674</v>
      </c>
      <c r="M6219" s="75">
        <v>9294.4800000000014</v>
      </c>
      <c r="N6219" s="75">
        <v>9294.4800000000014</v>
      </c>
      <c r="O6219" s="75">
        <v>9294.4800000000014</v>
      </c>
      <c r="P6219" s="75">
        <v>4511.9536800000005</v>
      </c>
      <c r="Q6219" s="75">
        <v>9604.2960000000003</v>
      </c>
    </row>
    <row r="6220" spans="1:17" x14ac:dyDescent="0.2">
      <c r="A6220" s="19">
        <v>32302010</v>
      </c>
      <c r="B6220" s="19" t="s">
        <v>1203</v>
      </c>
      <c r="C6220" s="72"/>
      <c r="D6220" s="73">
        <v>40.25</v>
      </c>
      <c r="E6220" s="74">
        <v>0</v>
      </c>
      <c r="G6220" s="75">
        <v>37.772870000000005</v>
      </c>
      <c r="H6220" s="75">
        <v>96.347999999999999</v>
      </c>
      <c r="I6220" s="75">
        <v>93.24</v>
      </c>
      <c r="J6220" s="75">
        <v>88.059999999999988</v>
      </c>
      <c r="K6220" s="75">
        <v>72.52</v>
      </c>
      <c r="L6220" s="76">
        <v>0</v>
      </c>
      <c r="M6220" s="75">
        <v>93.24</v>
      </c>
      <c r="N6220" s="75">
        <v>93.24</v>
      </c>
      <c r="O6220" s="75">
        <v>93.24</v>
      </c>
      <c r="P6220" s="77">
        <v>0</v>
      </c>
      <c r="Q6220" s="77">
        <v>96.347999999999999</v>
      </c>
    </row>
    <row r="6221" spans="1:17" x14ac:dyDescent="0.2">
      <c r="A6221" s="19">
        <v>32302028</v>
      </c>
      <c r="B6221" s="19" t="s">
        <v>1224</v>
      </c>
      <c r="C6221" s="72"/>
      <c r="D6221" s="73">
        <v>263.5</v>
      </c>
      <c r="E6221" s="74">
        <v>0</v>
      </c>
      <c r="G6221" s="75">
        <v>394.73915</v>
      </c>
      <c r="H6221" s="75">
        <v>840.255</v>
      </c>
      <c r="I6221" s="75">
        <v>813.15000000000009</v>
      </c>
      <c r="J6221" s="75">
        <v>767.97500000000002</v>
      </c>
      <c r="K6221" s="75">
        <v>632.44999999999993</v>
      </c>
      <c r="L6221" s="74" t="s">
        <v>674</v>
      </c>
      <c r="M6221" s="75">
        <v>813.15000000000009</v>
      </c>
      <c r="N6221" s="75">
        <v>813.15000000000009</v>
      </c>
      <c r="O6221" s="75">
        <v>813.15000000000009</v>
      </c>
      <c r="P6221" s="75">
        <v>394.73915</v>
      </c>
      <c r="Q6221" s="75">
        <v>840.255</v>
      </c>
    </row>
    <row r="6222" spans="1:17" x14ac:dyDescent="0.2">
      <c r="A6222" s="19">
        <v>32302069</v>
      </c>
      <c r="B6222" s="19" t="s">
        <v>1225</v>
      </c>
      <c r="C6222" s="72"/>
      <c r="D6222" s="73">
        <v>81</v>
      </c>
      <c r="E6222" s="74">
        <v>0</v>
      </c>
      <c r="G6222" s="75">
        <v>146.94729999999998</v>
      </c>
      <c r="H6222" s="75">
        <v>624.02070000000003</v>
      </c>
      <c r="I6222" s="75">
        <v>603.89100000000008</v>
      </c>
      <c r="J6222" s="75">
        <v>570.3415</v>
      </c>
      <c r="K6222" s="75">
        <v>469.69299999999998</v>
      </c>
      <c r="L6222" s="76">
        <v>71.829000000000008</v>
      </c>
      <c r="M6222" s="75">
        <v>603.89100000000008</v>
      </c>
      <c r="N6222" s="75">
        <v>603.89100000000008</v>
      </c>
      <c r="O6222" s="75">
        <v>603.89100000000008</v>
      </c>
      <c r="P6222" s="77">
        <v>71.829000000000008</v>
      </c>
      <c r="Q6222" s="77">
        <v>624.02070000000003</v>
      </c>
    </row>
    <row r="6223" spans="1:17" x14ac:dyDescent="0.2">
      <c r="A6223" s="19">
        <v>32302093</v>
      </c>
      <c r="B6223" s="19" t="s">
        <v>4353</v>
      </c>
      <c r="C6223" s="72"/>
      <c r="D6223" s="73">
        <v>8.75</v>
      </c>
      <c r="E6223" s="74">
        <v>0</v>
      </c>
      <c r="G6223" s="75">
        <v>146.94729999999998</v>
      </c>
      <c r="H6223" s="75">
        <v>624.02070000000003</v>
      </c>
      <c r="I6223" s="75">
        <v>603.89100000000008</v>
      </c>
      <c r="J6223" s="75">
        <v>570.3415</v>
      </c>
      <c r="K6223" s="75">
        <v>469.69299999999998</v>
      </c>
      <c r="L6223" s="76">
        <v>71.829000000000008</v>
      </c>
      <c r="M6223" s="75">
        <v>603.89100000000008</v>
      </c>
      <c r="N6223" s="75">
        <v>603.89100000000008</v>
      </c>
      <c r="O6223" s="75">
        <v>603.89100000000008</v>
      </c>
      <c r="P6223" s="77">
        <v>71.829000000000008</v>
      </c>
      <c r="Q6223" s="77">
        <v>624.02070000000003</v>
      </c>
    </row>
    <row r="6224" spans="1:17" x14ac:dyDescent="0.2">
      <c r="A6224" s="19">
        <v>32302101</v>
      </c>
      <c r="B6224" s="19" t="s">
        <v>1317</v>
      </c>
      <c r="C6224" s="72"/>
      <c r="D6224" s="73">
        <v>99</v>
      </c>
      <c r="E6224" s="74">
        <v>0</v>
      </c>
      <c r="G6224" s="75">
        <v>146.94729999999998</v>
      </c>
      <c r="H6224" s="75">
        <v>624.02070000000003</v>
      </c>
      <c r="I6224" s="75">
        <v>603.89100000000008</v>
      </c>
      <c r="J6224" s="75">
        <v>570.3415</v>
      </c>
      <c r="K6224" s="75">
        <v>469.69299999999998</v>
      </c>
      <c r="L6224" s="76">
        <v>71.829000000000008</v>
      </c>
      <c r="M6224" s="75">
        <v>603.89100000000008</v>
      </c>
      <c r="N6224" s="75">
        <v>603.89100000000008</v>
      </c>
      <c r="O6224" s="75">
        <v>603.89100000000008</v>
      </c>
      <c r="P6224" s="77">
        <v>71.829000000000008</v>
      </c>
      <c r="Q6224" s="77">
        <v>624.02070000000003</v>
      </c>
    </row>
    <row r="6225" spans="1:17" x14ac:dyDescent="0.2">
      <c r="A6225" s="19">
        <v>32302127</v>
      </c>
      <c r="B6225" s="19" t="s">
        <v>1357</v>
      </c>
      <c r="C6225" s="72"/>
      <c r="D6225" s="73">
        <v>5</v>
      </c>
      <c r="E6225" s="74">
        <v>0</v>
      </c>
      <c r="G6225" s="75">
        <v>53.684239999999996</v>
      </c>
      <c r="H6225" s="75">
        <v>65.025600000000011</v>
      </c>
      <c r="I6225" s="75">
        <v>62.928000000000004</v>
      </c>
      <c r="J6225" s="75">
        <v>59.432000000000002</v>
      </c>
      <c r="K6225" s="75">
        <v>48.943999999999996</v>
      </c>
      <c r="L6225" s="76">
        <v>24.588000000000001</v>
      </c>
      <c r="M6225" s="75">
        <v>62.928000000000004</v>
      </c>
      <c r="N6225" s="75">
        <v>62.928000000000004</v>
      </c>
      <c r="O6225" s="75">
        <v>62.928000000000004</v>
      </c>
      <c r="P6225" s="77">
        <v>24.588000000000001</v>
      </c>
      <c r="Q6225" s="77">
        <v>65.025600000000011</v>
      </c>
    </row>
    <row r="6226" spans="1:17" x14ac:dyDescent="0.2">
      <c r="A6226" s="19">
        <v>32302135</v>
      </c>
      <c r="B6226" s="19" t="s">
        <v>1521</v>
      </c>
      <c r="C6226" s="72"/>
      <c r="D6226" s="73">
        <v>360</v>
      </c>
      <c r="E6226" s="74">
        <v>0</v>
      </c>
      <c r="G6226" s="75">
        <v>53.684239999999996</v>
      </c>
      <c r="H6226" s="75">
        <v>65.025600000000011</v>
      </c>
      <c r="I6226" s="75">
        <v>62.928000000000004</v>
      </c>
      <c r="J6226" s="75">
        <v>59.432000000000002</v>
      </c>
      <c r="K6226" s="75">
        <v>48.943999999999996</v>
      </c>
      <c r="L6226" s="76">
        <v>24.588000000000001</v>
      </c>
      <c r="M6226" s="75">
        <v>62.928000000000004</v>
      </c>
      <c r="N6226" s="75">
        <v>62.928000000000004</v>
      </c>
      <c r="O6226" s="75">
        <v>62.928000000000004</v>
      </c>
      <c r="P6226" s="77">
        <v>24.588000000000001</v>
      </c>
      <c r="Q6226" s="77">
        <v>65.025600000000011</v>
      </c>
    </row>
    <row r="6227" spans="1:17" x14ac:dyDescent="0.2">
      <c r="A6227" s="19">
        <v>32302150</v>
      </c>
      <c r="B6227" s="19" t="s">
        <v>1361</v>
      </c>
      <c r="C6227" s="72"/>
      <c r="D6227" s="73">
        <v>16.5</v>
      </c>
      <c r="E6227" s="74">
        <v>0</v>
      </c>
      <c r="G6227" s="75">
        <v>25.397359999999999</v>
      </c>
      <c r="H6227" s="75">
        <v>34.010100000000001</v>
      </c>
      <c r="I6227" s="75">
        <v>32.913000000000004</v>
      </c>
      <c r="J6227" s="75">
        <v>31.084499999999998</v>
      </c>
      <c r="K6227" s="75">
        <v>25.599</v>
      </c>
      <c r="L6227" s="76">
        <v>24.588000000000001</v>
      </c>
      <c r="M6227" s="75">
        <v>32.913000000000004</v>
      </c>
      <c r="N6227" s="75">
        <v>32.913000000000004</v>
      </c>
      <c r="O6227" s="75">
        <v>32.913000000000004</v>
      </c>
      <c r="P6227" s="77">
        <v>24.588000000000001</v>
      </c>
      <c r="Q6227" s="77">
        <v>34.010100000000001</v>
      </c>
    </row>
    <row r="6228" spans="1:17" x14ac:dyDescent="0.2">
      <c r="A6228" s="19">
        <v>32302176</v>
      </c>
      <c r="B6228" s="19" t="s">
        <v>1363</v>
      </c>
      <c r="C6228" s="72"/>
      <c r="D6228" s="73">
        <v>25.5</v>
      </c>
      <c r="E6228" s="74">
        <v>0</v>
      </c>
      <c r="G6228" s="75">
        <v>25.397359999999999</v>
      </c>
      <c r="H6228" s="75">
        <v>34.010100000000001</v>
      </c>
      <c r="I6228" s="75">
        <v>32.913000000000004</v>
      </c>
      <c r="J6228" s="75">
        <v>31.084499999999998</v>
      </c>
      <c r="K6228" s="75">
        <v>25.599</v>
      </c>
      <c r="L6228" s="76">
        <v>24.588000000000001</v>
      </c>
      <c r="M6228" s="75">
        <v>32.913000000000004</v>
      </c>
      <c r="N6228" s="75">
        <v>32.913000000000004</v>
      </c>
      <c r="O6228" s="75">
        <v>32.913000000000004</v>
      </c>
      <c r="P6228" s="77">
        <v>24.588000000000001</v>
      </c>
      <c r="Q6228" s="77">
        <v>34.010100000000001</v>
      </c>
    </row>
    <row r="6229" spans="1:17" x14ac:dyDescent="0.2">
      <c r="A6229" s="19">
        <v>32302242</v>
      </c>
      <c r="B6229" s="19" t="s">
        <v>1382</v>
      </c>
      <c r="C6229" s="72"/>
      <c r="D6229" s="73">
        <v>538.75</v>
      </c>
      <c r="E6229" s="74">
        <v>0</v>
      </c>
      <c r="G6229" s="75">
        <v>0</v>
      </c>
      <c r="H6229" s="75">
        <v>0</v>
      </c>
      <c r="I6229" s="75">
        <v>0</v>
      </c>
      <c r="J6229" s="75">
        <v>0</v>
      </c>
      <c r="K6229" s="75">
        <v>0</v>
      </c>
      <c r="L6229" s="74" t="s">
        <v>674</v>
      </c>
      <c r="M6229" s="75">
        <v>0</v>
      </c>
      <c r="N6229" s="75">
        <v>0</v>
      </c>
      <c r="O6229" s="75">
        <v>0</v>
      </c>
      <c r="P6229" s="75">
        <v>0</v>
      </c>
      <c r="Q6229" s="75">
        <v>0</v>
      </c>
    </row>
    <row r="6230" spans="1:17" x14ac:dyDescent="0.2">
      <c r="A6230" s="19">
        <v>32302242</v>
      </c>
      <c r="B6230" s="19" t="s">
        <v>1382</v>
      </c>
      <c r="C6230" s="72"/>
      <c r="D6230" s="73">
        <v>538.75</v>
      </c>
      <c r="E6230" s="74">
        <v>0</v>
      </c>
      <c r="G6230" s="75">
        <v>53.684239999999996</v>
      </c>
      <c r="H6230" s="75">
        <v>65.025600000000011</v>
      </c>
      <c r="I6230" s="75">
        <v>62.928000000000004</v>
      </c>
      <c r="J6230" s="75">
        <v>59.432000000000002</v>
      </c>
      <c r="K6230" s="75">
        <v>48.943999999999996</v>
      </c>
      <c r="L6230" s="76">
        <v>24.588000000000001</v>
      </c>
      <c r="M6230" s="75">
        <v>62.928000000000004</v>
      </c>
      <c r="N6230" s="75">
        <v>62.928000000000004</v>
      </c>
      <c r="O6230" s="75">
        <v>62.928000000000004</v>
      </c>
      <c r="P6230" s="77">
        <v>24.588000000000001</v>
      </c>
      <c r="Q6230" s="77">
        <v>65.025600000000011</v>
      </c>
    </row>
    <row r="6231" spans="1:17" x14ac:dyDescent="0.2">
      <c r="A6231" s="19">
        <v>32302242</v>
      </c>
      <c r="B6231" s="19" t="s">
        <v>1382</v>
      </c>
      <c r="C6231" s="72"/>
      <c r="D6231" s="73">
        <v>538.75</v>
      </c>
      <c r="E6231" s="74">
        <v>0</v>
      </c>
      <c r="G6231" s="75">
        <v>53.684239999999996</v>
      </c>
      <c r="H6231" s="75">
        <v>65.025600000000011</v>
      </c>
      <c r="I6231" s="75">
        <v>62.928000000000004</v>
      </c>
      <c r="J6231" s="75">
        <v>59.432000000000002</v>
      </c>
      <c r="K6231" s="75">
        <v>48.943999999999996</v>
      </c>
      <c r="L6231" s="76">
        <v>24.588000000000001</v>
      </c>
      <c r="M6231" s="75">
        <v>62.928000000000004</v>
      </c>
      <c r="N6231" s="75">
        <v>62.928000000000004</v>
      </c>
      <c r="O6231" s="75">
        <v>62.928000000000004</v>
      </c>
      <c r="P6231" s="77">
        <v>24.588000000000001</v>
      </c>
      <c r="Q6231" s="77">
        <v>65.025600000000011</v>
      </c>
    </row>
    <row r="6232" spans="1:17" x14ac:dyDescent="0.2">
      <c r="A6232" s="19">
        <v>32302317</v>
      </c>
      <c r="B6232" s="19" t="s">
        <v>1847</v>
      </c>
      <c r="C6232" s="72"/>
      <c r="D6232" s="73">
        <v>253</v>
      </c>
      <c r="E6232" s="74">
        <v>0</v>
      </c>
      <c r="G6232" s="75">
        <v>53.684239999999996</v>
      </c>
      <c r="H6232" s="75">
        <v>65.025600000000011</v>
      </c>
      <c r="I6232" s="75">
        <v>62.928000000000004</v>
      </c>
      <c r="J6232" s="75">
        <v>59.432000000000002</v>
      </c>
      <c r="K6232" s="75">
        <v>48.943999999999996</v>
      </c>
      <c r="L6232" s="76">
        <v>24.588000000000001</v>
      </c>
      <c r="M6232" s="75">
        <v>62.928000000000004</v>
      </c>
      <c r="N6232" s="75">
        <v>62.928000000000004</v>
      </c>
      <c r="O6232" s="75">
        <v>62.928000000000004</v>
      </c>
      <c r="P6232" s="77">
        <v>24.588000000000001</v>
      </c>
      <c r="Q6232" s="77">
        <v>65.025600000000011</v>
      </c>
    </row>
    <row r="6233" spans="1:17" x14ac:dyDescent="0.2">
      <c r="A6233" s="19">
        <v>32302374</v>
      </c>
      <c r="B6233" s="19" t="s">
        <v>291</v>
      </c>
      <c r="C6233" s="72"/>
      <c r="D6233" s="73">
        <v>11</v>
      </c>
      <c r="E6233" s="74">
        <v>0</v>
      </c>
      <c r="G6233" s="75">
        <v>53.684239999999996</v>
      </c>
      <c r="H6233" s="75">
        <v>65.025600000000011</v>
      </c>
      <c r="I6233" s="75">
        <v>62.928000000000004</v>
      </c>
      <c r="J6233" s="75">
        <v>59.432000000000002</v>
      </c>
      <c r="K6233" s="75">
        <v>48.943999999999996</v>
      </c>
      <c r="L6233" s="76">
        <v>24.588000000000001</v>
      </c>
      <c r="M6233" s="75">
        <v>62.928000000000004</v>
      </c>
      <c r="N6233" s="75">
        <v>62.928000000000004</v>
      </c>
      <c r="O6233" s="75">
        <v>62.928000000000004</v>
      </c>
      <c r="P6233" s="77">
        <v>24.588000000000001</v>
      </c>
      <c r="Q6233" s="77">
        <v>65.025600000000011</v>
      </c>
    </row>
    <row r="6234" spans="1:17" x14ac:dyDescent="0.2">
      <c r="A6234" s="19">
        <v>32302382</v>
      </c>
      <c r="B6234" s="19" t="s">
        <v>1394</v>
      </c>
      <c r="C6234" s="72"/>
      <c r="D6234" s="73">
        <v>3.5</v>
      </c>
      <c r="E6234" s="74">
        <v>0</v>
      </c>
      <c r="G6234" s="75">
        <v>25.397359999999999</v>
      </c>
      <c r="H6234" s="75">
        <v>35.805</v>
      </c>
      <c r="I6234" s="75">
        <v>34.65</v>
      </c>
      <c r="J6234" s="75">
        <v>32.725000000000001</v>
      </c>
      <c r="K6234" s="75">
        <v>26.95</v>
      </c>
      <c r="L6234" s="76">
        <v>24.588000000000001</v>
      </c>
      <c r="M6234" s="75">
        <v>34.65</v>
      </c>
      <c r="N6234" s="75">
        <v>34.65</v>
      </c>
      <c r="O6234" s="75">
        <v>34.65</v>
      </c>
      <c r="P6234" s="77">
        <v>24.588000000000001</v>
      </c>
      <c r="Q6234" s="77">
        <v>35.805</v>
      </c>
    </row>
    <row r="6235" spans="1:17" x14ac:dyDescent="0.2">
      <c r="A6235" s="19">
        <v>32302390</v>
      </c>
      <c r="B6235" s="19" t="s">
        <v>274</v>
      </c>
      <c r="C6235" s="72"/>
      <c r="D6235" s="73">
        <v>10.5</v>
      </c>
      <c r="E6235" s="74">
        <v>0</v>
      </c>
      <c r="G6235" s="75">
        <v>25.397359999999999</v>
      </c>
      <c r="H6235" s="75">
        <v>35.5167</v>
      </c>
      <c r="I6235" s="75">
        <v>34.371000000000002</v>
      </c>
      <c r="J6235" s="75">
        <v>32.461499999999994</v>
      </c>
      <c r="K6235" s="75">
        <v>26.732999999999997</v>
      </c>
      <c r="L6235" s="76">
        <v>24.588000000000001</v>
      </c>
      <c r="M6235" s="75">
        <v>34.371000000000002</v>
      </c>
      <c r="N6235" s="75">
        <v>34.371000000000002</v>
      </c>
      <c r="O6235" s="75">
        <v>34.371000000000002</v>
      </c>
      <c r="P6235" s="77">
        <v>24.588000000000001</v>
      </c>
      <c r="Q6235" s="77">
        <v>35.5167</v>
      </c>
    </row>
    <row r="6236" spans="1:17" x14ac:dyDescent="0.2">
      <c r="A6236" s="19">
        <v>32302408</v>
      </c>
      <c r="B6236" s="19" t="s">
        <v>1379</v>
      </c>
      <c r="C6236" s="72"/>
      <c r="D6236" s="73">
        <v>12</v>
      </c>
      <c r="E6236" s="74">
        <v>0</v>
      </c>
      <c r="G6236" s="75">
        <v>25.397359999999999</v>
      </c>
      <c r="H6236" s="75">
        <v>32.940600000000003</v>
      </c>
      <c r="I6236" s="75">
        <v>31.878000000000004</v>
      </c>
      <c r="J6236" s="75">
        <v>30.106999999999999</v>
      </c>
      <c r="K6236" s="75">
        <v>24.794</v>
      </c>
      <c r="L6236" s="76">
        <v>24.588000000000001</v>
      </c>
      <c r="M6236" s="75">
        <v>31.878000000000004</v>
      </c>
      <c r="N6236" s="75">
        <v>31.878000000000004</v>
      </c>
      <c r="O6236" s="75">
        <v>31.878000000000004</v>
      </c>
      <c r="P6236" s="77">
        <v>24.588000000000001</v>
      </c>
      <c r="Q6236" s="77">
        <v>32.940600000000003</v>
      </c>
    </row>
    <row r="6237" spans="1:17" x14ac:dyDescent="0.2">
      <c r="A6237" s="19">
        <v>32302416</v>
      </c>
      <c r="B6237" s="19" t="s">
        <v>1414</v>
      </c>
      <c r="C6237" s="72"/>
      <c r="D6237" s="73">
        <v>45.25</v>
      </c>
      <c r="E6237" s="74">
        <v>0</v>
      </c>
      <c r="G6237" s="75">
        <v>25.397359999999999</v>
      </c>
      <c r="H6237" s="75">
        <v>35.107500000000002</v>
      </c>
      <c r="I6237" s="75">
        <v>33.975000000000001</v>
      </c>
      <c r="J6237" s="75">
        <v>32.087499999999999</v>
      </c>
      <c r="K6237" s="75">
        <v>26.424999999999997</v>
      </c>
      <c r="L6237" s="76">
        <v>24.588000000000001</v>
      </c>
      <c r="M6237" s="75">
        <v>33.975000000000001</v>
      </c>
      <c r="N6237" s="75">
        <v>33.975000000000001</v>
      </c>
      <c r="O6237" s="75">
        <v>33.975000000000001</v>
      </c>
      <c r="P6237" s="77">
        <v>24.588000000000001</v>
      </c>
      <c r="Q6237" s="77">
        <v>35.107500000000002</v>
      </c>
    </row>
    <row r="6238" spans="1:17" x14ac:dyDescent="0.2">
      <c r="A6238" s="19">
        <v>32302424</v>
      </c>
      <c r="B6238" s="19" t="s">
        <v>181</v>
      </c>
      <c r="C6238" s="72"/>
      <c r="D6238" s="73">
        <v>14.75</v>
      </c>
      <c r="E6238" s="74">
        <v>0</v>
      </c>
      <c r="G6238" s="75">
        <v>25.397359999999999</v>
      </c>
      <c r="H6238" s="75">
        <v>25.026300000000003</v>
      </c>
      <c r="I6238" s="75">
        <v>24.219000000000001</v>
      </c>
      <c r="J6238" s="75">
        <v>22.8735</v>
      </c>
      <c r="K6238" s="75">
        <v>18.837</v>
      </c>
      <c r="L6238" s="76">
        <v>24.588000000000001</v>
      </c>
      <c r="M6238" s="75">
        <v>24.219000000000001</v>
      </c>
      <c r="N6238" s="75">
        <v>24.219000000000001</v>
      </c>
      <c r="O6238" s="75">
        <v>24.219000000000001</v>
      </c>
      <c r="P6238" s="77">
        <v>18.837</v>
      </c>
      <c r="Q6238" s="77">
        <v>25.397359999999999</v>
      </c>
    </row>
    <row r="6239" spans="1:17" x14ac:dyDescent="0.2">
      <c r="A6239" s="19">
        <v>32302432</v>
      </c>
      <c r="B6239" s="19" t="s">
        <v>1555</v>
      </c>
      <c r="C6239" s="72"/>
      <c r="D6239" s="73">
        <v>43</v>
      </c>
      <c r="E6239" s="74">
        <v>0</v>
      </c>
      <c r="G6239" s="75">
        <v>25.397359999999999</v>
      </c>
      <c r="H6239" s="75">
        <v>25.026300000000003</v>
      </c>
      <c r="I6239" s="75">
        <v>24.219000000000001</v>
      </c>
      <c r="J6239" s="75">
        <v>22.8735</v>
      </c>
      <c r="K6239" s="75">
        <v>18.837</v>
      </c>
      <c r="L6239" s="76">
        <v>24.588000000000001</v>
      </c>
      <c r="M6239" s="75">
        <v>24.219000000000001</v>
      </c>
      <c r="N6239" s="75">
        <v>24.219000000000001</v>
      </c>
      <c r="O6239" s="75">
        <v>24.219000000000001</v>
      </c>
      <c r="P6239" s="77">
        <v>18.837</v>
      </c>
      <c r="Q6239" s="77">
        <v>25.397359999999999</v>
      </c>
    </row>
    <row r="6240" spans="1:17" x14ac:dyDescent="0.2">
      <c r="A6240" s="19">
        <v>32302440</v>
      </c>
      <c r="B6240" s="19" t="s">
        <v>1553</v>
      </c>
      <c r="C6240" s="72"/>
      <c r="D6240" s="73">
        <v>74.75</v>
      </c>
      <c r="E6240" s="74">
        <v>0</v>
      </c>
      <c r="G6240" s="75">
        <v>25.397359999999999</v>
      </c>
      <c r="H6240" s="75">
        <v>27.202500000000001</v>
      </c>
      <c r="I6240" s="75">
        <v>26.324999999999999</v>
      </c>
      <c r="J6240" s="75">
        <v>24.862500000000001</v>
      </c>
      <c r="K6240" s="75">
        <v>20.474999999999998</v>
      </c>
      <c r="L6240" s="76">
        <v>24.588000000000001</v>
      </c>
      <c r="M6240" s="75">
        <v>26.324999999999999</v>
      </c>
      <c r="N6240" s="75">
        <v>26.324999999999999</v>
      </c>
      <c r="O6240" s="75">
        <v>26.324999999999999</v>
      </c>
      <c r="P6240" s="77">
        <v>20.474999999999998</v>
      </c>
      <c r="Q6240" s="77">
        <v>27.202500000000001</v>
      </c>
    </row>
    <row r="6241" spans="1:17" x14ac:dyDescent="0.2">
      <c r="A6241" s="19">
        <v>32302465</v>
      </c>
      <c r="B6241" s="19" t="s">
        <v>1554</v>
      </c>
      <c r="C6241" s="72"/>
      <c r="D6241" s="73">
        <v>74.75</v>
      </c>
      <c r="E6241" s="74">
        <v>0</v>
      </c>
      <c r="G6241" s="75">
        <v>53.684239999999996</v>
      </c>
      <c r="H6241" s="75">
        <v>48.983100000000007</v>
      </c>
      <c r="I6241" s="75">
        <v>47.403000000000006</v>
      </c>
      <c r="J6241" s="75">
        <v>44.769500000000001</v>
      </c>
      <c r="K6241" s="75">
        <v>36.869</v>
      </c>
      <c r="L6241" s="76">
        <v>24.588000000000001</v>
      </c>
      <c r="M6241" s="75">
        <v>47.403000000000006</v>
      </c>
      <c r="N6241" s="75">
        <v>47.403000000000006</v>
      </c>
      <c r="O6241" s="75">
        <v>47.403000000000006</v>
      </c>
      <c r="P6241" s="77">
        <v>24.588000000000001</v>
      </c>
      <c r="Q6241" s="77">
        <v>53.684239999999996</v>
      </c>
    </row>
    <row r="6242" spans="1:17" x14ac:dyDescent="0.2">
      <c r="A6242" s="19">
        <v>32302515</v>
      </c>
      <c r="B6242" s="19" t="s">
        <v>1754</v>
      </c>
      <c r="C6242" s="72"/>
      <c r="D6242" s="73">
        <v>18.25</v>
      </c>
      <c r="E6242" s="74">
        <v>0</v>
      </c>
      <c r="G6242" s="75">
        <v>53.684239999999996</v>
      </c>
      <c r="H6242" s="75">
        <v>48.983100000000007</v>
      </c>
      <c r="I6242" s="75">
        <v>47.403000000000006</v>
      </c>
      <c r="J6242" s="75">
        <v>44.769500000000001</v>
      </c>
      <c r="K6242" s="75">
        <v>36.869</v>
      </c>
      <c r="L6242" s="76">
        <v>24.588000000000001</v>
      </c>
      <c r="M6242" s="75">
        <v>47.403000000000006</v>
      </c>
      <c r="N6242" s="75">
        <v>47.403000000000006</v>
      </c>
      <c r="O6242" s="75">
        <v>47.403000000000006</v>
      </c>
      <c r="P6242" s="77">
        <v>24.588000000000001</v>
      </c>
      <c r="Q6242" s="77">
        <v>53.684239999999996</v>
      </c>
    </row>
    <row r="6243" spans="1:17" x14ac:dyDescent="0.2">
      <c r="A6243" s="19">
        <v>32302523</v>
      </c>
      <c r="B6243" s="19" t="s">
        <v>1755</v>
      </c>
      <c r="C6243" s="72"/>
      <c r="D6243" s="73">
        <v>40.75</v>
      </c>
      <c r="E6243" s="74">
        <v>0</v>
      </c>
      <c r="G6243" s="75">
        <v>53.684239999999996</v>
      </c>
      <c r="H6243" s="75">
        <v>48.983100000000007</v>
      </c>
      <c r="I6243" s="75">
        <v>47.403000000000006</v>
      </c>
      <c r="J6243" s="75">
        <v>44.769500000000001</v>
      </c>
      <c r="K6243" s="75">
        <v>36.869</v>
      </c>
      <c r="L6243" s="76">
        <v>24.588000000000001</v>
      </c>
      <c r="M6243" s="75">
        <v>47.403000000000006</v>
      </c>
      <c r="N6243" s="75">
        <v>47.403000000000006</v>
      </c>
      <c r="O6243" s="75">
        <v>47.403000000000006</v>
      </c>
      <c r="P6243" s="77">
        <v>24.588000000000001</v>
      </c>
      <c r="Q6243" s="77">
        <v>53.684239999999996</v>
      </c>
    </row>
    <row r="6244" spans="1:17" x14ac:dyDescent="0.2">
      <c r="A6244" s="19">
        <v>32302531</v>
      </c>
      <c r="B6244" s="19" t="s">
        <v>1761</v>
      </c>
      <c r="C6244" s="72"/>
      <c r="D6244" s="73">
        <v>15</v>
      </c>
      <c r="E6244" s="74">
        <v>0</v>
      </c>
      <c r="G6244" s="75">
        <v>23.002099999999999</v>
      </c>
      <c r="H6244" s="75">
        <v>312.71250000000003</v>
      </c>
      <c r="I6244" s="75">
        <v>302.625</v>
      </c>
      <c r="J6244" s="75">
        <v>285.8125</v>
      </c>
      <c r="K6244" s="75">
        <v>235.37499999999997</v>
      </c>
      <c r="L6244" s="76">
        <v>0</v>
      </c>
      <c r="M6244" s="75">
        <v>302.625</v>
      </c>
      <c r="N6244" s="75">
        <v>302.625</v>
      </c>
      <c r="O6244" s="75">
        <v>302.625</v>
      </c>
      <c r="P6244" s="77">
        <v>0</v>
      </c>
      <c r="Q6244" s="77">
        <v>312.71250000000003</v>
      </c>
    </row>
    <row r="6245" spans="1:17" x14ac:dyDescent="0.2">
      <c r="A6245" s="19">
        <v>32302556</v>
      </c>
      <c r="B6245" s="19" t="s">
        <v>1860</v>
      </c>
      <c r="C6245" s="72"/>
      <c r="D6245" s="73">
        <v>29.5</v>
      </c>
      <c r="E6245" s="74">
        <v>0</v>
      </c>
      <c r="G6245" s="75">
        <v>235.00162</v>
      </c>
      <c r="H6245" s="75">
        <v>527.90520000000004</v>
      </c>
      <c r="I6245" s="75">
        <v>510.87599999999998</v>
      </c>
      <c r="J6245" s="75">
        <v>482.49399999999997</v>
      </c>
      <c r="K6245" s="75">
        <v>397.34799999999996</v>
      </c>
      <c r="L6245" s="76">
        <v>287.55900000000003</v>
      </c>
      <c r="M6245" s="75">
        <v>510.87599999999998</v>
      </c>
      <c r="N6245" s="75">
        <v>510.87599999999998</v>
      </c>
      <c r="O6245" s="75">
        <v>510.87599999999998</v>
      </c>
      <c r="P6245" s="77">
        <v>235.00162</v>
      </c>
      <c r="Q6245" s="77">
        <v>527.90520000000004</v>
      </c>
    </row>
    <row r="6246" spans="1:17" x14ac:dyDescent="0.2">
      <c r="A6246" s="19">
        <v>32302564</v>
      </c>
      <c r="B6246" s="19" t="s">
        <v>2870</v>
      </c>
      <c r="C6246" s="72"/>
      <c r="D6246" s="73">
        <v>5.5</v>
      </c>
      <c r="E6246" s="74">
        <v>0</v>
      </c>
      <c r="G6246" s="75">
        <v>80.051109999999994</v>
      </c>
      <c r="H6246" s="75">
        <v>314.64690000000002</v>
      </c>
      <c r="I6246" s="75">
        <v>304.49700000000001</v>
      </c>
      <c r="J6246" s="75">
        <v>287.58049999999997</v>
      </c>
      <c r="K6246" s="75">
        <v>236.83099999999996</v>
      </c>
      <c r="L6246" s="76">
        <v>71.829000000000008</v>
      </c>
      <c r="M6246" s="75">
        <v>304.49700000000001</v>
      </c>
      <c r="N6246" s="75">
        <v>304.49700000000001</v>
      </c>
      <c r="O6246" s="75">
        <v>304.49700000000001</v>
      </c>
      <c r="P6246" s="77">
        <v>71.829000000000008</v>
      </c>
      <c r="Q6246" s="77">
        <v>314.64690000000002</v>
      </c>
    </row>
    <row r="6247" spans="1:17" x14ac:dyDescent="0.2">
      <c r="A6247" s="19">
        <v>32302572</v>
      </c>
      <c r="B6247" s="19" t="s">
        <v>2877</v>
      </c>
      <c r="C6247" s="72"/>
      <c r="D6247" s="73">
        <v>5.25</v>
      </c>
      <c r="E6247" s="74">
        <v>0</v>
      </c>
      <c r="G6247" s="75">
        <v>80.051109999999994</v>
      </c>
      <c r="H6247" s="75">
        <v>291.55500000000001</v>
      </c>
      <c r="I6247" s="75">
        <v>282.15000000000003</v>
      </c>
      <c r="J6247" s="75">
        <v>266.47499999999997</v>
      </c>
      <c r="K6247" s="75">
        <v>219.45</v>
      </c>
      <c r="L6247" s="76">
        <v>71.829000000000008</v>
      </c>
      <c r="M6247" s="75">
        <v>282.15000000000003</v>
      </c>
      <c r="N6247" s="75">
        <v>282.15000000000003</v>
      </c>
      <c r="O6247" s="75">
        <v>282.15000000000003</v>
      </c>
      <c r="P6247" s="77">
        <v>71.829000000000008</v>
      </c>
      <c r="Q6247" s="77">
        <v>291.55500000000001</v>
      </c>
    </row>
    <row r="6248" spans="1:17" x14ac:dyDescent="0.2">
      <c r="A6248" s="19">
        <v>32302580</v>
      </c>
      <c r="B6248" s="19" t="s">
        <v>2878</v>
      </c>
      <c r="C6248" s="72"/>
      <c r="D6248" s="73">
        <v>5.25</v>
      </c>
      <c r="E6248" s="74">
        <v>0</v>
      </c>
      <c r="G6248" s="75">
        <v>80.051109999999994</v>
      </c>
      <c r="H6248" s="75">
        <v>314.64690000000002</v>
      </c>
      <c r="I6248" s="75">
        <v>304.49700000000001</v>
      </c>
      <c r="J6248" s="75">
        <v>287.58049999999997</v>
      </c>
      <c r="K6248" s="75">
        <v>236.83099999999996</v>
      </c>
      <c r="L6248" s="76">
        <v>71.829000000000008</v>
      </c>
      <c r="M6248" s="75">
        <v>304.49700000000001</v>
      </c>
      <c r="N6248" s="75">
        <v>304.49700000000001</v>
      </c>
      <c r="O6248" s="75">
        <v>304.49700000000001</v>
      </c>
      <c r="P6248" s="77">
        <v>71.829000000000008</v>
      </c>
      <c r="Q6248" s="77">
        <v>314.64690000000002</v>
      </c>
    </row>
    <row r="6249" spans="1:17" x14ac:dyDescent="0.2">
      <c r="A6249" s="19">
        <v>32302598</v>
      </c>
      <c r="B6249" s="19" t="s">
        <v>2879</v>
      </c>
      <c r="C6249" s="72"/>
      <c r="D6249" s="73">
        <v>6.25</v>
      </c>
      <c r="E6249" s="74">
        <v>0</v>
      </c>
      <c r="G6249" s="75">
        <v>80.051109999999994</v>
      </c>
      <c r="H6249" s="75">
        <v>300.78990000000005</v>
      </c>
      <c r="I6249" s="75">
        <v>291.08699999999999</v>
      </c>
      <c r="J6249" s="75">
        <v>274.91550000000001</v>
      </c>
      <c r="K6249" s="75">
        <v>226.40099999999998</v>
      </c>
      <c r="L6249" s="76">
        <v>71.829000000000008</v>
      </c>
      <c r="M6249" s="75">
        <v>291.08699999999999</v>
      </c>
      <c r="N6249" s="75">
        <v>291.08699999999999</v>
      </c>
      <c r="O6249" s="75">
        <v>291.08699999999999</v>
      </c>
      <c r="P6249" s="77">
        <v>71.829000000000008</v>
      </c>
      <c r="Q6249" s="77">
        <v>300.78990000000005</v>
      </c>
    </row>
    <row r="6250" spans="1:17" x14ac:dyDescent="0.2">
      <c r="A6250" s="19">
        <v>32302606</v>
      </c>
      <c r="B6250" s="19" t="s">
        <v>2880</v>
      </c>
      <c r="C6250" s="72"/>
      <c r="D6250" s="73">
        <v>5.25</v>
      </c>
      <c r="E6250" s="74">
        <v>0</v>
      </c>
      <c r="G6250" s="75">
        <v>80.051109999999994</v>
      </c>
      <c r="H6250" s="75">
        <v>291.55500000000001</v>
      </c>
      <c r="I6250" s="75">
        <v>282.15000000000003</v>
      </c>
      <c r="J6250" s="75">
        <v>266.47499999999997</v>
      </c>
      <c r="K6250" s="75">
        <v>219.45</v>
      </c>
      <c r="L6250" s="76">
        <v>71.829000000000008</v>
      </c>
      <c r="M6250" s="75">
        <v>282.15000000000003</v>
      </c>
      <c r="N6250" s="75">
        <v>282.15000000000003</v>
      </c>
      <c r="O6250" s="75">
        <v>282.15000000000003</v>
      </c>
      <c r="P6250" s="77">
        <v>71.829000000000008</v>
      </c>
      <c r="Q6250" s="77">
        <v>291.55500000000001</v>
      </c>
    </row>
    <row r="6251" spans="1:17" x14ac:dyDescent="0.2">
      <c r="A6251" s="19">
        <v>32302614</v>
      </c>
      <c r="B6251" s="19" t="s">
        <v>2871</v>
      </c>
      <c r="C6251" s="72"/>
      <c r="D6251" s="73">
        <v>6.25</v>
      </c>
      <c r="E6251" s="74">
        <v>0</v>
      </c>
      <c r="G6251" s="75">
        <v>0</v>
      </c>
      <c r="H6251" s="75">
        <v>314.64690000000002</v>
      </c>
      <c r="I6251" s="75">
        <v>304.49700000000001</v>
      </c>
      <c r="J6251" s="75">
        <v>287.58049999999997</v>
      </c>
      <c r="K6251" s="75">
        <v>236.83099999999996</v>
      </c>
      <c r="L6251" s="76">
        <v>0</v>
      </c>
      <c r="M6251" s="75">
        <v>304.49700000000001</v>
      </c>
      <c r="N6251" s="75">
        <v>304.49700000000001</v>
      </c>
      <c r="O6251" s="75">
        <v>304.49700000000001</v>
      </c>
      <c r="P6251" s="77">
        <v>0</v>
      </c>
      <c r="Q6251" s="77">
        <v>314.64690000000002</v>
      </c>
    </row>
    <row r="6252" spans="1:17" x14ac:dyDescent="0.2">
      <c r="A6252" s="19">
        <v>32302622</v>
      </c>
      <c r="B6252" s="19" t="s">
        <v>2872</v>
      </c>
      <c r="C6252" s="72"/>
      <c r="D6252" s="73">
        <v>5</v>
      </c>
      <c r="E6252" s="74">
        <v>0</v>
      </c>
      <c r="G6252" s="75">
        <v>0</v>
      </c>
      <c r="H6252" s="75">
        <v>331.7124</v>
      </c>
      <c r="I6252" s="75">
        <v>321.012</v>
      </c>
      <c r="J6252" s="75">
        <v>303.178</v>
      </c>
      <c r="K6252" s="75">
        <v>249.67599999999999</v>
      </c>
      <c r="L6252" s="76">
        <v>0</v>
      </c>
      <c r="M6252" s="75">
        <v>321.012</v>
      </c>
      <c r="N6252" s="75">
        <v>321.012</v>
      </c>
      <c r="O6252" s="75">
        <v>321.012</v>
      </c>
      <c r="P6252" s="77">
        <v>0</v>
      </c>
      <c r="Q6252" s="77">
        <v>331.7124</v>
      </c>
    </row>
    <row r="6253" spans="1:17" x14ac:dyDescent="0.2">
      <c r="A6253" s="19">
        <v>32302630</v>
      </c>
      <c r="B6253" s="19" t="s">
        <v>2873</v>
      </c>
      <c r="C6253" s="72"/>
      <c r="D6253" s="73">
        <v>4.5</v>
      </c>
      <c r="E6253" s="74">
        <v>0</v>
      </c>
      <c r="G6253" s="75">
        <v>80.051109999999994</v>
      </c>
      <c r="H6253" s="75">
        <v>128.97240000000002</v>
      </c>
      <c r="I6253" s="75">
        <v>124.81200000000001</v>
      </c>
      <c r="J6253" s="75">
        <v>117.878</v>
      </c>
      <c r="K6253" s="75">
        <v>97.075999999999993</v>
      </c>
      <c r="L6253" s="76">
        <v>71.829000000000008</v>
      </c>
      <c r="M6253" s="75">
        <v>124.81200000000001</v>
      </c>
      <c r="N6253" s="75">
        <v>124.81200000000001</v>
      </c>
      <c r="O6253" s="75">
        <v>124.81200000000001</v>
      </c>
      <c r="P6253" s="77">
        <v>71.829000000000008</v>
      </c>
      <c r="Q6253" s="77">
        <v>128.97240000000002</v>
      </c>
    </row>
    <row r="6254" spans="1:17" x14ac:dyDescent="0.2">
      <c r="A6254" s="19">
        <v>32302648</v>
      </c>
      <c r="B6254" s="19" t="s">
        <v>2874</v>
      </c>
      <c r="C6254" s="72"/>
      <c r="D6254" s="73">
        <v>4.75</v>
      </c>
      <c r="E6254" s="74">
        <v>0</v>
      </c>
      <c r="G6254" s="75">
        <v>80.051109999999994</v>
      </c>
      <c r="H6254" s="75">
        <v>314.64690000000002</v>
      </c>
      <c r="I6254" s="75">
        <v>304.49700000000001</v>
      </c>
      <c r="J6254" s="75">
        <v>287.58049999999997</v>
      </c>
      <c r="K6254" s="75">
        <v>236.83099999999996</v>
      </c>
      <c r="L6254" s="76">
        <v>71.829000000000008</v>
      </c>
      <c r="M6254" s="75">
        <v>304.49700000000001</v>
      </c>
      <c r="N6254" s="75">
        <v>304.49700000000001</v>
      </c>
      <c r="O6254" s="75">
        <v>304.49700000000001</v>
      </c>
      <c r="P6254" s="77">
        <v>71.829000000000008</v>
      </c>
      <c r="Q6254" s="77">
        <v>314.64690000000002</v>
      </c>
    </row>
    <row r="6255" spans="1:17" x14ac:dyDescent="0.2">
      <c r="A6255" s="19">
        <v>32302655</v>
      </c>
      <c r="B6255" s="19" t="s">
        <v>2875</v>
      </c>
      <c r="C6255" s="72"/>
      <c r="D6255" s="73">
        <v>17.5</v>
      </c>
      <c r="E6255" s="74">
        <v>0</v>
      </c>
      <c r="G6255" s="75">
        <v>80.051109999999994</v>
      </c>
      <c r="H6255" s="75">
        <v>291.55500000000001</v>
      </c>
      <c r="I6255" s="75">
        <v>282.15000000000003</v>
      </c>
      <c r="J6255" s="75">
        <v>266.47499999999997</v>
      </c>
      <c r="K6255" s="75">
        <v>219.45</v>
      </c>
      <c r="L6255" s="76">
        <v>71.829000000000008</v>
      </c>
      <c r="M6255" s="75">
        <v>282.15000000000003</v>
      </c>
      <c r="N6255" s="75">
        <v>282.15000000000003</v>
      </c>
      <c r="O6255" s="75">
        <v>282.15000000000003</v>
      </c>
      <c r="P6255" s="77">
        <v>71.829000000000008</v>
      </c>
      <c r="Q6255" s="77">
        <v>291.55500000000001</v>
      </c>
    </row>
    <row r="6256" spans="1:17" x14ac:dyDescent="0.2">
      <c r="A6256" s="19">
        <v>32302663</v>
      </c>
      <c r="B6256" s="19" t="s">
        <v>2876</v>
      </c>
      <c r="C6256" s="72"/>
      <c r="D6256" s="73">
        <v>6.25</v>
      </c>
      <c r="E6256" s="74">
        <v>0</v>
      </c>
      <c r="G6256" s="75">
        <v>42.370562</v>
      </c>
      <c r="H6256" s="75">
        <v>90.191400000000002</v>
      </c>
      <c r="I6256" s="75">
        <v>87.282000000000011</v>
      </c>
      <c r="J6256" s="75">
        <v>82.433000000000007</v>
      </c>
      <c r="K6256" s="75">
        <v>67.885999999999996</v>
      </c>
      <c r="L6256" s="74" t="s">
        <v>674</v>
      </c>
      <c r="M6256" s="75">
        <v>87.282000000000011</v>
      </c>
      <c r="N6256" s="75">
        <v>87.282000000000011</v>
      </c>
      <c r="O6256" s="75">
        <v>87.282000000000011</v>
      </c>
      <c r="P6256" s="75">
        <v>42.370562</v>
      </c>
      <c r="Q6256" s="75">
        <v>90.191400000000002</v>
      </c>
    </row>
    <row r="6257" spans="1:17" x14ac:dyDescent="0.2">
      <c r="A6257" s="19">
        <v>32302671</v>
      </c>
      <c r="B6257" s="19" t="s">
        <v>2882</v>
      </c>
      <c r="C6257" s="72"/>
      <c r="D6257" s="73">
        <v>14.25</v>
      </c>
      <c r="E6257" s="74">
        <v>0</v>
      </c>
      <c r="G6257" s="75">
        <v>1126.9318099999998</v>
      </c>
      <c r="H6257" s="75">
        <v>2490.1494000000002</v>
      </c>
      <c r="I6257" s="75">
        <v>2409.8220000000001</v>
      </c>
      <c r="J6257" s="75">
        <v>2275.9429999999998</v>
      </c>
      <c r="K6257" s="75">
        <v>1874.3059999999998</v>
      </c>
      <c r="L6257" s="76">
        <v>1144.971</v>
      </c>
      <c r="M6257" s="75">
        <v>2409.8220000000001</v>
      </c>
      <c r="N6257" s="75">
        <v>2409.8220000000001</v>
      </c>
      <c r="O6257" s="75">
        <v>2409.8220000000001</v>
      </c>
      <c r="P6257" s="77">
        <v>1126.9318099999998</v>
      </c>
      <c r="Q6257" s="77">
        <v>2490.1494000000002</v>
      </c>
    </row>
    <row r="6258" spans="1:17" x14ac:dyDescent="0.2">
      <c r="A6258" s="19">
        <v>32302689</v>
      </c>
      <c r="B6258" s="19" t="s">
        <v>1901</v>
      </c>
      <c r="C6258" s="72"/>
      <c r="D6258" s="73">
        <v>24.75</v>
      </c>
      <c r="E6258" s="74">
        <v>0</v>
      </c>
      <c r="G6258" s="75">
        <v>1126.9318099999998</v>
      </c>
      <c r="H6258" s="75">
        <v>2318.5551000000005</v>
      </c>
      <c r="I6258" s="75">
        <v>2243.7630000000004</v>
      </c>
      <c r="J6258" s="75">
        <v>2119.1095</v>
      </c>
      <c r="K6258" s="75">
        <v>1745.1490000000001</v>
      </c>
      <c r="L6258" s="76">
        <v>1144.971</v>
      </c>
      <c r="M6258" s="75">
        <v>2243.7630000000004</v>
      </c>
      <c r="N6258" s="75">
        <v>2243.7630000000004</v>
      </c>
      <c r="O6258" s="75">
        <v>2243.7630000000004</v>
      </c>
      <c r="P6258" s="77">
        <v>1126.9318099999998</v>
      </c>
      <c r="Q6258" s="77">
        <v>2318.5551000000005</v>
      </c>
    </row>
    <row r="6259" spans="1:17" x14ac:dyDescent="0.2">
      <c r="A6259" s="19">
        <v>32302705</v>
      </c>
      <c r="B6259" s="19" t="s">
        <v>4051</v>
      </c>
      <c r="C6259" s="72"/>
      <c r="D6259" s="73">
        <v>14.25</v>
      </c>
      <c r="E6259" s="74">
        <v>0</v>
      </c>
      <c r="G6259" s="75">
        <v>278.6866</v>
      </c>
      <c r="H6259" s="75">
        <v>546.84</v>
      </c>
      <c r="I6259" s="75">
        <v>529.20000000000005</v>
      </c>
      <c r="J6259" s="75">
        <v>499.8</v>
      </c>
      <c r="K6259" s="75">
        <v>411.59999999999997</v>
      </c>
      <c r="L6259" s="76">
        <v>100.872</v>
      </c>
      <c r="M6259" s="75">
        <v>529.20000000000005</v>
      </c>
      <c r="N6259" s="75">
        <v>529.20000000000005</v>
      </c>
      <c r="O6259" s="75">
        <v>529.20000000000005</v>
      </c>
      <c r="P6259" s="77">
        <v>100.872</v>
      </c>
      <c r="Q6259" s="77">
        <v>546.84</v>
      </c>
    </row>
    <row r="6260" spans="1:17" x14ac:dyDescent="0.2">
      <c r="A6260" s="19">
        <v>32302713</v>
      </c>
      <c r="B6260" s="19" t="s">
        <v>1902</v>
      </c>
      <c r="C6260" s="72"/>
      <c r="D6260" s="73">
        <v>7.75</v>
      </c>
      <c r="E6260" s="74">
        <v>0</v>
      </c>
      <c r="G6260" s="75">
        <v>157.07962999999998</v>
      </c>
      <c r="H6260" s="75">
        <v>60.998700000000007</v>
      </c>
      <c r="I6260" s="75">
        <v>59.031000000000006</v>
      </c>
      <c r="J6260" s="75">
        <v>55.7515</v>
      </c>
      <c r="K6260" s="75">
        <v>45.912999999999997</v>
      </c>
      <c r="L6260" s="76">
        <v>0</v>
      </c>
      <c r="M6260" s="75">
        <v>59.031000000000006</v>
      </c>
      <c r="N6260" s="75">
        <v>59.031000000000006</v>
      </c>
      <c r="O6260" s="75">
        <v>59.031000000000006</v>
      </c>
      <c r="P6260" s="77">
        <v>0</v>
      </c>
      <c r="Q6260" s="77">
        <v>157.07962999999998</v>
      </c>
    </row>
    <row r="6261" spans="1:17" x14ac:dyDescent="0.2">
      <c r="A6261" s="19">
        <v>32302721</v>
      </c>
      <c r="B6261" s="19" t="s">
        <v>191</v>
      </c>
      <c r="C6261" s="72"/>
      <c r="D6261" s="73">
        <v>11</v>
      </c>
      <c r="E6261" s="74">
        <v>0</v>
      </c>
      <c r="G6261" s="75">
        <v>157.07962999999998</v>
      </c>
      <c r="H6261" s="75">
        <v>61.482300000000002</v>
      </c>
      <c r="I6261" s="75">
        <v>59.499000000000002</v>
      </c>
      <c r="J6261" s="75">
        <v>56.1935</v>
      </c>
      <c r="K6261" s="75">
        <v>46.276999999999994</v>
      </c>
      <c r="L6261" s="76">
        <v>0</v>
      </c>
      <c r="M6261" s="75">
        <v>59.499000000000002</v>
      </c>
      <c r="N6261" s="75">
        <v>59.499000000000002</v>
      </c>
      <c r="O6261" s="75">
        <v>59.499000000000002</v>
      </c>
      <c r="P6261" s="77">
        <v>0</v>
      </c>
      <c r="Q6261" s="77">
        <v>157.07962999999998</v>
      </c>
    </row>
    <row r="6262" spans="1:17" x14ac:dyDescent="0.2">
      <c r="A6262" s="19">
        <v>32302739</v>
      </c>
      <c r="B6262" s="19" t="s">
        <v>1947</v>
      </c>
      <c r="C6262" s="72"/>
      <c r="D6262" s="73">
        <v>10.25</v>
      </c>
      <c r="E6262" s="74">
        <v>0</v>
      </c>
      <c r="G6262" s="75">
        <v>9.1749000000000009</v>
      </c>
      <c r="H6262" s="75">
        <v>19.53</v>
      </c>
      <c r="I6262" s="75">
        <v>18.900000000000002</v>
      </c>
      <c r="J6262" s="75">
        <v>17.849999999999998</v>
      </c>
      <c r="K6262" s="75">
        <v>14.7</v>
      </c>
      <c r="L6262" s="74" t="s">
        <v>674</v>
      </c>
      <c r="M6262" s="75">
        <v>18.900000000000002</v>
      </c>
      <c r="N6262" s="75">
        <v>18.900000000000002</v>
      </c>
      <c r="O6262" s="75">
        <v>18.900000000000002</v>
      </c>
      <c r="P6262" s="75">
        <v>9.1749000000000009</v>
      </c>
      <c r="Q6262" s="75">
        <v>19.53</v>
      </c>
    </row>
    <row r="6263" spans="1:17" x14ac:dyDescent="0.2">
      <c r="A6263" s="19">
        <v>32302754</v>
      </c>
      <c r="B6263" s="19" t="s">
        <v>166</v>
      </c>
      <c r="C6263" s="72"/>
      <c r="D6263" s="73">
        <v>2</v>
      </c>
      <c r="E6263" s="74">
        <v>0</v>
      </c>
      <c r="G6263" s="75">
        <v>39.521789999999996</v>
      </c>
      <c r="H6263" s="75">
        <v>212.27250000000001</v>
      </c>
      <c r="I6263" s="75">
        <v>205.42500000000001</v>
      </c>
      <c r="J6263" s="75">
        <v>194.01249999999999</v>
      </c>
      <c r="K6263" s="75">
        <v>159.77499999999998</v>
      </c>
      <c r="L6263" s="76">
        <v>71.829000000000008</v>
      </c>
      <c r="M6263" s="75">
        <v>205.42500000000001</v>
      </c>
      <c r="N6263" s="75">
        <v>205.42500000000001</v>
      </c>
      <c r="O6263" s="75">
        <v>205.42500000000001</v>
      </c>
      <c r="P6263" s="77">
        <v>39.521789999999996</v>
      </c>
      <c r="Q6263" s="77">
        <v>212.27250000000001</v>
      </c>
    </row>
    <row r="6264" spans="1:17" x14ac:dyDescent="0.2">
      <c r="A6264" s="19">
        <v>32302762</v>
      </c>
      <c r="B6264" s="19" t="s">
        <v>2047</v>
      </c>
      <c r="C6264" s="72"/>
      <c r="D6264" s="73">
        <v>13</v>
      </c>
      <c r="E6264" s="74">
        <v>0</v>
      </c>
      <c r="G6264" s="75">
        <v>39.521789999999996</v>
      </c>
      <c r="H6264" s="75">
        <v>212.27250000000001</v>
      </c>
      <c r="I6264" s="75">
        <v>205.42500000000001</v>
      </c>
      <c r="J6264" s="75">
        <v>194.01249999999999</v>
      </c>
      <c r="K6264" s="75">
        <v>159.77499999999998</v>
      </c>
      <c r="L6264" s="76">
        <v>71.829000000000008</v>
      </c>
      <c r="M6264" s="75">
        <v>205.42500000000001</v>
      </c>
      <c r="N6264" s="75">
        <v>205.42500000000001</v>
      </c>
      <c r="O6264" s="75">
        <v>205.42500000000001</v>
      </c>
      <c r="P6264" s="77">
        <v>39.521789999999996</v>
      </c>
      <c r="Q6264" s="77">
        <v>212.27250000000001</v>
      </c>
    </row>
    <row r="6265" spans="1:17" x14ac:dyDescent="0.2">
      <c r="A6265" s="19">
        <v>32302788</v>
      </c>
      <c r="B6265" s="19" t="s">
        <v>2051</v>
      </c>
      <c r="C6265" s="72"/>
      <c r="D6265" s="73">
        <v>5.25</v>
      </c>
      <c r="E6265" s="74">
        <v>0</v>
      </c>
      <c r="G6265" s="75">
        <v>16.99494</v>
      </c>
      <c r="H6265" s="75">
        <v>266.46359999999999</v>
      </c>
      <c r="I6265" s="75">
        <v>257.86799999999999</v>
      </c>
      <c r="J6265" s="75">
        <v>243.54199999999997</v>
      </c>
      <c r="K6265" s="75">
        <v>200.56399999999996</v>
      </c>
      <c r="L6265" s="76">
        <v>0</v>
      </c>
      <c r="M6265" s="75">
        <v>257.86799999999999</v>
      </c>
      <c r="N6265" s="75">
        <v>257.86799999999999</v>
      </c>
      <c r="O6265" s="75">
        <v>257.86799999999999</v>
      </c>
      <c r="P6265" s="77">
        <v>0</v>
      </c>
      <c r="Q6265" s="77">
        <v>266.46359999999999</v>
      </c>
    </row>
    <row r="6266" spans="1:17" x14ac:dyDescent="0.2">
      <c r="A6266" s="19">
        <v>32302796</v>
      </c>
      <c r="B6266" s="19" t="s">
        <v>2060</v>
      </c>
      <c r="C6266" s="72"/>
      <c r="D6266" s="73">
        <v>27.75</v>
      </c>
      <c r="E6266" s="74">
        <v>0</v>
      </c>
      <c r="G6266" s="75">
        <v>0.21845000000000001</v>
      </c>
      <c r="H6266" s="75">
        <v>0.46500000000000002</v>
      </c>
      <c r="I6266" s="75">
        <v>0.45000000000000007</v>
      </c>
      <c r="J6266" s="75">
        <v>0.42499999999999999</v>
      </c>
      <c r="K6266" s="75">
        <v>0.35</v>
      </c>
      <c r="L6266" s="74" t="s">
        <v>674</v>
      </c>
      <c r="M6266" s="75">
        <v>0.45000000000000007</v>
      </c>
      <c r="N6266" s="75">
        <v>0.45000000000000007</v>
      </c>
      <c r="O6266" s="75">
        <v>0.45000000000000007</v>
      </c>
      <c r="P6266" s="75">
        <v>0.21845000000000001</v>
      </c>
      <c r="Q6266" s="75">
        <v>0.46500000000000002</v>
      </c>
    </row>
    <row r="6267" spans="1:17" x14ac:dyDescent="0.2">
      <c r="A6267" s="19">
        <v>32302804</v>
      </c>
      <c r="B6267" s="19" t="s">
        <v>132</v>
      </c>
      <c r="C6267" s="72"/>
      <c r="D6267" s="73">
        <v>14.5</v>
      </c>
      <c r="E6267" s="74">
        <v>0</v>
      </c>
      <c r="G6267" s="75">
        <v>18.061446000000004</v>
      </c>
      <c r="H6267" s="75">
        <v>38.446200000000005</v>
      </c>
      <c r="I6267" s="75">
        <v>37.20600000000001</v>
      </c>
      <c r="J6267" s="75">
        <v>35.139000000000003</v>
      </c>
      <c r="K6267" s="75">
        <v>28.937999999999999</v>
      </c>
      <c r="L6267" s="74" t="s">
        <v>674</v>
      </c>
      <c r="M6267" s="75">
        <v>37.20600000000001</v>
      </c>
      <c r="N6267" s="75">
        <v>37.20600000000001</v>
      </c>
      <c r="O6267" s="75">
        <v>37.20600000000001</v>
      </c>
      <c r="P6267" s="75">
        <v>18.061446000000004</v>
      </c>
      <c r="Q6267" s="75">
        <v>38.446200000000005</v>
      </c>
    </row>
    <row r="6268" spans="1:17" x14ac:dyDescent="0.2">
      <c r="A6268" s="19">
        <v>32302838</v>
      </c>
      <c r="B6268" s="19" t="s">
        <v>2259</v>
      </c>
      <c r="C6268" s="72"/>
      <c r="D6268" s="73">
        <v>1.5</v>
      </c>
      <c r="E6268" s="74">
        <v>0</v>
      </c>
      <c r="G6268" s="75">
        <v>908.0316600000001</v>
      </c>
      <c r="H6268" s="75">
        <v>845.53740000000005</v>
      </c>
      <c r="I6268" s="75">
        <v>818.26199999999994</v>
      </c>
      <c r="J6268" s="75">
        <v>772.80299999999988</v>
      </c>
      <c r="K6268" s="75">
        <v>636.42599999999993</v>
      </c>
      <c r="L6268" s="76">
        <v>424.78200000000004</v>
      </c>
      <c r="M6268" s="75">
        <v>818.26199999999994</v>
      </c>
      <c r="N6268" s="75">
        <v>818.26199999999994</v>
      </c>
      <c r="O6268" s="75">
        <v>818.26199999999994</v>
      </c>
      <c r="P6268" s="77">
        <v>424.78200000000004</v>
      </c>
      <c r="Q6268" s="77">
        <v>908.0316600000001</v>
      </c>
    </row>
    <row r="6269" spans="1:17" x14ac:dyDescent="0.2">
      <c r="A6269" s="19">
        <v>32302846</v>
      </c>
      <c r="B6269" s="19" t="s">
        <v>2314</v>
      </c>
      <c r="C6269" s="72"/>
      <c r="D6269" s="73">
        <v>9.5</v>
      </c>
      <c r="E6269" s="74">
        <v>0</v>
      </c>
      <c r="G6269" s="75">
        <v>237.41588999999999</v>
      </c>
      <c r="H6269" s="75">
        <v>535.24289999999996</v>
      </c>
      <c r="I6269" s="75">
        <v>517.97699999999998</v>
      </c>
      <c r="J6269" s="75">
        <v>489.20049999999998</v>
      </c>
      <c r="K6269" s="75">
        <v>402.87099999999998</v>
      </c>
      <c r="L6269" s="76">
        <v>206.83799999999999</v>
      </c>
      <c r="M6269" s="75">
        <v>517.97699999999998</v>
      </c>
      <c r="N6269" s="75">
        <v>517.97699999999998</v>
      </c>
      <c r="O6269" s="75">
        <v>517.97699999999998</v>
      </c>
      <c r="P6269" s="77">
        <v>206.83799999999999</v>
      </c>
      <c r="Q6269" s="77">
        <v>535.24289999999996</v>
      </c>
    </row>
    <row r="6270" spans="1:17" x14ac:dyDescent="0.2">
      <c r="A6270" s="19">
        <v>32302853</v>
      </c>
      <c r="B6270" s="19" t="s">
        <v>2386</v>
      </c>
      <c r="C6270" s="72"/>
      <c r="D6270" s="73">
        <v>17.25</v>
      </c>
      <c r="E6270" s="74">
        <v>0</v>
      </c>
      <c r="G6270" s="75">
        <v>3899.5684260000003</v>
      </c>
      <c r="H6270" s="75">
        <v>8300.7522000000008</v>
      </c>
      <c r="I6270" s="75">
        <v>8032.9860000000017</v>
      </c>
      <c r="J6270" s="75">
        <v>7586.7090000000007</v>
      </c>
      <c r="K6270" s="75">
        <v>6247.8780000000006</v>
      </c>
      <c r="L6270" s="74" t="s">
        <v>674</v>
      </c>
      <c r="M6270" s="75">
        <v>8032.9860000000017</v>
      </c>
      <c r="N6270" s="75">
        <v>8032.9860000000017</v>
      </c>
      <c r="O6270" s="75">
        <v>8032.9860000000017</v>
      </c>
      <c r="P6270" s="75">
        <v>3899.5684260000003</v>
      </c>
      <c r="Q6270" s="75">
        <v>8300.7522000000008</v>
      </c>
    </row>
    <row r="6271" spans="1:17" x14ac:dyDescent="0.2">
      <c r="A6271" s="19">
        <v>32302861</v>
      </c>
      <c r="B6271" s="19" t="s">
        <v>2453</v>
      </c>
      <c r="C6271" s="72"/>
      <c r="D6271" s="73">
        <v>2.25</v>
      </c>
      <c r="E6271" s="74">
        <v>0</v>
      </c>
      <c r="G6271" s="75">
        <v>5.7030000000000003</v>
      </c>
      <c r="H6271" s="75">
        <v>94.39500000000001</v>
      </c>
      <c r="I6271" s="75">
        <v>91.350000000000009</v>
      </c>
      <c r="J6271" s="75">
        <v>86.274999999999991</v>
      </c>
      <c r="K6271" s="75">
        <v>71.05</v>
      </c>
      <c r="L6271" s="76">
        <v>0</v>
      </c>
      <c r="M6271" s="75">
        <v>91.350000000000009</v>
      </c>
      <c r="N6271" s="75">
        <v>91.350000000000009</v>
      </c>
      <c r="O6271" s="75">
        <v>91.350000000000009</v>
      </c>
      <c r="P6271" s="77">
        <v>0</v>
      </c>
      <c r="Q6271" s="77">
        <v>94.39500000000001</v>
      </c>
    </row>
    <row r="6272" spans="1:17" x14ac:dyDescent="0.2">
      <c r="A6272" s="19">
        <v>32302879</v>
      </c>
      <c r="B6272" s="19" t="s">
        <v>2532</v>
      </c>
      <c r="C6272" s="72"/>
      <c r="D6272" s="73">
        <v>14.75</v>
      </c>
      <c r="E6272" s="74">
        <v>0</v>
      </c>
      <c r="G6272" s="75">
        <v>71.952849999999998</v>
      </c>
      <c r="H6272" s="75">
        <v>0</v>
      </c>
      <c r="I6272" s="75">
        <v>0</v>
      </c>
      <c r="J6272" s="75">
        <v>0</v>
      </c>
      <c r="K6272" s="75">
        <v>0</v>
      </c>
      <c r="L6272" s="76">
        <v>124.515</v>
      </c>
      <c r="M6272" s="75">
        <v>0</v>
      </c>
      <c r="N6272" s="75">
        <v>0</v>
      </c>
      <c r="O6272" s="75">
        <v>0</v>
      </c>
      <c r="P6272" s="77">
        <v>0</v>
      </c>
      <c r="Q6272" s="77">
        <v>124.515</v>
      </c>
    </row>
    <row r="6273" spans="1:17" x14ac:dyDescent="0.2">
      <c r="A6273" s="19">
        <v>32302887</v>
      </c>
      <c r="B6273" s="19" t="s">
        <v>2609</v>
      </c>
      <c r="C6273" s="72"/>
      <c r="D6273" s="73">
        <v>372.75</v>
      </c>
      <c r="E6273" s="74">
        <v>0</v>
      </c>
      <c r="G6273" s="75">
        <v>49.369700000000002</v>
      </c>
      <c r="H6273" s="75">
        <v>105.09</v>
      </c>
      <c r="I6273" s="75">
        <v>101.70000000000002</v>
      </c>
      <c r="J6273" s="75">
        <v>96.05</v>
      </c>
      <c r="K6273" s="75">
        <v>79.099999999999994</v>
      </c>
      <c r="L6273" s="74" t="s">
        <v>674</v>
      </c>
      <c r="M6273" s="75">
        <v>101.70000000000002</v>
      </c>
      <c r="N6273" s="75">
        <v>101.70000000000002</v>
      </c>
      <c r="O6273" s="75">
        <v>101.70000000000002</v>
      </c>
      <c r="P6273" s="75">
        <v>49.369700000000002</v>
      </c>
      <c r="Q6273" s="75">
        <v>105.09</v>
      </c>
    </row>
    <row r="6274" spans="1:17" x14ac:dyDescent="0.2">
      <c r="A6274" s="19">
        <v>32302895</v>
      </c>
      <c r="B6274" s="19" t="s">
        <v>2936</v>
      </c>
      <c r="C6274" s="72"/>
      <c r="D6274" s="73">
        <v>165</v>
      </c>
      <c r="E6274" s="74">
        <v>0</v>
      </c>
      <c r="G6274" s="75">
        <v>55.049399999999999</v>
      </c>
      <c r="H6274" s="75">
        <v>117.18</v>
      </c>
      <c r="I6274" s="75">
        <v>113.40000000000002</v>
      </c>
      <c r="J6274" s="75">
        <v>107.1</v>
      </c>
      <c r="K6274" s="75">
        <v>88.199999999999989</v>
      </c>
      <c r="L6274" s="74" t="s">
        <v>674</v>
      </c>
      <c r="M6274" s="75">
        <v>113.40000000000002</v>
      </c>
      <c r="N6274" s="75">
        <v>113.40000000000002</v>
      </c>
      <c r="O6274" s="75">
        <v>113.40000000000002</v>
      </c>
      <c r="P6274" s="75">
        <v>55.049399999999999</v>
      </c>
      <c r="Q6274" s="75">
        <v>117.18</v>
      </c>
    </row>
    <row r="6275" spans="1:17" x14ac:dyDescent="0.2">
      <c r="A6275" s="19">
        <v>32302903</v>
      </c>
      <c r="B6275" s="19" t="s">
        <v>2937</v>
      </c>
      <c r="C6275" s="72"/>
      <c r="D6275" s="73">
        <v>159.5</v>
      </c>
      <c r="E6275" s="74">
        <v>0</v>
      </c>
      <c r="G6275" s="75">
        <v>56.792631000000007</v>
      </c>
      <c r="H6275" s="75">
        <v>120.89070000000001</v>
      </c>
      <c r="I6275" s="75">
        <v>116.99100000000003</v>
      </c>
      <c r="J6275" s="75">
        <v>110.4915</v>
      </c>
      <c r="K6275" s="75">
        <v>90.992999999999995</v>
      </c>
      <c r="L6275" s="74" t="s">
        <v>674</v>
      </c>
      <c r="M6275" s="75">
        <v>116.99100000000003</v>
      </c>
      <c r="N6275" s="75">
        <v>116.99100000000003</v>
      </c>
      <c r="O6275" s="75">
        <v>116.99100000000003</v>
      </c>
      <c r="P6275" s="75">
        <v>56.792631000000007</v>
      </c>
      <c r="Q6275" s="75">
        <v>120.89070000000001</v>
      </c>
    </row>
    <row r="6276" spans="1:17" x14ac:dyDescent="0.2">
      <c r="A6276" s="19">
        <v>32302911</v>
      </c>
      <c r="B6276" s="19" t="s">
        <v>2938</v>
      </c>
      <c r="C6276" s="72"/>
      <c r="D6276" s="73">
        <v>201.25</v>
      </c>
      <c r="E6276" s="74">
        <v>0</v>
      </c>
      <c r="G6276" s="75">
        <v>63.459724999999999</v>
      </c>
      <c r="H6276" s="75">
        <v>135.08250000000001</v>
      </c>
      <c r="I6276" s="75">
        <v>130.72500000000002</v>
      </c>
      <c r="J6276" s="75">
        <v>123.46249999999999</v>
      </c>
      <c r="K6276" s="75">
        <v>101.675</v>
      </c>
      <c r="L6276" s="74" t="s">
        <v>674</v>
      </c>
      <c r="M6276" s="75">
        <v>130.72500000000002</v>
      </c>
      <c r="N6276" s="75">
        <v>130.72500000000002</v>
      </c>
      <c r="O6276" s="75">
        <v>130.72500000000002</v>
      </c>
      <c r="P6276" s="75">
        <v>63.459724999999999</v>
      </c>
      <c r="Q6276" s="75">
        <v>135.08250000000001</v>
      </c>
    </row>
    <row r="6277" spans="1:17" x14ac:dyDescent="0.2">
      <c r="A6277" s="19">
        <v>32302929</v>
      </c>
      <c r="B6277" s="19" t="s">
        <v>287</v>
      </c>
      <c r="C6277" s="72"/>
      <c r="D6277" s="73">
        <v>6</v>
      </c>
      <c r="E6277" s="74">
        <v>0</v>
      </c>
      <c r="G6277" s="75">
        <v>66.417538000000008</v>
      </c>
      <c r="H6277" s="75">
        <v>141.37860000000001</v>
      </c>
      <c r="I6277" s="75">
        <v>136.81800000000004</v>
      </c>
      <c r="J6277" s="75">
        <v>129.21700000000001</v>
      </c>
      <c r="K6277" s="75">
        <v>106.414</v>
      </c>
      <c r="L6277" s="74" t="s">
        <v>674</v>
      </c>
      <c r="M6277" s="75">
        <v>136.81800000000004</v>
      </c>
      <c r="N6277" s="75">
        <v>136.81800000000004</v>
      </c>
      <c r="O6277" s="75">
        <v>136.81800000000004</v>
      </c>
      <c r="P6277" s="75">
        <v>66.417538000000008</v>
      </c>
      <c r="Q6277" s="75">
        <v>141.37860000000001</v>
      </c>
    </row>
    <row r="6278" spans="1:17" x14ac:dyDescent="0.2">
      <c r="A6278" s="19">
        <v>32302937</v>
      </c>
      <c r="B6278" s="19" t="s">
        <v>3518</v>
      </c>
      <c r="C6278" s="72"/>
      <c r="D6278" s="73">
        <v>18.5</v>
      </c>
      <c r="E6278" s="74">
        <v>0</v>
      </c>
      <c r="G6278" s="75">
        <v>42.370562</v>
      </c>
      <c r="H6278" s="75">
        <v>90.191400000000002</v>
      </c>
      <c r="I6278" s="75">
        <v>87.282000000000011</v>
      </c>
      <c r="J6278" s="75">
        <v>82.433000000000007</v>
      </c>
      <c r="K6278" s="75">
        <v>67.885999999999996</v>
      </c>
      <c r="L6278" s="74" t="s">
        <v>674</v>
      </c>
      <c r="M6278" s="75">
        <v>87.282000000000011</v>
      </c>
      <c r="N6278" s="75">
        <v>87.282000000000011</v>
      </c>
      <c r="O6278" s="75">
        <v>87.282000000000011</v>
      </c>
      <c r="P6278" s="75">
        <v>42.370562</v>
      </c>
      <c r="Q6278" s="75">
        <v>90.191400000000002</v>
      </c>
    </row>
    <row r="6279" spans="1:17" x14ac:dyDescent="0.2">
      <c r="A6279" s="19">
        <v>32302960</v>
      </c>
      <c r="B6279" s="19" t="s">
        <v>3517</v>
      </c>
      <c r="C6279" s="72"/>
      <c r="D6279" s="73">
        <v>21.25</v>
      </c>
      <c r="E6279" s="74">
        <v>0</v>
      </c>
      <c r="G6279" s="75">
        <v>20.511789999999998</v>
      </c>
      <c r="H6279" s="75">
        <v>172.51500000000001</v>
      </c>
      <c r="I6279" s="75">
        <v>166.95000000000002</v>
      </c>
      <c r="J6279" s="75">
        <v>157.67499999999998</v>
      </c>
      <c r="K6279" s="75">
        <v>129.85</v>
      </c>
      <c r="L6279" s="76">
        <v>0</v>
      </c>
      <c r="M6279" s="75">
        <v>166.95000000000002</v>
      </c>
      <c r="N6279" s="75">
        <v>166.95000000000002</v>
      </c>
      <c r="O6279" s="75">
        <v>166.95000000000002</v>
      </c>
      <c r="P6279" s="77">
        <v>0</v>
      </c>
      <c r="Q6279" s="77">
        <v>172.51500000000001</v>
      </c>
    </row>
    <row r="6280" spans="1:17" x14ac:dyDescent="0.2">
      <c r="A6280" s="19">
        <v>32302978</v>
      </c>
      <c r="B6280" s="19" t="s">
        <v>2838</v>
      </c>
      <c r="C6280" s="72"/>
      <c r="D6280" s="73">
        <v>14.75</v>
      </c>
      <c r="E6280" s="74">
        <v>0</v>
      </c>
      <c r="G6280" s="75">
        <v>34.951999999999998</v>
      </c>
      <c r="H6280" s="75">
        <v>74.400000000000006</v>
      </c>
      <c r="I6280" s="75">
        <v>72.000000000000014</v>
      </c>
      <c r="J6280" s="75">
        <v>68</v>
      </c>
      <c r="K6280" s="75">
        <v>56</v>
      </c>
      <c r="L6280" s="74" t="s">
        <v>674</v>
      </c>
      <c r="M6280" s="75">
        <v>72.000000000000014</v>
      </c>
      <c r="N6280" s="75">
        <v>72.000000000000014</v>
      </c>
      <c r="O6280" s="75">
        <v>72.000000000000014</v>
      </c>
      <c r="P6280" s="75">
        <v>34.951999999999998</v>
      </c>
      <c r="Q6280" s="75">
        <v>74.400000000000006</v>
      </c>
    </row>
    <row r="6281" spans="1:17" x14ac:dyDescent="0.2">
      <c r="A6281" s="19">
        <v>32302986</v>
      </c>
      <c r="B6281" s="19" t="s">
        <v>323</v>
      </c>
      <c r="C6281" s="72"/>
      <c r="D6281" s="73">
        <v>3.25</v>
      </c>
      <c r="E6281" s="74">
        <v>0</v>
      </c>
      <c r="G6281" s="75">
        <v>102.34984000000001</v>
      </c>
      <c r="H6281" s="75">
        <v>205.55790000000002</v>
      </c>
      <c r="I6281" s="75">
        <v>198.92699999999999</v>
      </c>
      <c r="J6281" s="75">
        <v>187.87549999999999</v>
      </c>
      <c r="K6281" s="75">
        <v>154.721</v>
      </c>
      <c r="L6281" s="76">
        <v>183.27599999999998</v>
      </c>
      <c r="M6281" s="75">
        <v>198.92699999999999</v>
      </c>
      <c r="N6281" s="75">
        <v>198.92699999999999</v>
      </c>
      <c r="O6281" s="75">
        <v>198.92699999999999</v>
      </c>
      <c r="P6281" s="77">
        <v>102.34984000000001</v>
      </c>
      <c r="Q6281" s="77">
        <v>205.55790000000002</v>
      </c>
    </row>
    <row r="6282" spans="1:17" x14ac:dyDescent="0.2">
      <c r="A6282" s="19">
        <v>32302994</v>
      </c>
      <c r="B6282" s="19" t="s">
        <v>2864</v>
      </c>
      <c r="C6282" s="72"/>
      <c r="D6282" s="73">
        <v>17.25</v>
      </c>
      <c r="E6282" s="74">
        <v>0</v>
      </c>
      <c r="G6282" s="75">
        <v>102.34984000000001</v>
      </c>
      <c r="H6282" s="75">
        <v>205.55790000000002</v>
      </c>
      <c r="I6282" s="75">
        <v>198.92699999999999</v>
      </c>
      <c r="J6282" s="75">
        <v>187.87549999999999</v>
      </c>
      <c r="K6282" s="75">
        <v>154.721</v>
      </c>
      <c r="L6282" s="76">
        <v>183.27599999999998</v>
      </c>
      <c r="M6282" s="75">
        <v>198.92699999999999</v>
      </c>
      <c r="N6282" s="75">
        <v>198.92699999999999</v>
      </c>
      <c r="O6282" s="75">
        <v>198.92699999999999</v>
      </c>
      <c r="P6282" s="77">
        <v>102.34984000000001</v>
      </c>
      <c r="Q6282" s="77">
        <v>205.55790000000002</v>
      </c>
    </row>
    <row r="6283" spans="1:17" x14ac:dyDescent="0.2">
      <c r="A6283" s="19">
        <v>32303000</v>
      </c>
      <c r="B6283" s="19" t="s">
        <v>2861</v>
      </c>
      <c r="C6283" s="72"/>
      <c r="D6283" s="73">
        <v>14</v>
      </c>
      <c r="E6283" s="74">
        <v>0</v>
      </c>
      <c r="G6283" s="75">
        <v>0</v>
      </c>
      <c r="H6283" s="75">
        <v>0</v>
      </c>
      <c r="I6283" s="75">
        <v>0</v>
      </c>
      <c r="J6283" s="75">
        <v>0</v>
      </c>
      <c r="K6283" s="75">
        <v>0</v>
      </c>
      <c r="L6283" s="74" t="s">
        <v>674</v>
      </c>
      <c r="M6283" s="75">
        <v>0</v>
      </c>
      <c r="N6283" s="75">
        <v>0</v>
      </c>
      <c r="O6283" s="75">
        <v>0</v>
      </c>
      <c r="P6283" s="75">
        <v>0</v>
      </c>
      <c r="Q6283" s="75">
        <v>0</v>
      </c>
    </row>
    <row r="6284" spans="1:17" x14ac:dyDescent="0.2">
      <c r="A6284" s="19">
        <v>32303026</v>
      </c>
      <c r="B6284" s="19" t="s">
        <v>2902</v>
      </c>
      <c r="C6284" s="72"/>
      <c r="D6284" s="73">
        <v>11</v>
      </c>
      <c r="E6284" s="74">
        <v>0</v>
      </c>
      <c r="G6284" s="75">
        <v>332.40886</v>
      </c>
      <c r="H6284" s="75">
        <v>492.18390000000005</v>
      </c>
      <c r="I6284" s="75">
        <v>476.30700000000002</v>
      </c>
      <c r="J6284" s="75">
        <v>449.84550000000002</v>
      </c>
      <c r="K6284" s="75">
        <v>370.46100000000001</v>
      </c>
      <c r="L6284" s="76">
        <v>397.54800000000006</v>
      </c>
      <c r="M6284" s="75">
        <v>476.30700000000002</v>
      </c>
      <c r="N6284" s="75">
        <v>476.30700000000002</v>
      </c>
      <c r="O6284" s="75">
        <v>476.30700000000002</v>
      </c>
      <c r="P6284" s="77">
        <v>332.40886</v>
      </c>
      <c r="Q6284" s="77">
        <v>492.18390000000005</v>
      </c>
    </row>
    <row r="6285" spans="1:17" x14ac:dyDescent="0.2">
      <c r="A6285" s="19">
        <v>32303042</v>
      </c>
      <c r="B6285" s="19" t="s">
        <v>1374</v>
      </c>
      <c r="C6285" s="72"/>
      <c r="D6285" s="73">
        <v>4</v>
      </c>
      <c r="E6285" s="74">
        <v>0</v>
      </c>
      <c r="G6285" s="75">
        <v>332.40886</v>
      </c>
      <c r="H6285" s="75">
        <v>492.18390000000005</v>
      </c>
      <c r="I6285" s="75">
        <v>476.30700000000002</v>
      </c>
      <c r="J6285" s="75">
        <v>449.84550000000002</v>
      </c>
      <c r="K6285" s="75">
        <v>370.46100000000001</v>
      </c>
      <c r="L6285" s="76">
        <v>397.54800000000006</v>
      </c>
      <c r="M6285" s="75">
        <v>476.30700000000002</v>
      </c>
      <c r="N6285" s="75">
        <v>476.30700000000002</v>
      </c>
      <c r="O6285" s="75">
        <v>476.30700000000002</v>
      </c>
      <c r="P6285" s="77">
        <v>332.40886</v>
      </c>
      <c r="Q6285" s="77">
        <v>492.18390000000005</v>
      </c>
    </row>
    <row r="6286" spans="1:17" x14ac:dyDescent="0.2">
      <c r="A6286" s="19">
        <v>32303067</v>
      </c>
      <c r="B6286" s="19" t="s">
        <v>2845</v>
      </c>
      <c r="C6286" s="72"/>
      <c r="D6286" s="73">
        <v>7</v>
      </c>
      <c r="E6286" s="74">
        <v>0</v>
      </c>
      <c r="G6286" s="75">
        <v>332.40886</v>
      </c>
      <c r="H6286" s="75">
        <v>492.18390000000005</v>
      </c>
      <c r="I6286" s="75">
        <v>476.30700000000002</v>
      </c>
      <c r="J6286" s="75">
        <v>449.84550000000002</v>
      </c>
      <c r="K6286" s="75">
        <v>370.46100000000001</v>
      </c>
      <c r="L6286" s="76">
        <v>397.54800000000006</v>
      </c>
      <c r="M6286" s="75">
        <v>476.30700000000002</v>
      </c>
      <c r="N6286" s="75">
        <v>476.30700000000002</v>
      </c>
      <c r="O6286" s="75">
        <v>476.30700000000002</v>
      </c>
      <c r="P6286" s="77">
        <v>332.40886</v>
      </c>
      <c r="Q6286" s="77">
        <v>492.18390000000005</v>
      </c>
    </row>
    <row r="6287" spans="1:17" x14ac:dyDescent="0.2">
      <c r="A6287" s="19">
        <v>32303083</v>
      </c>
      <c r="B6287" s="19" t="s">
        <v>2988</v>
      </c>
      <c r="C6287" s="72"/>
      <c r="D6287" s="73">
        <v>69</v>
      </c>
      <c r="E6287" s="74">
        <v>0</v>
      </c>
      <c r="G6287" s="75">
        <v>332.40886</v>
      </c>
      <c r="H6287" s="75">
        <v>497.53140000000002</v>
      </c>
      <c r="I6287" s="75">
        <v>481.48200000000003</v>
      </c>
      <c r="J6287" s="75">
        <v>454.733</v>
      </c>
      <c r="K6287" s="75">
        <v>374.48599999999999</v>
      </c>
      <c r="L6287" s="76">
        <v>397.54800000000006</v>
      </c>
      <c r="M6287" s="75">
        <v>481.48200000000003</v>
      </c>
      <c r="N6287" s="75">
        <v>481.48200000000003</v>
      </c>
      <c r="O6287" s="75">
        <v>481.48200000000003</v>
      </c>
      <c r="P6287" s="77">
        <v>332.40886</v>
      </c>
      <c r="Q6287" s="77">
        <v>497.53140000000002</v>
      </c>
    </row>
    <row r="6288" spans="1:17" x14ac:dyDescent="0.2">
      <c r="A6288" s="19">
        <v>32303091</v>
      </c>
      <c r="B6288" s="19" t="s">
        <v>3130</v>
      </c>
      <c r="C6288" s="72"/>
      <c r="D6288" s="73">
        <v>99.5</v>
      </c>
      <c r="E6288" s="74">
        <v>0</v>
      </c>
      <c r="G6288" s="75">
        <v>332.40886</v>
      </c>
      <c r="H6288" s="75">
        <v>497.53140000000002</v>
      </c>
      <c r="I6288" s="75">
        <v>481.48200000000003</v>
      </c>
      <c r="J6288" s="75">
        <v>454.733</v>
      </c>
      <c r="K6288" s="75">
        <v>374.48599999999999</v>
      </c>
      <c r="L6288" s="76">
        <v>397.54800000000006</v>
      </c>
      <c r="M6288" s="75">
        <v>481.48200000000003</v>
      </c>
      <c r="N6288" s="75">
        <v>481.48200000000003</v>
      </c>
      <c r="O6288" s="75">
        <v>481.48200000000003</v>
      </c>
      <c r="P6288" s="77">
        <v>332.40886</v>
      </c>
      <c r="Q6288" s="77">
        <v>497.53140000000002</v>
      </c>
    </row>
    <row r="6289" spans="1:17" x14ac:dyDescent="0.2">
      <c r="A6289" s="19">
        <v>32303109</v>
      </c>
      <c r="B6289" s="19" t="s">
        <v>3074</v>
      </c>
      <c r="C6289" s="72"/>
      <c r="D6289" s="73">
        <v>64</v>
      </c>
      <c r="E6289" s="74">
        <v>0</v>
      </c>
      <c r="G6289" s="75">
        <v>371.867435</v>
      </c>
      <c r="H6289" s="75">
        <v>791.56950000000006</v>
      </c>
      <c r="I6289" s="75">
        <v>766.03500000000008</v>
      </c>
      <c r="J6289" s="75">
        <v>723.47749999999996</v>
      </c>
      <c r="K6289" s="75">
        <v>595.80499999999995</v>
      </c>
      <c r="L6289" s="74" t="s">
        <v>674</v>
      </c>
      <c r="M6289" s="75">
        <v>766.03500000000008</v>
      </c>
      <c r="N6289" s="75">
        <v>766.03500000000008</v>
      </c>
      <c r="O6289" s="75">
        <v>766.03500000000008</v>
      </c>
      <c r="P6289" s="75">
        <v>371.867435</v>
      </c>
      <c r="Q6289" s="75">
        <v>791.56950000000006</v>
      </c>
    </row>
    <row r="6290" spans="1:17" x14ac:dyDescent="0.2">
      <c r="A6290" s="19">
        <v>32303117</v>
      </c>
      <c r="B6290" s="19" t="s">
        <v>3131</v>
      </c>
      <c r="C6290" s="72"/>
      <c r="D6290" s="73">
        <v>7.5</v>
      </c>
      <c r="E6290" s="74">
        <v>0</v>
      </c>
      <c r="G6290" s="75">
        <v>6.3612640000000003</v>
      </c>
      <c r="H6290" s="75">
        <v>13.540800000000001</v>
      </c>
      <c r="I6290" s="75">
        <v>13.104000000000003</v>
      </c>
      <c r="J6290" s="75">
        <v>12.375999999999999</v>
      </c>
      <c r="K6290" s="75">
        <v>10.192</v>
      </c>
      <c r="L6290" s="74" t="s">
        <v>674</v>
      </c>
      <c r="M6290" s="75">
        <v>13.104000000000003</v>
      </c>
      <c r="N6290" s="75">
        <v>13.104000000000003</v>
      </c>
      <c r="O6290" s="75">
        <v>13.104000000000003</v>
      </c>
      <c r="P6290" s="75">
        <v>6.3612640000000003</v>
      </c>
      <c r="Q6290" s="75">
        <v>13.540800000000001</v>
      </c>
    </row>
    <row r="6291" spans="1:17" x14ac:dyDescent="0.2">
      <c r="A6291" s="19">
        <v>32303125</v>
      </c>
      <c r="B6291" s="19" t="s">
        <v>3182</v>
      </c>
      <c r="C6291" s="72"/>
      <c r="D6291" s="73">
        <v>114.25</v>
      </c>
      <c r="E6291" s="74">
        <v>0</v>
      </c>
      <c r="G6291" s="75">
        <v>92.57911</v>
      </c>
      <c r="H6291" s="75">
        <v>197.06700000000001</v>
      </c>
      <c r="I6291" s="75">
        <v>190.71000000000004</v>
      </c>
      <c r="J6291" s="75">
        <v>180.11500000000001</v>
      </c>
      <c r="K6291" s="75">
        <v>148.32999999999998</v>
      </c>
      <c r="L6291" s="74" t="s">
        <v>674</v>
      </c>
      <c r="M6291" s="75">
        <v>190.71000000000004</v>
      </c>
      <c r="N6291" s="75">
        <v>190.71000000000004</v>
      </c>
      <c r="O6291" s="75">
        <v>190.71000000000004</v>
      </c>
      <c r="P6291" s="75">
        <v>92.57911</v>
      </c>
      <c r="Q6291" s="75">
        <v>197.06700000000001</v>
      </c>
    </row>
    <row r="6292" spans="1:17" x14ac:dyDescent="0.2">
      <c r="A6292" s="19">
        <v>32303133</v>
      </c>
      <c r="B6292" s="19" t="s">
        <v>320</v>
      </c>
      <c r="C6292" s="72"/>
      <c r="D6292" s="73">
        <v>24.25</v>
      </c>
      <c r="E6292" s="74">
        <v>0</v>
      </c>
      <c r="G6292" s="75">
        <v>24.313789999999997</v>
      </c>
      <c r="H6292" s="75">
        <v>65.797499999999999</v>
      </c>
      <c r="I6292" s="75">
        <v>63.675000000000004</v>
      </c>
      <c r="J6292" s="75">
        <v>60.137499999999996</v>
      </c>
      <c r="K6292" s="75">
        <v>49.524999999999999</v>
      </c>
      <c r="L6292" s="76">
        <v>20.690999999999999</v>
      </c>
      <c r="M6292" s="75">
        <v>63.675000000000004</v>
      </c>
      <c r="N6292" s="75">
        <v>63.675000000000004</v>
      </c>
      <c r="O6292" s="75">
        <v>63.675000000000004</v>
      </c>
      <c r="P6292" s="77">
        <v>20.690999999999999</v>
      </c>
      <c r="Q6292" s="77">
        <v>65.797499999999999</v>
      </c>
    </row>
    <row r="6293" spans="1:17" x14ac:dyDescent="0.2">
      <c r="A6293" s="19">
        <v>32303166</v>
      </c>
      <c r="B6293" s="19" t="s">
        <v>3291</v>
      </c>
      <c r="C6293" s="72"/>
      <c r="D6293" s="73">
        <v>327.5</v>
      </c>
      <c r="E6293" s="74">
        <v>0</v>
      </c>
      <c r="G6293" s="75">
        <v>24.313789999999997</v>
      </c>
      <c r="H6293" s="75">
        <v>65.797499999999999</v>
      </c>
      <c r="I6293" s="75">
        <v>63.675000000000004</v>
      </c>
      <c r="J6293" s="75">
        <v>60.137499999999996</v>
      </c>
      <c r="K6293" s="75">
        <v>49.524999999999999</v>
      </c>
      <c r="L6293" s="76">
        <v>20.690999999999999</v>
      </c>
      <c r="M6293" s="75">
        <v>63.675000000000004</v>
      </c>
      <c r="N6293" s="75">
        <v>63.675000000000004</v>
      </c>
      <c r="O6293" s="75">
        <v>63.675000000000004</v>
      </c>
      <c r="P6293" s="77">
        <v>20.690999999999999</v>
      </c>
      <c r="Q6293" s="77">
        <v>65.797499999999999</v>
      </c>
    </row>
    <row r="6294" spans="1:17" x14ac:dyDescent="0.2">
      <c r="A6294" s="19">
        <v>32303174</v>
      </c>
      <c r="B6294" s="19" t="s">
        <v>2867</v>
      </c>
      <c r="C6294" s="72"/>
      <c r="D6294" s="73">
        <v>32.25</v>
      </c>
      <c r="E6294" s="74">
        <v>0</v>
      </c>
      <c r="G6294" s="75">
        <v>24.313789999999997</v>
      </c>
      <c r="H6294" s="75">
        <v>65.797499999999999</v>
      </c>
      <c r="I6294" s="75">
        <v>63.675000000000004</v>
      </c>
      <c r="J6294" s="75">
        <v>60.137499999999996</v>
      </c>
      <c r="K6294" s="75">
        <v>49.524999999999999</v>
      </c>
      <c r="L6294" s="76">
        <v>20.690999999999999</v>
      </c>
      <c r="M6294" s="75">
        <v>63.675000000000004</v>
      </c>
      <c r="N6294" s="75">
        <v>63.675000000000004</v>
      </c>
      <c r="O6294" s="75">
        <v>63.675000000000004</v>
      </c>
      <c r="P6294" s="77">
        <v>20.690999999999999</v>
      </c>
      <c r="Q6294" s="77">
        <v>65.797499999999999</v>
      </c>
    </row>
    <row r="6295" spans="1:17" x14ac:dyDescent="0.2">
      <c r="A6295" s="19">
        <v>32303182</v>
      </c>
      <c r="B6295" s="19" t="s">
        <v>114</v>
      </c>
      <c r="C6295" s="72"/>
      <c r="D6295" s="73">
        <v>2</v>
      </c>
      <c r="E6295" s="74">
        <v>0</v>
      </c>
      <c r="G6295" s="75">
        <v>24.313789999999997</v>
      </c>
      <c r="H6295" s="75">
        <v>65.797499999999999</v>
      </c>
      <c r="I6295" s="75">
        <v>63.675000000000004</v>
      </c>
      <c r="J6295" s="75">
        <v>60.137499999999996</v>
      </c>
      <c r="K6295" s="75">
        <v>49.524999999999999</v>
      </c>
      <c r="L6295" s="76">
        <v>20.690999999999999</v>
      </c>
      <c r="M6295" s="75">
        <v>63.675000000000004</v>
      </c>
      <c r="N6295" s="75">
        <v>63.675000000000004</v>
      </c>
      <c r="O6295" s="75">
        <v>63.675000000000004</v>
      </c>
      <c r="P6295" s="77">
        <v>20.690999999999999</v>
      </c>
      <c r="Q6295" s="77">
        <v>65.797499999999999</v>
      </c>
    </row>
    <row r="6296" spans="1:17" x14ac:dyDescent="0.2">
      <c r="A6296" s="19">
        <v>32303190</v>
      </c>
      <c r="B6296" s="19" t="s">
        <v>161</v>
      </c>
      <c r="C6296" s="72"/>
      <c r="D6296" s="73">
        <v>5.5</v>
      </c>
      <c r="E6296" s="74">
        <v>0</v>
      </c>
      <c r="G6296" s="75">
        <v>24.313789999999997</v>
      </c>
      <c r="H6296" s="75">
        <v>65.33250000000001</v>
      </c>
      <c r="I6296" s="75">
        <v>63.225000000000001</v>
      </c>
      <c r="J6296" s="75">
        <v>59.712499999999999</v>
      </c>
      <c r="K6296" s="75">
        <v>49.174999999999997</v>
      </c>
      <c r="L6296" s="76">
        <v>20.690999999999999</v>
      </c>
      <c r="M6296" s="75">
        <v>63.225000000000001</v>
      </c>
      <c r="N6296" s="75">
        <v>63.225000000000001</v>
      </c>
      <c r="O6296" s="75">
        <v>63.225000000000001</v>
      </c>
      <c r="P6296" s="77">
        <v>20.690999999999999</v>
      </c>
      <c r="Q6296" s="77">
        <v>65.33250000000001</v>
      </c>
    </row>
    <row r="6297" spans="1:17" x14ac:dyDescent="0.2">
      <c r="A6297" s="19">
        <v>32303240</v>
      </c>
      <c r="B6297" s="19" t="s">
        <v>4583</v>
      </c>
      <c r="C6297" s="20">
        <v>99282</v>
      </c>
      <c r="D6297" s="73">
        <v>580.25</v>
      </c>
      <c r="E6297" s="74">
        <v>160.64349999999999</v>
      </c>
      <c r="G6297" s="75">
        <v>24.313789999999997</v>
      </c>
      <c r="H6297" s="75">
        <v>65.797499999999999</v>
      </c>
      <c r="I6297" s="75">
        <v>63.675000000000004</v>
      </c>
      <c r="J6297" s="75">
        <v>60.137499999999996</v>
      </c>
      <c r="K6297" s="75">
        <v>49.524999999999999</v>
      </c>
      <c r="L6297" s="76">
        <v>20.690999999999999</v>
      </c>
      <c r="M6297" s="75">
        <v>63.675000000000004</v>
      </c>
      <c r="N6297" s="75">
        <v>63.675000000000004</v>
      </c>
      <c r="O6297" s="75">
        <v>63.675000000000004</v>
      </c>
      <c r="P6297" s="77">
        <v>20.690999999999999</v>
      </c>
      <c r="Q6297" s="77">
        <v>65.797499999999999</v>
      </c>
    </row>
    <row r="6298" spans="1:17" x14ac:dyDescent="0.2">
      <c r="A6298" s="19">
        <v>32303257</v>
      </c>
      <c r="B6298" s="19" t="s">
        <v>4584</v>
      </c>
      <c r="C6298" s="20">
        <v>99283</v>
      </c>
      <c r="D6298" s="73">
        <v>987.25</v>
      </c>
      <c r="E6298" s="74">
        <v>281.78449999999998</v>
      </c>
      <c r="G6298" s="75">
        <v>24.313789999999997</v>
      </c>
      <c r="H6298" s="75">
        <v>65.797499999999999</v>
      </c>
      <c r="I6298" s="75">
        <v>63.675000000000004</v>
      </c>
      <c r="J6298" s="75">
        <v>60.137499999999996</v>
      </c>
      <c r="K6298" s="75">
        <v>49.524999999999999</v>
      </c>
      <c r="L6298" s="76">
        <v>20.690999999999999</v>
      </c>
      <c r="M6298" s="75">
        <v>63.675000000000004</v>
      </c>
      <c r="N6298" s="75">
        <v>63.675000000000004</v>
      </c>
      <c r="O6298" s="75">
        <v>63.675000000000004</v>
      </c>
      <c r="P6298" s="77">
        <v>20.690999999999999</v>
      </c>
      <c r="Q6298" s="77">
        <v>65.797499999999999</v>
      </c>
    </row>
    <row r="6299" spans="1:17" x14ac:dyDescent="0.2">
      <c r="A6299" s="19">
        <v>32303265</v>
      </c>
      <c r="B6299" s="19" t="s">
        <v>4585</v>
      </c>
      <c r="C6299" s="20">
        <v>99284</v>
      </c>
      <c r="D6299" s="73">
        <v>1593</v>
      </c>
      <c r="E6299" s="74">
        <v>438.85149999999999</v>
      </c>
      <c r="G6299" s="75">
        <v>425.29593600000004</v>
      </c>
      <c r="H6299" s="75">
        <v>905.29920000000004</v>
      </c>
      <c r="I6299" s="75">
        <v>876.09600000000023</v>
      </c>
      <c r="J6299" s="75">
        <v>827.42399999999998</v>
      </c>
      <c r="K6299" s="75">
        <v>681.40800000000002</v>
      </c>
      <c r="L6299" s="74" t="s">
        <v>674</v>
      </c>
      <c r="M6299" s="75">
        <v>876.09600000000023</v>
      </c>
      <c r="N6299" s="75">
        <v>876.09600000000023</v>
      </c>
      <c r="O6299" s="75">
        <v>876.09600000000023</v>
      </c>
      <c r="P6299" s="75">
        <v>425.29593600000004</v>
      </c>
      <c r="Q6299" s="75">
        <v>905.29920000000004</v>
      </c>
    </row>
    <row r="6300" spans="1:17" x14ac:dyDescent="0.2">
      <c r="A6300" s="19">
        <v>32303273</v>
      </c>
      <c r="B6300" s="19" t="s">
        <v>4586</v>
      </c>
      <c r="C6300" s="20">
        <v>99285</v>
      </c>
      <c r="D6300" s="73">
        <v>2221</v>
      </c>
      <c r="E6300" s="74">
        <v>630.32650000000001</v>
      </c>
      <c r="G6300" s="75">
        <v>29.648033999999999</v>
      </c>
      <c r="H6300" s="75">
        <v>63.1098</v>
      </c>
      <c r="I6300" s="75">
        <v>61.074000000000005</v>
      </c>
      <c r="J6300" s="75">
        <v>57.680999999999997</v>
      </c>
      <c r="K6300" s="75">
        <v>47.501999999999995</v>
      </c>
      <c r="L6300" s="74" t="s">
        <v>674</v>
      </c>
      <c r="M6300" s="75">
        <v>61.074000000000005</v>
      </c>
      <c r="N6300" s="75">
        <v>61.074000000000005</v>
      </c>
      <c r="O6300" s="75">
        <v>61.074000000000005</v>
      </c>
      <c r="P6300" s="75">
        <v>29.648033999999999</v>
      </c>
      <c r="Q6300" s="75">
        <v>63.1098</v>
      </c>
    </row>
    <row r="6301" spans="1:17" x14ac:dyDescent="0.2">
      <c r="A6301" s="19">
        <v>32303315</v>
      </c>
      <c r="B6301" s="19" t="s">
        <v>3614</v>
      </c>
      <c r="C6301" s="72"/>
      <c r="D6301" s="73">
        <v>160.75</v>
      </c>
      <c r="E6301" s="74">
        <v>0</v>
      </c>
      <c r="G6301" s="75">
        <v>0</v>
      </c>
      <c r="H6301" s="75">
        <v>678.97440000000006</v>
      </c>
      <c r="I6301" s="75">
        <v>657.072</v>
      </c>
      <c r="J6301" s="75">
        <v>620.56799999999998</v>
      </c>
      <c r="K6301" s="75">
        <v>511.05599999999998</v>
      </c>
      <c r="L6301" s="76">
        <v>0</v>
      </c>
      <c r="M6301" s="75">
        <v>657.072</v>
      </c>
      <c r="N6301" s="75">
        <v>657.072</v>
      </c>
      <c r="O6301" s="75">
        <v>657.072</v>
      </c>
      <c r="P6301" s="77">
        <v>0</v>
      </c>
      <c r="Q6301" s="77">
        <v>678.97440000000006</v>
      </c>
    </row>
    <row r="6302" spans="1:17" x14ac:dyDescent="0.2">
      <c r="A6302" s="19">
        <v>32303323</v>
      </c>
      <c r="B6302" s="19" t="s">
        <v>3650</v>
      </c>
      <c r="C6302" s="72"/>
      <c r="D6302" s="73">
        <v>6</v>
      </c>
      <c r="E6302" s="74">
        <v>0</v>
      </c>
      <c r="G6302" s="75">
        <v>163.14381999999998</v>
      </c>
      <c r="H6302" s="75">
        <v>147.17250000000001</v>
      </c>
      <c r="I6302" s="75">
        <v>142.42500000000001</v>
      </c>
      <c r="J6302" s="75">
        <v>134.51249999999999</v>
      </c>
      <c r="K6302" s="75">
        <v>110.77499999999999</v>
      </c>
      <c r="L6302" s="76">
        <v>0</v>
      </c>
      <c r="M6302" s="75">
        <v>142.42500000000001</v>
      </c>
      <c r="N6302" s="75">
        <v>142.42500000000001</v>
      </c>
      <c r="O6302" s="75">
        <v>142.42500000000001</v>
      </c>
      <c r="P6302" s="77">
        <v>0</v>
      </c>
      <c r="Q6302" s="77">
        <v>163.14381999999998</v>
      </c>
    </row>
    <row r="6303" spans="1:17" x14ac:dyDescent="0.2">
      <c r="A6303" s="19">
        <v>32303331</v>
      </c>
      <c r="B6303" s="19" t="s">
        <v>2887</v>
      </c>
      <c r="C6303" s="72"/>
      <c r="D6303" s="73">
        <v>9</v>
      </c>
      <c r="E6303" s="74">
        <v>0</v>
      </c>
      <c r="G6303" s="75">
        <v>2924.7455300000001</v>
      </c>
      <c r="H6303" s="75">
        <v>2879.5125000000003</v>
      </c>
      <c r="I6303" s="75">
        <v>2786.625</v>
      </c>
      <c r="J6303" s="75">
        <v>2631.8125</v>
      </c>
      <c r="K6303" s="75">
        <v>2167.375</v>
      </c>
      <c r="L6303" s="76">
        <v>0</v>
      </c>
      <c r="M6303" s="75">
        <v>2786.625</v>
      </c>
      <c r="N6303" s="75">
        <v>2786.625</v>
      </c>
      <c r="O6303" s="75">
        <v>2786.625</v>
      </c>
      <c r="P6303" s="77">
        <v>0</v>
      </c>
      <c r="Q6303" s="77">
        <v>2924.7455300000001</v>
      </c>
    </row>
    <row r="6304" spans="1:17" x14ac:dyDescent="0.2">
      <c r="A6304" s="19">
        <v>32303349</v>
      </c>
      <c r="B6304" s="19" t="s">
        <v>468</v>
      </c>
      <c r="C6304" s="72"/>
      <c r="D6304" s="73">
        <v>194</v>
      </c>
      <c r="E6304" s="74">
        <v>0</v>
      </c>
      <c r="G6304" s="75">
        <v>351.66599000000002</v>
      </c>
      <c r="H6304" s="75">
        <v>756.82470000000001</v>
      </c>
      <c r="I6304" s="75">
        <v>732.41099999999994</v>
      </c>
      <c r="J6304" s="75">
        <v>691.72149999999999</v>
      </c>
      <c r="K6304" s="75">
        <v>569.65299999999991</v>
      </c>
      <c r="L6304" s="76">
        <v>100.872</v>
      </c>
      <c r="M6304" s="75">
        <v>732.41099999999994</v>
      </c>
      <c r="N6304" s="75">
        <v>732.41099999999994</v>
      </c>
      <c r="O6304" s="75">
        <v>732.41099999999994</v>
      </c>
      <c r="P6304" s="77">
        <v>100.872</v>
      </c>
      <c r="Q6304" s="77">
        <v>756.82470000000001</v>
      </c>
    </row>
    <row r="6305" spans="1:17" x14ac:dyDescent="0.2">
      <c r="A6305" s="19">
        <v>32303356</v>
      </c>
      <c r="B6305" s="19" t="s">
        <v>3707</v>
      </c>
      <c r="C6305" s="72"/>
      <c r="D6305" s="73">
        <v>135.25</v>
      </c>
      <c r="E6305" s="74">
        <v>0</v>
      </c>
      <c r="G6305" s="75">
        <v>351.66599000000002</v>
      </c>
      <c r="H6305" s="75">
        <v>751.2075000000001</v>
      </c>
      <c r="I6305" s="75">
        <v>726.97500000000002</v>
      </c>
      <c r="J6305" s="75">
        <v>686.58749999999998</v>
      </c>
      <c r="K6305" s="75">
        <v>565.42499999999995</v>
      </c>
      <c r="L6305" s="76">
        <v>100.872</v>
      </c>
      <c r="M6305" s="75">
        <v>726.97500000000002</v>
      </c>
      <c r="N6305" s="75">
        <v>726.97500000000002</v>
      </c>
      <c r="O6305" s="75">
        <v>726.97500000000002</v>
      </c>
      <c r="P6305" s="77">
        <v>100.872</v>
      </c>
      <c r="Q6305" s="77">
        <v>751.2075000000001</v>
      </c>
    </row>
    <row r="6306" spans="1:17" x14ac:dyDescent="0.2">
      <c r="A6306" s="19">
        <v>32303364</v>
      </c>
      <c r="B6306" s="19" t="s">
        <v>3708</v>
      </c>
      <c r="C6306" s="72"/>
      <c r="D6306" s="73">
        <v>98.5</v>
      </c>
      <c r="E6306" s="74">
        <v>0</v>
      </c>
      <c r="G6306" s="75">
        <v>2.8398500000000002</v>
      </c>
      <c r="H6306" s="75">
        <v>6.0449999999999999</v>
      </c>
      <c r="I6306" s="75">
        <v>5.8500000000000005</v>
      </c>
      <c r="J6306" s="75">
        <v>5.5249999999999995</v>
      </c>
      <c r="K6306" s="75">
        <v>4.55</v>
      </c>
      <c r="L6306" s="74" t="s">
        <v>674</v>
      </c>
      <c r="M6306" s="75">
        <v>5.8500000000000005</v>
      </c>
      <c r="N6306" s="75">
        <v>5.8500000000000005</v>
      </c>
      <c r="O6306" s="75">
        <v>5.8500000000000005</v>
      </c>
      <c r="P6306" s="75">
        <v>2.8398500000000002</v>
      </c>
      <c r="Q6306" s="75">
        <v>6.0449999999999999</v>
      </c>
    </row>
    <row r="6307" spans="1:17" x14ac:dyDescent="0.2">
      <c r="A6307" s="19">
        <v>32303372</v>
      </c>
      <c r="B6307" s="19" t="s">
        <v>3998</v>
      </c>
      <c r="C6307" s="72"/>
      <c r="D6307" s="73">
        <v>193.75</v>
      </c>
      <c r="E6307" s="74">
        <v>0</v>
      </c>
      <c r="G6307" s="75">
        <v>209.240148</v>
      </c>
      <c r="H6307" s="75">
        <v>445.39560000000006</v>
      </c>
      <c r="I6307" s="75">
        <v>431.02800000000008</v>
      </c>
      <c r="J6307" s="75">
        <v>407.08199999999999</v>
      </c>
      <c r="K6307" s="75">
        <v>335.24399999999997</v>
      </c>
      <c r="L6307" s="74" t="s">
        <v>674</v>
      </c>
      <c r="M6307" s="75">
        <v>431.02800000000008</v>
      </c>
      <c r="N6307" s="75">
        <v>431.02800000000008</v>
      </c>
      <c r="O6307" s="75">
        <v>431.02800000000008</v>
      </c>
      <c r="P6307" s="75">
        <v>209.240148</v>
      </c>
      <c r="Q6307" s="75">
        <v>445.39560000000006</v>
      </c>
    </row>
    <row r="6308" spans="1:17" x14ac:dyDescent="0.2">
      <c r="A6308" s="19">
        <v>32303380</v>
      </c>
      <c r="B6308" s="19" t="s">
        <v>3999</v>
      </c>
      <c r="C6308" s="72"/>
      <c r="D6308" s="73">
        <v>193.75</v>
      </c>
      <c r="E6308" s="74">
        <v>0</v>
      </c>
      <c r="G6308" s="75">
        <v>932.34545000000003</v>
      </c>
      <c r="H6308" s="75">
        <v>19989.810600000001</v>
      </c>
      <c r="I6308" s="75">
        <v>19344.977999999999</v>
      </c>
      <c r="J6308" s="75">
        <v>18270.256999999998</v>
      </c>
      <c r="K6308" s="75">
        <v>15046.093999999997</v>
      </c>
      <c r="L6308" s="76">
        <v>8917.6319999999996</v>
      </c>
      <c r="M6308" s="75">
        <v>19344.977999999999</v>
      </c>
      <c r="N6308" s="75">
        <v>19344.977999999999</v>
      </c>
      <c r="O6308" s="75">
        <v>19344.977999999999</v>
      </c>
      <c r="P6308" s="77">
        <v>932.34545000000003</v>
      </c>
      <c r="Q6308" s="77">
        <v>19989.810600000001</v>
      </c>
    </row>
    <row r="6309" spans="1:17" x14ac:dyDescent="0.2">
      <c r="A6309" s="19">
        <v>32303398</v>
      </c>
      <c r="B6309" s="19" t="s">
        <v>4000</v>
      </c>
      <c r="C6309" s="72"/>
      <c r="D6309" s="73">
        <v>275.5</v>
      </c>
      <c r="E6309" s="74">
        <v>0</v>
      </c>
      <c r="G6309" s="75">
        <v>994.16597000000002</v>
      </c>
      <c r="H6309" s="75">
        <v>4408.0512000000008</v>
      </c>
      <c r="I6309" s="75">
        <v>4265.8560000000007</v>
      </c>
      <c r="J6309" s="75">
        <v>4028.864</v>
      </c>
      <c r="K6309" s="75">
        <v>3317.8879999999999</v>
      </c>
      <c r="L6309" s="76">
        <v>2494.152</v>
      </c>
      <c r="M6309" s="75">
        <v>4265.8560000000007</v>
      </c>
      <c r="N6309" s="75">
        <v>4265.8560000000007</v>
      </c>
      <c r="O6309" s="75">
        <v>4265.8560000000007</v>
      </c>
      <c r="P6309" s="77">
        <v>994.16597000000002</v>
      </c>
      <c r="Q6309" s="77">
        <v>4408.0512000000008</v>
      </c>
    </row>
    <row r="6310" spans="1:17" x14ac:dyDescent="0.2">
      <c r="A6310" s="19">
        <v>32303406</v>
      </c>
      <c r="B6310" s="19" t="s">
        <v>1365</v>
      </c>
      <c r="C6310" s="72"/>
      <c r="D6310" s="73">
        <v>7.5</v>
      </c>
      <c r="E6310" s="74">
        <v>0</v>
      </c>
      <c r="G6310" s="75">
        <v>705.34703999999999</v>
      </c>
      <c r="H6310" s="75">
        <v>1305.2364</v>
      </c>
      <c r="I6310" s="75">
        <v>1263.1320000000001</v>
      </c>
      <c r="J6310" s="75">
        <v>1192.9580000000001</v>
      </c>
      <c r="K6310" s="75">
        <v>982.43599999999992</v>
      </c>
      <c r="L6310" s="76">
        <v>433.42199999999997</v>
      </c>
      <c r="M6310" s="75">
        <v>1263.1320000000001</v>
      </c>
      <c r="N6310" s="75">
        <v>1263.1320000000001</v>
      </c>
      <c r="O6310" s="75">
        <v>1263.1320000000001</v>
      </c>
      <c r="P6310" s="77">
        <v>433.42199999999997</v>
      </c>
      <c r="Q6310" s="77">
        <v>1305.2364</v>
      </c>
    </row>
    <row r="6311" spans="1:17" x14ac:dyDescent="0.2">
      <c r="A6311" s="19">
        <v>32303414</v>
      </c>
      <c r="B6311" s="19" t="s">
        <v>1366</v>
      </c>
      <c r="C6311" s="72"/>
      <c r="D6311" s="73">
        <v>8.75</v>
      </c>
      <c r="E6311" s="74">
        <v>0</v>
      </c>
      <c r="G6311" s="75">
        <v>6.5535000000000005</v>
      </c>
      <c r="H6311" s="75">
        <v>13.950000000000001</v>
      </c>
      <c r="I6311" s="75">
        <v>13.500000000000002</v>
      </c>
      <c r="J6311" s="75">
        <v>12.75</v>
      </c>
      <c r="K6311" s="75">
        <v>10.5</v>
      </c>
      <c r="L6311" s="74" t="s">
        <v>674</v>
      </c>
      <c r="M6311" s="75">
        <v>13.500000000000002</v>
      </c>
      <c r="N6311" s="75">
        <v>13.500000000000002</v>
      </c>
      <c r="O6311" s="75">
        <v>13.500000000000002</v>
      </c>
      <c r="P6311" s="75">
        <v>6.5535000000000005</v>
      </c>
      <c r="Q6311" s="75">
        <v>13.950000000000001</v>
      </c>
    </row>
    <row r="6312" spans="1:17" x14ac:dyDescent="0.2">
      <c r="A6312" s="19">
        <v>32303422</v>
      </c>
      <c r="B6312" s="19" t="s">
        <v>1367</v>
      </c>
      <c r="C6312" s="72"/>
      <c r="D6312" s="73">
        <v>12.5</v>
      </c>
      <c r="E6312" s="74">
        <v>0</v>
      </c>
      <c r="G6312" s="75">
        <v>147.95482999999999</v>
      </c>
      <c r="H6312" s="75">
        <v>0</v>
      </c>
      <c r="I6312" s="75">
        <v>0</v>
      </c>
      <c r="J6312" s="75">
        <v>0</v>
      </c>
      <c r="K6312" s="75">
        <v>0</v>
      </c>
      <c r="L6312" s="76">
        <v>129.15</v>
      </c>
      <c r="M6312" s="75">
        <v>0</v>
      </c>
      <c r="N6312" s="75">
        <v>0</v>
      </c>
      <c r="O6312" s="75">
        <v>0</v>
      </c>
      <c r="P6312" s="77">
        <v>0</v>
      </c>
      <c r="Q6312" s="77">
        <v>147.95482999999999</v>
      </c>
    </row>
    <row r="6313" spans="1:17" x14ac:dyDescent="0.2">
      <c r="A6313" s="19">
        <v>32303430</v>
      </c>
      <c r="B6313" s="19" t="s">
        <v>1368</v>
      </c>
      <c r="C6313" s="72"/>
      <c r="D6313" s="73">
        <v>16.75</v>
      </c>
      <c r="E6313" s="74">
        <v>0</v>
      </c>
      <c r="G6313" s="75">
        <v>16.443650000000002</v>
      </c>
      <c r="H6313" s="75">
        <v>173.91</v>
      </c>
      <c r="I6313" s="75">
        <v>168.3</v>
      </c>
      <c r="J6313" s="75">
        <v>158.94999999999999</v>
      </c>
      <c r="K6313" s="75">
        <v>130.9</v>
      </c>
      <c r="L6313" s="76">
        <v>0</v>
      </c>
      <c r="M6313" s="75">
        <v>168.3</v>
      </c>
      <c r="N6313" s="75">
        <v>168.3</v>
      </c>
      <c r="O6313" s="75">
        <v>168.3</v>
      </c>
      <c r="P6313" s="77">
        <v>0</v>
      </c>
      <c r="Q6313" s="77">
        <v>173.91</v>
      </c>
    </row>
    <row r="6314" spans="1:17" x14ac:dyDescent="0.2">
      <c r="A6314" s="19">
        <v>32303448</v>
      </c>
      <c r="B6314" s="19" t="s">
        <v>4039</v>
      </c>
      <c r="C6314" s="72"/>
      <c r="D6314" s="73">
        <v>11</v>
      </c>
      <c r="E6314" s="74">
        <v>0</v>
      </c>
      <c r="G6314" s="75">
        <v>782.35655000000008</v>
      </c>
      <c r="H6314" s="75">
        <v>6694.14</v>
      </c>
      <c r="I6314" s="75">
        <v>6478.2</v>
      </c>
      <c r="J6314" s="75">
        <v>6118.3</v>
      </c>
      <c r="K6314" s="75">
        <v>5038.5999999999995</v>
      </c>
      <c r="L6314" s="76">
        <v>2798.4060000000004</v>
      </c>
      <c r="M6314" s="75">
        <v>6478.2</v>
      </c>
      <c r="N6314" s="75">
        <v>6478.2</v>
      </c>
      <c r="O6314" s="75">
        <v>6478.2</v>
      </c>
      <c r="P6314" s="77">
        <v>782.35655000000008</v>
      </c>
      <c r="Q6314" s="77">
        <v>6694.14</v>
      </c>
    </row>
    <row r="6315" spans="1:17" x14ac:dyDescent="0.2">
      <c r="A6315" s="19">
        <v>32303448</v>
      </c>
      <c r="B6315" s="19" t="s">
        <v>4039</v>
      </c>
      <c r="C6315" s="72"/>
      <c r="D6315" s="73">
        <v>11</v>
      </c>
      <c r="E6315" s="74">
        <v>0</v>
      </c>
      <c r="G6315" s="75">
        <v>624.26938999999993</v>
      </c>
      <c r="H6315" s="75">
        <v>7789.2057000000004</v>
      </c>
      <c r="I6315" s="75">
        <v>7537.9409999999998</v>
      </c>
      <c r="J6315" s="75">
        <v>7119.1664999999994</v>
      </c>
      <c r="K6315" s="75">
        <v>5862.8429999999998</v>
      </c>
      <c r="L6315" s="76">
        <v>2798.4060000000004</v>
      </c>
      <c r="M6315" s="75">
        <v>7537.9409999999998</v>
      </c>
      <c r="N6315" s="75">
        <v>7537.9409999999998</v>
      </c>
      <c r="O6315" s="75">
        <v>7537.9409999999998</v>
      </c>
      <c r="P6315" s="77">
        <v>624.26938999999993</v>
      </c>
      <c r="Q6315" s="77">
        <v>7789.2057000000004</v>
      </c>
    </row>
    <row r="6316" spans="1:17" x14ac:dyDescent="0.2">
      <c r="A6316" s="19">
        <v>32303471</v>
      </c>
      <c r="B6316" s="19" t="s">
        <v>196</v>
      </c>
      <c r="C6316" s="72"/>
      <c r="D6316" s="73">
        <v>7.75</v>
      </c>
      <c r="E6316" s="74">
        <v>0</v>
      </c>
      <c r="G6316" s="75">
        <v>503.66994999999997</v>
      </c>
      <c r="H6316" s="75">
        <v>8838.348</v>
      </c>
      <c r="I6316" s="75">
        <v>8553.24</v>
      </c>
      <c r="J6316" s="75">
        <v>8078.06</v>
      </c>
      <c r="K6316" s="75">
        <v>6652.5199999999995</v>
      </c>
      <c r="L6316" s="76">
        <v>0</v>
      </c>
      <c r="M6316" s="75">
        <v>8553.24</v>
      </c>
      <c r="N6316" s="75">
        <v>8553.24</v>
      </c>
      <c r="O6316" s="75">
        <v>8553.24</v>
      </c>
      <c r="P6316" s="77">
        <v>0</v>
      </c>
      <c r="Q6316" s="77">
        <v>8838.348</v>
      </c>
    </row>
    <row r="6317" spans="1:17" x14ac:dyDescent="0.2">
      <c r="A6317" s="19">
        <v>32303489</v>
      </c>
      <c r="B6317" s="19" t="s">
        <v>211</v>
      </c>
      <c r="C6317" s="72"/>
      <c r="D6317" s="73">
        <v>7.5</v>
      </c>
      <c r="E6317" s="74">
        <v>0</v>
      </c>
      <c r="G6317" s="75">
        <v>1305.2836299999999</v>
      </c>
      <c r="H6317" s="75">
        <v>17426.433000000001</v>
      </c>
      <c r="I6317" s="75">
        <v>16864.29</v>
      </c>
      <c r="J6317" s="75">
        <v>15927.384999999998</v>
      </c>
      <c r="K6317" s="75">
        <v>13116.669999999998</v>
      </c>
      <c r="L6317" s="76">
        <v>8917.6319999999996</v>
      </c>
      <c r="M6317" s="75">
        <v>16864.29</v>
      </c>
      <c r="N6317" s="75">
        <v>16864.29</v>
      </c>
      <c r="O6317" s="75">
        <v>16864.29</v>
      </c>
      <c r="P6317" s="77">
        <v>1305.2836299999999</v>
      </c>
      <c r="Q6317" s="77">
        <v>17426.433000000001</v>
      </c>
    </row>
    <row r="6318" spans="1:17" x14ac:dyDescent="0.2">
      <c r="A6318" s="19">
        <v>32303497</v>
      </c>
      <c r="B6318" s="19" t="s">
        <v>180</v>
      </c>
      <c r="C6318" s="72"/>
      <c r="D6318" s="73">
        <v>7.25</v>
      </c>
      <c r="E6318" s="74">
        <v>0</v>
      </c>
      <c r="G6318" s="75">
        <v>703.31297000000006</v>
      </c>
      <c r="H6318" s="75">
        <v>10622.273999999999</v>
      </c>
      <c r="I6318" s="75">
        <v>10279.619999999999</v>
      </c>
      <c r="J6318" s="75">
        <v>9708.5299999999988</v>
      </c>
      <c r="K6318" s="75">
        <v>7995.2599999999993</v>
      </c>
      <c r="L6318" s="76">
        <v>4458.5190000000002</v>
      </c>
      <c r="M6318" s="75">
        <v>10279.619999999999</v>
      </c>
      <c r="N6318" s="75">
        <v>10279.619999999999</v>
      </c>
      <c r="O6318" s="75">
        <v>10279.619999999999</v>
      </c>
      <c r="P6318" s="77">
        <v>703.31297000000006</v>
      </c>
      <c r="Q6318" s="77">
        <v>10622.273999999999</v>
      </c>
    </row>
    <row r="6319" spans="1:17" x14ac:dyDescent="0.2">
      <c r="A6319" s="19">
        <v>32303505</v>
      </c>
      <c r="B6319" s="19" t="s">
        <v>2868</v>
      </c>
      <c r="C6319" s="72"/>
      <c r="D6319" s="73">
        <v>27.5</v>
      </c>
      <c r="E6319" s="74">
        <v>0</v>
      </c>
      <c r="G6319" s="75">
        <v>1305.2836299999999</v>
      </c>
      <c r="H6319" s="75">
        <v>17426.433000000001</v>
      </c>
      <c r="I6319" s="75">
        <v>16864.29</v>
      </c>
      <c r="J6319" s="75">
        <v>15927.384999999998</v>
      </c>
      <c r="K6319" s="75">
        <v>13116.669999999998</v>
      </c>
      <c r="L6319" s="76">
        <v>8917.6319999999996</v>
      </c>
      <c r="M6319" s="75">
        <v>16864.29</v>
      </c>
      <c r="N6319" s="75">
        <v>16864.29</v>
      </c>
      <c r="O6319" s="75">
        <v>16864.29</v>
      </c>
      <c r="P6319" s="77">
        <v>1305.2836299999999</v>
      </c>
      <c r="Q6319" s="77">
        <v>17426.433000000001</v>
      </c>
    </row>
    <row r="6320" spans="1:17" x14ac:dyDescent="0.2">
      <c r="A6320" s="19">
        <v>32303513</v>
      </c>
      <c r="B6320" s="19" t="s">
        <v>119</v>
      </c>
      <c r="C6320" s="72"/>
      <c r="D6320" s="73">
        <v>20.5</v>
      </c>
      <c r="E6320" s="74">
        <v>0</v>
      </c>
      <c r="G6320" s="75">
        <v>875.6006000000001</v>
      </c>
      <c r="H6320" s="75">
        <v>8766.4776000000002</v>
      </c>
      <c r="I6320" s="75">
        <v>8483.6880000000001</v>
      </c>
      <c r="J6320" s="75">
        <v>8012.3719999999994</v>
      </c>
      <c r="K6320" s="75">
        <v>6598.4239999999991</v>
      </c>
      <c r="L6320" s="76">
        <v>4458.5190000000002</v>
      </c>
      <c r="M6320" s="75">
        <v>8483.6880000000001</v>
      </c>
      <c r="N6320" s="75">
        <v>8483.6880000000001</v>
      </c>
      <c r="O6320" s="75">
        <v>8483.6880000000001</v>
      </c>
      <c r="P6320" s="77">
        <v>875.6006000000001</v>
      </c>
      <c r="Q6320" s="77">
        <v>8766.4776000000002</v>
      </c>
    </row>
    <row r="6321" spans="1:17" x14ac:dyDescent="0.2">
      <c r="A6321" s="19">
        <v>32303521</v>
      </c>
      <c r="B6321" s="19" t="s">
        <v>4111</v>
      </c>
      <c r="C6321" s="72"/>
      <c r="D6321" s="73">
        <v>12.75</v>
      </c>
      <c r="E6321" s="74">
        <v>0</v>
      </c>
      <c r="G6321" s="75">
        <v>0</v>
      </c>
      <c r="H6321" s="75">
        <v>2221.6584000000003</v>
      </c>
      <c r="I6321" s="75">
        <v>2149.9920000000002</v>
      </c>
      <c r="J6321" s="75">
        <v>2030.548</v>
      </c>
      <c r="K6321" s="75">
        <v>1672.2159999999999</v>
      </c>
      <c r="L6321" s="76">
        <v>0</v>
      </c>
      <c r="M6321" s="75">
        <v>2149.9920000000002</v>
      </c>
      <c r="N6321" s="75">
        <v>2149.9920000000002</v>
      </c>
      <c r="O6321" s="75">
        <v>2149.9920000000002</v>
      </c>
      <c r="P6321" s="77">
        <v>0</v>
      </c>
      <c r="Q6321" s="77">
        <v>2221.6584000000003</v>
      </c>
    </row>
    <row r="6322" spans="1:17" x14ac:dyDescent="0.2">
      <c r="A6322" s="19">
        <v>32303539</v>
      </c>
      <c r="B6322" s="19" t="s">
        <v>4123</v>
      </c>
      <c r="C6322" s="72"/>
      <c r="D6322" s="73">
        <v>9.75</v>
      </c>
      <c r="E6322" s="74">
        <v>0</v>
      </c>
      <c r="G6322" s="75">
        <v>0</v>
      </c>
      <c r="H6322" s="75">
        <v>1.6275000000000002</v>
      </c>
      <c r="I6322" s="75">
        <v>1.575</v>
      </c>
      <c r="J6322" s="75">
        <v>1.4875</v>
      </c>
      <c r="K6322" s="75">
        <v>1.2249999999999999</v>
      </c>
      <c r="L6322" s="76">
        <v>0</v>
      </c>
      <c r="M6322" s="75">
        <v>1.575</v>
      </c>
      <c r="N6322" s="75">
        <v>1.575</v>
      </c>
      <c r="O6322" s="75">
        <v>1.575</v>
      </c>
      <c r="P6322" s="77">
        <v>0</v>
      </c>
      <c r="Q6322" s="77">
        <v>1.6275000000000002</v>
      </c>
    </row>
    <row r="6323" spans="1:17" x14ac:dyDescent="0.2">
      <c r="A6323" s="19">
        <v>32303547</v>
      </c>
      <c r="B6323" s="19" t="s">
        <v>4126</v>
      </c>
      <c r="C6323" s="72"/>
      <c r="D6323" s="73">
        <v>106.5</v>
      </c>
      <c r="E6323" s="74">
        <v>0</v>
      </c>
      <c r="G6323" s="75">
        <v>0</v>
      </c>
      <c r="H6323" s="75">
        <v>9.9138000000000002</v>
      </c>
      <c r="I6323" s="75">
        <v>9.5940000000000012</v>
      </c>
      <c r="J6323" s="75">
        <v>9.0609999999999999</v>
      </c>
      <c r="K6323" s="75">
        <v>7.4619999999999997</v>
      </c>
      <c r="L6323" s="76">
        <v>0</v>
      </c>
      <c r="M6323" s="75">
        <v>9.5940000000000012</v>
      </c>
      <c r="N6323" s="75">
        <v>9.5940000000000012</v>
      </c>
      <c r="O6323" s="75">
        <v>9.5940000000000012</v>
      </c>
      <c r="P6323" s="77">
        <v>0</v>
      </c>
      <c r="Q6323" s="77">
        <v>9.9138000000000002</v>
      </c>
    </row>
    <row r="6324" spans="1:17" x14ac:dyDescent="0.2">
      <c r="A6324" s="19">
        <v>32303554</v>
      </c>
      <c r="B6324" s="19" t="s">
        <v>4128</v>
      </c>
      <c r="C6324" s="72"/>
      <c r="D6324" s="73">
        <v>45.5</v>
      </c>
      <c r="E6324" s="74">
        <v>0</v>
      </c>
      <c r="G6324" s="75">
        <v>446.92509999999999</v>
      </c>
      <c r="H6324" s="75">
        <v>1002.0657000000001</v>
      </c>
      <c r="I6324" s="75">
        <v>969.74099999999999</v>
      </c>
      <c r="J6324" s="75">
        <v>915.86649999999997</v>
      </c>
      <c r="K6324" s="75">
        <v>754.24299999999994</v>
      </c>
      <c r="L6324" s="76">
        <v>100.872</v>
      </c>
      <c r="M6324" s="75">
        <v>969.74099999999999</v>
      </c>
      <c r="N6324" s="75">
        <v>969.74099999999999</v>
      </c>
      <c r="O6324" s="75">
        <v>969.74099999999999</v>
      </c>
      <c r="P6324" s="77">
        <v>100.872</v>
      </c>
      <c r="Q6324" s="77">
        <v>1002.0657000000001</v>
      </c>
    </row>
    <row r="6325" spans="1:17" x14ac:dyDescent="0.2">
      <c r="A6325" s="19">
        <v>32303562</v>
      </c>
      <c r="B6325" s="19" t="s">
        <v>4131</v>
      </c>
      <c r="C6325" s="72"/>
      <c r="D6325" s="73">
        <v>111.75</v>
      </c>
      <c r="E6325" s="74">
        <v>0</v>
      </c>
      <c r="G6325" s="75">
        <v>410.38453899999996</v>
      </c>
      <c r="H6325" s="75">
        <v>873.55830000000003</v>
      </c>
      <c r="I6325" s="75">
        <v>845.37900000000013</v>
      </c>
      <c r="J6325" s="75">
        <v>798.41349999999989</v>
      </c>
      <c r="K6325" s="75">
        <v>657.51699999999994</v>
      </c>
      <c r="L6325" s="74" t="s">
        <v>674</v>
      </c>
      <c r="M6325" s="75">
        <v>845.37900000000013</v>
      </c>
      <c r="N6325" s="75">
        <v>845.37900000000013</v>
      </c>
      <c r="O6325" s="75">
        <v>845.37900000000013</v>
      </c>
      <c r="P6325" s="75">
        <v>410.38453899999996</v>
      </c>
      <c r="Q6325" s="75">
        <v>873.55830000000003</v>
      </c>
    </row>
    <row r="6326" spans="1:17" x14ac:dyDescent="0.2">
      <c r="A6326" s="19">
        <v>32303570</v>
      </c>
      <c r="B6326" s="19" t="s">
        <v>4130</v>
      </c>
      <c r="C6326" s="72"/>
      <c r="D6326" s="73">
        <v>116</v>
      </c>
      <c r="E6326" s="74">
        <v>0</v>
      </c>
      <c r="G6326" s="75">
        <v>351.66599000000002</v>
      </c>
      <c r="H6326" s="75">
        <v>752.5095</v>
      </c>
      <c r="I6326" s="75">
        <v>728.23500000000001</v>
      </c>
      <c r="J6326" s="75">
        <v>687.77749999999992</v>
      </c>
      <c r="K6326" s="75">
        <v>566.40499999999997</v>
      </c>
      <c r="L6326" s="76">
        <v>100.872</v>
      </c>
      <c r="M6326" s="75">
        <v>728.23500000000001</v>
      </c>
      <c r="N6326" s="75">
        <v>728.23500000000001</v>
      </c>
      <c r="O6326" s="75">
        <v>728.23500000000001</v>
      </c>
      <c r="P6326" s="77">
        <v>100.872</v>
      </c>
      <c r="Q6326" s="77">
        <v>752.5095</v>
      </c>
    </row>
    <row r="6327" spans="1:17" x14ac:dyDescent="0.2">
      <c r="A6327" s="19">
        <v>32303596</v>
      </c>
      <c r="B6327" s="19" t="s">
        <v>4156</v>
      </c>
      <c r="C6327" s="72"/>
      <c r="D6327" s="73">
        <v>16.25</v>
      </c>
      <c r="E6327" s="74">
        <v>0</v>
      </c>
      <c r="G6327" s="75">
        <v>273.62993999999998</v>
      </c>
      <c r="H6327" s="75">
        <v>483.23730000000006</v>
      </c>
      <c r="I6327" s="75">
        <v>467.649</v>
      </c>
      <c r="J6327" s="75">
        <v>441.66849999999999</v>
      </c>
      <c r="K6327" s="75">
        <v>363.72699999999998</v>
      </c>
      <c r="L6327" s="76">
        <v>100.872</v>
      </c>
      <c r="M6327" s="75">
        <v>467.649</v>
      </c>
      <c r="N6327" s="75">
        <v>467.649</v>
      </c>
      <c r="O6327" s="75">
        <v>467.649</v>
      </c>
      <c r="P6327" s="77">
        <v>100.872</v>
      </c>
      <c r="Q6327" s="77">
        <v>483.23730000000006</v>
      </c>
    </row>
    <row r="6328" spans="1:17" x14ac:dyDescent="0.2">
      <c r="A6328" s="19">
        <v>32303612</v>
      </c>
      <c r="B6328" s="19" t="s">
        <v>4169</v>
      </c>
      <c r="C6328" s="72"/>
      <c r="D6328" s="73">
        <v>183.5</v>
      </c>
      <c r="E6328" s="74">
        <v>0</v>
      </c>
      <c r="G6328" s="75">
        <v>12.779325</v>
      </c>
      <c r="H6328" s="75">
        <v>27.202500000000001</v>
      </c>
      <c r="I6328" s="75">
        <v>26.325000000000003</v>
      </c>
      <c r="J6328" s="75">
        <v>24.862500000000001</v>
      </c>
      <c r="K6328" s="75">
        <v>20.474999999999998</v>
      </c>
      <c r="L6328" s="74" t="s">
        <v>674</v>
      </c>
      <c r="M6328" s="75">
        <v>26.325000000000003</v>
      </c>
      <c r="N6328" s="75">
        <v>26.325000000000003</v>
      </c>
      <c r="O6328" s="75">
        <v>26.325000000000003</v>
      </c>
      <c r="P6328" s="75">
        <v>12.779325</v>
      </c>
      <c r="Q6328" s="75">
        <v>27.202500000000001</v>
      </c>
    </row>
    <row r="6329" spans="1:17" x14ac:dyDescent="0.2">
      <c r="A6329" s="19">
        <v>32303620</v>
      </c>
      <c r="B6329" s="19" t="s">
        <v>2890</v>
      </c>
      <c r="C6329" s="72"/>
      <c r="D6329" s="73">
        <v>5</v>
      </c>
      <c r="E6329" s="74">
        <v>0</v>
      </c>
      <c r="G6329" s="75">
        <v>17.493476000000001</v>
      </c>
      <c r="H6329" s="75">
        <v>37.237200000000001</v>
      </c>
      <c r="I6329" s="75">
        <v>36.036000000000001</v>
      </c>
      <c r="J6329" s="75">
        <v>34.033999999999999</v>
      </c>
      <c r="K6329" s="75">
        <v>28.027999999999999</v>
      </c>
      <c r="L6329" s="74" t="s">
        <v>674</v>
      </c>
      <c r="M6329" s="75">
        <v>36.036000000000001</v>
      </c>
      <c r="N6329" s="75">
        <v>36.036000000000001</v>
      </c>
      <c r="O6329" s="75">
        <v>36.036000000000001</v>
      </c>
      <c r="P6329" s="75">
        <v>17.493476000000001</v>
      </c>
      <c r="Q6329" s="75">
        <v>37.237200000000001</v>
      </c>
    </row>
    <row r="6330" spans="1:17" x14ac:dyDescent="0.2">
      <c r="A6330" s="19">
        <v>32303638</v>
      </c>
      <c r="B6330" s="19" t="s">
        <v>2891</v>
      </c>
      <c r="C6330" s="72"/>
      <c r="D6330" s="73">
        <v>7</v>
      </c>
      <c r="E6330" s="74">
        <v>0</v>
      </c>
      <c r="G6330" s="75">
        <v>3.2767500000000003</v>
      </c>
      <c r="H6330" s="75">
        <v>6.9750000000000005</v>
      </c>
      <c r="I6330" s="75">
        <v>6.7500000000000009</v>
      </c>
      <c r="J6330" s="75">
        <v>6.375</v>
      </c>
      <c r="K6330" s="75">
        <v>5.25</v>
      </c>
      <c r="L6330" s="74" t="s">
        <v>674</v>
      </c>
      <c r="M6330" s="75">
        <v>6.7500000000000009</v>
      </c>
      <c r="N6330" s="75">
        <v>6.7500000000000009</v>
      </c>
      <c r="O6330" s="75">
        <v>6.7500000000000009</v>
      </c>
      <c r="P6330" s="75">
        <v>3.2767500000000003</v>
      </c>
      <c r="Q6330" s="75">
        <v>6.9750000000000005</v>
      </c>
    </row>
    <row r="6331" spans="1:17" x14ac:dyDescent="0.2">
      <c r="A6331" s="19">
        <v>32303646</v>
      </c>
      <c r="B6331" s="19" t="s">
        <v>210</v>
      </c>
      <c r="C6331" s="72"/>
      <c r="D6331" s="73">
        <v>5.25</v>
      </c>
      <c r="E6331" s="74">
        <v>0</v>
      </c>
      <c r="G6331" s="75">
        <v>540.15013999999996</v>
      </c>
      <c r="H6331" s="75">
        <v>935.34750000000008</v>
      </c>
      <c r="I6331" s="75">
        <v>905.17500000000007</v>
      </c>
      <c r="J6331" s="75">
        <v>854.88749999999993</v>
      </c>
      <c r="K6331" s="75">
        <v>704.02499999999998</v>
      </c>
      <c r="L6331" s="76">
        <v>194.07599999999999</v>
      </c>
      <c r="M6331" s="75">
        <v>905.17500000000007</v>
      </c>
      <c r="N6331" s="75">
        <v>905.17500000000007</v>
      </c>
      <c r="O6331" s="75">
        <v>905.17500000000007</v>
      </c>
      <c r="P6331" s="77">
        <v>194.07599999999999</v>
      </c>
      <c r="Q6331" s="77">
        <v>935.34750000000008</v>
      </c>
    </row>
    <row r="6332" spans="1:17" x14ac:dyDescent="0.2">
      <c r="A6332" s="19">
        <v>32303661</v>
      </c>
      <c r="B6332" s="19" t="s">
        <v>2894</v>
      </c>
      <c r="C6332" s="72"/>
      <c r="D6332" s="73">
        <v>6.25</v>
      </c>
      <c r="E6332" s="74">
        <v>0</v>
      </c>
      <c r="G6332" s="75">
        <v>666.22446000000002</v>
      </c>
      <c r="H6332" s="75">
        <v>1093.9125000000001</v>
      </c>
      <c r="I6332" s="75">
        <v>1058.625</v>
      </c>
      <c r="J6332" s="75">
        <v>999.8125</v>
      </c>
      <c r="K6332" s="75">
        <v>823.375</v>
      </c>
      <c r="L6332" s="76">
        <v>194.07599999999999</v>
      </c>
      <c r="M6332" s="75">
        <v>1058.625</v>
      </c>
      <c r="N6332" s="75">
        <v>1058.625</v>
      </c>
      <c r="O6332" s="75">
        <v>1058.625</v>
      </c>
      <c r="P6332" s="77">
        <v>194.07599999999999</v>
      </c>
      <c r="Q6332" s="77">
        <v>1093.9125000000001</v>
      </c>
    </row>
    <row r="6333" spans="1:17" x14ac:dyDescent="0.2">
      <c r="A6333" s="19">
        <v>32303679</v>
      </c>
      <c r="B6333" s="19" t="s">
        <v>2893</v>
      </c>
      <c r="C6333" s="72"/>
      <c r="D6333" s="73">
        <v>4.75</v>
      </c>
      <c r="E6333" s="74">
        <v>0</v>
      </c>
      <c r="G6333" s="75">
        <v>666.22446000000002</v>
      </c>
      <c r="H6333" s="75">
        <v>1072.8759000000002</v>
      </c>
      <c r="I6333" s="75">
        <v>1038.2670000000001</v>
      </c>
      <c r="J6333" s="75">
        <v>980.58550000000002</v>
      </c>
      <c r="K6333" s="75">
        <v>807.54100000000005</v>
      </c>
      <c r="L6333" s="76">
        <v>194.07599999999999</v>
      </c>
      <c r="M6333" s="75">
        <v>1038.2670000000001</v>
      </c>
      <c r="N6333" s="75">
        <v>1038.2670000000001</v>
      </c>
      <c r="O6333" s="75">
        <v>1038.2670000000001</v>
      </c>
      <c r="P6333" s="77">
        <v>194.07599999999999</v>
      </c>
      <c r="Q6333" s="77">
        <v>1072.8759000000002</v>
      </c>
    </row>
    <row r="6334" spans="1:17" x14ac:dyDescent="0.2">
      <c r="A6334" s="19">
        <v>32303695</v>
      </c>
      <c r="B6334" s="19" t="s">
        <v>4246</v>
      </c>
      <c r="C6334" s="72"/>
      <c r="D6334" s="73">
        <v>2.25</v>
      </c>
      <c r="E6334" s="74">
        <v>0</v>
      </c>
      <c r="G6334" s="75">
        <v>666.22446000000002</v>
      </c>
      <c r="H6334" s="75">
        <v>1006.3995000000001</v>
      </c>
      <c r="I6334" s="75">
        <v>973.93500000000006</v>
      </c>
      <c r="J6334" s="75">
        <v>919.8275000000001</v>
      </c>
      <c r="K6334" s="75">
        <v>757.505</v>
      </c>
      <c r="L6334" s="76">
        <v>194.07599999999999</v>
      </c>
      <c r="M6334" s="75">
        <v>973.93500000000006</v>
      </c>
      <c r="N6334" s="75">
        <v>973.93500000000006</v>
      </c>
      <c r="O6334" s="75">
        <v>973.93500000000006</v>
      </c>
      <c r="P6334" s="77">
        <v>194.07599999999999</v>
      </c>
      <c r="Q6334" s="77">
        <v>1006.3995000000001</v>
      </c>
    </row>
    <row r="6335" spans="1:17" x14ac:dyDescent="0.2">
      <c r="A6335" s="19">
        <v>32303703</v>
      </c>
      <c r="B6335" s="19" t="s">
        <v>4279</v>
      </c>
      <c r="C6335" s="72"/>
      <c r="D6335" s="73">
        <v>68.5</v>
      </c>
      <c r="E6335" s="74">
        <v>0</v>
      </c>
      <c r="G6335" s="75">
        <v>666.22446000000002</v>
      </c>
      <c r="H6335" s="75">
        <v>1006.3995000000001</v>
      </c>
      <c r="I6335" s="75">
        <v>973.93500000000006</v>
      </c>
      <c r="J6335" s="75">
        <v>919.8275000000001</v>
      </c>
      <c r="K6335" s="75">
        <v>757.505</v>
      </c>
      <c r="L6335" s="76">
        <v>194.07599999999999</v>
      </c>
      <c r="M6335" s="75">
        <v>973.93500000000006</v>
      </c>
      <c r="N6335" s="75">
        <v>973.93500000000006</v>
      </c>
      <c r="O6335" s="75">
        <v>973.93500000000006</v>
      </c>
      <c r="P6335" s="77">
        <v>194.07599999999999</v>
      </c>
      <c r="Q6335" s="77">
        <v>1006.3995000000001</v>
      </c>
    </row>
    <row r="6336" spans="1:17" x14ac:dyDescent="0.2">
      <c r="A6336" s="19">
        <v>32303711</v>
      </c>
      <c r="B6336" s="19" t="s">
        <v>4290</v>
      </c>
      <c r="C6336" s="72"/>
      <c r="D6336" s="73">
        <v>108</v>
      </c>
      <c r="E6336" s="74">
        <v>0</v>
      </c>
      <c r="G6336" s="75">
        <v>666.22446000000002</v>
      </c>
      <c r="H6336" s="75">
        <v>1029.1194</v>
      </c>
      <c r="I6336" s="75">
        <v>995.92199999999991</v>
      </c>
      <c r="J6336" s="75">
        <v>940.59299999999996</v>
      </c>
      <c r="K6336" s="75">
        <v>774.60599999999988</v>
      </c>
      <c r="L6336" s="76">
        <v>194.07599999999999</v>
      </c>
      <c r="M6336" s="75">
        <v>995.92199999999991</v>
      </c>
      <c r="N6336" s="75">
        <v>995.92199999999991</v>
      </c>
      <c r="O6336" s="75">
        <v>995.92199999999991</v>
      </c>
      <c r="P6336" s="77">
        <v>194.07599999999999</v>
      </c>
      <c r="Q6336" s="77">
        <v>1029.1194</v>
      </c>
    </row>
    <row r="6337" spans="1:17" x14ac:dyDescent="0.2">
      <c r="A6337" s="19">
        <v>32303729</v>
      </c>
      <c r="B6337" s="19" t="s">
        <v>4289</v>
      </c>
      <c r="C6337" s="72"/>
      <c r="D6337" s="73">
        <v>27.25</v>
      </c>
      <c r="E6337" s="74">
        <v>0</v>
      </c>
      <c r="G6337" s="75">
        <v>711.44925000000001</v>
      </c>
      <c r="H6337" s="75">
        <v>1093.68</v>
      </c>
      <c r="I6337" s="75">
        <v>1058.4000000000001</v>
      </c>
      <c r="J6337" s="75">
        <v>999.6</v>
      </c>
      <c r="K6337" s="75">
        <v>823.19999999999993</v>
      </c>
      <c r="L6337" s="76">
        <v>194.07599999999999</v>
      </c>
      <c r="M6337" s="75">
        <v>1058.4000000000001</v>
      </c>
      <c r="N6337" s="75">
        <v>1058.4000000000001</v>
      </c>
      <c r="O6337" s="75">
        <v>1058.4000000000001</v>
      </c>
      <c r="P6337" s="77">
        <v>194.07599999999999</v>
      </c>
      <c r="Q6337" s="77">
        <v>1093.68</v>
      </c>
    </row>
    <row r="6338" spans="1:17" x14ac:dyDescent="0.2">
      <c r="A6338" s="19">
        <v>32303737</v>
      </c>
      <c r="B6338" s="19" t="s">
        <v>4294</v>
      </c>
      <c r="C6338" s="72"/>
      <c r="D6338" s="73">
        <v>23.5</v>
      </c>
      <c r="E6338" s="74">
        <v>0</v>
      </c>
      <c r="G6338" s="75">
        <v>653.65885000000003</v>
      </c>
      <c r="H6338" s="75">
        <v>807.70500000000004</v>
      </c>
      <c r="I6338" s="75">
        <v>781.65</v>
      </c>
      <c r="J6338" s="75">
        <v>738.22500000000002</v>
      </c>
      <c r="K6338" s="75">
        <v>607.94999999999993</v>
      </c>
      <c r="L6338" s="76">
        <v>194.07599999999999</v>
      </c>
      <c r="M6338" s="75">
        <v>781.65</v>
      </c>
      <c r="N6338" s="75">
        <v>781.65</v>
      </c>
      <c r="O6338" s="75">
        <v>781.65</v>
      </c>
      <c r="P6338" s="77">
        <v>194.07599999999999</v>
      </c>
      <c r="Q6338" s="77">
        <v>807.70500000000004</v>
      </c>
    </row>
    <row r="6339" spans="1:17" x14ac:dyDescent="0.2">
      <c r="A6339" s="19">
        <v>32303745</v>
      </c>
      <c r="B6339" s="19" t="s">
        <v>4291</v>
      </c>
      <c r="C6339" s="72"/>
      <c r="D6339" s="73">
        <v>7.75</v>
      </c>
      <c r="E6339" s="74">
        <v>0</v>
      </c>
      <c r="G6339" s="75">
        <v>984.03363999999999</v>
      </c>
      <c r="H6339" s="75">
        <v>1138.5525</v>
      </c>
      <c r="I6339" s="75">
        <v>1101.825</v>
      </c>
      <c r="J6339" s="75">
        <v>1040.6125</v>
      </c>
      <c r="K6339" s="75">
        <v>856.97499999999991</v>
      </c>
      <c r="L6339" s="76">
        <v>194.07599999999999</v>
      </c>
      <c r="M6339" s="75">
        <v>1101.825</v>
      </c>
      <c r="N6339" s="75">
        <v>1101.825</v>
      </c>
      <c r="O6339" s="75">
        <v>1101.825</v>
      </c>
      <c r="P6339" s="77">
        <v>194.07599999999999</v>
      </c>
      <c r="Q6339" s="77">
        <v>1138.5525</v>
      </c>
    </row>
    <row r="6340" spans="1:17" x14ac:dyDescent="0.2">
      <c r="A6340" s="19">
        <v>32303752</v>
      </c>
      <c r="B6340" s="19" t="s">
        <v>4292</v>
      </c>
      <c r="C6340" s="72"/>
      <c r="D6340" s="73">
        <v>2</v>
      </c>
      <c r="E6340" s="74">
        <v>0</v>
      </c>
      <c r="G6340" s="75">
        <v>542.18421000000001</v>
      </c>
      <c r="H6340" s="75">
        <v>433.38</v>
      </c>
      <c r="I6340" s="75">
        <v>419.40000000000003</v>
      </c>
      <c r="J6340" s="75">
        <v>396.09999999999997</v>
      </c>
      <c r="K6340" s="75">
        <v>326.2</v>
      </c>
      <c r="L6340" s="76">
        <v>194.07599999999999</v>
      </c>
      <c r="M6340" s="75">
        <v>419.40000000000003</v>
      </c>
      <c r="N6340" s="75">
        <v>419.40000000000003</v>
      </c>
      <c r="O6340" s="75">
        <v>419.40000000000003</v>
      </c>
      <c r="P6340" s="77">
        <v>194.07599999999999</v>
      </c>
      <c r="Q6340" s="77">
        <v>542.18421000000001</v>
      </c>
    </row>
    <row r="6341" spans="1:17" x14ac:dyDescent="0.2">
      <c r="A6341" s="19">
        <v>32303760</v>
      </c>
      <c r="B6341" s="19" t="s">
        <v>4293</v>
      </c>
      <c r="C6341" s="72"/>
      <c r="D6341" s="73">
        <v>2.5</v>
      </c>
      <c r="E6341" s="74">
        <v>0</v>
      </c>
      <c r="G6341" s="75">
        <v>884.72539999999992</v>
      </c>
      <c r="H6341" s="75">
        <v>859.08750000000009</v>
      </c>
      <c r="I6341" s="75">
        <v>831.375</v>
      </c>
      <c r="J6341" s="75">
        <v>785.1875</v>
      </c>
      <c r="K6341" s="75">
        <v>646.625</v>
      </c>
      <c r="L6341" s="76">
        <v>194.07599999999999</v>
      </c>
      <c r="M6341" s="75">
        <v>831.375</v>
      </c>
      <c r="N6341" s="75">
        <v>831.375</v>
      </c>
      <c r="O6341" s="75">
        <v>831.375</v>
      </c>
      <c r="P6341" s="77">
        <v>194.07599999999999</v>
      </c>
      <c r="Q6341" s="77">
        <v>884.72539999999992</v>
      </c>
    </row>
    <row r="6342" spans="1:17" x14ac:dyDescent="0.2">
      <c r="A6342" s="19">
        <v>32303778</v>
      </c>
      <c r="B6342" s="19" t="s">
        <v>4299</v>
      </c>
      <c r="C6342" s="72"/>
      <c r="D6342" s="73">
        <v>34</v>
      </c>
      <c r="E6342" s="74">
        <v>0</v>
      </c>
      <c r="G6342" s="75">
        <v>539.14260999999999</v>
      </c>
      <c r="H6342" s="75">
        <v>546.60750000000007</v>
      </c>
      <c r="I6342" s="75">
        <v>528.97500000000002</v>
      </c>
      <c r="J6342" s="75">
        <v>499.58749999999998</v>
      </c>
      <c r="K6342" s="75">
        <v>411.42499999999995</v>
      </c>
      <c r="L6342" s="76">
        <v>194.07599999999999</v>
      </c>
      <c r="M6342" s="75">
        <v>528.97500000000002</v>
      </c>
      <c r="N6342" s="75">
        <v>528.97500000000002</v>
      </c>
      <c r="O6342" s="75">
        <v>528.97500000000002</v>
      </c>
      <c r="P6342" s="77">
        <v>194.07599999999999</v>
      </c>
      <c r="Q6342" s="77">
        <v>546.60750000000007</v>
      </c>
    </row>
    <row r="6343" spans="1:17" x14ac:dyDescent="0.2">
      <c r="A6343" s="19">
        <v>32303828</v>
      </c>
      <c r="B6343" s="19" t="s">
        <v>828</v>
      </c>
      <c r="C6343" s="72"/>
      <c r="D6343" s="73">
        <v>24</v>
      </c>
      <c r="E6343" s="74">
        <v>0</v>
      </c>
      <c r="G6343" s="75">
        <v>1968.06728</v>
      </c>
      <c r="H6343" s="75">
        <v>11625</v>
      </c>
      <c r="I6343" s="75">
        <v>11250</v>
      </c>
      <c r="J6343" s="75">
        <v>10625</v>
      </c>
      <c r="K6343" s="75">
        <v>8750</v>
      </c>
      <c r="L6343" s="76">
        <v>5383.7550000000001</v>
      </c>
      <c r="M6343" s="75">
        <v>11250</v>
      </c>
      <c r="N6343" s="75">
        <v>11250</v>
      </c>
      <c r="O6343" s="75">
        <v>11250</v>
      </c>
      <c r="P6343" s="77">
        <v>1968.06728</v>
      </c>
      <c r="Q6343" s="77">
        <v>11625</v>
      </c>
    </row>
    <row r="6344" spans="1:17" x14ac:dyDescent="0.2">
      <c r="A6344" s="19">
        <v>32303836</v>
      </c>
      <c r="B6344" s="19" t="s">
        <v>4305</v>
      </c>
      <c r="C6344" s="72"/>
      <c r="D6344" s="73">
        <v>11.5</v>
      </c>
      <c r="E6344" s="74">
        <v>0</v>
      </c>
      <c r="G6344" s="75">
        <v>731.63787000000002</v>
      </c>
      <c r="H6344" s="75">
        <v>779.57249999999999</v>
      </c>
      <c r="I6344" s="75">
        <v>754.42500000000007</v>
      </c>
      <c r="J6344" s="75">
        <v>712.51249999999993</v>
      </c>
      <c r="K6344" s="75">
        <v>586.77499999999998</v>
      </c>
      <c r="L6344" s="76">
        <v>194.07599999999999</v>
      </c>
      <c r="M6344" s="75">
        <v>754.42500000000007</v>
      </c>
      <c r="N6344" s="75">
        <v>754.42500000000007</v>
      </c>
      <c r="O6344" s="75">
        <v>754.42500000000007</v>
      </c>
      <c r="P6344" s="77">
        <v>194.07599999999999</v>
      </c>
      <c r="Q6344" s="77">
        <v>779.57249999999999</v>
      </c>
    </row>
    <row r="6345" spans="1:17" x14ac:dyDescent="0.2">
      <c r="A6345" s="19">
        <v>32303844</v>
      </c>
      <c r="B6345" s="19" t="s">
        <v>311</v>
      </c>
      <c r="C6345" s="72"/>
      <c r="D6345" s="73">
        <v>7.75</v>
      </c>
      <c r="E6345" s="74">
        <v>0</v>
      </c>
      <c r="G6345" s="75">
        <v>1181.6425900000002</v>
      </c>
      <c r="H6345" s="75">
        <v>1454.7525000000001</v>
      </c>
      <c r="I6345" s="75">
        <v>1407.825</v>
      </c>
      <c r="J6345" s="75">
        <v>1329.6125</v>
      </c>
      <c r="K6345" s="75">
        <v>1094.9749999999999</v>
      </c>
      <c r="L6345" s="76">
        <v>194.07599999999999</v>
      </c>
      <c r="M6345" s="75">
        <v>1407.825</v>
      </c>
      <c r="N6345" s="75">
        <v>1407.825</v>
      </c>
      <c r="O6345" s="75">
        <v>1407.825</v>
      </c>
      <c r="P6345" s="77">
        <v>194.07599999999999</v>
      </c>
      <c r="Q6345" s="77">
        <v>1454.7525000000001</v>
      </c>
    </row>
    <row r="6346" spans="1:17" x14ac:dyDescent="0.2">
      <c r="A6346" s="19">
        <v>32303851</v>
      </c>
      <c r="B6346" s="19" t="s">
        <v>307</v>
      </c>
      <c r="C6346" s="72"/>
      <c r="D6346" s="73">
        <v>50</v>
      </c>
      <c r="E6346" s="74">
        <v>0</v>
      </c>
      <c r="G6346" s="75">
        <v>2584.2384100000004</v>
      </c>
      <c r="H6346" s="75">
        <v>13950</v>
      </c>
      <c r="I6346" s="75">
        <v>13500</v>
      </c>
      <c r="J6346" s="75">
        <v>12750</v>
      </c>
      <c r="K6346" s="75">
        <v>10500</v>
      </c>
      <c r="L6346" s="76">
        <v>10710.638999999999</v>
      </c>
      <c r="M6346" s="75">
        <v>13500</v>
      </c>
      <c r="N6346" s="75">
        <v>13500</v>
      </c>
      <c r="O6346" s="75">
        <v>13500</v>
      </c>
      <c r="P6346" s="77">
        <v>2584.2384100000004</v>
      </c>
      <c r="Q6346" s="77">
        <v>13950</v>
      </c>
    </row>
    <row r="6347" spans="1:17" x14ac:dyDescent="0.2">
      <c r="A6347" s="19">
        <v>32303869</v>
      </c>
      <c r="B6347" s="19" t="s">
        <v>176</v>
      </c>
      <c r="C6347" s="72"/>
      <c r="D6347" s="73">
        <v>50</v>
      </c>
      <c r="E6347" s="74">
        <v>0</v>
      </c>
      <c r="G6347" s="75">
        <v>1001.2567000000001</v>
      </c>
      <c r="H6347" s="75">
        <v>991.38</v>
      </c>
      <c r="I6347" s="75">
        <v>959.4</v>
      </c>
      <c r="J6347" s="75">
        <v>906.1</v>
      </c>
      <c r="K6347" s="75">
        <v>746.19999999999993</v>
      </c>
      <c r="L6347" s="76">
        <v>194.07599999999999</v>
      </c>
      <c r="M6347" s="75">
        <v>959.4</v>
      </c>
      <c r="N6347" s="75">
        <v>959.4</v>
      </c>
      <c r="O6347" s="75">
        <v>959.4</v>
      </c>
      <c r="P6347" s="77">
        <v>194.07599999999999</v>
      </c>
      <c r="Q6347" s="77">
        <v>1001.2567000000001</v>
      </c>
    </row>
    <row r="6348" spans="1:17" x14ac:dyDescent="0.2">
      <c r="A6348" s="19">
        <v>32303885</v>
      </c>
      <c r="B6348" s="19" t="s">
        <v>232</v>
      </c>
      <c r="C6348" s="72"/>
      <c r="D6348" s="73">
        <v>5.5</v>
      </c>
      <c r="E6348" s="74">
        <v>0</v>
      </c>
      <c r="G6348" s="75">
        <v>472.41750999999999</v>
      </c>
      <c r="H6348" s="75">
        <v>725.17680000000007</v>
      </c>
      <c r="I6348" s="75">
        <v>701.78399999999999</v>
      </c>
      <c r="J6348" s="75">
        <v>662.79599999999994</v>
      </c>
      <c r="K6348" s="75">
        <v>545.83199999999999</v>
      </c>
      <c r="L6348" s="76">
        <v>194.07599999999999</v>
      </c>
      <c r="M6348" s="75">
        <v>701.78399999999999</v>
      </c>
      <c r="N6348" s="75">
        <v>701.78399999999999</v>
      </c>
      <c r="O6348" s="75">
        <v>701.78399999999999</v>
      </c>
      <c r="P6348" s="77">
        <v>194.07599999999999</v>
      </c>
      <c r="Q6348" s="77">
        <v>725.17680000000007</v>
      </c>
    </row>
    <row r="6349" spans="1:17" x14ac:dyDescent="0.2">
      <c r="A6349" s="19">
        <v>32303901</v>
      </c>
      <c r="B6349" s="19" t="s">
        <v>4368</v>
      </c>
      <c r="C6349" s="72"/>
      <c r="D6349" s="73">
        <v>44.5</v>
      </c>
      <c r="E6349" s="74">
        <v>0</v>
      </c>
      <c r="G6349" s="75">
        <v>472.41750999999999</v>
      </c>
      <c r="H6349" s="75">
        <v>755.39250000000004</v>
      </c>
      <c r="I6349" s="75">
        <v>731.02499999999998</v>
      </c>
      <c r="J6349" s="75">
        <v>690.41250000000002</v>
      </c>
      <c r="K6349" s="75">
        <v>568.57499999999993</v>
      </c>
      <c r="L6349" s="76">
        <v>194.07599999999999</v>
      </c>
      <c r="M6349" s="75">
        <v>731.02499999999998</v>
      </c>
      <c r="N6349" s="75">
        <v>731.02499999999998</v>
      </c>
      <c r="O6349" s="75">
        <v>731.02499999999998</v>
      </c>
      <c r="P6349" s="77">
        <v>194.07599999999999</v>
      </c>
      <c r="Q6349" s="77">
        <v>755.39250000000004</v>
      </c>
    </row>
    <row r="6350" spans="1:17" x14ac:dyDescent="0.2">
      <c r="A6350" s="19">
        <v>32303919</v>
      </c>
      <c r="B6350" s="19" t="s">
        <v>4375</v>
      </c>
      <c r="C6350" s="72"/>
      <c r="D6350" s="73">
        <v>7.25</v>
      </c>
      <c r="E6350" s="74">
        <v>0</v>
      </c>
      <c r="G6350" s="75">
        <v>651.68181000000004</v>
      </c>
      <c r="H6350" s="75">
        <v>1051.365</v>
      </c>
      <c r="I6350" s="75">
        <v>1017.45</v>
      </c>
      <c r="J6350" s="75">
        <v>960.92499999999995</v>
      </c>
      <c r="K6350" s="75">
        <v>791.34999999999991</v>
      </c>
      <c r="L6350" s="76">
        <v>194.07599999999999</v>
      </c>
      <c r="M6350" s="75">
        <v>1017.45</v>
      </c>
      <c r="N6350" s="75">
        <v>1017.45</v>
      </c>
      <c r="O6350" s="75">
        <v>1017.45</v>
      </c>
      <c r="P6350" s="77">
        <v>194.07599999999999</v>
      </c>
      <c r="Q6350" s="77">
        <v>1051.365</v>
      </c>
    </row>
    <row r="6351" spans="1:17" x14ac:dyDescent="0.2">
      <c r="A6351" s="19">
        <v>32303927</v>
      </c>
      <c r="B6351" s="19" t="s">
        <v>4376</v>
      </c>
      <c r="C6351" s="72"/>
      <c r="D6351" s="73">
        <v>9.5</v>
      </c>
      <c r="E6351" s="74">
        <v>0</v>
      </c>
      <c r="G6351" s="75">
        <v>651.68181000000004</v>
      </c>
      <c r="H6351" s="75">
        <v>57.195</v>
      </c>
      <c r="I6351" s="75">
        <v>55.35</v>
      </c>
      <c r="J6351" s="75">
        <v>52.274999999999999</v>
      </c>
      <c r="K6351" s="75">
        <v>43.05</v>
      </c>
      <c r="L6351" s="76">
        <v>194.07599999999999</v>
      </c>
      <c r="M6351" s="75">
        <v>55.35</v>
      </c>
      <c r="N6351" s="75">
        <v>55.35</v>
      </c>
      <c r="O6351" s="75">
        <v>55.35</v>
      </c>
      <c r="P6351" s="77">
        <v>43.05</v>
      </c>
      <c r="Q6351" s="77">
        <v>651.68181000000004</v>
      </c>
    </row>
    <row r="6352" spans="1:17" x14ac:dyDescent="0.2">
      <c r="A6352" s="19">
        <v>32303935</v>
      </c>
      <c r="B6352" s="19" t="s">
        <v>4377</v>
      </c>
      <c r="C6352" s="72"/>
      <c r="D6352" s="73">
        <v>11</v>
      </c>
      <c r="E6352" s="74">
        <v>0</v>
      </c>
      <c r="G6352" s="75">
        <v>651.68181000000004</v>
      </c>
      <c r="H6352" s="75">
        <v>967.25580000000002</v>
      </c>
      <c r="I6352" s="75">
        <v>936.05399999999997</v>
      </c>
      <c r="J6352" s="75">
        <v>884.05099999999993</v>
      </c>
      <c r="K6352" s="75">
        <v>728.04199999999992</v>
      </c>
      <c r="L6352" s="76">
        <v>194.07599999999999</v>
      </c>
      <c r="M6352" s="75">
        <v>936.05399999999997</v>
      </c>
      <c r="N6352" s="75">
        <v>936.05399999999997</v>
      </c>
      <c r="O6352" s="75">
        <v>936.05399999999997</v>
      </c>
      <c r="P6352" s="77">
        <v>194.07599999999999</v>
      </c>
      <c r="Q6352" s="77">
        <v>967.25580000000002</v>
      </c>
    </row>
    <row r="6353" spans="1:17" x14ac:dyDescent="0.2">
      <c r="A6353" s="19">
        <v>32303943</v>
      </c>
      <c r="B6353" s="19" t="s">
        <v>4395</v>
      </c>
      <c r="C6353" s="72"/>
      <c r="D6353" s="73">
        <v>15</v>
      </c>
      <c r="E6353" s="74">
        <v>0</v>
      </c>
      <c r="G6353" s="75">
        <v>651.68181000000004</v>
      </c>
      <c r="H6353" s="75">
        <v>967.25580000000002</v>
      </c>
      <c r="I6353" s="75">
        <v>936.05399999999997</v>
      </c>
      <c r="J6353" s="75">
        <v>884.05099999999993</v>
      </c>
      <c r="K6353" s="75">
        <v>728.04199999999992</v>
      </c>
      <c r="L6353" s="76">
        <v>194.07599999999999</v>
      </c>
      <c r="M6353" s="75">
        <v>936.05399999999997</v>
      </c>
      <c r="N6353" s="75">
        <v>936.05399999999997</v>
      </c>
      <c r="O6353" s="75">
        <v>936.05399999999997</v>
      </c>
      <c r="P6353" s="77">
        <v>194.07599999999999</v>
      </c>
      <c r="Q6353" s="77">
        <v>967.25580000000002</v>
      </c>
    </row>
    <row r="6354" spans="1:17" x14ac:dyDescent="0.2">
      <c r="A6354" s="19">
        <v>32303950</v>
      </c>
      <c r="B6354" s="19" t="s">
        <v>4396</v>
      </c>
      <c r="C6354" s="72"/>
      <c r="D6354" s="73">
        <v>15.5</v>
      </c>
      <c r="E6354" s="74">
        <v>0</v>
      </c>
      <c r="G6354" s="75">
        <v>651.68181000000004</v>
      </c>
      <c r="H6354" s="75">
        <v>967.25580000000002</v>
      </c>
      <c r="I6354" s="75">
        <v>936.05399999999997</v>
      </c>
      <c r="J6354" s="75">
        <v>884.05099999999993</v>
      </c>
      <c r="K6354" s="75">
        <v>728.04199999999992</v>
      </c>
      <c r="L6354" s="76">
        <v>194.07599999999999</v>
      </c>
      <c r="M6354" s="75">
        <v>936.05399999999997</v>
      </c>
      <c r="N6354" s="75">
        <v>936.05399999999997</v>
      </c>
      <c r="O6354" s="75">
        <v>936.05399999999997</v>
      </c>
      <c r="P6354" s="77">
        <v>194.07599999999999</v>
      </c>
      <c r="Q6354" s="77">
        <v>967.25580000000002</v>
      </c>
    </row>
    <row r="6355" spans="1:17" x14ac:dyDescent="0.2">
      <c r="A6355" s="19">
        <v>32303968</v>
      </c>
      <c r="B6355" s="19" t="s">
        <v>4399</v>
      </c>
      <c r="C6355" s="72"/>
      <c r="D6355" s="73">
        <v>2.5</v>
      </c>
      <c r="E6355" s="74">
        <v>0</v>
      </c>
      <c r="G6355" s="75">
        <v>847.21867000000009</v>
      </c>
      <c r="H6355" s="75">
        <v>898.61250000000007</v>
      </c>
      <c r="I6355" s="75">
        <v>869.625</v>
      </c>
      <c r="J6355" s="75">
        <v>821.3125</v>
      </c>
      <c r="K6355" s="75">
        <v>676.375</v>
      </c>
      <c r="L6355" s="76">
        <v>194.07599999999999</v>
      </c>
      <c r="M6355" s="75">
        <v>869.625</v>
      </c>
      <c r="N6355" s="75">
        <v>869.625</v>
      </c>
      <c r="O6355" s="75">
        <v>869.625</v>
      </c>
      <c r="P6355" s="77">
        <v>194.07599999999999</v>
      </c>
      <c r="Q6355" s="77">
        <v>898.61250000000007</v>
      </c>
    </row>
    <row r="6356" spans="1:17" x14ac:dyDescent="0.2">
      <c r="A6356" s="19">
        <v>32303968</v>
      </c>
      <c r="B6356" s="19" t="s">
        <v>4399</v>
      </c>
      <c r="C6356" s="72"/>
      <c r="D6356" s="73">
        <v>2.5</v>
      </c>
      <c r="E6356" s="74">
        <v>0</v>
      </c>
      <c r="G6356" s="75">
        <v>253.32726</v>
      </c>
      <c r="H6356" s="75">
        <v>810.35550000000012</v>
      </c>
      <c r="I6356" s="75">
        <v>784.21500000000003</v>
      </c>
      <c r="J6356" s="75">
        <v>740.64750000000004</v>
      </c>
      <c r="K6356" s="75">
        <v>609.94499999999994</v>
      </c>
      <c r="L6356" s="76">
        <v>301.64400000000001</v>
      </c>
      <c r="M6356" s="75">
        <v>784.21500000000003</v>
      </c>
      <c r="N6356" s="75">
        <v>784.21500000000003</v>
      </c>
      <c r="O6356" s="75">
        <v>784.21500000000003</v>
      </c>
      <c r="P6356" s="77">
        <v>253.32726</v>
      </c>
      <c r="Q6356" s="77">
        <v>810.35550000000012</v>
      </c>
    </row>
    <row r="6357" spans="1:17" x14ac:dyDescent="0.2">
      <c r="A6357" s="19">
        <v>32304032</v>
      </c>
      <c r="B6357" s="19" t="s">
        <v>164</v>
      </c>
      <c r="C6357" s="72"/>
      <c r="D6357" s="73">
        <v>4.5</v>
      </c>
      <c r="E6357" s="74">
        <v>0</v>
      </c>
      <c r="G6357" s="75">
        <v>253.32726</v>
      </c>
      <c r="H6357" s="75">
        <v>718.4901000000001</v>
      </c>
      <c r="I6357" s="75">
        <v>695.3130000000001</v>
      </c>
      <c r="J6357" s="75">
        <v>656.68450000000007</v>
      </c>
      <c r="K6357" s="75">
        <v>540.79899999999998</v>
      </c>
      <c r="L6357" s="76">
        <v>301.64400000000001</v>
      </c>
      <c r="M6357" s="75">
        <v>695.3130000000001</v>
      </c>
      <c r="N6357" s="75">
        <v>695.3130000000001</v>
      </c>
      <c r="O6357" s="75">
        <v>695.3130000000001</v>
      </c>
      <c r="P6357" s="77">
        <v>253.32726</v>
      </c>
      <c r="Q6357" s="77">
        <v>718.4901000000001</v>
      </c>
    </row>
    <row r="6358" spans="1:17" x14ac:dyDescent="0.2">
      <c r="A6358" s="19">
        <v>32304057</v>
      </c>
      <c r="B6358" s="19" t="s">
        <v>178</v>
      </c>
      <c r="C6358" s="72"/>
      <c r="D6358" s="73">
        <v>13</v>
      </c>
      <c r="E6358" s="74">
        <v>0</v>
      </c>
      <c r="G6358" s="75">
        <v>27.35539</v>
      </c>
      <c r="H6358" s="75">
        <v>549.39750000000004</v>
      </c>
      <c r="I6358" s="75">
        <v>531.67500000000007</v>
      </c>
      <c r="J6358" s="75">
        <v>502.13749999999999</v>
      </c>
      <c r="K6358" s="75">
        <v>413.52499999999998</v>
      </c>
      <c r="L6358" s="76">
        <v>113.93100000000001</v>
      </c>
      <c r="M6358" s="75">
        <v>531.67500000000007</v>
      </c>
      <c r="N6358" s="75">
        <v>531.67500000000007</v>
      </c>
      <c r="O6358" s="75">
        <v>531.67500000000007</v>
      </c>
      <c r="P6358" s="77">
        <v>27.35539</v>
      </c>
      <c r="Q6358" s="77">
        <v>549.39750000000004</v>
      </c>
    </row>
    <row r="6359" spans="1:17" x14ac:dyDescent="0.2">
      <c r="A6359" s="19">
        <v>32304065</v>
      </c>
      <c r="B6359" s="19" t="s">
        <v>4127</v>
      </c>
      <c r="C6359" s="72"/>
      <c r="D6359" s="73">
        <v>46</v>
      </c>
      <c r="E6359" s="74">
        <v>0</v>
      </c>
      <c r="G6359" s="75">
        <v>156.05309</v>
      </c>
      <c r="H6359" s="75">
        <v>634.56690000000003</v>
      </c>
      <c r="I6359" s="75">
        <v>614.09700000000009</v>
      </c>
      <c r="J6359" s="75">
        <v>579.98050000000001</v>
      </c>
      <c r="K6359" s="75">
        <v>477.63099999999997</v>
      </c>
      <c r="L6359" s="76">
        <v>113.93100000000001</v>
      </c>
      <c r="M6359" s="75">
        <v>614.09700000000009</v>
      </c>
      <c r="N6359" s="75">
        <v>614.09700000000009</v>
      </c>
      <c r="O6359" s="75">
        <v>614.09700000000009</v>
      </c>
      <c r="P6359" s="77">
        <v>113.93100000000001</v>
      </c>
      <c r="Q6359" s="77">
        <v>634.56690000000003</v>
      </c>
    </row>
    <row r="6360" spans="1:17" x14ac:dyDescent="0.2">
      <c r="A6360" s="19">
        <v>32304073</v>
      </c>
      <c r="B6360" s="19" t="s">
        <v>4129</v>
      </c>
      <c r="C6360" s="72"/>
      <c r="D6360" s="73">
        <v>88.75</v>
      </c>
      <c r="E6360" s="74">
        <v>0</v>
      </c>
      <c r="G6360" s="75">
        <v>539.14260999999999</v>
      </c>
      <c r="H6360" s="75">
        <v>362.70000000000005</v>
      </c>
      <c r="I6360" s="75">
        <v>351</v>
      </c>
      <c r="J6360" s="75">
        <v>331.5</v>
      </c>
      <c r="K6360" s="75">
        <v>273</v>
      </c>
      <c r="L6360" s="76">
        <v>194.07599999999999</v>
      </c>
      <c r="M6360" s="75">
        <v>351</v>
      </c>
      <c r="N6360" s="75">
        <v>351</v>
      </c>
      <c r="O6360" s="75">
        <v>351</v>
      </c>
      <c r="P6360" s="77">
        <v>194.07599999999999</v>
      </c>
      <c r="Q6360" s="77">
        <v>539.14260999999999</v>
      </c>
    </row>
    <row r="6361" spans="1:17" x14ac:dyDescent="0.2">
      <c r="A6361" s="19">
        <v>32304081</v>
      </c>
      <c r="B6361" s="19" t="s">
        <v>447</v>
      </c>
      <c r="C6361" s="72"/>
      <c r="D6361" s="73">
        <v>56.25</v>
      </c>
      <c r="E6361" s="74">
        <v>0</v>
      </c>
      <c r="G6361" s="75">
        <v>420.57724000000002</v>
      </c>
      <c r="H6361" s="75">
        <v>101.60250000000001</v>
      </c>
      <c r="I6361" s="75">
        <v>98.325000000000003</v>
      </c>
      <c r="J6361" s="75">
        <v>92.862499999999997</v>
      </c>
      <c r="K6361" s="75">
        <v>76.474999999999994</v>
      </c>
      <c r="L6361" s="76">
        <v>2357.3609999999999</v>
      </c>
      <c r="M6361" s="75">
        <v>98.325000000000003</v>
      </c>
      <c r="N6361" s="75">
        <v>98.325000000000003</v>
      </c>
      <c r="O6361" s="75">
        <v>98.325000000000003</v>
      </c>
      <c r="P6361" s="77">
        <v>76.474999999999994</v>
      </c>
      <c r="Q6361" s="77">
        <v>2357.3609999999999</v>
      </c>
    </row>
    <row r="6362" spans="1:17" x14ac:dyDescent="0.2">
      <c r="A6362" s="19">
        <v>32304099</v>
      </c>
      <c r="B6362" s="19" t="s">
        <v>4132</v>
      </c>
      <c r="C6362" s="72"/>
      <c r="D6362" s="73">
        <v>43</v>
      </c>
      <c r="E6362" s="74">
        <v>0</v>
      </c>
      <c r="G6362" s="75">
        <v>420.57724000000002</v>
      </c>
      <c r="H6362" s="75">
        <v>101.60250000000001</v>
      </c>
      <c r="I6362" s="75">
        <v>98.325000000000003</v>
      </c>
      <c r="J6362" s="75">
        <v>92.862499999999997</v>
      </c>
      <c r="K6362" s="75">
        <v>76.474999999999994</v>
      </c>
      <c r="L6362" s="76">
        <v>2357.3609999999999</v>
      </c>
      <c r="M6362" s="75">
        <v>98.325000000000003</v>
      </c>
      <c r="N6362" s="75">
        <v>98.325000000000003</v>
      </c>
      <c r="O6362" s="75">
        <v>98.325000000000003</v>
      </c>
      <c r="P6362" s="77">
        <v>76.474999999999994</v>
      </c>
      <c r="Q6362" s="77">
        <v>2357.3609999999999</v>
      </c>
    </row>
    <row r="6363" spans="1:17" x14ac:dyDescent="0.2">
      <c r="A6363" s="19">
        <v>32304107</v>
      </c>
      <c r="B6363" s="19" t="s">
        <v>4488</v>
      </c>
      <c r="C6363" s="72"/>
      <c r="D6363" s="73">
        <v>9.75</v>
      </c>
      <c r="E6363" s="74">
        <v>0</v>
      </c>
      <c r="G6363" s="75">
        <v>420.57724000000002</v>
      </c>
      <c r="H6363" s="75">
        <v>101.60250000000001</v>
      </c>
      <c r="I6363" s="75">
        <v>98.325000000000003</v>
      </c>
      <c r="J6363" s="75">
        <v>92.862499999999997</v>
      </c>
      <c r="K6363" s="75">
        <v>76.474999999999994</v>
      </c>
      <c r="L6363" s="76">
        <v>2357.3609999999999</v>
      </c>
      <c r="M6363" s="75">
        <v>98.325000000000003</v>
      </c>
      <c r="N6363" s="75">
        <v>98.325000000000003</v>
      </c>
      <c r="O6363" s="75">
        <v>98.325000000000003</v>
      </c>
      <c r="P6363" s="77">
        <v>76.474999999999994</v>
      </c>
      <c r="Q6363" s="77">
        <v>2357.3609999999999</v>
      </c>
    </row>
    <row r="6364" spans="1:17" x14ac:dyDescent="0.2">
      <c r="A6364" s="19">
        <v>32304115</v>
      </c>
      <c r="B6364" s="19" t="s">
        <v>4383</v>
      </c>
      <c r="C6364" s="72"/>
      <c r="D6364" s="73">
        <v>13</v>
      </c>
      <c r="E6364" s="74">
        <v>0</v>
      </c>
      <c r="G6364" s="75">
        <v>413.46750000000003</v>
      </c>
      <c r="H6364" s="75">
        <v>594.96750000000009</v>
      </c>
      <c r="I6364" s="75">
        <v>575.77499999999998</v>
      </c>
      <c r="J6364" s="75">
        <v>543.78750000000002</v>
      </c>
      <c r="K6364" s="75">
        <v>447.82499999999999</v>
      </c>
      <c r="L6364" s="76">
        <v>194.07599999999999</v>
      </c>
      <c r="M6364" s="75">
        <v>575.77499999999998</v>
      </c>
      <c r="N6364" s="75">
        <v>575.77499999999998</v>
      </c>
      <c r="O6364" s="75">
        <v>575.77499999999998</v>
      </c>
      <c r="P6364" s="77">
        <v>194.07599999999999</v>
      </c>
      <c r="Q6364" s="77">
        <v>594.96750000000009</v>
      </c>
    </row>
    <row r="6365" spans="1:17" x14ac:dyDescent="0.2">
      <c r="A6365" s="19">
        <v>32304123</v>
      </c>
      <c r="B6365" s="19" t="s">
        <v>159</v>
      </c>
      <c r="C6365" s="72"/>
      <c r="D6365" s="73">
        <v>11</v>
      </c>
      <c r="E6365" s="74">
        <v>0</v>
      </c>
      <c r="G6365" s="75">
        <v>1721.289882</v>
      </c>
      <c r="H6365" s="75">
        <v>3663.9954000000002</v>
      </c>
      <c r="I6365" s="75">
        <v>3545.8020000000006</v>
      </c>
      <c r="J6365" s="75">
        <v>3348.8130000000001</v>
      </c>
      <c r="K6365" s="75">
        <v>2757.846</v>
      </c>
      <c r="L6365" s="74" t="s">
        <v>674</v>
      </c>
      <c r="M6365" s="75">
        <v>3545.8020000000006</v>
      </c>
      <c r="N6365" s="75">
        <v>3545.8020000000006</v>
      </c>
      <c r="O6365" s="75">
        <v>3545.8020000000006</v>
      </c>
      <c r="P6365" s="75">
        <v>1721.289882</v>
      </c>
      <c r="Q6365" s="75">
        <v>3663.9954000000002</v>
      </c>
    </row>
    <row r="6366" spans="1:17" x14ac:dyDescent="0.2">
      <c r="A6366" s="19">
        <v>32304123</v>
      </c>
      <c r="B6366" s="19" t="s">
        <v>159</v>
      </c>
      <c r="C6366" s="72"/>
      <c r="D6366" s="73">
        <v>11</v>
      </c>
      <c r="E6366" s="74">
        <v>0</v>
      </c>
      <c r="G6366" s="75">
        <v>18.876929999999998</v>
      </c>
      <c r="H6366" s="75">
        <v>165.54000000000002</v>
      </c>
      <c r="I6366" s="75">
        <v>160.20000000000002</v>
      </c>
      <c r="J6366" s="75">
        <v>151.29999999999998</v>
      </c>
      <c r="K6366" s="75">
        <v>124.6</v>
      </c>
      <c r="L6366" s="76">
        <v>0</v>
      </c>
      <c r="M6366" s="75">
        <v>160.20000000000002</v>
      </c>
      <c r="N6366" s="75">
        <v>160.20000000000002</v>
      </c>
      <c r="O6366" s="75">
        <v>160.20000000000002</v>
      </c>
      <c r="P6366" s="77">
        <v>0</v>
      </c>
      <c r="Q6366" s="77">
        <v>165.54000000000002</v>
      </c>
    </row>
    <row r="6367" spans="1:17" x14ac:dyDescent="0.2">
      <c r="A6367" s="19">
        <v>32304255</v>
      </c>
      <c r="B6367" s="19" t="s">
        <v>4280</v>
      </c>
      <c r="C6367" s="72"/>
      <c r="D6367" s="73">
        <v>75.5</v>
      </c>
      <c r="E6367" s="74">
        <v>0</v>
      </c>
      <c r="G6367" s="75">
        <v>50.034320000000001</v>
      </c>
      <c r="H6367" s="75">
        <v>114.15750000000001</v>
      </c>
      <c r="I6367" s="75">
        <v>110.47500000000001</v>
      </c>
      <c r="J6367" s="75">
        <v>104.33749999999999</v>
      </c>
      <c r="K6367" s="75">
        <v>85.924999999999997</v>
      </c>
      <c r="L6367" s="76">
        <v>0</v>
      </c>
      <c r="M6367" s="75">
        <v>110.47500000000001</v>
      </c>
      <c r="N6367" s="75">
        <v>110.47500000000001</v>
      </c>
      <c r="O6367" s="75">
        <v>110.47500000000001</v>
      </c>
      <c r="P6367" s="77">
        <v>0</v>
      </c>
      <c r="Q6367" s="77">
        <v>114.15750000000001</v>
      </c>
    </row>
    <row r="6368" spans="1:17" x14ac:dyDescent="0.2">
      <c r="A6368" s="19">
        <v>32304263</v>
      </c>
      <c r="B6368" s="19" t="s">
        <v>4696</v>
      </c>
      <c r="C6368" s="72"/>
      <c r="D6368" s="73">
        <v>4</v>
      </c>
      <c r="E6368" s="74">
        <v>0</v>
      </c>
      <c r="G6368" s="75">
        <v>11.14095</v>
      </c>
      <c r="H6368" s="75">
        <v>23.715</v>
      </c>
      <c r="I6368" s="75">
        <v>22.950000000000003</v>
      </c>
      <c r="J6368" s="75">
        <v>21.675000000000001</v>
      </c>
      <c r="K6368" s="75">
        <v>17.849999999999998</v>
      </c>
      <c r="L6368" s="74" t="s">
        <v>674</v>
      </c>
      <c r="M6368" s="75">
        <v>22.950000000000003</v>
      </c>
      <c r="N6368" s="75">
        <v>22.950000000000003</v>
      </c>
      <c r="O6368" s="75">
        <v>22.950000000000003</v>
      </c>
      <c r="P6368" s="75">
        <v>11.14095</v>
      </c>
      <c r="Q6368" s="75">
        <v>23.715</v>
      </c>
    </row>
    <row r="6369" spans="1:17" x14ac:dyDescent="0.2">
      <c r="A6369" s="19">
        <v>32304271</v>
      </c>
      <c r="B6369" s="19" t="s">
        <v>4692</v>
      </c>
      <c r="C6369" s="72"/>
      <c r="D6369" s="73">
        <v>13.5</v>
      </c>
      <c r="E6369" s="74">
        <v>0</v>
      </c>
      <c r="G6369" s="75">
        <v>91.248000000000005</v>
      </c>
      <c r="H6369" s="75">
        <v>202.74</v>
      </c>
      <c r="I6369" s="75">
        <v>196.20000000000002</v>
      </c>
      <c r="J6369" s="75">
        <v>185.29999999999998</v>
      </c>
      <c r="K6369" s="75">
        <v>152.6</v>
      </c>
      <c r="L6369" s="76">
        <v>235.59299999999999</v>
      </c>
      <c r="M6369" s="75">
        <v>196.20000000000002</v>
      </c>
      <c r="N6369" s="75">
        <v>196.20000000000002</v>
      </c>
      <c r="O6369" s="75">
        <v>196.20000000000002</v>
      </c>
      <c r="P6369" s="77">
        <v>91.248000000000005</v>
      </c>
      <c r="Q6369" s="77">
        <v>235.59299999999999</v>
      </c>
    </row>
    <row r="6370" spans="1:17" x14ac:dyDescent="0.2">
      <c r="A6370" s="19">
        <v>32304297</v>
      </c>
      <c r="B6370" s="19" t="s">
        <v>4801</v>
      </c>
      <c r="C6370" s="72"/>
      <c r="D6370" s="73">
        <v>7</v>
      </c>
      <c r="E6370" s="74">
        <v>0</v>
      </c>
      <c r="G6370" s="75">
        <v>2.05308</v>
      </c>
      <c r="H6370" s="75">
        <v>42.082500000000003</v>
      </c>
      <c r="I6370" s="75">
        <v>40.725000000000001</v>
      </c>
      <c r="J6370" s="75">
        <v>38.462499999999999</v>
      </c>
      <c r="K6370" s="75">
        <v>31.674999999999997</v>
      </c>
      <c r="L6370" s="76">
        <v>0</v>
      </c>
      <c r="M6370" s="75">
        <v>40.725000000000001</v>
      </c>
      <c r="N6370" s="75">
        <v>40.725000000000001</v>
      </c>
      <c r="O6370" s="75">
        <v>40.725000000000001</v>
      </c>
      <c r="P6370" s="77">
        <v>0</v>
      </c>
      <c r="Q6370" s="77">
        <v>42.082500000000003</v>
      </c>
    </row>
    <row r="6371" spans="1:17" x14ac:dyDescent="0.2">
      <c r="A6371" s="19">
        <v>32304305</v>
      </c>
      <c r="B6371" s="19" t="s">
        <v>115</v>
      </c>
      <c r="C6371" s="72"/>
      <c r="D6371" s="73">
        <v>4.75</v>
      </c>
      <c r="E6371" s="74">
        <v>0</v>
      </c>
      <c r="G6371" s="75">
        <v>18.89594</v>
      </c>
      <c r="H6371" s="75">
        <v>256.21500000000003</v>
      </c>
      <c r="I6371" s="75">
        <v>247.95000000000002</v>
      </c>
      <c r="J6371" s="75">
        <v>234.17499999999998</v>
      </c>
      <c r="K6371" s="75">
        <v>192.85</v>
      </c>
      <c r="L6371" s="76">
        <v>0</v>
      </c>
      <c r="M6371" s="75">
        <v>247.95000000000002</v>
      </c>
      <c r="N6371" s="75">
        <v>247.95000000000002</v>
      </c>
      <c r="O6371" s="75">
        <v>247.95000000000002</v>
      </c>
      <c r="P6371" s="77">
        <v>0</v>
      </c>
      <c r="Q6371" s="77">
        <v>256.21500000000003</v>
      </c>
    </row>
    <row r="6372" spans="1:17" x14ac:dyDescent="0.2">
      <c r="A6372" s="19">
        <v>32304313</v>
      </c>
      <c r="B6372" s="19" t="s">
        <v>4747</v>
      </c>
      <c r="C6372" s="72"/>
      <c r="D6372" s="73">
        <v>34.5</v>
      </c>
      <c r="E6372" s="74">
        <v>0</v>
      </c>
      <c r="G6372" s="75">
        <v>425.29593600000004</v>
      </c>
      <c r="H6372" s="75">
        <v>905.29920000000004</v>
      </c>
      <c r="I6372" s="75">
        <v>876.09600000000023</v>
      </c>
      <c r="J6372" s="75">
        <v>827.42399999999998</v>
      </c>
      <c r="K6372" s="75">
        <v>681.40800000000002</v>
      </c>
      <c r="L6372" s="74" t="s">
        <v>674</v>
      </c>
      <c r="M6372" s="75">
        <v>876.09600000000023</v>
      </c>
      <c r="N6372" s="75">
        <v>876.09600000000023</v>
      </c>
      <c r="O6372" s="75">
        <v>876.09600000000023</v>
      </c>
      <c r="P6372" s="75">
        <v>425.29593600000004</v>
      </c>
      <c r="Q6372" s="75">
        <v>905.29920000000004</v>
      </c>
    </row>
    <row r="6373" spans="1:17" x14ac:dyDescent="0.2">
      <c r="A6373" s="19">
        <v>32304321</v>
      </c>
      <c r="B6373" s="19" t="s">
        <v>278</v>
      </c>
      <c r="C6373" s="72"/>
      <c r="D6373" s="73">
        <v>37.75</v>
      </c>
      <c r="E6373" s="74">
        <v>0</v>
      </c>
      <c r="G6373" s="75">
        <v>35.782110000000003</v>
      </c>
      <c r="H6373" s="75">
        <v>76.167000000000016</v>
      </c>
      <c r="I6373" s="75">
        <v>73.710000000000022</v>
      </c>
      <c r="J6373" s="75">
        <v>69.615000000000009</v>
      </c>
      <c r="K6373" s="75">
        <v>57.33</v>
      </c>
      <c r="L6373" s="74" t="s">
        <v>674</v>
      </c>
      <c r="M6373" s="75">
        <v>73.710000000000022</v>
      </c>
      <c r="N6373" s="75">
        <v>73.710000000000022</v>
      </c>
      <c r="O6373" s="75">
        <v>73.710000000000022</v>
      </c>
      <c r="P6373" s="75">
        <v>35.782110000000003</v>
      </c>
      <c r="Q6373" s="75">
        <v>76.167000000000016</v>
      </c>
    </row>
    <row r="6374" spans="1:17" x14ac:dyDescent="0.2">
      <c r="A6374" s="19">
        <v>32304339</v>
      </c>
      <c r="B6374" s="19" t="s">
        <v>4792</v>
      </c>
      <c r="C6374" s="72"/>
      <c r="D6374" s="73">
        <v>29.5</v>
      </c>
      <c r="E6374" s="74">
        <v>0</v>
      </c>
      <c r="G6374" s="75">
        <v>46.612519999999996</v>
      </c>
      <c r="H6374" s="75">
        <v>378.71460000000002</v>
      </c>
      <c r="I6374" s="75">
        <v>366.49800000000005</v>
      </c>
      <c r="J6374" s="75">
        <v>346.137</v>
      </c>
      <c r="K6374" s="75">
        <v>285.05399999999997</v>
      </c>
      <c r="L6374" s="76">
        <v>157.25700000000001</v>
      </c>
      <c r="M6374" s="75">
        <v>366.49800000000005</v>
      </c>
      <c r="N6374" s="75">
        <v>366.49800000000005</v>
      </c>
      <c r="O6374" s="75">
        <v>366.49800000000005</v>
      </c>
      <c r="P6374" s="77">
        <v>46.612519999999996</v>
      </c>
      <c r="Q6374" s="77">
        <v>378.71460000000002</v>
      </c>
    </row>
    <row r="6375" spans="1:17" x14ac:dyDescent="0.2">
      <c r="A6375" s="19">
        <v>32304347</v>
      </c>
      <c r="B6375" s="19" t="s">
        <v>4798</v>
      </c>
      <c r="C6375" s="72"/>
      <c r="D6375" s="73">
        <v>4.5</v>
      </c>
      <c r="E6375" s="74">
        <v>0</v>
      </c>
      <c r="G6375" s="75">
        <v>67.903719999999993</v>
      </c>
      <c r="H6375" s="75">
        <v>387.57750000000004</v>
      </c>
      <c r="I6375" s="75">
        <v>375.07499999999999</v>
      </c>
      <c r="J6375" s="75">
        <v>354.23750000000001</v>
      </c>
      <c r="K6375" s="75">
        <v>291.72499999999997</v>
      </c>
      <c r="L6375" s="76">
        <v>157.25700000000001</v>
      </c>
      <c r="M6375" s="75">
        <v>375.07499999999999</v>
      </c>
      <c r="N6375" s="75">
        <v>375.07499999999999</v>
      </c>
      <c r="O6375" s="75">
        <v>375.07499999999999</v>
      </c>
      <c r="P6375" s="77">
        <v>67.903719999999993</v>
      </c>
      <c r="Q6375" s="77">
        <v>387.57750000000004</v>
      </c>
    </row>
    <row r="6376" spans="1:17" x14ac:dyDescent="0.2">
      <c r="A6376" s="19">
        <v>32304354</v>
      </c>
      <c r="B6376" s="19" t="s">
        <v>4354</v>
      </c>
      <c r="C6376" s="72"/>
      <c r="D6376" s="73">
        <v>4.75</v>
      </c>
      <c r="E6376" s="74">
        <v>0</v>
      </c>
      <c r="G6376" s="75">
        <v>86.134309999999999</v>
      </c>
      <c r="H6376" s="75">
        <v>356.57130000000006</v>
      </c>
      <c r="I6376" s="75">
        <v>345.06900000000002</v>
      </c>
      <c r="J6376" s="75">
        <v>325.89850000000001</v>
      </c>
      <c r="K6376" s="75">
        <v>268.387</v>
      </c>
      <c r="L6376" s="76">
        <v>157.25700000000001</v>
      </c>
      <c r="M6376" s="75">
        <v>345.06900000000002</v>
      </c>
      <c r="N6376" s="75">
        <v>345.06900000000002</v>
      </c>
      <c r="O6376" s="75">
        <v>345.06900000000002</v>
      </c>
      <c r="P6376" s="77">
        <v>86.134309999999999</v>
      </c>
      <c r="Q6376" s="77">
        <v>356.57130000000006</v>
      </c>
    </row>
    <row r="6377" spans="1:17" x14ac:dyDescent="0.2">
      <c r="A6377" s="19">
        <v>32304388</v>
      </c>
      <c r="B6377" s="19" t="s">
        <v>4980</v>
      </c>
      <c r="C6377" s="72"/>
      <c r="D6377" s="73">
        <v>25.25</v>
      </c>
      <c r="E6377" s="74">
        <v>0</v>
      </c>
      <c r="G6377" s="75">
        <v>0</v>
      </c>
      <c r="H6377" s="75">
        <v>57.966900000000003</v>
      </c>
      <c r="I6377" s="75">
        <v>56.097000000000001</v>
      </c>
      <c r="J6377" s="75">
        <v>52.980499999999999</v>
      </c>
      <c r="K6377" s="75">
        <v>43.630999999999993</v>
      </c>
      <c r="L6377" s="76">
        <v>0</v>
      </c>
      <c r="M6377" s="75">
        <v>56.097000000000001</v>
      </c>
      <c r="N6377" s="75">
        <v>56.097000000000001</v>
      </c>
      <c r="O6377" s="75">
        <v>56.097000000000001</v>
      </c>
      <c r="P6377" s="77">
        <v>0</v>
      </c>
      <c r="Q6377" s="77">
        <v>57.966900000000003</v>
      </c>
    </row>
    <row r="6378" spans="1:17" x14ac:dyDescent="0.2">
      <c r="A6378" s="19">
        <v>32304404</v>
      </c>
      <c r="B6378" s="19" t="s">
        <v>1380</v>
      </c>
      <c r="C6378" s="72"/>
      <c r="D6378" s="73">
        <v>46</v>
      </c>
      <c r="E6378" s="74">
        <v>0</v>
      </c>
      <c r="G6378" s="75">
        <v>0</v>
      </c>
      <c r="H6378" s="75">
        <v>55.186200000000007</v>
      </c>
      <c r="I6378" s="75">
        <v>53.406000000000006</v>
      </c>
      <c r="J6378" s="75">
        <v>50.439</v>
      </c>
      <c r="K6378" s="75">
        <v>41.537999999999997</v>
      </c>
      <c r="L6378" s="76">
        <v>0</v>
      </c>
      <c r="M6378" s="75">
        <v>53.406000000000006</v>
      </c>
      <c r="N6378" s="75">
        <v>53.406000000000006</v>
      </c>
      <c r="O6378" s="75">
        <v>53.406000000000006</v>
      </c>
      <c r="P6378" s="77">
        <v>0</v>
      </c>
      <c r="Q6378" s="77">
        <v>55.186200000000007</v>
      </c>
    </row>
    <row r="6379" spans="1:17" x14ac:dyDescent="0.2">
      <c r="A6379" s="19">
        <v>32304412</v>
      </c>
      <c r="B6379" s="19" t="s">
        <v>173</v>
      </c>
      <c r="C6379" s="72"/>
      <c r="D6379" s="73">
        <v>6.25</v>
      </c>
      <c r="E6379" s="74">
        <v>0</v>
      </c>
      <c r="G6379" s="75">
        <v>53.039660000000005</v>
      </c>
      <c r="H6379" s="75">
        <v>112.90200000000002</v>
      </c>
      <c r="I6379" s="75">
        <v>109.26000000000002</v>
      </c>
      <c r="J6379" s="75">
        <v>103.19</v>
      </c>
      <c r="K6379" s="75">
        <v>84.98</v>
      </c>
      <c r="L6379" s="74" t="s">
        <v>674</v>
      </c>
      <c r="M6379" s="75">
        <v>109.26000000000002</v>
      </c>
      <c r="N6379" s="75">
        <v>109.26000000000002</v>
      </c>
      <c r="O6379" s="75">
        <v>109.26000000000002</v>
      </c>
      <c r="P6379" s="75">
        <v>53.039660000000005</v>
      </c>
      <c r="Q6379" s="75">
        <v>112.90200000000002</v>
      </c>
    </row>
    <row r="6380" spans="1:17" x14ac:dyDescent="0.2">
      <c r="A6380" s="19">
        <v>32304438</v>
      </c>
      <c r="B6380" s="19" t="s">
        <v>169</v>
      </c>
      <c r="C6380" s="72"/>
      <c r="D6380" s="73">
        <v>4.75</v>
      </c>
      <c r="E6380" s="74">
        <v>0</v>
      </c>
      <c r="G6380" s="75">
        <v>36.035512000000004</v>
      </c>
      <c r="H6380" s="75">
        <v>76.706400000000002</v>
      </c>
      <c r="I6380" s="75">
        <v>74.232000000000014</v>
      </c>
      <c r="J6380" s="75">
        <v>70.108000000000004</v>
      </c>
      <c r="K6380" s="75">
        <v>57.735999999999997</v>
      </c>
      <c r="L6380" s="74" t="s">
        <v>674</v>
      </c>
      <c r="M6380" s="75">
        <v>74.232000000000014</v>
      </c>
      <c r="N6380" s="75">
        <v>74.232000000000014</v>
      </c>
      <c r="O6380" s="75">
        <v>74.232000000000014</v>
      </c>
      <c r="P6380" s="75">
        <v>36.035512000000004</v>
      </c>
      <c r="Q6380" s="75">
        <v>76.706400000000002</v>
      </c>
    </row>
    <row r="6381" spans="1:17" x14ac:dyDescent="0.2">
      <c r="A6381" s="19">
        <v>32304487</v>
      </c>
      <c r="B6381" s="19" t="s">
        <v>449</v>
      </c>
      <c r="C6381" s="72"/>
      <c r="D6381" s="73">
        <v>6.25</v>
      </c>
      <c r="E6381" s="74">
        <v>0</v>
      </c>
      <c r="G6381" s="75">
        <v>17.774349999999998</v>
      </c>
      <c r="H6381" s="75">
        <v>194.18400000000003</v>
      </c>
      <c r="I6381" s="75">
        <v>187.92000000000002</v>
      </c>
      <c r="J6381" s="75">
        <v>177.48000000000002</v>
      </c>
      <c r="K6381" s="75">
        <v>146.16</v>
      </c>
      <c r="L6381" s="76">
        <v>0</v>
      </c>
      <c r="M6381" s="75">
        <v>187.92000000000002</v>
      </c>
      <c r="N6381" s="75">
        <v>187.92000000000002</v>
      </c>
      <c r="O6381" s="75">
        <v>187.92000000000002</v>
      </c>
      <c r="P6381" s="77">
        <v>0</v>
      </c>
      <c r="Q6381" s="77">
        <v>194.18400000000003</v>
      </c>
    </row>
    <row r="6382" spans="1:17" x14ac:dyDescent="0.2">
      <c r="A6382" s="19">
        <v>32305112</v>
      </c>
      <c r="B6382" s="19" t="s">
        <v>1362</v>
      </c>
      <c r="C6382" s="72"/>
      <c r="D6382" s="73">
        <v>17.5</v>
      </c>
      <c r="E6382" s="74">
        <v>0</v>
      </c>
      <c r="G6382" s="75">
        <v>24.61795</v>
      </c>
      <c r="H6382" s="75">
        <v>181.58250000000001</v>
      </c>
      <c r="I6382" s="75">
        <v>175.72499999999999</v>
      </c>
      <c r="J6382" s="75">
        <v>165.96250000000001</v>
      </c>
      <c r="K6382" s="75">
        <v>136.67499999999998</v>
      </c>
      <c r="L6382" s="76">
        <v>0</v>
      </c>
      <c r="M6382" s="75">
        <v>175.72499999999999</v>
      </c>
      <c r="N6382" s="75">
        <v>175.72499999999999</v>
      </c>
      <c r="O6382" s="75">
        <v>175.72499999999999</v>
      </c>
      <c r="P6382" s="77">
        <v>0</v>
      </c>
      <c r="Q6382" s="77">
        <v>181.58250000000001</v>
      </c>
    </row>
    <row r="6383" spans="1:17" x14ac:dyDescent="0.2">
      <c r="A6383" s="19">
        <v>32305120</v>
      </c>
      <c r="B6383" s="19" t="s">
        <v>747</v>
      </c>
      <c r="C6383" s="72"/>
      <c r="D6383" s="73">
        <v>4.25</v>
      </c>
      <c r="E6383" s="74">
        <v>0</v>
      </c>
      <c r="G6383" s="75">
        <v>8.7379999999999995</v>
      </c>
      <c r="H6383" s="75">
        <v>18.600000000000001</v>
      </c>
      <c r="I6383" s="75">
        <v>18.000000000000004</v>
      </c>
      <c r="J6383" s="75">
        <v>17</v>
      </c>
      <c r="K6383" s="75">
        <v>14</v>
      </c>
      <c r="L6383" s="74" t="s">
        <v>674</v>
      </c>
      <c r="M6383" s="75">
        <v>18.000000000000004</v>
      </c>
      <c r="N6383" s="75">
        <v>18.000000000000004</v>
      </c>
      <c r="O6383" s="75">
        <v>18.000000000000004</v>
      </c>
      <c r="P6383" s="75">
        <v>8.7379999999999995</v>
      </c>
      <c r="Q6383" s="75">
        <v>18.600000000000001</v>
      </c>
    </row>
    <row r="6384" spans="1:17" x14ac:dyDescent="0.2">
      <c r="A6384" s="19">
        <v>32305179</v>
      </c>
      <c r="B6384" s="19" t="s">
        <v>717</v>
      </c>
      <c r="C6384" s="72"/>
      <c r="D6384" s="73">
        <v>4.5</v>
      </c>
      <c r="E6384" s="74">
        <v>0</v>
      </c>
      <c r="G6384" s="75">
        <v>8.7379999999999995</v>
      </c>
      <c r="H6384" s="75">
        <v>18.600000000000001</v>
      </c>
      <c r="I6384" s="75">
        <v>18.000000000000004</v>
      </c>
      <c r="J6384" s="75">
        <v>17</v>
      </c>
      <c r="K6384" s="75">
        <v>14</v>
      </c>
      <c r="L6384" s="74" t="s">
        <v>674</v>
      </c>
      <c r="M6384" s="75">
        <v>18.000000000000004</v>
      </c>
      <c r="N6384" s="75">
        <v>18.000000000000004</v>
      </c>
      <c r="O6384" s="75">
        <v>18.000000000000004</v>
      </c>
      <c r="P6384" s="75">
        <v>8.7379999999999995</v>
      </c>
      <c r="Q6384" s="75">
        <v>18.600000000000001</v>
      </c>
    </row>
    <row r="6385" spans="1:17" x14ac:dyDescent="0.2">
      <c r="A6385" s="19">
        <v>32305187</v>
      </c>
      <c r="B6385" s="19" t="s">
        <v>1981</v>
      </c>
      <c r="C6385" s="72"/>
      <c r="D6385" s="73">
        <v>17.5</v>
      </c>
      <c r="E6385" s="74">
        <v>0</v>
      </c>
      <c r="G6385" s="75">
        <v>23.9526</v>
      </c>
      <c r="H6385" s="75">
        <v>195.07679999999999</v>
      </c>
      <c r="I6385" s="75">
        <v>188.78399999999999</v>
      </c>
      <c r="J6385" s="75">
        <v>178.29599999999999</v>
      </c>
      <c r="K6385" s="75">
        <v>146.83199999999999</v>
      </c>
      <c r="L6385" s="76">
        <v>0</v>
      </c>
      <c r="M6385" s="75">
        <v>188.78399999999999</v>
      </c>
      <c r="N6385" s="75">
        <v>188.78399999999999</v>
      </c>
      <c r="O6385" s="75">
        <v>188.78399999999999</v>
      </c>
      <c r="P6385" s="77">
        <v>0</v>
      </c>
      <c r="Q6385" s="77">
        <v>195.07679999999999</v>
      </c>
    </row>
    <row r="6386" spans="1:17" x14ac:dyDescent="0.2">
      <c r="A6386" s="19">
        <v>32305195</v>
      </c>
      <c r="B6386" s="19" t="s">
        <v>4800</v>
      </c>
      <c r="C6386" s="72"/>
      <c r="D6386" s="73">
        <v>21</v>
      </c>
      <c r="E6386" s="74">
        <v>0</v>
      </c>
      <c r="G6386" s="75">
        <v>282.73572999999999</v>
      </c>
      <c r="H6386" s="75">
        <v>0</v>
      </c>
      <c r="I6386" s="75">
        <v>0</v>
      </c>
      <c r="J6386" s="75">
        <v>0</v>
      </c>
      <c r="K6386" s="75">
        <v>0</v>
      </c>
      <c r="L6386" s="76">
        <v>209.73599999999999</v>
      </c>
      <c r="M6386" s="75">
        <v>0</v>
      </c>
      <c r="N6386" s="75">
        <v>0</v>
      </c>
      <c r="O6386" s="75">
        <v>0</v>
      </c>
      <c r="P6386" s="77">
        <v>0</v>
      </c>
      <c r="Q6386" s="77">
        <v>282.73572999999999</v>
      </c>
    </row>
    <row r="6387" spans="1:17" x14ac:dyDescent="0.2">
      <c r="A6387" s="19">
        <v>32305203</v>
      </c>
      <c r="B6387" s="19" t="s">
        <v>1749</v>
      </c>
      <c r="C6387" s="72"/>
      <c r="D6387" s="73">
        <v>4.25</v>
      </c>
      <c r="E6387" s="74">
        <v>0</v>
      </c>
      <c r="G6387" s="75">
        <v>206.73375000000001</v>
      </c>
      <c r="H6387" s="75">
        <v>5192.5340999999999</v>
      </c>
      <c r="I6387" s="75">
        <v>5025.0330000000004</v>
      </c>
      <c r="J6387" s="75">
        <v>4745.8644999999997</v>
      </c>
      <c r="K6387" s="75">
        <v>3908.3589999999995</v>
      </c>
      <c r="L6387" s="76">
        <v>2798.4060000000004</v>
      </c>
      <c r="M6387" s="75">
        <v>5025.0330000000004</v>
      </c>
      <c r="N6387" s="75">
        <v>5025.0330000000004</v>
      </c>
      <c r="O6387" s="75">
        <v>5025.0330000000004</v>
      </c>
      <c r="P6387" s="77">
        <v>206.73375000000001</v>
      </c>
      <c r="Q6387" s="77">
        <v>5192.5340999999999</v>
      </c>
    </row>
    <row r="6388" spans="1:17" x14ac:dyDescent="0.2">
      <c r="A6388" s="19">
        <v>32305237</v>
      </c>
      <c r="B6388" s="19" t="s">
        <v>2372</v>
      </c>
      <c r="C6388" s="72"/>
      <c r="D6388" s="73">
        <v>29.75</v>
      </c>
      <c r="E6388" s="74">
        <v>0</v>
      </c>
      <c r="G6388" s="75">
        <v>206.73375000000001</v>
      </c>
      <c r="H6388" s="75">
        <v>5192.5340999999999</v>
      </c>
      <c r="I6388" s="75">
        <v>5025.0330000000004</v>
      </c>
      <c r="J6388" s="75">
        <v>4745.8644999999997</v>
      </c>
      <c r="K6388" s="75">
        <v>3908.3589999999995</v>
      </c>
      <c r="L6388" s="76">
        <v>2798.4060000000004</v>
      </c>
      <c r="M6388" s="75">
        <v>5025.0330000000004</v>
      </c>
      <c r="N6388" s="75">
        <v>5025.0330000000004</v>
      </c>
      <c r="O6388" s="75">
        <v>5025.0330000000004</v>
      </c>
      <c r="P6388" s="77">
        <v>206.73375000000001</v>
      </c>
      <c r="Q6388" s="77">
        <v>5192.5340999999999</v>
      </c>
    </row>
    <row r="6389" spans="1:17" x14ac:dyDescent="0.2">
      <c r="A6389" s="19">
        <v>32305260</v>
      </c>
      <c r="B6389" s="19" t="s">
        <v>1049</v>
      </c>
      <c r="C6389" s="72"/>
      <c r="D6389" s="73">
        <v>15.75</v>
      </c>
      <c r="E6389" s="74">
        <v>0</v>
      </c>
      <c r="G6389" s="75">
        <v>0</v>
      </c>
      <c r="H6389" s="75">
        <v>0</v>
      </c>
      <c r="I6389" s="75">
        <v>0</v>
      </c>
      <c r="J6389" s="75">
        <v>0</v>
      </c>
      <c r="K6389" s="75">
        <v>0</v>
      </c>
      <c r="L6389" s="74" t="s">
        <v>674</v>
      </c>
      <c r="M6389" s="75">
        <v>0</v>
      </c>
      <c r="N6389" s="75">
        <v>0</v>
      </c>
      <c r="O6389" s="75">
        <v>0</v>
      </c>
      <c r="P6389" s="75">
        <v>0</v>
      </c>
      <c r="Q6389" s="75">
        <v>0</v>
      </c>
    </row>
    <row r="6390" spans="1:17" x14ac:dyDescent="0.2">
      <c r="A6390" s="19">
        <v>32305286</v>
      </c>
      <c r="B6390" s="19" t="s">
        <v>3180</v>
      </c>
      <c r="C6390" s="72"/>
      <c r="D6390" s="73">
        <v>3.5</v>
      </c>
      <c r="E6390" s="74">
        <v>0</v>
      </c>
      <c r="G6390" s="75">
        <v>4.9981359999999997</v>
      </c>
      <c r="H6390" s="75">
        <v>10.639200000000001</v>
      </c>
      <c r="I6390" s="75">
        <v>10.296000000000001</v>
      </c>
      <c r="J6390" s="75">
        <v>9.7240000000000002</v>
      </c>
      <c r="K6390" s="75">
        <v>8.0079999999999991</v>
      </c>
      <c r="L6390" s="74" t="s">
        <v>674</v>
      </c>
      <c r="M6390" s="75">
        <v>10.296000000000001</v>
      </c>
      <c r="N6390" s="75">
        <v>10.296000000000001</v>
      </c>
      <c r="O6390" s="75">
        <v>10.296000000000001</v>
      </c>
      <c r="P6390" s="75">
        <v>4.9981359999999997</v>
      </c>
      <c r="Q6390" s="75">
        <v>10.639200000000001</v>
      </c>
    </row>
    <row r="6391" spans="1:17" x14ac:dyDescent="0.2">
      <c r="A6391" s="19">
        <v>32305302</v>
      </c>
      <c r="B6391" s="19" t="s">
        <v>3507</v>
      </c>
      <c r="C6391" s="72"/>
      <c r="D6391" s="73">
        <v>158.25</v>
      </c>
      <c r="E6391" s="74">
        <v>0</v>
      </c>
      <c r="G6391" s="75">
        <v>462.11409000000003</v>
      </c>
      <c r="H6391" s="75">
        <v>429.93900000000002</v>
      </c>
      <c r="I6391" s="75">
        <v>416.07</v>
      </c>
      <c r="J6391" s="75">
        <v>392.95499999999998</v>
      </c>
      <c r="K6391" s="75">
        <v>323.61</v>
      </c>
      <c r="L6391" s="76">
        <v>1468.0170000000001</v>
      </c>
      <c r="M6391" s="75">
        <v>416.07</v>
      </c>
      <c r="N6391" s="75">
        <v>416.07</v>
      </c>
      <c r="O6391" s="75">
        <v>416.07</v>
      </c>
      <c r="P6391" s="77">
        <v>323.61</v>
      </c>
      <c r="Q6391" s="77">
        <v>1468.0170000000001</v>
      </c>
    </row>
    <row r="6392" spans="1:17" x14ac:dyDescent="0.2">
      <c r="A6392" s="19">
        <v>32305310</v>
      </c>
      <c r="B6392" s="19" t="s">
        <v>2923</v>
      </c>
      <c r="C6392" s="72"/>
      <c r="D6392" s="73">
        <v>222.25</v>
      </c>
      <c r="E6392" s="74">
        <v>0</v>
      </c>
      <c r="G6392" s="75">
        <v>462.11409000000003</v>
      </c>
      <c r="H6392" s="75">
        <v>429.93900000000002</v>
      </c>
      <c r="I6392" s="75">
        <v>416.07</v>
      </c>
      <c r="J6392" s="75">
        <v>392.95499999999998</v>
      </c>
      <c r="K6392" s="75">
        <v>323.61</v>
      </c>
      <c r="L6392" s="76">
        <v>1468.0170000000001</v>
      </c>
      <c r="M6392" s="75">
        <v>416.07</v>
      </c>
      <c r="N6392" s="75">
        <v>416.07</v>
      </c>
      <c r="O6392" s="75">
        <v>416.07</v>
      </c>
      <c r="P6392" s="77">
        <v>323.61</v>
      </c>
      <c r="Q6392" s="77">
        <v>1468.0170000000001</v>
      </c>
    </row>
    <row r="6393" spans="1:17" x14ac:dyDescent="0.2">
      <c r="A6393" s="19">
        <v>32305336</v>
      </c>
      <c r="B6393" s="19" t="s">
        <v>3704</v>
      </c>
      <c r="C6393" s="72"/>
      <c r="D6393" s="73">
        <v>142.75</v>
      </c>
      <c r="E6393" s="74">
        <v>0</v>
      </c>
      <c r="G6393" s="75">
        <v>7.3836099999999991</v>
      </c>
      <c r="H6393" s="75">
        <v>15.716999999999999</v>
      </c>
      <c r="I6393" s="75">
        <v>15.21</v>
      </c>
      <c r="J6393" s="75">
        <v>14.364999999999998</v>
      </c>
      <c r="K6393" s="75">
        <v>11.829999999999998</v>
      </c>
      <c r="L6393" s="74" t="s">
        <v>674</v>
      </c>
      <c r="M6393" s="75">
        <v>15.21</v>
      </c>
      <c r="N6393" s="75">
        <v>15.21</v>
      </c>
      <c r="O6393" s="75">
        <v>15.21</v>
      </c>
      <c r="P6393" s="75">
        <v>7.3836099999999991</v>
      </c>
      <c r="Q6393" s="75">
        <v>15.716999999999999</v>
      </c>
    </row>
    <row r="6394" spans="1:17" x14ac:dyDescent="0.2">
      <c r="A6394" s="19">
        <v>32305344</v>
      </c>
      <c r="B6394" s="19" t="s">
        <v>4434</v>
      </c>
      <c r="C6394" s="72"/>
      <c r="D6394" s="73">
        <v>37.75</v>
      </c>
      <c r="E6394" s="74">
        <v>0</v>
      </c>
      <c r="G6394" s="75">
        <v>16.816281</v>
      </c>
      <c r="H6394" s="75">
        <v>35.795700000000004</v>
      </c>
      <c r="I6394" s="75">
        <v>34.641000000000005</v>
      </c>
      <c r="J6394" s="75">
        <v>32.716500000000003</v>
      </c>
      <c r="K6394" s="75">
        <v>26.943000000000001</v>
      </c>
      <c r="L6394" s="74" t="s">
        <v>674</v>
      </c>
      <c r="M6394" s="75">
        <v>34.641000000000005</v>
      </c>
      <c r="N6394" s="75">
        <v>34.641000000000005</v>
      </c>
      <c r="O6394" s="75">
        <v>34.641000000000005</v>
      </c>
      <c r="P6394" s="75">
        <v>16.816281</v>
      </c>
      <c r="Q6394" s="75">
        <v>35.795700000000004</v>
      </c>
    </row>
    <row r="6395" spans="1:17" x14ac:dyDescent="0.2">
      <c r="A6395" s="19">
        <v>32305419</v>
      </c>
      <c r="B6395" s="19" t="s">
        <v>3249</v>
      </c>
      <c r="C6395" s="72"/>
      <c r="D6395" s="73">
        <v>7.75</v>
      </c>
      <c r="E6395" s="74">
        <v>0</v>
      </c>
      <c r="G6395" s="75">
        <v>3.001503</v>
      </c>
      <c r="H6395" s="75">
        <v>6.3891</v>
      </c>
      <c r="I6395" s="75">
        <v>6.1830000000000007</v>
      </c>
      <c r="J6395" s="75">
        <v>5.8395000000000001</v>
      </c>
      <c r="K6395" s="75">
        <v>4.8090000000000002</v>
      </c>
      <c r="L6395" s="74" t="s">
        <v>674</v>
      </c>
      <c r="M6395" s="75">
        <v>6.1830000000000007</v>
      </c>
      <c r="N6395" s="75">
        <v>6.1830000000000007</v>
      </c>
      <c r="O6395" s="75">
        <v>6.1830000000000007</v>
      </c>
      <c r="P6395" s="75">
        <v>3.001503</v>
      </c>
      <c r="Q6395" s="75">
        <v>6.3891</v>
      </c>
    </row>
    <row r="6396" spans="1:17" x14ac:dyDescent="0.2">
      <c r="A6396" s="19">
        <v>32305427</v>
      </c>
      <c r="B6396" s="19" t="s">
        <v>4546</v>
      </c>
      <c r="C6396" s="72"/>
      <c r="D6396" s="73">
        <v>295.25</v>
      </c>
      <c r="E6396" s="74">
        <v>0</v>
      </c>
      <c r="G6396" s="75">
        <v>0.98302500000000004</v>
      </c>
      <c r="H6396" s="75">
        <v>2.0925000000000002</v>
      </c>
      <c r="I6396" s="75">
        <v>2.0250000000000004</v>
      </c>
      <c r="J6396" s="75">
        <v>1.9124999999999999</v>
      </c>
      <c r="K6396" s="75">
        <v>1.575</v>
      </c>
      <c r="L6396" s="74" t="s">
        <v>674</v>
      </c>
      <c r="M6396" s="75">
        <v>2.0250000000000004</v>
      </c>
      <c r="N6396" s="75">
        <v>2.0250000000000004</v>
      </c>
      <c r="O6396" s="75">
        <v>2.0250000000000004</v>
      </c>
      <c r="P6396" s="75">
        <v>0.98302500000000004</v>
      </c>
      <c r="Q6396" s="75">
        <v>2.0925000000000002</v>
      </c>
    </row>
    <row r="6397" spans="1:17" x14ac:dyDescent="0.2">
      <c r="A6397" s="19">
        <v>32305450</v>
      </c>
      <c r="B6397" s="19" t="s">
        <v>2468</v>
      </c>
      <c r="C6397" s="20">
        <v>96523</v>
      </c>
      <c r="D6397" s="73">
        <v>214</v>
      </c>
      <c r="E6397" s="74">
        <v>66.10199999999999</v>
      </c>
      <c r="G6397" s="75">
        <v>1.6383750000000001</v>
      </c>
      <c r="H6397" s="75">
        <v>3.4875000000000003</v>
      </c>
      <c r="I6397" s="75">
        <v>3.3750000000000004</v>
      </c>
      <c r="J6397" s="75">
        <v>3.1875</v>
      </c>
      <c r="K6397" s="75">
        <v>2.625</v>
      </c>
      <c r="L6397" s="74" t="s">
        <v>674</v>
      </c>
      <c r="M6397" s="75">
        <v>3.3750000000000004</v>
      </c>
      <c r="N6397" s="75">
        <v>3.3750000000000004</v>
      </c>
      <c r="O6397" s="75">
        <v>3.3750000000000004</v>
      </c>
      <c r="P6397" s="75">
        <v>1.6383750000000001</v>
      </c>
      <c r="Q6397" s="75">
        <v>3.4875000000000003</v>
      </c>
    </row>
    <row r="6398" spans="1:17" x14ac:dyDescent="0.2">
      <c r="A6398" s="19">
        <v>32305468</v>
      </c>
      <c r="B6398" s="19" t="s">
        <v>1481</v>
      </c>
      <c r="C6398" s="72"/>
      <c r="D6398" s="73">
        <v>77.5</v>
      </c>
      <c r="E6398" s="74">
        <v>0</v>
      </c>
      <c r="G6398" s="75">
        <v>1.3631280000000001</v>
      </c>
      <c r="H6398" s="75">
        <v>2.9016000000000002</v>
      </c>
      <c r="I6398" s="75">
        <v>2.8080000000000007</v>
      </c>
      <c r="J6398" s="75">
        <v>2.6520000000000001</v>
      </c>
      <c r="K6398" s="75">
        <v>2.1839999999999997</v>
      </c>
      <c r="L6398" s="74" t="s">
        <v>674</v>
      </c>
      <c r="M6398" s="75">
        <v>2.8080000000000007</v>
      </c>
      <c r="N6398" s="75">
        <v>2.8080000000000007</v>
      </c>
      <c r="O6398" s="75">
        <v>2.8080000000000007</v>
      </c>
      <c r="P6398" s="75">
        <v>1.3631280000000001</v>
      </c>
      <c r="Q6398" s="75">
        <v>2.9016000000000002</v>
      </c>
    </row>
    <row r="6399" spans="1:17" x14ac:dyDescent="0.2">
      <c r="A6399" s="19">
        <v>32305476</v>
      </c>
      <c r="B6399" s="19" t="s">
        <v>3293</v>
      </c>
      <c r="C6399" s="72"/>
      <c r="D6399" s="73">
        <v>92</v>
      </c>
      <c r="E6399" s="74">
        <v>0</v>
      </c>
      <c r="G6399" s="75">
        <v>10.594825</v>
      </c>
      <c r="H6399" s="75">
        <v>22.552500000000002</v>
      </c>
      <c r="I6399" s="75">
        <v>21.825000000000003</v>
      </c>
      <c r="J6399" s="75">
        <v>20.612500000000001</v>
      </c>
      <c r="K6399" s="75">
        <v>16.974999999999998</v>
      </c>
      <c r="L6399" s="74" t="s">
        <v>674</v>
      </c>
      <c r="M6399" s="75">
        <v>21.825000000000003</v>
      </c>
      <c r="N6399" s="75">
        <v>21.825000000000003</v>
      </c>
      <c r="O6399" s="75">
        <v>21.825000000000003</v>
      </c>
      <c r="P6399" s="75">
        <v>10.594825</v>
      </c>
      <c r="Q6399" s="75">
        <v>22.552500000000002</v>
      </c>
    </row>
    <row r="6400" spans="1:17" x14ac:dyDescent="0.2">
      <c r="A6400" s="19">
        <v>32305484</v>
      </c>
      <c r="B6400" s="19" t="s">
        <v>3019</v>
      </c>
      <c r="C6400" s="72"/>
      <c r="D6400" s="73">
        <v>16</v>
      </c>
      <c r="E6400" s="74">
        <v>0</v>
      </c>
      <c r="G6400" s="75">
        <v>0</v>
      </c>
      <c r="H6400" s="75">
        <v>8.9466000000000001</v>
      </c>
      <c r="I6400" s="75">
        <v>8.6579999999999995</v>
      </c>
      <c r="J6400" s="75">
        <v>8.1769999999999996</v>
      </c>
      <c r="K6400" s="75">
        <v>6.7339999999999991</v>
      </c>
      <c r="L6400" s="76">
        <v>0</v>
      </c>
      <c r="M6400" s="75">
        <v>8.6579999999999995</v>
      </c>
      <c r="N6400" s="75">
        <v>8.6579999999999995</v>
      </c>
      <c r="O6400" s="75">
        <v>8.6579999999999995</v>
      </c>
      <c r="P6400" s="77">
        <v>0</v>
      </c>
      <c r="Q6400" s="77">
        <v>8.9466000000000001</v>
      </c>
    </row>
    <row r="6401" spans="1:17" x14ac:dyDescent="0.2">
      <c r="A6401" s="19">
        <v>32305500</v>
      </c>
      <c r="B6401" s="19" t="s">
        <v>1992</v>
      </c>
      <c r="C6401" s="72"/>
      <c r="D6401" s="73">
        <v>1.5</v>
      </c>
      <c r="E6401" s="74">
        <v>0</v>
      </c>
      <c r="G6401" s="75">
        <v>749.92549000000008</v>
      </c>
      <c r="H6401" s="75">
        <v>1479.2393999999999</v>
      </c>
      <c r="I6401" s="75">
        <v>1431.5219999999999</v>
      </c>
      <c r="J6401" s="75">
        <v>1351.9929999999999</v>
      </c>
      <c r="K6401" s="75">
        <v>1113.4059999999999</v>
      </c>
      <c r="L6401" s="76">
        <v>331.31700000000001</v>
      </c>
      <c r="M6401" s="75">
        <v>1431.5219999999999</v>
      </c>
      <c r="N6401" s="75">
        <v>1431.5219999999999</v>
      </c>
      <c r="O6401" s="75">
        <v>1431.5219999999999</v>
      </c>
      <c r="P6401" s="77">
        <v>331.31700000000001</v>
      </c>
      <c r="Q6401" s="77">
        <v>1479.2393999999999</v>
      </c>
    </row>
    <row r="6402" spans="1:17" x14ac:dyDescent="0.2">
      <c r="A6402" s="19">
        <v>32305518</v>
      </c>
      <c r="B6402" s="19" t="s">
        <v>1392</v>
      </c>
      <c r="C6402" s="72"/>
      <c r="D6402" s="73">
        <v>12.75</v>
      </c>
      <c r="E6402" s="74">
        <v>0</v>
      </c>
      <c r="G6402" s="75">
        <v>1126.9318099999998</v>
      </c>
      <c r="H6402" s="75">
        <v>2376.5684999999999</v>
      </c>
      <c r="I6402" s="75">
        <v>2299.9049999999997</v>
      </c>
      <c r="J6402" s="75">
        <v>2172.1324999999997</v>
      </c>
      <c r="K6402" s="75">
        <v>1788.8149999999998</v>
      </c>
      <c r="L6402" s="76">
        <v>1144.971</v>
      </c>
      <c r="M6402" s="75">
        <v>2299.9049999999997</v>
      </c>
      <c r="N6402" s="75">
        <v>2299.9049999999997</v>
      </c>
      <c r="O6402" s="75">
        <v>2299.9049999999997</v>
      </c>
      <c r="P6402" s="77">
        <v>1126.9318099999998</v>
      </c>
      <c r="Q6402" s="77">
        <v>2376.5684999999999</v>
      </c>
    </row>
    <row r="6403" spans="1:17" x14ac:dyDescent="0.2">
      <c r="A6403" s="19">
        <v>32305534</v>
      </c>
      <c r="B6403" s="19" t="s">
        <v>4373</v>
      </c>
      <c r="C6403" s="72"/>
      <c r="D6403" s="73">
        <v>14.5</v>
      </c>
      <c r="E6403" s="74">
        <v>0</v>
      </c>
      <c r="G6403" s="75">
        <v>984.03363999999999</v>
      </c>
      <c r="H6403" s="75">
        <v>5289.7470000000003</v>
      </c>
      <c r="I6403" s="75">
        <v>5119.1099999999997</v>
      </c>
      <c r="J6403" s="75">
        <v>4834.7149999999992</v>
      </c>
      <c r="K6403" s="75">
        <v>3981.5299999999993</v>
      </c>
      <c r="L6403" s="76">
        <v>2494.152</v>
      </c>
      <c r="M6403" s="75">
        <v>5119.1099999999997</v>
      </c>
      <c r="N6403" s="75">
        <v>5119.1099999999997</v>
      </c>
      <c r="O6403" s="75">
        <v>5119.1099999999997</v>
      </c>
      <c r="P6403" s="77">
        <v>984.03363999999999</v>
      </c>
      <c r="Q6403" s="77">
        <v>5289.7470000000003</v>
      </c>
    </row>
    <row r="6404" spans="1:17" x14ac:dyDescent="0.2">
      <c r="A6404" s="19">
        <v>32305534</v>
      </c>
      <c r="B6404" s="19" t="s">
        <v>4373</v>
      </c>
      <c r="C6404" s="72"/>
      <c r="D6404" s="73">
        <v>14.5</v>
      </c>
      <c r="E6404" s="74">
        <v>0</v>
      </c>
      <c r="G6404" s="75">
        <v>402.32763999999997</v>
      </c>
      <c r="H6404" s="75">
        <v>1299.8703</v>
      </c>
      <c r="I6404" s="75">
        <v>1257.9390000000001</v>
      </c>
      <c r="J6404" s="75">
        <v>1188.0535</v>
      </c>
      <c r="K6404" s="75">
        <v>978.39699999999993</v>
      </c>
      <c r="L6404" s="76">
        <v>567.45900000000006</v>
      </c>
      <c r="M6404" s="75">
        <v>1257.9390000000001</v>
      </c>
      <c r="N6404" s="75">
        <v>1257.9390000000001</v>
      </c>
      <c r="O6404" s="75">
        <v>1257.9390000000001</v>
      </c>
      <c r="P6404" s="77">
        <v>402.32763999999997</v>
      </c>
      <c r="Q6404" s="77">
        <v>1299.8703</v>
      </c>
    </row>
    <row r="6405" spans="1:17" x14ac:dyDescent="0.2">
      <c r="A6405" s="19">
        <v>32305534</v>
      </c>
      <c r="B6405" s="19" t="s">
        <v>4373</v>
      </c>
      <c r="C6405" s="72"/>
      <c r="D6405" s="73">
        <v>14.5</v>
      </c>
      <c r="E6405" s="74">
        <v>0</v>
      </c>
      <c r="G6405" s="75">
        <v>76.335167999999996</v>
      </c>
      <c r="H6405" s="75">
        <v>162.4896</v>
      </c>
      <c r="I6405" s="75">
        <v>157.24800000000002</v>
      </c>
      <c r="J6405" s="75">
        <v>148.512</v>
      </c>
      <c r="K6405" s="75">
        <v>122.30399999999999</v>
      </c>
      <c r="L6405" s="74" t="s">
        <v>674</v>
      </c>
      <c r="M6405" s="75">
        <v>157.24800000000002</v>
      </c>
      <c r="N6405" s="75">
        <v>157.24800000000002</v>
      </c>
      <c r="O6405" s="75">
        <v>157.24800000000002</v>
      </c>
      <c r="P6405" s="75">
        <v>76.335167999999996</v>
      </c>
      <c r="Q6405" s="75">
        <v>162.4896</v>
      </c>
    </row>
    <row r="6406" spans="1:17" x14ac:dyDescent="0.2">
      <c r="A6406" s="19">
        <v>32305542</v>
      </c>
      <c r="B6406" s="19" t="s">
        <v>2758</v>
      </c>
      <c r="C6406" s="72" t="s">
        <v>49</v>
      </c>
      <c r="D6406" s="73">
        <v>164.5</v>
      </c>
      <c r="E6406" s="74">
        <v>138.98899999999998</v>
      </c>
      <c r="G6406" s="75">
        <v>8.3010999999999999</v>
      </c>
      <c r="H6406" s="75">
        <v>17.670000000000002</v>
      </c>
      <c r="I6406" s="75">
        <v>17.100000000000001</v>
      </c>
      <c r="J6406" s="75">
        <v>16.149999999999999</v>
      </c>
      <c r="K6406" s="75">
        <v>13.299999999999999</v>
      </c>
      <c r="L6406" s="74" t="s">
        <v>674</v>
      </c>
      <c r="M6406" s="75">
        <v>17.100000000000001</v>
      </c>
      <c r="N6406" s="75">
        <v>17.100000000000001</v>
      </c>
      <c r="O6406" s="75">
        <v>17.100000000000001</v>
      </c>
      <c r="P6406" s="75">
        <v>8.3010999999999999</v>
      </c>
      <c r="Q6406" s="75">
        <v>17.670000000000002</v>
      </c>
    </row>
    <row r="6407" spans="1:17" x14ac:dyDescent="0.2">
      <c r="A6407" s="19">
        <v>32305559</v>
      </c>
      <c r="B6407" s="19" t="s">
        <v>1428</v>
      </c>
      <c r="C6407" s="20">
        <v>36591</v>
      </c>
      <c r="D6407" s="73">
        <v>114</v>
      </c>
      <c r="E6407" s="74">
        <v>133.5265</v>
      </c>
      <c r="G6407" s="75">
        <v>14.767219999999998</v>
      </c>
      <c r="H6407" s="75">
        <v>31.433999999999997</v>
      </c>
      <c r="I6407" s="75">
        <v>30.42</v>
      </c>
      <c r="J6407" s="75">
        <v>28.729999999999997</v>
      </c>
      <c r="K6407" s="75">
        <v>23.659999999999997</v>
      </c>
      <c r="L6407" s="74" t="s">
        <v>674</v>
      </c>
      <c r="M6407" s="75">
        <v>30.42</v>
      </c>
      <c r="N6407" s="75">
        <v>30.42</v>
      </c>
      <c r="O6407" s="75">
        <v>30.42</v>
      </c>
      <c r="P6407" s="75">
        <v>14.767219999999998</v>
      </c>
      <c r="Q6407" s="75">
        <v>31.433999999999997</v>
      </c>
    </row>
    <row r="6408" spans="1:17" x14ac:dyDescent="0.2">
      <c r="A6408" s="19">
        <v>32305567</v>
      </c>
      <c r="B6408" s="19" t="s">
        <v>4969</v>
      </c>
      <c r="C6408" s="72" t="s">
        <v>49</v>
      </c>
      <c r="D6408" s="73">
        <v>164.5</v>
      </c>
      <c r="E6408" s="74">
        <v>138.98899999999998</v>
      </c>
      <c r="G6408" s="75">
        <v>260.28317500000003</v>
      </c>
      <c r="H6408" s="75">
        <v>554.04750000000001</v>
      </c>
      <c r="I6408" s="75">
        <v>536.17500000000007</v>
      </c>
      <c r="J6408" s="75">
        <v>506.38749999999999</v>
      </c>
      <c r="K6408" s="75">
        <v>417.02499999999998</v>
      </c>
      <c r="L6408" s="74" t="s">
        <v>674</v>
      </c>
      <c r="M6408" s="75">
        <v>536.17500000000007</v>
      </c>
      <c r="N6408" s="75">
        <v>536.17500000000007</v>
      </c>
      <c r="O6408" s="75">
        <v>536.17500000000007</v>
      </c>
      <c r="P6408" s="75">
        <v>260.28317500000003</v>
      </c>
      <c r="Q6408" s="75">
        <v>554.04750000000001</v>
      </c>
    </row>
    <row r="6409" spans="1:17" x14ac:dyDescent="0.2">
      <c r="A6409" s="19">
        <v>32305575</v>
      </c>
      <c r="B6409" s="19" t="s">
        <v>1226</v>
      </c>
      <c r="C6409" s="20">
        <v>36430</v>
      </c>
      <c r="D6409" s="73">
        <v>1073.5</v>
      </c>
      <c r="E6409" s="74">
        <v>468.91249999999997</v>
      </c>
      <c r="G6409" s="75">
        <v>0</v>
      </c>
      <c r="H6409" s="75">
        <v>5708.4144000000006</v>
      </c>
      <c r="I6409" s="75">
        <v>5524.2719999999999</v>
      </c>
      <c r="J6409" s="75">
        <v>5217.3679999999995</v>
      </c>
      <c r="K6409" s="75">
        <v>4296.6559999999999</v>
      </c>
      <c r="L6409" s="76">
        <v>0</v>
      </c>
      <c r="M6409" s="75">
        <v>5524.2719999999999</v>
      </c>
      <c r="N6409" s="75">
        <v>5524.2719999999999</v>
      </c>
      <c r="O6409" s="75">
        <v>5524.2719999999999</v>
      </c>
      <c r="P6409" s="77">
        <v>0</v>
      </c>
      <c r="Q6409" s="77">
        <v>5708.4144000000006</v>
      </c>
    </row>
    <row r="6410" spans="1:17" x14ac:dyDescent="0.2">
      <c r="A6410" s="19">
        <v>32305583</v>
      </c>
      <c r="B6410" s="19" t="s">
        <v>2287</v>
      </c>
      <c r="C6410" s="72"/>
      <c r="D6410" s="73">
        <v>554</v>
      </c>
      <c r="E6410" s="74">
        <v>0</v>
      </c>
      <c r="G6410" s="75">
        <v>0</v>
      </c>
      <c r="H6410" s="75">
        <v>2140.1718000000005</v>
      </c>
      <c r="I6410" s="75">
        <v>2071.1340000000005</v>
      </c>
      <c r="J6410" s="75">
        <v>1956.0710000000001</v>
      </c>
      <c r="K6410" s="75">
        <v>1610.8820000000001</v>
      </c>
      <c r="L6410" s="76">
        <v>0</v>
      </c>
      <c r="M6410" s="75">
        <v>2071.1340000000005</v>
      </c>
      <c r="N6410" s="75">
        <v>2071.1340000000005</v>
      </c>
      <c r="O6410" s="75">
        <v>2071.1340000000005</v>
      </c>
      <c r="P6410" s="77">
        <v>0</v>
      </c>
      <c r="Q6410" s="77">
        <v>2140.1718000000005</v>
      </c>
    </row>
    <row r="6411" spans="1:17" x14ac:dyDescent="0.2">
      <c r="A6411" s="19">
        <v>32305591</v>
      </c>
      <c r="B6411" s="19" t="s">
        <v>501</v>
      </c>
      <c r="C6411" s="72"/>
      <c r="D6411" s="73">
        <v>153.5</v>
      </c>
      <c r="E6411" s="74">
        <v>0</v>
      </c>
      <c r="G6411" s="75">
        <v>0</v>
      </c>
      <c r="H6411" s="75">
        <v>978.82500000000005</v>
      </c>
      <c r="I6411" s="75">
        <v>947.25</v>
      </c>
      <c r="J6411" s="75">
        <v>894.625</v>
      </c>
      <c r="K6411" s="75">
        <v>736.75</v>
      </c>
      <c r="L6411" s="76">
        <v>0</v>
      </c>
      <c r="M6411" s="75">
        <v>947.25</v>
      </c>
      <c r="N6411" s="75">
        <v>947.25</v>
      </c>
      <c r="O6411" s="75">
        <v>947.25</v>
      </c>
      <c r="P6411" s="77">
        <v>0</v>
      </c>
      <c r="Q6411" s="77">
        <v>978.82500000000005</v>
      </c>
    </row>
    <row r="6412" spans="1:17" x14ac:dyDescent="0.2">
      <c r="A6412" s="19">
        <v>32305609</v>
      </c>
      <c r="B6412" s="19" t="s">
        <v>5003</v>
      </c>
      <c r="C6412" s="72"/>
      <c r="D6412" s="73">
        <v>189.5</v>
      </c>
      <c r="E6412" s="74">
        <v>0</v>
      </c>
      <c r="G6412" s="75">
        <v>1270.8375100000001</v>
      </c>
      <c r="H6412" s="75">
        <v>1670.2800000000002</v>
      </c>
      <c r="I6412" s="75">
        <v>1616.4</v>
      </c>
      <c r="J6412" s="75">
        <v>1526.6</v>
      </c>
      <c r="K6412" s="75">
        <v>1257.1999999999998</v>
      </c>
      <c r="L6412" s="76">
        <v>1219.8510000000001</v>
      </c>
      <c r="M6412" s="75">
        <v>1616.4</v>
      </c>
      <c r="N6412" s="75">
        <v>1616.4</v>
      </c>
      <c r="O6412" s="75">
        <v>1616.4</v>
      </c>
      <c r="P6412" s="77">
        <v>1219.8510000000001</v>
      </c>
      <c r="Q6412" s="77">
        <v>1670.2800000000002</v>
      </c>
    </row>
    <row r="6413" spans="1:17" x14ac:dyDescent="0.2">
      <c r="A6413" s="19">
        <v>32305617</v>
      </c>
      <c r="B6413" s="19" t="s">
        <v>3967</v>
      </c>
      <c r="C6413" s="72"/>
      <c r="D6413" s="73">
        <v>167</v>
      </c>
      <c r="E6413" s="74">
        <v>0</v>
      </c>
      <c r="G6413" s="75">
        <v>1449.1893300000002</v>
      </c>
      <c r="H6413" s="75">
        <v>1703.76</v>
      </c>
      <c r="I6413" s="75">
        <v>1648.8</v>
      </c>
      <c r="J6413" s="75">
        <v>1557.2</v>
      </c>
      <c r="K6413" s="75">
        <v>1282.3999999999999</v>
      </c>
      <c r="L6413" s="76">
        <v>194.07599999999999</v>
      </c>
      <c r="M6413" s="75">
        <v>1648.8</v>
      </c>
      <c r="N6413" s="75">
        <v>1648.8</v>
      </c>
      <c r="O6413" s="75">
        <v>1648.8</v>
      </c>
      <c r="P6413" s="77">
        <v>194.07599999999999</v>
      </c>
      <c r="Q6413" s="77">
        <v>1703.76</v>
      </c>
    </row>
    <row r="6414" spans="1:17" x14ac:dyDescent="0.2">
      <c r="A6414" s="19">
        <v>32305617</v>
      </c>
      <c r="B6414" s="19" t="s">
        <v>3967</v>
      </c>
      <c r="C6414" s="72"/>
      <c r="D6414" s="73">
        <v>167</v>
      </c>
      <c r="E6414" s="74">
        <v>0</v>
      </c>
      <c r="G6414" s="75">
        <v>750.95202999999992</v>
      </c>
      <c r="H6414" s="75">
        <v>527.31000000000006</v>
      </c>
      <c r="I6414" s="75">
        <v>510.3</v>
      </c>
      <c r="J6414" s="75">
        <v>481.95</v>
      </c>
      <c r="K6414" s="75">
        <v>396.9</v>
      </c>
      <c r="L6414" s="76">
        <v>194.07599999999999</v>
      </c>
      <c r="M6414" s="75">
        <v>510.3</v>
      </c>
      <c r="N6414" s="75">
        <v>510.3</v>
      </c>
      <c r="O6414" s="75">
        <v>510.3</v>
      </c>
      <c r="P6414" s="77">
        <v>194.07599999999999</v>
      </c>
      <c r="Q6414" s="77">
        <v>750.95202999999992</v>
      </c>
    </row>
    <row r="6415" spans="1:17" x14ac:dyDescent="0.2">
      <c r="A6415" s="19">
        <v>32305617</v>
      </c>
      <c r="B6415" s="19" t="s">
        <v>3967</v>
      </c>
      <c r="C6415" s="72"/>
      <c r="D6415" s="73">
        <v>167</v>
      </c>
      <c r="E6415" s="74">
        <v>0</v>
      </c>
      <c r="G6415" s="75">
        <v>884.72539999999992</v>
      </c>
      <c r="H6415" s="75">
        <v>1069.7139</v>
      </c>
      <c r="I6415" s="75">
        <v>1035.2070000000001</v>
      </c>
      <c r="J6415" s="75">
        <v>977.69550000000004</v>
      </c>
      <c r="K6415" s="75">
        <v>805.16099999999994</v>
      </c>
      <c r="L6415" s="76">
        <v>194.07599999999999</v>
      </c>
      <c r="M6415" s="75">
        <v>1035.2070000000001</v>
      </c>
      <c r="N6415" s="75">
        <v>1035.2070000000001</v>
      </c>
      <c r="O6415" s="75">
        <v>1035.2070000000001</v>
      </c>
      <c r="P6415" s="77">
        <v>194.07599999999999</v>
      </c>
      <c r="Q6415" s="77">
        <v>1069.7139</v>
      </c>
    </row>
    <row r="6416" spans="1:17" x14ac:dyDescent="0.2">
      <c r="A6416" s="19">
        <v>32305625</v>
      </c>
      <c r="B6416" s="19" t="s">
        <v>1942</v>
      </c>
      <c r="C6416" s="72"/>
      <c r="D6416" s="73">
        <v>2</v>
      </c>
      <c r="E6416" s="74">
        <v>0</v>
      </c>
      <c r="G6416" s="75">
        <v>884.72539999999992</v>
      </c>
      <c r="H6416" s="75">
        <v>1069.7139</v>
      </c>
      <c r="I6416" s="75">
        <v>1035.2070000000001</v>
      </c>
      <c r="J6416" s="75">
        <v>977.69550000000004</v>
      </c>
      <c r="K6416" s="75">
        <v>805.16099999999994</v>
      </c>
      <c r="L6416" s="76">
        <v>194.07599999999999</v>
      </c>
      <c r="M6416" s="75">
        <v>1035.2070000000001</v>
      </c>
      <c r="N6416" s="75">
        <v>1035.2070000000001</v>
      </c>
      <c r="O6416" s="75">
        <v>1035.2070000000001</v>
      </c>
      <c r="P6416" s="77">
        <v>194.07599999999999</v>
      </c>
      <c r="Q6416" s="77">
        <v>1069.7139</v>
      </c>
    </row>
    <row r="6417" spans="1:17" x14ac:dyDescent="0.2">
      <c r="A6417" s="19">
        <v>32305633</v>
      </c>
      <c r="B6417" s="19" t="s">
        <v>1986</v>
      </c>
      <c r="C6417" s="72"/>
      <c r="D6417" s="73">
        <v>4</v>
      </c>
      <c r="E6417" s="74">
        <v>0</v>
      </c>
      <c r="G6417" s="75">
        <v>539.14260999999999</v>
      </c>
      <c r="H6417" s="75">
        <v>680.0625</v>
      </c>
      <c r="I6417" s="75">
        <v>658.125</v>
      </c>
      <c r="J6417" s="75">
        <v>621.5625</v>
      </c>
      <c r="K6417" s="75">
        <v>511.87499999999994</v>
      </c>
      <c r="L6417" s="76">
        <v>194.07599999999999</v>
      </c>
      <c r="M6417" s="75">
        <v>658.125</v>
      </c>
      <c r="N6417" s="75">
        <v>658.125</v>
      </c>
      <c r="O6417" s="75">
        <v>658.125</v>
      </c>
      <c r="P6417" s="77">
        <v>194.07599999999999</v>
      </c>
      <c r="Q6417" s="77">
        <v>680.0625</v>
      </c>
    </row>
    <row r="6418" spans="1:17" x14ac:dyDescent="0.2">
      <c r="A6418" s="19">
        <v>32305641</v>
      </c>
      <c r="B6418" s="19" t="s">
        <v>235</v>
      </c>
      <c r="C6418" s="72"/>
      <c r="D6418" s="73">
        <v>4.25</v>
      </c>
      <c r="E6418" s="74">
        <v>0</v>
      </c>
      <c r="G6418" s="75">
        <v>539.14260999999999</v>
      </c>
      <c r="H6418" s="75">
        <v>680.0625</v>
      </c>
      <c r="I6418" s="75">
        <v>658.125</v>
      </c>
      <c r="J6418" s="75">
        <v>621.5625</v>
      </c>
      <c r="K6418" s="75">
        <v>511.87499999999994</v>
      </c>
      <c r="L6418" s="76">
        <v>194.07599999999999</v>
      </c>
      <c r="M6418" s="75">
        <v>658.125</v>
      </c>
      <c r="N6418" s="75">
        <v>658.125</v>
      </c>
      <c r="O6418" s="75">
        <v>658.125</v>
      </c>
      <c r="P6418" s="77">
        <v>194.07599999999999</v>
      </c>
      <c r="Q6418" s="77">
        <v>680.0625</v>
      </c>
    </row>
    <row r="6419" spans="1:17" x14ac:dyDescent="0.2">
      <c r="A6419" s="19">
        <v>32305658</v>
      </c>
      <c r="B6419" s="19" t="s">
        <v>5494</v>
      </c>
      <c r="C6419" s="20">
        <v>99152</v>
      </c>
      <c r="D6419" s="73">
        <v>314</v>
      </c>
      <c r="E6419" s="74">
        <v>0</v>
      </c>
      <c r="G6419" s="75">
        <v>539.14260999999999</v>
      </c>
      <c r="H6419" s="75">
        <v>625.65750000000003</v>
      </c>
      <c r="I6419" s="75">
        <v>605.47500000000002</v>
      </c>
      <c r="J6419" s="75">
        <v>571.83749999999998</v>
      </c>
      <c r="K6419" s="75">
        <v>470.92499999999995</v>
      </c>
      <c r="L6419" s="76">
        <v>194.07599999999999</v>
      </c>
      <c r="M6419" s="75">
        <v>605.47500000000002</v>
      </c>
      <c r="N6419" s="75">
        <v>605.47500000000002</v>
      </c>
      <c r="O6419" s="75">
        <v>605.47500000000002</v>
      </c>
      <c r="P6419" s="77">
        <v>194.07599999999999</v>
      </c>
      <c r="Q6419" s="77">
        <v>625.65750000000003</v>
      </c>
    </row>
    <row r="6420" spans="1:17" x14ac:dyDescent="0.2">
      <c r="A6420" s="19">
        <v>32305666</v>
      </c>
      <c r="B6420" s="19" t="s">
        <v>1286</v>
      </c>
      <c r="C6420" s="72"/>
      <c r="D6420" s="73">
        <v>35.75</v>
      </c>
      <c r="E6420" s="74">
        <v>0</v>
      </c>
      <c r="G6420" s="75">
        <v>539.14260999999999</v>
      </c>
      <c r="H6420" s="75">
        <v>625.65750000000003</v>
      </c>
      <c r="I6420" s="75">
        <v>605.47500000000002</v>
      </c>
      <c r="J6420" s="75">
        <v>571.83749999999998</v>
      </c>
      <c r="K6420" s="75">
        <v>470.92499999999995</v>
      </c>
      <c r="L6420" s="76">
        <v>194.07599999999999</v>
      </c>
      <c r="M6420" s="75">
        <v>605.47500000000002</v>
      </c>
      <c r="N6420" s="75">
        <v>605.47500000000002</v>
      </c>
      <c r="O6420" s="75">
        <v>605.47500000000002</v>
      </c>
      <c r="P6420" s="77">
        <v>194.07599999999999</v>
      </c>
      <c r="Q6420" s="77">
        <v>625.65750000000003</v>
      </c>
    </row>
    <row r="6421" spans="1:17" x14ac:dyDescent="0.2">
      <c r="A6421" s="19">
        <v>32305682</v>
      </c>
      <c r="B6421" s="19" t="s">
        <v>2866</v>
      </c>
      <c r="C6421" s="72"/>
      <c r="D6421" s="73">
        <v>35.75</v>
      </c>
      <c r="E6421" s="74">
        <v>0</v>
      </c>
      <c r="G6421" s="75">
        <v>884.72539999999992</v>
      </c>
      <c r="H6421" s="75">
        <v>1162.7325000000001</v>
      </c>
      <c r="I6421" s="75">
        <v>1125.2250000000001</v>
      </c>
      <c r="J6421" s="75">
        <v>1062.7124999999999</v>
      </c>
      <c r="K6421" s="75">
        <v>875.17499999999995</v>
      </c>
      <c r="L6421" s="76">
        <v>194.07599999999999</v>
      </c>
      <c r="M6421" s="75">
        <v>1125.2250000000001</v>
      </c>
      <c r="N6421" s="75">
        <v>1125.2250000000001</v>
      </c>
      <c r="O6421" s="75">
        <v>1125.2250000000001</v>
      </c>
      <c r="P6421" s="77">
        <v>194.07599999999999</v>
      </c>
      <c r="Q6421" s="77">
        <v>1162.7325000000001</v>
      </c>
    </row>
    <row r="6422" spans="1:17" x14ac:dyDescent="0.2">
      <c r="A6422" s="19">
        <v>32305682</v>
      </c>
      <c r="B6422" s="19" t="s">
        <v>2866</v>
      </c>
      <c r="C6422" s="72"/>
      <c r="D6422" s="73">
        <v>35.75</v>
      </c>
      <c r="E6422" s="74">
        <v>0</v>
      </c>
      <c r="G6422" s="75">
        <v>884.72539999999992</v>
      </c>
      <c r="H6422" s="75">
        <v>1069.7139</v>
      </c>
      <c r="I6422" s="75">
        <v>1035.2070000000001</v>
      </c>
      <c r="J6422" s="75">
        <v>977.69550000000004</v>
      </c>
      <c r="K6422" s="75">
        <v>805.16099999999994</v>
      </c>
      <c r="L6422" s="76">
        <v>194.07599999999999</v>
      </c>
      <c r="M6422" s="75">
        <v>1035.2070000000001</v>
      </c>
      <c r="N6422" s="75">
        <v>1035.2070000000001</v>
      </c>
      <c r="O6422" s="75">
        <v>1035.2070000000001</v>
      </c>
      <c r="P6422" s="77">
        <v>194.07599999999999</v>
      </c>
      <c r="Q6422" s="77">
        <v>1069.7139</v>
      </c>
    </row>
    <row r="6423" spans="1:17" x14ac:dyDescent="0.2">
      <c r="A6423" s="19">
        <v>32305690</v>
      </c>
      <c r="B6423" s="19" t="s">
        <v>1859</v>
      </c>
      <c r="C6423" s="72"/>
      <c r="D6423" s="73">
        <v>346.5</v>
      </c>
      <c r="E6423" s="74">
        <v>0</v>
      </c>
      <c r="G6423" s="75">
        <v>750.95202999999992</v>
      </c>
      <c r="H6423" s="75">
        <v>527.31000000000006</v>
      </c>
      <c r="I6423" s="75">
        <v>510.3</v>
      </c>
      <c r="J6423" s="75">
        <v>481.95</v>
      </c>
      <c r="K6423" s="75">
        <v>396.9</v>
      </c>
      <c r="L6423" s="76">
        <v>194.07599999999999</v>
      </c>
      <c r="M6423" s="75">
        <v>510.3</v>
      </c>
      <c r="N6423" s="75">
        <v>510.3</v>
      </c>
      <c r="O6423" s="75">
        <v>510.3</v>
      </c>
      <c r="P6423" s="77">
        <v>194.07599999999999</v>
      </c>
      <c r="Q6423" s="77">
        <v>750.95202999999992</v>
      </c>
    </row>
    <row r="6424" spans="1:17" x14ac:dyDescent="0.2">
      <c r="A6424" s="19">
        <v>32305708</v>
      </c>
      <c r="B6424" s="19" t="s">
        <v>2402</v>
      </c>
      <c r="C6424" s="20">
        <v>82271</v>
      </c>
      <c r="D6424" s="73">
        <v>45.5</v>
      </c>
      <c r="E6424" s="74">
        <v>0</v>
      </c>
      <c r="G6424" s="75">
        <v>359.76425</v>
      </c>
      <c r="H6424" s="75">
        <v>514.755</v>
      </c>
      <c r="I6424" s="75">
        <v>498.15000000000003</v>
      </c>
      <c r="J6424" s="75">
        <v>470.47499999999997</v>
      </c>
      <c r="K6424" s="75">
        <v>387.45</v>
      </c>
      <c r="L6424" s="76">
        <v>194.07599999999999</v>
      </c>
      <c r="M6424" s="75">
        <v>498.15000000000003</v>
      </c>
      <c r="N6424" s="75">
        <v>498.15000000000003</v>
      </c>
      <c r="O6424" s="75">
        <v>498.15000000000003</v>
      </c>
      <c r="P6424" s="77">
        <v>194.07599999999999</v>
      </c>
      <c r="Q6424" s="77">
        <v>514.755</v>
      </c>
    </row>
    <row r="6425" spans="1:17" x14ac:dyDescent="0.2">
      <c r="A6425" s="19">
        <v>32305716</v>
      </c>
      <c r="B6425" s="19" t="s">
        <v>2539</v>
      </c>
      <c r="C6425" s="20">
        <v>82270</v>
      </c>
      <c r="D6425" s="73">
        <v>45.5</v>
      </c>
      <c r="E6425" s="74">
        <v>0</v>
      </c>
      <c r="G6425" s="75">
        <v>359.76425</v>
      </c>
      <c r="H6425" s="75">
        <v>473.57460000000003</v>
      </c>
      <c r="I6425" s="75">
        <v>458.29800000000006</v>
      </c>
      <c r="J6425" s="75">
        <v>432.83699999999999</v>
      </c>
      <c r="K6425" s="75">
        <v>356.45400000000001</v>
      </c>
      <c r="L6425" s="76">
        <v>194.07599999999999</v>
      </c>
      <c r="M6425" s="75">
        <v>458.29800000000006</v>
      </c>
      <c r="N6425" s="75">
        <v>458.29800000000006</v>
      </c>
      <c r="O6425" s="75">
        <v>458.29800000000006</v>
      </c>
      <c r="P6425" s="77">
        <v>194.07599999999999</v>
      </c>
      <c r="Q6425" s="77">
        <v>473.57460000000003</v>
      </c>
    </row>
    <row r="6426" spans="1:17" x14ac:dyDescent="0.2">
      <c r="A6426" s="19">
        <v>32305724</v>
      </c>
      <c r="B6426" s="19" t="s">
        <v>129</v>
      </c>
      <c r="C6426" s="72"/>
      <c r="D6426" s="73">
        <v>25.75</v>
      </c>
      <c r="E6426" s="74">
        <v>0</v>
      </c>
      <c r="G6426" s="75">
        <v>359.76425</v>
      </c>
      <c r="H6426" s="75">
        <v>473.57460000000003</v>
      </c>
      <c r="I6426" s="75">
        <v>458.29800000000006</v>
      </c>
      <c r="J6426" s="75">
        <v>432.83699999999999</v>
      </c>
      <c r="K6426" s="75">
        <v>356.45400000000001</v>
      </c>
      <c r="L6426" s="76">
        <v>194.07599999999999</v>
      </c>
      <c r="M6426" s="75">
        <v>458.29800000000006</v>
      </c>
      <c r="N6426" s="75">
        <v>458.29800000000006</v>
      </c>
      <c r="O6426" s="75">
        <v>458.29800000000006</v>
      </c>
      <c r="P6426" s="77">
        <v>194.07599999999999</v>
      </c>
      <c r="Q6426" s="77">
        <v>473.57460000000003</v>
      </c>
    </row>
    <row r="6427" spans="1:17" x14ac:dyDescent="0.2">
      <c r="A6427" s="19">
        <v>32305724</v>
      </c>
      <c r="B6427" s="19" t="s">
        <v>129</v>
      </c>
      <c r="C6427" s="72"/>
      <c r="D6427" s="73">
        <v>25.75</v>
      </c>
      <c r="E6427" s="74">
        <v>0</v>
      </c>
      <c r="G6427" s="75">
        <v>359.76425</v>
      </c>
      <c r="H6427" s="75">
        <v>473.57460000000003</v>
      </c>
      <c r="I6427" s="75">
        <v>458.29800000000006</v>
      </c>
      <c r="J6427" s="75">
        <v>432.83699999999999</v>
      </c>
      <c r="K6427" s="75">
        <v>356.45400000000001</v>
      </c>
      <c r="L6427" s="76">
        <v>194.07599999999999</v>
      </c>
      <c r="M6427" s="75">
        <v>458.29800000000006</v>
      </c>
      <c r="N6427" s="75">
        <v>458.29800000000006</v>
      </c>
      <c r="O6427" s="75">
        <v>458.29800000000006</v>
      </c>
      <c r="P6427" s="77">
        <v>194.07599999999999</v>
      </c>
      <c r="Q6427" s="77">
        <v>473.57460000000003</v>
      </c>
    </row>
    <row r="6428" spans="1:17" x14ac:dyDescent="0.2">
      <c r="A6428" s="19">
        <v>32305724</v>
      </c>
      <c r="B6428" s="19" t="s">
        <v>129</v>
      </c>
      <c r="C6428" s="72"/>
      <c r="D6428" s="73">
        <v>25.75</v>
      </c>
      <c r="E6428" s="74">
        <v>0</v>
      </c>
      <c r="G6428" s="75">
        <v>1009.3739700000001</v>
      </c>
      <c r="H6428" s="75">
        <v>1302</v>
      </c>
      <c r="I6428" s="75">
        <v>1260</v>
      </c>
      <c r="J6428" s="75">
        <v>1190</v>
      </c>
      <c r="K6428" s="75">
        <v>979.99999999999989</v>
      </c>
      <c r="L6428" s="76">
        <v>194.07599999999999</v>
      </c>
      <c r="M6428" s="75">
        <v>1260</v>
      </c>
      <c r="N6428" s="75">
        <v>1260</v>
      </c>
      <c r="O6428" s="75">
        <v>1260</v>
      </c>
      <c r="P6428" s="77">
        <v>194.07599999999999</v>
      </c>
      <c r="Q6428" s="77">
        <v>1302</v>
      </c>
    </row>
    <row r="6429" spans="1:17" x14ac:dyDescent="0.2">
      <c r="A6429" s="19">
        <v>32305724</v>
      </c>
      <c r="B6429" s="19" t="s">
        <v>129</v>
      </c>
      <c r="C6429" s="72"/>
      <c r="D6429" s="73">
        <v>25.75</v>
      </c>
      <c r="E6429" s="74">
        <v>0</v>
      </c>
      <c r="G6429" s="75">
        <v>856.34347000000002</v>
      </c>
      <c r="H6429" s="75">
        <v>1107.6300000000001</v>
      </c>
      <c r="I6429" s="75">
        <v>1071.9000000000001</v>
      </c>
      <c r="J6429" s="75">
        <v>1012.35</v>
      </c>
      <c r="K6429" s="75">
        <v>833.69999999999993</v>
      </c>
      <c r="L6429" s="76">
        <v>194.07599999999999</v>
      </c>
      <c r="M6429" s="75">
        <v>1071.9000000000001</v>
      </c>
      <c r="N6429" s="75">
        <v>1071.9000000000001</v>
      </c>
      <c r="O6429" s="75">
        <v>1071.9000000000001</v>
      </c>
      <c r="P6429" s="77">
        <v>194.07599999999999</v>
      </c>
      <c r="Q6429" s="77">
        <v>1107.6300000000001</v>
      </c>
    </row>
    <row r="6430" spans="1:17" x14ac:dyDescent="0.2">
      <c r="A6430" s="19">
        <v>32305732</v>
      </c>
      <c r="B6430" s="19" t="s">
        <v>4204</v>
      </c>
      <c r="C6430" s="72"/>
      <c r="D6430" s="73">
        <v>87.25</v>
      </c>
      <c r="E6430" s="74">
        <v>0</v>
      </c>
      <c r="G6430" s="75">
        <v>856.34347000000002</v>
      </c>
      <c r="H6430" s="75">
        <v>1019.0196000000001</v>
      </c>
      <c r="I6430" s="75">
        <v>986.14800000000002</v>
      </c>
      <c r="J6430" s="75">
        <v>931.36199999999997</v>
      </c>
      <c r="K6430" s="75">
        <v>767.00400000000002</v>
      </c>
      <c r="L6430" s="76">
        <v>194.07599999999999</v>
      </c>
      <c r="M6430" s="75">
        <v>986.14800000000002</v>
      </c>
      <c r="N6430" s="75">
        <v>986.14800000000002</v>
      </c>
      <c r="O6430" s="75">
        <v>986.14800000000002</v>
      </c>
      <c r="P6430" s="77">
        <v>194.07599999999999</v>
      </c>
      <c r="Q6430" s="77">
        <v>1019.0196000000001</v>
      </c>
    </row>
    <row r="6431" spans="1:17" x14ac:dyDescent="0.2">
      <c r="A6431" s="19">
        <v>32305732</v>
      </c>
      <c r="B6431" s="19" t="s">
        <v>4204</v>
      </c>
      <c r="C6431" s="72"/>
      <c r="D6431" s="73">
        <v>87.25</v>
      </c>
      <c r="E6431" s="74">
        <v>0</v>
      </c>
      <c r="G6431" s="75">
        <v>856.34347000000002</v>
      </c>
      <c r="H6431" s="75">
        <v>1019.0196000000001</v>
      </c>
      <c r="I6431" s="75">
        <v>986.14800000000002</v>
      </c>
      <c r="J6431" s="75">
        <v>931.36199999999997</v>
      </c>
      <c r="K6431" s="75">
        <v>767.00400000000002</v>
      </c>
      <c r="L6431" s="76">
        <v>194.07599999999999</v>
      </c>
      <c r="M6431" s="75">
        <v>986.14800000000002</v>
      </c>
      <c r="N6431" s="75">
        <v>986.14800000000002</v>
      </c>
      <c r="O6431" s="75">
        <v>986.14800000000002</v>
      </c>
      <c r="P6431" s="77">
        <v>194.07599999999999</v>
      </c>
      <c r="Q6431" s="77">
        <v>1019.0196000000001</v>
      </c>
    </row>
    <row r="6432" spans="1:17" x14ac:dyDescent="0.2">
      <c r="A6432" s="19">
        <v>32305732</v>
      </c>
      <c r="B6432" s="19" t="s">
        <v>4204</v>
      </c>
      <c r="C6432" s="72"/>
      <c r="D6432" s="73">
        <v>87.25</v>
      </c>
      <c r="E6432" s="74">
        <v>0</v>
      </c>
      <c r="G6432" s="75">
        <v>856.34347000000002</v>
      </c>
      <c r="H6432" s="75">
        <v>1019.0196000000001</v>
      </c>
      <c r="I6432" s="75">
        <v>986.14800000000002</v>
      </c>
      <c r="J6432" s="75">
        <v>931.36199999999997</v>
      </c>
      <c r="K6432" s="75">
        <v>767.00400000000002</v>
      </c>
      <c r="L6432" s="76">
        <v>194.07599999999999</v>
      </c>
      <c r="M6432" s="75">
        <v>986.14800000000002</v>
      </c>
      <c r="N6432" s="75">
        <v>986.14800000000002</v>
      </c>
      <c r="O6432" s="75">
        <v>986.14800000000002</v>
      </c>
      <c r="P6432" s="77">
        <v>194.07599999999999</v>
      </c>
      <c r="Q6432" s="77">
        <v>1019.0196000000001</v>
      </c>
    </row>
    <row r="6433" spans="1:17" x14ac:dyDescent="0.2">
      <c r="A6433" s="19">
        <v>32305732</v>
      </c>
      <c r="B6433" s="19" t="s">
        <v>4204</v>
      </c>
      <c r="C6433" s="72"/>
      <c r="D6433" s="73">
        <v>87.25</v>
      </c>
      <c r="E6433" s="74">
        <v>0</v>
      </c>
      <c r="G6433" s="75">
        <v>856.34347000000002</v>
      </c>
      <c r="H6433" s="75">
        <v>1019.0196000000001</v>
      </c>
      <c r="I6433" s="75">
        <v>986.14800000000002</v>
      </c>
      <c r="J6433" s="75">
        <v>931.36199999999997</v>
      </c>
      <c r="K6433" s="75">
        <v>767.00400000000002</v>
      </c>
      <c r="L6433" s="76">
        <v>194.07599999999999</v>
      </c>
      <c r="M6433" s="75">
        <v>986.14800000000002</v>
      </c>
      <c r="N6433" s="75">
        <v>986.14800000000002</v>
      </c>
      <c r="O6433" s="75">
        <v>986.14800000000002</v>
      </c>
      <c r="P6433" s="77">
        <v>194.07599999999999</v>
      </c>
      <c r="Q6433" s="77">
        <v>1019.0196000000001</v>
      </c>
    </row>
    <row r="6434" spans="1:17" x14ac:dyDescent="0.2">
      <c r="A6434" s="19">
        <v>32305740</v>
      </c>
      <c r="B6434" s="19" t="s">
        <v>4721</v>
      </c>
      <c r="C6434" s="72"/>
      <c r="D6434" s="73">
        <v>276.75</v>
      </c>
      <c r="E6434" s="74">
        <v>0</v>
      </c>
      <c r="G6434" s="75">
        <v>650.88338999999996</v>
      </c>
      <c r="H6434" s="75">
        <v>1006.9575000000001</v>
      </c>
      <c r="I6434" s="75">
        <v>974.47500000000002</v>
      </c>
      <c r="J6434" s="75">
        <v>920.33749999999998</v>
      </c>
      <c r="K6434" s="75">
        <v>757.92499999999995</v>
      </c>
      <c r="L6434" s="76">
        <v>194.07599999999999</v>
      </c>
      <c r="M6434" s="75">
        <v>974.47500000000002</v>
      </c>
      <c r="N6434" s="75">
        <v>974.47500000000002</v>
      </c>
      <c r="O6434" s="75">
        <v>974.47500000000002</v>
      </c>
      <c r="P6434" s="77">
        <v>194.07599999999999</v>
      </c>
      <c r="Q6434" s="77">
        <v>1006.9575000000001</v>
      </c>
    </row>
    <row r="6435" spans="1:17" x14ac:dyDescent="0.2">
      <c r="A6435" s="19">
        <v>32305740</v>
      </c>
      <c r="B6435" s="19" t="s">
        <v>4721</v>
      </c>
      <c r="C6435" s="72"/>
      <c r="D6435" s="73">
        <v>276.75</v>
      </c>
      <c r="E6435" s="74">
        <v>0</v>
      </c>
      <c r="G6435" s="75">
        <v>650.88338999999996</v>
      </c>
      <c r="H6435" s="75">
        <v>229.36590000000001</v>
      </c>
      <c r="I6435" s="75">
        <v>221.96700000000001</v>
      </c>
      <c r="J6435" s="75">
        <v>209.63549999999998</v>
      </c>
      <c r="K6435" s="75">
        <v>172.64099999999999</v>
      </c>
      <c r="L6435" s="76">
        <v>194.07599999999999</v>
      </c>
      <c r="M6435" s="75">
        <v>221.96700000000001</v>
      </c>
      <c r="N6435" s="75">
        <v>221.96700000000001</v>
      </c>
      <c r="O6435" s="75">
        <v>221.96700000000001</v>
      </c>
      <c r="P6435" s="77">
        <v>172.64099999999999</v>
      </c>
      <c r="Q6435" s="77">
        <v>650.88338999999996</v>
      </c>
    </row>
    <row r="6436" spans="1:17" x14ac:dyDescent="0.2">
      <c r="A6436" s="19">
        <v>32305740</v>
      </c>
      <c r="B6436" s="19" t="s">
        <v>4721</v>
      </c>
      <c r="C6436" s="72"/>
      <c r="D6436" s="73">
        <v>276.75</v>
      </c>
      <c r="E6436" s="74">
        <v>0</v>
      </c>
      <c r="G6436" s="75">
        <v>650.88338999999996</v>
      </c>
      <c r="H6436" s="75">
        <v>926.40090000000009</v>
      </c>
      <c r="I6436" s="75">
        <v>896.51700000000005</v>
      </c>
      <c r="J6436" s="75">
        <v>846.71050000000002</v>
      </c>
      <c r="K6436" s="75">
        <v>697.29099999999994</v>
      </c>
      <c r="L6436" s="76">
        <v>194.07599999999999</v>
      </c>
      <c r="M6436" s="75">
        <v>896.51700000000005</v>
      </c>
      <c r="N6436" s="75">
        <v>896.51700000000005</v>
      </c>
      <c r="O6436" s="75">
        <v>896.51700000000005</v>
      </c>
      <c r="P6436" s="77">
        <v>194.07599999999999</v>
      </c>
      <c r="Q6436" s="77">
        <v>926.40090000000009</v>
      </c>
    </row>
    <row r="6437" spans="1:17" x14ac:dyDescent="0.2">
      <c r="A6437" s="19">
        <v>32305757</v>
      </c>
      <c r="B6437" s="19" t="s">
        <v>3557</v>
      </c>
      <c r="C6437" s="72"/>
      <c r="D6437" s="73">
        <v>60.25</v>
      </c>
      <c r="E6437" s="74">
        <v>0</v>
      </c>
      <c r="G6437" s="75">
        <v>650.88338999999996</v>
      </c>
      <c r="H6437" s="75">
        <v>926.40090000000009</v>
      </c>
      <c r="I6437" s="75">
        <v>896.51700000000005</v>
      </c>
      <c r="J6437" s="75">
        <v>846.71050000000002</v>
      </c>
      <c r="K6437" s="75">
        <v>697.29099999999994</v>
      </c>
      <c r="L6437" s="76">
        <v>194.07599999999999</v>
      </c>
      <c r="M6437" s="75">
        <v>896.51700000000005</v>
      </c>
      <c r="N6437" s="75">
        <v>896.51700000000005</v>
      </c>
      <c r="O6437" s="75">
        <v>896.51700000000005</v>
      </c>
      <c r="P6437" s="77">
        <v>194.07599999999999</v>
      </c>
      <c r="Q6437" s="77">
        <v>926.40090000000009</v>
      </c>
    </row>
    <row r="6438" spans="1:17" x14ac:dyDescent="0.2">
      <c r="A6438" s="19">
        <v>32305765</v>
      </c>
      <c r="B6438" s="19" t="s">
        <v>2049</v>
      </c>
      <c r="C6438" s="72"/>
      <c r="D6438" s="73">
        <v>103</v>
      </c>
      <c r="E6438" s="74">
        <v>0</v>
      </c>
      <c r="G6438" s="75">
        <v>650.88338999999996</v>
      </c>
      <c r="H6438" s="75">
        <v>926.40090000000009</v>
      </c>
      <c r="I6438" s="75">
        <v>896.51700000000005</v>
      </c>
      <c r="J6438" s="75">
        <v>846.71050000000002</v>
      </c>
      <c r="K6438" s="75">
        <v>697.29099999999994</v>
      </c>
      <c r="L6438" s="76">
        <v>194.07599999999999</v>
      </c>
      <c r="M6438" s="75">
        <v>896.51700000000005</v>
      </c>
      <c r="N6438" s="75">
        <v>896.51700000000005</v>
      </c>
      <c r="O6438" s="75">
        <v>896.51700000000005</v>
      </c>
      <c r="P6438" s="77">
        <v>194.07599999999999</v>
      </c>
      <c r="Q6438" s="77">
        <v>926.40090000000009</v>
      </c>
    </row>
    <row r="6439" spans="1:17" x14ac:dyDescent="0.2">
      <c r="A6439" s="19">
        <v>32305773</v>
      </c>
      <c r="B6439" s="19" t="s">
        <v>1407</v>
      </c>
      <c r="C6439" s="72"/>
      <c r="D6439" s="73">
        <v>53.75</v>
      </c>
      <c r="E6439" s="74">
        <v>0</v>
      </c>
      <c r="G6439" s="75">
        <v>1338.7412300000001</v>
      </c>
      <c r="H6439" s="75">
        <v>1724.6850000000002</v>
      </c>
      <c r="I6439" s="75">
        <v>1669.05</v>
      </c>
      <c r="J6439" s="75">
        <v>1576.325</v>
      </c>
      <c r="K6439" s="75">
        <v>1298.1499999999999</v>
      </c>
      <c r="L6439" s="76">
        <v>1219.8510000000001</v>
      </c>
      <c r="M6439" s="75">
        <v>1669.05</v>
      </c>
      <c r="N6439" s="75">
        <v>1669.05</v>
      </c>
      <c r="O6439" s="75">
        <v>1669.05</v>
      </c>
      <c r="P6439" s="77">
        <v>1219.8510000000001</v>
      </c>
      <c r="Q6439" s="77">
        <v>1724.6850000000002</v>
      </c>
    </row>
    <row r="6440" spans="1:17" x14ac:dyDescent="0.2">
      <c r="A6440" s="19">
        <v>32305773</v>
      </c>
      <c r="B6440" s="19" t="s">
        <v>1407</v>
      </c>
      <c r="C6440" s="72"/>
      <c r="D6440" s="73">
        <v>53.75</v>
      </c>
      <c r="E6440" s="74">
        <v>0</v>
      </c>
      <c r="G6440" s="75">
        <v>1338.7412300000001</v>
      </c>
      <c r="H6440" s="75">
        <v>1586.7102000000002</v>
      </c>
      <c r="I6440" s="75">
        <v>1535.5260000000001</v>
      </c>
      <c r="J6440" s="75">
        <v>1450.2190000000001</v>
      </c>
      <c r="K6440" s="75">
        <v>1194.298</v>
      </c>
      <c r="L6440" s="76">
        <v>1219.8510000000001</v>
      </c>
      <c r="M6440" s="75">
        <v>1535.5260000000001</v>
      </c>
      <c r="N6440" s="75">
        <v>1535.5260000000001</v>
      </c>
      <c r="O6440" s="75">
        <v>1535.5260000000001</v>
      </c>
      <c r="P6440" s="77">
        <v>1194.298</v>
      </c>
      <c r="Q6440" s="77">
        <v>1586.7102000000002</v>
      </c>
    </row>
    <row r="6441" spans="1:17" x14ac:dyDescent="0.2">
      <c r="A6441" s="19">
        <v>32305781</v>
      </c>
      <c r="B6441" s="19" t="s">
        <v>1402</v>
      </c>
      <c r="C6441" s="72"/>
      <c r="D6441" s="73">
        <v>70.5</v>
      </c>
      <c r="E6441" s="74">
        <v>0</v>
      </c>
      <c r="G6441" s="75">
        <v>1338.7412300000001</v>
      </c>
      <c r="H6441" s="75">
        <v>1586.7102000000002</v>
      </c>
      <c r="I6441" s="75">
        <v>1535.5260000000001</v>
      </c>
      <c r="J6441" s="75">
        <v>1450.2190000000001</v>
      </c>
      <c r="K6441" s="75">
        <v>1194.298</v>
      </c>
      <c r="L6441" s="76">
        <v>1219.8510000000001</v>
      </c>
      <c r="M6441" s="75">
        <v>1535.5260000000001</v>
      </c>
      <c r="N6441" s="75">
        <v>1535.5260000000001</v>
      </c>
      <c r="O6441" s="75">
        <v>1535.5260000000001</v>
      </c>
      <c r="P6441" s="77">
        <v>1194.298</v>
      </c>
      <c r="Q6441" s="77">
        <v>1586.7102000000002</v>
      </c>
    </row>
    <row r="6442" spans="1:17" x14ac:dyDescent="0.2">
      <c r="A6442" s="19">
        <v>32305781</v>
      </c>
      <c r="B6442" s="19" t="s">
        <v>1402</v>
      </c>
      <c r="C6442" s="72"/>
      <c r="D6442" s="73">
        <v>70.5</v>
      </c>
      <c r="E6442" s="74">
        <v>0</v>
      </c>
      <c r="G6442" s="75">
        <v>1338.7412300000001</v>
      </c>
      <c r="H6442" s="75">
        <v>1586.7102000000002</v>
      </c>
      <c r="I6442" s="75">
        <v>1535.5260000000001</v>
      </c>
      <c r="J6442" s="75">
        <v>1450.2190000000001</v>
      </c>
      <c r="K6442" s="75">
        <v>1194.298</v>
      </c>
      <c r="L6442" s="76">
        <v>1219.8510000000001</v>
      </c>
      <c r="M6442" s="75">
        <v>1535.5260000000001</v>
      </c>
      <c r="N6442" s="75">
        <v>1535.5260000000001</v>
      </c>
      <c r="O6442" s="75">
        <v>1535.5260000000001</v>
      </c>
      <c r="P6442" s="77">
        <v>1194.298</v>
      </c>
      <c r="Q6442" s="77">
        <v>1586.7102000000002</v>
      </c>
    </row>
    <row r="6443" spans="1:17" x14ac:dyDescent="0.2">
      <c r="A6443" s="19">
        <v>32305781</v>
      </c>
      <c r="B6443" s="19" t="s">
        <v>1402</v>
      </c>
      <c r="C6443" s="72"/>
      <c r="D6443" s="73">
        <v>70.5</v>
      </c>
      <c r="E6443" s="74">
        <v>0</v>
      </c>
      <c r="G6443" s="75">
        <v>1338.7412300000001</v>
      </c>
      <c r="H6443" s="75">
        <v>1586.7102000000002</v>
      </c>
      <c r="I6443" s="75">
        <v>1535.5260000000001</v>
      </c>
      <c r="J6443" s="75">
        <v>1450.2190000000001</v>
      </c>
      <c r="K6443" s="75">
        <v>1194.298</v>
      </c>
      <c r="L6443" s="76">
        <v>1219.8510000000001</v>
      </c>
      <c r="M6443" s="75">
        <v>1535.5260000000001</v>
      </c>
      <c r="N6443" s="75">
        <v>1535.5260000000001</v>
      </c>
      <c r="O6443" s="75">
        <v>1535.5260000000001</v>
      </c>
      <c r="P6443" s="77">
        <v>1194.298</v>
      </c>
      <c r="Q6443" s="77">
        <v>1586.7102000000002</v>
      </c>
    </row>
    <row r="6444" spans="1:17" x14ac:dyDescent="0.2">
      <c r="A6444" s="19">
        <v>32305781</v>
      </c>
      <c r="B6444" s="19" t="s">
        <v>1402</v>
      </c>
      <c r="C6444" s="72"/>
      <c r="D6444" s="73">
        <v>70.5</v>
      </c>
      <c r="E6444" s="74">
        <v>0</v>
      </c>
      <c r="G6444" s="75">
        <v>731.63787000000002</v>
      </c>
      <c r="H6444" s="75">
        <v>1122.9750000000001</v>
      </c>
      <c r="I6444" s="75">
        <v>1086.75</v>
      </c>
      <c r="J6444" s="75">
        <v>1026.375</v>
      </c>
      <c r="K6444" s="75">
        <v>845.25</v>
      </c>
      <c r="L6444" s="76">
        <v>194.07599999999999</v>
      </c>
      <c r="M6444" s="75">
        <v>1086.75</v>
      </c>
      <c r="N6444" s="75">
        <v>1086.75</v>
      </c>
      <c r="O6444" s="75">
        <v>1086.75</v>
      </c>
      <c r="P6444" s="77">
        <v>194.07599999999999</v>
      </c>
      <c r="Q6444" s="77">
        <v>1122.9750000000001</v>
      </c>
    </row>
    <row r="6445" spans="1:17" x14ac:dyDescent="0.2">
      <c r="A6445" s="19">
        <v>32305781</v>
      </c>
      <c r="B6445" s="19" t="s">
        <v>1402</v>
      </c>
      <c r="C6445" s="72"/>
      <c r="D6445" s="73">
        <v>70.5</v>
      </c>
      <c r="E6445" s="74">
        <v>0</v>
      </c>
      <c r="G6445" s="75">
        <v>1492.77926</v>
      </c>
      <c r="H6445" s="75">
        <v>1861.8600000000001</v>
      </c>
      <c r="I6445" s="75">
        <v>1801.8</v>
      </c>
      <c r="J6445" s="75">
        <v>1701.7</v>
      </c>
      <c r="K6445" s="75">
        <v>1401.3999999999999</v>
      </c>
      <c r="L6445" s="76">
        <v>1219.8510000000001</v>
      </c>
      <c r="M6445" s="75">
        <v>1801.8</v>
      </c>
      <c r="N6445" s="75">
        <v>1801.8</v>
      </c>
      <c r="O6445" s="75">
        <v>1801.8</v>
      </c>
      <c r="P6445" s="77">
        <v>1219.8510000000001</v>
      </c>
      <c r="Q6445" s="77">
        <v>1861.8600000000001</v>
      </c>
    </row>
    <row r="6446" spans="1:17" x14ac:dyDescent="0.2">
      <c r="A6446" s="19">
        <v>32305799</v>
      </c>
      <c r="B6446" s="19" t="s">
        <v>242</v>
      </c>
      <c r="C6446" s="72"/>
      <c r="D6446" s="73">
        <v>19.5</v>
      </c>
      <c r="E6446" s="74">
        <v>0</v>
      </c>
      <c r="G6446" s="75">
        <v>731.63787000000002</v>
      </c>
      <c r="H6446" s="75">
        <v>277.32600000000002</v>
      </c>
      <c r="I6446" s="75">
        <v>268.38</v>
      </c>
      <c r="J6446" s="75">
        <v>253.46999999999997</v>
      </c>
      <c r="K6446" s="75">
        <v>208.73999999999998</v>
      </c>
      <c r="L6446" s="76">
        <v>194.07599999999999</v>
      </c>
      <c r="M6446" s="75">
        <v>268.38</v>
      </c>
      <c r="N6446" s="75">
        <v>268.38</v>
      </c>
      <c r="O6446" s="75">
        <v>268.38</v>
      </c>
      <c r="P6446" s="77">
        <v>194.07599999999999</v>
      </c>
      <c r="Q6446" s="77">
        <v>731.63787000000002</v>
      </c>
    </row>
    <row r="6447" spans="1:17" x14ac:dyDescent="0.2">
      <c r="A6447" s="19">
        <v>32305799</v>
      </c>
      <c r="B6447" s="19" t="s">
        <v>242</v>
      </c>
      <c r="C6447" s="72"/>
      <c r="D6447" s="73">
        <v>19.5</v>
      </c>
      <c r="E6447" s="74">
        <v>0</v>
      </c>
      <c r="G6447" s="75">
        <v>1492.77926</v>
      </c>
      <c r="H6447" s="75">
        <v>1712.9112</v>
      </c>
      <c r="I6447" s="75">
        <v>1657.6559999999999</v>
      </c>
      <c r="J6447" s="75">
        <v>1565.5639999999999</v>
      </c>
      <c r="K6447" s="75">
        <v>1289.2879999999998</v>
      </c>
      <c r="L6447" s="76">
        <v>1219.8510000000001</v>
      </c>
      <c r="M6447" s="75">
        <v>1657.6559999999999</v>
      </c>
      <c r="N6447" s="75">
        <v>1657.6559999999999</v>
      </c>
      <c r="O6447" s="75">
        <v>1657.6559999999999</v>
      </c>
      <c r="P6447" s="77">
        <v>1219.8510000000001</v>
      </c>
      <c r="Q6447" s="77">
        <v>1712.9112</v>
      </c>
    </row>
    <row r="6448" spans="1:17" x14ac:dyDescent="0.2">
      <c r="A6448" s="19">
        <v>32305799</v>
      </c>
      <c r="B6448" s="19" t="s">
        <v>242</v>
      </c>
      <c r="C6448" s="72"/>
      <c r="D6448" s="73">
        <v>19.5</v>
      </c>
      <c r="E6448" s="74">
        <v>0</v>
      </c>
      <c r="G6448" s="75">
        <v>731.63787000000002</v>
      </c>
      <c r="H6448" s="75">
        <v>1122.9750000000001</v>
      </c>
      <c r="I6448" s="75">
        <v>1086.75</v>
      </c>
      <c r="J6448" s="75">
        <v>1026.375</v>
      </c>
      <c r="K6448" s="75">
        <v>845.25</v>
      </c>
      <c r="L6448" s="76">
        <v>194.07599999999999</v>
      </c>
      <c r="M6448" s="75">
        <v>1086.75</v>
      </c>
      <c r="N6448" s="75">
        <v>1086.75</v>
      </c>
      <c r="O6448" s="75">
        <v>1086.75</v>
      </c>
      <c r="P6448" s="77">
        <v>194.07599999999999</v>
      </c>
      <c r="Q6448" s="77">
        <v>1122.9750000000001</v>
      </c>
    </row>
    <row r="6449" spans="1:17" x14ac:dyDescent="0.2">
      <c r="A6449" s="19">
        <v>32305799</v>
      </c>
      <c r="B6449" s="19" t="s">
        <v>242</v>
      </c>
      <c r="C6449" s="72"/>
      <c r="D6449" s="73">
        <v>19.5</v>
      </c>
      <c r="E6449" s="74">
        <v>0</v>
      </c>
      <c r="G6449" s="75">
        <v>1492.77926</v>
      </c>
      <c r="H6449" s="75">
        <v>1712.9112</v>
      </c>
      <c r="I6449" s="75">
        <v>1657.6559999999999</v>
      </c>
      <c r="J6449" s="75">
        <v>1565.5639999999999</v>
      </c>
      <c r="K6449" s="75">
        <v>1289.2879999999998</v>
      </c>
      <c r="L6449" s="76">
        <v>1219.8510000000001</v>
      </c>
      <c r="M6449" s="75">
        <v>1657.6559999999999</v>
      </c>
      <c r="N6449" s="75">
        <v>1657.6559999999999</v>
      </c>
      <c r="O6449" s="75">
        <v>1657.6559999999999</v>
      </c>
      <c r="P6449" s="77">
        <v>1219.8510000000001</v>
      </c>
      <c r="Q6449" s="77">
        <v>1712.9112</v>
      </c>
    </row>
    <row r="6450" spans="1:17" x14ac:dyDescent="0.2">
      <c r="A6450" s="19">
        <v>32305799</v>
      </c>
      <c r="B6450" s="19" t="s">
        <v>242</v>
      </c>
      <c r="C6450" s="72"/>
      <c r="D6450" s="73">
        <v>19.5</v>
      </c>
      <c r="E6450" s="74">
        <v>0</v>
      </c>
      <c r="G6450" s="75">
        <v>731.63787000000002</v>
      </c>
      <c r="H6450" s="75">
        <v>1033.1370000000002</v>
      </c>
      <c r="I6450" s="75">
        <v>999.81000000000006</v>
      </c>
      <c r="J6450" s="75">
        <v>944.2650000000001</v>
      </c>
      <c r="K6450" s="75">
        <v>777.63</v>
      </c>
      <c r="L6450" s="76">
        <v>194.07599999999999</v>
      </c>
      <c r="M6450" s="75">
        <v>999.81000000000006</v>
      </c>
      <c r="N6450" s="75">
        <v>999.81000000000006</v>
      </c>
      <c r="O6450" s="75">
        <v>999.81000000000006</v>
      </c>
      <c r="P6450" s="77">
        <v>194.07599999999999</v>
      </c>
      <c r="Q6450" s="77">
        <v>1033.1370000000002</v>
      </c>
    </row>
    <row r="6451" spans="1:17" x14ac:dyDescent="0.2">
      <c r="A6451" s="19">
        <v>32305799</v>
      </c>
      <c r="B6451" s="19" t="s">
        <v>242</v>
      </c>
      <c r="C6451" s="72"/>
      <c r="D6451" s="73">
        <v>19.5</v>
      </c>
      <c r="E6451" s="74">
        <v>0</v>
      </c>
      <c r="G6451" s="75">
        <v>1492.77926</v>
      </c>
      <c r="H6451" s="75">
        <v>1712.9112</v>
      </c>
      <c r="I6451" s="75">
        <v>1657.6559999999999</v>
      </c>
      <c r="J6451" s="75">
        <v>1565.5639999999999</v>
      </c>
      <c r="K6451" s="75">
        <v>1289.2879999999998</v>
      </c>
      <c r="L6451" s="76">
        <v>1219.8510000000001</v>
      </c>
      <c r="M6451" s="75">
        <v>1657.6559999999999</v>
      </c>
      <c r="N6451" s="75">
        <v>1657.6559999999999</v>
      </c>
      <c r="O6451" s="75">
        <v>1657.6559999999999</v>
      </c>
      <c r="P6451" s="77">
        <v>1219.8510000000001</v>
      </c>
      <c r="Q6451" s="77">
        <v>1712.9112</v>
      </c>
    </row>
    <row r="6452" spans="1:17" x14ac:dyDescent="0.2">
      <c r="A6452" s="19">
        <v>32305807</v>
      </c>
      <c r="B6452" s="19" t="s">
        <v>1404</v>
      </c>
      <c r="C6452" s="72"/>
      <c r="D6452" s="73">
        <v>34.5</v>
      </c>
      <c r="E6452" s="74">
        <v>0</v>
      </c>
      <c r="G6452" s="75">
        <v>731.63787000000002</v>
      </c>
      <c r="H6452" s="75">
        <v>1122.9750000000001</v>
      </c>
      <c r="I6452" s="75">
        <v>1086.75</v>
      </c>
      <c r="J6452" s="75">
        <v>1026.375</v>
      </c>
      <c r="K6452" s="75">
        <v>845.25</v>
      </c>
      <c r="L6452" s="76">
        <v>194.07599999999999</v>
      </c>
      <c r="M6452" s="75">
        <v>1086.75</v>
      </c>
      <c r="N6452" s="75">
        <v>1086.75</v>
      </c>
      <c r="O6452" s="75">
        <v>1086.75</v>
      </c>
      <c r="P6452" s="77">
        <v>194.07599999999999</v>
      </c>
      <c r="Q6452" s="77">
        <v>1122.9750000000001</v>
      </c>
    </row>
    <row r="6453" spans="1:17" x14ac:dyDescent="0.2">
      <c r="A6453" s="19">
        <v>32305815</v>
      </c>
      <c r="B6453" s="19" t="s">
        <v>184</v>
      </c>
      <c r="C6453" s="72"/>
      <c r="D6453" s="73">
        <v>23</v>
      </c>
      <c r="E6453" s="74">
        <v>0</v>
      </c>
      <c r="G6453" s="75">
        <v>1492.77926</v>
      </c>
      <c r="H6453" s="75">
        <v>1712.9112</v>
      </c>
      <c r="I6453" s="75">
        <v>1657.6559999999999</v>
      </c>
      <c r="J6453" s="75">
        <v>1565.5639999999999</v>
      </c>
      <c r="K6453" s="75">
        <v>1289.2879999999998</v>
      </c>
      <c r="L6453" s="76">
        <v>1219.8510000000001</v>
      </c>
      <c r="M6453" s="75">
        <v>1657.6559999999999</v>
      </c>
      <c r="N6453" s="75">
        <v>1657.6559999999999</v>
      </c>
      <c r="O6453" s="75">
        <v>1657.6559999999999</v>
      </c>
      <c r="P6453" s="77">
        <v>1219.8510000000001</v>
      </c>
      <c r="Q6453" s="77">
        <v>1712.9112</v>
      </c>
    </row>
    <row r="6454" spans="1:17" x14ac:dyDescent="0.2">
      <c r="A6454" s="19">
        <v>32305823</v>
      </c>
      <c r="B6454" s="19" t="s">
        <v>4152</v>
      </c>
      <c r="C6454" s="72"/>
      <c r="D6454" s="73">
        <v>265.25</v>
      </c>
      <c r="E6454" s="74">
        <v>0</v>
      </c>
      <c r="G6454" s="75">
        <v>590.31752999999992</v>
      </c>
      <c r="H6454" s="75">
        <v>960.4575000000001</v>
      </c>
      <c r="I6454" s="75">
        <v>929.47500000000002</v>
      </c>
      <c r="J6454" s="75">
        <v>877.83749999999998</v>
      </c>
      <c r="K6454" s="75">
        <v>722.92499999999995</v>
      </c>
      <c r="L6454" s="76">
        <v>194.07599999999999</v>
      </c>
      <c r="M6454" s="75">
        <v>929.47500000000002</v>
      </c>
      <c r="N6454" s="75">
        <v>929.47500000000002</v>
      </c>
      <c r="O6454" s="75">
        <v>929.47500000000002</v>
      </c>
      <c r="P6454" s="77">
        <v>194.07599999999999</v>
      </c>
      <c r="Q6454" s="77">
        <v>960.4575000000001</v>
      </c>
    </row>
    <row r="6455" spans="1:17" x14ac:dyDescent="0.2">
      <c r="A6455" s="19">
        <v>32305849</v>
      </c>
      <c r="B6455" s="19" t="s">
        <v>1610</v>
      </c>
      <c r="C6455" s="72"/>
      <c r="D6455" s="73">
        <v>63.25</v>
      </c>
      <c r="E6455" s="74">
        <v>0</v>
      </c>
      <c r="G6455" s="75">
        <v>590.31752999999992</v>
      </c>
      <c r="H6455" s="75">
        <v>883.62090000000001</v>
      </c>
      <c r="I6455" s="75">
        <v>855.11699999999996</v>
      </c>
      <c r="J6455" s="75">
        <v>807.6105</v>
      </c>
      <c r="K6455" s="75">
        <v>665.09100000000001</v>
      </c>
      <c r="L6455" s="76">
        <v>194.07599999999999</v>
      </c>
      <c r="M6455" s="75">
        <v>855.11699999999996</v>
      </c>
      <c r="N6455" s="75">
        <v>855.11699999999996</v>
      </c>
      <c r="O6455" s="75">
        <v>855.11699999999996</v>
      </c>
      <c r="P6455" s="77">
        <v>194.07599999999999</v>
      </c>
      <c r="Q6455" s="77">
        <v>883.62090000000001</v>
      </c>
    </row>
    <row r="6456" spans="1:17" x14ac:dyDescent="0.2">
      <c r="A6456" s="19">
        <v>32305856</v>
      </c>
      <c r="B6456" s="19" t="s">
        <v>1572</v>
      </c>
      <c r="C6456" s="20">
        <v>20950</v>
      </c>
      <c r="D6456" s="73">
        <v>655.5</v>
      </c>
      <c r="E6456" s="74">
        <v>746.31549999999993</v>
      </c>
      <c r="G6456" s="75">
        <v>590.31752999999992</v>
      </c>
      <c r="H6456" s="75">
        <v>883.62090000000001</v>
      </c>
      <c r="I6456" s="75">
        <v>855.11699999999996</v>
      </c>
      <c r="J6456" s="75">
        <v>807.6105</v>
      </c>
      <c r="K6456" s="75">
        <v>665.09100000000001</v>
      </c>
      <c r="L6456" s="76">
        <v>194.07599999999999</v>
      </c>
      <c r="M6456" s="75">
        <v>855.11699999999996</v>
      </c>
      <c r="N6456" s="75">
        <v>855.11699999999996</v>
      </c>
      <c r="O6456" s="75">
        <v>855.11699999999996</v>
      </c>
      <c r="P6456" s="77">
        <v>194.07599999999999</v>
      </c>
      <c r="Q6456" s="77">
        <v>883.62090000000001</v>
      </c>
    </row>
    <row r="6457" spans="1:17" x14ac:dyDescent="0.2">
      <c r="A6457" s="19">
        <v>32305864</v>
      </c>
      <c r="B6457" s="19" t="s">
        <v>3374</v>
      </c>
      <c r="C6457" s="72"/>
      <c r="D6457" s="73">
        <v>843.25</v>
      </c>
      <c r="E6457" s="74">
        <v>0</v>
      </c>
      <c r="G6457" s="75">
        <v>590.31752999999992</v>
      </c>
      <c r="H6457" s="75">
        <v>883.62090000000001</v>
      </c>
      <c r="I6457" s="75">
        <v>855.11699999999996</v>
      </c>
      <c r="J6457" s="75">
        <v>807.6105</v>
      </c>
      <c r="K6457" s="75">
        <v>665.09100000000001</v>
      </c>
      <c r="L6457" s="76">
        <v>194.07599999999999</v>
      </c>
      <c r="M6457" s="75">
        <v>855.11699999999996</v>
      </c>
      <c r="N6457" s="75">
        <v>855.11699999999996</v>
      </c>
      <c r="O6457" s="75">
        <v>855.11699999999996</v>
      </c>
      <c r="P6457" s="77">
        <v>194.07599999999999</v>
      </c>
      <c r="Q6457" s="77">
        <v>883.62090000000001</v>
      </c>
    </row>
    <row r="6458" spans="1:17" x14ac:dyDescent="0.2">
      <c r="A6458" s="19">
        <v>32305898</v>
      </c>
      <c r="B6458" s="19" t="s">
        <v>3966</v>
      </c>
      <c r="C6458" s="72"/>
      <c r="D6458" s="73">
        <v>320.25</v>
      </c>
      <c r="E6458" s="74">
        <v>0</v>
      </c>
      <c r="G6458" s="75">
        <v>590.31752999999992</v>
      </c>
      <c r="H6458" s="75">
        <v>883.62090000000001</v>
      </c>
      <c r="I6458" s="75">
        <v>855.11699999999996</v>
      </c>
      <c r="J6458" s="75">
        <v>807.6105</v>
      </c>
      <c r="K6458" s="75">
        <v>665.09100000000001</v>
      </c>
      <c r="L6458" s="76">
        <v>194.07599999999999</v>
      </c>
      <c r="M6458" s="75">
        <v>855.11699999999996</v>
      </c>
      <c r="N6458" s="75">
        <v>855.11699999999996</v>
      </c>
      <c r="O6458" s="75">
        <v>855.11699999999996</v>
      </c>
      <c r="P6458" s="77">
        <v>194.07599999999999</v>
      </c>
      <c r="Q6458" s="77">
        <v>883.62090000000001</v>
      </c>
    </row>
    <row r="6459" spans="1:17" x14ac:dyDescent="0.2">
      <c r="A6459" s="19">
        <v>32305898</v>
      </c>
      <c r="B6459" s="19" t="s">
        <v>3966</v>
      </c>
      <c r="C6459" s="72"/>
      <c r="D6459" s="73">
        <v>320.25</v>
      </c>
      <c r="E6459" s="74">
        <v>0</v>
      </c>
      <c r="G6459" s="75">
        <v>930.33038999999997</v>
      </c>
      <c r="H6459" s="75">
        <v>1138.3200000000002</v>
      </c>
      <c r="I6459" s="75">
        <v>1101.6000000000001</v>
      </c>
      <c r="J6459" s="75">
        <v>1040.3999999999999</v>
      </c>
      <c r="K6459" s="75">
        <v>856.8</v>
      </c>
      <c r="L6459" s="76">
        <v>194.07599999999999</v>
      </c>
      <c r="M6459" s="75">
        <v>1101.6000000000001</v>
      </c>
      <c r="N6459" s="75">
        <v>1101.6000000000001</v>
      </c>
      <c r="O6459" s="75">
        <v>1101.6000000000001</v>
      </c>
      <c r="P6459" s="77">
        <v>194.07599999999999</v>
      </c>
      <c r="Q6459" s="77">
        <v>1138.3200000000002</v>
      </c>
    </row>
    <row r="6460" spans="1:17" x14ac:dyDescent="0.2">
      <c r="A6460" s="19">
        <v>32305906</v>
      </c>
      <c r="B6460" s="19" t="s">
        <v>2862</v>
      </c>
      <c r="C6460" s="72"/>
      <c r="D6460" s="73">
        <v>6.25</v>
      </c>
      <c r="E6460" s="74">
        <v>0</v>
      </c>
      <c r="G6460" s="75">
        <v>31.423530000000003</v>
      </c>
      <c r="H6460" s="75">
        <v>60.533700000000003</v>
      </c>
      <c r="I6460" s="75">
        <v>58.581000000000003</v>
      </c>
      <c r="J6460" s="75">
        <v>55.326500000000003</v>
      </c>
      <c r="K6460" s="75">
        <v>45.563000000000002</v>
      </c>
      <c r="L6460" s="76">
        <v>30.087</v>
      </c>
      <c r="M6460" s="75">
        <v>58.581000000000003</v>
      </c>
      <c r="N6460" s="75">
        <v>58.581000000000003</v>
      </c>
      <c r="O6460" s="75">
        <v>58.581000000000003</v>
      </c>
      <c r="P6460" s="77">
        <v>30.087</v>
      </c>
      <c r="Q6460" s="77">
        <v>60.533700000000003</v>
      </c>
    </row>
    <row r="6461" spans="1:17" x14ac:dyDescent="0.2">
      <c r="A6461" s="19">
        <v>32305914</v>
      </c>
      <c r="B6461" s="19" t="s">
        <v>2175</v>
      </c>
      <c r="C6461" s="72"/>
      <c r="D6461" s="73">
        <v>74.25</v>
      </c>
      <c r="E6461" s="74">
        <v>0</v>
      </c>
      <c r="G6461" s="75">
        <v>31.423530000000003</v>
      </c>
      <c r="H6461" s="75">
        <v>60.533700000000003</v>
      </c>
      <c r="I6461" s="75">
        <v>58.581000000000003</v>
      </c>
      <c r="J6461" s="75">
        <v>55.326500000000003</v>
      </c>
      <c r="K6461" s="75">
        <v>45.563000000000002</v>
      </c>
      <c r="L6461" s="76">
        <v>30.087</v>
      </c>
      <c r="M6461" s="75">
        <v>58.581000000000003</v>
      </c>
      <c r="N6461" s="75">
        <v>58.581000000000003</v>
      </c>
      <c r="O6461" s="75">
        <v>58.581000000000003</v>
      </c>
      <c r="P6461" s="77">
        <v>30.087</v>
      </c>
      <c r="Q6461" s="77">
        <v>60.533700000000003</v>
      </c>
    </row>
    <row r="6462" spans="1:17" x14ac:dyDescent="0.2">
      <c r="A6462" s="19">
        <v>32305930</v>
      </c>
      <c r="B6462" s="19" t="s">
        <v>4489</v>
      </c>
      <c r="C6462" s="72"/>
      <c r="D6462" s="73">
        <v>579.75</v>
      </c>
      <c r="E6462" s="74">
        <v>0</v>
      </c>
      <c r="G6462" s="75">
        <v>31.423530000000003</v>
      </c>
      <c r="H6462" s="75">
        <v>60.533700000000003</v>
      </c>
      <c r="I6462" s="75">
        <v>58.581000000000003</v>
      </c>
      <c r="J6462" s="75">
        <v>55.326500000000003</v>
      </c>
      <c r="K6462" s="75">
        <v>45.563000000000002</v>
      </c>
      <c r="L6462" s="76">
        <v>30.087</v>
      </c>
      <c r="M6462" s="75">
        <v>58.581000000000003</v>
      </c>
      <c r="N6462" s="75">
        <v>58.581000000000003</v>
      </c>
      <c r="O6462" s="75">
        <v>58.581000000000003</v>
      </c>
      <c r="P6462" s="77">
        <v>30.087</v>
      </c>
      <c r="Q6462" s="77">
        <v>60.533700000000003</v>
      </c>
    </row>
    <row r="6463" spans="1:17" x14ac:dyDescent="0.2">
      <c r="A6463" s="19">
        <v>32305948</v>
      </c>
      <c r="B6463" s="19" t="s">
        <v>3558</v>
      </c>
      <c r="C6463" s="72"/>
      <c r="D6463" s="73">
        <v>261.25</v>
      </c>
      <c r="E6463" s="74">
        <v>0</v>
      </c>
      <c r="G6463" s="75">
        <v>63.854590000000009</v>
      </c>
      <c r="H6463" s="75">
        <v>37.432500000000005</v>
      </c>
      <c r="I6463" s="75">
        <v>36.225000000000001</v>
      </c>
      <c r="J6463" s="75">
        <v>34.212499999999999</v>
      </c>
      <c r="K6463" s="75">
        <v>28.174999999999997</v>
      </c>
      <c r="L6463" s="76">
        <v>124.515</v>
      </c>
      <c r="M6463" s="75">
        <v>36.225000000000001</v>
      </c>
      <c r="N6463" s="75">
        <v>36.225000000000001</v>
      </c>
      <c r="O6463" s="75">
        <v>36.225000000000001</v>
      </c>
      <c r="P6463" s="77">
        <v>28.174999999999997</v>
      </c>
      <c r="Q6463" s="77">
        <v>124.515</v>
      </c>
    </row>
    <row r="6464" spans="1:17" x14ac:dyDescent="0.2">
      <c r="A6464" s="19">
        <v>32305955</v>
      </c>
      <c r="B6464" s="19" t="s">
        <v>190</v>
      </c>
      <c r="C6464" s="72"/>
      <c r="D6464" s="73">
        <v>4.5</v>
      </c>
      <c r="E6464" s="74">
        <v>0</v>
      </c>
      <c r="G6464" s="75">
        <v>92.217510000000004</v>
      </c>
      <c r="H6464" s="75">
        <v>1243.3356000000001</v>
      </c>
      <c r="I6464" s="75">
        <v>1203.2280000000001</v>
      </c>
      <c r="J6464" s="75">
        <v>1136.3820000000001</v>
      </c>
      <c r="K6464" s="75">
        <v>935.84399999999994</v>
      </c>
      <c r="L6464" s="76">
        <v>0</v>
      </c>
      <c r="M6464" s="75">
        <v>1203.2280000000001</v>
      </c>
      <c r="N6464" s="75">
        <v>1203.2280000000001</v>
      </c>
      <c r="O6464" s="75">
        <v>1203.2280000000001</v>
      </c>
      <c r="P6464" s="77">
        <v>0</v>
      </c>
      <c r="Q6464" s="77">
        <v>1243.3356000000001</v>
      </c>
    </row>
    <row r="6465" spans="1:17" x14ac:dyDescent="0.2">
      <c r="A6465" s="19">
        <v>32305955</v>
      </c>
      <c r="B6465" s="19" t="s">
        <v>190</v>
      </c>
      <c r="C6465" s="72"/>
      <c r="D6465" s="73">
        <v>4.5</v>
      </c>
      <c r="E6465" s="74">
        <v>0</v>
      </c>
      <c r="G6465" s="75">
        <v>343.54872</v>
      </c>
      <c r="H6465" s="75">
        <v>669.6</v>
      </c>
      <c r="I6465" s="75">
        <v>648</v>
      </c>
      <c r="J6465" s="75">
        <v>612</v>
      </c>
      <c r="K6465" s="75">
        <v>503.99999999999994</v>
      </c>
      <c r="L6465" s="76">
        <v>163.99799999999999</v>
      </c>
      <c r="M6465" s="75">
        <v>648</v>
      </c>
      <c r="N6465" s="75">
        <v>648</v>
      </c>
      <c r="O6465" s="75">
        <v>648</v>
      </c>
      <c r="P6465" s="77">
        <v>163.99799999999999</v>
      </c>
      <c r="Q6465" s="77">
        <v>669.6</v>
      </c>
    </row>
    <row r="6466" spans="1:17" x14ac:dyDescent="0.2">
      <c r="A6466" s="19">
        <v>32305955</v>
      </c>
      <c r="B6466" s="19" t="s">
        <v>190</v>
      </c>
      <c r="C6466" s="72"/>
      <c r="D6466" s="73">
        <v>4.5</v>
      </c>
      <c r="E6466" s="74">
        <v>0</v>
      </c>
      <c r="G6466" s="75">
        <v>395.23691000000002</v>
      </c>
      <c r="H6466" s="75">
        <v>774.4575000000001</v>
      </c>
      <c r="I6466" s="75">
        <v>749.47500000000002</v>
      </c>
      <c r="J6466" s="75">
        <v>707.83749999999998</v>
      </c>
      <c r="K6466" s="75">
        <v>582.92499999999995</v>
      </c>
      <c r="L6466" s="76">
        <v>163.99799999999999</v>
      </c>
      <c r="M6466" s="75">
        <v>749.47500000000002</v>
      </c>
      <c r="N6466" s="75">
        <v>749.47500000000002</v>
      </c>
      <c r="O6466" s="75">
        <v>749.47500000000002</v>
      </c>
      <c r="P6466" s="77">
        <v>163.99799999999999</v>
      </c>
      <c r="Q6466" s="77">
        <v>774.4575000000001</v>
      </c>
    </row>
    <row r="6467" spans="1:17" x14ac:dyDescent="0.2">
      <c r="A6467" s="19">
        <v>32305955</v>
      </c>
      <c r="B6467" s="19" t="s">
        <v>190</v>
      </c>
      <c r="C6467" s="72"/>
      <c r="D6467" s="73">
        <v>4.5</v>
      </c>
      <c r="E6467" s="74">
        <v>0</v>
      </c>
      <c r="G6467" s="75">
        <v>235.11568000000003</v>
      </c>
      <c r="H6467" s="75">
        <v>1124.835</v>
      </c>
      <c r="I6467" s="75">
        <v>1088.55</v>
      </c>
      <c r="J6467" s="75">
        <v>1028.075</v>
      </c>
      <c r="K6467" s="75">
        <v>846.65</v>
      </c>
      <c r="L6467" s="76">
        <v>0</v>
      </c>
      <c r="M6467" s="75">
        <v>1088.55</v>
      </c>
      <c r="N6467" s="75">
        <v>1088.55</v>
      </c>
      <c r="O6467" s="75">
        <v>1088.55</v>
      </c>
      <c r="P6467" s="77">
        <v>0</v>
      </c>
      <c r="Q6467" s="77">
        <v>1124.835</v>
      </c>
    </row>
    <row r="6468" spans="1:17" x14ac:dyDescent="0.2">
      <c r="A6468" s="19">
        <v>32305963</v>
      </c>
      <c r="B6468" s="19" t="s">
        <v>740</v>
      </c>
      <c r="C6468" s="72"/>
      <c r="D6468" s="73">
        <v>80.75</v>
      </c>
      <c r="E6468" s="74">
        <v>0</v>
      </c>
      <c r="G6468" s="75">
        <v>708.87025000000006</v>
      </c>
      <c r="H6468" s="75">
        <v>1508.9250000000002</v>
      </c>
      <c r="I6468" s="75">
        <v>1460.2500000000002</v>
      </c>
      <c r="J6468" s="75">
        <v>1379.125</v>
      </c>
      <c r="K6468" s="75">
        <v>1135.75</v>
      </c>
      <c r="L6468" s="74" t="s">
        <v>674</v>
      </c>
      <c r="M6468" s="75">
        <v>1460.2500000000002</v>
      </c>
      <c r="N6468" s="75">
        <v>1460.2500000000002</v>
      </c>
      <c r="O6468" s="75">
        <v>1460.2500000000002</v>
      </c>
      <c r="P6468" s="75">
        <v>708.87025000000006</v>
      </c>
      <c r="Q6468" s="75">
        <v>1508.9250000000002</v>
      </c>
    </row>
    <row r="6469" spans="1:17" x14ac:dyDescent="0.2">
      <c r="A6469" s="19">
        <v>32305971</v>
      </c>
      <c r="B6469" s="19" t="s">
        <v>720</v>
      </c>
      <c r="C6469" s="72"/>
      <c r="D6469" s="73">
        <v>36.75</v>
      </c>
      <c r="E6469" s="74">
        <v>0</v>
      </c>
      <c r="G6469" s="75">
        <v>708.87025000000006</v>
      </c>
      <c r="H6469" s="75">
        <v>1508.9250000000002</v>
      </c>
      <c r="I6469" s="75">
        <v>1460.2500000000002</v>
      </c>
      <c r="J6469" s="75">
        <v>1379.125</v>
      </c>
      <c r="K6469" s="75">
        <v>1135.75</v>
      </c>
      <c r="L6469" s="74" t="s">
        <v>674</v>
      </c>
      <c r="M6469" s="75">
        <v>1460.2500000000002</v>
      </c>
      <c r="N6469" s="75">
        <v>1460.2500000000002</v>
      </c>
      <c r="O6469" s="75">
        <v>1460.2500000000002</v>
      </c>
      <c r="P6469" s="75">
        <v>708.87025000000006</v>
      </c>
      <c r="Q6469" s="75">
        <v>1508.9250000000002</v>
      </c>
    </row>
    <row r="6470" spans="1:17" x14ac:dyDescent="0.2">
      <c r="A6470" s="19">
        <v>32305989</v>
      </c>
      <c r="B6470" s="19" t="s">
        <v>1974</v>
      </c>
      <c r="C6470" s="72"/>
      <c r="D6470" s="73">
        <v>3</v>
      </c>
      <c r="E6470" s="74">
        <v>0</v>
      </c>
      <c r="G6470" s="75">
        <v>341.69075200000003</v>
      </c>
      <c r="H6470" s="75">
        <v>727.33440000000007</v>
      </c>
      <c r="I6470" s="75">
        <v>703.87200000000018</v>
      </c>
      <c r="J6470" s="75">
        <v>664.76800000000003</v>
      </c>
      <c r="K6470" s="75">
        <v>547.45600000000002</v>
      </c>
      <c r="L6470" s="74" t="s">
        <v>674</v>
      </c>
      <c r="M6470" s="75">
        <v>703.87200000000018</v>
      </c>
      <c r="N6470" s="75">
        <v>703.87200000000018</v>
      </c>
      <c r="O6470" s="75">
        <v>703.87200000000018</v>
      </c>
      <c r="P6470" s="75">
        <v>341.69075200000003</v>
      </c>
      <c r="Q6470" s="75">
        <v>727.33440000000007</v>
      </c>
    </row>
    <row r="6471" spans="1:17" x14ac:dyDescent="0.2">
      <c r="A6471" s="19">
        <v>32305997</v>
      </c>
      <c r="B6471" s="19" t="s">
        <v>1546</v>
      </c>
      <c r="C6471" s="72"/>
      <c r="D6471" s="73">
        <v>24</v>
      </c>
      <c r="E6471" s="74">
        <v>0</v>
      </c>
      <c r="G6471" s="75">
        <v>0</v>
      </c>
      <c r="H6471" s="75">
        <v>340.82640000000004</v>
      </c>
      <c r="I6471" s="75">
        <v>329.83200000000005</v>
      </c>
      <c r="J6471" s="75">
        <v>311.50799999999998</v>
      </c>
      <c r="K6471" s="75">
        <v>256.536</v>
      </c>
      <c r="L6471" s="76">
        <v>0</v>
      </c>
      <c r="M6471" s="75">
        <v>329.83200000000005</v>
      </c>
      <c r="N6471" s="75">
        <v>329.83200000000005</v>
      </c>
      <c r="O6471" s="75">
        <v>329.83200000000005</v>
      </c>
      <c r="P6471" s="77">
        <v>0</v>
      </c>
      <c r="Q6471" s="77">
        <v>340.82640000000004</v>
      </c>
    </row>
    <row r="6472" spans="1:17" x14ac:dyDescent="0.2">
      <c r="A6472" s="19">
        <v>32306029</v>
      </c>
      <c r="B6472" s="19" t="s">
        <v>1545</v>
      </c>
      <c r="C6472" s="72"/>
      <c r="D6472" s="73">
        <v>14.25</v>
      </c>
      <c r="E6472" s="74">
        <v>0</v>
      </c>
      <c r="G6472" s="75">
        <v>0</v>
      </c>
      <c r="H6472" s="75">
        <v>444.54</v>
      </c>
      <c r="I6472" s="75">
        <v>430.2</v>
      </c>
      <c r="J6472" s="75">
        <v>406.3</v>
      </c>
      <c r="K6472" s="75">
        <v>334.59999999999997</v>
      </c>
      <c r="L6472" s="76">
        <v>0</v>
      </c>
      <c r="M6472" s="75">
        <v>430.2</v>
      </c>
      <c r="N6472" s="75">
        <v>430.2</v>
      </c>
      <c r="O6472" s="75">
        <v>430.2</v>
      </c>
      <c r="P6472" s="77">
        <v>0</v>
      </c>
      <c r="Q6472" s="77">
        <v>444.54</v>
      </c>
    </row>
    <row r="6473" spans="1:17" x14ac:dyDescent="0.2">
      <c r="A6473" s="19">
        <v>32306045</v>
      </c>
      <c r="B6473" s="19" t="s">
        <v>2512</v>
      </c>
      <c r="C6473" s="72"/>
      <c r="D6473" s="73">
        <v>58.5</v>
      </c>
      <c r="E6473" s="74">
        <v>0</v>
      </c>
      <c r="G6473" s="75">
        <v>2.88354</v>
      </c>
      <c r="H6473" s="75">
        <v>6.1379999999999999</v>
      </c>
      <c r="I6473" s="75">
        <v>5.94</v>
      </c>
      <c r="J6473" s="75">
        <v>5.6099999999999994</v>
      </c>
      <c r="K6473" s="75">
        <v>4.6199999999999992</v>
      </c>
      <c r="L6473" s="74" t="s">
        <v>674</v>
      </c>
      <c r="M6473" s="75">
        <v>5.94</v>
      </c>
      <c r="N6473" s="75">
        <v>5.94</v>
      </c>
      <c r="O6473" s="75">
        <v>5.94</v>
      </c>
      <c r="P6473" s="75">
        <v>2.88354</v>
      </c>
      <c r="Q6473" s="75">
        <v>6.1379999999999999</v>
      </c>
    </row>
    <row r="6474" spans="1:17" x14ac:dyDescent="0.2">
      <c r="A6474" s="19">
        <v>32306052</v>
      </c>
      <c r="B6474" s="19" t="s">
        <v>2176</v>
      </c>
      <c r="C6474" s="72"/>
      <c r="D6474" s="73">
        <v>8.75</v>
      </c>
      <c r="E6474" s="74">
        <v>0</v>
      </c>
      <c r="G6474" s="75">
        <v>102.2346</v>
      </c>
      <c r="H6474" s="75">
        <v>217.62</v>
      </c>
      <c r="I6474" s="75">
        <v>210.60000000000002</v>
      </c>
      <c r="J6474" s="75">
        <v>198.9</v>
      </c>
      <c r="K6474" s="75">
        <v>163.79999999999998</v>
      </c>
      <c r="L6474" s="74" t="s">
        <v>674</v>
      </c>
      <c r="M6474" s="75">
        <v>210.60000000000002</v>
      </c>
      <c r="N6474" s="75">
        <v>210.60000000000002</v>
      </c>
      <c r="O6474" s="75">
        <v>210.60000000000002</v>
      </c>
      <c r="P6474" s="75">
        <v>102.2346</v>
      </c>
      <c r="Q6474" s="75">
        <v>217.62</v>
      </c>
    </row>
    <row r="6475" spans="1:17" x14ac:dyDescent="0.2">
      <c r="A6475" s="19">
        <v>32306086</v>
      </c>
      <c r="B6475" s="19" t="s">
        <v>2125</v>
      </c>
      <c r="C6475" s="20">
        <v>93005</v>
      </c>
      <c r="D6475" s="73">
        <v>243.25</v>
      </c>
      <c r="E6475" s="74">
        <v>66.10199999999999</v>
      </c>
      <c r="G6475" s="75">
        <v>0</v>
      </c>
      <c r="H6475" s="75">
        <v>97.891800000000003</v>
      </c>
      <c r="I6475" s="75">
        <v>94.734000000000009</v>
      </c>
      <c r="J6475" s="75">
        <v>89.471000000000004</v>
      </c>
      <c r="K6475" s="75">
        <v>73.682000000000002</v>
      </c>
      <c r="L6475" s="76">
        <v>0</v>
      </c>
      <c r="M6475" s="75">
        <v>94.734000000000009</v>
      </c>
      <c r="N6475" s="75">
        <v>94.734000000000009</v>
      </c>
      <c r="O6475" s="75">
        <v>94.734000000000009</v>
      </c>
      <c r="P6475" s="77">
        <v>0</v>
      </c>
      <c r="Q6475" s="77">
        <v>97.891800000000003</v>
      </c>
    </row>
    <row r="6476" spans="1:17" x14ac:dyDescent="0.2">
      <c r="A6476" s="19">
        <v>32306094</v>
      </c>
      <c r="B6476" s="19" t="s">
        <v>3167</v>
      </c>
      <c r="C6476" s="72"/>
      <c r="D6476" s="73">
        <v>352.75</v>
      </c>
      <c r="E6476" s="74">
        <v>0</v>
      </c>
      <c r="G6476" s="75">
        <v>0</v>
      </c>
      <c r="H6476" s="75">
        <v>95.51100000000001</v>
      </c>
      <c r="I6476" s="75">
        <v>92.43</v>
      </c>
      <c r="J6476" s="75">
        <v>87.295000000000002</v>
      </c>
      <c r="K6476" s="75">
        <v>71.89</v>
      </c>
      <c r="L6476" s="76">
        <v>0</v>
      </c>
      <c r="M6476" s="75">
        <v>92.43</v>
      </c>
      <c r="N6476" s="75">
        <v>92.43</v>
      </c>
      <c r="O6476" s="75">
        <v>92.43</v>
      </c>
      <c r="P6476" s="77">
        <v>0</v>
      </c>
      <c r="Q6476" s="77">
        <v>95.51100000000001</v>
      </c>
    </row>
    <row r="6477" spans="1:17" x14ac:dyDescent="0.2">
      <c r="A6477" s="19">
        <v>32306110</v>
      </c>
      <c r="B6477" s="19" t="s">
        <v>3166</v>
      </c>
      <c r="C6477" s="72"/>
      <c r="D6477" s="73">
        <v>1006.25</v>
      </c>
      <c r="E6477" s="74">
        <v>0</v>
      </c>
      <c r="G6477" s="75">
        <v>180.38588999999999</v>
      </c>
      <c r="H6477" s="75">
        <v>87.83850000000001</v>
      </c>
      <c r="I6477" s="75">
        <v>85.00500000000001</v>
      </c>
      <c r="J6477" s="75">
        <v>80.282499999999999</v>
      </c>
      <c r="K6477" s="75">
        <v>66.114999999999995</v>
      </c>
      <c r="L6477" s="76">
        <v>0</v>
      </c>
      <c r="M6477" s="75">
        <v>85.00500000000001</v>
      </c>
      <c r="N6477" s="75">
        <v>85.00500000000001</v>
      </c>
      <c r="O6477" s="75">
        <v>85.00500000000001</v>
      </c>
      <c r="P6477" s="77">
        <v>0</v>
      </c>
      <c r="Q6477" s="77">
        <v>180.38588999999999</v>
      </c>
    </row>
    <row r="6478" spans="1:17" x14ac:dyDescent="0.2">
      <c r="A6478" s="19">
        <v>32306177</v>
      </c>
      <c r="B6478" s="19" t="s">
        <v>2802</v>
      </c>
      <c r="C6478" s="72"/>
      <c r="D6478" s="73">
        <v>240</v>
      </c>
      <c r="E6478" s="74">
        <v>0</v>
      </c>
      <c r="G6478" s="75">
        <v>262.47107</v>
      </c>
      <c r="H6478" s="75">
        <v>167.71620000000001</v>
      </c>
      <c r="I6478" s="75">
        <v>162.30600000000001</v>
      </c>
      <c r="J6478" s="75">
        <v>153.28899999999999</v>
      </c>
      <c r="K6478" s="75">
        <v>126.238</v>
      </c>
      <c r="L6478" s="76">
        <v>0</v>
      </c>
      <c r="M6478" s="75">
        <v>162.30600000000001</v>
      </c>
      <c r="N6478" s="75">
        <v>162.30600000000001</v>
      </c>
      <c r="O6478" s="75">
        <v>162.30600000000001</v>
      </c>
      <c r="P6478" s="77">
        <v>0</v>
      </c>
      <c r="Q6478" s="77">
        <v>262.47107</v>
      </c>
    </row>
    <row r="6479" spans="1:17" x14ac:dyDescent="0.2">
      <c r="A6479" s="19">
        <v>32306268</v>
      </c>
      <c r="B6479" s="19" t="s">
        <v>3944</v>
      </c>
      <c r="C6479" s="72"/>
      <c r="D6479" s="73">
        <v>3519.75</v>
      </c>
      <c r="E6479" s="74">
        <v>0</v>
      </c>
      <c r="G6479" s="75">
        <v>164.17035999999999</v>
      </c>
      <c r="H6479" s="75">
        <v>795.23370000000011</v>
      </c>
      <c r="I6479" s="75">
        <v>769.58100000000002</v>
      </c>
      <c r="J6479" s="75">
        <v>726.82650000000001</v>
      </c>
      <c r="K6479" s="75">
        <v>598.56299999999999</v>
      </c>
      <c r="L6479" s="76">
        <v>0</v>
      </c>
      <c r="M6479" s="75">
        <v>769.58100000000002</v>
      </c>
      <c r="N6479" s="75">
        <v>769.58100000000002</v>
      </c>
      <c r="O6479" s="75">
        <v>769.58100000000002</v>
      </c>
      <c r="P6479" s="77">
        <v>0</v>
      </c>
      <c r="Q6479" s="77">
        <v>795.23370000000011</v>
      </c>
    </row>
    <row r="6480" spans="1:17" x14ac:dyDescent="0.2">
      <c r="A6480" s="19">
        <v>32306276</v>
      </c>
      <c r="B6480" s="19" t="s">
        <v>2713</v>
      </c>
      <c r="C6480" s="72" t="s">
        <v>49</v>
      </c>
      <c r="D6480" s="73">
        <v>368.25</v>
      </c>
      <c r="E6480" s="74">
        <v>138.98899999999998</v>
      </c>
      <c r="G6480" s="75">
        <v>164.17035999999999</v>
      </c>
      <c r="H6480" s="75">
        <v>795.23370000000011</v>
      </c>
      <c r="I6480" s="75">
        <v>769.58100000000002</v>
      </c>
      <c r="J6480" s="75">
        <v>726.82650000000001</v>
      </c>
      <c r="K6480" s="75">
        <v>598.56299999999999</v>
      </c>
      <c r="L6480" s="76">
        <v>0</v>
      </c>
      <c r="M6480" s="75">
        <v>769.58100000000002</v>
      </c>
      <c r="N6480" s="75">
        <v>769.58100000000002</v>
      </c>
      <c r="O6480" s="75">
        <v>769.58100000000002</v>
      </c>
      <c r="P6480" s="77">
        <v>0</v>
      </c>
      <c r="Q6480" s="77">
        <v>795.23370000000011</v>
      </c>
    </row>
    <row r="6481" spans="1:17" x14ac:dyDescent="0.2">
      <c r="A6481" s="19">
        <v>32306292</v>
      </c>
      <c r="B6481" s="19" t="s">
        <v>3155</v>
      </c>
      <c r="C6481" s="72"/>
      <c r="D6481" s="73">
        <v>1572.25</v>
      </c>
      <c r="E6481" s="74">
        <v>0</v>
      </c>
      <c r="G6481" s="75">
        <v>164.17035999999999</v>
      </c>
      <c r="H6481" s="75">
        <v>795.23370000000011</v>
      </c>
      <c r="I6481" s="75">
        <v>769.58100000000002</v>
      </c>
      <c r="J6481" s="75">
        <v>726.82650000000001</v>
      </c>
      <c r="K6481" s="75">
        <v>598.56299999999999</v>
      </c>
      <c r="L6481" s="76">
        <v>0</v>
      </c>
      <c r="M6481" s="75">
        <v>769.58100000000002</v>
      </c>
      <c r="N6481" s="75">
        <v>769.58100000000002</v>
      </c>
      <c r="O6481" s="75">
        <v>769.58100000000002</v>
      </c>
      <c r="P6481" s="77">
        <v>0</v>
      </c>
      <c r="Q6481" s="77">
        <v>795.23370000000011</v>
      </c>
    </row>
    <row r="6482" spans="1:17" x14ac:dyDescent="0.2">
      <c r="A6482" s="19">
        <v>32306367</v>
      </c>
      <c r="B6482" s="19" t="s">
        <v>1360</v>
      </c>
      <c r="C6482" s="72"/>
      <c r="D6482" s="73">
        <v>46.75</v>
      </c>
      <c r="E6482" s="74">
        <v>0</v>
      </c>
      <c r="G6482" s="75">
        <v>164.17035999999999</v>
      </c>
      <c r="H6482" s="75">
        <v>795.23370000000011</v>
      </c>
      <c r="I6482" s="75">
        <v>769.58100000000002</v>
      </c>
      <c r="J6482" s="75">
        <v>726.82650000000001</v>
      </c>
      <c r="K6482" s="75">
        <v>598.56299999999999</v>
      </c>
      <c r="L6482" s="76">
        <v>0</v>
      </c>
      <c r="M6482" s="75">
        <v>769.58100000000002</v>
      </c>
      <c r="N6482" s="75">
        <v>769.58100000000002</v>
      </c>
      <c r="O6482" s="75">
        <v>769.58100000000002</v>
      </c>
      <c r="P6482" s="77">
        <v>0</v>
      </c>
      <c r="Q6482" s="77">
        <v>795.23370000000011</v>
      </c>
    </row>
    <row r="6483" spans="1:17" x14ac:dyDescent="0.2">
      <c r="A6483" s="19">
        <v>32306375</v>
      </c>
      <c r="B6483" s="19" t="s">
        <v>1565</v>
      </c>
      <c r="C6483" s="72"/>
      <c r="D6483" s="73">
        <v>315.5</v>
      </c>
      <c r="E6483" s="74">
        <v>0</v>
      </c>
      <c r="G6483" s="75">
        <v>138.83002999999999</v>
      </c>
      <c r="H6483" s="75">
        <v>91.818900000000014</v>
      </c>
      <c r="I6483" s="75">
        <v>88.856999999999999</v>
      </c>
      <c r="J6483" s="75">
        <v>83.920500000000004</v>
      </c>
      <c r="K6483" s="75">
        <v>69.111000000000004</v>
      </c>
      <c r="L6483" s="76">
        <v>100.872</v>
      </c>
      <c r="M6483" s="75">
        <v>88.856999999999999</v>
      </c>
      <c r="N6483" s="75">
        <v>88.856999999999999</v>
      </c>
      <c r="O6483" s="75">
        <v>88.856999999999999</v>
      </c>
      <c r="P6483" s="77">
        <v>69.111000000000004</v>
      </c>
      <c r="Q6483" s="77">
        <v>138.83002999999999</v>
      </c>
    </row>
    <row r="6484" spans="1:17" x14ac:dyDescent="0.2">
      <c r="A6484" s="19">
        <v>32306391</v>
      </c>
      <c r="B6484" s="19" t="s">
        <v>2804</v>
      </c>
      <c r="C6484" s="72"/>
      <c r="D6484" s="73">
        <v>262.75</v>
      </c>
      <c r="E6484" s="74">
        <v>0</v>
      </c>
      <c r="G6484" s="75">
        <v>313.15172999999999</v>
      </c>
      <c r="H6484" s="75">
        <v>294.43800000000005</v>
      </c>
      <c r="I6484" s="75">
        <v>284.94000000000005</v>
      </c>
      <c r="J6484" s="75">
        <v>269.11</v>
      </c>
      <c r="K6484" s="75">
        <v>221.62</v>
      </c>
      <c r="L6484" s="76">
        <v>100.872</v>
      </c>
      <c r="M6484" s="75">
        <v>284.94000000000005</v>
      </c>
      <c r="N6484" s="75">
        <v>284.94000000000005</v>
      </c>
      <c r="O6484" s="75">
        <v>284.94000000000005</v>
      </c>
      <c r="P6484" s="77">
        <v>100.872</v>
      </c>
      <c r="Q6484" s="77">
        <v>313.15172999999999</v>
      </c>
    </row>
    <row r="6485" spans="1:17" x14ac:dyDescent="0.2">
      <c r="A6485" s="19">
        <v>32306441</v>
      </c>
      <c r="B6485" s="19" t="s">
        <v>2265</v>
      </c>
      <c r="C6485" s="72"/>
      <c r="D6485" s="73">
        <v>563</v>
      </c>
      <c r="E6485" s="74">
        <v>0</v>
      </c>
      <c r="G6485" s="75">
        <v>349.63191999999998</v>
      </c>
      <c r="H6485" s="75">
        <v>284.58000000000004</v>
      </c>
      <c r="I6485" s="75">
        <v>275.40000000000003</v>
      </c>
      <c r="J6485" s="75">
        <v>260.09999999999997</v>
      </c>
      <c r="K6485" s="75">
        <v>214.2</v>
      </c>
      <c r="L6485" s="76">
        <v>100.872</v>
      </c>
      <c r="M6485" s="75">
        <v>275.40000000000003</v>
      </c>
      <c r="N6485" s="75">
        <v>275.40000000000003</v>
      </c>
      <c r="O6485" s="75">
        <v>275.40000000000003</v>
      </c>
      <c r="P6485" s="77">
        <v>100.872</v>
      </c>
      <c r="Q6485" s="77">
        <v>349.63191999999998</v>
      </c>
    </row>
    <row r="6486" spans="1:17" x14ac:dyDescent="0.2">
      <c r="A6486" s="19">
        <v>32306458</v>
      </c>
      <c r="B6486" s="19" t="s">
        <v>2803</v>
      </c>
      <c r="C6486" s="72"/>
      <c r="D6486" s="73">
        <v>571.5</v>
      </c>
      <c r="E6486" s="74">
        <v>0</v>
      </c>
      <c r="G6486" s="75">
        <v>400.29356999999999</v>
      </c>
      <c r="H6486" s="75">
        <v>357.67800000000005</v>
      </c>
      <c r="I6486" s="75">
        <v>346.14000000000004</v>
      </c>
      <c r="J6486" s="75">
        <v>326.91000000000003</v>
      </c>
      <c r="K6486" s="75">
        <v>269.21999999999997</v>
      </c>
      <c r="L6486" s="76">
        <v>100.872</v>
      </c>
      <c r="M6486" s="75">
        <v>346.14000000000004</v>
      </c>
      <c r="N6486" s="75">
        <v>346.14000000000004</v>
      </c>
      <c r="O6486" s="75">
        <v>346.14000000000004</v>
      </c>
      <c r="P6486" s="77">
        <v>100.872</v>
      </c>
      <c r="Q6486" s="77">
        <v>400.29356999999999</v>
      </c>
    </row>
    <row r="6487" spans="1:17" x14ac:dyDescent="0.2">
      <c r="A6487" s="19">
        <v>32306466</v>
      </c>
      <c r="B6487" s="19" t="s">
        <v>2264</v>
      </c>
      <c r="C6487" s="72"/>
      <c r="D6487" s="73">
        <v>608.25</v>
      </c>
      <c r="E6487" s="74">
        <v>0</v>
      </c>
      <c r="G6487" s="75">
        <v>323.28406000000001</v>
      </c>
      <c r="H6487" s="75">
        <v>279.67890000000006</v>
      </c>
      <c r="I6487" s="75">
        <v>270.65700000000004</v>
      </c>
      <c r="J6487" s="75">
        <v>255.62050000000002</v>
      </c>
      <c r="K6487" s="75">
        <v>210.511</v>
      </c>
      <c r="L6487" s="76">
        <v>100.872</v>
      </c>
      <c r="M6487" s="75">
        <v>270.65700000000004</v>
      </c>
      <c r="N6487" s="75">
        <v>270.65700000000004</v>
      </c>
      <c r="O6487" s="75">
        <v>270.65700000000004</v>
      </c>
      <c r="P6487" s="77">
        <v>100.872</v>
      </c>
      <c r="Q6487" s="77">
        <v>323.28406000000001</v>
      </c>
    </row>
    <row r="6488" spans="1:17" x14ac:dyDescent="0.2">
      <c r="A6488" s="19">
        <v>32306474</v>
      </c>
      <c r="B6488" s="19" t="s">
        <v>1642</v>
      </c>
      <c r="C6488" s="72"/>
      <c r="D6488" s="73">
        <v>332.75</v>
      </c>
      <c r="E6488" s="74">
        <v>0</v>
      </c>
      <c r="G6488" s="75">
        <v>240.17234000000002</v>
      </c>
      <c r="H6488" s="75">
        <v>201.91230000000002</v>
      </c>
      <c r="I6488" s="75">
        <v>195.39900000000003</v>
      </c>
      <c r="J6488" s="75">
        <v>184.54349999999999</v>
      </c>
      <c r="K6488" s="75">
        <v>151.977</v>
      </c>
      <c r="L6488" s="76">
        <v>100.872</v>
      </c>
      <c r="M6488" s="75">
        <v>195.39900000000003</v>
      </c>
      <c r="N6488" s="75">
        <v>195.39900000000003</v>
      </c>
      <c r="O6488" s="75">
        <v>195.39900000000003</v>
      </c>
      <c r="P6488" s="77">
        <v>100.872</v>
      </c>
      <c r="Q6488" s="77">
        <v>240.17234000000002</v>
      </c>
    </row>
    <row r="6489" spans="1:17" x14ac:dyDescent="0.2">
      <c r="A6489" s="19">
        <v>32306490</v>
      </c>
      <c r="B6489" s="19" t="s">
        <v>1643</v>
      </c>
      <c r="C6489" s="72"/>
      <c r="D6489" s="73">
        <v>361.25</v>
      </c>
      <c r="E6489" s="74">
        <v>0</v>
      </c>
      <c r="G6489" s="75">
        <v>273.62993999999998</v>
      </c>
      <c r="H6489" s="75">
        <v>230.95620000000002</v>
      </c>
      <c r="I6489" s="75">
        <v>223.506</v>
      </c>
      <c r="J6489" s="75">
        <v>211.089</v>
      </c>
      <c r="K6489" s="75">
        <v>173.83799999999999</v>
      </c>
      <c r="L6489" s="76">
        <v>100.872</v>
      </c>
      <c r="M6489" s="75">
        <v>223.506</v>
      </c>
      <c r="N6489" s="75">
        <v>223.506</v>
      </c>
      <c r="O6489" s="75">
        <v>223.506</v>
      </c>
      <c r="P6489" s="77">
        <v>100.872</v>
      </c>
      <c r="Q6489" s="77">
        <v>273.62993999999998</v>
      </c>
    </row>
    <row r="6490" spans="1:17" x14ac:dyDescent="0.2">
      <c r="A6490" s="19">
        <v>32306508</v>
      </c>
      <c r="B6490" s="19" t="s">
        <v>1644</v>
      </c>
      <c r="C6490" s="72"/>
      <c r="D6490" s="73">
        <v>43.75</v>
      </c>
      <c r="E6490" s="74">
        <v>0</v>
      </c>
      <c r="G6490" s="75">
        <v>351.66599000000002</v>
      </c>
      <c r="H6490" s="75">
        <v>340.1103</v>
      </c>
      <c r="I6490" s="75">
        <v>329.13900000000001</v>
      </c>
      <c r="J6490" s="75">
        <v>310.8535</v>
      </c>
      <c r="K6490" s="75">
        <v>255.99699999999996</v>
      </c>
      <c r="L6490" s="76">
        <v>100.872</v>
      </c>
      <c r="M6490" s="75">
        <v>329.13900000000001</v>
      </c>
      <c r="N6490" s="75">
        <v>329.13900000000001</v>
      </c>
      <c r="O6490" s="75">
        <v>329.13900000000001</v>
      </c>
      <c r="P6490" s="77">
        <v>100.872</v>
      </c>
      <c r="Q6490" s="77">
        <v>351.66599000000002</v>
      </c>
    </row>
    <row r="6491" spans="1:17" x14ac:dyDescent="0.2">
      <c r="A6491" s="19">
        <v>32306540</v>
      </c>
      <c r="B6491" s="19" t="s">
        <v>1668</v>
      </c>
      <c r="C6491" s="72"/>
      <c r="D6491" s="73">
        <v>303.25</v>
      </c>
      <c r="E6491" s="74">
        <v>0</v>
      </c>
      <c r="G6491" s="75">
        <v>0</v>
      </c>
      <c r="H6491" s="75">
        <v>88.591800000000006</v>
      </c>
      <c r="I6491" s="75">
        <v>85.734000000000009</v>
      </c>
      <c r="J6491" s="75">
        <v>80.971000000000004</v>
      </c>
      <c r="K6491" s="75">
        <v>66.682000000000002</v>
      </c>
      <c r="L6491" s="76">
        <v>0</v>
      </c>
      <c r="M6491" s="75">
        <v>85.734000000000009</v>
      </c>
      <c r="N6491" s="75">
        <v>85.734000000000009</v>
      </c>
      <c r="O6491" s="75">
        <v>85.734000000000009</v>
      </c>
      <c r="P6491" s="77">
        <v>0</v>
      </c>
      <c r="Q6491" s="77">
        <v>88.591800000000006</v>
      </c>
    </row>
    <row r="6492" spans="1:17" x14ac:dyDescent="0.2">
      <c r="A6492" s="19">
        <v>32306623</v>
      </c>
      <c r="B6492" s="19" t="s">
        <v>3711</v>
      </c>
      <c r="C6492" s="72"/>
      <c r="D6492" s="73">
        <v>10.5</v>
      </c>
      <c r="E6492" s="74">
        <v>0</v>
      </c>
      <c r="G6492" s="75">
        <v>29.490750000000002</v>
      </c>
      <c r="H6492" s="75">
        <v>62.775000000000006</v>
      </c>
      <c r="I6492" s="75">
        <v>60.750000000000007</v>
      </c>
      <c r="J6492" s="75">
        <v>57.375</v>
      </c>
      <c r="K6492" s="75">
        <v>47.25</v>
      </c>
      <c r="L6492" s="74" t="s">
        <v>674</v>
      </c>
      <c r="M6492" s="75">
        <v>60.750000000000007</v>
      </c>
      <c r="N6492" s="75">
        <v>60.750000000000007</v>
      </c>
      <c r="O6492" s="75">
        <v>60.750000000000007</v>
      </c>
      <c r="P6492" s="75">
        <v>29.490750000000002</v>
      </c>
      <c r="Q6492" s="75">
        <v>62.775000000000006</v>
      </c>
    </row>
    <row r="6493" spans="1:17" x14ac:dyDescent="0.2">
      <c r="A6493" s="19">
        <v>32306649</v>
      </c>
      <c r="B6493" s="19" t="s">
        <v>117</v>
      </c>
      <c r="C6493" s="72"/>
      <c r="D6493" s="73">
        <v>9.75</v>
      </c>
      <c r="E6493" s="74">
        <v>0</v>
      </c>
      <c r="G6493" s="75">
        <v>109.46966400000001</v>
      </c>
      <c r="H6493" s="75">
        <v>233.02080000000001</v>
      </c>
      <c r="I6493" s="75">
        <v>225.50400000000005</v>
      </c>
      <c r="J6493" s="75">
        <v>212.976</v>
      </c>
      <c r="K6493" s="75">
        <v>175.392</v>
      </c>
      <c r="L6493" s="74" t="s">
        <v>674</v>
      </c>
      <c r="M6493" s="75">
        <v>225.50400000000005</v>
      </c>
      <c r="N6493" s="75">
        <v>225.50400000000005</v>
      </c>
      <c r="O6493" s="75">
        <v>225.50400000000005</v>
      </c>
      <c r="P6493" s="75">
        <v>109.46966400000001</v>
      </c>
      <c r="Q6493" s="75">
        <v>233.02080000000001</v>
      </c>
    </row>
    <row r="6494" spans="1:17" x14ac:dyDescent="0.2">
      <c r="A6494" s="19">
        <v>32306656</v>
      </c>
      <c r="B6494" s="19" t="s">
        <v>1522</v>
      </c>
      <c r="C6494" s="72"/>
      <c r="D6494" s="73">
        <v>360</v>
      </c>
      <c r="E6494" s="74">
        <v>0</v>
      </c>
      <c r="G6494" s="75">
        <v>0</v>
      </c>
      <c r="H6494" s="75">
        <v>0</v>
      </c>
      <c r="I6494" s="75">
        <v>0</v>
      </c>
      <c r="J6494" s="75">
        <v>0</v>
      </c>
      <c r="K6494" s="75">
        <v>0</v>
      </c>
      <c r="L6494" s="74" t="s">
        <v>674</v>
      </c>
      <c r="M6494" s="75">
        <v>0</v>
      </c>
      <c r="N6494" s="75">
        <v>0</v>
      </c>
      <c r="O6494" s="75">
        <v>0</v>
      </c>
      <c r="P6494" s="75">
        <v>0</v>
      </c>
      <c r="Q6494" s="75">
        <v>0</v>
      </c>
    </row>
    <row r="6495" spans="1:17" x14ac:dyDescent="0.2">
      <c r="A6495" s="19">
        <v>32306664</v>
      </c>
      <c r="B6495" s="19" t="s">
        <v>4298</v>
      </c>
      <c r="C6495" s="72"/>
      <c r="D6495" s="73">
        <v>71.25</v>
      </c>
      <c r="E6495" s="74">
        <v>0</v>
      </c>
      <c r="G6495" s="75">
        <v>0</v>
      </c>
      <c r="H6495" s="75">
        <v>0</v>
      </c>
      <c r="I6495" s="75">
        <v>0</v>
      </c>
      <c r="J6495" s="75">
        <v>0</v>
      </c>
      <c r="K6495" s="75">
        <v>0</v>
      </c>
      <c r="L6495" s="74" t="s">
        <v>674</v>
      </c>
      <c r="M6495" s="75">
        <v>0</v>
      </c>
      <c r="N6495" s="75">
        <v>0</v>
      </c>
      <c r="O6495" s="75">
        <v>0</v>
      </c>
      <c r="P6495" s="75">
        <v>0</v>
      </c>
      <c r="Q6495" s="75">
        <v>0</v>
      </c>
    </row>
    <row r="6496" spans="1:17" x14ac:dyDescent="0.2">
      <c r="A6496" s="19">
        <v>32306680</v>
      </c>
      <c r="B6496" s="19" t="s">
        <v>3630</v>
      </c>
      <c r="C6496" s="72"/>
      <c r="D6496" s="73">
        <v>111.75</v>
      </c>
      <c r="E6496" s="74">
        <v>0</v>
      </c>
      <c r="G6496" s="75">
        <v>63.797560000000004</v>
      </c>
      <c r="H6496" s="75">
        <v>290.16000000000003</v>
      </c>
      <c r="I6496" s="75">
        <v>280.8</v>
      </c>
      <c r="J6496" s="75">
        <v>265.2</v>
      </c>
      <c r="K6496" s="75">
        <v>218.39999999999998</v>
      </c>
      <c r="L6496" s="76">
        <v>120.36600000000001</v>
      </c>
      <c r="M6496" s="75">
        <v>280.8</v>
      </c>
      <c r="N6496" s="75">
        <v>280.8</v>
      </c>
      <c r="O6496" s="75">
        <v>280.8</v>
      </c>
      <c r="P6496" s="77">
        <v>63.797560000000004</v>
      </c>
      <c r="Q6496" s="77">
        <v>290.16000000000003</v>
      </c>
    </row>
    <row r="6497" spans="1:17" x14ac:dyDescent="0.2">
      <c r="A6497" s="19">
        <v>32306698</v>
      </c>
      <c r="B6497" s="19" t="s">
        <v>4519</v>
      </c>
      <c r="C6497" s="72"/>
      <c r="D6497" s="73">
        <v>3560.75</v>
      </c>
      <c r="E6497" s="74">
        <v>0</v>
      </c>
      <c r="G6497" s="75">
        <v>25.899432000000001</v>
      </c>
      <c r="H6497" s="75">
        <v>55.130400000000002</v>
      </c>
      <c r="I6497" s="75">
        <v>53.352000000000011</v>
      </c>
      <c r="J6497" s="75">
        <v>50.387999999999998</v>
      </c>
      <c r="K6497" s="75">
        <v>41.495999999999995</v>
      </c>
      <c r="L6497" s="74" t="s">
        <v>674</v>
      </c>
      <c r="M6497" s="75">
        <v>53.352000000000011</v>
      </c>
      <c r="N6497" s="75">
        <v>53.352000000000011</v>
      </c>
      <c r="O6497" s="75">
        <v>53.352000000000011</v>
      </c>
      <c r="P6497" s="75">
        <v>25.899432000000001</v>
      </c>
      <c r="Q6497" s="75">
        <v>55.130400000000002</v>
      </c>
    </row>
    <row r="6498" spans="1:17" x14ac:dyDescent="0.2">
      <c r="A6498" s="19">
        <v>32306706</v>
      </c>
      <c r="B6498" s="19" t="s">
        <v>3900</v>
      </c>
      <c r="C6498" s="72"/>
      <c r="D6498" s="73">
        <v>3501.75</v>
      </c>
      <c r="E6498" s="74">
        <v>0</v>
      </c>
      <c r="G6498" s="75">
        <v>1112.6881820000001</v>
      </c>
      <c r="H6498" s="75">
        <v>2368.5054000000005</v>
      </c>
      <c r="I6498" s="75">
        <v>2292.1020000000003</v>
      </c>
      <c r="J6498" s="75">
        <v>2164.7629999999999</v>
      </c>
      <c r="K6498" s="75">
        <v>1782.7460000000001</v>
      </c>
      <c r="L6498" s="74" t="s">
        <v>674</v>
      </c>
      <c r="M6498" s="75">
        <v>2292.1020000000003</v>
      </c>
      <c r="N6498" s="75">
        <v>2292.1020000000003</v>
      </c>
      <c r="O6498" s="75">
        <v>2292.1020000000003</v>
      </c>
      <c r="P6498" s="75">
        <v>1112.6881820000001</v>
      </c>
      <c r="Q6498" s="75">
        <v>2368.5054000000005</v>
      </c>
    </row>
    <row r="6499" spans="1:17" x14ac:dyDescent="0.2">
      <c r="A6499" s="19">
        <v>32306714</v>
      </c>
      <c r="B6499" s="19" t="s">
        <v>1040</v>
      </c>
      <c r="C6499" s="72"/>
      <c r="D6499" s="73">
        <v>127.25</v>
      </c>
      <c r="E6499" s="74">
        <v>0</v>
      </c>
      <c r="G6499" s="75">
        <v>27.197025</v>
      </c>
      <c r="H6499" s="75">
        <v>57.892500000000005</v>
      </c>
      <c r="I6499" s="75">
        <v>56.025000000000006</v>
      </c>
      <c r="J6499" s="75">
        <v>52.912500000000001</v>
      </c>
      <c r="K6499" s="75">
        <v>43.574999999999996</v>
      </c>
      <c r="L6499" s="74" t="s">
        <v>674</v>
      </c>
      <c r="M6499" s="75">
        <v>56.025000000000006</v>
      </c>
      <c r="N6499" s="75">
        <v>56.025000000000006</v>
      </c>
      <c r="O6499" s="75">
        <v>56.025000000000006</v>
      </c>
      <c r="P6499" s="75">
        <v>27.197025</v>
      </c>
      <c r="Q6499" s="75">
        <v>57.892500000000005</v>
      </c>
    </row>
    <row r="6500" spans="1:17" x14ac:dyDescent="0.2">
      <c r="A6500" s="19">
        <v>32306748</v>
      </c>
      <c r="B6500" s="19" t="s">
        <v>3515</v>
      </c>
      <c r="C6500" s="72"/>
      <c r="D6500" s="73">
        <v>22.75</v>
      </c>
      <c r="E6500" s="74">
        <v>0</v>
      </c>
      <c r="G6500" s="75">
        <v>24.029500000000002</v>
      </c>
      <c r="H6500" s="75">
        <v>51.150000000000006</v>
      </c>
      <c r="I6500" s="75">
        <v>49.500000000000007</v>
      </c>
      <c r="J6500" s="75">
        <v>46.75</v>
      </c>
      <c r="K6500" s="75">
        <v>38.5</v>
      </c>
      <c r="L6500" s="74" t="s">
        <v>674</v>
      </c>
      <c r="M6500" s="75">
        <v>49.500000000000007</v>
      </c>
      <c r="N6500" s="75">
        <v>49.500000000000007</v>
      </c>
      <c r="O6500" s="75">
        <v>49.500000000000007</v>
      </c>
      <c r="P6500" s="75">
        <v>24.029500000000002</v>
      </c>
      <c r="Q6500" s="75">
        <v>51.150000000000006</v>
      </c>
    </row>
    <row r="6501" spans="1:17" x14ac:dyDescent="0.2">
      <c r="A6501" s="19">
        <v>32306755</v>
      </c>
      <c r="B6501" s="19" t="s">
        <v>4720</v>
      </c>
      <c r="C6501" s="72"/>
      <c r="D6501" s="73">
        <v>7.75</v>
      </c>
      <c r="E6501" s="74">
        <v>0</v>
      </c>
      <c r="G6501" s="75">
        <v>13.653125000000001</v>
      </c>
      <c r="H6501" s="75">
        <v>29.0625</v>
      </c>
      <c r="I6501" s="75">
        <v>28.125000000000004</v>
      </c>
      <c r="J6501" s="75">
        <v>26.5625</v>
      </c>
      <c r="K6501" s="75">
        <v>21.875</v>
      </c>
      <c r="L6501" s="74" t="s">
        <v>674</v>
      </c>
      <c r="M6501" s="75">
        <v>28.125000000000004</v>
      </c>
      <c r="N6501" s="75">
        <v>28.125000000000004</v>
      </c>
      <c r="O6501" s="75">
        <v>28.125000000000004</v>
      </c>
      <c r="P6501" s="75">
        <v>13.653125000000001</v>
      </c>
      <c r="Q6501" s="75">
        <v>29.0625</v>
      </c>
    </row>
    <row r="6502" spans="1:17" x14ac:dyDescent="0.2">
      <c r="A6502" s="19">
        <v>32306763</v>
      </c>
      <c r="B6502" s="19" t="s">
        <v>1991</v>
      </c>
      <c r="C6502" s="72"/>
      <c r="D6502" s="73">
        <v>1.25</v>
      </c>
      <c r="E6502" s="74">
        <v>0</v>
      </c>
      <c r="G6502" s="75">
        <v>11.7963</v>
      </c>
      <c r="H6502" s="75">
        <v>25.110000000000003</v>
      </c>
      <c r="I6502" s="75">
        <v>24.300000000000004</v>
      </c>
      <c r="J6502" s="75">
        <v>22.95</v>
      </c>
      <c r="K6502" s="75">
        <v>18.899999999999999</v>
      </c>
      <c r="L6502" s="74" t="s">
        <v>674</v>
      </c>
      <c r="M6502" s="75">
        <v>24.300000000000004</v>
      </c>
      <c r="N6502" s="75">
        <v>24.300000000000004</v>
      </c>
      <c r="O6502" s="75">
        <v>24.300000000000004</v>
      </c>
      <c r="P6502" s="75">
        <v>11.7963</v>
      </c>
      <c r="Q6502" s="75">
        <v>25.110000000000003</v>
      </c>
    </row>
    <row r="6503" spans="1:17" x14ac:dyDescent="0.2">
      <c r="A6503" s="19">
        <v>32306771</v>
      </c>
      <c r="B6503" s="19" t="s">
        <v>771</v>
      </c>
      <c r="C6503" s="20">
        <v>36591</v>
      </c>
      <c r="D6503" s="73">
        <v>114</v>
      </c>
      <c r="E6503" s="74">
        <v>133.5265</v>
      </c>
      <c r="G6503" s="75">
        <v>86.134309999999999</v>
      </c>
      <c r="H6503" s="75">
        <v>384.32250000000005</v>
      </c>
      <c r="I6503" s="75">
        <v>371.92500000000001</v>
      </c>
      <c r="J6503" s="75">
        <v>351.26249999999999</v>
      </c>
      <c r="K6503" s="75">
        <v>289.27499999999998</v>
      </c>
      <c r="L6503" s="76">
        <v>100.872</v>
      </c>
      <c r="M6503" s="75">
        <v>371.92500000000001</v>
      </c>
      <c r="N6503" s="75">
        <v>371.92500000000001</v>
      </c>
      <c r="O6503" s="75">
        <v>371.92500000000001</v>
      </c>
      <c r="P6503" s="77">
        <v>86.134309999999999</v>
      </c>
      <c r="Q6503" s="77">
        <v>384.32250000000005</v>
      </c>
    </row>
    <row r="6504" spans="1:17" x14ac:dyDescent="0.2">
      <c r="A6504" s="19">
        <v>32306789</v>
      </c>
      <c r="B6504" s="19" t="s">
        <v>2755</v>
      </c>
      <c r="C6504" s="72"/>
      <c r="D6504" s="73">
        <v>121</v>
      </c>
      <c r="E6504" s="74">
        <v>0</v>
      </c>
      <c r="G6504" s="75">
        <v>86.134309999999999</v>
      </c>
      <c r="H6504" s="75">
        <v>414.76140000000004</v>
      </c>
      <c r="I6504" s="75">
        <v>401.38200000000001</v>
      </c>
      <c r="J6504" s="75">
        <v>379.08300000000003</v>
      </c>
      <c r="K6504" s="75">
        <v>312.18599999999998</v>
      </c>
      <c r="L6504" s="76">
        <v>100.872</v>
      </c>
      <c r="M6504" s="75">
        <v>401.38200000000001</v>
      </c>
      <c r="N6504" s="75">
        <v>401.38200000000001</v>
      </c>
      <c r="O6504" s="75">
        <v>401.38200000000001</v>
      </c>
      <c r="P6504" s="77">
        <v>86.134309999999999</v>
      </c>
      <c r="Q6504" s="77">
        <v>414.76140000000004</v>
      </c>
    </row>
    <row r="6505" spans="1:17" x14ac:dyDescent="0.2">
      <c r="A6505" s="19">
        <v>32306789</v>
      </c>
      <c r="B6505" s="19" t="s">
        <v>2755</v>
      </c>
      <c r="C6505" s="72"/>
      <c r="D6505" s="73">
        <v>121</v>
      </c>
      <c r="E6505" s="74">
        <v>0</v>
      </c>
      <c r="G6505" s="75">
        <v>86.134309999999999</v>
      </c>
      <c r="H6505" s="75">
        <v>414.76140000000004</v>
      </c>
      <c r="I6505" s="75">
        <v>401.38200000000001</v>
      </c>
      <c r="J6505" s="75">
        <v>379.08300000000003</v>
      </c>
      <c r="K6505" s="75">
        <v>312.18599999999998</v>
      </c>
      <c r="L6505" s="76">
        <v>100.872</v>
      </c>
      <c r="M6505" s="75">
        <v>401.38200000000001</v>
      </c>
      <c r="N6505" s="75">
        <v>401.38200000000001</v>
      </c>
      <c r="O6505" s="75">
        <v>401.38200000000001</v>
      </c>
      <c r="P6505" s="77">
        <v>86.134309999999999</v>
      </c>
      <c r="Q6505" s="77">
        <v>414.76140000000004</v>
      </c>
    </row>
    <row r="6506" spans="1:17" x14ac:dyDescent="0.2">
      <c r="A6506" s="19">
        <v>32306797</v>
      </c>
      <c r="B6506" s="19" t="s">
        <v>3700</v>
      </c>
      <c r="C6506" s="20">
        <v>96523</v>
      </c>
      <c r="D6506" s="73">
        <v>214</v>
      </c>
      <c r="E6506" s="74">
        <v>66.10199999999999</v>
      </c>
      <c r="G6506" s="75">
        <v>0</v>
      </c>
      <c r="H6506" s="75">
        <v>0</v>
      </c>
      <c r="I6506" s="75">
        <v>0</v>
      </c>
      <c r="J6506" s="75">
        <v>0</v>
      </c>
      <c r="K6506" s="75">
        <v>0</v>
      </c>
      <c r="L6506" s="74" t="s">
        <v>674</v>
      </c>
      <c r="M6506" s="75">
        <v>0</v>
      </c>
      <c r="N6506" s="75">
        <v>0</v>
      </c>
      <c r="O6506" s="75">
        <v>0</v>
      </c>
      <c r="P6506" s="75">
        <v>0</v>
      </c>
      <c r="Q6506" s="75">
        <v>0</v>
      </c>
    </row>
    <row r="6507" spans="1:17" x14ac:dyDescent="0.2">
      <c r="A6507" s="19">
        <v>32306839</v>
      </c>
      <c r="B6507" s="19" t="s">
        <v>4508</v>
      </c>
      <c r="C6507" s="72"/>
      <c r="D6507" s="73">
        <v>36</v>
      </c>
      <c r="E6507" s="74">
        <v>0</v>
      </c>
      <c r="G6507" s="75">
        <v>242.14745600000001</v>
      </c>
      <c r="H6507" s="75">
        <v>515.44320000000005</v>
      </c>
      <c r="I6507" s="75">
        <v>498.81600000000009</v>
      </c>
      <c r="J6507" s="75">
        <v>471.10399999999998</v>
      </c>
      <c r="K6507" s="75">
        <v>387.96799999999996</v>
      </c>
      <c r="L6507" s="74" t="s">
        <v>674</v>
      </c>
      <c r="M6507" s="75">
        <v>498.81600000000009</v>
      </c>
      <c r="N6507" s="75">
        <v>498.81600000000009</v>
      </c>
      <c r="O6507" s="75">
        <v>498.81600000000009</v>
      </c>
      <c r="P6507" s="75">
        <v>242.14745600000001</v>
      </c>
      <c r="Q6507" s="75">
        <v>515.44320000000005</v>
      </c>
    </row>
    <row r="6508" spans="1:17" x14ac:dyDescent="0.2">
      <c r="A6508" s="19">
        <v>32306888</v>
      </c>
      <c r="B6508" s="19" t="s">
        <v>3684</v>
      </c>
      <c r="C6508" s="72"/>
      <c r="D6508" s="73">
        <v>771.25</v>
      </c>
      <c r="E6508" s="74">
        <v>0</v>
      </c>
      <c r="G6508" s="75">
        <v>382.81178000000006</v>
      </c>
      <c r="H6508" s="75">
        <v>814.8660000000001</v>
      </c>
      <c r="I6508" s="75">
        <v>788.58000000000015</v>
      </c>
      <c r="J6508" s="75">
        <v>744.77</v>
      </c>
      <c r="K6508" s="75">
        <v>613.34</v>
      </c>
      <c r="L6508" s="74" t="s">
        <v>674</v>
      </c>
      <c r="M6508" s="75">
        <v>788.58000000000015</v>
      </c>
      <c r="N6508" s="75">
        <v>788.58000000000015</v>
      </c>
      <c r="O6508" s="75">
        <v>788.58000000000015</v>
      </c>
      <c r="P6508" s="75">
        <v>382.81178000000006</v>
      </c>
      <c r="Q6508" s="75">
        <v>814.8660000000001</v>
      </c>
    </row>
    <row r="6509" spans="1:17" x14ac:dyDescent="0.2">
      <c r="A6509" s="19">
        <v>32306896</v>
      </c>
      <c r="B6509" s="19" t="s">
        <v>1151</v>
      </c>
      <c r="C6509" s="72"/>
      <c r="D6509" s="73">
        <v>136</v>
      </c>
      <c r="E6509" s="74">
        <v>0</v>
      </c>
      <c r="G6509" s="75">
        <v>114.84353400000001</v>
      </c>
      <c r="H6509" s="75">
        <v>244.45980000000003</v>
      </c>
      <c r="I6509" s="75">
        <v>236.57400000000004</v>
      </c>
      <c r="J6509" s="75">
        <v>223.43100000000001</v>
      </c>
      <c r="K6509" s="75">
        <v>184.00200000000001</v>
      </c>
      <c r="L6509" s="74" t="s">
        <v>674</v>
      </c>
      <c r="M6509" s="75">
        <v>236.57400000000004</v>
      </c>
      <c r="N6509" s="75">
        <v>236.57400000000004</v>
      </c>
      <c r="O6509" s="75">
        <v>236.57400000000004</v>
      </c>
      <c r="P6509" s="75">
        <v>114.84353400000001</v>
      </c>
      <c r="Q6509" s="75">
        <v>244.45980000000003</v>
      </c>
    </row>
    <row r="6510" spans="1:17" x14ac:dyDescent="0.2">
      <c r="A6510" s="19">
        <v>32306904</v>
      </c>
      <c r="B6510" s="19" t="s">
        <v>5495</v>
      </c>
      <c r="C6510" s="20">
        <v>99153</v>
      </c>
      <c r="D6510" s="73">
        <v>59.5</v>
      </c>
      <c r="E6510" s="74">
        <v>0</v>
      </c>
      <c r="G6510" s="75">
        <v>162.09863799999999</v>
      </c>
      <c r="H6510" s="75">
        <v>345.04860000000002</v>
      </c>
      <c r="I6510" s="75">
        <v>333.91800000000001</v>
      </c>
      <c r="J6510" s="75">
        <v>315.36699999999996</v>
      </c>
      <c r="K6510" s="75">
        <v>259.714</v>
      </c>
      <c r="L6510" s="74" t="s">
        <v>674</v>
      </c>
      <c r="M6510" s="75">
        <v>333.91800000000001</v>
      </c>
      <c r="N6510" s="75">
        <v>333.91800000000001</v>
      </c>
      <c r="O6510" s="75">
        <v>333.91800000000001</v>
      </c>
      <c r="P6510" s="75">
        <v>162.09863799999999</v>
      </c>
      <c r="Q6510" s="75">
        <v>345.04860000000002</v>
      </c>
    </row>
    <row r="6511" spans="1:17" x14ac:dyDescent="0.2">
      <c r="A6511" s="19">
        <v>32306920</v>
      </c>
      <c r="B6511" s="19" t="s">
        <v>4571</v>
      </c>
      <c r="C6511" s="72"/>
      <c r="D6511" s="73">
        <v>41.25</v>
      </c>
      <c r="E6511" s="74">
        <v>0</v>
      </c>
      <c r="G6511" s="75">
        <v>0</v>
      </c>
      <c r="H6511" s="75">
        <v>0</v>
      </c>
      <c r="I6511" s="75">
        <v>0</v>
      </c>
      <c r="J6511" s="75">
        <v>0</v>
      </c>
      <c r="K6511" s="75">
        <v>0</v>
      </c>
      <c r="L6511" s="74" t="s">
        <v>674</v>
      </c>
      <c r="M6511" s="75">
        <v>0</v>
      </c>
      <c r="N6511" s="75">
        <v>0</v>
      </c>
      <c r="O6511" s="75">
        <v>0</v>
      </c>
      <c r="P6511" s="75">
        <v>0</v>
      </c>
      <c r="Q6511" s="75">
        <v>0</v>
      </c>
    </row>
    <row r="6512" spans="1:17" x14ac:dyDescent="0.2">
      <c r="A6512" s="19">
        <v>32306938</v>
      </c>
      <c r="B6512" s="19" t="s">
        <v>1223</v>
      </c>
      <c r="C6512" s="72"/>
      <c r="D6512" s="73">
        <v>60.5</v>
      </c>
      <c r="E6512" s="74">
        <v>0</v>
      </c>
      <c r="G6512" s="75">
        <v>323.28406000000001</v>
      </c>
      <c r="H6512" s="75">
        <v>1644.24</v>
      </c>
      <c r="I6512" s="75">
        <v>1591.2</v>
      </c>
      <c r="J6512" s="75">
        <v>1502.8</v>
      </c>
      <c r="K6512" s="75">
        <v>1237.5999999999999</v>
      </c>
      <c r="L6512" s="76">
        <v>1594.395</v>
      </c>
      <c r="M6512" s="75">
        <v>1591.2</v>
      </c>
      <c r="N6512" s="75">
        <v>1591.2</v>
      </c>
      <c r="O6512" s="75">
        <v>1591.2</v>
      </c>
      <c r="P6512" s="77">
        <v>323.28406000000001</v>
      </c>
      <c r="Q6512" s="77">
        <v>1644.24</v>
      </c>
    </row>
    <row r="6513" spans="1:17" x14ac:dyDescent="0.2">
      <c r="A6513" s="19">
        <v>32306946</v>
      </c>
      <c r="B6513" s="19" t="s">
        <v>3560</v>
      </c>
      <c r="C6513" s="72"/>
      <c r="D6513" s="73">
        <v>47.25</v>
      </c>
      <c r="E6513" s="74">
        <v>0</v>
      </c>
      <c r="G6513" s="75">
        <v>629.34505999999999</v>
      </c>
      <c r="H6513" s="75">
        <v>1366.7745000000002</v>
      </c>
      <c r="I6513" s="75">
        <v>1322.6850000000002</v>
      </c>
      <c r="J6513" s="75">
        <v>1249.2025000000001</v>
      </c>
      <c r="K6513" s="75">
        <v>1028.7550000000001</v>
      </c>
      <c r="L6513" s="76">
        <v>331.31700000000001</v>
      </c>
      <c r="M6513" s="75">
        <v>1322.6850000000002</v>
      </c>
      <c r="N6513" s="75">
        <v>1322.6850000000002</v>
      </c>
      <c r="O6513" s="75">
        <v>1322.6850000000002</v>
      </c>
      <c r="P6513" s="77">
        <v>331.31700000000001</v>
      </c>
      <c r="Q6513" s="77">
        <v>1366.7745000000002</v>
      </c>
    </row>
    <row r="6514" spans="1:17" x14ac:dyDescent="0.2">
      <c r="A6514" s="19">
        <v>32306953</v>
      </c>
      <c r="B6514" s="19" t="s">
        <v>2415</v>
      </c>
      <c r="C6514" s="72"/>
      <c r="D6514" s="73">
        <v>3.75</v>
      </c>
      <c r="E6514" s="74">
        <v>0</v>
      </c>
      <c r="G6514" s="75">
        <v>29.272300000000001</v>
      </c>
      <c r="H6514" s="75">
        <v>62.31</v>
      </c>
      <c r="I6514" s="75">
        <v>60.300000000000011</v>
      </c>
      <c r="J6514" s="75">
        <v>56.949999999999996</v>
      </c>
      <c r="K6514" s="75">
        <v>46.9</v>
      </c>
      <c r="L6514" s="74" t="s">
        <v>674</v>
      </c>
      <c r="M6514" s="75">
        <v>60.300000000000011</v>
      </c>
      <c r="N6514" s="75">
        <v>60.300000000000011</v>
      </c>
      <c r="O6514" s="75">
        <v>60.300000000000011</v>
      </c>
      <c r="P6514" s="75">
        <v>29.272300000000001</v>
      </c>
      <c r="Q6514" s="75">
        <v>62.31</v>
      </c>
    </row>
    <row r="6515" spans="1:17" x14ac:dyDescent="0.2">
      <c r="A6515" s="19">
        <v>32306961</v>
      </c>
      <c r="B6515" s="19" t="s">
        <v>1488</v>
      </c>
      <c r="C6515" s="72"/>
      <c r="D6515" s="73">
        <v>22.75</v>
      </c>
      <c r="E6515" s="74">
        <v>0</v>
      </c>
      <c r="G6515" s="75">
        <v>2.05308</v>
      </c>
      <c r="H6515" s="75">
        <v>56.906700000000001</v>
      </c>
      <c r="I6515" s="75">
        <v>55.070999999999998</v>
      </c>
      <c r="J6515" s="75">
        <v>52.011499999999998</v>
      </c>
      <c r="K6515" s="75">
        <v>42.832999999999998</v>
      </c>
      <c r="L6515" s="76">
        <v>0</v>
      </c>
      <c r="M6515" s="75">
        <v>55.070999999999998</v>
      </c>
      <c r="N6515" s="75">
        <v>55.070999999999998</v>
      </c>
      <c r="O6515" s="75">
        <v>55.070999999999998</v>
      </c>
      <c r="P6515" s="77">
        <v>0</v>
      </c>
      <c r="Q6515" s="77">
        <v>56.906700000000001</v>
      </c>
    </row>
    <row r="6516" spans="1:17" x14ac:dyDescent="0.2">
      <c r="A6516" s="19">
        <v>32306979</v>
      </c>
      <c r="B6516" s="19" t="s">
        <v>4172</v>
      </c>
      <c r="C6516" s="72"/>
      <c r="D6516" s="73">
        <v>83.5</v>
      </c>
      <c r="E6516" s="74">
        <v>0</v>
      </c>
      <c r="G6516" s="75">
        <v>7.2428100000000004</v>
      </c>
      <c r="H6516" s="75">
        <v>114.15750000000001</v>
      </c>
      <c r="I6516" s="75">
        <v>110.47500000000001</v>
      </c>
      <c r="J6516" s="75">
        <v>104.33749999999999</v>
      </c>
      <c r="K6516" s="75">
        <v>85.924999999999997</v>
      </c>
      <c r="L6516" s="76">
        <v>0</v>
      </c>
      <c r="M6516" s="75">
        <v>110.47500000000001</v>
      </c>
      <c r="N6516" s="75">
        <v>110.47500000000001</v>
      </c>
      <c r="O6516" s="75">
        <v>110.47500000000001</v>
      </c>
      <c r="P6516" s="77">
        <v>0</v>
      </c>
      <c r="Q6516" s="77">
        <v>114.15750000000001</v>
      </c>
    </row>
    <row r="6517" spans="1:17" x14ac:dyDescent="0.2">
      <c r="A6517" s="19">
        <v>32306987</v>
      </c>
      <c r="B6517" s="19" t="s">
        <v>4173</v>
      </c>
      <c r="C6517" s="72"/>
      <c r="D6517" s="73">
        <v>83.5</v>
      </c>
      <c r="E6517" s="74">
        <v>0</v>
      </c>
      <c r="G6517" s="75">
        <v>6.6154799999999998</v>
      </c>
      <c r="H6517" s="75">
        <v>24.18</v>
      </c>
      <c r="I6517" s="75">
        <v>23.400000000000002</v>
      </c>
      <c r="J6517" s="75">
        <v>22.099999999999998</v>
      </c>
      <c r="K6517" s="75">
        <v>18.2</v>
      </c>
      <c r="L6517" s="76">
        <v>0</v>
      </c>
      <c r="M6517" s="75">
        <v>23.400000000000002</v>
      </c>
      <c r="N6517" s="75">
        <v>23.400000000000002</v>
      </c>
      <c r="O6517" s="75">
        <v>23.400000000000002</v>
      </c>
      <c r="P6517" s="77">
        <v>0</v>
      </c>
      <c r="Q6517" s="77">
        <v>24.18</v>
      </c>
    </row>
    <row r="6518" spans="1:17" x14ac:dyDescent="0.2">
      <c r="A6518" s="19">
        <v>32307027</v>
      </c>
      <c r="B6518" s="19" t="s">
        <v>3071</v>
      </c>
      <c r="C6518" s="72"/>
      <c r="D6518" s="73">
        <v>59</v>
      </c>
      <c r="E6518" s="74">
        <v>0</v>
      </c>
      <c r="G6518" s="75">
        <v>6.6154799999999998</v>
      </c>
      <c r="H6518" s="75">
        <v>25.807500000000001</v>
      </c>
      <c r="I6518" s="75">
        <v>24.975000000000001</v>
      </c>
      <c r="J6518" s="75">
        <v>23.587499999999999</v>
      </c>
      <c r="K6518" s="75">
        <v>19.424999999999997</v>
      </c>
      <c r="L6518" s="76">
        <v>0</v>
      </c>
      <c r="M6518" s="75">
        <v>24.975000000000001</v>
      </c>
      <c r="N6518" s="75">
        <v>24.975000000000001</v>
      </c>
      <c r="O6518" s="75">
        <v>24.975000000000001</v>
      </c>
      <c r="P6518" s="77">
        <v>0</v>
      </c>
      <c r="Q6518" s="77">
        <v>25.807500000000001</v>
      </c>
    </row>
    <row r="6519" spans="1:17" x14ac:dyDescent="0.2">
      <c r="A6519" s="19">
        <v>32307340</v>
      </c>
      <c r="B6519" s="19" t="s">
        <v>3072</v>
      </c>
      <c r="C6519" s="72"/>
      <c r="D6519" s="73">
        <v>46.25</v>
      </c>
      <c r="E6519" s="74">
        <v>0</v>
      </c>
      <c r="G6519" s="75">
        <v>6.6154799999999998</v>
      </c>
      <c r="H6519" s="75">
        <v>24.18</v>
      </c>
      <c r="I6519" s="75">
        <v>23.400000000000002</v>
      </c>
      <c r="J6519" s="75">
        <v>22.099999999999998</v>
      </c>
      <c r="K6519" s="75">
        <v>18.2</v>
      </c>
      <c r="L6519" s="76">
        <v>0</v>
      </c>
      <c r="M6519" s="75">
        <v>23.400000000000002</v>
      </c>
      <c r="N6519" s="75">
        <v>23.400000000000002</v>
      </c>
      <c r="O6519" s="75">
        <v>23.400000000000002</v>
      </c>
      <c r="P6519" s="77">
        <v>0</v>
      </c>
      <c r="Q6519" s="77">
        <v>24.18</v>
      </c>
    </row>
    <row r="6520" spans="1:17" x14ac:dyDescent="0.2">
      <c r="A6520" s="19">
        <v>32307365</v>
      </c>
      <c r="B6520" s="19" t="s">
        <v>3971</v>
      </c>
      <c r="C6520" s="72"/>
      <c r="D6520" s="73">
        <v>47.25</v>
      </c>
      <c r="E6520" s="74">
        <v>0</v>
      </c>
      <c r="G6520" s="75">
        <v>6.6154799999999998</v>
      </c>
      <c r="H6520" s="75">
        <v>24.124200000000002</v>
      </c>
      <c r="I6520" s="75">
        <v>23.346</v>
      </c>
      <c r="J6520" s="75">
        <v>22.048999999999999</v>
      </c>
      <c r="K6520" s="75">
        <v>18.158000000000001</v>
      </c>
      <c r="L6520" s="76">
        <v>0</v>
      </c>
      <c r="M6520" s="75">
        <v>23.346</v>
      </c>
      <c r="N6520" s="75">
        <v>23.346</v>
      </c>
      <c r="O6520" s="75">
        <v>23.346</v>
      </c>
      <c r="P6520" s="77">
        <v>0</v>
      </c>
      <c r="Q6520" s="77">
        <v>24.124200000000002</v>
      </c>
    </row>
    <row r="6521" spans="1:17" x14ac:dyDescent="0.2">
      <c r="A6521" s="19">
        <v>32307373</v>
      </c>
      <c r="B6521" s="19" t="s">
        <v>3970</v>
      </c>
      <c r="C6521" s="72"/>
      <c r="D6521" s="73">
        <v>47.25</v>
      </c>
      <c r="E6521" s="74">
        <v>0</v>
      </c>
      <c r="G6521" s="75">
        <v>6.6154799999999998</v>
      </c>
      <c r="H6521" s="75">
        <v>24.18</v>
      </c>
      <c r="I6521" s="75">
        <v>23.400000000000002</v>
      </c>
      <c r="J6521" s="75">
        <v>22.099999999999998</v>
      </c>
      <c r="K6521" s="75">
        <v>18.2</v>
      </c>
      <c r="L6521" s="76">
        <v>0</v>
      </c>
      <c r="M6521" s="75">
        <v>23.400000000000002</v>
      </c>
      <c r="N6521" s="75">
        <v>23.400000000000002</v>
      </c>
      <c r="O6521" s="75">
        <v>23.400000000000002</v>
      </c>
      <c r="P6521" s="77">
        <v>0</v>
      </c>
      <c r="Q6521" s="77">
        <v>24.18</v>
      </c>
    </row>
    <row r="6522" spans="1:17" x14ac:dyDescent="0.2">
      <c r="A6522" s="19">
        <v>32307381</v>
      </c>
      <c r="B6522" s="19" t="s">
        <v>3740</v>
      </c>
      <c r="C6522" s="72"/>
      <c r="D6522" s="73">
        <v>126</v>
      </c>
      <c r="E6522" s="74">
        <v>0</v>
      </c>
      <c r="G6522" s="75">
        <v>6.6154799999999998</v>
      </c>
      <c r="H6522" s="75">
        <v>24.18</v>
      </c>
      <c r="I6522" s="75">
        <v>23.400000000000002</v>
      </c>
      <c r="J6522" s="75">
        <v>22.099999999999998</v>
      </c>
      <c r="K6522" s="75">
        <v>18.2</v>
      </c>
      <c r="L6522" s="76">
        <v>0</v>
      </c>
      <c r="M6522" s="75">
        <v>23.400000000000002</v>
      </c>
      <c r="N6522" s="75">
        <v>23.400000000000002</v>
      </c>
      <c r="O6522" s="75">
        <v>23.400000000000002</v>
      </c>
      <c r="P6522" s="77">
        <v>0</v>
      </c>
      <c r="Q6522" s="77">
        <v>24.18</v>
      </c>
    </row>
    <row r="6523" spans="1:17" x14ac:dyDescent="0.2">
      <c r="A6523" s="19">
        <v>32307399</v>
      </c>
      <c r="B6523" s="19" t="s">
        <v>1529</v>
      </c>
      <c r="C6523" s="72"/>
      <c r="D6523" s="73">
        <v>69.5</v>
      </c>
      <c r="E6523" s="74">
        <v>0</v>
      </c>
      <c r="G6523" s="75">
        <v>6.6154799999999998</v>
      </c>
      <c r="H6523" s="75">
        <v>24.18</v>
      </c>
      <c r="I6523" s="75">
        <v>23.400000000000002</v>
      </c>
      <c r="J6523" s="75">
        <v>22.099999999999998</v>
      </c>
      <c r="K6523" s="75">
        <v>18.2</v>
      </c>
      <c r="L6523" s="76">
        <v>0</v>
      </c>
      <c r="M6523" s="75">
        <v>23.400000000000002</v>
      </c>
      <c r="N6523" s="75">
        <v>23.400000000000002</v>
      </c>
      <c r="O6523" s="75">
        <v>23.400000000000002</v>
      </c>
      <c r="P6523" s="77">
        <v>0</v>
      </c>
      <c r="Q6523" s="77">
        <v>24.18</v>
      </c>
    </row>
    <row r="6524" spans="1:17" x14ac:dyDescent="0.2">
      <c r="A6524" s="19">
        <v>32307407</v>
      </c>
      <c r="B6524" s="19" t="s">
        <v>3370</v>
      </c>
      <c r="C6524" s="72"/>
      <c r="D6524" s="73">
        <v>8.5</v>
      </c>
      <c r="E6524" s="74">
        <v>0</v>
      </c>
      <c r="G6524" s="75">
        <v>0</v>
      </c>
      <c r="H6524" s="75">
        <v>29.992500000000003</v>
      </c>
      <c r="I6524" s="75">
        <v>29.025000000000002</v>
      </c>
      <c r="J6524" s="75">
        <v>27.412499999999998</v>
      </c>
      <c r="K6524" s="75">
        <v>22.574999999999999</v>
      </c>
      <c r="L6524" s="76">
        <v>0</v>
      </c>
      <c r="M6524" s="75">
        <v>29.025000000000002</v>
      </c>
      <c r="N6524" s="75">
        <v>29.025000000000002</v>
      </c>
      <c r="O6524" s="75">
        <v>29.025000000000002</v>
      </c>
      <c r="P6524" s="77">
        <v>0</v>
      </c>
      <c r="Q6524" s="77">
        <v>29.992500000000003</v>
      </c>
    </row>
    <row r="6525" spans="1:17" x14ac:dyDescent="0.2">
      <c r="A6525" s="19">
        <v>32307415</v>
      </c>
      <c r="B6525" s="19" t="s">
        <v>2438</v>
      </c>
      <c r="C6525" s="72"/>
      <c r="D6525" s="73">
        <v>116</v>
      </c>
      <c r="E6525" s="74">
        <v>0</v>
      </c>
      <c r="G6525" s="75">
        <v>0</v>
      </c>
      <c r="H6525" s="75">
        <v>29.992500000000003</v>
      </c>
      <c r="I6525" s="75">
        <v>29.025000000000002</v>
      </c>
      <c r="J6525" s="75">
        <v>27.412499999999998</v>
      </c>
      <c r="K6525" s="75">
        <v>22.574999999999999</v>
      </c>
      <c r="L6525" s="76">
        <v>0</v>
      </c>
      <c r="M6525" s="75">
        <v>29.025000000000002</v>
      </c>
      <c r="N6525" s="75">
        <v>29.025000000000002</v>
      </c>
      <c r="O6525" s="75">
        <v>29.025000000000002</v>
      </c>
      <c r="P6525" s="77">
        <v>0</v>
      </c>
      <c r="Q6525" s="77">
        <v>29.992500000000003</v>
      </c>
    </row>
    <row r="6526" spans="1:17" x14ac:dyDescent="0.2">
      <c r="A6526" s="19">
        <v>32307423</v>
      </c>
      <c r="B6526" s="19" t="s">
        <v>2437</v>
      </c>
      <c r="C6526" s="72"/>
      <c r="D6526" s="73">
        <v>116</v>
      </c>
      <c r="E6526" s="74">
        <v>0</v>
      </c>
      <c r="G6526" s="75">
        <v>0</v>
      </c>
      <c r="H6526" s="75">
        <v>29.992500000000003</v>
      </c>
      <c r="I6526" s="75">
        <v>29.025000000000002</v>
      </c>
      <c r="J6526" s="75">
        <v>27.412499999999998</v>
      </c>
      <c r="K6526" s="75">
        <v>22.574999999999999</v>
      </c>
      <c r="L6526" s="76">
        <v>0</v>
      </c>
      <c r="M6526" s="75">
        <v>29.025000000000002</v>
      </c>
      <c r="N6526" s="75">
        <v>29.025000000000002</v>
      </c>
      <c r="O6526" s="75">
        <v>29.025000000000002</v>
      </c>
      <c r="P6526" s="77">
        <v>0</v>
      </c>
      <c r="Q6526" s="77">
        <v>29.992500000000003</v>
      </c>
    </row>
    <row r="6527" spans="1:17" x14ac:dyDescent="0.2">
      <c r="A6527" s="19">
        <v>32307431</v>
      </c>
      <c r="B6527" s="19" t="s">
        <v>2911</v>
      </c>
      <c r="C6527" s="72"/>
      <c r="D6527" s="73">
        <v>589.75</v>
      </c>
      <c r="E6527" s="74">
        <v>0</v>
      </c>
      <c r="G6527" s="75">
        <v>0</v>
      </c>
      <c r="H6527" s="75">
        <v>29.992500000000003</v>
      </c>
      <c r="I6527" s="75">
        <v>29.025000000000002</v>
      </c>
      <c r="J6527" s="75">
        <v>27.412499999999998</v>
      </c>
      <c r="K6527" s="75">
        <v>22.574999999999999</v>
      </c>
      <c r="L6527" s="76">
        <v>0</v>
      </c>
      <c r="M6527" s="75">
        <v>29.025000000000002</v>
      </c>
      <c r="N6527" s="75">
        <v>29.025000000000002</v>
      </c>
      <c r="O6527" s="75">
        <v>29.025000000000002</v>
      </c>
      <c r="P6527" s="77">
        <v>0</v>
      </c>
      <c r="Q6527" s="77">
        <v>29.992500000000003</v>
      </c>
    </row>
    <row r="6528" spans="1:17" x14ac:dyDescent="0.2">
      <c r="A6528" s="19">
        <v>32308512</v>
      </c>
      <c r="B6528" s="19" t="s">
        <v>3421</v>
      </c>
      <c r="C6528" s="72"/>
      <c r="D6528" s="73">
        <v>43.5</v>
      </c>
      <c r="E6528" s="74">
        <v>0</v>
      </c>
      <c r="G6528" s="75">
        <v>0</v>
      </c>
      <c r="H6528" s="75">
        <v>29.992500000000003</v>
      </c>
      <c r="I6528" s="75">
        <v>29.025000000000002</v>
      </c>
      <c r="J6528" s="75">
        <v>27.412499999999998</v>
      </c>
      <c r="K6528" s="75">
        <v>22.574999999999999</v>
      </c>
      <c r="L6528" s="76">
        <v>0</v>
      </c>
      <c r="M6528" s="75">
        <v>29.025000000000002</v>
      </c>
      <c r="N6528" s="75">
        <v>29.025000000000002</v>
      </c>
      <c r="O6528" s="75">
        <v>29.025000000000002</v>
      </c>
      <c r="P6528" s="77">
        <v>0</v>
      </c>
      <c r="Q6528" s="77">
        <v>29.992500000000003</v>
      </c>
    </row>
    <row r="6529" spans="1:17" x14ac:dyDescent="0.2">
      <c r="A6529" s="19">
        <v>32308520</v>
      </c>
      <c r="B6529" s="19" t="s">
        <v>816</v>
      </c>
      <c r="C6529" s="20">
        <v>14040</v>
      </c>
      <c r="D6529" s="73">
        <v>1914</v>
      </c>
      <c r="E6529" s="74">
        <v>1984.7389999999998</v>
      </c>
      <c r="G6529" s="75">
        <v>16.367609999999999</v>
      </c>
      <c r="H6529" s="75">
        <v>43.71</v>
      </c>
      <c r="I6529" s="75">
        <v>42.300000000000004</v>
      </c>
      <c r="J6529" s="75">
        <v>39.949999999999996</v>
      </c>
      <c r="K6529" s="75">
        <v>32.9</v>
      </c>
      <c r="L6529" s="76">
        <v>0</v>
      </c>
      <c r="M6529" s="75">
        <v>42.300000000000004</v>
      </c>
      <c r="N6529" s="75">
        <v>42.300000000000004</v>
      </c>
      <c r="O6529" s="75">
        <v>42.300000000000004</v>
      </c>
      <c r="P6529" s="77">
        <v>0</v>
      </c>
      <c r="Q6529" s="77">
        <v>43.71</v>
      </c>
    </row>
    <row r="6530" spans="1:17" x14ac:dyDescent="0.2">
      <c r="A6530" s="19">
        <v>32308538</v>
      </c>
      <c r="B6530" s="19" t="s">
        <v>5028</v>
      </c>
      <c r="C6530" s="72" t="s">
        <v>4510</v>
      </c>
      <c r="D6530" s="73">
        <v>546</v>
      </c>
      <c r="E6530" s="74">
        <v>0</v>
      </c>
      <c r="G6530" s="75">
        <v>16.367609999999999</v>
      </c>
      <c r="H6530" s="75">
        <v>43.71</v>
      </c>
      <c r="I6530" s="75">
        <v>42.300000000000004</v>
      </c>
      <c r="J6530" s="75">
        <v>39.949999999999996</v>
      </c>
      <c r="K6530" s="75">
        <v>32.9</v>
      </c>
      <c r="L6530" s="76">
        <v>0</v>
      </c>
      <c r="M6530" s="75">
        <v>42.300000000000004</v>
      </c>
      <c r="N6530" s="75">
        <v>42.300000000000004</v>
      </c>
      <c r="O6530" s="75">
        <v>42.300000000000004</v>
      </c>
      <c r="P6530" s="77">
        <v>0</v>
      </c>
      <c r="Q6530" s="77">
        <v>43.71</v>
      </c>
    </row>
    <row r="6531" spans="1:17" x14ac:dyDescent="0.2">
      <c r="A6531" s="19">
        <v>32308553</v>
      </c>
      <c r="B6531" s="19" t="s">
        <v>1617</v>
      </c>
      <c r="C6531" s="20">
        <v>30901</v>
      </c>
      <c r="D6531" s="73">
        <v>384</v>
      </c>
      <c r="E6531" s="74">
        <v>133.5265</v>
      </c>
      <c r="G6531" s="75">
        <v>16.367609999999999</v>
      </c>
      <c r="H6531" s="75">
        <v>43.71</v>
      </c>
      <c r="I6531" s="75">
        <v>42.300000000000004</v>
      </c>
      <c r="J6531" s="75">
        <v>39.949999999999996</v>
      </c>
      <c r="K6531" s="75">
        <v>32.9</v>
      </c>
      <c r="L6531" s="76">
        <v>0</v>
      </c>
      <c r="M6531" s="75">
        <v>42.300000000000004</v>
      </c>
      <c r="N6531" s="75">
        <v>42.300000000000004</v>
      </c>
      <c r="O6531" s="75">
        <v>42.300000000000004</v>
      </c>
      <c r="P6531" s="77">
        <v>0</v>
      </c>
      <c r="Q6531" s="77">
        <v>43.71</v>
      </c>
    </row>
    <row r="6532" spans="1:17" x14ac:dyDescent="0.2">
      <c r="A6532" s="19">
        <v>32308603</v>
      </c>
      <c r="B6532" s="19" t="s">
        <v>5027</v>
      </c>
      <c r="C6532" s="72" t="s">
        <v>5026</v>
      </c>
      <c r="D6532" s="73">
        <v>944.75</v>
      </c>
      <c r="E6532" s="74">
        <v>0</v>
      </c>
      <c r="G6532" s="75">
        <v>16.367609999999999</v>
      </c>
      <c r="H6532" s="75">
        <v>43.71</v>
      </c>
      <c r="I6532" s="75">
        <v>42.300000000000004</v>
      </c>
      <c r="J6532" s="75">
        <v>39.949999999999996</v>
      </c>
      <c r="K6532" s="75">
        <v>32.9</v>
      </c>
      <c r="L6532" s="76">
        <v>0</v>
      </c>
      <c r="M6532" s="75">
        <v>42.300000000000004</v>
      </c>
      <c r="N6532" s="75">
        <v>42.300000000000004</v>
      </c>
      <c r="O6532" s="75">
        <v>42.300000000000004</v>
      </c>
      <c r="P6532" s="77">
        <v>0</v>
      </c>
      <c r="Q6532" s="77">
        <v>43.71</v>
      </c>
    </row>
    <row r="6533" spans="1:17" x14ac:dyDescent="0.2">
      <c r="A6533" s="19">
        <v>32308611</v>
      </c>
      <c r="B6533" s="19" t="s">
        <v>5496</v>
      </c>
      <c r="C6533" s="72" t="s">
        <v>5497</v>
      </c>
      <c r="D6533" s="73">
        <v>6877.5</v>
      </c>
      <c r="E6533" s="74">
        <v>1324.271</v>
      </c>
      <c r="G6533" s="75">
        <v>0</v>
      </c>
      <c r="H6533" s="75">
        <v>27.202500000000001</v>
      </c>
      <c r="I6533" s="75">
        <v>26.324999999999999</v>
      </c>
      <c r="J6533" s="75">
        <v>24.862500000000001</v>
      </c>
      <c r="K6533" s="75">
        <v>20.474999999999998</v>
      </c>
      <c r="L6533" s="76">
        <v>0</v>
      </c>
      <c r="M6533" s="75">
        <v>26.324999999999999</v>
      </c>
      <c r="N6533" s="75">
        <v>26.324999999999999</v>
      </c>
      <c r="O6533" s="75">
        <v>26.324999999999999</v>
      </c>
      <c r="P6533" s="77">
        <v>0</v>
      </c>
      <c r="Q6533" s="77">
        <v>27.202500000000001</v>
      </c>
    </row>
    <row r="6534" spans="1:17" x14ac:dyDescent="0.2">
      <c r="A6534" s="19">
        <v>32308629</v>
      </c>
      <c r="B6534" s="19" t="s">
        <v>5498</v>
      </c>
      <c r="C6534" s="72" t="s">
        <v>5472</v>
      </c>
      <c r="D6534" s="73">
        <v>647.75</v>
      </c>
      <c r="E6534" s="74">
        <v>518.07499999999993</v>
      </c>
      <c r="G6534" s="75">
        <v>0</v>
      </c>
      <c r="H6534" s="75">
        <v>26.681700000000003</v>
      </c>
      <c r="I6534" s="75">
        <v>25.821000000000002</v>
      </c>
      <c r="J6534" s="75">
        <v>24.386500000000002</v>
      </c>
      <c r="K6534" s="75">
        <v>20.082999999999998</v>
      </c>
      <c r="L6534" s="76">
        <v>0</v>
      </c>
      <c r="M6534" s="75">
        <v>25.821000000000002</v>
      </c>
      <c r="N6534" s="75">
        <v>25.821000000000002</v>
      </c>
      <c r="O6534" s="75">
        <v>25.821000000000002</v>
      </c>
      <c r="P6534" s="77">
        <v>0</v>
      </c>
      <c r="Q6534" s="77">
        <v>26.681700000000003</v>
      </c>
    </row>
    <row r="6535" spans="1:17" x14ac:dyDescent="0.2">
      <c r="A6535" s="19">
        <v>32308645</v>
      </c>
      <c r="B6535" s="19" t="s">
        <v>5499</v>
      </c>
      <c r="C6535" s="72" t="s">
        <v>5474</v>
      </c>
      <c r="D6535" s="73">
        <v>642</v>
      </c>
      <c r="E6535" s="74">
        <v>518.07499999999993</v>
      </c>
      <c r="G6535" s="75">
        <v>0</v>
      </c>
      <c r="H6535" s="75">
        <v>26.979300000000002</v>
      </c>
      <c r="I6535" s="75">
        <v>26.109000000000002</v>
      </c>
      <c r="J6535" s="75">
        <v>24.6585</v>
      </c>
      <c r="K6535" s="75">
        <v>20.306999999999999</v>
      </c>
      <c r="L6535" s="76">
        <v>0</v>
      </c>
      <c r="M6535" s="75">
        <v>26.109000000000002</v>
      </c>
      <c r="N6535" s="75">
        <v>26.109000000000002</v>
      </c>
      <c r="O6535" s="75">
        <v>26.109000000000002</v>
      </c>
      <c r="P6535" s="77">
        <v>0</v>
      </c>
      <c r="Q6535" s="77">
        <v>26.979300000000002</v>
      </c>
    </row>
    <row r="6536" spans="1:17" x14ac:dyDescent="0.2">
      <c r="A6536" s="19">
        <v>32308652</v>
      </c>
      <c r="B6536" s="19" t="s">
        <v>5475</v>
      </c>
      <c r="C6536" s="72" t="s">
        <v>5474</v>
      </c>
      <c r="D6536" s="73">
        <v>642</v>
      </c>
      <c r="E6536" s="74">
        <v>518.07499999999993</v>
      </c>
      <c r="G6536" s="75">
        <v>0</v>
      </c>
      <c r="H6536" s="75">
        <v>27.202500000000001</v>
      </c>
      <c r="I6536" s="75">
        <v>26.324999999999999</v>
      </c>
      <c r="J6536" s="75">
        <v>24.862500000000001</v>
      </c>
      <c r="K6536" s="75">
        <v>20.474999999999998</v>
      </c>
      <c r="L6536" s="76">
        <v>0</v>
      </c>
      <c r="M6536" s="75">
        <v>26.324999999999999</v>
      </c>
      <c r="N6536" s="75">
        <v>26.324999999999999</v>
      </c>
      <c r="O6536" s="75">
        <v>26.324999999999999</v>
      </c>
      <c r="P6536" s="77">
        <v>0</v>
      </c>
      <c r="Q6536" s="77">
        <v>27.202500000000001</v>
      </c>
    </row>
    <row r="6537" spans="1:17" x14ac:dyDescent="0.2">
      <c r="A6537" s="19">
        <v>32308660</v>
      </c>
      <c r="B6537" s="19" t="s">
        <v>5477</v>
      </c>
      <c r="C6537" s="72" t="s">
        <v>5478</v>
      </c>
      <c r="D6537" s="73">
        <v>907.25</v>
      </c>
      <c r="E6537" s="74">
        <v>518.07499999999993</v>
      </c>
      <c r="G6537" s="75">
        <v>0</v>
      </c>
      <c r="H6537" s="75">
        <v>27.202500000000001</v>
      </c>
      <c r="I6537" s="75">
        <v>26.324999999999999</v>
      </c>
      <c r="J6537" s="75">
        <v>24.862500000000001</v>
      </c>
      <c r="K6537" s="75">
        <v>20.474999999999998</v>
      </c>
      <c r="L6537" s="76">
        <v>0</v>
      </c>
      <c r="M6537" s="75">
        <v>26.324999999999999</v>
      </c>
      <c r="N6537" s="75">
        <v>26.324999999999999</v>
      </c>
      <c r="O6537" s="75">
        <v>26.324999999999999</v>
      </c>
      <c r="P6537" s="77">
        <v>0</v>
      </c>
      <c r="Q6537" s="77">
        <v>27.202500000000001</v>
      </c>
    </row>
    <row r="6538" spans="1:17" x14ac:dyDescent="0.2">
      <c r="A6538" s="19">
        <v>32308686</v>
      </c>
      <c r="B6538" s="19" t="s">
        <v>5500</v>
      </c>
      <c r="C6538" s="72"/>
      <c r="D6538" s="73">
        <v>567.75</v>
      </c>
      <c r="E6538" s="74">
        <v>0</v>
      </c>
      <c r="G6538" s="75">
        <v>6.0261699999999996</v>
      </c>
      <c r="H6538" s="75">
        <v>60.031500000000001</v>
      </c>
      <c r="I6538" s="75">
        <v>58.094999999999999</v>
      </c>
      <c r="J6538" s="75">
        <v>54.867499999999993</v>
      </c>
      <c r="K6538" s="75">
        <v>45.184999999999995</v>
      </c>
      <c r="L6538" s="76">
        <v>0</v>
      </c>
      <c r="M6538" s="75">
        <v>58.094999999999999</v>
      </c>
      <c r="N6538" s="75">
        <v>58.094999999999999</v>
      </c>
      <c r="O6538" s="75">
        <v>58.094999999999999</v>
      </c>
      <c r="P6538" s="77">
        <v>0</v>
      </c>
      <c r="Q6538" s="77">
        <v>60.031500000000001</v>
      </c>
    </row>
    <row r="6539" spans="1:17" x14ac:dyDescent="0.2">
      <c r="A6539" s="19">
        <v>32308702</v>
      </c>
      <c r="B6539" s="19" t="s">
        <v>2525</v>
      </c>
      <c r="C6539" s="20">
        <v>92950</v>
      </c>
      <c r="D6539" s="73">
        <v>1057.25</v>
      </c>
      <c r="E6539" s="74">
        <v>322.06899999999996</v>
      </c>
      <c r="G6539" s="75">
        <v>38.263702000000002</v>
      </c>
      <c r="H6539" s="75">
        <v>81.449399999999997</v>
      </c>
      <c r="I6539" s="75">
        <v>78.822000000000017</v>
      </c>
      <c r="J6539" s="75">
        <v>74.442999999999998</v>
      </c>
      <c r="K6539" s="75">
        <v>61.305999999999997</v>
      </c>
      <c r="L6539" s="74" t="s">
        <v>674</v>
      </c>
      <c r="M6539" s="75">
        <v>78.822000000000017</v>
      </c>
      <c r="N6539" s="75">
        <v>78.822000000000017</v>
      </c>
      <c r="O6539" s="75">
        <v>78.822000000000017</v>
      </c>
      <c r="P6539" s="75">
        <v>38.263702000000002</v>
      </c>
      <c r="Q6539" s="75">
        <v>81.449399999999997</v>
      </c>
    </row>
    <row r="6540" spans="1:17" x14ac:dyDescent="0.2">
      <c r="A6540" s="19">
        <v>32308710</v>
      </c>
      <c r="B6540" s="19" t="s">
        <v>5501</v>
      </c>
      <c r="C6540" s="20">
        <v>96367</v>
      </c>
      <c r="D6540" s="73">
        <v>167</v>
      </c>
      <c r="E6540" s="74">
        <v>77.590499999999992</v>
      </c>
      <c r="G6540" s="75">
        <v>12.560875000000001</v>
      </c>
      <c r="H6540" s="75">
        <v>26.737500000000001</v>
      </c>
      <c r="I6540" s="75">
        <v>25.875000000000004</v>
      </c>
      <c r="J6540" s="75">
        <v>24.4375</v>
      </c>
      <c r="K6540" s="75">
        <v>20.125</v>
      </c>
      <c r="L6540" s="74" t="s">
        <v>674</v>
      </c>
      <c r="M6540" s="75">
        <v>25.875000000000004</v>
      </c>
      <c r="N6540" s="75">
        <v>25.875000000000004</v>
      </c>
      <c r="O6540" s="75">
        <v>25.875000000000004</v>
      </c>
      <c r="P6540" s="75">
        <v>12.560875000000001</v>
      </c>
      <c r="Q6540" s="75">
        <v>26.737500000000001</v>
      </c>
    </row>
    <row r="6541" spans="1:17" x14ac:dyDescent="0.2">
      <c r="A6541" s="19">
        <v>32308728</v>
      </c>
      <c r="B6541" s="19" t="s">
        <v>5502</v>
      </c>
      <c r="C6541" s="20">
        <v>96368</v>
      </c>
      <c r="D6541" s="73">
        <v>111.5</v>
      </c>
      <c r="E6541" s="74">
        <v>0</v>
      </c>
      <c r="G6541" s="75">
        <v>11.778824</v>
      </c>
      <c r="H6541" s="75">
        <v>25.072800000000001</v>
      </c>
      <c r="I6541" s="75">
        <v>24.264000000000003</v>
      </c>
      <c r="J6541" s="75">
        <v>22.916</v>
      </c>
      <c r="K6541" s="75">
        <v>18.872</v>
      </c>
      <c r="L6541" s="74" t="s">
        <v>674</v>
      </c>
      <c r="M6541" s="75">
        <v>24.264000000000003</v>
      </c>
      <c r="N6541" s="75">
        <v>24.264000000000003</v>
      </c>
      <c r="O6541" s="75">
        <v>24.264000000000003</v>
      </c>
      <c r="P6541" s="75">
        <v>11.778824</v>
      </c>
      <c r="Q6541" s="75">
        <v>25.072800000000001</v>
      </c>
    </row>
    <row r="6542" spans="1:17" x14ac:dyDescent="0.2">
      <c r="A6542" s="19">
        <v>32308731</v>
      </c>
      <c r="B6542" s="19" t="s">
        <v>5503</v>
      </c>
      <c r="C6542" s="20">
        <v>99292</v>
      </c>
      <c r="D6542" s="73">
        <v>1502.5</v>
      </c>
      <c r="E6542" s="74">
        <v>0</v>
      </c>
      <c r="G6542" s="75">
        <v>0</v>
      </c>
      <c r="H6542" s="75">
        <v>1023.0558</v>
      </c>
      <c r="I6542" s="75">
        <v>990.05399999999997</v>
      </c>
      <c r="J6542" s="75">
        <v>935.05099999999993</v>
      </c>
      <c r="K6542" s="75">
        <v>770.04199999999992</v>
      </c>
      <c r="L6542" s="76">
        <v>0</v>
      </c>
      <c r="M6542" s="75">
        <v>990.05399999999997</v>
      </c>
      <c r="N6542" s="75">
        <v>990.05399999999997</v>
      </c>
      <c r="O6542" s="75">
        <v>990.05399999999997</v>
      </c>
      <c r="P6542" s="77">
        <v>0</v>
      </c>
      <c r="Q6542" s="77">
        <v>1023.0558</v>
      </c>
    </row>
    <row r="6543" spans="1:17" x14ac:dyDescent="0.2">
      <c r="A6543" s="19">
        <v>32308744</v>
      </c>
      <c r="B6543" s="19" t="s">
        <v>5504</v>
      </c>
      <c r="C6543" s="20">
        <v>33210</v>
      </c>
      <c r="D6543" s="73">
        <v>3267.5</v>
      </c>
      <c r="E6543" s="74">
        <v>9387.1854999999996</v>
      </c>
      <c r="G6543" s="75">
        <v>8.5925199999999986</v>
      </c>
      <c r="H6543" s="75">
        <v>91.837500000000006</v>
      </c>
      <c r="I6543" s="75">
        <v>88.875</v>
      </c>
      <c r="J6543" s="75">
        <v>83.9375</v>
      </c>
      <c r="K6543" s="75">
        <v>69.125</v>
      </c>
      <c r="L6543" s="76">
        <v>0</v>
      </c>
      <c r="M6543" s="75">
        <v>88.875</v>
      </c>
      <c r="N6543" s="75">
        <v>88.875</v>
      </c>
      <c r="O6543" s="75">
        <v>88.875</v>
      </c>
      <c r="P6543" s="77">
        <v>0</v>
      </c>
      <c r="Q6543" s="77">
        <v>91.837500000000006</v>
      </c>
    </row>
    <row r="6544" spans="1:17" x14ac:dyDescent="0.2">
      <c r="A6544" s="19">
        <v>32308751</v>
      </c>
      <c r="B6544" s="19" t="s">
        <v>5505</v>
      </c>
      <c r="C6544" s="20">
        <v>95992</v>
      </c>
      <c r="D6544" s="73">
        <v>211.75</v>
      </c>
      <c r="E6544" s="74">
        <v>0</v>
      </c>
      <c r="G6544" s="75">
        <v>39.635850000000005</v>
      </c>
      <c r="H6544" s="75">
        <v>279.69749999999999</v>
      </c>
      <c r="I6544" s="75">
        <v>270.67500000000001</v>
      </c>
      <c r="J6544" s="75">
        <v>255.63749999999999</v>
      </c>
      <c r="K6544" s="75">
        <v>210.52499999999998</v>
      </c>
      <c r="L6544" s="76">
        <v>0</v>
      </c>
      <c r="M6544" s="75">
        <v>270.67500000000001</v>
      </c>
      <c r="N6544" s="75">
        <v>270.67500000000001</v>
      </c>
      <c r="O6544" s="75">
        <v>270.67500000000001</v>
      </c>
      <c r="P6544" s="77">
        <v>0</v>
      </c>
      <c r="Q6544" s="77">
        <v>279.69749999999999</v>
      </c>
    </row>
    <row r="6545" spans="1:17" x14ac:dyDescent="0.2">
      <c r="A6545" s="19">
        <v>32308769</v>
      </c>
      <c r="B6545" s="19" t="s">
        <v>5506</v>
      </c>
      <c r="C6545" s="72"/>
      <c r="D6545" s="73">
        <v>524.25</v>
      </c>
      <c r="E6545" s="74">
        <v>0</v>
      </c>
      <c r="G6545" s="75">
        <v>7.3948900000000002</v>
      </c>
      <c r="H6545" s="75">
        <v>91.837500000000006</v>
      </c>
      <c r="I6545" s="75">
        <v>88.875</v>
      </c>
      <c r="J6545" s="75">
        <v>83.9375</v>
      </c>
      <c r="K6545" s="75">
        <v>69.125</v>
      </c>
      <c r="L6545" s="76">
        <v>0</v>
      </c>
      <c r="M6545" s="75">
        <v>88.875</v>
      </c>
      <c r="N6545" s="75">
        <v>88.875</v>
      </c>
      <c r="O6545" s="75">
        <v>88.875</v>
      </c>
      <c r="P6545" s="77">
        <v>0</v>
      </c>
      <c r="Q6545" s="77">
        <v>91.837500000000006</v>
      </c>
    </row>
    <row r="6546" spans="1:17" x14ac:dyDescent="0.2">
      <c r="A6546" s="19">
        <v>32308801</v>
      </c>
      <c r="B6546" s="19" t="s">
        <v>5507</v>
      </c>
      <c r="C6546" s="72" t="s">
        <v>5480</v>
      </c>
      <c r="D6546" s="73">
        <v>139.25</v>
      </c>
      <c r="E6546" s="74">
        <v>403.07499999999999</v>
      </c>
      <c r="G6546" s="75">
        <v>4.2772500000000004</v>
      </c>
      <c r="H6546" s="75">
        <v>42.082500000000003</v>
      </c>
      <c r="I6546" s="75">
        <v>40.725000000000001</v>
      </c>
      <c r="J6546" s="75">
        <v>38.462499999999999</v>
      </c>
      <c r="K6546" s="75">
        <v>31.674999999999997</v>
      </c>
      <c r="L6546" s="76">
        <v>0</v>
      </c>
      <c r="M6546" s="75">
        <v>40.725000000000001</v>
      </c>
      <c r="N6546" s="75">
        <v>40.725000000000001</v>
      </c>
      <c r="O6546" s="75">
        <v>40.725000000000001</v>
      </c>
      <c r="P6546" s="77">
        <v>0</v>
      </c>
      <c r="Q6546" s="77">
        <v>42.082500000000003</v>
      </c>
    </row>
    <row r="6547" spans="1:17" x14ac:dyDescent="0.2">
      <c r="A6547" s="19">
        <v>32308819</v>
      </c>
      <c r="B6547" s="19" t="s">
        <v>5508</v>
      </c>
      <c r="C6547" s="20">
        <v>87880</v>
      </c>
      <c r="D6547" s="73">
        <v>130.5</v>
      </c>
      <c r="E6547" s="74">
        <v>0</v>
      </c>
      <c r="G6547" s="75">
        <v>41.555860000000003</v>
      </c>
      <c r="H6547" s="75">
        <v>47.271900000000002</v>
      </c>
      <c r="I6547" s="75">
        <v>45.747</v>
      </c>
      <c r="J6547" s="75">
        <v>43.205500000000001</v>
      </c>
      <c r="K6547" s="75">
        <v>35.580999999999996</v>
      </c>
      <c r="L6547" s="76">
        <v>124.515</v>
      </c>
      <c r="M6547" s="75">
        <v>45.747</v>
      </c>
      <c r="N6547" s="75">
        <v>45.747</v>
      </c>
      <c r="O6547" s="75">
        <v>45.747</v>
      </c>
      <c r="P6547" s="77">
        <v>35.580999999999996</v>
      </c>
      <c r="Q6547" s="77">
        <v>124.515</v>
      </c>
    </row>
    <row r="6548" spans="1:17" x14ac:dyDescent="0.2">
      <c r="A6548" s="19">
        <v>32308827</v>
      </c>
      <c r="B6548" s="19" t="s">
        <v>5509</v>
      </c>
      <c r="C6548" s="20">
        <v>82962</v>
      </c>
      <c r="D6548" s="73">
        <v>12.5</v>
      </c>
      <c r="E6548" s="74">
        <v>0</v>
      </c>
      <c r="G6548" s="75">
        <v>41.555860000000003</v>
      </c>
      <c r="H6548" s="75">
        <v>47.271900000000002</v>
      </c>
      <c r="I6548" s="75">
        <v>45.747</v>
      </c>
      <c r="J6548" s="75">
        <v>43.205500000000001</v>
      </c>
      <c r="K6548" s="75">
        <v>35.580999999999996</v>
      </c>
      <c r="L6548" s="76">
        <v>124.515</v>
      </c>
      <c r="M6548" s="75">
        <v>45.747</v>
      </c>
      <c r="N6548" s="75">
        <v>45.747</v>
      </c>
      <c r="O6548" s="75">
        <v>45.747</v>
      </c>
      <c r="P6548" s="77">
        <v>35.580999999999996</v>
      </c>
      <c r="Q6548" s="77">
        <v>124.515</v>
      </c>
    </row>
    <row r="6549" spans="1:17" x14ac:dyDescent="0.2">
      <c r="A6549" s="19">
        <v>32308835</v>
      </c>
      <c r="B6549" s="19" t="s">
        <v>5510</v>
      </c>
      <c r="C6549" s="72"/>
      <c r="D6549" s="73">
        <v>94.75</v>
      </c>
      <c r="E6549" s="74">
        <v>0</v>
      </c>
      <c r="G6549" s="75">
        <v>41.555860000000003</v>
      </c>
      <c r="H6549" s="75">
        <v>49.29</v>
      </c>
      <c r="I6549" s="75">
        <v>47.7</v>
      </c>
      <c r="J6549" s="75">
        <v>45.05</v>
      </c>
      <c r="K6549" s="75">
        <v>37.099999999999994</v>
      </c>
      <c r="L6549" s="76">
        <v>124.515</v>
      </c>
      <c r="M6549" s="75">
        <v>47.7</v>
      </c>
      <c r="N6549" s="75">
        <v>47.7</v>
      </c>
      <c r="O6549" s="75">
        <v>47.7</v>
      </c>
      <c r="P6549" s="77">
        <v>37.099999999999994</v>
      </c>
      <c r="Q6549" s="77">
        <v>124.515</v>
      </c>
    </row>
    <row r="6550" spans="1:17" x14ac:dyDescent="0.2">
      <c r="A6550" s="19">
        <v>32308843</v>
      </c>
      <c r="B6550" s="19" t="s">
        <v>5511</v>
      </c>
      <c r="C6550" s="72"/>
      <c r="D6550" s="73">
        <v>36.75</v>
      </c>
      <c r="E6550" s="74">
        <v>0</v>
      </c>
      <c r="G6550" s="75">
        <v>0</v>
      </c>
      <c r="H6550" s="75">
        <v>47.271900000000002</v>
      </c>
      <c r="I6550" s="75">
        <v>45.747</v>
      </c>
      <c r="J6550" s="75">
        <v>43.205500000000001</v>
      </c>
      <c r="K6550" s="75">
        <v>35.580999999999996</v>
      </c>
      <c r="L6550" s="76">
        <v>0</v>
      </c>
      <c r="M6550" s="75">
        <v>45.747</v>
      </c>
      <c r="N6550" s="75">
        <v>45.747</v>
      </c>
      <c r="O6550" s="75">
        <v>45.747</v>
      </c>
      <c r="P6550" s="77">
        <v>0</v>
      </c>
      <c r="Q6550" s="77">
        <v>47.271900000000002</v>
      </c>
    </row>
    <row r="6551" spans="1:17" x14ac:dyDescent="0.2">
      <c r="A6551" s="19">
        <v>32308850</v>
      </c>
      <c r="B6551" s="19" t="s">
        <v>5512</v>
      </c>
      <c r="C6551" s="72"/>
      <c r="D6551" s="73">
        <v>22.5</v>
      </c>
      <c r="E6551" s="74">
        <v>0</v>
      </c>
      <c r="G6551" s="75">
        <v>41.555860000000003</v>
      </c>
      <c r="H6551" s="75">
        <v>47.271900000000002</v>
      </c>
      <c r="I6551" s="75">
        <v>45.747</v>
      </c>
      <c r="J6551" s="75">
        <v>43.205500000000001</v>
      </c>
      <c r="K6551" s="75">
        <v>35.580999999999996</v>
      </c>
      <c r="L6551" s="76">
        <v>124.515</v>
      </c>
      <c r="M6551" s="75">
        <v>45.747</v>
      </c>
      <c r="N6551" s="75">
        <v>45.747</v>
      </c>
      <c r="O6551" s="75">
        <v>45.747</v>
      </c>
      <c r="P6551" s="77">
        <v>35.580999999999996</v>
      </c>
      <c r="Q6551" s="77">
        <v>124.515</v>
      </c>
    </row>
    <row r="6552" spans="1:17" x14ac:dyDescent="0.2">
      <c r="A6552" s="19">
        <v>32308868</v>
      </c>
      <c r="B6552" s="19" t="s">
        <v>2325</v>
      </c>
      <c r="C6552" s="72"/>
      <c r="D6552" s="73">
        <v>1245.25</v>
      </c>
      <c r="E6552" s="74">
        <v>0</v>
      </c>
      <c r="G6552" s="75">
        <v>15.182275000000001</v>
      </c>
      <c r="H6552" s="75">
        <v>32.317500000000003</v>
      </c>
      <c r="I6552" s="75">
        <v>31.275000000000006</v>
      </c>
      <c r="J6552" s="75">
        <v>29.537499999999998</v>
      </c>
      <c r="K6552" s="75">
        <v>24.324999999999999</v>
      </c>
      <c r="L6552" s="74" t="s">
        <v>674</v>
      </c>
      <c r="M6552" s="75">
        <v>31.275000000000006</v>
      </c>
      <c r="N6552" s="75">
        <v>31.275000000000006</v>
      </c>
      <c r="O6552" s="75">
        <v>31.275000000000006</v>
      </c>
      <c r="P6552" s="75">
        <v>15.182275000000001</v>
      </c>
      <c r="Q6552" s="75">
        <v>32.317500000000003</v>
      </c>
    </row>
    <row r="6553" spans="1:17" x14ac:dyDescent="0.2">
      <c r="A6553" s="19">
        <v>32308876</v>
      </c>
      <c r="B6553" s="19" t="s">
        <v>5513</v>
      </c>
      <c r="C6553" s="20">
        <v>31622</v>
      </c>
      <c r="D6553" s="73">
        <v>3253.5</v>
      </c>
      <c r="E6553" s="74">
        <v>1838.3439999999998</v>
      </c>
      <c r="G6553" s="75">
        <v>6.0261699999999996</v>
      </c>
      <c r="H6553" s="75">
        <v>60.291899999999998</v>
      </c>
      <c r="I6553" s="75">
        <v>58.347000000000001</v>
      </c>
      <c r="J6553" s="75">
        <v>55.105499999999999</v>
      </c>
      <c r="K6553" s="75">
        <v>45.380999999999993</v>
      </c>
      <c r="L6553" s="76">
        <v>0</v>
      </c>
      <c r="M6553" s="75">
        <v>58.347000000000001</v>
      </c>
      <c r="N6553" s="75">
        <v>58.347000000000001</v>
      </c>
      <c r="O6553" s="75">
        <v>58.347000000000001</v>
      </c>
      <c r="P6553" s="77">
        <v>0</v>
      </c>
      <c r="Q6553" s="77">
        <v>60.291899999999998</v>
      </c>
    </row>
    <row r="6554" spans="1:17" x14ac:dyDescent="0.2">
      <c r="A6554" s="19">
        <v>32308884</v>
      </c>
      <c r="B6554" s="19" t="s">
        <v>5514</v>
      </c>
      <c r="C6554" s="72"/>
      <c r="D6554" s="73">
        <v>182</v>
      </c>
      <c r="E6554" s="74">
        <v>0</v>
      </c>
      <c r="G6554" s="75">
        <v>7.9271700000000003</v>
      </c>
      <c r="H6554" s="75">
        <v>96.022500000000008</v>
      </c>
      <c r="I6554" s="75">
        <v>92.924999999999997</v>
      </c>
      <c r="J6554" s="75">
        <v>87.762500000000003</v>
      </c>
      <c r="K6554" s="75">
        <v>72.274999999999991</v>
      </c>
      <c r="L6554" s="76">
        <v>0</v>
      </c>
      <c r="M6554" s="75">
        <v>92.924999999999997</v>
      </c>
      <c r="N6554" s="75">
        <v>92.924999999999997</v>
      </c>
      <c r="O6554" s="75">
        <v>92.924999999999997</v>
      </c>
      <c r="P6554" s="77">
        <v>0</v>
      </c>
      <c r="Q6554" s="77">
        <v>96.022500000000008</v>
      </c>
    </row>
    <row r="6555" spans="1:17" x14ac:dyDescent="0.2">
      <c r="A6555" s="19">
        <v>32308892</v>
      </c>
      <c r="B6555" s="19" t="s">
        <v>5515</v>
      </c>
      <c r="C6555" s="72"/>
      <c r="D6555" s="73">
        <v>177</v>
      </c>
      <c r="E6555" s="74">
        <v>0</v>
      </c>
      <c r="G6555" s="75">
        <v>5.18973</v>
      </c>
      <c r="H6555" s="75">
        <v>9.3000000000000007</v>
      </c>
      <c r="I6555" s="75">
        <v>9</v>
      </c>
      <c r="J6555" s="75">
        <v>8.5</v>
      </c>
      <c r="K6555" s="75">
        <v>7</v>
      </c>
      <c r="L6555" s="76">
        <v>0</v>
      </c>
      <c r="M6555" s="75">
        <v>9</v>
      </c>
      <c r="N6555" s="75">
        <v>9</v>
      </c>
      <c r="O6555" s="75">
        <v>9</v>
      </c>
      <c r="P6555" s="77">
        <v>0</v>
      </c>
      <c r="Q6555" s="77">
        <v>9.3000000000000007</v>
      </c>
    </row>
    <row r="6556" spans="1:17" x14ac:dyDescent="0.2">
      <c r="A6556" s="19">
        <v>32308900</v>
      </c>
      <c r="B6556" s="19" t="s">
        <v>5516</v>
      </c>
      <c r="C6556" s="72"/>
      <c r="D6556" s="73">
        <v>73</v>
      </c>
      <c r="E6556" s="74">
        <v>0</v>
      </c>
      <c r="G6556" s="75">
        <v>27.963710000000003</v>
      </c>
      <c r="H6556" s="75">
        <v>304.34250000000003</v>
      </c>
      <c r="I6556" s="75">
        <v>294.52500000000003</v>
      </c>
      <c r="J6556" s="75">
        <v>278.16249999999997</v>
      </c>
      <c r="K6556" s="75">
        <v>229.07499999999999</v>
      </c>
      <c r="L6556" s="76">
        <v>0</v>
      </c>
      <c r="M6556" s="75">
        <v>294.52500000000003</v>
      </c>
      <c r="N6556" s="75">
        <v>294.52500000000003</v>
      </c>
      <c r="O6556" s="75">
        <v>294.52500000000003</v>
      </c>
      <c r="P6556" s="77">
        <v>0</v>
      </c>
      <c r="Q6556" s="77">
        <v>304.34250000000003</v>
      </c>
    </row>
    <row r="6557" spans="1:17" x14ac:dyDescent="0.2">
      <c r="A6557" s="19">
        <v>32308918</v>
      </c>
      <c r="B6557" s="19" t="s">
        <v>5517</v>
      </c>
      <c r="C6557" s="72"/>
      <c r="D6557" s="73">
        <v>67.75</v>
      </c>
      <c r="E6557" s="74">
        <v>0</v>
      </c>
      <c r="G6557" s="75">
        <v>4.2772500000000004</v>
      </c>
      <c r="H6557" s="75" t="e">
        <v>#N/A</v>
      </c>
      <c r="I6557" s="75" t="e">
        <v>#N/A</v>
      </c>
      <c r="J6557" s="75" t="e">
        <v>#N/A</v>
      </c>
      <c r="K6557" s="75" t="e">
        <v>#N/A</v>
      </c>
      <c r="L6557" s="76">
        <v>0</v>
      </c>
      <c r="M6557" s="75" t="e">
        <v>#N/A</v>
      </c>
      <c r="N6557" s="75" t="e">
        <v>#N/A</v>
      </c>
      <c r="O6557" s="75" t="e">
        <v>#N/A</v>
      </c>
      <c r="P6557" s="77"/>
      <c r="Q6557" s="77"/>
    </row>
    <row r="6558" spans="1:17" x14ac:dyDescent="0.2">
      <c r="A6558" s="19">
        <v>32308926</v>
      </c>
      <c r="B6558" s="19" t="s">
        <v>5518</v>
      </c>
      <c r="C6558" s="72"/>
      <c r="D6558" s="73">
        <v>238.25</v>
      </c>
      <c r="E6558" s="74">
        <v>0</v>
      </c>
      <c r="G6558" s="75">
        <v>6.6154799999999998</v>
      </c>
      <c r="H6558" s="75" t="e">
        <v>#N/A</v>
      </c>
      <c r="I6558" s="75" t="e">
        <v>#N/A</v>
      </c>
      <c r="J6558" s="75" t="e">
        <v>#N/A</v>
      </c>
      <c r="K6558" s="75" t="e">
        <v>#N/A</v>
      </c>
      <c r="L6558" s="76">
        <v>0</v>
      </c>
      <c r="M6558" s="75" t="e">
        <v>#N/A</v>
      </c>
      <c r="N6558" s="75" t="e">
        <v>#N/A</v>
      </c>
      <c r="O6558" s="75" t="e">
        <v>#N/A</v>
      </c>
      <c r="P6558" s="77"/>
      <c r="Q6558" s="77"/>
    </row>
    <row r="6559" spans="1:17" x14ac:dyDescent="0.2">
      <c r="A6559" s="19">
        <v>32308934</v>
      </c>
      <c r="B6559" s="19" t="s">
        <v>5519</v>
      </c>
      <c r="C6559" s="72"/>
      <c r="D6559" s="73">
        <v>238.25</v>
      </c>
      <c r="E6559" s="74">
        <v>0</v>
      </c>
      <c r="G6559" s="75">
        <v>310.90677800000003</v>
      </c>
      <c r="H6559" s="75">
        <v>661.8066</v>
      </c>
      <c r="I6559" s="75">
        <v>640.45800000000008</v>
      </c>
      <c r="J6559" s="75">
        <v>604.87699999999995</v>
      </c>
      <c r="K6559" s="75">
        <v>498.13399999999996</v>
      </c>
      <c r="L6559" s="74" t="s">
        <v>674</v>
      </c>
      <c r="M6559" s="75">
        <v>640.45800000000008</v>
      </c>
      <c r="N6559" s="75">
        <v>640.45800000000008</v>
      </c>
      <c r="O6559" s="75">
        <v>640.45800000000008</v>
      </c>
      <c r="P6559" s="75">
        <v>310.90677800000003</v>
      </c>
      <c r="Q6559" s="75">
        <v>661.8066</v>
      </c>
    </row>
    <row r="6560" spans="1:17" x14ac:dyDescent="0.2">
      <c r="A6560" s="19">
        <v>32308942</v>
      </c>
      <c r="B6560" s="19" t="s">
        <v>5520</v>
      </c>
      <c r="C6560" s="72"/>
      <c r="D6560" s="73">
        <v>60</v>
      </c>
      <c r="E6560" s="74">
        <v>0</v>
      </c>
      <c r="G6560" s="75">
        <v>430.06688400000002</v>
      </c>
      <c r="H6560" s="75">
        <v>915.45480000000009</v>
      </c>
      <c r="I6560" s="75">
        <v>885.92400000000009</v>
      </c>
      <c r="J6560" s="75">
        <v>836.70600000000002</v>
      </c>
      <c r="K6560" s="75">
        <v>689.05200000000002</v>
      </c>
      <c r="L6560" s="74" t="s">
        <v>674</v>
      </c>
      <c r="M6560" s="75">
        <v>885.92400000000009</v>
      </c>
      <c r="N6560" s="75">
        <v>885.92400000000009</v>
      </c>
      <c r="O6560" s="75">
        <v>885.92400000000009</v>
      </c>
      <c r="P6560" s="75">
        <v>430.06688400000002</v>
      </c>
      <c r="Q6560" s="75">
        <v>915.45480000000009</v>
      </c>
    </row>
    <row r="6561" spans="1:17" x14ac:dyDescent="0.2">
      <c r="A6561" s="19">
        <v>32308983</v>
      </c>
      <c r="B6561" s="19" t="s">
        <v>5521</v>
      </c>
      <c r="C6561" s="72"/>
      <c r="D6561" s="73">
        <v>31.25</v>
      </c>
      <c r="E6561" s="74">
        <v>0</v>
      </c>
      <c r="G6561" s="75">
        <v>5.2253240000000005</v>
      </c>
      <c r="H6561" s="75">
        <v>11.122800000000002</v>
      </c>
      <c r="I6561" s="75">
        <v>10.764000000000003</v>
      </c>
      <c r="J6561" s="75">
        <v>10.166</v>
      </c>
      <c r="K6561" s="75">
        <v>8.3719999999999999</v>
      </c>
      <c r="L6561" s="74" t="s">
        <v>674</v>
      </c>
      <c r="M6561" s="75">
        <v>10.764000000000003</v>
      </c>
      <c r="N6561" s="75">
        <v>10.764000000000003</v>
      </c>
      <c r="O6561" s="75">
        <v>10.764000000000003</v>
      </c>
      <c r="P6561" s="75">
        <v>5.2253240000000005</v>
      </c>
      <c r="Q6561" s="75">
        <v>11.122800000000002</v>
      </c>
    </row>
    <row r="6562" spans="1:17" x14ac:dyDescent="0.2">
      <c r="A6562" s="19">
        <v>32308985</v>
      </c>
      <c r="B6562" s="19" t="s">
        <v>5522</v>
      </c>
      <c r="C6562" s="72"/>
      <c r="D6562" s="73">
        <v>10.5</v>
      </c>
      <c r="E6562" s="74">
        <v>0</v>
      </c>
      <c r="G6562" s="75">
        <v>260.45600999999999</v>
      </c>
      <c r="H6562" s="75">
        <v>0</v>
      </c>
      <c r="I6562" s="75">
        <v>0</v>
      </c>
      <c r="J6562" s="75">
        <v>0</v>
      </c>
      <c r="K6562" s="75">
        <v>0</v>
      </c>
      <c r="L6562" s="76">
        <v>100.872</v>
      </c>
      <c r="M6562" s="75">
        <v>0</v>
      </c>
      <c r="N6562" s="75">
        <v>0</v>
      </c>
      <c r="O6562" s="75">
        <v>0</v>
      </c>
      <c r="P6562" s="77">
        <v>0</v>
      </c>
      <c r="Q6562" s="77">
        <v>260.45600999999999</v>
      </c>
    </row>
    <row r="6563" spans="1:17" x14ac:dyDescent="0.2">
      <c r="A6563" s="19">
        <v>32308991</v>
      </c>
      <c r="B6563" s="19" t="s">
        <v>5523</v>
      </c>
      <c r="C6563" s="72"/>
      <c r="D6563" s="73">
        <v>26</v>
      </c>
      <c r="E6563" s="74">
        <v>0</v>
      </c>
      <c r="G6563" s="75">
        <v>502.66242000000005</v>
      </c>
      <c r="H6563" s="75">
        <v>332.61450000000002</v>
      </c>
      <c r="I6563" s="75">
        <v>321.88499999999999</v>
      </c>
      <c r="J6563" s="75">
        <v>304.0025</v>
      </c>
      <c r="K6563" s="75">
        <v>250.35499999999996</v>
      </c>
      <c r="L6563" s="76">
        <v>100.872</v>
      </c>
      <c r="M6563" s="75">
        <v>321.88499999999999</v>
      </c>
      <c r="N6563" s="75">
        <v>321.88499999999999</v>
      </c>
      <c r="O6563" s="75">
        <v>321.88499999999999</v>
      </c>
      <c r="P6563" s="77">
        <v>100.872</v>
      </c>
      <c r="Q6563" s="77">
        <v>502.66242000000005</v>
      </c>
    </row>
    <row r="6564" spans="1:17" x14ac:dyDescent="0.2">
      <c r="A6564" s="19">
        <v>32309007</v>
      </c>
      <c r="B6564" s="19" t="s">
        <v>5524</v>
      </c>
      <c r="C6564" s="72"/>
      <c r="D6564" s="73">
        <v>88.5</v>
      </c>
      <c r="E6564" s="74">
        <v>0</v>
      </c>
      <c r="G6564" s="75">
        <v>221.94175000000001</v>
      </c>
      <c r="H6564" s="75">
        <v>0</v>
      </c>
      <c r="I6564" s="75">
        <v>0</v>
      </c>
      <c r="J6564" s="75">
        <v>0</v>
      </c>
      <c r="K6564" s="75">
        <v>0</v>
      </c>
      <c r="L6564" s="76">
        <v>100.872</v>
      </c>
      <c r="M6564" s="75">
        <v>0</v>
      </c>
      <c r="N6564" s="75">
        <v>0</v>
      </c>
      <c r="O6564" s="75">
        <v>0</v>
      </c>
      <c r="P6564" s="77">
        <v>0</v>
      </c>
      <c r="Q6564" s="77">
        <v>221.94175000000001</v>
      </c>
    </row>
    <row r="6565" spans="1:17" x14ac:dyDescent="0.2">
      <c r="A6565" s="19">
        <v>32309015</v>
      </c>
      <c r="B6565" s="19" t="s">
        <v>5525</v>
      </c>
      <c r="C6565" s="72"/>
      <c r="D6565" s="73">
        <v>91.75</v>
      </c>
      <c r="E6565" s="74">
        <v>0</v>
      </c>
      <c r="G6565" s="75">
        <v>331.38231999999999</v>
      </c>
      <c r="H6565" s="75">
        <v>0</v>
      </c>
      <c r="I6565" s="75">
        <v>0</v>
      </c>
      <c r="J6565" s="75">
        <v>0</v>
      </c>
      <c r="K6565" s="75">
        <v>0</v>
      </c>
      <c r="L6565" s="76">
        <v>100.872</v>
      </c>
      <c r="M6565" s="75">
        <v>0</v>
      </c>
      <c r="N6565" s="75">
        <v>0</v>
      </c>
      <c r="O6565" s="75">
        <v>0</v>
      </c>
      <c r="P6565" s="77">
        <v>0</v>
      </c>
      <c r="Q6565" s="77">
        <v>331.38231999999999</v>
      </c>
    </row>
    <row r="6566" spans="1:17" x14ac:dyDescent="0.2">
      <c r="A6566" s="19">
        <v>32309023</v>
      </c>
      <c r="B6566" s="19" t="s">
        <v>5526</v>
      </c>
      <c r="C6566" s="72"/>
      <c r="D6566" s="73">
        <v>4.5</v>
      </c>
      <c r="E6566" s="74">
        <v>0</v>
      </c>
      <c r="G6566" s="75">
        <v>577.65687000000003</v>
      </c>
      <c r="H6566" s="75">
        <v>2860.6986000000002</v>
      </c>
      <c r="I6566" s="75">
        <v>2768.4180000000001</v>
      </c>
      <c r="J6566" s="75">
        <v>2614.6169999999997</v>
      </c>
      <c r="K6566" s="75">
        <v>2153.2139999999999</v>
      </c>
      <c r="L6566" s="76">
        <v>1235.3399999999999</v>
      </c>
      <c r="M6566" s="75">
        <v>2768.4180000000001</v>
      </c>
      <c r="N6566" s="75">
        <v>2768.4180000000001</v>
      </c>
      <c r="O6566" s="75">
        <v>2768.4180000000001</v>
      </c>
      <c r="P6566" s="77">
        <v>577.65687000000003</v>
      </c>
      <c r="Q6566" s="77">
        <v>2860.6986000000002</v>
      </c>
    </row>
    <row r="6567" spans="1:17" x14ac:dyDescent="0.2">
      <c r="A6567" s="19">
        <v>32309031</v>
      </c>
      <c r="B6567" s="19" t="s">
        <v>5527</v>
      </c>
      <c r="C6567" s="72"/>
      <c r="D6567" s="73">
        <v>24.5</v>
      </c>
      <c r="E6567" s="74">
        <v>0</v>
      </c>
      <c r="G6567" s="75">
        <v>694.18817000000001</v>
      </c>
      <c r="H6567" s="75">
        <v>1082.3340000000001</v>
      </c>
      <c r="I6567" s="75">
        <v>1047.42</v>
      </c>
      <c r="J6567" s="75">
        <v>989.2299999999999</v>
      </c>
      <c r="K6567" s="75">
        <v>814.66</v>
      </c>
      <c r="L6567" s="76">
        <v>1468.0170000000001</v>
      </c>
      <c r="M6567" s="75">
        <v>1047.42</v>
      </c>
      <c r="N6567" s="75">
        <v>1047.42</v>
      </c>
      <c r="O6567" s="75">
        <v>1047.42</v>
      </c>
      <c r="P6567" s="77">
        <v>694.18817000000001</v>
      </c>
      <c r="Q6567" s="77">
        <v>1468.0170000000001</v>
      </c>
    </row>
    <row r="6568" spans="1:17" x14ac:dyDescent="0.2">
      <c r="A6568" s="19">
        <v>32309049</v>
      </c>
      <c r="B6568" s="19" t="s">
        <v>5528</v>
      </c>
      <c r="C6568" s="72"/>
      <c r="D6568" s="73">
        <v>31.25</v>
      </c>
      <c r="E6568" s="74">
        <v>0</v>
      </c>
      <c r="G6568" s="75">
        <v>347.59784999999999</v>
      </c>
      <c r="H6568" s="75">
        <v>536.84249999999997</v>
      </c>
      <c r="I6568" s="75">
        <v>519.52499999999998</v>
      </c>
      <c r="J6568" s="75">
        <v>490.66249999999997</v>
      </c>
      <c r="K6568" s="75">
        <v>404.07499999999999</v>
      </c>
      <c r="L6568" s="76">
        <v>0</v>
      </c>
      <c r="M6568" s="75">
        <v>519.52499999999998</v>
      </c>
      <c r="N6568" s="75">
        <v>519.52499999999998</v>
      </c>
      <c r="O6568" s="75">
        <v>519.52499999999998</v>
      </c>
      <c r="P6568" s="77">
        <v>0</v>
      </c>
      <c r="Q6568" s="77">
        <v>536.84249999999997</v>
      </c>
    </row>
    <row r="6569" spans="1:17" x14ac:dyDescent="0.2">
      <c r="A6569" s="19">
        <v>32309056</v>
      </c>
      <c r="B6569" s="19" t="s">
        <v>5529</v>
      </c>
      <c r="C6569" s="72"/>
      <c r="D6569" s="73">
        <v>55.25</v>
      </c>
      <c r="E6569" s="74">
        <v>0</v>
      </c>
      <c r="G6569" s="75">
        <v>104.38391</v>
      </c>
      <c r="H6569" s="75">
        <v>720.75</v>
      </c>
      <c r="I6569" s="75">
        <v>697.5</v>
      </c>
      <c r="J6569" s="75">
        <v>658.75</v>
      </c>
      <c r="K6569" s="75">
        <v>542.5</v>
      </c>
      <c r="L6569" s="76">
        <v>0</v>
      </c>
      <c r="M6569" s="75">
        <v>697.5</v>
      </c>
      <c r="N6569" s="75">
        <v>697.5</v>
      </c>
      <c r="O6569" s="75">
        <v>697.5</v>
      </c>
      <c r="P6569" s="77">
        <v>0</v>
      </c>
      <c r="Q6569" s="77">
        <v>720.75</v>
      </c>
    </row>
    <row r="6570" spans="1:17" x14ac:dyDescent="0.2">
      <c r="A6570" s="19">
        <v>90019001</v>
      </c>
      <c r="B6570" s="19" t="s">
        <v>807</v>
      </c>
      <c r="C6570" s="72"/>
      <c r="D6570" s="73">
        <v>1771</v>
      </c>
      <c r="E6570" s="74">
        <v>0</v>
      </c>
      <c r="G6570" s="75">
        <v>104.38391</v>
      </c>
      <c r="H6570" s="75">
        <v>0</v>
      </c>
      <c r="I6570" s="75">
        <v>0</v>
      </c>
      <c r="J6570" s="75">
        <v>0</v>
      </c>
      <c r="K6570" s="75">
        <v>0</v>
      </c>
      <c r="L6570" s="76">
        <v>0</v>
      </c>
      <c r="M6570" s="75">
        <v>0</v>
      </c>
      <c r="N6570" s="75">
        <v>0</v>
      </c>
      <c r="O6570" s="75">
        <v>0</v>
      </c>
      <c r="P6570" s="77">
        <v>0</v>
      </c>
      <c r="Q6570" s="77">
        <v>104.38391</v>
      </c>
    </row>
    <row r="6571" spans="1:17" x14ac:dyDescent="0.2">
      <c r="A6571" s="19">
        <v>32300618</v>
      </c>
      <c r="B6571" s="19" t="s">
        <v>3932</v>
      </c>
      <c r="C6571" s="72"/>
      <c r="D6571" s="73">
        <v>40.5</v>
      </c>
      <c r="E6571" s="74">
        <v>0</v>
      </c>
      <c r="G6571" s="75">
        <v>104.38391</v>
      </c>
      <c r="H6571" s="75">
        <v>0</v>
      </c>
      <c r="I6571" s="75">
        <v>0</v>
      </c>
      <c r="J6571" s="75">
        <v>0</v>
      </c>
      <c r="K6571" s="75">
        <v>0</v>
      </c>
      <c r="L6571" s="76">
        <v>0</v>
      </c>
      <c r="M6571" s="75">
        <v>0</v>
      </c>
      <c r="N6571" s="75">
        <v>0</v>
      </c>
      <c r="O6571" s="75">
        <v>0</v>
      </c>
      <c r="P6571" s="77">
        <v>0</v>
      </c>
      <c r="Q6571" s="77">
        <v>104.38391</v>
      </c>
    </row>
    <row r="6572" spans="1:17" x14ac:dyDescent="0.2">
      <c r="A6572" s="19">
        <v>32307191</v>
      </c>
      <c r="B6572" s="19" t="s">
        <v>3942</v>
      </c>
      <c r="C6572" s="20">
        <v>12013</v>
      </c>
      <c r="D6572" s="73">
        <v>921.25</v>
      </c>
      <c r="E6572" s="74">
        <v>207.667</v>
      </c>
      <c r="G6572" s="75">
        <v>163.16282999999999</v>
      </c>
      <c r="H6572" s="75">
        <v>0</v>
      </c>
      <c r="I6572" s="75">
        <v>0</v>
      </c>
      <c r="J6572" s="75">
        <v>0</v>
      </c>
      <c r="K6572" s="75">
        <v>0</v>
      </c>
      <c r="L6572" s="76">
        <v>100.872</v>
      </c>
      <c r="M6572" s="75">
        <v>0</v>
      </c>
      <c r="N6572" s="75">
        <v>0</v>
      </c>
      <c r="O6572" s="75">
        <v>0</v>
      </c>
      <c r="P6572" s="77">
        <v>0</v>
      </c>
      <c r="Q6572" s="77">
        <v>163.16282999999999</v>
      </c>
    </row>
    <row r="6573" spans="1:17" x14ac:dyDescent="0.2">
      <c r="A6573" s="19">
        <v>32307191</v>
      </c>
      <c r="B6573" s="19" t="s">
        <v>3942</v>
      </c>
      <c r="C6573" s="20">
        <v>12013</v>
      </c>
      <c r="D6573" s="73">
        <v>921.25</v>
      </c>
      <c r="E6573" s="74">
        <v>207.667</v>
      </c>
      <c r="G6573" s="75">
        <v>70.699157999999997</v>
      </c>
      <c r="H6573" s="75">
        <v>150.49260000000001</v>
      </c>
      <c r="I6573" s="75">
        <v>145.63800000000001</v>
      </c>
      <c r="J6573" s="75">
        <v>137.547</v>
      </c>
      <c r="K6573" s="75">
        <v>113.27399999999999</v>
      </c>
      <c r="L6573" s="74" t="s">
        <v>674</v>
      </c>
      <c r="M6573" s="75">
        <v>145.63800000000001</v>
      </c>
      <c r="N6573" s="75">
        <v>145.63800000000001</v>
      </c>
      <c r="O6573" s="75">
        <v>145.63800000000001</v>
      </c>
      <c r="P6573" s="75">
        <v>70.699157999999997</v>
      </c>
      <c r="Q6573" s="75">
        <v>150.49260000000001</v>
      </c>
    </row>
    <row r="6574" spans="1:17" x14ac:dyDescent="0.2">
      <c r="A6574" s="19">
        <v>32307456</v>
      </c>
      <c r="B6574" s="19" t="s">
        <v>1956</v>
      </c>
      <c r="C6574" s="20">
        <v>10060</v>
      </c>
      <c r="D6574" s="73">
        <v>329.5</v>
      </c>
      <c r="E6574" s="74">
        <v>207.667</v>
      </c>
      <c r="G6574" s="75">
        <v>31.675250000000002</v>
      </c>
      <c r="H6574" s="75">
        <v>67.424999999999997</v>
      </c>
      <c r="I6574" s="75">
        <v>65.250000000000014</v>
      </c>
      <c r="J6574" s="75">
        <v>61.625</v>
      </c>
      <c r="K6574" s="75">
        <v>50.75</v>
      </c>
      <c r="L6574" s="74" t="s">
        <v>674</v>
      </c>
      <c r="M6574" s="75">
        <v>65.250000000000014</v>
      </c>
      <c r="N6574" s="75">
        <v>65.250000000000014</v>
      </c>
      <c r="O6574" s="75">
        <v>65.250000000000014</v>
      </c>
      <c r="P6574" s="75">
        <v>31.675250000000002</v>
      </c>
      <c r="Q6574" s="75">
        <v>67.424999999999997</v>
      </c>
    </row>
    <row r="6575" spans="1:17" x14ac:dyDescent="0.2">
      <c r="A6575" s="19">
        <v>32307456</v>
      </c>
      <c r="B6575" s="19" t="s">
        <v>1956</v>
      </c>
      <c r="C6575" s="20">
        <v>10060</v>
      </c>
      <c r="D6575" s="73">
        <v>329.5</v>
      </c>
      <c r="E6575" s="74">
        <v>207.667</v>
      </c>
      <c r="G6575" s="75">
        <v>17.9129</v>
      </c>
      <c r="H6575" s="75">
        <v>38.130000000000003</v>
      </c>
      <c r="I6575" s="75">
        <v>36.900000000000006</v>
      </c>
      <c r="J6575" s="75">
        <v>34.85</v>
      </c>
      <c r="K6575" s="75">
        <v>28.7</v>
      </c>
      <c r="L6575" s="74" t="s">
        <v>674</v>
      </c>
      <c r="M6575" s="75">
        <v>36.900000000000006</v>
      </c>
      <c r="N6575" s="75">
        <v>36.900000000000006</v>
      </c>
      <c r="O6575" s="75">
        <v>36.900000000000006</v>
      </c>
      <c r="P6575" s="75">
        <v>17.9129</v>
      </c>
      <c r="Q6575" s="75">
        <v>38.130000000000003</v>
      </c>
    </row>
    <row r="6576" spans="1:17" x14ac:dyDescent="0.2">
      <c r="A6576" s="19">
        <v>32307464</v>
      </c>
      <c r="B6576" s="19" t="s">
        <v>1955</v>
      </c>
      <c r="C6576" s="20">
        <v>10061</v>
      </c>
      <c r="D6576" s="73">
        <v>595</v>
      </c>
      <c r="E6576" s="74">
        <v>429.03049999999996</v>
      </c>
      <c r="G6576" s="75">
        <v>0</v>
      </c>
      <c r="H6576" s="75">
        <v>0</v>
      </c>
      <c r="I6576" s="75">
        <v>0</v>
      </c>
      <c r="J6576" s="75">
        <v>0</v>
      </c>
      <c r="K6576" s="75">
        <v>0</v>
      </c>
      <c r="L6576" s="74" t="s">
        <v>674</v>
      </c>
      <c r="M6576" s="75">
        <v>0</v>
      </c>
      <c r="N6576" s="75">
        <v>0</v>
      </c>
      <c r="O6576" s="75">
        <v>0</v>
      </c>
      <c r="P6576" s="75">
        <v>0</v>
      </c>
      <c r="Q6576" s="75">
        <v>0</v>
      </c>
    </row>
    <row r="6577" spans="1:17" x14ac:dyDescent="0.2">
      <c r="A6577" s="19">
        <v>32307464</v>
      </c>
      <c r="B6577" s="19" t="s">
        <v>1955</v>
      </c>
      <c r="C6577" s="20">
        <v>10061</v>
      </c>
      <c r="D6577" s="73">
        <v>595</v>
      </c>
      <c r="E6577" s="74">
        <v>429.03049999999996</v>
      </c>
      <c r="G6577" s="75">
        <v>1168.995854</v>
      </c>
      <c r="H6577" s="75">
        <v>2488.3638000000001</v>
      </c>
      <c r="I6577" s="75">
        <v>2408.0940000000001</v>
      </c>
      <c r="J6577" s="75">
        <v>2274.3109999999997</v>
      </c>
      <c r="K6577" s="75">
        <v>1872.9619999999998</v>
      </c>
      <c r="L6577" s="74" t="s">
        <v>674</v>
      </c>
      <c r="M6577" s="75">
        <v>2408.0940000000001</v>
      </c>
      <c r="N6577" s="75">
        <v>2408.0940000000001</v>
      </c>
      <c r="O6577" s="75">
        <v>2408.0940000000001</v>
      </c>
      <c r="P6577" s="75">
        <v>1168.995854</v>
      </c>
      <c r="Q6577" s="75">
        <v>2488.3638000000001</v>
      </c>
    </row>
    <row r="6578" spans="1:17" x14ac:dyDescent="0.2">
      <c r="A6578" s="19">
        <v>32307472</v>
      </c>
      <c r="B6578" s="19" t="s">
        <v>1845</v>
      </c>
      <c r="C6578" s="20">
        <v>11042</v>
      </c>
      <c r="D6578" s="73">
        <v>576.5</v>
      </c>
      <c r="E6578" s="74">
        <v>429.03049999999996</v>
      </c>
      <c r="G6578" s="75">
        <v>12.6701</v>
      </c>
      <c r="H6578" s="75">
        <v>26.970000000000002</v>
      </c>
      <c r="I6578" s="75">
        <v>26.100000000000005</v>
      </c>
      <c r="J6578" s="75">
        <v>24.65</v>
      </c>
      <c r="K6578" s="75">
        <v>20.299999999999997</v>
      </c>
      <c r="L6578" s="74" t="s">
        <v>674</v>
      </c>
      <c r="M6578" s="75">
        <v>26.100000000000005</v>
      </c>
      <c r="N6578" s="75">
        <v>26.100000000000005</v>
      </c>
      <c r="O6578" s="75">
        <v>26.100000000000005</v>
      </c>
      <c r="P6578" s="75">
        <v>12.6701</v>
      </c>
      <c r="Q6578" s="75">
        <v>26.970000000000002</v>
      </c>
    </row>
    <row r="6579" spans="1:17" x14ac:dyDescent="0.2">
      <c r="A6579" s="19">
        <v>32307472</v>
      </c>
      <c r="B6579" s="19" t="s">
        <v>1845</v>
      </c>
      <c r="C6579" s="20">
        <v>11042</v>
      </c>
      <c r="D6579" s="73">
        <v>576.5</v>
      </c>
      <c r="E6579" s="74">
        <v>429.03049999999996</v>
      </c>
      <c r="G6579" s="75">
        <v>59.068879999999993</v>
      </c>
      <c r="H6579" s="75">
        <v>125.73599999999999</v>
      </c>
      <c r="I6579" s="75">
        <v>121.68</v>
      </c>
      <c r="J6579" s="75">
        <v>114.91999999999999</v>
      </c>
      <c r="K6579" s="75">
        <v>94.639999999999986</v>
      </c>
      <c r="L6579" s="74" t="s">
        <v>674</v>
      </c>
      <c r="M6579" s="75">
        <v>121.68</v>
      </c>
      <c r="N6579" s="75">
        <v>121.68</v>
      </c>
      <c r="O6579" s="75">
        <v>121.68</v>
      </c>
      <c r="P6579" s="75">
        <v>59.068879999999993</v>
      </c>
      <c r="Q6579" s="75">
        <v>125.73599999999999</v>
      </c>
    </row>
    <row r="6580" spans="1:17" x14ac:dyDescent="0.2">
      <c r="A6580" s="19">
        <v>32307498</v>
      </c>
      <c r="B6580" s="19" t="s">
        <v>3910</v>
      </c>
      <c r="C6580" s="20">
        <v>11730</v>
      </c>
      <c r="D6580" s="73">
        <v>430.25</v>
      </c>
      <c r="E6580" s="74">
        <v>207.667</v>
      </c>
      <c r="G6580" s="75">
        <v>23.819788000000003</v>
      </c>
      <c r="H6580" s="75">
        <v>50.703600000000009</v>
      </c>
      <c r="I6580" s="75">
        <v>49.068000000000012</v>
      </c>
      <c r="J6580" s="75">
        <v>46.341999999999999</v>
      </c>
      <c r="K6580" s="75">
        <v>38.164000000000001</v>
      </c>
      <c r="L6580" s="74" t="s">
        <v>674</v>
      </c>
      <c r="M6580" s="75">
        <v>49.068000000000012</v>
      </c>
      <c r="N6580" s="75">
        <v>49.068000000000012</v>
      </c>
      <c r="O6580" s="75">
        <v>49.068000000000012</v>
      </c>
      <c r="P6580" s="75">
        <v>23.819788000000003</v>
      </c>
      <c r="Q6580" s="75">
        <v>50.703600000000009</v>
      </c>
    </row>
    <row r="6581" spans="1:17" x14ac:dyDescent="0.2">
      <c r="A6581" s="19">
        <v>32307498</v>
      </c>
      <c r="B6581" s="19" t="s">
        <v>3910</v>
      </c>
      <c r="C6581" s="20">
        <v>11730</v>
      </c>
      <c r="D6581" s="73">
        <v>430.25</v>
      </c>
      <c r="E6581" s="74">
        <v>207.667</v>
      </c>
      <c r="G6581" s="75">
        <v>81.700299999999999</v>
      </c>
      <c r="H6581" s="75">
        <v>173.91</v>
      </c>
      <c r="I6581" s="75">
        <v>168.3</v>
      </c>
      <c r="J6581" s="75">
        <v>158.94999999999999</v>
      </c>
      <c r="K6581" s="75">
        <v>130.9</v>
      </c>
      <c r="L6581" s="74" t="s">
        <v>674</v>
      </c>
      <c r="M6581" s="75">
        <v>168.3</v>
      </c>
      <c r="N6581" s="75">
        <v>168.3</v>
      </c>
      <c r="O6581" s="75">
        <v>168.3</v>
      </c>
      <c r="P6581" s="75">
        <v>81.700299999999999</v>
      </c>
      <c r="Q6581" s="75">
        <v>173.91</v>
      </c>
    </row>
    <row r="6582" spans="1:17" x14ac:dyDescent="0.2">
      <c r="A6582" s="19">
        <v>32307506</v>
      </c>
      <c r="B6582" s="19" t="s">
        <v>1938</v>
      </c>
      <c r="C6582" s="20">
        <v>11740</v>
      </c>
      <c r="D6582" s="73">
        <v>278.25</v>
      </c>
      <c r="E6582" s="74">
        <v>133.5265</v>
      </c>
      <c r="G6582" s="75">
        <v>725.21904800000004</v>
      </c>
      <c r="H6582" s="75">
        <v>1543.7256000000002</v>
      </c>
      <c r="I6582" s="75">
        <v>1493.9280000000003</v>
      </c>
      <c r="J6582" s="75">
        <v>1410.932</v>
      </c>
      <c r="K6582" s="75">
        <v>1161.944</v>
      </c>
      <c r="L6582" s="74" t="s">
        <v>674</v>
      </c>
      <c r="M6582" s="75">
        <v>1493.9280000000003</v>
      </c>
      <c r="N6582" s="75">
        <v>1493.9280000000003</v>
      </c>
      <c r="O6582" s="75">
        <v>1493.9280000000003</v>
      </c>
      <c r="P6582" s="75">
        <v>725.21904800000004</v>
      </c>
      <c r="Q6582" s="75">
        <v>1543.7256000000002</v>
      </c>
    </row>
    <row r="6583" spans="1:17" x14ac:dyDescent="0.2">
      <c r="A6583" s="19">
        <v>32307506</v>
      </c>
      <c r="B6583" s="19" t="s">
        <v>1938</v>
      </c>
      <c r="C6583" s="20">
        <v>11740</v>
      </c>
      <c r="D6583" s="73">
        <v>278.25</v>
      </c>
      <c r="E6583" s="74">
        <v>133.5265</v>
      </c>
      <c r="G6583" s="75">
        <v>84.968311999999997</v>
      </c>
      <c r="H6583" s="75">
        <v>180.8664</v>
      </c>
      <c r="I6583" s="75">
        <v>175.03200000000001</v>
      </c>
      <c r="J6583" s="75">
        <v>165.30799999999999</v>
      </c>
      <c r="K6583" s="75">
        <v>136.136</v>
      </c>
      <c r="L6583" s="74" t="s">
        <v>674</v>
      </c>
      <c r="M6583" s="75">
        <v>175.03200000000001</v>
      </c>
      <c r="N6583" s="75">
        <v>175.03200000000001</v>
      </c>
      <c r="O6583" s="75">
        <v>175.03200000000001</v>
      </c>
      <c r="P6583" s="75">
        <v>84.968311999999997</v>
      </c>
      <c r="Q6583" s="75">
        <v>180.8664</v>
      </c>
    </row>
    <row r="6584" spans="1:17" x14ac:dyDescent="0.2">
      <c r="A6584" s="19">
        <v>32307514</v>
      </c>
      <c r="B6584" s="19" t="s">
        <v>3936</v>
      </c>
      <c r="C6584" s="20">
        <v>11760</v>
      </c>
      <c r="D6584" s="73">
        <v>842.75</v>
      </c>
      <c r="E6584" s="74">
        <v>668.09249999999997</v>
      </c>
      <c r="G6584" s="75">
        <v>0</v>
      </c>
      <c r="H6584" s="75">
        <v>177.10920000000002</v>
      </c>
      <c r="I6584" s="75">
        <v>171.39600000000002</v>
      </c>
      <c r="J6584" s="75">
        <v>161.874</v>
      </c>
      <c r="K6584" s="75">
        <v>133.30799999999999</v>
      </c>
      <c r="L6584" s="76">
        <v>0</v>
      </c>
      <c r="M6584" s="75">
        <v>171.39600000000002</v>
      </c>
      <c r="N6584" s="75">
        <v>171.39600000000002</v>
      </c>
      <c r="O6584" s="75">
        <v>171.39600000000002</v>
      </c>
      <c r="P6584" s="77">
        <v>0</v>
      </c>
      <c r="Q6584" s="77">
        <v>177.10920000000002</v>
      </c>
    </row>
    <row r="6585" spans="1:17" x14ac:dyDescent="0.2">
      <c r="A6585" s="19">
        <v>32307514</v>
      </c>
      <c r="B6585" s="19" t="s">
        <v>3936</v>
      </c>
      <c r="C6585" s="20">
        <v>11760</v>
      </c>
      <c r="D6585" s="73">
        <v>842.75</v>
      </c>
      <c r="E6585" s="74">
        <v>668.09249999999997</v>
      </c>
      <c r="G6585" s="75">
        <v>0</v>
      </c>
      <c r="H6585" s="75">
        <v>220.10310000000001</v>
      </c>
      <c r="I6585" s="75">
        <v>213.00299999999999</v>
      </c>
      <c r="J6585" s="75">
        <v>201.16949999999997</v>
      </c>
      <c r="K6585" s="75">
        <v>165.66899999999998</v>
      </c>
      <c r="L6585" s="76">
        <v>0</v>
      </c>
      <c r="M6585" s="75">
        <v>213.00299999999999</v>
      </c>
      <c r="N6585" s="75">
        <v>213.00299999999999</v>
      </c>
      <c r="O6585" s="75">
        <v>213.00299999999999</v>
      </c>
      <c r="P6585" s="77">
        <v>0</v>
      </c>
      <c r="Q6585" s="77">
        <v>220.10310000000001</v>
      </c>
    </row>
    <row r="6586" spans="1:17" x14ac:dyDescent="0.2">
      <c r="A6586" s="19">
        <v>32307522</v>
      </c>
      <c r="B6586" s="19" t="s">
        <v>4017</v>
      </c>
      <c r="C6586" s="20">
        <v>12001</v>
      </c>
      <c r="D6586" s="73">
        <v>566.5</v>
      </c>
      <c r="E6586" s="74">
        <v>207.667</v>
      </c>
      <c r="G6586" s="75">
        <v>22.937249999999999</v>
      </c>
      <c r="H6586" s="75">
        <v>48.825000000000003</v>
      </c>
      <c r="I6586" s="75">
        <v>47.250000000000007</v>
      </c>
      <c r="J6586" s="75">
        <v>44.625</v>
      </c>
      <c r="K6586" s="75">
        <v>36.75</v>
      </c>
      <c r="L6586" s="74" t="s">
        <v>674</v>
      </c>
      <c r="M6586" s="75">
        <v>47.250000000000007</v>
      </c>
      <c r="N6586" s="75">
        <v>47.250000000000007</v>
      </c>
      <c r="O6586" s="75">
        <v>47.250000000000007</v>
      </c>
      <c r="P6586" s="75">
        <v>22.937249999999999</v>
      </c>
      <c r="Q6586" s="75">
        <v>48.825000000000003</v>
      </c>
    </row>
    <row r="6587" spans="1:17" x14ac:dyDescent="0.2">
      <c r="A6587" s="19">
        <v>32307522</v>
      </c>
      <c r="B6587" s="19" t="s">
        <v>4017</v>
      </c>
      <c r="C6587" s="20">
        <v>12001</v>
      </c>
      <c r="D6587" s="73">
        <v>566.5</v>
      </c>
      <c r="E6587" s="74">
        <v>207.667</v>
      </c>
      <c r="G6587" s="75">
        <v>70.945319999999995</v>
      </c>
      <c r="H6587" s="75">
        <v>95.222700000000003</v>
      </c>
      <c r="I6587" s="75">
        <v>92.150999999999996</v>
      </c>
      <c r="J6587" s="75">
        <v>87.031499999999994</v>
      </c>
      <c r="K6587" s="75">
        <v>71.673000000000002</v>
      </c>
      <c r="L6587" s="76">
        <v>98.12700000000001</v>
      </c>
      <c r="M6587" s="75">
        <v>92.150999999999996</v>
      </c>
      <c r="N6587" s="75">
        <v>92.150999999999996</v>
      </c>
      <c r="O6587" s="75">
        <v>92.150999999999996</v>
      </c>
      <c r="P6587" s="77">
        <v>70.945319999999995</v>
      </c>
      <c r="Q6587" s="77">
        <v>98.12700000000001</v>
      </c>
    </row>
    <row r="6588" spans="1:17" x14ac:dyDescent="0.2">
      <c r="A6588" s="19">
        <v>32307530</v>
      </c>
      <c r="B6588" s="19" t="s">
        <v>4018</v>
      </c>
      <c r="C6588" s="20">
        <v>12002</v>
      </c>
      <c r="D6588" s="73">
        <v>614.25</v>
      </c>
      <c r="E6588" s="74">
        <v>207.667</v>
      </c>
      <c r="G6588" s="75">
        <v>79.043579999999992</v>
      </c>
      <c r="H6588" s="75">
        <v>151.1343</v>
      </c>
      <c r="I6588" s="75">
        <v>146.25899999999999</v>
      </c>
      <c r="J6588" s="75">
        <v>138.1335</v>
      </c>
      <c r="K6588" s="75">
        <v>113.75699999999999</v>
      </c>
      <c r="L6588" s="76">
        <v>49.509</v>
      </c>
      <c r="M6588" s="75">
        <v>146.25899999999999</v>
      </c>
      <c r="N6588" s="75">
        <v>146.25899999999999</v>
      </c>
      <c r="O6588" s="75">
        <v>146.25899999999999</v>
      </c>
      <c r="P6588" s="77">
        <v>49.509</v>
      </c>
      <c r="Q6588" s="77">
        <v>151.1343</v>
      </c>
    </row>
    <row r="6589" spans="1:17" x14ac:dyDescent="0.2">
      <c r="A6589" s="19">
        <v>32307530</v>
      </c>
      <c r="B6589" s="19" t="s">
        <v>4018</v>
      </c>
      <c r="C6589" s="20">
        <v>12002</v>
      </c>
      <c r="D6589" s="73">
        <v>614.25</v>
      </c>
      <c r="E6589" s="74">
        <v>207.667</v>
      </c>
      <c r="G6589" s="75">
        <v>4.2597750000000003</v>
      </c>
      <c r="H6589" s="75">
        <v>9.0675000000000008</v>
      </c>
      <c r="I6589" s="75">
        <v>8.7750000000000021</v>
      </c>
      <c r="J6589" s="75">
        <v>8.2874999999999996</v>
      </c>
      <c r="K6589" s="75">
        <v>6.8249999999999993</v>
      </c>
      <c r="L6589" s="74" t="s">
        <v>674</v>
      </c>
      <c r="M6589" s="75">
        <v>8.7750000000000021</v>
      </c>
      <c r="N6589" s="75">
        <v>8.7750000000000021</v>
      </c>
      <c r="O6589" s="75">
        <v>8.7750000000000021</v>
      </c>
      <c r="P6589" s="75">
        <v>4.2597750000000003</v>
      </c>
      <c r="Q6589" s="75">
        <v>9.0675000000000008</v>
      </c>
    </row>
    <row r="6590" spans="1:17" x14ac:dyDescent="0.2">
      <c r="A6590" s="19">
        <v>32307548</v>
      </c>
      <c r="B6590" s="19" t="s">
        <v>4016</v>
      </c>
      <c r="C6590" s="20">
        <v>12004</v>
      </c>
      <c r="D6590" s="73">
        <v>745.75</v>
      </c>
      <c r="E6590" s="74">
        <v>207.667</v>
      </c>
      <c r="G6590" s="75">
        <v>4.4301660000000007</v>
      </c>
      <c r="H6590" s="75">
        <v>9.430200000000001</v>
      </c>
      <c r="I6590" s="75">
        <v>9.1260000000000012</v>
      </c>
      <c r="J6590" s="75">
        <v>8.6189999999999998</v>
      </c>
      <c r="K6590" s="75">
        <v>7.0979999999999999</v>
      </c>
      <c r="L6590" s="74" t="s">
        <v>674</v>
      </c>
      <c r="M6590" s="75">
        <v>9.1260000000000012</v>
      </c>
      <c r="N6590" s="75">
        <v>9.1260000000000012</v>
      </c>
      <c r="O6590" s="75">
        <v>9.1260000000000012</v>
      </c>
      <c r="P6590" s="75">
        <v>4.4301660000000007</v>
      </c>
      <c r="Q6590" s="75">
        <v>9.430200000000001</v>
      </c>
    </row>
    <row r="6591" spans="1:17" x14ac:dyDescent="0.2">
      <c r="A6591" s="19">
        <v>32307548</v>
      </c>
      <c r="B6591" s="19" t="s">
        <v>4016</v>
      </c>
      <c r="C6591" s="20">
        <v>12004</v>
      </c>
      <c r="D6591" s="73">
        <v>745.75</v>
      </c>
      <c r="E6591" s="74">
        <v>207.667</v>
      </c>
      <c r="G6591" s="75">
        <v>19.314160000000001</v>
      </c>
      <c r="H6591" s="75">
        <v>222.1584</v>
      </c>
      <c r="I6591" s="75">
        <v>214.99199999999999</v>
      </c>
      <c r="J6591" s="75">
        <v>203.048</v>
      </c>
      <c r="K6591" s="75">
        <v>167.21599999999998</v>
      </c>
      <c r="L6591" s="76">
        <v>0</v>
      </c>
      <c r="M6591" s="75">
        <v>214.99199999999999</v>
      </c>
      <c r="N6591" s="75">
        <v>214.99199999999999</v>
      </c>
      <c r="O6591" s="75">
        <v>214.99199999999999</v>
      </c>
      <c r="P6591" s="77">
        <v>0</v>
      </c>
      <c r="Q6591" s="77">
        <v>222.1584</v>
      </c>
    </row>
    <row r="6592" spans="1:17" x14ac:dyDescent="0.2">
      <c r="A6592" s="19">
        <v>32307555</v>
      </c>
      <c r="B6592" s="19" t="s">
        <v>4014</v>
      </c>
      <c r="C6592" s="20">
        <v>12005</v>
      </c>
      <c r="D6592" s="73">
        <v>786.25</v>
      </c>
      <c r="E6592" s="74">
        <v>429.03049999999996</v>
      </c>
      <c r="G6592" s="75">
        <v>10.813275000000001</v>
      </c>
      <c r="H6592" s="75">
        <v>23.017500000000002</v>
      </c>
      <c r="I6592" s="75">
        <v>22.275000000000002</v>
      </c>
      <c r="J6592" s="75">
        <v>21.037499999999998</v>
      </c>
      <c r="K6592" s="75">
        <v>17.324999999999999</v>
      </c>
      <c r="L6592" s="74" t="s">
        <v>674</v>
      </c>
      <c r="M6592" s="75">
        <v>22.275000000000002</v>
      </c>
      <c r="N6592" s="75">
        <v>22.275000000000002</v>
      </c>
      <c r="O6592" s="75">
        <v>22.275000000000002</v>
      </c>
      <c r="P6592" s="75">
        <v>10.813275000000001</v>
      </c>
      <c r="Q6592" s="75">
        <v>23.017500000000002</v>
      </c>
    </row>
    <row r="6593" spans="1:17" x14ac:dyDescent="0.2">
      <c r="A6593" s="19">
        <v>32307555</v>
      </c>
      <c r="B6593" s="19" t="s">
        <v>4014</v>
      </c>
      <c r="C6593" s="20">
        <v>12005</v>
      </c>
      <c r="D6593" s="73">
        <v>786.25</v>
      </c>
      <c r="E6593" s="74">
        <v>429.03049999999996</v>
      </c>
      <c r="G6593" s="75">
        <v>19.314160000000001</v>
      </c>
      <c r="H6593" s="75">
        <v>264.04560000000004</v>
      </c>
      <c r="I6593" s="75">
        <v>255.52800000000002</v>
      </c>
      <c r="J6593" s="75">
        <v>241.33199999999999</v>
      </c>
      <c r="K6593" s="75">
        <v>198.744</v>
      </c>
      <c r="L6593" s="76">
        <v>0</v>
      </c>
      <c r="M6593" s="75">
        <v>255.52800000000002</v>
      </c>
      <c r="N6593" s="75">
        <v>255.52800000000002</v>
      </c>
      <c r="O6593" s="75">
        <v>255.52800000000002</v>
      </c>
      <c r="P6593" s="77">
        <v>0</v>
      </c>
      <c r="Q6593" s="77">
        <v>264.04560000000004</v>
      </c>
    </row>
    <row r="6594" spans="1:17" x14ac:dyDescent="0.2">
      <c r="A6594" s="19">
        <v>32307563</v>
      </c>
      <c r="B6594" s="19" t="s">
        <v>4015</v>
      </c>
      <c r="C6594" s="20">
        <v>12006</v>
      </c>
      <c r="D6594" s="73">
        <v>893.25</v>
      </c>
      <c r="E6594" s="74">
        <v>429.03049999999996</v>
      </c>
      <c r="G6594" s="75">
        <v>18.363659999999999</v>
      </c>
      <c r="H6594" s="75">
        <v>226.45500000000001</v>
      </c>
      <c r="I6594" s="75">
        <v>219.15</v>
      </c>
      <c r="J6594" s="75">
        <v>206.97499999999999</v>
      </c>
      <c r="K6594" s="75">
        <v>170.45</v>
      </c>
      <c r="L6594" s="76">
        <v>0</v>
      </c>
      <c r="M6594" s="75">
        <v>219.15</v>
      </c>
      <c r="N6594" s="75">
        <v>219.15</v>
      </c>
      <c r="O6594" s="75">
        <v>219.15</v>
      </c>
      <c r="P6594" s="77">
        <v>0</v>
      </c>
      <c r="Q6594" s="77">
        <v>226.45500000000001</v>
      </c>
    </row>
    <row r="6595" spans="1:17" x14ac:dyDescent="0.2">
      <c r="A6595" s="19">
        <v>32307563</v>
      </c>
      <c r="B6595" s="19" t="s">
        <v>4015</v>
      </c>
      <c r="C6595" s="20">
        <v>12006</v>
      </c>
      <c r="D6595" s="73">
        <v>893.25</v>
      </c>
      <c r="E6595" s="74">
        <v>429.03049999999996</v>
      </c>
      <c r="G6595" s="75">
        <v>18.363659999999999</v>
      </c>
      <c r="H6595" s="75">
        <v>233.19750000000002</v>
      </c>
      <c r="I6595" s="75">
        <v>225.67500000000001</v>
      </c>
      <c r="J6595" s="75">
        <v>213.13749999999999</v>
      </c>
      <c r="K6595" s="75">
        <v>175.52499999999998</v>
      </c>
      <c r="L6595" s="76">
        <v>0</v>
      </c>
      <c r="M6595" s="75">
        <v>225.67500000000001</v>
      </c>
      <c r="N6595" s="75">
        <v>225.67500000000001</v>
      </c>
      <c r="O6595" s="75">
        <v>225.67500000000001</v>
      </c>
      <c r="P6595" s="77">
        <v>0</v>
      </c>
      <c r="Q6595" s="77">
        <v>233.19750000000002</v>
      </c>
    </row>
    <row r="6596" spans="1:17" x14ac:dyDescent="0.2">
      <c r="A6596" s="19">
        <v>32307571</v>
      </c>
      <c r="B6596" s="19" t="s">
        <v>4013</v>
      </c>
      <c r="C6596" s="20">
        <v>12007</v>
      </c>
      <c r="D6596" s="73">
        <v>1123</v>
      </c>
      <c r="E6596" s="74">
        <v>207.667</v>
      </c>
      <c r="G6596" s="75" t="s">
        <v>815</v>
      </c>
      <c r="H6596" s="75">
        <v>209.48250000000002</v>
      </c>
      <c r="I6596" s="75">
        <v>202.72499999999999</v>
      </c>
      <c r="J6596" s="75">
        <v>191.46250000000001</v>
      </c>
      <c r="K6596" s="75">
        <v>157.67499999999998</v>
      </c>
      <c r="L6596" s="76">
        <v>0</v>
      </c>
      <c r="M6596" s="75">
        <v>202.72499999999999</v>
      </c>
      <c r="N6596" s="75">
        <v>202.72499999999999</v>
      </c>
      <c r="O6596" s="75">
        <v>202.72499999999999</v>
      </c>
      <c r="P6596" s="77">
        <v>0</v>
      </c>
      <c r="Q6596" s="77">
        <v>209.48250000000002</v>
      </c>
    </row>
    <row r="6597" spans="1:17" x14ac:dyDescent="0.2">
      <c r="A6597" s="19">
        <v>32307571</v>
      </c>
      <c r="B6597" s="19" t="s">
        <v>4013</v>
      </c>
      <c r="C6597" s="20">
        <v>12007</v>
      </c>
      <c r="D6597" s="73">
        <v>1123</v>
      </c>
      <c r="E6597" s="74">
        <v>207.667</v>
      </c>
      <c r="G6597" s="75">
        <v>0</v>
      </c>
      <c r="H6597" s="75">
        <v>0</v>
      </c>
      <c r="I6597" s="75">
        <v>0</v>
      </c>
      <c r="J6597" s="75">
        <v>0</v>
      </c>
      <c r="K6597" s="75">
        <v>0</v>
      </c>
      <c r="L6597" s="76">
        <v>0</v>
      </c>
      <c r="M6597" s="75">
        <v>0</v>
      </c>
      <c r="N6597" s="75">
        <v>0</v>
      </c>
      <c r="O6597" s="75">
        <v>0</v>
      </c>
      <c r="P6597" s="77">
        <v>0</v>
      </c>
      <c r="Q6597" s="77">
        <v>0</v>
      </c>
    </row>
    <row r="6598" spans="1:17" x14ac:dyDescent="0.2">
      <c r="A6598" s="19">
        <v>32307589</v>
      </c>
      <c r="B6598" s="19" t="s">
        <v>4008</v>
      </c>
      <c r="C6598" s="20">
        <v>12011</v>
      </c>
      <c r="D6598" s="73">
        <v>601.25</v>
      </c>
      <c r="E6598" s="74">
        <v>207.667</v>
      </c>
      <c r="G6598" s="75">
        <v>955.552728</v>
      </c>
      <c r="H6598" s="75">
        <v>2034.0216</v>
      </c>
      <c r="I6598" s="75">
        <v>1968.4080000000001</v>
      </c>
      <c r="J6598" s="75">
        <v>1859.0519999999999</v>
      </c>
      <c r="K6598" s="75">
        <v>1530.9839999999999</v>
      </c>
      <c r="L6598" s="74" t="s">
        <v>674</v>
      </c>
      <c r="M6598" s="75">
        <v>1968.4080000000001</v>
      </c>
      <c r="N6598" s="75">
        <v>1968.4080000000001</v>
      </c>
      <c r="O6598" s="75">
        <v>1968.4080000000001</v>
      </c>
      <c r="P6598" s="75">
        <v>955.552728</v>
      </c>
      <c r="Q6598" s="75">
        <v>2034.0216</v>
      </c>
    </row>
    <row r="6599" spans="1:17" x14ac:dyDescent="0.2">
      <c r="A6599" s="19">
        <v>32307589</v>
      </c>
      <c r="B6599" s="19" t="s">
        <v>4008</v>
      </c>
      <c r="C6599" s="20">
        <v>12011</v>
      </c>
      <c r="D6599" s="73">
        <v>601.25</v>
      </c>
      <c r="E6599" s="74">
        <v>207.667</v>
      </c>
      <c r="G6599" s="75">
        <v>528.93424000000005</v>
      </c>
      <c r="H6599" s="75">
        <v>1259.2293</v>
      </c>
      <c r="I6599" s="75">
        <v>1218.6089999999999</v>
      </c>
      <c r="J6599" s="75">
        <v>1150.9085</v>
      </c>
      <c r="K6599" s="75">
        <v>947.8069999999999</v>
      </c>
      <c r="L6599" s="76">
        <v>1594.395</v>
      </c>
      <c r="M6599" s="75">
        <v>1218.6089999999999</v>
      </c>
      <c r="N6599" s="75">
        <v>1218.6089999999999</v>
      </c>
      <c r="O6599" s="75">
        <v>1218.6089999999999</v>
      </c>
      <c r="P6599" s="77">
        <v>528.93424000000005</v>
      </c>
      <c r="Q6599" s="77">
        <v>1594.395</v>
      </c>
    </row>
    <row r="6600" spans="1:17" x14ac:dyDescent="0.2">
      <c r="A6600" s="19">
        <v>32307597</v>
      </c>
      <c r="B6600" s="19" t="s">
        <v>4009</v>
      </c>
      <c r="C6600" s="20">
        <v>12013</v>
      </c>
      <c r="D6600" s="73">
        <v>630.5</v>
      </c>
      <c r="E6600" s="74">
        <v>207.667</v>
      </c>
      <c r="G6600" s="75">
        <v>528.93424000000005</v>
      </c>
      <c r="H6600" s="75">
        <v>1259.2293</v>
      </c>
      <c r="I6600" s="75">
        <v>1218.6089999999999</v>
      </c>
      <c r="J6600" s="75">
        <v>1150.9085</v>
      </c>
      <c r="K6600" s="75">
        <v>947.8069999999999</v>
      </c>
      <c r="L6600" s="76">
        <v>1594.395</v>
      </c>
      <c r="M6600" s="75">
        <v>1218.6089999999999</v>
      </c>
      <c r="N6600" s="75">
        <v>1218.6089999999999</v>
      </c>
      <c r="O6600" s="75">
        <v>1218.6089999999999</v>
      </c>
      <c r="P6600" s="77">
        <v>528.93424000000005</v>
      </c>
      <c r="Q6600" s="77">
        <v>1594.395</v>
      </c>
    </row>
    <row r="6601" spans="1:17" x14ac:dyDescent="0.2">
      <c r="A6601" s="19">
        <v>32307597</v>
      </c>
      <c r="B6601" s="19" t="s">
        <v>4009</v>
      </c>
      <c r="C6601" s="20">
        <v>12013</v>
      </c>
      <c r="D6601" s="73">
        <v>630.5</v>
      </c>
      <c r="E6601" s="74">
        <v>207.667</v>
      </c>
      <c r="G6601" s="75">
        <v>528.93424000000005</v>
      </c>
      <c r="H6601" s="75">
        <v>1259.2293</v>
      </c>
      <c r="I6601" s="75">
        <v>1218.6089999999999</v>
      </c>
      <c r="J6601" s="75">
        <v>1150.9085</v>
      </c>
      <c r="K6601" s="75">
        <v>947.8069999999999</v>
      </c>
      <c r="L6601" s="76">
        <v>1594.395</v>
      </c>
      <c r="M6601" s="75">
        <v>1218.6089999999999</v>
      </c>
      <c r="N6601" s="75">
        <v>1218.6089999999999</v>
      </c>
      <c r="O6601" s="75">
        <v>1218.6089999999999</v>
      </c>
      <c r="P6601" s="77">
        <v>528.93424000000005</v>
      </c>
      <c r="Q6601" s="77">
        <v>1594.395</v>
      </c>
    </row>
    <row r="6602" spans="1:17" x14ac:dyDescent="0.2">
      <c r="A6602" s="19">
        <v>32307605</v>
      </c>
      <c r="B6602" s="19" t="s">
        <v>2795</v>
      </c>
      <c r="C6602" s="20">
        <v>12031</v>
      </c>
      <c r="D6602" s="73">
        <v>1148.5</v>
      </c>
      <c r="E6602" s="74">
        <v>429.03049999999996</v>
      </c>
      <c r="G6602" s="75">
        <v>0</v>
      </c>
      <c r="H6602" s="75">
        <v>1259.2293</v>
      </c>
      <c r="I6602" s="75">
        <v>1218.6089999999999</v>
      </c>
      <c r="J6602" s="75">
        <v>1150.9085</v>
      </c>
      <c r="K6602" s="75">
        <v>947.8069999999999</v>
      </c>
      <c r="L6602" s="76">
        <v>0</v>
      </c>
      <c r="M6602" s="75">
        <v>1218.6089999999999</v>
      </c>
      <c r="N6602" s="75">
        <v>1218.6089999999999</v>
      </c>
      <c r="O6602" s="75">
        <v>1218.6089999999999</v>
      </c>
      <c r="P6602" s="77">
        <v>0</v>
      </c>
      <c r="Q6602" s="77">
        <v>1259.2293</v>
      </c>
    </row>
    <row r="6603" spans="1:17" x14ac:dyDescent="0.2">
      <c r="A6603" s="19">
        <v>32307605</v>
      </c>
      <c r="B6603" s="19" t="s">
        <v>2795</v>
      </c>
      <c r="C6603" s="20">
        <v>12031</v>
      </c>
      <c r="D6603" s="73">
        <v>1148.5</v>
      </c>
      <c r="E6603" s="74">
        <v>429.03049999999996</v>
      </c>
      <c r="G6603" s="75">
        <v>528.93424000000005</v>
      </c>
      <c r="H6603" s="75">
        <v>1259.2293</v>
      </c>
      <c r="I6603" s="75">
        <v>1218.6089999999999</v>
      </c>
      <c r="J6603" s="75">
        <v>1150.9085</v>
      </c>
      <c r="K6603" s="75">
        <v>947.8069999999999</v>
      </c>
      <c r="L6603" s="76">
        <v>1594.395</v>
      </c>
      <c r="M6603" s="75">
        <v>1218.6089999999999</v>
      </c>
      <c r="N6603" s="75">
        <v>1218.6089999999999</v>
      </c>
      <c r="O6603" s="75">
        <v>1218.6089999999999</v>
      </c>
      <c r="P6603" s="77">
        <v>528.93424000000005</v>
      </c>
      <c r="Q6603" s="77">
        <v>1594.395</v>
      </c>
    </row>
    <row r="6604" spans="1:17" x14ac:dyDescent="0.2">
      <c r="A6604" s="19">
        <v>32307613</v>
      </c>
      <c r="B6604" s="19" t="s">
        <v>2794</v>
      </c>
      <c r="C6604" s="20">
        <v>12032</v>
      </c>
      <c r="D6604" s="73">
        <v>1469</v>
      </c>
      <c r="E6604" s="74">
        <v>429.03049999999996</v>
      </c>
      <c r="G6604" s="75">
        <v>528.93424000000005</v>
      </c>
      <c r="H6604" s="75">
        <v>0</v>
      </c>
      <c r="I6604" s="75">
        <v>0</v>
      </c>
      <c r="J6604" s="75">
        <v>0</v>
      </c>
      <c r="K6604" s="75">
        <v>0</v>
      </c>
      <c r="L6604" s="76">
        <v>1594.395</v>
      </c>
      <c r="M6604" s="75">
        <v>0</v>
      </c>
      <c r="N6604" s="75">
        <v>0</v>
      </c>
      <c r="O6604" s="75">
        <v>0</v>
      </c>
      <c r="P6604" s="77">
        <v>0</v>
      </c>
      <c r="Q6604" s="77">
        <v>1594.395</v>
      </c>
    </row>
    <row r="6605" spans="1:17" x14ac:dyDescent="0.2">
      <c r="A6605" s="19">
        <v>32307613</v>
      </c>
      <c r="B6605" s="19" t="s">
        <v>2794</v>
      </c>
      <c r="C6605" s="20">
        <v>12032</v>
      </c>
      <c r="D6605" s="73">
        <v>1469</v>
      </c>
      <c r="E6605" s="74">
        <v>429.03049999999996</v>
      </c>
      <c r="G6605" s="75">
        <v>528.93424000000005</v>
      </c>
      <c r="H6605" s="75" t="e">
        <v>#N/A</v>
      </c>
      <c r="I6605" s="75" t="e">
        <v>#N/A</v>
      </c>
      <c r="J6605" s="75" t="e">
        <v>#N/A</v>
      </c>
      <c r="K6605" s="75" t="e">
        <v>#N/A</v>
      </c>
      <c r="L6605" s="76">
        <v>1594.395</v>
      </c>
      <c r="M6605" s="75" t="e">
        <v>#N/A</v>
      </c>
      <c r="N6605" s="75" t="e">
        <v>#N/A</v>
      </c>
      <c r="O6605" s="75" t="e">
        <v>#N/A</v>
      </c>
      <c r="P6605" s="77"/>
      <c r="Q6605" s="77"/>
    </row>
    <row r="6606" spans="1:17" x14ac:dyDescent="0.2">
      <c r="A6606" s="19">
        <v>32307621</v>
      </c>
      <c r="B6606" s="19" t="s">
        <v>2796</v>
      </c>
      <c r="C6606" s="20">
        <v>12034</v>
      </c>
      <c r="D6606" s="73">
        <v>1513.25</v>
      </c>
      <c r="E6606" s="74">
        <v>429.03049999999996</v>
      </c>
      <c r="G6606" s="75">
        <v>1.52915</v>
      </c>
      <c r="H6606" s="75">
        <v>3.2550000000000003</v>
      </c>
      <c r="I6606" s="75">
        <v>3.1500000000000004</v>
      </c>
      <c r="J6606" s="75">
        <v>2.9750000000000001</v>
      </c>
      <c r="K6606" s="75">
        <v>2.4499999999999997</v>
      </c>
      <c r="L6606" s="74" t="s">
        <v>674</v>
      </c>
      <c r="M6606" s="75">
        <v>3.1500000000000004</v>
      </c>
      <c r="N6606" s="75">
        <v>3.1500000000000004</v>
      </c>
      <c r="O6606" s="75">
        <v>3.1500000000000004</v>
      </c>
      <c r="P6606" s="75">
        <v>1.52915</v>
      </c>
      <c r="Q6606" s="75">
        <v>3.2550000000000003</v>
      </c>
    </row>
    <row r="6607" spans="1:17" x14ac:dyDescent="0.2">
      <c r="A6607" s="19">
        <v>32307621</v>
      </c>
      <c r="B6607" s="19" t="s">
        <v>2796</v>
      </c>
      <c r="C6607" s="20">
        <v>12034</v>
      </c>
      <c r="D6607" s="73">
        <v>1513.25</v>
      </c>
      <c r="E6607" s="74">
        <v>429.03049999999996</v>
      </c>
      <c r="G6607" s="75">
        <v>1.52915</v>
      </c>
      <c r="H6607" s="75">
        <v>3.2550000000000003</v>
      </c>
      <c r="I6607" s="75">
        <v>3.1500000000000004</v>
      </c>
      <c r="J6607" s="75">
        <v>2.9750000000000001</v>
      </c>
      <c r="K6607" s="75">
        <v>2.4499999999999997</v>
      </c>
      <c r="L6607" s="74" t="s">
        <v>674</v>
      </c>
      <c r="M6607" s="75">
        <v>3.1500000000000004</v>
      </c>
      <c r="N6607" s="75">
        <v>3.1500000000000004</v>
      </c>
      <c r="O6607" s="75">
        <v>3.1500000000000004</v>
      </c>
      <c r="P6607" s="75">
        <v>1.52915</v>
      </c>
      <c r="Q6607" s="75">
        <v>3.2550000000000003</v>
      </c>
    </row>
    <row r="6608" spans="1:17" x14ac:dyDescent="0.2">
      <c r="A6608" s="19">
        <v>32307639</v>
      </c>
      <c r="B6608" s="19" t="s">
        <v>2797</v>
      </c>
      <c r="C6608" s="20">
        <v>12036</v>
      </c>
      <c r="D6608" s="73">
        <v>1261.75</v>
      </c>
      <c r="E6608" s="74">
        <v>668.09249999999997</v>
      </c>
      <c r="G6608" s="75">
        <v>7.392348000000001</v>
      </c>
      <c r="H6608" s="75">
        <v>15.735600000000002</v>
      </c>
      <c r="I6608" s="75">
        <v>15.228000000000003</v>
      </c>
      <c r="J6608" s="75">
        <v>14.382000000000001</v>
      </c>
      <c r="K6608" s="75">
        <v>11.844000000000001</v>
      </c>
      <c r="L6608" s="74" t="s">
        <v>674</v>
      </c>
      <c r="M6608" s="75">
        <v>15.228000000000003</v>
      </c>
      <c r="N6608" s="75">
        <v>15.228000000000003</v>
      </c>
      <c r="O6608" s="75">
        <v>15.228000000000003</v>
      </c>
      <c r="P6608" s="75">
        <v>7.392348000000001</v>
      </c>
      <c r="Q6608" s="75">
        <v>15.735600000000002</v>
      </c>
    </row>
    <row r="6609" spans="1:17" x14ac:dyDescent="0.2">
      <c r="A6609" s="19">
        <v>32307639</v>
      </c>
      <c r="B6609" s="19" t="s">
        <v>2797</v>
      </c>
      <c r="C6609" s="20">
        <v>12036</v>
      </c>
      <c r="D6609" s="73">
        <v>1261.75</v>
      </c>
      <c r="E6609" s="74">
        <v>668.09249999999997</v>
      </c>
      <c r="G6609" s="75">
        <v>2.3854739999999999</v>
      </c>
      <c r="H6609" s="75">
        <v>5.0777999999999999</v>
      </c>
      <c r="I6609" s="75">
        <v>4.9140000000000006</v>
      </c>
      <c r="J6609" s="75">
        <v>4.641</v>
      </c>
      <c r="K6609" s="75">
        <v>3.8219999999999996</v>
      </c>
      <c r="L6609" s="74" t="s">
        <v>674</v>
      </c>
      <c r="M6609" s="75">
        <v>4.9140000000000006</v>
      </c>
      <c r="N6609" s="75">
        <v>4.9140000000000006</v>
      </c>
      <c r="O6609" s="75">
        <v>4.9140000000000006</v>
      </c>
      <c r="P6609" s="75">
        <v>2.3854739999999999</v>
      </c>
      <c r="Q6609" s="75">
        <v>5.0777999999999999</v>
      </c>
    </row>
    <row r="6610" spans="1:17" x14ac:dyDescent="0.2">
      <c r="A6610" s="19">
        <v>32307647</v>
      </c>
      <c r="B6610" s="19" t="s">
        <v>2793</v>
      </c>
      <c r="C6610" s="20">
        <v>12042</v>
      </c>
      <c r="D6610" s="73">
        <v>884.75</v>
      </c>
      <c r="E6610" s="74">
        <v>429.03049999999996</v>
      </c>
      <c r="G6610" s="75">
        <v>31.566025</v>
      </c>
      <c r="H6610" s="75">
        <v>67.19250000000001</v>
      </c>
      <c r="I6610" s="75">
        <v>65.025000000000006</v>
      </c>
      <c r="J6610" s="75">
        <v>61.412500000000001</v>
      </c>
      <c r="K6610" s="75">
        <v>50.574999999999996</v>
      </c>
      <c r="L6610" s="74" t="s">
        <v>674</v>
      </c>
      <c r="M6610" s="75">
        <v>65.025000000000006</v>
      </c>
      <c r="N6610" s="75">
        <v>65.025000000000006</v>
      </c>
      <c r="O6610" s="75">
        <v>65.025000000000006</v>
      </c>
      <c r="P6610" s="75">
        <v>31.566025</v>
      </c>
      <c r="Q6610" s="75">
        <v>67.19250000000001</v>
      </c>
    </row>
    <row r="6611" spans="1:17" x14ac:dyDescent="0.2">
      <c r="A6611" s="19">
        <v>32307647</v>
      </c>
      <c r="B6611" s="19" t="s">
        <v>2793</v>
      </c>
      <c r="C6611" s="20">
        <v>12042</v>
      </c>
      <c r="D6611" s="73">
        <v>884.75</v>
      </c>
      <c r="E6611" s="74">
        <v>429.03049999999996</v>
      </c>
      <c r="G6611" s="75">
        <v>262.47107</v>
      </c>
      <c r="H6611" s="75">
        <v>537.54000000000008</v>
      </c>
      <c r="I6611" s="75">
        <v>520.20000000000005</v>
      </c>
      <c r="J6611" s="75">
        <v>491.3</v>
      </c>
      <c r="K6611" s="75">
        <v>404.59999999999997</v>
      </c>
      <c r="L6611" s="76">
        <v>209.73599999999999</v>
      </c>
      <c r="M6611" s="75">
        <v>520.20000000000005</v>
      </c>
      <c r="N6611" s="75">
        <v>520.20000000000005</v>
      </c>
      <c r="O6611" s="75">
        <v>520.20000000000005</v>
      </c>
      <c r="P6611" s="77">
        <v>209.73599999999999</v>
      </c>
      <c r="Q6611" s="77">
        <v>537.54000000000008</v>
      </c>
    </row>
    <row r="6612" spans="1:17" x14ac:dyDescent="0.2">
      <c r="A6612" s="19">
        <v>32307654</v>
      </c>
      <c r="B6612" s="19" t="s">
        <v>2790</v>
      </c>
      <c r="C6612" s="20">
        <v>12051</v>
      </c>
      <c r="D6612" s="73">
        <v>1190.5</v>
      </c>
      <c r="E6612" s="74">
        <v>429.03049999999996</v>
      </c>
      <c r="G6612" s="75">
        <v>0</v>
      </c>
      <c r="H6612" s="75">
        <v>82.77000000000001</v>
      </c>
      <c r="I6612" s="75">
        <v>80.100000000000009</v>
      </c>
      <c r="J6612" s="75">
        <v>75.649999999999991</v>
      </c>
      <c r="K6612" s="75">
        <v>62.3</v>
      </c>
      <c r="L6612" s="76">
        <v>0</v>
      </c>
      <c r="M6612" s="75">
        <v>80.100000000000009</v>
      </c>
      <c r="N6612" s="75">
        <v>80.100000000000009</v>
      </c>
      <c r="O6612" s="75">
        <v>80.100000000000009</v>
      </c>
      <c r="P6612" s="77">
        <v>0</v>
      </c>
      <c r="Q6612" s="77">
        <v>82.77000000000001</v>
      </c>
    </row>
    <row r="6613" spans="1:17" x14ac:dyDescent="0.2">
      <c r="A6613" s="19">
        <v>32307654</v>
      </c>
      <c r="B6613" s="19" t="s">
        <v>2790</v>
      </c>
      <c r="C6613" s="20">
        <v>12051</v>
      </c>
      <c r="D6613" s="73">
        <v>1190.5</v>
      </c>
      <c r="E6613" s="74">
        <v>429.03049999999996</v>
      </c>
      <c r="G6613" s="75">
        <v>52.695720000000001</v>
      </c>
      <c r="H6613" s="75">
        <v>290.46690000000001</v>
      </c>
      <c r="I6613" s="75">
        <v>281.09699999999998</v>
      </c>
      <c r="J6613" s="75">
        <v>265.48050000000001</v>
      </c>
      <c r="K6613" s="75">
        <v>218.63099999999997</v>
      </c>
      <c r="L6613" s="76">
        <v>165.36600000000001</v>
      </c>
      <c r="M6613" s="75">
        <v>281.09699999999998</v>
      </c>
      <c r="N6613" s="75">
        <v>281.09699999999998</v>
      </c>
      <c r="O6613" s="75">
        <v>281.09699999999998</v>
      </c>
      <c r="P6613" s="77">
        <v>52.695720000000001</v>
      </c>
      <c r="Q6613" s="77">
        <v>290.46690000000001</v>
      </c>
    </row>
    <row r="6614" spans="1:17" x14ac:dyDescent="0.2">
      <c r="A6614" s="19">
        <v>32307662</v>
      </c>
      <c r="B6614" s="19" t="s">
        <v>2791</v>
      </c>
      <c r="C6614" s="20">
        <v>12052</v>
      </c>
      <c r="D6614" s="73">
        <v>1227</v>
      </c>
      <c r="E6614" s="74">
        <v>429.03049999999996</v>
      </c>
      <c r="G6614" s="75">
        <v>196.60500000000002</v>
      </c>
      <c r="H6614" s="75">
        <v>418.5</v>
      </c>
      <c r="I6614" s="75">
        <v>405.00000000000006</v>
      </c>
      <c r="J6614" s="75">
        <v>382.5</v>
      </c>
      <c r="K6614" s="75">
        <v>315</v>
      </c>
      <c r="L6614" s="74" t="s">
        <v>674</v>
      </c>
      <c r="M6614" s="75">
        <v>405.00000000000006</v>
      </c>
      <c r="N6614" s="75">
        <v>405.00000000000006</v>
      </c>
      <c r="O6614" s="75">
        <v>405.00000000000006</v>
      </c>
      <c r="P6614" s="75">
        <v>196.60500000000002</v>
      </c>
      <c r="Q6614" s="75">
        <v>418.5</v>
      </c>
    </row>
    <row r="6615" spans="1:17" x14ac:dyDescent="0.2">
      <c r="A6615" s="19">
        <v>32307662</v>
      </c>
      <c r="B6615" s="19" t="s">
        <v>2791</v>
      </c>
      <c r="C6615" s="20">
        <v>12052</v>
      </c>
      <c r="D6615" s="73">
        <v>1227</v>
      </c>
      <c r="E6615" s="74">
        <v>429.03049999999996</v>
      </c>
      <c r="G6615" s="75">
        <v>6.0832000000000006</v>
      </c>
      <c r="H6615" s="75">
        <v>110.67</v>
      </c>
      <c r="I6615" s="75">
        <v>107.10000000000001</v>
      </c>
      <c r="J6615" s="75">
        <v>101.14999999999999</v>
      </c>
      <c r="K6615" s="75">
        <v>83.3</v>
      </c>
      <c r="L6615" s="76">
        <v>0</v>
      </c>
      <c r="M6615" s="75">
        <v>107.10000000000001</v>
      </c>
      <c r="N6615" s="75">
        <v>107.10000000000001</v>
      </c>
      <c r="O6615" s="75">
        <v>107.10000000000001</v>
      </c>
      <c r="P6615" s="77">
        <v>0</v>
      </c>
      <c r="Q6615" s="77">
        <v>110.67</v>
      </c>
    </row>
    <row r="6616" spans="1:17" x14ac:dyDescent="0.2">
      <c r="A6616" s="19">
        <v>32307670</v>
      </c>
      <c r="B6616" s="19" t="s">
        <v>2792</v>
      </c>
      <c r="C6616" s="20">
        <v>12054</v>
      </c>
      <c r="D6616" s="73">
        <v>1666.75</v>
      </c>
      <c r="E6616" s="74">
        <v>429.03049999999996</v>
      </c>
      <c r="G6616" s="75">
        <v>5.7030000000000003</v>
      </c>
      <c r="H6616" s="75">
        <v>27.314100000000003</v>
      </c>
      <c r="I6616" s="75">
        <v>26.433</v>
      </c>
      <c r="J6616" s="75">
        <v>24.964500000000001</v>
      </c>
      <c r="K6616" s="75">
        <v>20.559000000000001</v>
      </c>
      <c r="L6616" s="76">
        <v>0</v>
      </c>
      <c r="M6616" s="75">
        <v>26.433</v>
      </c>
      <c r="N6616" s="75">
        <v>26.433</v>
      </c>
      <c r="O6616" s="75">
        <v>26.433</v>
      </c>
      <c r="P6616" s="77">
        <v>0</v>
      </c>
      <c r="Q6616" s="77">
        <v>27.314100000000003</v>
      </c>
    </row>
    <row r="6617" spans="1:17" x14ac:dyDescent="0.2">
      <c r="A6617" s="19">
        <v>32307670</v>
      </c>
      <c r="B6617" s="19" t="s">
        <v>2792</v>
      </c>
      <c r="C6617" s="20">
        <v>12054</v>
      </c>
      <c r="D6617" s="73">
        <v>1666.75</v>
      </c>
      <c r="E6617" s="74">
        <v>429.03049999999996</v>
      </c>
      <c r="G6617" s="75">
        <v>8.7379999999999995</v>
      </c>
      <c r="H6617" s="75">
        <v>18.600000000000001</v>
      </c>
      <c r="I6617" s="75">
        <v>18.000000000000004</v>
      </c>
      <c r="J6617" s="75">
        <v>17</v>
      </c>
      <c r="K6617" s="75">
        <v>14</v>
      </c>
      <c r="L6617" s="74" t="s">
        <v>674</v>
      </c>
      <c r="M6617" s="75">
        <v>18.000000000000004</v>
      </c>
      <c r="N6617" s="75">
        <v>18.000000000000004</v>
      </c>
      <c r="O6617" s="75">
        <v>18.000000000000004</v>
      </c>
      <c r="P6617" s="75">
        <v>8.7379999999999995</v>
      </c>
      <c r="Q6617" s="75">
        <v>18.600000000000001</v>
      </c>
    </row>
    <row r="6618" spans="1:17" x14ac:dyDescent="0.2">
      <c r="A6618" s="19">
        <v>32307688</v>
      </c>
      <c r="B6618" s="19" t="s">
        <v>1530</v>
      </c>
      <c r="C6618" s="20">
        <v>13131</v>
      </c>
      <c r="D6618" s="73">
        <v>919</v>
      </c>
      <c r="E6618" s="74">
        <v>429.03049999999996</v>
      </c>
      <c r="G6618" s="75">
        <v>5.7030000000000003</v>
      </c>
      <c r="H6618" s="75">
        <v>30.476100000000006</v>
      </c>
      <c r="I6618" s="75">
        <v>29.493000000000002</v>
      </c>
      <c r="J6618" s="75">
        <v>27.854500000000002</v>
      </c>
      <c r="K6618" s="75">
        <v>22.939</v>
      </c>
      <c r="L6618" s="76">
        <v>0</v>
      </c>
      <c r="M6618" s="75">
        <v>29.493000000000002</v>
      </c>
      <c r="N6618" s="75">
        <v>29.493000000000002</v>
      </c>
      <c r="O6618" s="75">
        <v>29.493000000000002</v>
      </c>
      <c r="P6618" s="77">
        <v>0</v>
      </c>
      <c r="Q6618" s="77">
        <v>30.476100000000006</v>
      </c>
    </row>
    <row r="6619" spans="1:17" x14ac:dyDescent="0.2">
      <c r="A6619" s="19">
        <v>32307688</v>
      </c>
      <c r="B6619" s="19" t="s">
        <v>1530</v>
      </c>
      <c r="C6619" s="20">
        <v>13131</v>
      </c>
      <c r="D6619" s="73">
        <v>919</v>
      </c>
      <c r="E6619" s="74">
        <v>429.03049999999996</v>
      </c>
      <c r="G6619" s="75">
        <v>5.7030000000000003</v>
      </c>
      <c r="H6619" s="75">
        <v>26.0121</v>
      </c>
      <c r="I6619" s="75">
        <v>25.172999999999998</v>
      </c>
      <c r="J6619" s="75">
        <v>23.7745</v>
      </c>
      <c r="K6619" s="75">
        <v>19.578999999999997</v>
      </c>
      <c r="L6619" s="76">
        <v>0</v>
      </c>
      <c r="M6619" s="75">
        <v>25.172999999999998</v>
      </c>
      <c r="N6619" s="75">
        <v>25.172999999999998</v>
      </c>
      <c r="O6619" s="75">
        <v>25.172999999999998</v>
      </c>
      <c r="P6619" s="77">
        <v>0</v>
      </c>
      <c r="Q6619" s="77">
        <v>26.0121</v>
      </c>
    </row>
    <row r="6620" spans="1:17" x14ac:dyDescent="0.2">
      <c r="A6620" s="19">
        <v>32307696</v>
      </c>
      <c r="B6620" s="19" t="s">
        <v>3933</v>
      </c>
      <c r="C6620" s="20">
        <v>13132</v>
      </c>
      <c r="D6620" s="73">
        <v>2214.5</v>
      </c>
      <c r="E6620" s="74">
        <v>668.09249999999997</v>
      </c>
      <c r="G6620" s="75">
        <v>5.7030000000000003</v>
      </c>
      <c r="H6620" s="75">
        <v>30.476100000000006</v>
      </c>
      <c r="I6620" s="75">
        <v>29.493000000000002</v>
      </c>
      <c r="J6620" s="75">
        <v>27.854500000000002</v>
      </c>
      <c r="K6620" s="75">
        <v>22.939</v>
      </c>
      <c r="L6620" s="76">
        <v>0</v>
      </c>
      <c r="M6620" s="75">
        <v>29.493000000000002</v>
      </c>
      <c r="N6620" s="75">
        <v>29.493000000000002</v>
      </c>
      <c r="O6620" s="75">
        <v>29.493000000000002</v>
      </c>
      <c r="P6620" s="77">
        <v>0</v>
      </c>
      <c r="Q6620" s="77">
        <v>30.476100000000006</v>
      </c>
    </row>
    <row r="6621" spans="1:17" x14ac:dyDescent="0.2">
      <c r="A6621" s="19">
        <v>32307696</v>
      </c>
      <c r="B6621" s="19" t="s">
        <v>3933</v>
      </c>
      <c r="C6621" s="20">
        <v>13132</v>
      </c>
      <c r="D6621" s="73">
        <v>2214.5</v>
      </c>
      <c r="E6621" s="74">
        <v>668.09249999999997</v>
      </c>
      <c r="G6621" s="75">
        <v>27.35539</v>
      </c>
      <c r="H6621" s="75">
        <v>37.0047</v>
      </c>
      <c r="I6621" s="75">
        <v>35.811</v>
      </c>
      <c r="J6621" s="75">
        <v>33.8215</v>
      </c>
      <c r="K6621" s="75">
        <v>27.852999999999998</v>
      </c>
      <c r="L6621" s="76">
        <v>0</v>
      </c>
      <c r="M6621" s="75">
        <v>35.811</v>
      </c>
      <c r="N6621" s="75">
        <v>35.811</v>
      </c>
      <c r="O6621" s="75">
        <v>35.811</v>
      </c>
      <c r="P6621" s="77">
        <v>0</v>
      </c>
      <c r="Q6621" s="77">
        <v>37.0047</v>
      </c>
    </row>
    <row r="6622" spans="1:17" x14ac:dyDescent="0.2">
      <c r="A6622" s="19">
        <v>32307704</v>
      </c>
      <c r="B6622" s="19" t="s">
        <v>1950</v>
      </c>
      <c r="C6622" s="20">
        <v>20610</v>
      </c>
      <c r="D6622" s="73">
        <v>451</v>
      </c>
      <c r="E6622" s="74">
        <v>312.67349999999993</v>
      </c>
      <c r="G6622" s="75">
        <v>5.7030000000000003</v>
      </c>
      <c r="H6622" s="75">
        <v>30.476100000000006</v>
      </c>
      <c r="I6622" s="75">
        <v>29.493000000000002</v>
      </c>
      <c r="J6622" s="75">
        <v>27.854500000000002</v>
      </c>
      <c r="K6622" s="75">
        <v>22.939</v>
      </c>
      <c r="L6622" s="76">
        <v>0</v>
      </c>
      <c r="M6622" s="75">
        <v>29.493000000000002</v>
      </c>
      <c r="N6622" s="75">
        <v>29.493000000000002</v>
      </c>
      <c r="O6622" s="75">
        <v>29.493000000000002</v>
      </c>
      <c r="P6622" s="77">
        <v>0</v>
      </c>
      <c r="Q6622" s="77">
        <v>30.476100000000006</v>
      </c>
    </row>
    <row r="6623" spans="1:17" x14ac:dyDescent="0.2">
      <c r="A6623" s="19">
        <v>32307704</v>
      </c>
      <c r="B6623" s="19" t="s">
        <v>1950</v>
      </c>
      <c r="C6623" s="20">
        <v>20610</v>
      </c>
      <c r="D6623" s="73">
        <v>451</v>
      </c>
      <c r="E6623" s="74">
        <v>312.67349999999993</v>
      </c>
      <c r="G6623" s="75">
        <v>5.7030000000000003</v>
      </c>
      <c r="H6623" s="75">
        <v>26.151600000000002</v>
      </c>
      <c r="I6623" s="75">
        <v>25.308</v>
      </c>
      <c r="J6623" s="75">
        <v>23.902000000000001</v>
      </c>
      <c r="K6623" s="75">
        <v>19.684000000000001</v>
      </c>
      <c r="L6623" s="76">
        <v>0</v>
      </c>
      <c r="M6623" s="75">
        <v>25.308</v>
      </c>
      <c r="N6623" s="75">
        <v>25.308</v>
      </c>
      <c r="O6623" s="75">
        <v>25.308</v>
      </c>
      <c r="P6623" s="77">
        <v>0</v>
      </c>
      <c r="Q6623" s="77">
        <v>26.151600000000002</v>
      </c>
    </row>
    <row r="6624" spans="1:17" x14ac:dyDescent="0.2">
      <c r="A6624" s="19">
        <v>32307712</v>
      </c>
      <c r="B6624" s="19" t="s">
        <v>1523</v>
      </c>
      <c r="C6624" s="20">
        <v>21310</v>
      </c>
      <c r="D6624" s="73">
        <v>392.25</v>
      </c>
      <c r="E6624" s="74">
        <v>0</v>
      </c>
      <c r="G6624" s="75">
        <v>5.7030000000000003</v>
      </c>
      <c r="H6624" s="75">
        <v>29.127600000000001</v>
      </c>
      <c r="I6624" s="75">
        <v>28.188000000000002</v>
      </c>
      <c r="J6624" s="75">
        <v>26.622</v>
      </c>
      <c r="K6624" s="75">
        <v>21.923999999999999</v>
      </c>
      <c r="L6624" s="76">
        <v>0</v>
      </c>
      <c r="M6624" s="75">
        <v>28.188000000000002</v>
      </c>
      <c r="N6624" s="75">
        <v>28.188000000000002</v>
      </c>
      <c r="O6624" s="75">
        <v>28.188000000000002</v>
      </c>
      <c r="P6624" s="77">
        <v>0</v>
      </c>
      <c r="Q6624" s="77">
        <v>29.127600000000001</v>
      </c>
    </row>
    <row r="6625" spans="1:17" x14ac:dyDescent="0.2">
      <c r="A6625" s="19">
        <v>32307712</v>
      </c>
      <c r="B6625" s="19" t="s">
        <v>1523</v>
      </c>
      <c r="C6625" s="20">
        <v>21310</v>
      </c>
      <c r="D6625" s="73">
        <v>392.25</v>
      </c>
      <c r="E6625" s="74">
        <v>0</v>
      </c>
      <c r="G6625" s="75">
        <v>5.7030000000000003</v>
      </c>
      <c r="H6625" s="75">
        <v>30.476100000000006</v>
      </c>
      <c r="I6625" s="75">
        <v>29.493000000000002</v>
      </c>
      <c r="J6625" s="75">
        <v>27.854500000000002</v>
      </c>
      <c r="K6625" s="75">
        <v>22.939</v>
      </c>
      <c r="L6625" s="76">
        <v>0</v>
      </c>
      <c r="M6625" s="75">
        <v>29.493000000000002</v>
      </c>
      <c r="N6625" s="75">
        <v>29.493000000000002</v>
      </c>
      <c r="O6625" s="75">
        <v>29.493000000000002</v>
      </c>
      <c r="P6625" s="77">
        <v>0</v>
      </c>
      <c r="Q6625" s="77">
        <v>30.476100000000006</v>
      </c>
    </row>
    <row r="6626" spans="1:17" x14ac:dyDescent="0.2">
      <c r="A6626" s="19">
        <v>32307720</v>
      </c>
      <c r="B6626" s="19" t="s">
        <v>4658</v>
      </c>
      <c r="C6626" s="20">
        <v>23500</v>
      </c>
      <c r="D6626" s="73">
        <v>1025.75</v>
      </c>
      <c r="E6626" s="74">
        <v>238.06149999999997</v>
      </c>
      <c r="G6626" s="75">
        <v>5.7030000000000003</v>
      </c>
      <c r="H6626" s="75">
        <v>26.5608</v>
      </c>
      <c r="I6626" s="75">
        <v>25.704000000000001</v>
      </c>
      <c r="J6626" s="75">
        <v>24.276</v>
      </c>
      <c r="K6626" s="75">
        <v>19.991999999999997</v>
      </c>
      <c r="L6626" s="76">
        <v>0</v>
      </c>
      <c r="M6626" s="75">
        <v>25.704000000000001</v>
      </c>
      <c r="N6626" s="75">
        <v>25.704000000000001</v>
      </c>
      <c r="O6626" s="75">
        <v>25.704000000000001</v>
      </c>
      <c r="P6626" s="77">
        <v>0</v>
      </c>
      <c r="Q6626" s="77">
        <v>26.5608</v>
      </c>
    </row>
    <row r="6627" spans="1:17" x14ac:dyDescent="0.2">
      <c r="A6627" s="19">
        <v>32307720</v>
      </c>
      <c r="B6627" s="19" t="s">
        <v>4658</v>
      </c>
      <c r="C6627" s="20">
        <v>23500</v>
      </c>
      <c r="D6627" s="73">
        <v>1025.75</v>
      </c>
      <c r="E6627" s="74">
        <v>238.06149999999997</v>
      </c>
      <c r="G6627" s="75">
        <v>5.7030000000000003</v>
      </c>
      <c r="H6627" s="75">
        <v>30.476100000000006</v>
      </c>
      <c r="I6627" s="75">
        <v>29.493000000000002</v>
      </c>
      <c r="J6627" s="75">
        <v>27.854500000000002</v>
      </c>
      <c r="K6627" s="75">
        <v>22.939</v>
      </c>
      <c r="L6627" s="76">
        <v>0</v>
      </c>
      <c r="M6627" s="75">
        <v>29.493000000000002</v>
      </c>
      <c r="N6627" s="75">
        <v>29.493000000000002</v>
      </c>
      <c r="O6627" s="75">
        <v>29.493000000000002</v>
      </c>
      <c r="P6627" s="77">
        <v>0</v>
      </c>
      <c r="Q6627" s="77">
        <v>30.476100000000006</v>
      </c>
    </row>
    <row r="6628" spans="1:17" x14ac:dyDescent="0.2">
      <c r="A6628" s="19">
        <v>32307738</v>
      </c>
      <c r="B6628" s="19" t="s">
        <v>4668</v>
      </c>
      <c r="C6628" s="20">
        <v>23650</v>
      </c>
      <c r="D6628" s="73">
        <v>1141</v>
      </c>
      <c r="E6628" s="74">
        <v>238.06149999999997</v>
      </c>
      <c r="G6628" s="75">
        <v>5.7030000000000003</v>
      </c>
      <c r="H6628" s="75">
        <v>30.476100000000006</v>
      </c>
      <c r="I6628" s="75">
        <v>29.493000000000002</v>
      </c>
      <c r="J6628" s="75">
        <v>27.854500000000002</v>
      </c>
      <c r="K6628" s="75">
        <v>22.939</v>
      </c>
      <c r="L6628" s="76">
        <v>0</v>
      </c>
      <c r="M6628" s="75">
        <v>29.493000000000002</v>
      </c>
      <c r="N6628" s="75">
        <v>29.493000000000002</v>
      </c>
      <c r="O6628" s="75">
        <v>29.493000000000002</v>
      </c>
      <c r="P6628" s="77">
        <v>0</v>
      </c>
      <c r="Q6628" s="77">
        <v>30.476100000000006</v>
      </c>
    </row>
    <row r="6629" spans="1:17" x14ac:dyDescent="0.2">
      <c r="A6629" s="19">
        <v>32307738</v>
      </c>
      <c r="B6629" s="19" t="s">
        <v>4668</v>
      </c>
      <c r="C6629" s="20">
        <v>23650</v>
      </c>
      <c r="D6629" s="73">
        <v>1141</v>
      </c>
      <c r="E6629" s="74">
        <v>238.06149999999997</v>
      </c>
      <c r="G6629" s="75">
        <v>5.7030000000000003</v>
      </c>
      <c r="H6629" s="75">
        <v>30.476100000000006</v>
      </c>
      <c r="I6629" s="75">
        <v>29.493000000000002</v>
      </c>
      <c r="J6629" s="75">
        <v>27.854500000000002</v>
      </c>
      <c r="K6629" s="75">
        <v>22.939</v>
      </c>
      <c r="L6629" s="76">
        <v>0</v>
      </c>
      <c r="M6629" s="75">
        <v>29.493000000000002</v>
      </c>
      <c r="N6629" s="75">
        <v>29.493000000000002</v>
      </c>
      <c r="O6629" s="75">
        <v>29.493000000000002</v>
      </c>
      <c r="P6629" s="77">
        <v>0</v>
      </c>
      <c r="Q6629" s="77">
        <v>30.476100000000006</v>
      </c>
    </row>
    <row r="6630" spans="1:17" x14ac:dyDescent="0.2">
      <c r="A6630" s="19">
        <v>32307746</v>
      </c>
      <c r="B6630" s="19" t="s">
        <v>4659</v>
      </c>
      <c r="C6630" s="20">
        <v>24600</v>
      </c>
      <c r="D6630" s="73">
        <v>1445.75</v>
      </c>
      <c r="E6630" s="74">
        <v>238.06149999999997</v>
      </c>
      <c r="G6630" s="75">
        <v>5.7030000000000003</v>
      </c>
      <c r="H6630" s="75">
        <v>30.476100000000006</v>
      </c>
      <c r="I6630" s="75">
        <v>29.493000000000002</v>
      </c>
      <c r="J6630" s="75">
        <v>27.854500000000002</v>
      </c>
      <c r="K6630" s="75">
        <v>22.939</v>
      </c>
      <c r="L6630" s="76">
        <v>0</v>
      </c>
      <c r="M6630" s="75">
        <v>29.493000000000002</v>
      </c>
      <c r="N6630" s="75">
        <v>29.493000000000002</v>
      </c>
      <c r="O6630" s="75">
        <v>29.493000000000002</v>
      </c>
      <c r="P6630" s="77">
        <v>0</v>
      </c>
      <c r="Q6630" s="77">
        <v>30.476100000000006</v>
      </c>
    </row>
    <row r="6631" spans="1:17" x14ac:dyDescent="0.2">
      <c r="A6631" s="19">
        <v>32307746</v>
      </c>
      <c r="B6631" s="19" t="s">
        <v>4659</v>
      </c>
      <c r="C6631" s="20">
        <v>24600</v>
      </c>
      <c r="D6631" s="73">
        <v>1445.75</v>
      </c>
      <c r="E6631" s="74">
        <v>238.06149999999997</v>
      </c>
      <c r="G6631" s="75">
        <v>308.07605999999998</v>
      </c>
      <c r="H6631" s="75">
        <v>2089.0962000000004</v>
      </c>
      <c r="I6631" s="75">
        <v>2021.7060000000001</v>
      </c>
      <c r="J6631" s="75">
        <v>1909.3890000000001</v>
      </c>
      <c r="K6631" s="75">
        <v>1572.4380000000001</v>
      </c>
      <c r="L6631" s="76">
        <v>567.45900000000006</v>
      </c>
      <c r="M6631" s="75">
        <v>2021.7060000000001</v>
      </c>
      <c r="N6631" s="75">
        <v>2021.7060000000001</v>
      </c>
      <c r="O6631" s="75">
        <v>2021.7060000000001</v>
      </c>
      <c r="P6631" s="77">
        <v>308.07605999999998</v>
      </c>
      <c r="Q6631" s="77">
        <v>2089.0962000000004</v>
      </c>
    </row>
    <row r="6632" spans="1:17" x14ac:dyDescent="0.2">
      <c r="A6632" s="19">
        <v>32307753</v>
      </c>
      <c r="B6632" s="19" t="s">
        <v>1527</v>
      </c>
      <c r="C6632" s="20">
        <v>24640</v>
      </c>
      <c r="D6632" s="73">
        <v>586.25</v>
      </c>
      <c r="E6632" s="74">
        <v>238.06149999999997</v>
      </c>
      <c r="G6632" s="75">
        <v>359.76425</v>
      </c>
      <c r="H6632" s="75">
        <v>7033.7759999999998</v>
      </c>
      <c r="I6632" s="75">
        <v>6806.88</v>
      </c>
      <c r="J6632" s="75">
        <v>6428.7199999999993</v>
      </c>
      <c r="K6632" s="75">
        <v>5294.24</v>
      </c>
      <c r="L6632" s="76">
        <v>2494.152</v>
      </c>
      <c r="M6632" s="75">
        <v>6806.88</v>
      </c>
      <c r="N6632" s="75">
        <v>6806.88</v>
      </c>
      <c r="O6632" s="75">
        <v>6806.88</v>
      </c>
      <c r="P6632" s="77">
        <v>359.76425</v>
      </c>
      <c r="Q6632" s="77">
        <v>7033.7759999999998</v>
      </c>
    </row>
    <row r="6633" spans="1:17" x14ac:dyDescent="0.2">
      <c r="A6633" s="19">
        <v>32307753</v>
      </c>
      <c r="B6633" s="19" t="s">
        <v>1527</v>
      </c>
      <c r="C6633" s="20">
        <v>24640</v>
      </c>
      <c r="D6633" s="73">
        <v>586.25</v>
      </c>
      <c r="E6633" s="74">
        <v>238.06149999999997</v>
      </c>
      <c r="G6633" s="75">
        <v>373.94571000000002</v>
      </c>
      <c r="H6633" s="75">
        <v>2089.0962000000004</v>
      </c>
      <c r="I6633" s="75">
        <v>2021.7060000000001</v>
      </c>
      <c r="J6633" s="75">
        <v>1909.3890000000001</v>
      </c>
      <c r="K6633" s="75">
        <v>1572.4380000000001</v>
      </c>
      <c r="L6633" s="76">
        <v>567.45900000000006</v>
      </c>
      <c r="M6633" s="75">
        <v>2021.7060000000001</v>
      </c>
      <c r="N6633" s="75">
        <v>2021.7060000000001</v>
      </c>
      <c r="O6633" s="75">
        <v>2021.7060000000001</v>
      </c>
      <c r="P6633" s="77">
        <v>373.94571000000002</v>
      </c>
      <c r="Q6633" s="77">
        <v>2089.0962000000004</v>
      </c>
    </row>
    <row r="6634" spans="1:17" x14ac:dyDescent="0.2">
      <c r="A6634" s="19">
        <v>32307761</v>
      </c>
      <c r="B6634" s="19" t="s">
        <v>4664</v>
      </c>
      <c r="C6634" s="20">
        <v>25600</v>
      </c>
      <c r="D6634" s="73">
        <v>990</v>
      </c>
      <c r="E6634" s="74">
        <v>238.06149999999997</v>
      </c>
      <c r="G6634" s="75">
        <v>37.164549999999998</v>
      </c>
      <c r="H6634" s="75">
        <v>273.40140000000002</v>
      </c>
      <c r="I6634" s="75">
        <v>264.58200000000005</v>
      </c>
      <c r="J6634" s="75">
        <v>249.88300000000001</v>
      </c>
      <c r="K6634" s="75">
        <v>205.786</v>
      </c>
      <c r="L6634" s="76">
        <v>0</v>
      </c>
      <c r="M6634" s="75">
        <v>264.58200000000005</v>
      </c>
      <c r="N6634" s="75">
        <v>264.58200000000005</v>
      </c>
      <c r="O6634" s="75">
        <v>264.58200000000005</v>
      </c>
      <c r="P6634" s="77">
        <v>0</v>
      </c>
      <c r="Q6634" s="77">
        <v>273.40140000000002</v>
      </c>
    </row>
    <row r="6635" spans="1:17" x14ac:dyDescent="0.2">
      <c r="A6635" s="19">
        <v>32307761</v>
      </c>
      <c r="B6635" s="19" t="s">
        <v>4664</v>
      </c>
      <c r="C6635" s="20">
        <v>25600</v>
      </c>
      <c r="D6635" s="73">
        <v>990</v>
      </c>
      <c r="E6635" s="74">
        <v>238.06149999999997</v>
      </c>
      <c r="G6635" s="75">
        <v>890.5769600000001</v>
      </c>
      <c r="H6635" s="75">
        <v>1895.7120000000002</v>
      </c>
      <c r="I6635" s="75">
        <v>1834.5600000000004</v>
      </c>
      <c r="J6635" s="75">
        <v>1732.64</v>
      </c>
      <c r="K6635" s="75">
        <v>1426.8799999999999</v>
      </c>
      <c r="L6635" s="74" t="s">
        <v>674</v>
      </c>
      <c r="M6635" s="75">
        <v>1834.5600000000004</v>
      </c>
      <c r="N6635" s="75">
        <v>1834.5600000000004</v>
      </c>
      <c r="O6635" s="75">
        <v>1834.5600000000004</v>
      </c>
      <c r="P6635" s="75">
        <v>890.5769600000001</v>
      </c>
      <c r="Q6635" s="75">
        <v>1895.7120000000002</v>
      </c>
    </row>
    <row r="6636" spans="1:17" x14ac:dyDescent="0.2">
      <c r="A6636" s="19">
        <v>32307779</v>
      </c>
      <c r="B6636" s="19" t="s">
        <v>1526</v>
      </c>
      <c r="C6636" s="20">
        <v>25605</v>
      </c>
      <c r="D6636" s="73">
        <v>1909.75</v>
      </c>
      <c r="E6636" s="74">
        <v>1649.6979999999999</v>
      </c>
      <c r="G6636" s="75">
        <v>776.98296000000005</v>
      </c>
      <c r="H6636" s="75">
        <v>1653.9120000000003</v>
      </c>
      <c r="I6636" s="75">
        <v>1600.5600000000004</v>
      </c>
      <c r="J6636" s="75">
        <v>1511.64</v>
      </c>
      <c r="K6636" s="75">
        <v>1244.8799999999999</v>
      </c>
      <c r="L6636" s="74" t="s">
        <v>674</v>
      </c>
      <c r="M6636" s="75">
        <v>1600.5600000000004</v>
      </c>
      <c r="N6636" s="75">
        <v>1600.5600000000004</v>
      </c>
      <c r="O6636" s="75">
        <v>1600.5600000000004</v>
      </c>
      <c r="P6636" s="75">
        <v>776.98296000000005</v>
      </c>
      <c r="Q6636" s="75">
        <v>1653.9120000000003</v>
      </c>
    </row>
    <row r="6637" spans="1:17" x14ac:dyDescent="0.2">
      <c r="A6637" s="19">
        <v>32307779</v>
      </c>
      <c r="B6637" s="19" t="s">
        <v>1526</v>
      </c>
      <c r="C6637" s="20">
        <v>25605</v>
      </c>
      <c r="D6637" s="73">
        <v>1909.75</v>
      </c>
      <c r="E6637" s="74">
        <v>1649.6979999999999</v>
      </c>
      <c r="G6637" s="75">
        <v>672.47648000000004</v>
      </c>
      <c r="H6637" s="75">
        <v>1431.4560000000001</v>
      </c>
      <c r="I6637" s="75">
        <v>1385.2800000000002</v>
      </c>
      <c r="J6637" s="75">
        <v>1308.32</v>
      </c>
      <c r="K6637" s="75">
        <v>1077.44</v>
      </c>
      <c r="L6637" s="74" t="s">
        <v>674</v>
      </c>
      <c r="M6637" s="75">
        <v>1385.2800000000002</v>
      </c>
      <c r="N6637" s="75">
        <v>1385.2800000000002</v>
      </c>
      <c r="O6637" s="75">
        <v>1385.2800000000002</v>
      </c>
      <c r="P6637" s="75">
        <v>672.47648000000004</v>
      </c>
      <c r="Q6637" s="75">
        <v>1431.4560000000001</v>
      </c>
    </row>
    <row r="6638" spans="1:17" x14ac:dyDescent="0.2">
      <c r="A6638" s="19">
        <v>32307795</v>
      </c>
      <c r="B6638" s="19" t="s">
        <v>3935</v>
      </c>
      <c r="C6638" s="20">
        <v>26410</v>
      </c>
      <c r="D6638" s="73">
        <v>2176.25</v>
      </c>
      <c r="E6638" s="74">
        <v>1649.6979999999999</v>
      </c>
      <c r="G6638" s="75">
        <v>63.158264000000003</v>
      </c>
      <c r="H6638" s="75">
        <v>134.4408</v>
      </c>
      <c r="I6638" s="75">
        <v>130.10400000000001</v>
      </c>
      <c r="J6638" s="75">
        <v>122.876</v>
      </c>
      <c r="K6638" s="75">
        <v>101.19199999999999</v>
      </c>
      <c r="L6638" s="74" t="s">
        <v>674</v>
      </c>
      <c r="M6638" s="75">
        <v>130.10400000000001</v>
      </c>
      <c r="N6638" s="75">
        <v>130.10400000000001</v>
      </c>
      <c r="O6638" s="75">
        <v>130.10400000000001</v>
      </c>
      <c r="P6638" s="75">
        <v>63.158264000000003</v>
      </c>
      <c r="Q6638" s="75">
        <v>134.4408</v>
      </c>
    </row>
    <row r="6639" spans="1:17" x14ac:dyDescent="0.2">
      <c r="A6639" s="19">
        <v>32307795</v>
      </c>
      <c r="B6639" s="19" t="s">
        <v>3935</v>
      </c>
      <c r="C6639" s="20">
        <v>26410</v>
      </c>
      <c r="D6639" s="73">
        <v>2176.25</v>
      </c>
      <c r="E6639" s="74">
        <v>1649.6979999999999</v>
      </c>
      <c r="G6639" s="75">
        <v>10.905024000000001</v>
      </c>
      <c r="H6639" s="75">
        <v>23.212800000000001</v>
      </c>
      <c r="I6639" s="75">
        <v>22.464000000000006</v>
      </c>
      <c r="J6639" s="75">
        <v>21.216000000000001</v>
      </c>
      <c r="K6639" s="75">
        <v>17.471999999999998</v>
      </c>
      <c r="L6639" s="74" t="s">
        <v>674</v>
      </c>
      <c r="M6639" s="75">
        <v>22.464000000000006</v>
      </c>
      <c r="N6639" s="75">
        <v>22.464000000000006</v>
      </c>
      <c r="O6639" s="75">
        <v>22.464000000000006</v>
      </c>
      <c r="P6639" s="75">
        <v>10.905024000000001</v>
      </c>
      <c r="Q6639" s="75">
        <v>23.212800000000001</v>
      </c>
    </row>
    <row r="6640" spans="1:17" x14ac:dyDescent="0.2">
      <c r="A6640" s="19">
        <v>32307803</v>
      </c>
      <c r="B6640" s="19" t="s">
        <v>4662</v>
      </c>
      <c r="C6640" s="20">
        <v>26720</v>
      </c>
      <c r="D6640" s="73">
        <v>694.25</v>
      </c>
      <c r="E6640" s="74">
        <v>238.06149999999997</v>
      </c>
      <c r="G6640" s="75">
        <v>96.118000000000009</v>
      </c>
      <c r="H6640" s="75">
        <v>204.60000000000002</v>
      </c>
      <c r="I6640" s="75">
        <v>198.00000000000003</v>
      </c>
      <c r="J6640" s="75">
        <v>187</v>
      </c>
      <c r="K6640" s="75">
        <v>154</v>
      </c>
      <c r="L6640" s="74" t="s">
        <v>674</v>
      </c>
      <c r="M6640" s="75">
        <v>198.00000000000003</v>
      </c>
      <c r="N6640" s="75">
        <v>198.00000000000003</v>
      </c>
      <c r="O6640" s="75">
        <v>198.00000000000003</v>
      </c>
      <c r="P6640" s="75">
        <v>96.118000000000009</v>
      </c>
      <c r="Q6640" s="75">
        <v>204.60000000000002</v>
      </c>
    </row>
    <row r="6641" spans="1:17" x14ac:dyDescent="0.2">
      <c r="A6641" s="19">
        <v>32307803</v>
      </c>
      <c r="B6641" s="19" t="s">
        <v>4662</v>
      </c>
      <c r="C6641" s="20">
        <v>26720</v>
      </c>
      <c r="D6641" s="73">
        <v>694.25</v>
      </c>
      <c r="E6641" s="74">
        <v>238.06149999999997</v>
      </c>
      <c r="G6641" s="75">
        <v>24.029500000000002</v>
      </c>
      <c r="H6641" s="75">
        <v>51.150000000000006</v>
      </c>
      <c r="I6641" s="75">
        <v>49.500000000000007</v>
      </c>
      <c r="J6641" s="75">
        <v>46.75</v>
      </c>
      <c r="K6641" s="75">
        <v>38.5</v>
      </c>
      <c r="L6641" s="74" t="s">
        <v>674</v>
      </c>
      <c r="M6641" s="75">
        <v>49.500000000000007</v>
      </c>
      <c r="N6641" s="75">
        <v>49.500000000000007</v>
      </c>
      <c r="O6641" s="75">
        <v>49.500000000000007</v>
      </c>
      <c r="P6641" s="75">
        <v>24.029500000000002</v>
      </c>
      <c r="Q6641" s="75">
        <v>51.150000000000006</v>
      </c>
    </row>
    <row r="6642" spans="1:17" x14ac:dyDescent="0.2">
      <c r="A6642" s="19">
        <v>32307811</v>
      </c>
      <c r="B6642" s="19" t="s">
        <v>4661</v>
      </c>
      <c r="C6642" s="20">
        <v>26725</v>
      </c>
      <c r="D6642" s="73">
        <v>1090.75</v>
      </c>
      <c r="E6642" s="74">
        <v>238.06149999999997</v>
      </c>
      <c r="G6642" s="75">
        <v>19.660499999999999</v>
      </c>
      <c r="H6642" s="75">
        <v>41.85</v>
      </c>
      <c r="I6642" s="75">
        <v>40.500000000000007</v>
      </c>
      <c r="J6642" s="75">
        <v>38.25</v>
      </c>
      <c r="K6642" s="75">
        <v>31.499999999999996</v>
      </c>
      <c r="L6642" s="74" t="s">
        <v>674</v>
      </c>
      <c r="M6642" s="75">
        <v>40.500000000000007</v>
      </c>
      <c r="N6642" s="75">
        <v>40.500000000000007</v>
      </c>
      <c r="O6642" s="75">
        <v>40.500000000000007</v>
      </c>
      <c r="P6642" s="75">
        <v>19.660499999999999</v>
      </c>
      <c r="Q6642" s="75">
        <v>41.85</v>
      </c>
    </row>
    <row r="6643" spans="1:17" x14ac:dyDescent="0.2">
      <c r="A6643" s="19">
        <v>32307811</v>
      </c>
      <c r="B6643" s="19" t="s">
        <v>4661</v>
      </c>
      <c r="C6643" s="20">
        <v>26725</v>
      </c>
      <c r="D6643" s="73">
        <v>1090.75</v>
      </c>
      <c r="E6643" s="74">
        <v>238.06149999999997</v>
      </c>
      <c r="G6643" s="75">
        <v>52.428000000000004</v>
      </c>
      <c r="H6643" s="75">
        <v>111.60000000000001</v>
      </c>
      <c r="I6643" s="75">
        <v>108.00000000000001</v>
      </c>
      <c r="J6643" s="75">
        <v>102</v>
      </c>
      <c r="K6643" s="75">
        <v>84</v>
      </c>
      <c r="L6643" s="74" t="s">
        <v>674</v>
      </c>
      <c r="M6643" s="75">
        <v>108.00000000000001</v>
      </c>
      <c r="N6643" s="75">
        <v>108.00000000000001</v>
      </c>
      <c r="O6643" s="75">
        <v>108.00000000000001</v>
      </c>
      <c r="P6643" s="75">
        <v>52.428000000000004</v>
      </c>
      <c r="Q6643" s="75">
        <v>111.60000000000001</v>
      </c>
    </row>
    <row r="6644" spans="1:17" x14ac:dyDescent="0.2">
      <c r="A6644" s="19">
        <v>32307829</v>
      </c>
      <c r="B6644" s="19" t="s">
        <v>4660</v>
      </c>
      <c r="C6644" s="20">
        <v>26750</v>
      </c>
      <c r="D6644" s="73">
        <v>550.5</v>
      </c>
      <c r="E6644" s="74">
        <v>238.06149999999997</v>
      </c>
      <c r="G6644" s="75">
        <v>55.049399999999999</v>
      </c>
      <c r="H6644" s="75">
        <v>117.18</v>
      </c>
      <c r="I6644" s="75">
        <v>113.40000000000002</v>
      </c>
      <c r="J6644" s="75">
        <v>107.1</v>
      </c>
      <c r="K6644" s="75">
        <v>88.199999999999989</v>
      </c>
      <c r="L6644" s="74" t="s">
        <v>674</v>
      </c>
      <c r="M6644" s="75">
        <v>113.40000000000002</v>
      </c>
      <c r="N6644" s="75">
        <v>113.40000000000002</v>
      </c>
      <c r="O6644" s="75">
        <v>113.40000000000002</v>
      </c>
      <c r="P6644" s="75">
        <v>55.049399999999999</v>
      </c>
      <c r="Q6644" s="75">
        <v>117.18</v>
      </c>
    </row>
    <row r="6645" spans="1:17" x14ac:dyDescent="0.2">
      <c r="A6645" s="19">
        <v>32307829</v>
      </c>
      <c r="B6645" s="19" t="s">
        <v>4660</v>
      </c>
      <c r="C6645" s="20">
        <v>26750</v>
      </c>
      <c r="D6645" s="73">
        <v>550.5</v>
      </c>
      <c r="E6645" s="74">
        <v>238.06149999999997</v>
      </c>
      <c r="G6645" s="75">
        <v>0</v>
      </c>
      <c r="H6645" s="75">
        <v>84.63000000000001</v>
      </c>
      <c r="I6645" s="75">
        <v>81.900000000000006</v>
      </c>
      <c r="J6645" s="75">
        <v>77.349999999999994</v>
      </c>
      <c r="K6645" s="75">
        <v>63.699999999999996</v>
      </c>
      <c r="L6645" s="76">
        <v>0</v>
      </c>
      <c r="M6645" s="75">
        <v>81.900000000000006</v>
      </c>
      <c r="N6645" s="75">
        <v>81.900000000000006</v>
      </c>
      <c r="O6645" s="75">
        <v>81.900000000000006</v>
      </c>
      <c r="P6645" s="77">
        <v>0</v>
      </c>
      <c r="Q6645" s="77">
        <v>84.63000000000001</v>
      </c>
    </row>
    <row r="6646" spans="1:17" x14ac:dyDescent="0.2">
      <c r="A6646" s="19">
        <v>32307837</v>
      </c>
      <c r="B6646" s="19" t="s">
        <v>4657</v>
      </c>
      <c r="C6646" s="20">
        <v>27250</v>
      </c>
      <c r="D6646" s="73">
        <v>1187.75</v>
      </c>
      <c r="E6646" s="74">
        <v>238.06149999999997</v>
      </c>
      <c r="G6646" s="75">
        <v>13.06331</v>
      </c>
      <c r="H6646" s="75">
        <v>27.806999999999999</v>
      </c>
      <c r="I6646" s="75">
        <v>26.910000000000004</v>
      </c>
      <c r="J6646" s="75">
        <v>25.414999999999999</v>
      </c>
      <c r="K6646" s="75">
        <v>20.929999999999996</v>
      </c>
      <c r="L6646" s="74" t="s">
        <v>674</v>
      </c>
      <c r="M6646" s="75">
        <v>26.910000000000004</v>
      </c>
      <c r="N6646" s="75">
        <v>26.910000000000004</v>
      </c>
      <c r="O6646" s="75">
        <v>26.910000000000004</v>
      </c>
      <c r="P6646" s="75">
        <v>13.06331</v>
      </c>
      <c r="Q6646" s="75">
        <v>27.806999999999999</v>
      </c>
    </row>
    <row r="6647" spans="1:17" x14ac:dyDescent="0.2">
      <c r="A6647" s="19">
        <v>32307837</v>
      </c>
      <c r="B6647" s="19" t="s">
        <v>4657</v>
      </c>
      <c r="C6647" s="20">
        <v>27250</v>
      </c>
      <c r="D6647" s="73">
        <v>1187.75</v>
      </c>
      <c r="E6647" s="74">
        <v>238.06149999999997</v>
      </c>
      <c r="G6647" s="75">
        <v>763.09942000000001</v>
      </c>
      <c r="H6647" s="75">
        <v>493.87649999999996</v>
      </c>
      <c r="I6647" s="75">
        <v>477.94499999999999</v>
      </c>
      <c r="J6647" s="75">
        <v>451.39249999999993</v>
      </c>
      <c r="K6647" s="75">
        <v>371.73499999999996</v>
      </c>
      <c r="L6647" s="76">
        <v>209.73599999999999</v>
      </c>
      <c r="M6647" s="75">
        <v>477.94499999999999</v>
      </c>
      <c r="N6647" s="75">
        <v>477.94499999999999</v>
      </c>
      <c r="O6647" s="75">
        <v>477.94499999999999</v>
      </c>
      <c r="P6647" s="77">
        <v>209.73599999999999</v>
      </c>
      <c r="Q6647" s="77">
        <v>763.09942000000001</v>
      </c>
    </row>
    <row r="6648" spans="1:17" x14ac:dyDescent="0.2">
      <c r="A6648" s="19">
        <v>32307845</v>
      </c>
      <c r="B6648" s="19" t="s">
        <v>4665</v>
      </c>
      <c r="C6648" s="20">
        <v>27265</v>
      </c>
      <c r="D6648" s="73">
        <v>1847.25</v>
      </c>
      <c r="E6648" s="74">
        <v>238.06149999999997</v>
      </c>
      <c r="G6648" s="75">
        <v>442.85696000000002</v>
      </c>
      <c r="H6648" s="75">
        <v>297.55349999999999</v>
      </c>
      <c r="I6648" s="75">
        <v>287.95499999999998</v>
      </c>
      <c r="J6648" s="75">
        <v>271.95749999999998</v>
      </c>
      <c r="K6648" s="75">
        <v>223.96499999999997</v>
      </c>
      <c r="L6648" s="76">
        <v>100.872</v>
      </c>
      <c r="M6648" s="75">
        <v>287.95499999999998</v>
      </c>
      <c r="N6648" s="75">
        <v>287.95499999999998</v>
      </c>
      <c r="O6648" s="75">
        <v>287.95499999999998</v>
      </c>
      <c r="P6648" s="77">
        <v>100.872</v>
      </c>
      <c r="Q6648" s="77">
        <v>442.85696000000002</v>
      </c>
    </row>
    <row r="6649" spans="1:17" x14ac:dyDescent="0.2">
      <c r="A6649" s="19">
        <v>32307845</v>
      </c>
      <c r="B6649" s="19" t="s">
        <v>4665</v>
      </c>
      <c r="C6649" s="20">
        <v>27265</v>
      </c>
      <c r="D6649" s="73">
        <v>1847.25</v>
      </c>
      <c r="E6649" s="74">
        <v>238.06149999999997</v>
      </c>
      <c r="G6649" s="75">
        <v>3.9321000000000002</v>
      </c>
      <c r="H6649" s="75">
        <v>8.370000000000001</v>
      </c>
      <c r="I6649" s="75">
        <v>8.1000000000000014</v>
      </c>
      <c r="J6649" s="75">
        <v>7.6499999999999995</v>
      </c>
      <c r="K6649" s="75">
        <v>6.3</v>
      </c>
      <c r="L6649" s="74" t="s">
        <v>674</v>
      </c>
      <c r="M6649" s="75">
        <v>8.1000000000000014</v>
      </c>
      <c r="N6649" s="75">
        <v>8.1000000000000014</v>
      </c>
      <c r="O6649" s="75">
        <v>8.1000000000000014</v>
      </c>
      <c r="P6649" s="75">
        <v>3.9321000000000002</v>
      </c>
      <c r="Q6649" s="75">
        <v>8.370000000000001</v>
      </c>
    </row>
    <row r="6650" spans="1:17" x14ac:dyDescent="0.2">
      <c r="A6650" s="19">
        <v>32307852</v>
      </c>
      <c r="B6650" s="19" t="s">
        <v>1943</v>
      </c>
      <c r="C6650" s="20">
        <v>27301</v>
      </c>
      <c r="D6650" s="73">
        <v>3137.25</v>
      </c>
      <c r="E6650" s="74">
        <v>2970.7374999999997</v>
      </c>
      <c r="G6650" s="75">
        <v>0</v>
      </c>
      <c r="H6650" s="75">
        <v>5776.360200000001</v>
      </c>
      <c r="I6650" s="75">
        <v>5590.0260000000007</v>
      </c>
      <c r="J6650" s="75">
        <v>5279.4690000000001</v>
      </c>
      <c r="K6650" s="75">
        <v>4347.7979999999998</v>
      </c>
      <c r="L6650" s="76">
        <v>0</v>
      </c>
      <c r="M6650" s="75">
        <v>5590.0260000000007</v>
      </c>
      <c r="N6650" s="75">
        <v>5590.0260000000007</v>
      </c>
      <c r="O6650" s="75">
        <v>5590.0260000000007</v>
      </c>
      <c r="P6650" s="77">
        <v>0</v>
      </c>
      <c r="Q6650" s="77">
        <v>5776.360200000001</v>
      </c>
    </row>
    <row r="6651" spans="1:17" x14ac:dyDescent="0.2">
      <c r="A6651" s="19">
        <v>32307852</v>
      </c>
      <c r="B6651" s="19" t="s">
        <v>1943</v>
      </c>
      <c r="C6651" s="20">
        <v>27301</v>
      </c>
      <c r="D6651" s="73">
        <v>3137.25</v>
      </c>
      <c r="E6651" s="74">
        <v>2970.7374999999997</v>
      </c>
      <c r="G6651" s="75">
        <v>0</v>
      </c>
      <c r="H6651" s="75">
        <v>5323.7106000000003</v>
      </c>
      <c r="I6651" s="75">
        <v>5151.9780000000001</v>
      </c>
      <c r="J6651" s="75">
        <v>4865.7569999999996</v>
      </c>
      <c r="K6651" s="75">
        <v>4007.0939999999996</v>
      </c>
      <c r="L6651" s="76">
        <v>0</v>
      </c>
      <c r="M6651" s="75">
        <v>5151.9780000000001</v>
      </c>
      <c r="N6651" s="75">
        <v>5151.9780000000001</v>
      </c>
      <c r="O6651" s="75">
        <v>5151.9780000000001</v>
      </c>
      <c r="P6651" s="77">
        <v>0</v>
      </c>
      <c r="Q6651" s="77">
        <v>5323.7106000000003</v>
      </c>
    </row>
    <row r="6652" spans="1:17" x14ac:dyDescent="0.2">
      <c r="A6652" s="19">
        <v>32307860</v>
      </c>
      <c r="B6652" s="19" t="s">
        <v>4667</v>
      </c>
      <c r="C6652" s="20">
        <v>27560</v>
      </c>
      <c r="D6652" s="73">
        <v>1258.75</v>
      </c>
      <c r="E6652" s="74">
        <v>238.06149999999997</v>
      </c>
      <c r="G6652" s="75">
        <v>2.8398500000000002</v>
      </c>
      <c r="H6652" s="75">
        <v>6.0449999999999999</v>
      </c>
      <c r="I6652" s="75">
        <v>5.8500000000000005</v>
      </c>
      <c r="J6652" s="75">
        <v>5.5249999999999995</v>
      </c>
      <c r="K6652" s="75">
        <v>4.55</v>
      </c>
      <c r="L6652" s="74" t="s">
        <v>674</v>
      </c>
      <c r="M6652" s="75">
        <v>5.8500000000000005</v>
      </c>
      <c r="N6652" s="75">
        <v>5.8500000000000005</v>
      </c>
      <c r="O6652" s="75">
        <v>5.8500000000000005</v>
      </c>
      <c r="P6652" s="75">
        <v>2.8398500000000002</v>
      </c>
      <c r="Q6652" s="75">
        <v>6.0449999999999999</v>
      </c>
    </row>
    <row r="6653" spans="1:17" x14ac:dyDescent="0.2">
      <c r="A6653" s="19">
        <v>32307860</v>
      </c>
      <c r="B6653" s="19" t="s">
        <v>4667</v>
      </c>
      <c r="C6653" s="20">
        <v>27560</v>
      </c>
      <c r="D6653" s="73">
        <v>1258.75</v>
      </c>
      <c r="E6653" s="74">
        <v>238.06149999999997</v>
      </c>
      <c r="G6653" s="75">
        <v>0</v>
      </c>
      <c r="H6653" s="75">
        <v>3814.8786000000005</v>
      </c>
      <c r="I6653" s="75">
        <v>3691.8180000000007</v>
      </c>
      <c r="J6653" s="75">
        <v>3486.7170000000001</v>
      </c>
      <c r="K6653" s="75">
        <v>2871.4140000000002</v>
      </c>
      <c r="L6653" s="76">
        <v>0</v>
      </c>
      <c r="M6653" s="75">
        <v>3691.8180000000007</v>
      </c>
      <c r="N6653" s="75">
        <v>3691.8180000000007</v>
      </c>
      <c r="O6653" s="75">
        <v>3691.8180000000007</v>
      </c>
      <c r="P6653" s="77">
        <v>0</v>
      </c>
      <c r="Q6653" s="77">
        <v>3814.8786000000005</v>
      </c>
    </row>
    <row r="6654" spans="1:17" x14ac:dyDescent="0.2">
      <c r="A6654" s="19">
        <v>32307878</v>
      </c>
      <c r="B6654" s="19" t="s">
        <v>1525</v>
      </c>
      <c r="C6654" s="20">
        <v>27788</v>
      </c>
      <c r="D6654" s="73">
        <v>1584.5</v>
      </c>
      <c r="E6654" s="74">
        <v>238.06149999999997</v>
      </c>
      <c r="G6654" s="75">
        <v>368.88905000000005</v>
      </c>
      <c r="H6654" s="75">
        <v>637.05000000000007</v>
      </c>
      <c r="I6654" s="75">
        <v>616.5</v>
      </c>
      <c r="J6654" s="75">
        <v>582.25</v>
      </c>
      <c r="K6654" s="75">
        <v>479.49999999999994</v>
      </c>
      <c r="L6654" s="76">
        <v>163.99799999999999</v>
      </c>
      <c r="M6654" s="75">
        <v>616.5</v>
      </c>
      <c r="N6654" s="75">
        <v>616.5</v>
      </c>
      <c r="O6654" s="75">
        <v>616.5</v>
      </c>
      <c r="P6654" s="77">
        <v>163.99799999999999</v>
      </c>
      <c r="Q6654" s="77">
        <v>637.05000000000007</v>
      </c>
    </row>
    <row r="6655" spans="1:17" x14ac:dyDescent="0.2">
      <c r="A6655" s="19">
        <v>32307878</v>
      </c>
      <c r="B6655" s="19" t="s">
        <v>1525</v>
      </c>
      <c r="C6655" s="20">
        <v>27788</v>
      </c>
      <c r="D6655" s="73">
        <v>1584.5</v>
      </c>
      <c r="E6655" s="74">
        <v>238.06149999999997</v>
      </c>
      <c r="G6655" s="75">
        <v>26.575980000000001</v>
      </c>
      <c r="H6655" s="75">
        <v>187.8321</v>
      </c>
      <c r="I6655" s="75">
        <v>181.773</v>
      </c>
      <c r="J6655" s="75">
        <v>171.67449999999999</v>
      </c>
      <c r="K6655" s="75">
        <v>141.37899999999999</v>
      </c>
      <c r="L6655" s="76">
        <v>0</v>
      </c>
      <c r="M6655" s="75">
        <v>181.773</v>
      </c>
      <c r="N6655" s="75">
        <v>181.773</v>
      </c>
      <c r="O6655" s="75">
        <v>181.773</v>
      </c>
      <c r="P6655" s="77">
        <v>0</v>
      </c>
      <c r="Q6655" s="77">
        <v>187.8321</v>
      </c>
    </row>
    <row r="6656" spans="1:17" x14ac:dyDescent="0.2">
      <c r="A6656" s="19">
        <v>32307886</v>
      </c>
      <c r="B6656" s="19" t="s">
        <v>1528</v>
      </c>
      <c r="C6656" s="20">
        <v>27818</v>
      </c>
      <c r="D6656" s="73">
        <v>1715.75</v>
      </c>
      <c r="E6656" s="74">
        <v>1649.6979999999999</v>
      </c>
      <c r="G6656" s="75">
        <v>27.88767</v>
      </c>
      <c r="H6656" s="75">
        <v>190.65</v>
      </c>
      <c r="I6656" s="75">
        <v>184.5</v>
      </c>
      <c r="J6656" s="75">
        <v>174.25</v>
      </c>
      <c r="K6656" s="75">
        <v>143.5</v>
      </c>
      <c r="L6656" s="76">
        <v>0</v>
      </c>
      <c r="M6656" s="75">
        <v>184.5</v>
      </c>
      <c r="N6656" s="75">
        <v>184.5</v>
      </c>
      <c r="O6656" s="75">
        <v>184.5</v>
      </c>
      <c r="P6656" s="77">
        <v>0</v>
      </c>
      <c r="Q6656" s="77">
        <v>190.65</v>
      </c>
    </row>
    <row r="6657" spans="1:17" x14ac:dyDescent="0.2">
      <c r="A6657" s="19">
        <v>32307886</v>
      </c>
      <c r="B6657" s="19" t="s">
        <v>1528</v>
      </c>
      <c r="C6657" s="20">
        <v>27818</v>
      </c>
      <c r="D6657" s="73">
        <v>1715.75</v>
      </c>
      <c r="E6657" s="74">
        <v>1649.6979999999999</v>
      </c>
      <c r="G6657" s="75">
        <v>37.164549999999998</v>
      </c>
      <c r="H6657" s="75">
        <v>190.65</v>
      </c>
      <c r="I6657" s="75">
        <v>184.5</v>
      </c>
      <c r="J6657" s="75">
        <v>174.25</v>
      </c>
      <c r="K6657" s="75">
        <v>143.5</v>
      </c>
      <c r="L6657" s="76">
        <v>0</v>
      </c>
      <c r="M6657" s="75">
        <v>184.5</v>
      </c>
      <c r="N6657" s="75">
        <v>184.5</v>
      </c>
      <c r="O6657" s="75">
        <v>184.5</v>
      </c>
      <c r="P6657" s="77">
        <v>0</v>
      </c>
      <c r="Q6657" s="77">
        <v>190.65</v>
      </c>
    </row>
    <row r="6658" spans="1:17" x14ac:dyDescent="0.2">
      <c r="A6658" s="19">
        <v>32307894</v>
      </c>
      <c r="B6658" s="19" t="s">
        <v>1952</v>
      </c>
      <c r="C6658" s="20">
        <v>28001</v>
      </c>
      <c r="D6658" s="73">
        <v>756.75</v>
      </c>
      <c r="E6658" s="74">
        <v>1724.4824999999998</v>
      </c>
      <c r="G6658" s="75">
        <v>54.284824999999998</v>
      </c>
      <c r="H6658" s="75">
        <v>115.55250000000001</v>
      </c>
      <c r="I6658" s="75">
        <v>111.82500000000002</v>
      </c>
      <c r="J6658" s="75">
        <v>105.6125</v>
      </c>
      <c r="K6658" s="75">
        <v>86.974999999999994</v>
      </c>
      <c r="L6658" s="74" t="s">
        <v>674</v>
      </c>
      <c r="M6658" s="75">
        <v>111.82500000000002</v>
      </c>
      <c r="N6658" s="75">
        <v>111.82500000000002</v>
      </c>
      <c r="O6658" s="75">
        <v>111.82500000000002</v>
      </c>
      <c r="P6658" s="75">
        <v>54.284824999999998</v>
      </c>
      <c r="Q6658" s="75">
        <v>115.55250000000001</v>
      </c>
    </row>
    <row r="6659" spans="1:17" x14ac:dyDescent="0.2">
      <c r="A6659" s="19">
        <v>32307894</v>
      </c>
      <c r="B6659" s="19" t="s">
        <v>1952</v>
      </c>
      <c r="C6659" s="20">
        <v>28001</v>
      </c>
      <c r="D6659" s="73">
        <v>756.75</v>
      </c>
      <c r="E6659" s="74">
        <v>1724.4824999999998</v>
      </c>
      <c r="G6659" s="75">
        <v>28.966470000000001</v>
      </c>
      <c r="H6659" s="75">
        <v>61.658999999999999</v>
      </c>
      <c r="I6659" s="75">
        <v>59.670000000000009</v>
      </c>
      <c r="J6659" s="75">
        <v>56.354999999999997</v>
      </c>
      <c r="K6659" s="75">
        <v>46.41</v>
      </c>
      <c r="L6659" s="74" t="s">
        <v>674</v>
      </c>
      <c r="M6659" s="75">
        <v>59.670000000000009</v>
      </c>
      <c r="N6659" s="75">
        <v>59.670000000000009</v>
      </c>
      <c r="O6659" s="75">
        <v>59.670000000000009</v>
      </c>
      <c r="P6659" s="75">
        <v>28.966470000000001</v>
      </c>
      <c r="Q6659" s="75">
        <v>61.658999999999999</v>
      </c>
    </row>
    <row r="6660" spans="1:17" x14ac:dyDescent="0.2">
      <c r="A6660" s="19">
        <v>32307902</v>
      </c>
      <c r="B6660" s="19" t="s">
        <v>4673</v>
      </c>
      <c r="C6660" s="20">
        <v>28515</v>
      </c>
      <c r="D6660" s="73">
        <v>755.75</v>
      </c>
      <c r="E6660" s="74">
        <v>238.06149999999997</v>
      </c>
      <c r="G6660" s="75">
        <v>0</v>
      </c>
      <c r="H6660" s="75">
        <v>2539.8672000000001</v>
      </c>
      <c r="I6660" s="75">
        <v>2457.9360000000001</v>
      </c>
      <c r="J6660" s="75">
        <v>2321.384</v>
      </c>
      <c r="K6660" s="75">
        <v>1911.7279999999998</v>
      </c>
      <c r="L6660" s="76">
        <v>0</v>
      </c>
      <c r="M6660" s="75">
        <v>2457.9360000000001</v>
      </c>
      <c r="N6660" s="75">
        <v>2457.9360000000001</v>
      </c>
      <c r="O6660" s="75">
        <v>2457.9360000000001</v>
      </c>
      <c r="P6660" s="77">
        <v>0</v>
      </c>
      <c r="Q6660" s="77">
        <v>2539.8672000000001</v>
      </c>
    </row>
    <row r="6661" spans="1:17" x14ac:dyDescent="0.2">
      <c r="A6661" s="19">
        <v>32307902</v>
      </c>
      <c r="B6661" s="19" t="s">
        <v>4673</v>
      </c>
      <c r="C6661" s="20">
        <v>28515</v>
      </c>
      <c r="D6661" s="73">
        <v>755.75</v>
      </c>
      <c r="E6661" s="74">
        <v>238.06149999999997</v>
      </c>
      <c r="G6661" s="75">
        <v>110.46711000000001</v>
      </c>
      <c r="H6661" s="75">
        <v>83.848799999999997</v>
      </c>
      <c r="I6661" s="75">
        <v>81.144000000000005</v>
      </c>
      <c r="J6661" s="75">
        <v>76.635999999999996</v>
      </c>
      <c r="K6661" s="75">
        <v>63.111999999999995</v>
      </c>
      <c r="L6661" s="76">
        <v>124.515</v>
      </c>
      <c r="M6661" s="75">
        <v>81.144000000000005</v>
      </c>
      <c r="N6661" s="75">
        <v>81.144000000000005</v>
      </c>
      <c r="O6661" s="75">
        <v>81.144000000000005</v>
      </c>
      <c r="P6661" s="77">
        <v>63.111999999999995</v>
      </c>
      <c r="Q6661" s="77">
        <v>124.515</v>
      </c>
    </row>
    <row r="6662" spans="1:17" x14ac:dyDescent="0.2">
      <c r="A6662" s="19">
        <v>32307910</v>
      </c>
      <c r="B6662" s="19" t="s">
        <v>1025</v>
      </c>
      <c r="C6662" s="20">
        <v>29105</v>
      </c>
      <c r="D6662" s="73">
        <v>313.5</v>
      </c>
      <c r="E6662" s="74">
        <v>167.62399999999997</v>
      </c>
      <c r="G6662" s="75">
        <v>110.46711000000001</v>
      </c>
      <c r="H6662" s="75">
        <v>83.848799999999997</v>
      </c>
      <c r="I6662" s="75">
        <v>81.144000000000005</v>
      </c>
      <c r="J6662" s="75">
        <v>76.635999999999996</v>
      </c>
      <c r="K6662" s="75">
        <v>63.111999999999995</v>
      </c>
      <c r="L6662" s="76">
        <v>124.515</v>
      </c>
      <c r="M6662" s="75">
        <v>81.144000000000005</v>
      </c>
      <c r="N6662" s="75">
        <v>81.144000000000005</v>
      </c>
      <c r="O6662" s="75">
        <v>81.144000000000005</v>
      </c>
      <c r="P6662" s="77">
        <v>63.111999999999995</v>
      </c>
      <c r="Q6662" s="77">
        <v>124.515</v>
      </c>
    </row>
    <row r="6663" spans="1:17" x14ac:dyDescent="0.2">
      <c r="A6663" s="19">
        <v>32307910</v>
      </c>
      <c r="B6663" s="19" t="s">
        <v>1025</v>
      </c>
      <c r="C6663" s="20">
        <v>29105</v>
      </c>
      <c r="D6663" s="73">
        <v>313.5</v>
      </c>
      <c r="E6663" s="74">
        <v>167.62399999999997</v>
      </c>
      <c r="G6663" s="75">
        <v>110.46711000000001</v>
      </c>
      <c r="H6663" s="75">
        <v>83.848799999999997</v>
      </c>
      <c r="I6663" s="75">
        <v>81.144000000000005</v>
      </c>
      <c r="J6663" s="75">
        <v>76.635999999999996</v>
      </c>
      <c r="K6663" s="75">
        <v>63.111999999999995</v>
      </c>
      <c r="L6663" s="76">
        <v>124.515</v>
      </c>
      <c r="M6663" s="75">
        <v>81.144000000000005</v>
      </c>
      <c r="N6663" s="75">
        <v>81.144000000000005</v>
      </c>
      <c r="O6663" s="75">
        <v>81.144000000000005</v>
      </c>
      <c r="P6663" s="77">
        <v>63.111999999999995</v>
      </c>
      <c r="Q6663" s="77">
        <v>124.515</v>
      </c>
    </row>
    <row r="6664" spans="1:17" x14ac:dyDescent="0.2">
      <c r="A6664" s="19">
        <v>32307928</v>
      </c>
      <c r="B6664" s="19" t="s">
        <v>1024</v>
      </c>
      <c r="C6664" s="20">
        <v>29125</v>
      </c>
      <c r="D6664" s="73">
        <v>245.75</v>
      </c>
      <c r="E6664" s="74">
        <v>133.5265</v>
      </c>
      <c r="G6664" s="75">
        <v>16.55771</v>
      </c>
      <c r="H6664" s="75">
        <v>155.31</v>
      </c>
      <c r="I6664" s="75">
        <v>150.30000000000001</v>
      </c>
      <c r="J6664" s="75">
        <v>141.94999999999999</v>
      </c>
      <c r="K6664" s="75">
        <v>116.89999999999999</v>
      </c>
      <c r="L6664" s="76">
        <v>0</v>
      </c>
      <c r="M6664" s="75">
        <v>150.30000000000001</v>
      </c>
      <c r="N6664" s="75">
        <v>150.30000000000001</v>
      </c>
      <c r="O6664" s="75">
        <v>150.30000000000001</v>
      </c>
      <c r="P6664" s="77">
        <v>0</v>
      </c>
      <c r="Q6664" s="77">
        <v>155.31</v>
      </c>
    </row>
    <row r="6665" spans="1:17" x14ac:dyDescent="0.2">
      <c r="A6665" s="19">
        <v>32307928</v>
      </c>
      <c r="B6665" s="19" t="s">
        <v>1024</v>
      </c>
      <c r="C6665" s="20">
        <v>29125</v>
      </c>
      <c r="D6665" s="73">
        <v>245.75</v>
      </c>
      <c r="E6665" s="74">
        <v>133.5265</v>
      </c>
      <c r="G6665" s="75">
        <v>30.263919999999999</v>
      </c>
      <c r="H6665" s="75">
        <v>165.07500000000002</v>
      </c>
      <c r="I6665" s="75">
        <v>159.75</v>
      </c>
      <c r="J6665" s="75">
        <v>150.875</v>
      </c>
      <c r="K6665" s="75">
        <v>124.24999999999999</v>
      </c>
      <c r="L6665" s="76">
        <v>0</v>
      </c>
      <c r="M6665" s="75">
        <v>159.75</v>
      </c>
      <c r="N6665" s="75">
        <v>159.75</v>
      </c>
      <c r="O6665" s="75">
        <v>159.75</v>
      </c>
      <c r="P6665" s="77">
        <v>0</v>
      </c>
      <c r="Q6665" s="77">
        <v>165.07500000000002</v>
      </c>
    </row>
    <row r="6666" spans="1:17" x14ac:dyDescent="0.2">
      <c r="A6666" s="19">
        <v>32307936</v>
      </c>
      <c r="B6666" s="19" t="s">
        <v>1021</v>
      </c>
      <c r="C6666" s="20">
        <v>29130</v>
      </c>
      <c r="D6666" s="73">
        <v>177.5</v>
      </c>
      <c r="E6666" s="74">
        <v>133.5265</v>
      </c>
      <c r="G6666" s="75">
        <v>21.500310000000002</v>
      </c>
      <c r="H6666" s="75">
        <v>155.50530000000001</v>
      </c>
      <c r="I6666" s="75">
        <v>150.489</v>
      </c>
      <c r="J6666" s="75">
        <v>142.1285</v>
      </c>
      <c r="K6666" s="75">
        <v>117.047</v>
      </c>
      <c r="L6666" s="76">
        <v>0</v>
      </c>
      <c r="M6666" s="75">
        <v>150.489</v>
      </c>
      <c r="N6666" s="75">
        <v>150.489</v>
      </c>
      <c r="O6666" s="75">
        <v>150.489</v>
      </c>
      <c r="P6666" s="77">
        <v>0</v>
      </c>
      <c r="Q6666" s="77">
        <v>155.50530000000001</v>
      </c>
    </row>
    <row r="6667" spans="1:17" x14ac:dyDescent="0.2">
      <c r="A6667" s="19">
        <v>32307936</v>
      </c>
      <c r="B6667" s="19" t="s">
        <v>1021</v>
      </c>
      <c r="C6667" s="20">
        <v>29130</v>
      </c>
      <c r="D6667" s="73">
        <v>177.5</v>
      </c>
      <c r="E6667" s="74">
        <v>133.5265</v>
      </c>
      <c r="G6667" s="75">
        <v>40.073079999999997</v>
      </c>
      <c r="H6667" s="75">
        <v>360.14250000000004</v>
      </c>
      <c r="I6667" s="75">
        <v>348.52500000000003</v>
      </c>
      <c r="J6667" s="75">
        <v>329.16249999999997</v>
      </c>
      <c r="K6667" s="75">
        <v>271.07499999999999</v>
      </c>
      <c r="L6667" s="76">
        <v>0</v>
      </c>
      <c r="M6667" s="75">
        <v>348.52500000000003</v>
      </c>
      <c r="N6667" s="75">
        <v>348.52500000000003</v>
      </c>
      <c r="O6667" s="75">
        <v>348.52500000000003</v>
      </c>
      <c r="P6667" s="77">
        <v>0</v>
      </c>
      <c r="Q6667" s="77">
        <v>360.14250000000004</v>
      </c>
    </row>
    <row r="6668" spans="1:17" x14ac:dyDescent="0.2">
      <c r="A6668" s="19">
        <v>32307944</v>
      </c>
      <c r="B6668" s="19" t="s">
        <v>1019</v>
      </c>
      <c r="C6668" s="20">
        <v>29505</v>
      </c>
      <c r="D6668" s="73">
        <v>231.5</v>
      </c>
      <c r="E6668" s="74">
        <v>167.62399999999997</v>
      </c>
      <c r="G6668" s="75">
        <v>42.202199999999998</v>
      </c>
      <c r="H6668" s="75">
        <v>344.47199999999998</v>
      </c>
      <c r="I6668" s="75">
        <v>333.36</v>
      </c>
      <c r="J6668" s="75">
        <v>314.83999999999997</v>
      </c>
      <c r="K6668" s="75">
        <v>259.27999999999997</v>
      </c>
      <c r="L6668" s="76">
        <v>0</v>
      </c>
      <c r="M6668" s="75">
        <v>333.36</v>
      </c>
      <c r="N6668" s="75">
        <v>333.36</v>
      </c>
      <c r="O6668" s="75">
        <v>333.36</v>
      </c>
      <c r="P6668" s="77">
        <v>0</v>
      </c>
      <c r="Q6668" s="77">
        <v>344.47199999999998</v>
      </c>
    </row>
    <row r="6669" spans="1:17" x14ac:dyDescent="0.2">
      <c r="A6669" s="19">
        <v>32307944</v>
      </c>
      <c r="B6669" s="19" t="s">
        <v>1019</v>
      </c>
      <c r="C6669" s="20">
        <v>29505</v>
      </c>
      <c r="D6669" s="73">
        <v>231.5</v>
      </c>
      <c r="E6669" s="74">
        <v>167.62399999999997</v>
      </c>
      <c r="G6669" s="75">
        <v>54.900880000000001</v>
      </c>
      <c r="H6669" s="75">
        <v>397.57500000000005</v>
      </c>
      <c r="I6669" s="75">
        <v>384.75</v>
      </c>
      <c r="J6669" s="75">
        <v>363.375</v>
      </c>
      <c r="K6669" s="75">
        <v>299.25</v>
      </c>
      <c r="L6669" s="76">
        <v>0</v>
      </c>
      <c r="M6669" s="75">
        <v>384.75</v>
      </c>
      <c r="N6669" s="75">
        <v>384.75</v>
      </c>
      <c r="O6669" s="75">
        <v>384.75</v>
      </c>
      <c r="P6669" s="77">
        <v>0</v>
      </c>
      <c r="Q6669" s="77">
        <v>397.57500000000005</v>
      </c>
    </row>
    <row r="6670" spans="1:17" x14ac:dyDescent="0.2">
      <c r="A6670" s="19">
        <v>32307951</v>
      </c>
      <c r="B6670" s="19" t="s">
        <v>1020</v>
      </c>
      <c r="C6670" s="20">
        <v>29515</v>
      </c>
      <c r="D6670" s="73">
        <v>289.25</v>
      </c>
      <c r="E6670" s="74">
        <v>167.62399999999997</v>
      </c>
      <c r="G6670" s="75">
        <v>20.22664</v>
      </c>
      <c r="H6670" s="75">
        <v>134.61750000000001</v>
      </c>
      <c r="I6670" s="75">
        <v>130.27500000000001</v>
      </c>
      <c r="J6670" s="75">
        <v>123.03749999999999</v>
      </c>
      <c r="K6670" s="75">
        <v>101.32499999999999</v>
      </c>
      <c r="L6670" s="76">
        <v>0</v>
      </c>
      <c r="M6670" s="75">
        <v>130.27500000000001</v>
      </c>
      <c r="N6670" s="75">
        <v>130.27500000000001</v>
      </c>
      <c r="O6670" s="75">
        <v>130.27500000000001</v>
      </c>
      <c r="P6670" s="77">
        <v>0</v>
      </c>
      <c r="Q6670" s="77">
        <v>134.61750000000001</v>
      </c>
    </row>
    <row r="6671" spans="1:17" x14ac:dyDescent="0.2">
      <c r="A6671" s="19">
        <v>32307951</v>
      </c>
      <c r="B6671" s="19" t="s">
        <v>1020</v>
      </c>
      <c r="C6671" s="20">
        <v>29515</v>
      </c>
      <c r="D6671" s="73">
        <v>289.25</v>
      </c>
      <c r="E6671" s="74">
        <v>167.62399999999997</v>
      </c>
      <c r="G6671" s="75">
        <v>19.56129</v>
      </c>
      <c r="H6671" s="75">
        <v>178.32750000000001</v>
      </c>
      <c r="I6671" s="75">
        <v>172.57500000000002</v>
      </c>
      <c r="J6671" s="75">
        <v>162.98749999999998</v>
      </c>
      <c r="K6671" s="75">
        <v>134.22499999999999</v>
      </c>
      <c r="L6671" s="76">
        <v>0</v>
      </c>
      <c r="M6671" s="75">
        <v>172.57500000000002</v>
      </c>
      <c r="N6671" s="75">
        <v>172.57500000000002</v>
      </c>
      <c r="O6671" s="75">
        <v>172.57500000000002</v>
      </c>
      <c r="P6671" s="77">
        <v>0</v>
      </c>
      <c r="Q6671" s="77">
        <v>178.32750000000001</v>
      </c>
    </row>
    <row r="6672" spans="1:17" x14ac:dyDescent="0.2">
      <c r="A6672" s="19">
        <v>32307969</v>
      </c>
      <c r="B6672" s="19" t="s">
        <v>3915</v>
      </c>
      <c r="C6672" s="20">
        <v>30300</v>
      </c>
      <c r="D6672" s="73">
        <v>641.5</v>
      </c>
      <c r="E6672" s="74">
        <v>133.5265</v>
      </c>
      <c r="G6672" s="75">
        <v>49.41339</v>
      </c>
      <c r="H6672" s="75">
        <v>105.18300000000001</v>
      </c>
      <c r="I6672" s="75">
        <v>101.79</v>
      </c>
      <c r="J6672" s="75">
        <v>96.134999999999991</v>
      </c>
      <c r="K6672" s="75">
        <v>79.169999999999987</v>
      </c>
      <c r="L6672" s="74" t="s">
        <v>674</v>
      </c>
      <c r="M6672" s="75">
        <v>101.79</v>
      </c>
      <c r="N6672" s="75">
        <v>101.79</v>
      </c>
      <c r="O6672" s="75">
        <v>101.79</v>
      </c>
      <c r="P6672" s="75">
        <v>49.41339</v>
      </c>
      <c r="Q6672" s="75">
        <v>105.18300000000001</v>
      </c>
    </row>
    <row r="6673" spans="1:17" x14ac:dyDescent="0.2">
      <c r="A6673" s="19">
        <v>32307969</v>
      </c>
      <c r="B6673" s="19" t="s">
        <v>3915</v>
      </c>
      <c r="C6673" s="20">
        <v>30300</v>
      </c>
      <c r="D6673" s="73">
        <v>641.5</v>
      </c>
      <c r="E6673" s="74">
        <v>133.5265</v>
      </c>
      <c r="G6673" s="75">
        <v>22.108630000000002</v>
      </c>
      <c r="H6673" s="75">
        <v>0</v>
      </c>
      <c r="I6673" s="75">
        <v>0</v>
      </c>
      <c r="J6673" s="75">
        <v>0</v>
      </c>
      <c r="K6673" s="75">
        <v>0</v>
      </c>
      <c r="L6673" s="76">
        <v>0</v>
      </c>
      <c r="M6673" s="75">
        <v>0</v>
      </c>
      <c r="N6673" s="75">
        <v>0</v>
      </c>
      <c r="O6673" s="75">
        <v>0</v>
      </c>
      <c r="P6673" s="77">
        <v>0</v>
      </c>
      <c r="Q6673" s="77">
        <v>22.108630000000002</v>
      </c>
    </row>
    <row r="6674" spans="1:17" x14ac:dyDescent="0.2">
      <c r="A6674" s="19">
        <v>32307977</v>
      </c>
      <c r="B6674" s="19" t="s">
        <v>1620</v>
      </c>
      <c r="C6674" s="20">
        <v>30901</v>
      </c>
      <c r="D6674" s="73">
        <v>388.5</v>
      </c>
      <c r="E6674" s="74">
        <v>133.5265</v>
      </c>
      <c r="G6674" s="75">
        <v>83.092709999999997</v>
      </c>
      <c r="H6674" s="75">
        <v>75.795000000000002</v>
      </c>
      <c r="I6674" s="75">
        <v>73.350000000000009</v>
      </c>
      <c r="J6674" s="75">
        <v>69.274999999999991</v>
      </c>
      <c r="K6674" s="75">
        <v>57.05</v>
      </c>
      <c r="L6674" s="76">
        <v>71.829000000000008</v>
      </c>
      <c r="M6674" s="75">
        <v>73.350000000000009</v>
      </c>
      <c r="N6674" s="75">
        <v>73.350000000000009</v>
      </c>
      <c r="O6674" s="75">
        <v>73.350000000000009</v>
      </c>
      <c r="P6674" s="77">
        <v>57.05</v>
      </c>
      <c r="Q6674" s="77">
        <v>83.092709999999997</v>
      </c>
    </row>
    <row r="6675" spans="1:17" x14ac:dyDescent="0.2">
      <c r="A6675" s="19">
        <v>32307977</v>
      </c>
      <c r="B6675" s="19" t="s">
        <v>1620</v>
      </c>
      <c r="C6675" s="20">
        <v>30901</v>
      </c>
      <c r="D6675" s="73">
        <v>388.5</v>
      </c>
      <c r="E6675" s="74">
        <v>133.5265</v>
      </c>
      <c r="G6675" s="75">
        <v>89.175909999999988</v>
      </c>
      <c r="H6675" s="75">
        <v>79.793999999999997</v>
      </c>
      <c r="I6675" s="75">
        <v>77.22</v>
      </c>
      <c r="J6675" s="75">
        <v>72.929999999999993</v>
      </c>
      <c r="K6675" s="75">
        <v>60.059999999999995</v>
      </c>
      <c r="L6675" s="76">
        <v>71.829000000000008</v>
      </c>
      <c r="M6675" s="75">
        <v>77.22</v>
      </c>
      <c r="N6675" s="75">
        <v>77.22</v>
      </c>
      <c r="O6675" s="75">
        <v>77.22</v>
      </c>
      <c r="P6675" s="77">
        <v>60.059999999999995</v>
      </c>
      <c r="Q6675" s="77">
        <v>89.175909999999988</v>
      </c>
    </row>
    <row r="6676" spans="1:17" x14ac:dyDescent="0.2">
      <c r="A6676" s="19">
        <v>32307985</v>
      </c>
      <c r="B6676" s="19" t="s">
        <v>1618</v>
      </c>
      <c r="C6676" s="20">
        <v>30903</v>
      </c>
      <c r="D6676" s="73">
        <v>405.75</v>
      </c>
      <c r="E6676" s="74">
        <v>133.5265</v>
      </c>
      <c r="G6676" s="75">
        <v>90.202450000000013</v>
      </c>
      <c r="H6676" s="75">
        <v>80.547300000000007</v>
      </c>
      <c r="I6676" s="75">
        <v>77.948999999999998</v>
      </c>
      <c r="J6676" s="75">
        <v>73.618499999999997</v>
      </c>
      <c r="K6676" s="75">
        <v>60.626999999999995</v>
      </c>
      <c r="L6676" s="76">
        <v>71.829000000000008</v>
      </c>
      <c r="M6676" s="75">
        <v>77.948999999999998</v>
      </c>
      <c r="N6676" s="75">
        <v>77.948999999999998</v>
      </c>
      <c r="O6676" s="75">
        <v>77.948999999999998</v>
      </c>
      <c r="P6676" s="77">
        <v>60.626999999999995</v>
      </c>
      <c r="Q6676" s="77">
        <v>90.202450000000013</v>
      </c>
    </row>
    <row r="6677" spans="1:17" x14ac:dyDescent="0.2">
      <c r="A6677" s="19">
        <v>32307985</v>
      </c>
      <c r="B6677" s="19" t="s">
        <v>1618</v>
      </c>
      <c r="C6677" s="20">
        <v>30903</v>
      </c>
      <c r="D6677" s="73">
        <v>405.75</v>
      </c>
      <c r="E6677" s="74">
        <v>133.5265</v>
      </c>
      <c r="G6677" s="75">
        <v>99.308240000000012</v>
      </c>
      <c r="H6677" s="75">
        <v>81.049500000000009</v>
      </c>
      <c r="I6677" s="75">
        <v>78.435000000000002</v>
      </c>
      <c r="J6677" s="75">
        <v>74.077500000000001</v>
      </c>
      <c r="K6677" s="75">
        <v>61.005000000000003</v>
      </c>
      <c r="L6677" s="76">
        <v>71.829000000000008</v>
      </c>
      <c r="M6677" s="75">
        <v>78.435000000000002</v>
      </c>
      <c r="N6677" s="75">
        <v>78.435000000000002</v>
      </c>
      <c r="O6677" s="75">
        <v>78.435000000000002</v>
      </c>
      <c r="P6677" s="77">
        <v>61.005000000000003</v>
      </c>
      <c r="Q6677" s="77">
        <v>99.308240000000012</v>
      </c>
    </row>
    <row r="6678" spans="1:17" x14ac:dyDescent="0.2">
      <c r="A6678" s="19">
        <v>32307993</v>
      </c>
      <c r="B6678" s="19" t="s">
        <v>1619</v>
      </c>
      <c r="C6678" s="20">
        <v>30905</v>
      </c>
      <c r="D6678" s="73">
        <v>632</v>
      </c>
      <c r="E6678" s="74">
        <v>133.5265</v>
      </c>
      <c r="G6678" s="75">
        <v>379.02138000000002</v>
      </c>
      <c r="H6678" s="75">
        <v>158.49990000000003</v>
      </c>
      <c r="I6678" s="75">
        <v>153.387</v>
      </c>
      <c r="J6678" s="75">
        <v>144.8655</v>
      </c>
      <c r="K6678" s="75">
        <v>119.301</v>
      </c>
      <c r="L6678" s="76">
        <v>124.515</v>
      </c>
      <c r="M6678" s="75">
        <v>153.387</v>
      </c>
      <c r="N6678" s="75">
        <v>153.387</v>
      </c>
      <c r="O6678" s="75">
        <v>153.387</v>
      </c>
      <c r="P6678" s="77">
        <v>119.301</v>
      </c>
      <c r="Q6678" s="77">
        <v>379.02138000000002</v>
      </c>
    </row>
    <row r="6679" spans="1:17" x14ac:dyDescent="0.2">
      <c r="A6679" s="19">
        <v>32307993</v>
      </c>
      <c r="B6679" s="19" t="s">
        <v>1619</v>
      </c>
      <c r="C6679" s="20">
        <v>30905</v>
      </c>
      <c r="D6679" s="73">
        <v>632</v>
      </c>
      <c r="E6679" s="74">
        <v>133.5265</v>
      </c>
      <c r="G6679" s="75">
        <v>468.19729000000001</v>
      </c>
      <c r="H6679" s="75">
        <v>157.85820000000001</v>
      </c>
      <c r="I6679" s="75">
        <v>152.76600000000002</v>
      </c>
      <c r="J6679" s="75">
        <v>144.279</v>
      </c>
      <c r="K6679" s="75">
        <v>118.818</v>
      </c>
      <c r="L6679" s="76">
        <v>124.515</v>
      </c>
      <c r="M6679" s="75">
        <v>152.76600000000002</v>
      </c>
      <c r="N6679" s="75">
        <v>152.76600000000002</v>
      </c>
      <c r="O6679" s="75">
        <v>152.76600000000002</v>
      </c>
      <c r="P6679" s="77">
        <v>118.818</v>
      </c>
      <c r="Q6679" s="77">
        <v>468.19729000000001</v>
      </c>
    </row>
    <row r="6680" spans="1:17" x14ac:dyDescent="0.2">
      <c r="A6680" s="19">
        <v>32308009</v>
      </c>
      <c r="B6680" s="19" t="s">
        <v>2826</v>
      </c>
      <c r="C6680" s="20">
        <v>31500</v>
      </c>
      <c r="D6680" s="73">
        <v>549.25</v>
      </c>
      <c r="E6680" s="74">
        <v>239.00450000000001</v>
      </c>
      <c r="G6680" s="75">
        <v>202.68462000000002</v>
      </c>
      <c r="H6680" s="75">
        <v>252.72750000000002</v>
      </c>
      <c r="I6680" s="75">
        <v>244.57500000000002</v>
      </c>
      <c r="J6680" s="75">
        <v>230.98749999999998</v>
      </c>
      <c r="K6680" s="75">
        <v>190.22499999999999</v>
      </c>
      <c r="L6680" s="76">
        <v>0</v>
      </c>
      <c r="M6680" s="75">
        <v>244.57500000000002</v>
      </c>
      <c r="N6680" s="75">
        <v>244.57500000000002</v>
      </c>
      <c r="O6680" s="75">
        <v>244.57500000000002</v>
      </c>
      <c r="P6680" s="77">
        <v>0</v>
      </c>
      <c r="Q6680" s="77">
        <v>252.72750000000002</v>
      </c>
    </row>
    <row r="6681" spans="1:17" x14ac:dyDescent="0.2">
      <c r="A6681" s="19">
        <v>32308009</v>
      </c>
      <c r="B6681" s="19" t="s">
        <v>2826</v>
      </c>
      <c r="C6681" s="20">
        <v>31500</v>
      </c>
      <c r="D6681" s="73">
        <v>549.25</v>
      </c>
      <c r="E6681" s="74">
        <v>239.00450000000001</v>
      </c>
      <c r="G6681" s="75">
        <v>108.43304000000001</v>
      </c>
      <c r="H6681" s="75">
        <v>84.806700000000006</v>
      </c>
      <c r="I6681" s="75">
        <v>82.070999999999998</v>
      </c>
      <c r="J6681" s="75">
        <v>77.511499999999998</v>
      </c>
      <c r="K6681" s="75">
        <v>63.832999999999991</v>
      </c>
      <c r="L6681" s="76">
        <v>71.829000000000008</v>
      </c>
      <c r="M6681" s="75">
        <v>82.070999999999998</v>
      </c>
      <c r="N6681" s="75">
        <v>82.070999999999998</v>
      </c>
      <c r="O6681" s="75">
        <v>82.070999999999998</v>
      </c>
      <c r="P6681" s="77">
        <v>63.832999999999991</v>
      </c>
      <c r="Q6681" s="77">
        <v>108.43304000000001</v>
      </c>
    </row>
    <row r="6682" spans="1:17" x14ac:dyDescent="0.2">
      <c r="A6682" s="19">
        <v>32308017</v>
      </c>
      <c r="B6682" s="19" t="s">
        <v>2776</v>
      </c>
      <c r="C6682" s="20">
        <v>32551</v>
      </c>
      <c r="D6682" s="73">
        <v>838</v>
      </c>
      <c r="E6682" s="74">
        <v>1711.0274999999997</v>
      </c>
      <c r="G6682" s="75">
        <v>143.9057</v>
      </c>
      <c r="H6682" s="75">
        <v>153.5616</v>
      </c>
      <c r="I6682" s="75">
        <v>148.608</v>
      </c>
      <c r="J6682" s="75">
        <v>140.352</v>
      </c>
      <c r="K6682" s="75">
        <v>115.58399999999999</v>
      </c>
      <c r="L6682" s="76">
        <v>100.872</v>
      </c>
      <c r="M6682" s="75">
        <v>148.608</v>
      </c>
      <c r="N6682" s="75">
        <v>148.608</v>
      </c>
      <c r="O6682" s="75">
        <v>148.608</v>
      </c>
      <c r="P6682" s="77">
        <v>100.872</v>
      </c>
      <c r="Q6682" s="77">
        <v>153.5616</v>
      </c>
    </row>
    <row r="6683" spans="1:17" x14ac:dyDescent="0.2">
      <c r="A6683" s="19">
        <v>32308017</v>
      </c>
      <c r="B6683" s="19" t="s">
        <v>2776</v>
      </c>
      <c r="C6683" s="20">
        <v>32551</v>
      </c>
      <c r="D6683" s="73">
        <v>838</v>
      </c>
      <c r="E6683" s="74">
        <v>1711.0274999999997</v>
      </c>
      <c r="G6683" s="75">
        <v>127.69017000000001</v>
      </c>
      <c r="H6683" s="75">
        <v>165.0564</v>
      </c>
      <c r="I6683" s="75">
        <v>159.732</v>
      </c>
      <c r="J6683" s="75">
        <v>150.85799999999998</v>
      </c>
      <c r="K6683" s="75">
        <v>124.23599999999999</v>
      </c>
      <c r="L6683" s="76">
        <v>100.872</v>
      </c>
      <c r="M6683" s="75">
        <v>159.732</v>
      </c>
      <c r="N6683" s="75">
        <v>159.732</v>
      </c>
      <c r="O6683" s="75">
        <v>159.732</v>
      </c>
      <c r="P6683" s="77">
        <v>100.872</v>
      </c>
      <c r="Q6683" s="77">
        <v>165.0564</v>
      </c>
    </row>
    <row r="6684" spans="1:17" x14ac:dyDescent="0.2">
      <c r="A6684" s="19">
        <v>32308025</v>
      </c>
      <c r="B6684" s="19" t="s">
        <v>3655</v>
      </c>
      <c r="C6684" s="20">
        <v>36000</v>
      </c>
      <c r="D6684" s="73">
        <v>170.25</v>
      </c>
      <c r="E6684" s="74">
        <v>0</v>
      </c>
      <c r="G6684" s="75">
        <v>72.960380000000001</v>
      </c>
      <c r="H6684" s="75">
        <v>87.922200000000004</v>
      </c>
      <c r="I6684" s="75">
        <v>85.086000000000013</v>
      </c>
      <c r="J6684" s="75">
        <v>80.359000000000009</v>
      </c>
      <c r="K6684" s="75">
        <v>66.177999999999997</v>
      </c>
      <c r="L6684" s="76">
        <v>71.829000000000008</v>
      </c>
      <c r="M6684" s="75">
        <v>85.086000000000013</v>
      </c>
      <c r="N6684" s="75">
        <v>85.086000000000013</v>
      </c>
      <c r="O6684" s="75">
        <v>85.086000000000013</v>
      </c>
      <c r="P6684" s="77">
        <v>66.177999999999997</v>
      </c>
      <c r="Q6684" s="77">
        <v>87.922200000000004</v>
      </c>
    </row>
    <row r="6685" spans="1:17" x14ac:dyDescent="0.2">
      <c r="A6685" s="19">
        <v>32308025</v>
      </c>
      <c r="B6685" s="19" t="s">
        <v>3655</v>
      </c>
      <c r="C6685" s="20">
        <v>36000</v>
      </c>
      <c r="D6685" s="73">
        <v>170.25</v>
      </c>
      <c r="E6685" s="74">
        <v>0</v>
      </c>
      <c r="G6685" s="75">
        <v>93.244050000000001</v>
      </c>
      <c r="H6685" s="75">
        <v>91.428300000000007</v>
      </c>
      <c r="I6685" s="75">
        <v>88.478999999999999</v>
      </c>
      <c r="J6685" s="75">
        <v>83.563500000000005</v>
      </c>
      <c r="K6685" s="75">
        <v>68.816999999999993</v>
      </c>
      <c r="L6685" s="76">
        <v>71.829000000000008</v>
      </c>
      <c r="M6685" s="75">
        <v>88.478999999999999</v>
      </c>
      <c r="N6685" s="75">
        <v>88.478999999999999</v>
      </c>
      <c r="O6685" s="75">
        <v>88.478999999999999</v>
      </c>
      <c r="P6685" s="77">
        <v>68.816999999999993</v>
      </c>
      <c r="Q6685" s="77">
        <v>93.244050000000001</v>
      </c>
    </row>
    <row r="6686" spans="1:17" x14ac:dyDescent="0.2">
      <c r="A6686" s="19">
        <v>32308033</v>
      </c>
      <c r="B6686" s="19" t="s">
        <v>2772</v>
      </c>
      <c r="C6686" s="20">
        <v>36556</v>
      </c>
      <c r="D6686" s="73">
        <v>1090.75</v>
      </c>
      <c r="E6686" s="74">
        <v>3425.8154999999997</v>
      </c>
      <c r="G6686" s="75">
        <v>89.175909999999988</v>
      </c>
      <c r="H6686" s="75">
        <v>80.547300000000007</v>
      </c>
      <c r="I6686" s="75">
        <v>77.948999999999998</v>
      </c>
      <c r="J6686" s="75">
        <v>73.618499999999997</v>
      </c>
      <c r="K6686" s="75">
        <v>60.626999999999995</v>
      </c>
      <c r="L6686" s="76">
        <v>71.829000000000008</v>
      </c>
      <c r="M6686" s="75">
        <v>77.948999999999998</v>
      </c>
      <c r="N6686" s="75">
        <v>77.948999999999998</v>
      </c>
      <c r="O6686" s="75">
        <v>77.948999999999998</v>
      </c>
      <c r="P6686" s="77">
        <v>60.626999999999995</v>
      </c>
      <c r="Q6686" s="77">
        <v>89.175909999999988</v>
      </c>
    </row>
    <row r="6687" spans="1:17" x14ac:dyDescent="0.2">
      <c r="A6687" s="19">
        <v>32308033</v>
      </c>
      <c r="B6687" s="19" t="s">
        <v>2772</v>
      </c>
      <c r="C6687" s="20">
        <v>36556</v>
      </c>
      <c r="D6687" s="73">
        <v>1090.75</v>
      </c>
      <c r="E6687" s="74">
        <v>3425.8154999999997</v>
      </c>
      <c r="G6687" s="75">
        <v>726.61923000000002</v>
      </c>
      <c r="H6687" s="75">
        <v>300.29699999999997</v>
      </c>
      <c r="I6687" s="75">
        <v>290.61</v>
      </c>
      <c r="J6687" s="75">
        <v>274.46499999999997</v>
      </c>
      <c r="K6687" s="75">
        <v>226.02999999999997</v>
      </c>
      <c r="L6687" s="76">
        <v>209.73599999999999</v>
      </c>
      <c r="M6687" s="75">
        <v>290.61</v>
      </c>
      <c r="N6687" s="75">
        <v>290.61</v>
      </c>
      <c r="O6687" s="75">
        <v>290.61</v>
      </c>
      <c r="P6687" s="77">
        <v>209.73599999999999</v>
      </c>
      <c r="Q6687" s="77">
        <v>726.61923000000002</v>
      </c>
    </row>
    <row r="6688" spans="1:17" x14ac:dyDescent="0.2">
      <c r="A6688" s="19">
        <v>32308041</v>
      </c>
      <c r="B6688" s="19" t="s">
        <v>2777</v>
      </c>
      <c r="C6688" s="20">
        <v>36569</v>
      </c>
      <c r="D6688" s="73">
        <v>459.5</v>
      </c>
      <c r="E6688" s="74">
        <v>1711.0274999999997</v>
      </c>
      <c r="G6688" s="75">
        <v>348.62439000000001</v>
      </c>
      <c r="H6688" s="75">
        <v>170.52480000000003</v>
      </c>
      <c r="I6688" s="75">
        <v>165.02400000000003</v>
      </c>
      <c r="J6688" s="75">
        <v>155.85599999999999</v>
      </c>
      <c r="K6688" s="75">
        <v>128.352</v>
      </c>
      <c r="L6688" s="76">
        <v>100.872</v>
      </c>
      <c r="M6688" s="75">
        <v>165.02400000000003</v>
      </c>
      <c r="N6688" s="75">
        <v>165.02400000000003</v>
      </c>
      <c r="O6688" s="75">
        <v>165.02400000000003</v>
      </c>
      <c r="P6688" s="77">
        <v>100.872</v>
      </c>
      <c r="Q6688" s="77">
        <v>348.62439000000001</v>
      </c>
    </row>
    <row r="6689" spans="1:17" x14ac:dyDescent="0.2">
      <c r="A6689" s="19">
        <v>32308041</v>
      </c>
      <c r="B6689" s="19" t="s">
        <v>2777</v>
      </c>
      <c r="C6689" s="20">
        <v>36569</v>
      </c>
      <c r="D6689" s="73">
        <v>459.5</v>
      </c>
      <c r="E6689" s="74">
        <v>1711.0274999999997</v>
      </c>
      <c r="G6689" s="75">
        <v>571.57366999999999</v>
      </c>
      <c r="H6689" s="75">
        <v>266.94720000000001</v>
      </c>
      <c r="I6689" s="75">
        <v>258.33600000000001</v>
      </c>
      <c r="J6689" s="75">
        <v>243.98400000000001</v>
      </c>
      <c r="K6689" s="75">
        <v>200.928</v>
      </c>
      <c r="L6689" s="76">
        <v>209.73599999999999</v>
      </c>
      <c r="M6689" s="75">
        <v>258.33600000000001</v>
      </c>
      <c r="N6689" s="75">
        <v>258.33600000000001</v>
      </c>
      <c r="O6689" s="75">
        <v>258.33600000000001</v>
      </c>
      <c r="P6689" s="77">
        <v>200.928</v>
      </c>
      <c r="Q6689" s="77">
        <v>571.57366999999999</v>
      </c>
    </row>
    <row r="6690" spans="1:17" x14ac:dyDescent="0.2">
      <c r="A6690" s="19">
        <v>32308066</v>
      </c>
      <c r="B6690" s="19" t="s">
        <v>1954</v>
      </c>
      <c r="C6690" s="20">
        <v>41800</v>
      </c>
      <c r="D6690" s="73">
        <v>403</v>
      </c>
      <c r="E6690" s="74">
        <v>133.5265</v>
      </c>
      <c r="G6690" s="75">
        <v>81.077649999999991</v>
      </c>
      <c r="H6690" s="75">
        <v>80.045099999999991</v>
      </c>
      <c r="I6690" s="75">
        <v>77.462999999999994</v>
      </c>
      <c r="J6690" s="75">
        <v>73.159499999999994</v>
      </c>
      <c r="K6690" s="75">
        <v>60.248999999999988</v>
      </c>
      <c r="L6690" s="76">
        <v>71.829000000000008</v>
      </c>
      <c r="M6690" s="75">
        <v>77.462999999999994</v>
      </c>
      <c r="N6690" s="75">
        <v>77.462999999999994</v>
      </c>
      <c r="O6690" s="75">
        <v>77.462999999999994</v>
      </c>
      <c r="P6690" s="77">
        <v>60.248999999999988</v>
      </c>
      <c r="Q6690" s="77">
        <v>81.077649999999991</v>
      </c>
    </row>
    <row r="6691" spans="1:17" x14ac:dyDescent="0.2">
      <c r="A6691" s="19">
        <v>32308066</v>
      </c>
      <c r="B6691" s="19" t="s">
        <v>1954</v>
      </c>
      <c r="C6691" s="20">
        <v>41800</v>
      </c>
      <c r="D6691" s="73">
        <v>403</v>
      </c>
      <c r="E6691" s="74">
        <v>133.5265</v>
      </c>
      <c r="G6691" s="75">
        <v>88.168379999999999</v>
      </c>
      <c r="H6691" s="75">
        <v>81.049500000000009</v>
      </c>
      <c r="I6691" s="75">
        <v>78.435000000000002</v>
      </c>
      <c r="J6691" s="75">
        <v>74.077500000000001</v>
      </c>
      <c r="K6691" s="75">
        <v>61.005000000000003</v>
      </c>
      <c r="L6691" s="76">
        <v>71.829000000000008</v>
      </c>
      <c r="M6691" s="75">
        <v>78.435000000000002</v>
      </c>
      <c r="N6691" s="75">
        <v>78.435000000000002</v>
      </c>
      <c r="O6691" s="75">
        <v>78.435000000000002</v>
      </c>
      <c r="P6691" s="77">
        <v>61.005000000000003</v>
      </c>
      <c r="Q6691" s="77">
        <v>88.168379999999999</v>
      </c>
    </row>
    <row r="6692" spans="1:17" x14ac:dyDescent="0.2">
      <c r="A6692" s="19">
        <v>32308074</v>
      </c>
      <c r="B6692" s="19" t="s">
        <v>1957</v>
      </c>
      <c r="C6692" s="20">
        <v>42700</v>
      </c>
      <c r="D6692" s="73">
        <v>430.25</v>
      </c>
      <c r="E6692" s="74">
        <v>239.00450000000001</v>
      </c>
      <c r="G6692" s="75">
        <v>395.23691000000002</v>
      </c>
      <c r="H6692" s="75">
        <v>611.24250000000006</v>
      </c>
      <c r="I6692" s="75">
        <v>591.52499999999998</v>
      </c>
      <c r="J6692" s="75">
        <v>558.66250000000002</v>
      </c>
      <c r="K6692" s="75">
        <v>460.07499999999999</v>
      </c>
      <c r="L6692" s="76">
        <v>163.99799999999999</v>
      </c>
      <c r="M6692" s="75">
        <v>591.52499999999998</v>
      </c>
      <c r="N6692" s="75">
        <v>591.52499999999998</v>
      </c>
      <c r="O6692" s="75">
        <v>591.52499999999998</v>
      </c>
      <c r="P6692" s="77">
        <v>163.99799999999999</v>
      </c>
      <c r="Q6692" s="77">
        <v>611.24250000000006</v>
      </c>
    </row>
    <row r="6693" spans="1:17" x14ac:dyDescent="0.2">
      <c r="A6693" s="19">
        <v>32308074</v>
      </c>
      <c r="B6693" s="19" t="s">
        <v>1957</v>
      </c>
      <c r="C6693" s="20">
        <v>42700</v>
      </c>
      <c r="D6693" s="73">
        <v>430.25</v>
      </c>
      <c r="E6693" s="74">
        <v>239.00450000000001</v>
      </c>
      <c r="G6693" s="75">
        <v>130.73176999999998</v>
      </c>
      <c r="H6693" s="75">
        <v>150.0462</v>
      </c>
      <c r="I6693" s="75">
        <v>145.20600000000002</v>
      </c>
      <c r="J6693" s="75">
        <v>137.13900000000001</v>
      </c>
      <c r="K6693" s="75">
        <v>112.93799999999999</v>
      </c>
      <c r="L6693" s="76">
        <v>100.872</v>
      </c>
      <c r="M6693" s="75">
        <v>145.20600000000002</v>
      </c>
      <c r="N6693" s="75">
        <v>145.20600000000002</v>
      </c>
      <c r="O6693" s="75">
        <v>145.20600000000002</v>
      </c>
      <c r="P6693" s="77">
        <v>100.872</v>
      </c>
      <c r="Q6693" s="77">
        <v>150.0462</v>
      </c>
    </row>
    <row r="6694" spans="1:17" x14ac:dyDescent="0.2">
      <c r="A6694" s="19">
        <v>32308082</v>
      </c>
      <c r="B6694" s="19" t="s">
        <v>1450</v>
      </c>
      <c r="C6694" s="20">
        <v>43760</v>
      </c>
      <c r="D6694" s="73">
        <v>370</v>
      </c>
      <c r="E6694" s="74">
        <v>0</v>
      </c>
      <c r="G6694" s="75">
        <v>98.300710000000009</v>
      </c>
      <c r="H6694" s="75">
        <v>82.295699999999997</v>
      </c>
      <c r="I6694" s="75">
        <v>79.640999999999991</v>
      </c>
      <c r="J6694" s="75">
        <v>75.216499999999996</v>
      </c>
      <c r="K6694" s="75">
        <v>61.942999999999991</v>
      </c>
      <c r="L6694" s="76">
        <v>71.829000000000008</v>
      </c>
      <c r="M6694" s="75">
        <v>79.640999999999991</v>
      </c>
      <c r="N6694" s="75">
        <v>79.640999999999991</v>
      </c>
      <c r="O6694" s="75">
        <v>79.640999999999991</v>
      </c>
      <c r="P6694" s="77">
        <v>61.942999999999991</v>
      </c>
      <c r="Q6694" s="77">
        <v>98.300710000000009</v>
      </c>
    </row>
    <row r="6695" spans="1:17" x14ac:dyDescent="0.2">
      <c r="A6695" s="19">
        <v>32308082</v>
      </c>
      <c r="B6695" s="19" t="s">
        <v>1450</v>
      </c>
      <c r="C6695" s="20">
        <v>43760</v>
      </c>
      <c r="D6695" s="73">
        <v>370</v>
      </c>
      <c r="E6695" s="74">
        <v>0</v>
      </c>
      <c r="G6695" s="75">
        <v>79.043579999999992</v>
      </c>
      <c r="H6695" s="75">
        <v>79.542900000000003</v>
      </c>
      <c r="I6695" s="75">
        <v>76.977000000000004</v>
      </c>
      <c r="J6695" s="75">
        <v>72.700500000000005</v>
      </c>
      <c r="K6695" s="75">
        <v>59.870999999999995</v>
      </c>
      <c r="L6695" s="76">
        <v>71.829000000000008</v>
      </c>
      <c r="M6695" s="75">
        <v>76.977000000000004</v>
      </c>
      <c r="N6695" s="75">
        <v>76.977000000000004</v>
      </c>
      <c r="O6695" s="75">
        <v>76.977000000000004</v>
      </c>
      <c r="P6695" s="77">
        <v>59.870999999999995</v>
      </c>
      <c r="Q6695" s="77">
        <v>79.542900000000003</v>
      </c>
    </row>
    <row r="6696" spans="1:17" x14ac:dyDescent="0.2">
      <c r="A6696" s="19">
        <v>32308090</v>
      </c>
      <c r="B6696" s="19" t="s">
        <v>2692</v>
      </c>
      <c r="C6696" s="20">
        <v>46040</v>
      </c>
      <c r="D6696" s="73">
        <v>2639</v>
      </c>
      <c r="E6696" s="74">
        <v>1245.3465000000001</v>
      </c>
      <c r="G6696" s="75">
        <v>93.244050000000001</v>
      </c>
      <c r="H6696" s="75">
        <v>80.547300000000007</v>
      </c>
      <c r="I6696" s="75">
        <v>77.948999999999998</v>
      </c>
      <c r="J6696" s="75">
        <v>73.618499999999997</v>
      </c>
      <c r="K6696" s="75">
        <v>60.626999999999995</v>
      </c>
      <c r="L6696" s="76">
        <v>71.829000000000008</v>
      </c>
      <c r="M6696" s="75">
        <v>77.948999999999998</v>
      </c>
      <c r="N6696" s="75">
        <v>77.948999999999998</v>
      </c>
      <c r="O6696" s="75">
        <v>77.948999999999998</v>
      </c>
      <c r="P6696" s="77">
        <v>60.626999999999995</v>
      </c>
      <c r="Q6696" s="77">
        <v>93.244050000000001</v>
      </c>
    </row>
    <row r="6697" spans="1:17" x14ac:dyDescent="0.2">
      <c r="A6697" s="19">
        <v>32308090</v>
      </c>
      <c r="B6697" s="19" t="s">
        <v>2692</v>
      </c>
      <c r="C6697" s="20">
        <v>46040</v>
      </c>
      <c r="D6697" s="73">
        <v>2639</v>
      </c>
      <c r="E6697" s="74">
        <v>1245.3465000000001</v>
      </c>
      <c r="G6697" s="75">
        <v>82.085179999999994</v>
      </c>
      <c r="H6697" s="75">
        <v>78.287400000000005</v>
      </c>
      <c r="I6697" s="75">
        <v>75.762000000000015</v>
      </c>
      <c r="J6697" s="75">
        <v>71.552999999999997</v>
      </c>
      <c r="K6697" s="75">
        <v>58.926000000000002</v>
      </c>
      <c r="L6697" s="76">
        <v>71.829000000000008</v>
      </c>
      <c r="M6697" s="75">
        <v>75.762000000000015</v>
      </c>
      <c r="N6697" s="75">
        <v>75.762000000000015</v>
      </c>
      <c r="O6697" s="75">
        <v>75.762000000000015</v>
      </c>
      <c r="P6697" s="77">
        <v>58.926000000000002</v>
      </c>
      <c r="Q6697" s="77">
        <v>82.085179999999994</v>
      </c>
    </row>
    <row r="6698" spans="1:17" x14ac:dyDescent="0.2">
      <c r="A6698" s="19">
        <v>32308116</v>
      </c>
      <c r="B6698" s="19" t="s">
        <v>2630</v>
      </c>
      <c r="C6698" s="20">
        <v>56405</v>
      </c>
      <c r="D6698" s="73">
        <v>511.25</v>
      </c>
      <c r="E6698" s="74">
        <v>335.75399999999996</v>
      </c>
      <c r="G6698" s="75">
        <v>80.051109999999994</v>
      </c>
      <c r="H6698" s="75">
        <v>80.045099999999991</v>
      </c>
      <c r="I6698" s="75">
        <v>77.462999999999994</v>
      </c>
      <c r="J6698" s="75">
        <v>73.159499999999994</v>
      </c>
      <c r="K6698" s="75">
        <v>60.248999999999988</v>
      </c>
      <c r="L6698" s="76">
        <v>71.829000000000008</v>
      </c>
      <c r="M6698" s="75">
        <v>77.462999999999994</v>
      </c>
      <c r="N6698" s="75">
        <v>77.462999999999994</v>
      </c>
      <c r="O6698" s="75">
        <v>77.462999999999994</v>
      </c>
      <c r="P6698" s="77">
        <v>60.248999999999988</v>
      </c>
      <c r="Q6698" s="77">
        <v>80.051109999999994</v>
      </c>
    </row>
    <row r="6699" spans="1:17" x14ac:dyDescent="0.2">
      <c r="A6699" s="19">
        <v>32308116</v>
      </c>
      <c r="B6699" s="19" t="s">
        <v>2630</v>
      </c>
      <c r="C6699" s="20">
        <v>56405</v>
      </c>
      <c r="D6699" s="73">
        <v>511.25</v>
      </c>
      <c r="E6699" s="74">
        <v>335.75399999999996</v>
      </c>
      <c r="G6699" s="75">
        <v>128.6977</v>
      </c>
      <c r="H6699" s="75">
        <v>84.806700000000006</v>
      </c>
      <c r="I6699" s="75">
        <v>82.070999999999998</v>
      </c>
      <c r="J6699" s="75">
        <v>77.511499999999998</v>
      </c>
      <c r="K6699" s="75">
        <v>63.832999999999991</v>
      </c>
      <c r="L6699" s="76">
        <v>71.829000000000008</v>
      </c>
      <c r="M6699" s="75">
        <v>82.070999999999998</v>
      </c>
      <c r="N6699" s="75">
        <v>82.070999999999998</v>
      </c>
      <c r="O6699" s="75">
        <v>82.070999999999998</v>
      </c>
      <c r="P6699" s="77">
        <v>63.832999999999991</v>
      </c>
      <c r="Q6699" s="77">
        <v>128.6977</v>
      </c>
    </row>
    <row r="6700" spans="1:17" x14ac:dyDescent="0.2">
      <c r="A6700" s="19">
        <v>32308124</v>
      </c>
      <c r="B6700" s="19" t="s">
        <v>1953</v>
      </c>
      <c r="C6700" s="20">
        <v>56420</v>
      </c>
      <c r="D6700" s="73">
        <v>534.75</v>
      </c>
      <c r="E6700" s="74">
        <v>204.84949999999998</v>
      </c>
      <c r="G6700" s="75">
        <v>90.202450000000013</v>
      </c>
      <c r="H6700" s="75">
        <v>82.295699999999997</v>
      </c>
      <c r="I6700" s="75">
        <v>79.640999999999991</v>
      </c>
      <c r="J6700" s="75">
        <v>75.216499999999996</v>
      </c>
      <c r="K6700" s="75">
        <v>61.942999999999991</v>
      </c>
      <c r="L6700" s="76">
        <v>71.829000000000008</v>
      </c>
      <c r="M6700" s="75">
        <v>79.640999999999991</v>
      </c>
      <c r="N6700" s="75">
        <v>79.640999999999991</v>
      </c>
      <c r="O6700" s="75">
        <v>79.640999999999991</v>
      </c>
      <c r="P6700" s="77">
        <v>61.942999999999991</v>
      </c>
      <c r="Q6700" s="77">
        <v>90.202450000000013</v>
      </c>
    </row>
    <row r="6701" spans="1:17" x14ac:dyDescent="0.2">
      <c r="A6701" s="19">
        <v>32308124</v>
      </c>
      <c r="B6701" s="19" t="s">
        <v>1953</v>
      </c>
      <c r="C6701" s="20">
        <v>56420</v>
      </c>
      <c r="D6701" s="73">
        <v>534.75</v>
      </c>
      <c r="E6701" s="74">
        <v>204.84949999999998</v>
      </c>
      <c r="G6701" s="75">
        <v>113.50871000000001</v>
      </c>
      <c r="H6701" s="75">
        <v>147.28410000000002</v>
      </c>
      <c r="I6701" s="75">
        <v>142.53300000000002</v>
      </c>
      <c r="J6701" s="75">
        <v>134.61449999999999</v>
      </c>
      <c r="K6701" s="75">
        <v>110.85899999999999</v>
      </c>
      <c r="L6701" s="76">
        <v>100.872</v>
      </c>
      <c r="M6701" s="75">
        <v>142.53300000000002</v>
      </c>
      <c r="N6701" s="75">
        <v>142.53300000000002</v>
      </c>
      <c r="O6701" s="75">
        <v>142.53300000000002</v>
      </c>
      <c r="P6701" s="77">
        <v>100.872</v>
      </c>
      <c r="Q6701" s="77">
        <v>147.28410000000002</v>
      </c>
    </row>
    <row r="6702" spans="1:17" x14ac:dyDescent="0.2">
      <c r="A6702" s="19">
        <v>32308140</v>
      </c>
      <c r="B6702" s="19" t="s">
        <v>4270</v>
      </c>
      <c r="C6702" s="20">
        <v>62270</v>
      </c>
      <c r="D6702" s="73">
        <v>585</v>
      </c>
      <c r="E6702" s="74">
        <v>740.99099999999999</v>
      </c>
      <c r="G6702" s="75">
        <v>95.259110000000007</v>
      </c>
      <c r="H6702" s="75">
        <v>80.547300000000007</v>
      </c>
      <c r="I6702" s="75">
        <v>77.948999999999998</v>
      </c>
      <c r="J6702" s="75">
        <v>73.618499999999997</v>
      </c>
      <c r="K6702" s="75">
        <v>60.626999999999995</v>
      </c>
      <c r="L6702" s="76">
        <v>71.829000000000008</v>
      </c>
      <c r="M6702" s="75">
        <v>77.948999999999998</v>
      </c>
      <c r="N6702" s="75">
        <v>77.948999999999998</v>
      </c>
      <c r="O6702" s="75">
        <v>77.948999999999998</v>
      </c>
      <c r="P6702" s="77">
        <v>60.626999999999995</v>
      </c>
      <c r="Q6702" s="77">
        <v>95.259110000000007</v>
      </c>
    </row>
    <row r="6703" spans="1:17" x14ac:dyDescent="0.2">
      <c r="A6703" s="19">
        <v>32308140</v>
      </c>
      <c r="B6703" s="19" t="s">
        <v>4270</v>
      </c>
      <c r="C6703" s="20">
        <v>62270</v>
      </c>
      <c r="D6703" s="73">
        <v>585</v>
      </c>
      <c r="E6703" s="74">
        <v>740.99099999999999</v>
      </c>
      <c r="G6703" s="75">
        <v>111.47464000000001</v>
      </c>
      <c r="H6703" s="75">
        <v>82.295699999999997</v>
      </c>
      <c r="I6703" s="75">
        <v>79.640999999999991</v>
      </c>
      <c r="J6703" s="75">
        <v>75.216499999999996</v>
      </c>
      <c r="K6703" s="75">
        <v>61.942999999999991</v>
      </c>
      <c r="L6703" s="76">
        <v>71.829000000000008</v>
      </c>
      <c r="M6703" s="75">
        <v>79.640999999999991</v>
      </c>
      <c r="N6703" s="75">
        <v>79.640999999999991</v>
      </c>
      <c r="O6703" s="75">
        <v>79.640999999999991</v>
      </c>
      <c r="P6703" s="77">
        <v>61.942999999999991</v>
      </c>
      <c r="Q6703" s="77">
        <v>111.47464000000001</v>
      </c>
    </row>
    <row r="6704" spans="1:17" x14ac:dyDescent="0.2">
      <c r="A6704" s="19">
        <v>32308157</v>
      </c>
      <c r="B6704" s="19" t="s">
        <v>3281</v>
      </c>
      <c r="C6704" s="20">
        <v>64400</v>
      </c>
      <c r="D6704" s="73">
        <v>324.5</v>
      </c>
      <c r="E6704" s="74">
        <v>312.67349999999993</v>
      </c>
      <c r="G6704" s="75">
        <v>124.64856999999999</v>
      </c>
      <c r="H6704" s="75">
        <v>146.78190000000001</v>
      </c>
      <c r="I6704" s="75">
        <v>142.04700000000003</v>
      </c>
      <c r="J6704" s="75">
        <v>134.15550000000002</v>
      </c>
      <c r="K6704" s="75">
        <v>110.48100000000001</v>
      </c>
      <c r="L6704" s="76">
        <v>100.872</v>
      </c>
      <c r="M6704" s="75">
        <v>142.04700000000003</v>
      </c>
      <c r="N6704" s="75">
        <v>142.04700000000003</v>
      </c>
      <c r="O6704" s="75">
        <v>142.04700000000003</v>
      </c>
      <c r="P6704" s="77">
        <v>100.872</v>
      </c>
      <c r="Q6704" s="77">
        <v>146.78190000000001</v>
      </c>
    </row>
    <row r="6705" spans="1:17" x14ac:dyDescent="0.2">
      <c r="A6705" s="19">
        <v>32308157</v>
      </c>
      <c r="B6705" s="19" t="s">
        <v>3281</v>
      </c>
      <c r="C6705" s="20">
        <v>64400</v>
      </c>
      <c r="D6705" s="73">
        <v>324.5</v>
      </c>
      <c r="E6705" s="74">
        <v>312.67349999999993</v>
      </c>
      <c r="G6705" s="75">
        <v>87.160850000000011</v>
      </c>
      <c r="H6705" s="75">
        <v>81.300600000000003</v>
      </c>
      <c r="I6705" s="75">
        <v>78.677999999999997</v>
      </c>
      <c r="J6705" s="75">
        <v>74.307000000000002</v>
      </c>
      <c r="K6705" s="75">
        <v>61.193999999999996</v>
      </c>
      <c r="L6705" s="76">
        <v>71.829000000000008</v>
      </c>
      <c r="M6705" s="75">
        <v>78.677999999999997</v>
      </c>
      <c r="N6705" s="75">
        <v>78.677999999999997</v>
      </c>
      <c r="O6705" s="75">
        <v>78.677999999999997</v>
      </c>
      <c r="P6705" s="77">
        <v>61.193999999999996</v>
      </c>
      <c r="Q6705" s="77">
        <v>87.160850000000011</v>
      </c>
    </row>
    <row r="6706" spans="1:17" x14ac:dyDescent="0.2">
      <c r="A6706" s="19">
        <v>32308165</v>
      </c>
      <c r="B6706" s="19" t="s">
        <v>3282</v>
      </c>
      <c r="C6706" s="20">
        <v>64450</v>
      </c>
      <c r="D6706" s="73">
        <v>356.75</v>
      </c>
      <c r="E6706" s="74">
        <v>740.99099999999999</v>
      </c>
      <c r="G6706" s="75">
        <v>243.21394000000001</v>
      </c>
      <c r="H6706" s="75">
        <v>133.4736</v>
      </c>
      <c r="I6706" s="75">
        <v>129.16800000000001</v>
      </c>
      <c r="J6706" s="75">
        <v>121.992</v>
      </c>
      <c r="K6706" s="75">
        <v>100.464</v>
      </c>
      <c r="L6706" s="76">
        <v>98.12700000000001</v>
      </c>
      <c r="M6706" s="75">
        <v>129.16800000000001</v>
      </c>
      <c r="N6706" s="75">
        <v>129.16800000000001</v>
      </c>
      <c r="O6706" s="75">
        <v>129.16800000000001</v>
      </c>
      <c r="P6706" s="77">
        <v>98.12700000000001</v>
      </c>
      <c r="Q6706" s="77">
        <v>243.21394000000001</v>
      </c>
    </row>
    <row r="6707" spans="1:17" x14ac:dyDescent="0.2">
      <c r="A6707" s="19">
        <v>32308165</v>
      </c>
      <c r="B6707" s="19" t="s">
        <v>3282</v>
      </c>
      <c r="C6707" s="20">
        <v>64450</v>
      </c>
      <c r="D6707" s="73">
        <v>356.75</v>
      </c>
      <c r="E6707" s="74">
        <v>740.99099999999999</v>
      </c>
      <c r="G6707" s="75">
        <v>112.48217000000001</v>
      </c>
      <c r="H6707" s="75">
        <v>142.2714</v>
      </c>
      <c r="I6707" s="75">
        <v>137.68199999999999</v>
      </c>
      <c r="J6707" s="75">
        <v>130.03299999999999</v>
      </c>
      <c r="K6707" s="75">
        <v>107.08599999999998</v>
      </c>
      <c r="L6707" s="76">
        <v>100.872</v>
      </c>
      <c r="M6707" s="75">
        <v>137.68199999999999</v>
      </c>
      <c r="N6707" s="75">
        <v>137.68199999999999</v>
      </c>
      <c r="O6707" s="75">
        <v>137.68199999999999</v>
      </c>
      <c r="P6707" s="77">
        <v>100.872</v>
      </c>
      <c r="Q6707" s="77">
        <v>142.2714</v>
      </c>
    </row>
    <row r="6708" spans="1:17" x14ac:dyDescent="0.2">
      <c r="A6708" s="19">
        <v>32308173</v>
      </c>
      <c r="B6708" s="19" t="s">
        <v>3907</v>
      </c>
      <c r="C6708" s="20">
        <v>65205</v>
      </c>
      <c r="D6708" s="73">
        <v>602.25</v>
      </c>
      <c r="E6708" s="74">
        <v>133.5265</v>
      </c>
      <c r="G6708" s="75">
        <v>108.43304000000001</v>
      </c>
      <c r="H6708" s="75">
        <v>0</v>
      </c>
      <c r="I6708" s="75">
        <v>0</v>
      </c>
      <c r="J6708" s="75">
        <v>0</v>
      </c>
      <c r="K6708" s="75">
        <v>0</v>
      </c>
      <c r="L6708" s="76">
        <v>100.872</v>
      </c>
      <c r="M6708" s="75">
        <v>0</v>
      </c>
      <c r="N6708" s="75">
        <v>0</v>
      </c>
      <c r="O6708" s="75">
        <v>0</v>
      </c>
      <c r="P6708" s="77">
        <v>0</v>
      </c>
      <c r="Q6708" s="77">
        <v>108.43304000000001</v>
      </c>
    </row>
    <row r="6709" spans="1:17" x14ac:dyDescent="0.2">
      <c r="A6709" s="19">
        <v>32308173</v>
      </c>
      <c r="B6709" s="19" t="s">
        <v>3907</v>
      </c>
      <c r="C6709" s="20">
        <v>65205</v>
      </c>
      <c r="D6709" s="73">
        <v>602.25</v>
      </c>
      <c r="E6709" s="74">
        <v>133.5265</v>
      </c>
      <c r="G6709" s="75">
        <v>137.82249999999999</v>
      </c>
      <c r="H6709" s="75">
        <v>153.5616</v>
      </c>
      <c r="I6709" s="75">
        <v>148.608</v>
      </c>
      <c r="J6709" s="75">
        <v>140.352</v>
      </c>
      <c r="K6709" s="75">
        <v>115.58399999999999</v>
      </c>
      <c r="L6709" s="76">
        <v>100.872</v>
      </c>
      <c r="M6709" s="75">
        <v>148.608</v>
      </c>
      <c r="N6709" s="75">
        <v>148.608</v>
      </c>
      <c r="O6709" s="75">
        <v>148.608</v>
      </c>
      <c r="P6709" s="77">
        <v>100.872</v>
      </c>
      <c r="Q6709" s="77">
        <v>153.5616</v>
      </c>
    </row>
    <row r="6710" spans="1:17" x14ac:dyDescent="0.2">
      <c r="A6710" s="19">
        <v>32308181</v>
      </c>
      <c r="B6710" s="19" t="s">
        <v>3993</v>
      </c>
      <c r="C6710" s="20">
        <v>65210</v>
      </c>
      <c r="D6710" s="73">
        <v>405.75</v>
      </c>
      <c r="E6710" s="74">
        <v>434.20549999999997</v>
      </c>
      <c r="G6710" s="75">
        <v>169.24602999999999</v>
      </c>
      <c r="H6710" s="75">
        <v>154.566</v>
      </c>
      <c r="I6710" s="75">
        <v>149.57999999999998</v>
      </c>
      <c r="J6710" s="75">
        <v>141.26999999999998</v>
      </c>
      <c r="K6710" s="75">
        <v>116.33999999999999</v>
      </c>
      <c r="L6710" s="76">
        <v>100.872</v>
      </c>
      <c r="M6710" s="75">
        <v>149.57999999999998</v>
      </c>
      <c r="N6710" s="75">
        <v>149.57999999999998</v>
      </c>
      <c r="O6710" s="75">
        <v>149.57999999999998</v>
      </c>
      <c r="P6710" s="77">
        <v>100.872</v>
      </c>
      <c r="Q6710" s="77">
        <v>169.24602999999999</v>
      </c>
    </row>
    <row r="6711" spans="1:17" x14ac:dyDescent="0.2">
      <c r="A6711" s="19">
        <v>32308181</v>
      </c>
      <c r="B6711" s="19" t="s">
        <v>3993</v>
      </c>
      <c r="C6711" s="20">
        <v>65210</v>
      </c>
      <c r="D6711" s="73">
        <v>405.75</v>
      </c>
      <c r="E6711" s="74">
        <v>434.20549999999997</v>
      </c>
      <c r="G6711" s="75">
        <v>104.38391</v>
      </c>
      <c r="H6711" s="75">
        <v>79.291800000000009</v>
      </c>
      <c r="I6711" s="75">
        <v>76.734000000000009</v>
      </c>
      <c r="J6711" s="75">
        <v>72.471000000000004</v>
      </c>
      <c r="K6711" s="75">
        <v>59.682000000000002</v>
      </c>
      <c r="L6711" s="76">
        <v>71.829000000000008</v>
      </c>
      <c r="M6711" s="75">
        <v>76.734000000000009</v>
      </c>
      <c r="N6711" s="75">
        <v>76.734000000000009</v>
      </c>
      <c r="O6711" s="75">
        <v>76.734000000000009</v>
      </c>
      <c r="P6711" s="77">
        <v>59.682000000000002</v>
      </c>
      <c r="Q6711" s="77">
        <v>104.38391</v>
      </c>
    </row>
    <row r="6712" spans="1:17" x14ac:dyDescent="0.2">
      <c r="A6712" s="19">
        <v>32308199</v>
      </c>
      <c r="B6712" s="19" t="s">
        <v>3991</v>
      </c>
      <c r="C6712" s="20">
        <v>65220</v>
      </c>
      <c r="D6712" s="73">
        <v>450</v>
      </c>
      <c r="E6712" s="74">
        <v>434.20549999999997</v>
      </c>
      <c r="G6712" s="75">
        <v>104.38391</v>
      </c>
      <c r="H6712" s="75">
        <v>140.76480000000001</v>
      </c>
      <c r="I6712" s="75">
        <v>136.22400000000002</v>
      </c>
      <c r="J6712" s="75">
        <v>128.65600000000001</v>
      </c>
      <c r="K6712" s="75">
        <v>105.952</v>
      </c>
      <c r="L6712" s="76">
        <v>100.872</v>
      </c>
      <c r="M6712" s="75">
        <v>136.22400000000002</v>
      </c>
      <c r="N6712" s="75">
        <v>136.22400000000002</v>
      </c>
      <c r="O6712" s="75">
        <v>136.22400000000002</v>
      </c>
      <c r="P6712" s="77">
        <v>100.872</v>
      </c>
      <c r="Q6712" s="77">
        <v>140.76480000000001</v>
      </c>
    </row>
    <row r="6713" spans="1:17" x14ac:dyDescent="0.2">
      <c r="A6713" s="19">
        <v>32308199</v>
      </c>
      <c r="B6713" s="19" t="s">
        <v>3991</v>
      </c>
      <c r="C6713" s="20">
        <v>65220</v>
      </c>
      <c r="D6713" s="73">
        <v>450</v>
      </c>
      <c r="E6713" s="74">
        <v>434.20549999999997</v>
      </c>
      <c r="G6713" s="75">
        <v>636.43579</v>
      </c>
      <c r="H6713" s="75">
        <v>406.43790000000001</v>
      </c>
      <c r="I6713" s="75">
        <v>393.327</v>
      </c>
      <c r="J6713" s="75">
        <v>371.47549999999995</v>
      </c>
      <c r="K6713" s="75">
        <v>305.92099999999994</v>
      </c>
      <c r="L6713" s="76">
        <v>209.73599999999999</v>
      </c>
      <c r="M6713" s="75">
        <v>393.327</v>
      </c>
      <c r="N6713" s="75">
        <v>393.327</v>
      </c>
      <c r="O6713" s="75">
        <v>393.327</v>
      </c>
      <c r="P6713" s="77">
        <v>209.73599999999999</v>
      </c>
      <c r="Q6713" s="77">
        <v>636.43579</v>
      </c>
    </row>
    <row r="6714" spans="1:17" x14ac:dyDescent="0.2">
      <c r="A6714" s="19">
        <v>32308207</v>
      </c>
      <c r="B6714" s="19" t="s">
        <v>3992</v>
      </c>
      <c r="C6714" s="20">
        <v>65222</v>
      </c>
      <c r="D6714" s="73">
        <v>477</v>
      </c>
      <c r="E6714" s="74">
        <v>133.5265</v>
      </c>
      <c r="G6714" s="75">
        <v>1040.7784899999999</v>
      </c>
      <c r="H6714" s="75">
        <v>718.21109999999999</v>
      </c>
      <c r="I6714" s="75">
        <v>695.04300000000001</v>
      </c>
      <c r="J6714" s="75">
        <v>656.42949999999996</v>
      </c>
      <c r="K6714" s="75">
        <v>540.58899999999994</v>
      </c>
      <c r="L6714" s="76">
        <v>343.66500000000002</v>
      </c>
      <c r="M6714" s="75">
        <v>695.04300000000001</v>
      </c>
      <c r="N6714" s="75">
        <v>695.04300000000001</v>
      </c>
      <c r="O6714" s="75">
        <v>695.04300000000001</v>
      </c>
      <c r="P6714" s="77">
        <v>343.66500000000002</v>
      </c>
      <c r="Q6714" s="77">
        <v>1040.7784899999999</v>
      </c>
    </row>
    <row r="6715" spans="1:17" x14ac:dyDescent="0.2">
      <c r="A6715" s="19">
        <v>32308207</v>
      </c>
      <c r="B6715" s="19" t="s">
        <v>3992</v>
      </c>
      <c r="C6715" s="20">
        <v>65222</v>
      </c>
      <c r="D6715" s="73">
        <v>477</v>
      </c>
      <c r="E6715" s="74">
        <v>133.5265</v>
      </c>
      <c r="G6715" s="75">
        <v>619.1937200000001</v>
      </c>
      <c r="H6715" s="75">
        <v>406.97730000000001</v>
      </c>
      <c r="I6715" s="75">
        <v>393.84900000000005</v>
      </c>
      <c r="J6715" s="75">
        <v>371.96850000000001</v>
      </c>
      <c r="K6715" s="75">
        <v>306.327</v>
      </c>
      <c r="L6715" s="76">
        <v>209.73599999999999</v>
      </c>
      <c r="M6715" s="75">
        <v>393.84900000000005</v>
      </c>
      <c r="N6715" s="75">
        <v>393.84900000000005</v>
      </c>
      <c r="O6715" s="75">
        <v>393.84900000000005</v>
      </c>
      <c r="P6715" s="77">
        <v>209.73599999999999</v>
      </c>
      <c r="Q6715" s="77">
        <v>619.1937200000001</v>
      </c>
    </row>
    <row r="6716" spans="1:17" x14ac:dyDescent="0.2">
      <c r="A6716" s="19">
        <v>32308215</v>
      </c>
      <c r="B6716" s="19" t="s">
        <v>1748</v>
      </c>
      <c r="C6716" s="20">
        <v>65435</v>
      </c>
      <c r="D6716" s="73">
        <v>340.75</v>
      </c>
      <c r="E6716" s="74">
        <v>1003.5359999999999</v>
      </c>
      <c r="G6716" s="75">
        <v>620.22025999999994</v>
      </c>
      <c r="H6716" s="75">
        <v>406.97730000000001</v>
      </c>
      <c r="I6716" s="75">
        <v>393.84900000000005</v>
      </c>
      <c r="J6716" s="75">
        <v>371.96850000000001</v>
      </c>
      <c r="K6716" s="75">
        <v>306.327</v>
      </c>
      <c r="L6716" s="76">
        <v>209.73599999999999</v>
      </c>
      <c r="M6716" s="75">
        <v>393.84900000000005</v>
      </c>
      <c r="N6716" s="75">
        <v>393.84900000000005</v>
      </c>
      <c r="O6716" s="75">
        <v>393.84900000000005</v>
      </c>
      <c r="P6716" s="77">
        <v>209.73599999999999</v>
      </c>
      <c r="Q6716" s="77">
        <v>620.22025999999994</v>
      </c>
    </row>
    <row r="6717" spans="1:17" x14ac:dyDescent="0.2">
      <c r="A6717" s="19">
        <v>32308215</v>
      </c>
      <c r="B6717" s="19" t="s">
        <v>1748</v>
      </c>
      <c r="C6717" s="20">
        <v>65435</v>
      </c>
      <c r="D6717" s="73">
        <v>340.75</v>
      </c>
      <c r="E6717" s="74">
        <v>1003.5359999999999</v>
      </c>
      <c r="G6717" s="75">
        <v>619.1937200000001</v>
      </c>
      <c r="H6717" s="75">
        <v>406.97730000000001</v>
      </c>
      <c r="I6717" s="75">
        <v>393.84900000000005</v>
      </c>
      <c r="J6717" s="75">
        <v>371.96850000000001</v>
      </c>
      <c r="K6717" s="75">
        <v>306.327</v>
      </c>
      <c r="L6717" s="76">
        <v>209.73599999999999</v>
      </c>
      <c r="M6717" s="75">
        <v>393.84900000000005</v>
      </c>
      <c r="N6717" s="75">
        <v>393.84900000000005</v>
      </c>
      <c r="O6717" s="75">
        <v>393.84900000000005</v>
      </c>
      <c r="P6717" s="77">
        <v>209.73599999999999</v>
      </c>
      <c r="Q6717" s="77">
        <v>619.1937200000001</v>
      </c>
    </row>
    <row r="6718" spans="1:17" x14ac:dyDescent="0.2">
      <c r="A6718" s="19">
        <v>32308223</v>
      </c>
      <c r="B6718" s="19" t="s">
        <v>1515</v>
      </c>
      <c r="C6718" s="20">
        <v>69200</v>
      </c>
      <c r="D6718" s="73">
        <v>365.5</v>
      </c>
      <c r="E6718" s="74">
        <v>133.5265</v>
      </c>
      <c r="G6718" s="75">
        <v>103.37638000000001</v>
      </c>
      <c r="H6718" s="75">
        <v>81.793500000000009</v>
      </c>
      <c r="I6718" s="75">
        <v>79.155000000000001</v>
      </c>
      <c r="J6718" s="75">
        <v>74.757500000000007</v>
      </c>
      <c r="K6718" s="75">
        <v>61.564999999999998</v>
      </c>
      <c r="L6718" s="76">
        <v>71.829000000000008</v>
      </c>
      <c r="M6718" s="75">
        <v>79.155000000000001</v>
      </c>
      <c r="N6718" s="75">
        <v>79.155000000000001</v>
      </c>
      <c r="O6718" s="75">
        <v>79.155000000000001</v>
      </c>
      <c r="P6718" s="77">
        <v>61.564999999999998</v>
      </c>
      <c r="Q6718" s="77">
        <v>103.37638000000001</v>
      </c>
    </row>
    <row r="6719" spans="1:17" x14ac:dyDescent="0.2">
      <c r="A6719" s="19">
        <v>32308223</v>
      </c>
      <c r="B6719" s="19" t="s">
        <v>1515</v>
      </c>
      <c r="C6719" s="20">
        <v>69200</v>
      </c>
      <c r="D6719" s="73">
        <v>365.5</v>
      </c>
      <c r="E6719" s="74">
        <v>133.5265</v>
      </c>
      <c r="G6719" s="75">
        <v>132.76584</v>
      </c>
      <c r="H6719" s="75">
        <v>151.0506</v>
      </c>
      <c r="I6719" s="75">
        <v>146.178</v>
      </c>
      <c r="J6719" s="75">
        <v>138.05699999999999</v>
      </c>
      <c r="K6719" s="75">
        <v>113.69399999999999</v>
      </c>
      <c r="L6719" s="76">
        <v>100.872</v>
      </c>
      <c r="M6719" s="75">
        <v>146.178</v>
      </c>
      <c r="N6719" s="75">
        <v>146.178</v>
      </c>
      <c r="O6719" s="75">
        <v>146.178</v>
      </c>
      <c r="P6719" s="77">
        <v>100.872</v>
      </c>
      <c r="Q6719" s="77">
        <v>151.0506</v>
      </c>
    </row>
    <row r="6720" spans="1:17" x14ac:dyDescent="0.2">
      <c r="A6720" s="19">
        <v>32308306</v>
      </c>
      <c r="B6720" s="19" t="s">
        <v>1346</v>
      </c>
      <c r="C6720" s="20">
        <v>92950</v>
      </c>
      <c r="D6720" s="73">
        <v>1266.25</v>
      </c>
      <c r="E6720" s="74">
        <v>322.06899999999996</v>
      </c>
      <c r="G6720" s="75">
        <v>83.092709999999997</v>
      </c>
      <c r="H6720" s="75">
        <v>339.6825</v>
      </c>
      <c r="I6720" s="75">
        <v>328.72500000000002</v>
      </c>
      <c r="J6720" s="75">
        <v>310.46249999999998</v>
      </c>
      <c r="K6720" s="75">
        <v>255.67499999999998</v>
      </c>
      <c r="L6720" s="76">
        <v>71.829000000000008</v>
      </c>
      <c r="M6720" s="75">
        <v>328.72500000000002</v>
      </c>
      <c r="N6720" s="75">
        <v>328.72500000000002</v>
      </c>
      <c r="O6720" s="75">
        <v>328.72500000000002</v>
      </c>
      <c r="P6720" s="77">
        <v>71.829000000000008</v>
      </c>
      <c r="Q6720" s="77">
        <v>339.6825</v>
      </c>
    </row>
    <row r="6721" spans="1:17" x14ac:dyDescent="0.2">
      <c r="A6721" s="19">
        <v>32308306</v>
      </c>
      <c r="B6721" s="19" t="s">
        <v>1346</v>
      </c>
      <c r="C6721" s="20">
        <v>92950</v>
      </c>
      <c r="D6721" s="73">
        <v>1266.25</v>
      </c>
      <c r="E6721" s="74">
        <v>322.06899999999996</v>
      </c>
      <c r="G6721" s="75">
        <v>125.6561</v>
      </c>
      <c r="H6721" s="75">
        <v>156.07259999999999</v>
      </c>
      <c r="I6721" s="75">
        <v>151.03800000000001</v>
      </c>
      <c r="J6721" s="75">
        <v>142.64699999999999</v>
      </c>
      <c r="K6721" s="75">
        <v>117.47399999999999</v>
      </c>
      <c r="L6721" s="76">
        <v>100.872</v>
      </c>
      <c r="M6721" s="75">
        <v>151.03800000000001</v>
      </c>
      <c r="N6721" s="75">
        <v>151.03800000000001</v>
      </c>
      <c r="O6721" s="75">
        <v>151.03800000000001</v>
      </c>
      <c r="P6721" s="77">
        <v>100.872</v>
      </c>
      <c r="Q6721" s="77">
        <v>156.07259999999999</v>
      </c>
    </row>
    <row r="6722" spans="1:17" x14ac:dyDescent="0.2">
      <c r="A6722" s="19">
        <v>32308322</v>
      </c>
      <c r="B6722" s="19" t="s">
        <v>1351</v>
      </c>
      <c r="C6722" s="20">
        <v>92960</v>
      </c>
      <c r="D6722" s="73">
        <v>991.5</v>
      </c>
      <c r="E6722" s="74">
        <v>676.36099999999988</v>
      </c>
      <c r="G6722" s="75">
        <v>110.46711000000001</v>
      </c>
      <c r="H6722" s="75">
        <v>78.287400000000005</v>
      </c>
      <c r="I6722" s="75">
        <v>75.762000000000015</v>
      </c>
      <c r="J6722" s="75">
        <v>71.552999999999997</v>
      </c>
      <c r="K6722" s="75">
        <v>58.926000000000002</v>
      </c>
      <c r="L6722" s="76">
        <v>71.829000000000008</v>
      </c>
      <c r="M6722" s="75">
        <v>75.762000000000015</v>
      </c>
      <c r="N6722" s="75">
        <v>75.762000000000015</v>
      </c>
      <c r="O6722" s="75">
        <v>75.762000000000015</v>
      </c>
      <c r="P6722" s="77">
        <v>58.926000000000002</v>
      </c>
      <c r="Q6722" s="77">
        <v>110.46711000000001</v>
      </c>
    </row>
    <row r="6723" spans="1:17" x14ac:dyDescent="0.2">
      <c r="A6723" s="19">
        <v>32308322</v>
      </c>
      <c r="B6723" s="19" t="s">
        <v>1351</v>
      </c>
      <c r="C6723" s="20">
        <v>92960</v>
      </c>
      <c r="D6723" s="73">
        <v>991.5</v>
      </c>
      <c r="E6723" s="74">
        <v>676.36099999999988</v>
      </c>
      <c r="G6723" s="75">
        <v>113.50871000000001</v>
      </c>
      <c r="H6723" s="75">
        <v>82.295699999999997</v>
      </c>
      <c r="I6723" s="75">
        <v>79.640999999999991</v>
      </c>
      <c r="J6723" s="75">
        <v>75.216499999999996</v>
      </c>
      <c r="K6723" s="75">
        <v>61.942999999999991</v>
      </c>
      <c r="L6723" s="76">
        <v>71.829000000000008</v>
      </c>
      <c r="M6723" s="75">
        <v>79.640999999999991</v>
      </c>
      <c r="N6723" s="75">
        <v>79.640999999999991</v>
      </c>
      <c r="O6723" s="75">
        <v>79.640999999999991</v>
      </c>
      <c r="P6723" s="77">
        <v>61.942999999999991</v>
      </c>
      <c r="Q6723" s="77">
        <v>113.50871000000001</v>
      </c>
    </row>
    <row r="6724" spans="1:17" x14ac:dyDescent="0.2">
      <c r="A6724" s="19">
        <v>32308330</v>
      </c>
      <c r="B6724" s="19" t="s">
        <v>2140</v>
      </c>
      <c r="C6724" s="20">
        <v>93010</v>
      </c>
      <c r="D6724" s="73">
        <v>94</v>
      </c>
      <c r="E6724" s="74">
        <v>0</v>
      </c>
      <c r="G6724" s="75">
        <v>93.244050000000001</v>
      </c>
      <c r="H6724" s="75">
        <v>83.049000000000007</v>
      </c>
      <c r="I6724" s="75">
        <v>80.37</v>
      </c>
      <c r="J6724" s="75">
        <v>75.905000000000001</v>
      </c>
      <c r="K6724" s="75">
        <v>62.509999999999991</v>
      </c>
      <c r="L6724" s="76">
        <v>71.829000000000008</v>
      </c>
      <c r="M6724" s="75">
        <v>80.37</v>
      </c>
      <c r="N6724" s="75">
        <v>80.37</v>
      </c>
      <c r="O6724" s="75">
        <v>80.37</v>
      </c>
      <c r="P6724" s="77">
        <v>62.509999999999991</v>
      </c>
      <c r="Q6724" s="77">
        <v>93.244050000000001</v>
      </c>
    </row>
    <row r="6725" spans="1:17" x14ac:dyDescent="0.2">
      <c r="A6725" s="19">
        <v>32308330</v>
      </c>
      <c r="B6725" s="19" t="s">
        <v>2140</v>
      </c>
      <c r="C6725" s="20">
        <v>93010</v>
      </c>
      <c r="D6725" s="73">
        <v>94</v>
      </c>
      <c r="E6725" s="74">
        <v>0</v>
      </c>
      <c r="G6725" s="75">
        <v>90.202450000000013</v>
      </c>
      <c r="H6725" s="75">
        <v>146.78190000000001</v>
      </c>
      <c r="I6725" s="75">
        <v>142.04700000000003</v>
      </c>
      <c r="J6725" s="75">
        <v>134.15550000000002</v>
      </c>
      <c r="K6725" s="75">
        <v>110.48100000000001</v>
      </c>
      <c r="L6725" s="76">
        <v>100.872</v>
      </c>
      <c r="M6725" s="75">
        <v>142.04700000000003</v>
      </c>
      <c r="N6725" s="75">
        <v>142.04700000000003</v>
      </c>
      <c r="O6725" s="75">
        <v>142.04700000000003</v>
      </c>
      <c r="P6725" s="77">
        <v>90.202450000000013</v>
      </c>
      <c r="Q6725" s="77">
        <v>146.78190000000001</v>
      </c>
    </row>
    <row r="6726" spans="1:17" x14ac:dyDescent="0.2">
      <c r="A6726" s="19">
        <v>32308348</v>
      </c>
      <c r="B6726" s="19" t="s">
        <v>2052</v>
      </c>
      <c r="C6726" s="20">
        <v>93010</v>
      </c>
      <c r="D6726" s="73">
        <v>94</v>
      </c>
      <c r="E6726" s="74">
        <v>0</v>
      </c>
      <c r="G6726" s="75">
        <v>109.44057000000001</v>
      </c>
      <c r="H6726" s="75">
        <v>146.27969999999999</v>
      </c>
      <c r="I6726" s="75">
        <v>141.56100000000001</v>
      </c>
      <c r="J6726" s="75">
        <v>133.69649999999999</v>
      </c>
      <c r="K6726" s="75">
        <v>110.10299999999999</v>
      </c>
      <c r="L6726" s="76">
        <v>100.872</v>
      </c>
      <c r="M6726" s="75">
        <v>141.56100000000001</v>
      </c>
      <c r="N6726" s="75">
        <v>141.56100000000001</v>
      </c>
      <c r="O6726" s="75">
        <v>141.56100000000001</v>
      </c>
      <c r="P6726" s="77">
        <v>100.872</v>
      </c>
      <c r="Q6726" s="77">
        <v>146.27969999999999</v>
      </c>
    </row>
    <row r="6727" spans="1:17" x14ac:dyDescent="0.2">
      <c r="A6727" s="19">
        <v>32308348</v>
      </c>
      <c r="B6727" s="19" t="s">
        <v>2052</v>
      </c>
      <c r="C6727" s="20">
        <v>93010</v>
      </c>
      <c r="D6727" s="73">
        <v>94</v>
      </c>
      <c r="E6727" s="74">
        <v>0</v>
      </c>
      <c r="G6727" s="75">
        <v>122.63351000000002</v>
      </c>
      <c r="H6727" s="75">
        <v>146.27969999999999</v>
      </c>
      <c r="I6727" s="75">
        <v>141.56100000000001</v>
      </c>
      <c r="J6727" s="75">
        <v>133.69649999999999</v>
      </c>
      <c r="K6727" s="75">
        <v>110.10299999999999</v>
      </c>
      <c r="L6727" s="76">
        <v>100.872</v>
      </c>
      <c r="M6727" s="75">
        <v>141.56100000000001</v>
      </c>
      <c r="N6727" s="75">
        <v>141.56100000000001</v>
      </c>
      <c r="O6727" s="75">
        <v>141.56100000000001</v>
      </c>
      <c r="P6727" s="77">
        <v>100.872</v>
      </c>
      <c r="Q6727" s="77">
        <v>146.27969999999999</v>
      </c>
    </row>
    <row r="6728" spans="1:17" x14ac:dyDescent="0.2">
      <c r="A6728" s="19">
        <v>32308389</v>
      </c>
      <c r="B6728" s="19" t="s">
        <v>3176</v>
      </c>
      <c r="C6728" s="20">
        <v>99151</v>
      </c>
      <c r="D6728" s="73">
        <v>352.75</v>
      </c>
      <c r="E6728" s="74">
        <v>0</v>
      </c>
      <c r="G6728" s="75">
        <v>93.244050000000001</v>
      </c>
      <c r="H6728" s="75">
        <v>80.547300000000007</v>
      </c>
      <c r="I6728" s="75">
        <v>77.948999999999998</v>
      </c>
      <c r="J6728" s="75">
        <v>73.618499999999997</v>
      </c>
      <c r="K6728" s="75">
        <v>60.626999999999995</v>
      </c>
      <c r="L6728" s="76">
        <v>71.829000000000008</v>
      </c>
      <c r="M6728" s="75">
        <v>77.948999999999998</v>
      </c>
      <c r="N6728" s="75">
        <v>77.948999999999998</v>
      </c>
      <c r="O6728" s="75">
        <v>77.948999999999998</v>
      </c>
      <c r="P6728" s="77">
        <v>60.626999999999995</v>
      </c>
      <c r="Q6728" s="77">
        <v>93.244050000000001</v>
      </c>
    </row>
    <row r="6729" spans="1:17" x14ac:dyDescent="0.2">
      <c r="A6729" s="19">
        <v>32308389</v>
      </c>
      <c r="B6729" s="19" t="s">
        <v>3176</v>
      </c>
      <c r="C6729" s="20">
        <v>99151</v>
      </c>
      <c r="D6729" s="73">
        <v>352.75</v>
      </c>
      <c r="E6729" s="74">
        <v>0</v>
      </c>
      <c r="G6729" s="75">
        <v>110.46711000000001</v>
      </c>
      <c r="H6729" s="75">
        <v>81.049500000000009</v>
      </c>
      <c r="I6729" s="75">
        <v>78.435000000000002</v>
      </c>
      <c r="J6729" s="75">
        <v>74.077500000000001</v>
      </c>
      <c r="K6729" s="75">
        <v>61.005000000000003</v>
      </c>
      <c r="L6729" s="76">
        <v>71.829000000000008</v>
      </c>
      <c r="M6729" s="75">
        <v>78.435000000000002</v>
      </c>
      <c r="N6729" s="75">
        <v>78.435000000000002</v>
      </c>
      <c r="O6729" s="75">
        <v>78.435000000000002</v>
      </c>
      <c r="P6729" s="77">
        <v>61.005000000000003</v>
      </c>
      <c r="Q6729" s="77">
        <v>110.46711000000001</v>
      </c>
    </row>
    <row r="6730" spans="1:17" x14ac:dyDescent="0.2">
      <c r="A6730" s="19">
        <v>32308397</v>
      </c>
      <c r="B6730" s="19" t="s">
        <v>3178</v>
      </c>
      <c r="C6730" s="20">
        <v>99152</v>
      </c>
      <c r="D6730" s="73">
        <v>233.75</v>
      </c>
      <c r="E6730" s="74">
        <v>0</v>
      </c>
      <c r="G6730" s="75">
        <v>0</v>
      </c>
      <c r="H6730" s="75">
        <v>167.4837</v>
      </c>
      <c r="I6730" s="75">
        <v>162.08100000000002</v>
      </c>
      <c r="J6730" s="75">
        <v>153.07650000000001</v>
      </c>
      <c r="K6730" s="75">
        <v>126.06299999999999</v>
      </c>
      <c r="L6730" s="76">
        <v>0</v>
      </c>
      <c r="M6730" s="75">
        <v>162.08100000000002</v>
      </c>
      <c r="N6730" s="75">
        <v>162.08100000000002</v>
      </c>
      <c r="O6730" s="75">
        <v>162.08100000000002</v>
      </c>
      <c r="P6730" s="77">
        <v>0</v>
      </c>
      <c r="Q6730" s="77">
        <v>167.4837</v>
      </c>
    </row>
    <row r="6731" spans="1:17" x14ac:dyDescent="0.2">
      <c r="A6731" s="19">
        <v>32308397</v>
      </c>
      <c r="B6731" s="19" t="s">
        <v>3178</v>
      </c>
      <c r="C6731" s="20">
        <v>99152</v>
      </c>
      <c r="D6731" s="73">
        <v>233.75</v>
      </c>
      <c r="E6731" s="74">
        <v>0</v>
      </c>
      <c r="G6731" s="75">
        <v>54.729790000000001</v>
      </c>
      <c r="H6731" s="75">
        <v>167.4837</v>
      </c>
      <c r="I6731" s="75">
        <v>162.08100000000002</v>
      </c>
      <c r="J6731" s="75">
        <v>153.07650000000001</v>
      </c>
      <c r="K6731" s="75">
        <v>126.06299999999999</v>
      </c>
      <c r="L6731" s="76">
        <v>98.12700000000001</v>
      </c>
      <c r="M6731" s="75">
        <v>162.08100000000002</v>
      </c>
      <c r="N6731" s="75">
        <v>162.08100000000002</v>
      </c>
      <c r="O6731" s="75">
        <v>162.08100000000002</v>
      </c>
      <c r="P6731" s="77">
        <v>54.729790000000001</v>
      </c>
      <c r="Q6731" s="77">
        <v>167.4837</v>
      </c>
    </row>
    <row r="6732" spans="1:17" x14ac:dyDescent="0.2">
      <c r="A6732" s="19">
        <v>32308405</v>
      </c>
      <c r="B6732" s="19" t="s">
        <v>3177</v>
      </c>
      <c r="C6732" s="20">
        <v>99153</v>
      </c>
      <c r="D6732" s="73">
        <v>51</v>
      </c>
      <c r="E6732" s="74">
        <v>0</v>
      </c>
      <c r="G6732" s="75">
        <v>0</v>
      </c>
      <c r="H6732" s="75">
        <v>183.31230000000002</v>
      </c>
      <c r="I6732" s="75">
        <v>177.39900000000003</v>
      </c>
      <c r="J6732" s="75">
        <v>167.54349999999999</v>
      </c>
      <c r="K6732" s="75">
        <v>137.977</v>
      </c>
      <c r="L6732" s="76">
        <v>0</v>
      </c>
      <c r="M6732" s="75">
        <v>177.39900000000003</v>
      </c>
      <c r="N6732" s="75">
        <v>177.39900000000003</v>
      </c>
      <c r="O6732" s="75">
        <v>177.39900000000003</v>
      </c>
      <c r="P6732" s="77">
        <v>0</v>
      </c>
      <c r="Q6732" s="77">
        <v>183.31230000000002</v>
      </c>
    </row>
    <row r="6733" spans="1:17" x14ac:dyDescent="0.2">
      <c r="A6733" s="19">
        <v>32308405</v>
      </c>
      <c r="B6733" s="19" t="s">
        <v>3177</v>
      </c>
      <c r="C6733" s="20">
        <v>99153</v>
      </c>
      <c r="D6733" s="73">
        <v>51</v>
      </c>
      <c r="E6733" s="74">
        <v>0</v>
      </c>
      <c r="G6733" s="75">
        <v>277.67906999999997</v>
      </c>
      <c r="H6733" s="75">
        <v>577.06500000000005</v>
      </c>
      <c r="I6733" s="75">
        <v>558.45000000000005</v>
      </c>
      <c r="J6733" s="75">
        <v>527.42499999999995</v>
      </c>
      <c r="K6733" s="75">
        <v>434.34999999999997</v>
      </c>
      <c r="L6733" s="76">
        <v>209.73599999999999</v>
      </c>
      <c r="M6733" s="75">
        <v>558.45000000000005</v>
      </c>
      <c r="N6733" s="75">
        <v>558.45000000000005</v>
      </c>
      <c r="O6733" s="75">
        <v>558.45000000000005</v>
      </c>
      <c r="P6733" s="77">
        <v>209.73599999999999</v>
      </c>
      <c r="Q6733" s="77">
        <v>577.06500000000005</v>
      </c>
    </row>
    <row r="6734" spans="1:17" x14ac:dyDescent="0.2">
      <c r="A6734" s="19">
        <v>32308413</v>
      </c>
      <c r="B6734" s="19" t="s">
        <v>3175</v>
      </c>
      <c r="C6734" s="20">
        <v>99156</v>
      </c>
      <c r="D6734" s="73">
        <v>365.5</v>
      </c>
      <c r="E6734" s="74">
        <v>0</v>
      </c>
      <c r="G6734" s="75">
        <v>384.28850200000005</v>
      </c>
      <c r="H6734" s="75">
        <v>818.00940000000003</v>
      </c>
      <c r="I6734" s="75">
        <v>791.62200000000018</v>
      </c>
      <c r="J6734" s="75">
        <v>747.64300000000003</v>
      </c>
      <c r="K6734" s="75">
        <v>615.70600000000002</v>
      </c>
      <c r="L6734" s="74" t="s">
        <v>674</v>
      </c>
      <c r="M6734" s="75">
        <v>791.62200000000018</v>
      </c>
      <c r="N6734" s="75">
        <v>791.62200000000018</v>
      </c>
      <c r="O6734" s="75">
        <v>791.62200000000018</v>
      </c>
      <c r="P6734" s="75">
        <v>384.28850200000005</v>
      </c>
      <c r="Q6734" s="75">
        <v>818.00940000000003</v>
      </c>
    </row>
    <row r="6735" spans="1:17" x14ac:dyDescent="0.2">
      <c r="A6735" s="19">
        <v>32308413</v>
      </c>
      <c r="B6735" s="19" t="s">
        <v>3175</v>
      </c>
      <c r="C6735" s="20">
        <v>99156</v>
      </c>
      <c r="D6735" s="73">
        <v>365.5</v>
      </c>
      <c r="E6735" s="74">
        <v>0</v>
      </c>
      <c r="G6735" s="75">
        <v>3.748602</v>
      </c>
      <c r="H6735" s="75">
        <v>7.9794</v>
      </c>
      <c r="I6735" s="75">
        <v>7.7220000000000013</v>
      </c>
      <c r="J6735" s="75">
        <v>7.2930000000000001</v>
      </c>
      <c r="K6735" s="75">
        <v>6.0059999999999993</v>
      </c>
      <c r="L6735" s="74" t="s">
        <v>674</v>
      </c>
      <c r="M6735" s="75">
        <v>7.7220000000000013</v>
      </c>
      <c r="N6735" s="75">
        <v>7.7220000000000013</v>
      </c>
      <c r="O6735" s="75">
        <v>7.7220000000000013</v>
      </c>
      <c r="P6735" s="75">
        <v>3.748602</v>
      </c>
      <c r="Q6735" s="75">
        <v>7.9794</v>
      </c>
    </row>
    <row r="6736" spans="1:17" x14ac:dyDescent="0.2">
      <c r="A6736" s="19">
        <v>32308421</v>
      </c>
      <c r="B6736" s="19" t="s">
        <v>2147</v>
      </c>
      <c r="C6736" s="20">
        <v>99281</v>
      </c>
      <c r="D6736" s="73">
        <v>199.5</v>
      </c>
      <c r="E6736" s="74">
        <v>86.353499999999997</v>
      </c>
      <c r="G6736" s="75">
        <v>66.338896000000005</v>
      </c>
      <c r="H6736" s="75">
        <v>141.21120000000002</v>
      </c>
      <c r="I6736" s="75">
        <v>136.65600000000003</v>
      </c>
      <c r="J6736" s="75">
        <v>129.06399999999999</v>
      </c>
      <c r="K6736" s="75">
        <v>106.288</v>
      </c>
      <c r="L6736" s="74" t="s">
        <v>674</v>
      </c>
      <c r="M6736" s="75">
        <v>136.65600000000003</v>
      </c>
      <c r="N6736" s="75">
        <v>136.65600000000003</v>
      </c>
      <c r="O6736" s="75">
        <v>136.65600000000003</v>
      </c>
      <c r="P6736" s="75">
        <v>66.338896000000005</v>
      </c>
      <c r="Q6736" s="75">
        <v>141.21120000000002</v>
      </c>
    </row>
    <row r="6737" spans="1:17" x14ac:dyDescent="0.2">
      <c r="A6737" s="19">
        <v>32308421</v>
      </c>
      <c r="B6737" s="19" t="s">
        <v>2147</v>
      </c>
      <c r="C6737" s="20">
        <v>99281</v>
      </c>
      <c r="D6737" s="73">
        <v>199.5</v>
      </c>
      <c r="E6737" s="74">
        <v>86.353499999999997</v>
      </c>
      <c r="G6737" s="75">
        <v>56.456218</v>
      </c>
      <c r="H6737" s="75">
        <v>120.17460000000001</v>
      </c>
      <c r="I6737" s="75">
        <v>116.29800000000002</v>
      </c>
      <c r="J6737" s="75">
        <v>109.83699999999999</v>
      </c>
      <c r="K6737" s="75">
        <v>90.453999999999994</v>
      </c>
      <c r="L6737" s="74" t="s">
        <v>674</v>
      </c>
      <c r="M6737" s="75">
        <v>116.29800000000002</v>
      </c>
      <c r="N6737" s="75">
        <v>116.29800000000002</v>
      </c>
      <c r="O6737" s="75">
        <v>116.29800000000002</v>
      </c>
      <c r="P6737" s="75">
        <v>56.456218</v>
      </c>
      <c r="Q6737" s="75">
        <v>120.17460000000001</v>
      </c>
    </row>
    <row r="6738" spans="1:17" x14ac:dyDescent="0.2">
      <c r="A6738" s="19">
        <v>32308439</v>
      </c>
      <c r="B6738" s="19" t="s">
        <v>5530</v>
      </c>
      <c r="C6738" s="20">
        <v>99282</v>
      </c>
      <c r="D6738" s="73">
        <v>285.25</v>
      </c>
      <c r="E6738" s="74">
        <v>160.64349999999999</v>
      </c>
      <c r="G6738" s="75">
        <v>909.54715800000008</v>
      </c>
      <c r="H6738" s="75">
        <v>1936.0926000000002</v>
      </c>
      <c r="I6738" s="75">
        <v>1873.6380000000004</v>
      </c>
      <c r="J6738" s="75">
        <v>1769.547</v>
      </c>
      <c r="K6738" s="75">
        <v>1457.2740000000001</v>
      </c>
      <c r="L6738" s="74" t="s">
        <v>674</v>
      </c>
      <c r="M6738" s="75">
        <v>1873.6380000000004</v>
      </c>
      <c r="N6738" s="75">
        <v>1873.6380000000004</v>
      </c>
      <c r="O6738" s="75">
        <v>1873.6380000000004</v>
      </c>
      <c r="P6738" s="75">
        <v>909.54715800000008</v>
      </c>
      <c r="Q6738" s="75">
        <v>1936.0926000000002</v>
      </c>
    </row>
    <row r="6739" spans="1:17" x14ac:dyDescent="0.2">
      <c r="A6739" s="19">
        <v>32308439</v>
      </c>
      <c r="B6739" s="19" t="s">
        <v>5530</v>
      </c>
      <c r="C6739" s="20">
        <v>99282</v>
      </c>
      <c r="D6739" s="73">
        <v>285.25</v>
      </c>
      <c r="E6739" s="74">
        <v>160.64349999999999</v>
      </c>
      <c r="G6739" s="75">
        <v>17.266288000000003</v>
      </c>
      <c r="H6739" s="75">
        <v>36.753600000000006</v>
      </c>
      <c r="I6739" s="75">
        <v>35.568000000000005</v>
      </c>
      <c r="J6739" s="75">
        <v>33.591999999999999</v>
      </c>
      <c r="K6739" s="75">
        <v>27.664000000000001</v>
      </c>
      <c r="L6739" s="74" t="s">
        <v>674</v>
      </c>
      <c r="M6739" s="75">
        <v>35.568000000000005</v>
      </c>
      <c r="N6739" s="75">
        <v>35.568000000000005</v>
      </c>
      <c r="O6739" s="75">
        <v>35.568000000000005</v>
      </c>
      <c r="P6739" s="75">
        <v>17.266288000000003</v>
      </c>
      <c r="Q6739" s="75">
        <v>36.753600000000006</v>
      </c>
    </row>
    <row r="6740" spans="1:17" x14ac:dyDescent="0.2">
      <c r="A6740" s="19">
        <v>32308447</v>
      </c>
      <c r="B6740" s="19" t="s">
        <v>5531</v>
      </c>
      <c r="C6740" s="20">
        <v>99283</v>
      </c>
      <c r="D6740" s="73">
        <v>435.25</v>
      </c>
      <c r="E6740" s="74">
        <v>281.78449999999998</v>
      </c>
      <c r="G6740" s="75">
        <v>0</v>
      </c>
      <c r="H6740" s="75">
        <v>127.3356</v>
      </c>
      <c r="I6740" s="75">
        <v>123.22799999999999</v>
      </c>
      <c r="J6740" s="75">
        <v>116.38199999999999</v>
      </c>
      <c r="K6740" s="75">
        <v>95.84399999999998</v>
      </c>
      <c r="L6740" s="76">
        <v>0</v>
      </c>
      <c r="M6740" s="75">
        <v>123.22799999999999</v>
      </c>
      <c r="N6740" s="75">
        <v>123.22799999999999</v>
      </c>
      <c r="O6740" s="75">
        <v>123.22799999999999</v>
      </c>
      <c r="P6740" s="77">
        <v>0</v>
      </c>
      <c r="Q6740" s="77">
        <v>127.3356</v>
      </c>
    </row>
    <row r="6741" spans="1:17" x14ac:dyDescent="0.2">
      <c r="A6741" s="19">
        <v>32308447</v>
      </c>
      <c r="B6741" s="19" t="s">
        <v>5531</v>
      </c>
      <c r="C6741" s="20">
        <v>99283</v>
      </c>
      <c r="D6741" s="73">
        <v>435.25</v>
      </c>
      <c r="E6741" s="74">
        <v>281.78449999999998</v>
      </c>
      <c r="G6741" s="75">
        <v>54.830950000000001</v>
      </c>
      <c r="H6741" s="75">
        <v>116.715</v>
      </c>
      <c r="I6741" s="75">
        <v>112.95000000000002</v>
      </c>
      <c r="J6741" s="75">
        <v>106.675</v>
      </c>
      <c r="K6741" s="75">
        <v>87.85</v>
      </c>
      <c r="L6741" s="74" t="s">
        <v>674</v>
      </c>
      <c r="M6741" s="75">
        <v>112.95000000000002</v>
      </c>
      <c r="N6741" s="75">
        <v>112.95000000000002</v>
      </c>
      <c r="O6741" s="75">
        <v>112.95000000000002</v>
      </c>
      <c r="P6741" s="75">
        <v>54.830950000000001</v>
      </c>
      <c r="Q6741" s="75">
        <v>116.715</v>
      </c>
    </row>
    <row r="6742" spans="1:17" x14ac:dyDescent="0.2">
      <c r="A6742" s="19">
        <v>32308454</v>
      </c>
      <c r="B6742" s="19" t="s">
        <v>5532</v>
      </c>
      <c r="C6742" s="20">
        <v>99284</v>
      </c>
      <c r="D6742" s="73">
        <v>605.75</v>
      </c>
      <c r="E6742" s="74">
        <v>438.85149999999999</v>
      </c>
      <c r="G6742" s="75">
        <v>2.1582860000000004</v>
      </c>
      <c r="H6742" s="75">
        <v>4.5942000000000007</v>
      </c>
      <c r="I6742" s="75">
        <v>4.4460000000000006</v>
      </c>
      <c r="J6742" s="75">
        <v>4.1989999999999998</v>
      </c>
      <c r="K6742" s="75">
        <v>3.4580000000000002</v>
      </c>
      <c r="L6742" s="74" t="s">
        <v>674</v>
      </c>
      <c r="M6742" s="75">
        <v>4.4460000000000006</v>
      </c>
      <c r="N6742" s="75">
        <v>4.4460000000000006</v>
      </c>
      <c r="O6742" s="75">
        <v>4.4460000000000006</v>
      </c>
      <c r="P6742" s="75">
        <v>2.1582860000000004</v>
      </c>
      <c r="Q6742" s="75">
        <v>4.5942000000000007</v>
      </c>
    </row>
    <row r="6743" spans="1:17" x14ac:dyDescent="0.2">
      <c r="A6743" s="19">
        <v>32308454</v>
      </c>
      <c r="B6743" s="19" t="s">
        <v>5532</v>
      </c>
      <c r="C6743" s="20">
        <v>99284</v>
      </c>
      <c r="D6743" s="73">
        <v>605.75</v>
      </c>
      <c r="E6743" s="74">
        <v>438.85149999999999</v>
      </c>
      <c r="G6743" s="75">
        <v>21.462289999999999</v>
      </c>
      <c r="H6743" s="75">
        <v>96.022500000000008</v>
      </c>
      <c r="I6743" s="75">
        <v>92.924999999999997</v>
      </c>
      <c r="J6743" s="75">
        <v>87.762500000000003</v>
      </c>
      <c r="K6743" s="75">
        <v>72.274999999999991</v>
      </c>
      <c r="L6743" s="76">
        <v>0</v>
      </c>
      <c r="M6743" s="75">
        <v>92.924999999999997</v>
      </c>
      <c r="N6743" s="75">
        <v>92.924999999999997</v>
      </c>
      <c r="O6743" s="75">
        <v>92.924999999999997</v>
      </c>
      <c r="P6743" s="77">
        <v>0</v>
      </c>
      <c r="Q6743" s="77">
        <v>96.022500000000008</v>
      </c>
    </row>
    <row r="6744" spans="1:17" x14ac:dyDescent="0.2">
      <c r="A6744" s="19">
        <v>32308462</v>
      </c>
      <c r="B6744" s="19" t="s">
        <v>5533</v>
      </c>
      <c r="C6744" s="20">
        <v>99285</v>
      </c>
      <c r="D6744" s="73">
        <v>873.5</v>
      </c>
      <c r="E6744" s="74">
        <v>630.32650000000001</v>
      </c>
      <c r="G6744" s="75">
        <v>3.6309100000000001</v>
      </c>
      <c r="H6744" s="75">
        <v>63.974700000000006</v>
      </c>
      <c r="I6744" s="75">
        <v>61.911000000000008</v>
      </c>
      <c r="J6744" s="75">
        <v>58.471500000000006</v>
      </c>
      <c r="K6744" s="75">
        <v>48.152999999999999</v>
      </c>
      <c r="L6744" s="76">
        <v>0</v>
      </c>
      <c r="M6744" s="75">
        <v>61.911000000000008</v>
      </c>
      <c r="N6744" s="75">
        <v>61.911000000000008</v>
      </c>
      <c r="O6744" s="75">
        <v>61.911000000000008</v>
      </c>
      <c r="P6744" s="77">
        <v>0</v>
      </c>
      <c r="Q6744" s="77">
        <v>63.974700000000006</v>
      </c>
    </row>
    <row r="6745" spans="1:17" x14ac:dyDescent="0.2">
      <c r="A6745" s="19">
        <v>32308462</v>
      </c>
      <c r="B6745" s="19" t="s">
        <v>5533</v>
      </c>
      <c r="C6745" s="20">
        <v>99285</v>
      </c>
      <c r="D6745" s="73">
        <v>873.5</v>
      </c>
      <c r="E6745" s="74">
        <v>630.32650000000001</v>
      </c>
      <c r="G6745" s="75">
        <v>475.61807799999997</v>
      </c>
      <c r="H6745" s="75">
        <v>1012.4165999999999</v>
      </c>
      <c r="I6745" s="75">
        <v>979.75800000000004</v>
      </c>
      <c r="J6745" s="75">
        <v>925.32699999999988</v>
      </c>
      <c r="K6745" s="75">
        <v>762.03399999999988</v>
      </c>
      <c r="L6745" s="74" t="s">
        <v>674</v>
      </c>
      <c r="M6745" s="75">
        <v>979.75800000000004</v>
      </c>
      <c r="N6745" s="75">
        <v>979.75800000000004</v>
      </c>
      <c r="O6745" s="75">
        <v>979.75800000000004</v>
      </c>
      <c r="P6745" s="75">
        <v>475.61807799999997</v>
      </c>
      <c r="Q6745" s="75">
        <v>1012.4165999999999</v>
      </c>
    </row>
    <row r="6746" spans="1:17" x14ac:dyDescent="0.2">
      <c r="A6746" s="19">
        <v>32308470</v>
      </c>
      <c r="B6746" s="19" t="s">
        <v>1661</v>
      </c>
      <c r="C6746" s="20">
        <v>99291</v>
      </c>
      <c r="D6746" s="73">
        <v>1289.75</v>
      </c>
      <c r="E6746" s="74">
        <v>882.87799999999993</v>
      </c>
      <c r="G6746" s="75">
        <v>47.290056</v>
      </c>
      <c r="H6746" s="75">
        <v>100.6632</v>
      </c>
      <c r="I6746" s="75">
        <v>97.416000000000011</v>
      </c>
      <c r="J6746" s="75">
        <v>92.003999999999991</v>
      </c>
      <c r="K6746" s="75">
        <v>75.767999999999986</v>
      </c>
      <c r="L6746" s="74" t="s">
        <v>674</v>
      </c>
      <c r="M6746" s="75">
        <v>97.416000000000011</v>
      </c>
      <c r="N6746" s="75">
        <v>97.416000000000011</v>
      </c>
      <c r="O6746" s="75">
        <v>97.416000000000011</v>
      </c>
      <c r="P6746" s="75">
        <v>47.290056</v>
      </c>
      <c r="Q6746" s="75">
        <v>100.6632</v>
      </c>
    </row>
    <row r="6747" spans="1:17" x14ac:dyDescent="0.2">
      <c r="A6747" s="19">
        <v>32308470</v>
      </c>
      <c r="B6747" s="19" t="s">
        <v>1661</v>
      </c>
      <c r="C6747" s="20">
        <v>99291</v>
      </c>
      <c r="D6747" s="73">
        <v>1289.75</v>
      </c>
      <c r="E6747" s="74">
        <v>882.87799999999993</v>
      </c>
      <c r="G6747" s="75">
        <v>0</v>
      </c>
      <c r="H6747" s="75">
        <v>162.006</v>
      </c>
      <c r="I6747" s="75">
        <v>156.78</v>
      </c>
      <c r="J6747" s="75">
        <v>148.07</v>
      </c>
      <c r="K6747" s="75">
        <v>121.93999999999998</v>
      </c>
      <c r="L6747" s="76">
        <v>0</v>
      </c>
      <c r="M6747" s="75">
        <v>156.78</v>
      </c>
      <c r="N6747" s="75">
        <v>156.78</v>
      </c>
      <c r="O6747" s="75">
        <v>156.78</v>
      </c>
      <c r="P6747" s="77">
        <v>0</v>
      </c>
      <c r="Q6747" s="77">
        <v>162.006</v>
      </c>
    </row>
    <row r="6748" spans="1:17" x14ac:dyDescent="0.2">
      <c r="A6748" s="19">
        <v>32308488</v>
      </c>
      <c r="B6748" s="19" t="s">
        <v>1660</v>
      </c>
      <c r="C6748" s="20">
        <v>99292</v>
      </c>
      <c r="D6748" s="73">
        <v>580</v>
      </c>
      <c r="E6748" s="74">
        <v>0</v>
      </c>
      <c r="G6748" s="75">
        <v>20.905665000000003</v>
      </c>
      <c r="H6748" s="75">
        <v>44.500500000000002</v>
      </c>
      <c r="I6748" s="75">
        <v>43.065000000000005</v>
      </c>
      <c r="J6748" s="75">
        <v>40.672499999999999</v>
      </c>
      <c r="K6748" s="75">
        <v>33.494999999999997</v>
      </c>
      <c r="L6748" s="74" t="s">
        <v>674</v>
      </c>
      <c r="M6748" s="75">
        <v>43.065000000000005</v>
      </c>
      <c r="N6748" s="75">
        <v>43.065000000000005</v>
      </c>
      <c r="O6748" s="75">
        <v>43.065000000000005</v>
      </c>
      <c r="P6748" s="75">
        <v>20.905665000000003</v>
      </c>
      <c r="Q6748" s="75">
        <v>44.500500000000002</v>
      </c>
    </row>
    <row r="6749" spans="1:17" x14ac:dyDescent="0.2">
      <c r="A6749" s="19">
        <v>32308488</v>
      </c>
      <c r="B6749" s="19" t="s">
        <v>1660</v>
      </c>
      <c r="C6749" s="20">
        <v>99292</v>
      </c>
      <c r="D6749" s="73">
        <v>580</v>
      </c>
      <c r="E6749" s="74">
        <v>0</v>
      </c>
      <c r="G6749" s="75">
        <v>0</v>
      </c>
      <c r="H6749" s="75">
        <v>0</v>
      </c>
      <c r="I6749" s="75">
        <v>0</v>
      </c>
      <c r="J6749" s="75">
        <v>0</v>
      </c>
      <c r="K6749" s="75">
        <v>0</v>
      </c>
      <c r="L6749" s="74" t="s">
        <v>674</v>
      </c>
      <c r="M6749" s="75">
        <v>0</v>
      </c>
      <c r="N6749" s="75">
        <v>0</v>
      </c>
      <c r="O6749" s="75">
        <v>0</v>
      </c>
      <c r="P6749" s="75">
        <v>0</v>
      </c>
      <c r="Q6749" s="75">
        <v>0</v>
      </c>
    </row>
    <row r="6750" spans="1:17" x14ac:dyDescent="0.2">
      <c r="A6750" s="19">
        <v>32308496</v>
      </c>
      <c r="B6750" s="19" t="s">
        <v>4965</v>
      </c>
      <c r="C6750" s="72" t="s">
        <v>4966</v>
      </c>
      <c r="D6750" s="73">
        <v>264.5</v>
      </c>
      <c r="E6750" s="74">
        <v>0</v>
      </c>
      <c r="G6750" s="75">
        <v>11.063820000000002</v>
      </c>
      <c r="H6750" s="75">
        <v>88.117500000000007</v>
      </c>
      <c r="I6750" s="75">
        <v>85.275000000000006</v>
      </c>
      <c r="J6750" s="75">
        <v>80.537499999999994</v>
      </c>
      <c r="K6750" s="75">
        <v>66.325000000000003</v>
      </c>
      <c r="L6750" s="76">
        <v>0</v>
      </c>
      <c r="M6750" s="75">
        <v>85.275000000000006</v>
      </c>
      <c r="N6750" s="75">
        <v>85.275000000000006</v>
      </c>
      <c r="O6750" s="75">
        <v>85.275000000000006</v>
      </c>
      <c r="P6750" s="77">
        <v>0</v>
      </c>
      <c r="Q6750" s="77">
        <v>88.117500000000007</v>
      </c>
    </row>
    <row r="6751" spans="1:17" x14ac:dyDescent="0.2">
      <c r="A6751" s="19">
        <v>32308496</v>
      </c>
      <c r="B6751" s="19" t="s">
        <v>4965</v>
      </c>
      <c r="C6751" s="72" t="s">
        <v>4966</v>
      </c>
      <c r="D6751" s="73">
        <v>264.5</v>
      </c>
      <c r="E6751" s="74">
        <v>0</v>
      </c>
      <c r="G6751" s="75">
        <v>8.1918749999999996</v>
      </c>
      <c r="H6751" s="75">
        <v>17.4375</v>
      </c>
      <c r="I6751" s="75">
        <v>16.875000000000004</v>
      </c>
      <c r="J6751" s="75">
        <v>15.9375</v>
      </c>
      <c r="K6751" s="75">
        <v>13.125</v>
      </c>
      <c r="L6751" s="74" t="s">
        <v>674</v>
      </c>
      <c r="M6751" s="75">
        <v>16.875000000000004</v>
      </c>
      <c r="N6751" s="75">
        <v>16.875000000000004</v>
      </c>
      <c r="O6751" s="75">
        <v>16.875000000000004</v>
      </c>
      <c r="P6751" s="75">
        <v>8.1918749999999996</v>
      </c>
      <c r="Q6751" s="75">
        <v>17.4375</v>
      </c>
    </row>
    <row r="6752" spans="1:17" x14ac:dyDescent="0.2">
      <c r="A6752" s="19">
        <v>30701213</v>
      </c>
      <c r="B6752" s="19" t="s">
        <v>4624</v>
      </c>
      <c r="C6752" s="72" t="s">
        <v>2128</v>
      </c>
      <c r="D6752" s="73">
        <v>37</v>
      </c>
      <c r="E6752" s="74">
        <v>28.703999999999997</v>
      </c>
      <c r="G6752" s="75">
        <v>0</v>
      </c>
      <c r="H6752" s="75">
        <v>141.06240000000003</v>
      </c>
      <c r="I6752" s="75">
        <v>136.512</v>
      </c>
      <c r="J6752" s="75">
        <v>128.928</v>
      </c>
      <c r="K6752" s="75">
        <v>106.176</v>
      </c>
      <c r="L6752" s="76">
        <v>0</v>
      </c>
      <c r="M6752" s="75">
        <v>136.512</v>
      </c>
      <c r="N6752" s="75">
        <v>136.512</v>
      </c>
      <c r="O6752" s="75">
        <v>136.512</v>
      </c>
      <c r="P6752" s="77">
        <v>0</v>
      </c>
      <c r="Q6752" s="77">
        <v>141.06240000000003</v>
      </c>
    </row>
    <row r="6753" spans="1:17" x14ac:dyDescent="0.2">
      <c r="A6753" s="19">
        <v>32306730</v>
      </c>
      <c r="B6753" s="19" t="s">
        <v>4498</v>
      </c>
      <c r="C6753" s="20">
        <v>86580</v>
      </c>
      <c r="D6753" s="73">
        <v>47.25</v>
      </c>
      <c r="E6753" s="74">
        <v>28.703999999999997</v>
      </c>
      <c r="G6753" s="75">
        <v>10.922499999999999</v>
      </c>
      <c r="H6753" s="75">
        <v>23.25</v>
      </c>
      <c r="I6753" s="75">
        <v>22.500000000000004</v>
      </c>
      <c r="J6753" s="75">
        <v>21.25</v>
      </c>
      <c r="K6753" s="75">
        <v>17.5</v>
      </c>
      <c r="L6753" s="74" t="s">
        <v>674</v>
      </c>
      <c r="M6753" s="75">
        <v>22.500000000000004</v>
      </c>
      <c r="N6753" s="75">
        <v>22.500000000000004</v>
      </c>
      <c r="O6753" s="75">
        <v>22.500000000000004</v>
      </c>
      <c r="P6753" s="75">
        <v>10.922499999999999</v>
      </c>
      <c r="Q6753" s="75">
        <v>23.25</v>
      </c>
    </row>
    <row r="6754" spans="1:17" x14ac:dyDescent="0.2">
      <c r="A6754" s="19">
        <v>32307449</v>
      </c>
      <c r="B6754" s="19" t="s">
        <v>2129</v>
      </c>
      <c r="C6754" s="20">
        <v>93005</v>
      </c>
      <c r="D6754" s="73">
        <v>30</v>
      </c>
      <c r="E6754" s="74">
        <v>66.10199999999999</v>
      </c>
      <c r="G6754" s="75">
        <v>9.2841249999999995</v>
      </c>
      <c r="H6754" s="75">
        <v>19.762499999999999</v>
      </c>
      <c r="I6754" s="75">
        <v>19.125000000000004</v>
      </c>
      <c r="J6754" s="75">
        <v>18.0625</v>
      </c>
      <c r="K6754" s="75">
        <v>14.874999999999998</v>
      </c>
      <c r="L6754" s="74" t="s">
        <v>674</v>
      </c>
      <c r="M6754" s="75">
        <v>19.125000000000004</v>
      </c>
      <c r="N6754" s="75">
        <v>19.125000000000004</v>
      </c>
      <c r="O6754" s="75">
        <v>19.125000000000004</v>
      </c>
      <c r="P6754" s="75">
        <v>9.2841249999999995</v>
      </c>
      <c r="Q6754" s="75">
        <v>19.762499999999999</v>
      </c>
    </row>
    <row r="6755" spans="1:17" x14ac:dyDescent="0.2">
      <c r="A6755" s="19">
        <v>30701148</v>
      </c>
      <c r="B6755" s="19" t="s">
        <v>3776</v>
      </c>
      <c r="C6755" s="20">
        <v>85610</v>
      </c>
      <c r="D6755" s="73">
        <v>16.25</v>
      </c>
      <c r="E6755" s="74">
        <v>0</v>
      </c>
      <c r="G6755" s="75">
        <v>45.765275000000003</v>
      </c>
      <c r="H6755" s="75">
        <v>97.417500000000004</v>
      </c>
      <c r="I6755" s="75">
        <v>94.27500000000002</v>
      </c>
      <c r="J6755" s="75">
        <v>89.037499999999994</v>
      </c>
      <c r="K6755" s="75">
        <v>73.324999999999989</v>
      </c>
      <c r="L6755" s="74" t="s">
        <v>674</v>
      </c>
      <c r="M6755" s="75">
        <v>94.27500000000002</v>
      </c>
      <c r="N6755" s="75">
        <v>94.27500000000002</v>
      </c>
      <c r="O6755" s="75">
        <v>94.27500000000002</v>
      </c>
      <c r="P6755" s="75">
        <v>45.765275000000003</v>
      </c>
      <c r="Q6755" s="75">
        <v>97.417500000000004</v>
      </c>
    </row>
    <row r="6756" spans="1:17" x14ac:dyDescent="0.2">
      <c r="A6756" s="19">
        <v>30701262</v>
      </c>
      <c r="B6756" s="19" t="s">
        <v>2707</v>
      </c>
      <c r="C6756" s="20">
        <v>87804</v>
      </c>
      <c r="D6756" s="73">
        <v>56.5</v>
      </c>
      <c r="E6756" s="74">
        <v>0</v>
      </c>
      <c r="G6756" s="75">
        <v>0.908752</v>
      </c>
      <c r="H6756" s="75">
        <v>1.9344000000000001</v>
      </c>
      <c r="I6756" s="75">
        <v>1.8720000000000003</v>
      </c>
      <c r="J6756" s="75">
        <v>1.768</v>
      </c>
      <c r="K6756" s="75">
        <v>1.456</v>
      </c>
      <c r="L6756" s="74" t="s">
        <v>674</v>
      </c>
      <c r="M6756" s="75">
        <v>1.8720000000000003</v>
      </c>
      <c r="N6756" s="75">
        <v>1.8720000000000003</v>
      </c>
      <c r="O6756" s="75">
        <v>1.8720000000000003</v>
      </c>
      <c r="P6756" s="75">
        <v>0.908752</v>
      </c>
      <c r="Q6756" s="75">
        <v>1.9344000000000001</v>
      </c>
    </row>
    <row r="6757" spans="1:17" x14ac:dyDescent="0.2">
      <c r="A6757" s="19">
        <v>32305872</v>
      </c>
      <c r="B6757" s="19" t="s">
        <v>3890</v>
      </c>
      <c r="C6757" s="20">
        <v>87880</v>
      </c>
      <c r="D6757" s="73">
        <v>131</v>
      </c>
      <c r="E6757" s="74">
        <v>0</v>
      </c>
      <c r="G6757" s="75">
        <v>0</v>
      </c>
      <c r="H6757" s="75">
        <v>146.07509999999999</v>
      </c>
      <c r="I6757" s="75">
        <v>141.363</v>
      </c>
      <c r="J6757" s="75">
        <v>133.5095</v>
      </c>
      <c r="K6757" s="75">
        <v>109.94899999999998</v>
      </c>
      <c r="L6757" s="76">
        <v>0</v>
      </c>
      <c r="M6757" s="75">
        <v>141.363</v>
      </c>
      <c r="N6757" s="75">
        <v>141.363</v>
      </c>
      <c r="O6757" s="75">
        <v>141.363</v>
      </c>
      <c r="P6757" s="77">
        <v>0</v>
      </c>
      <c r="Q6757" s="77">
        <v>146.07509999999999</v>
      </c>
    </row>
    <row r="6758" spans="1:17" x14ac:dyDescent="0.2">
      <c r="A6758" s="19">
        <v>32305880</v>
      </c>
      <c r="B6758" s="19" t="s">
        <v>4745</v>
      </c>
      <c r="C6758" s="20">
        <v>81002</v>
      </c>
      <c r="D6758" s="73">
        <v>12.75</v>
      </c>
      <c r="E6758" s="74">
        <v>0</v>
      </c>
      <c r="G6758" s="75">
        <v>0</v>
      </c>
      <c r="H6758" s="75">
        <v>339.60810000000004</v>
      </c>
      <c r="I6758" s="75">
        <v>328.65300000000002</v>
      </c>
      <c r="J6758" s="75">
        <v>310.39449999999999</v>
      </c>
      <c r="K6758" s="75">
        <v>255.619</v>
      </c>
      <c r="L6758" s="76">
        <v>0</v>
      </c>
      <c r="M6758" s="75">
        <v>328.65300000000002</v>
      </c>
      <c r="N6758" s="75">
        <v>328.65300000000002</v>
      </c>
      <c r="O6758" s="75">
        <v>328.65300000000002</v>
      </c>
      <c r="P6758" s="77">
        <v>0</v>
      </c>
      <c r="Q6758" s="77">
        <v>339.60810000000004</v>
      </c>
    </row>
    <row r="6759" spans="1:17" x14ac:dyDescent="0.2">
      <c r="A6759" s="19">
        <v>32306524</v>
      </c>
      <c r="B6759" s="19" t="s">
        <v>3416</v>
      </c>
      <c r="C6759" s="20">
        <v>82962</v>
      </c>
      <c r="D6759" s="73">
        <v>12.75</v>
      </c>
      <c r="E6759" s="74">
        <v>0</v>
      </c>
      <c r="G6759" s="75">
        <v>59.929572999999998</v>
      </c>
      <c r="H6759" s="75">
        <v>127.5681</v>
      </c>
      <c r="I6759" s="75">
        <v>123.453</v>
      </c>
      <c r="J6759" s="75">
        <v>116.59449999999998</v>
      </c>
      <c r="K6759" s="75">
        <v>96.018999999999991</v>
      </c>
      <c r="L6759" s="74" t="s">
        <v>674</v>
      </c>
      <c r="M6759" s="75">
        <v>123.453</v>
      </c>
      <c r="N6759" s="75">
        <v>123.453</v>
      </c>
      <c r="O6759" s="75">
        <v>123.453</v>
      </c>
      <c r="P6759" s="75">
        <v>59.929572999999998</v>
      </c>
      <c r="Q6759" s="75">
        <v>127.5681</v>
      </c>
    </row>
    <row r="6760" spans="1:17" x14ac:dyDescent="0.2">
      <c r="A6760" s="19">
        <v>40101008</v>
      </c>
      <c r="B6760" s="19" t="s">
        <v>3340</v>
      </c>
      <c r="C6760" s="72" t="s">
        <v>49</v>
      </c>
      <c r="D6760" s="73">
        <v>126</v>
      </c>
      <c r="E6760" s="74">
        <v>138.98899999999998</v>
      </c>
      <c r="G6760" s="75">
        <v>0</v>
      </c>
      <c r="H6760" s="75">
        <v>69.880200000000002</v>
      </c>
      <c r="I6760" s="75">
        <v>67.626000000000005</v>
      </c>
      <c r="J6760" s="75">
        <v>63.869</v>
      </c>
      <c r="K6760" s="75">
        <v>52.597999999999999</v>
      </c>
      <c r="L6760" s="76">
        <v>0</v>
      </c>
      <c r="M6760" s="75">
        <v>67.626000000000005</v>
      </c>
      <c r="N6760" s="75">
        <v>67.626000000000005</v>
      </c>
      <c r="O6760" s="75">
        <v>67.626000000000005</v>
      </c>
      <c r="P6760" s="77">
        <v>0</v>
      </c>
      <c r="Q6760" s="77">
        <v>69.880200000000002</v>
      </c>
    </row>
    <row r="6761" spans="1:17" x14ac:dyDescent="0.2">
      <c r="A6761" s="19">
        <v>40101016</v>
      </c>
      <c r="B6761" s="19" t="s">
        <v>3336</v>
      </c>
      <c r="C6761" s="72" t="s">
        <v>49</v>
      </c>
      <c r="D6761" s="73">
        <v>375.5</v>
      </c>
      <c r="E6761" s="74">
        <v>138.98899999999998</v>
      </c>
      <c r="G6761" s="75">
        <v>54.729790000000001</v>
      </c>
      <c r="H6761" s="75">
        <v>208.08750000000001</v>
      </c>
      <c r="I6761" s="75">
        <v>201.375</v>
      </c>
      <c r="J6761" s="75">
        <v>190.1875</v>
      </c>
      <c r="K6761" s="75">
        <v>156.625</v>
      </c>
      <c r="L6761" s="76">
        <v>0</v>
      </c>
      <c r="M6761" s="75">
        <v>201.375</v>
      </c>
      <c r="N6761" s="75">
        <v>201.375</v>
      </c>
      <c r="O6761" s="75">
        <v>201.375</v>
      </c>
      <c r="P6761" s="77">
        <v>0</v>
      </c>
      <c r="Q6761" s="77">
        <v>208.08750000000001</v>
      </c>
    </row>
    <row r="6762" spans="1:17" x14ac:dyDescent="0.2">
      <c r="A6762" s="19">
        <v>40101024</v>
      </c>
      <c r="B6762" s="19" t="s">
        <v>3335</v>
      </c>
      <c r="C6762" s="72" t="s">
        <v>49</v>
      </c>
      <c r="D6762" s="73">
        <v>375.5</v>
      </c>
      <c r="E6762" s="74">
        <v>138.98899999999998</v>
      </c>
      <c r="G6762" s="75">
        <v>7.270016</v>
      </c>
      <c r="H6762" s="75">
        <v>15.475200000000001</v>
      </c>
      <c r="I6762" s="75">
        <v>14.976000000000003</v>
      </c>
      <c r="J6762" s="75">
        <v>14.144</v>
      </c>
      <c r="K6762" s="75">
        <v>11.648</v>
      </c>
      <c r="L6762" s="74" t="s">
        <v>674</v>
      </c>
      <c r="M6762" s="75">
        <v>14.976000000000003</v>
      </c>
      <c r="N6762" s="75">
        <v>14.976000000000003</v>
      </c>
      <c r="O6762" s="75">
        <v>14.976000000000003</v>
      </c>
      <c r="P6762" s="75">
        <v>7.270016</v>
      </c>
      <c r="Q6762" s="75">
        <v>15.475200000000001</v>
      </c>
    </row>
    <row r="6763" spans="1:17" x14ac:dyDescent="0.2">
      <c r="A6763" s="19">
        <v>40101032</v>
      </c>
      <c r="B6763" s="19" t="s">
        <v>3334</v>
      </c>
      <c r="C6763" s="72" t="s">
        <v>49</v>
      </c>
      <c r="D6763" s="73">
        <v>375.5</v>
      </c>
      <c r="E6763" s="74">
        <v>138.98899999999998</v>
      </c>
      <c r="G6763" s="75">
        <v>28.625688</v>
      </c>
      <c r="H6763" s="75">
        <v>60.933599999999998</v>
      </c>
      <c r="I6763" s="75">
        <v>58.968000000000004</v>
      </c>
      <c r="J6763" s="75">
        <v>55.691999999999993</v>
      </c>
      <c r="K6763" s="75">
        <v>45.863999999999997</v>
      </c>
      <c r="L6763" s="74" t="s">
        <v>674</v>
      </c>
      <c r="M6763" s="75">
        <v>58.968000000000004</v>
      </c>
      <c r="N6763" s="75">
        <v>58.968000000000004</v>
      </c>
      <c r="O6763" s="75">
        <v>58.968000000000004</v>
      </c>
      <c r="P6763" s="75">
        <v>28.625688</v>
      </c>
      <c r="Q6763" s="75">
        <v>60.933599999999998</v>
      </c>
    </row>
    <row r="6764" spans="1:17" x14ac:dyDescent="0.2">
      <c r="A6764" s="19">
        <v>40101040</v>
      </c>
      <c r="B6764" s="19" t="s">
        <v>3333</v>
      </c>
      <c r="C6764" s="72" t="s">
        <v>49</v>
      </c>
      <c r="D6764" s="73">
        <v>375.5</v>
      </c>
      <c r="E6764" s="74">
        <v>138.98899999999998</v>
      </c>
      <c r="G6764" s="75">
        <v>220.38293000000002</v>
      </c>
      <c r="H6764" s="75">
        <v>129.19559999999998</v>
      </c>
      <c r="I6764" s="75">
        <v>125.02799999999999</v>
      </c>
      <c r="J6764" s="75">
        <v>118.08199999999998</v>
      </c>
      <c r="K6764" s="75">
        <v>97.243999999999986</v>
      </c>
      <c r="L6764" s="76">
        <v>104.337</v>
      </c>
      <c r="M6764" s="75">
        <v>125.02799999999999</v>
      </c>
      <c r="N6764" s="75">
        <v>125.02799999999999</v>
      </c>
      <c r="O6764" s="75">
        <v>125.02799999999999</v>
      </c>
      <c r="P6764" s="77">
        <v>97.243999999999986</v>
      </c>
      <c r="Q6764" s="77">
        <v>220.38293000000002</v>
      </c>
    </row>
    <row r="6765" spans="1:17" x14ac:dyDescent="0.2">
      <c r="A6765" s="19">
        <v>40101057</v>
      </c>
      <c r="B6765" s="19" t="s">
        <v>2210</v>
      </c>
      <c r="C6765" s="72" t="s">
        <v>49</v>
      </c>
      <c r="D6765" s="73">
        <v>126</v>
      </c>
      <c r="E6765" s="74">
        <v>138.98899999999998</v>
      </c>
      <c r="G6765" s="75">
        <v>16.165300000000002</v>
      </c>
      <c r="H6765" s="75">
        <v>34.410000000000004</v>
      </c>
      <c r="I6765" s="75">
        <v>33.300000000000004</v>
      </c>
      <c r="J6765" s="75">
        <v>31.45</v>
      </c>
      <c r="K6765" s="75">
        <v>25.9</v>
      </c>
      <c r="L6765" s="74" t="s">
        <v>674</v>
      </c>
      <c r="M6765" s="75">
        <v>33.300000000000004</v>
      </c>
      <c r="N6765" s="75">
        <v>33.300000000000004</v>
      </c>
      <c r="O6765" s="75">
        <v>33.300000000000004</v>
      </c>
      <c r="P6765" s="75">
        <v>16.165300000000002</v>
      </c>
      <c r="Q6765" s="75">
        <v>34.410000000000004</v>
      </c>
    </row>
    <row r="6766" spans="1:17" x14ac:dyDescent="0.2">
      <c r="A6766" s="19">
        <v>40101065</v>
      </c>
      <c r="B6766" s="19" t="s">
        <v>2209</v>
      </c>
      <c r="C6766" s="72" t="s">
        <v>49</v>
      </c>
      <c r="D6766" s="73">
        <v>375.5</v>
      </c>
      <c r="E6766" s="74">
        <v>138.98899999999998</v>
      </c>
      <c r="G6766" s="75">
        <v>12.451650000000001</v>
      </c>
      <c r="H6766" s="75">
        <v>26.505000000000003</v>
      </c>
      <c r="I6766" s="75">
        <v>25.650000000000002</v>
      </c>
      <c r="J6766" s="75">
        <v>24.224999999999998</v>
      </c>
      <c r="K6766" s="75">
        <v>19.95</v>
      </c>
      <c r="L6766" s="74" t="s">
        <v>674</v>
      </c>
      <c r="M6766" s="75">
        <v>25.650000000000002</v>
      </c>
      <c r="N6766" s="75">
        <v>25.650000000000002</v>
      </c>
      <c r="O6766" s="75">
        <v>25.650000000000002</v>
      </c>
      <c r="P6766" s="75">
        <v>12.451650000000001</v>
      </c>
      <c r="Q6766" s="75">
        <v>26.505000000000003</v>
      </c>
    </row>
    <row r="6767" spans="1:17" x14ac:dyDescent="0.2">
      <c r="A6767" s="19">
        <v>40101073</v>
      </c>
      <c r="B6767" s="19" t="s">
        <v>376</v>
      </c>
      <c r="C6767" s="72" t="s">
        <v>49</v>
      </c>
      <c r="D6767" s="73">
        <v>375.5</v>
      </c>
      <c r="E6767" s="74">
        <v>138.98899999999998</v>
      </c>
      <c r="G6767" s="75">
        <v>826.96432000000004</v>
      </c>
      <c r="H6767" s="75">
        <v>1760.3040000000001</v>
      </c>
      <c r="I6767" s="75">
        <v>1703.5200000000002</v>
      </c>
      <c r="J6767" s="75">
        <v>1608.8799999999999</v>
      </c>
      <c r="K6767" s="75">
        <v>1324.9599999999998</v>
      </c>
      <c r="L6767" s="74" t="s">
        <v>674</v>
      </c>
      <c r="M6767" s="75">
        <v>1703.5200000000002</v>
      </c>
      <c r="N6767" s="75">
        <v>1703.5200000000002</v>
      </c>
      <c r="O6767" s="75">
        <v>1703.5200000000002</v>
      </c>
      <c r="P6767" s="75">
        <v>826.96432000000004</v>
      </c>
      <c r="Q6767" s="75">
        <v>1760.3040000000001</v>
      </c>
    </row>
    <row r="6768" spans="1:17" x14ac:dyDescent="0.2">
      <c r="A6768" s="19">
        <v>40101081</v>
      </c>
      <c r="B6768" s="19" t="s">
        <v>375</v>
      </c>
      <c r="C6768" s="72" t="s">
        <v>49</v>
      </c>
      <c r="D6768" s="73">
        <v>375.5</v>
      </c>
      <c r="E6768" s="74">
        <v>138.98899999999998</v>
      </c>
      <c r="G6768" s="75">
        <v>93.244050000000001</v>
      </c>
      <c r="H6768" s="75">
        <v>391.29750000000001</v>
      </c>
      <c r="I6768" s="75">
        <v>378.67500000000001</v>
      </c>
      <c r="J6768" s="75">
        <v>357.63749999999999</v>
      </c>
      <c r="K6768" s="75">
        <v>294.52499999999998</v>
      </c>
      <c r="L6768" s="76">
        <v>71.829000000000008</v>
      </c>
      <c r="M6768" s="75">
        <v>378.67500000000001</v>
      </c>
      <c r="N6768" s="75">
        <v>378.67500000000001</v>
      </c>
      <c r="O6768" s="75">
        <v>378.67500000000001</v>
      </c>
      <c r="P6768" s="77">
        <v>71.829000000000008</v>
      </c>
      <c r="Q6768" s="77">
        <v>391.29750000000001</v>
      </c>
    </row>
    <row r="6769" spans="1:17" x14ac:dyDescent="0.2">
      <c r="A6769" s="19">
        <v>40101099</v>
      </c>
      <c r="B6769" s="19" t="s">
        <v>2207</v>
      </c>
      <c r="C6769" s="72" t="s">
        <v>49</v>
      </c>
      <c r="D6769" s="73">
        <v>375.5</v>
      </c>
      <c r="E6769" s="74">
        <v>138.98899999999998</v>
      </c>
      <c r="G6769" s="75">
        <v>93.244050000000001</v>
      </c>
      <c r="H6769" s="75">
        <v>380.60250000000002</v>
      </c>
      <c r="I6769" s="75">
        <v>368.32499999999999</v>
      </c>
      <c r="J6769" s="75">
        <v>347.86250000000001</v>
      </c>
      <c r="K6769" s="75">
        <v>286.47499999999997</v>
      </c>
      <c r="L6769" s="76">
        <v>71.829000000000008</v>
      </c>
      <c r="M6769" s="75">
        <v>368.32499999999999</v>
      </c>
      <c r="N6769" s="75">
        <v>368.32499999999999</v>
      </c>
      <c r="O6769" s="75">
        <v>368.32499999999999</v>
      </c>
      <c r="P6769" s="77">
        <v>71.829000000000008</v>
      </c>
      <c r="Q6769" s="77">
        <v>380.60250000000002</v>
      </c>
    </row>
    <row r="6770" spans="1:17" x14ac:dyDescent="0.2">
      <c r="A6770" s="19">
        <v>40101107</v>
      </c>
      <c r="B6770" s="19" t="s">
        <v>417</v>
      </c>
      <c r="C6770" s="72" t="s">
        <v>45</v>
      </c>
      <c r="D6770" s="73">
        <v>340.25</v>
      </c>
      <c r="E6770" s="74">
        <v>143.83049999999997</v>
      </c>
      <c r="G6770" s="75">
        <v>0</v>
      </c>
      <c r="H6770" s="75">
        <v>410.74380000000002</v>
      </c>
      <c r="I6770" s="75">
        <v>397.49400000000003</v>
      </c>
      <c r="J6770" s="75">
        <v>375.411</v>
      </c>
      <c r="K6770" s="75">
        <v>309.16199999999998</v>
      </c>
      <c r="L6770" s="76">
        <v>0</v>
      </c>
      <c r="M6770" s="75">
        <v>397.49400000000003</v>
      </c>
      <c r="N6770" s="75">
        <v>397.49400000000003</v>
      </c>
      <c r="O6770" s="75">
        <v>397.49400000000003</v>
      </c>
      <c r="P6770" s="77">
        <v>0</v>
      </c>
      <c r="Q6770" s="77">
        <v>410.74380000000002</v>
      </c>
    </row>
    <row r="6771" spans="1:17" x14ac:dyDescent="0.2">
      <c r="A6771" s="19">
        <v>40101115</v>
      </c>
      <c r="B6771" s="19" t="s">
        <v>1851</v>
      </c>
      <c r="C6771" s="20">
        <v>11042</v>
      </c>
      <c r="D6771" s="73">
        <v>791</v>
      </c>
      <c r="E6771" s="74">
        <v>429.03049999999996</v>
      </c>
      <c r="G6771" s="75">
        <v>0</v>
      </c>
      <c r="H6771" s="75">
        <v>433.57530000000003</v>
      </c>
      <c r="I6771" s="75">
        <v>419.589</v>
      </c>
      <c r="J6771" s="75">
        <v>396.27849999999995</v>
      </c>
      <c r="K6771" s="75">
        <v>326.34699999999998</v>
      </c>
      <c r="L6771" s="76">
        <v>0</v>
      </c>
      <c r="M6771" s="75">
        <v>419.589</v>
      </c>
      <c r="N6771" s="75">
        <v>419.589</v>
      </c>
      <c r="O6771" s="75">
        <v>419.589</v>
      </c>
      <c r="P6771" s="77">
        <v>0</v>
      </c>
      <c r="Q6771" s="77">
        <v>433.57530000000003</v>
      </c>
    </row>
    <row r="6772" spans="1:17" x14ac:dyDescent="0.2">
      <c r="A6772" s="19">
        <v>40101123</v>
      </c>
      <c r="B6772" s="19" t="s">
        <v>1849</v>
      </c>
      <c r="C6772" s="20">
        <v>11043</v>
      </c>
      <c r="D6772" s="73">
        <v>1130</v>
      </c>
      <c r="E6772" s="74">
        <v>668.09249999999997</v>
      </c>
      <c r="G6772" s="75">
        <v>93.244050000000001</v>
      </c>
      <c r="H6772" s="75">
        <v>121.2813</v>
      </c>
      <c r="I6772" s="75">
        <v>117.369</v>
      </c>
      <c r="J6772" s="75">
        <v>110.84849999999999</v>
      </c>
      <c r="K6772" s="75">
        <v>91.286999999999992</v>
      </c>
      <c r="L6772" s="76">
        <v>71.829000000000008</v>
      </c>
      <c r="M6772" s="75">
        <v>117.369</v>
      </c>
      <c r="N6772" s="75">
        <v>117.369</v>
      </c>
      <c r="O6772" s="75">
        <v>117.369</v>
      </c>
      <c r="P6772" s="77">
        <v>71.829000000000008</v>
      </c>
      <c r="Q6772" s="77">
        <v>121.2813</v>
      </c>
    </row>
    <row r="6773" spans="1:17" x14ac:dyDescent="0.2">
      <c r="A6773" s="19">
        <v>40101131</v>
      </c>
      <c r="B6773" s="19" t="s">
        <v>1848</v>
      </c>
      <c r="C6773" s="20">
        <v>11044</v>
      </c>
      <c r="D6773" s="73">
        <v>3632</v>
      </c>
      <c r="E6773" s="74">
        <v>1724.4824999999998</v>
      </c>
      <c r="G6773" s="75">
        <v>93.244050000000001</v>
      </c>
      <c r="H6773" s="75">
        <v>410.74380000000002</v>
      </c>
      <c r="I6773" s="75">
        <v>397.49400000000003</v>
      </c>
      <c r="J6773" s="75">
        <v>375.411</v>
      </c>
      <c r="K6773" s="75">
        <v>309.16199999999998</v>
      </c>
      <c r="L6773" s="76">
        <v>71.829000000000008</v>
      </c>
      <c r="M6773" s="75">
        <v>397.49400000000003</v>
      </c>
      <c r="N6773" s="75">
        <v>397.49400000000003</v>
      </c>
      <c r="O6773" s="75">
        <v>397.49400000000003</v>
      </c>
      <c r="P6773" s="77">
        <v>71.829000000000008</v>
      </c>
      <c r="Q6773" s="77">
        <v>410.74380000000002</v>
      </c>
    </row>
    <row r="6774" spans="1:17" x14ac:dyDescent="0.2">
      <c r="A6774" s="19">
        <v>40101149</v>
      </c>
      <c r="B6774" s="19" t="s">
        <v>1846</v>
      </c>
      <c r="C6774" s="20">
        <v>11045</v>
      </c>
      <c r="D6774" s="73">
        <v>452.25</v>
      </c>
      <c r="E6774" s="74">
        <v>0</v>
      </c>
      <c r="G6774" s="75">
        <v>93.244050000000001</v>
      </c>
      <c r="H6774" s="75">
        <v>380.60250000000002</v>
      </c>
      <c r="I6774" s="75">
        <v>368.32499999999999</v>
      </c>
      <c r="J6774" s="75">
        <v>347.86250000000001</v>
      </c>
      <c r="K6774" s="75">
        <v>286.47499999999997</v>
      </c>
      <c r="L6774" s="76">
        <v>71.829000000000008</v>
      </c>
      <c r="M6774" s="75">
        <v>368.32499999999999</v>
      </c>
      <c r="N6774" s="75">
        <v>368.32499999999999</v>
      </c>
      <c r="O6774" s="75">
        <v>368.32499999999999</v>
      </c>
      <c r="P6774" s="77">
        <v>71.829000000000008</v>
      </c>
      <c r="Q6774" s="77">
        <v>380.60250000000002</v>
      </c>
    </row>
    <row r="6775" spans="1:17" x14ac:dyDescent="0.2">
      <c r="A6775" s="19">
        <v>40101156</v>
      </c>
      <c r="B6775" s="19" t="s">
        <v>1844</v>
      </c>
      <c r="C6775" s="20">
        <v>11046</v>
      </c>
      <c r="D6775" s="73">
        <v>969.5</v>
      </c>
      <c r="E6775" s="74">
        <v>0</v>
      </c>
      <c r="G6775" s="75">
        <v>110.46711000000001</v>
      </c>
      <c r="H6775" s="75">
        <v>404.55</v>
      </c>
      <c r="I6775" s="75">
        <v>391.5</v>
      </c>
      <c r="J6775" s="75">
        <v>369.75</v>
      </c>
      <c r="K6775" s="75">
        <v>304.5</v>
      </c>
      <c r="L6775" s="76">
        <v>71.829000000000008</v>
      </c>
      <c r="M6775" s="75">
        <v>391.5</v>
      </c>
      <c r="N6775" s="75">
        <v>391.5</v>
      </c>
      <c r="O6775" s="75">
        <v>391.5</v>
      </c>
      <c r="P6775" s="77">
        <v>71.829000000000008</v>
      </c>
      <c r="Q6775" s="77">
        <v>404.55</v>
      </c>
    </row>
    <row r="6776" spans="1:17" x14ac:dyDescent="0.2">
      <c r="A6776" s="19">
        <v>40101164</v>
      </c>
      <c r="B6776" s="19" t="s">
        <v>1843</v>
      </c>
      <c r="C6776" s="20">
        <v>11047</v>
      </c>
      <c r="D6776" s="73">
        <v>1580.5</v>
      </c>
      <c r="E6776" s="74">
        <v>0</v>
      </c>
      <c r="G6776" s="75">
        <v>110.46711000000001</v>
      </c>
      <c r="H6776" s="75">
        <v>398.27250000000004</v>
      </c>
      <c r="I6776" s="75">
        <v>385.42500000000001</v>
      </c>
      <c r="J6776" s="75">
        <v>364.01249999999999</v>
      </c>
      <c r="K6776" s="75">
        <v>299.77499999999998</v>
      </c>
      <c r="L6776" s="76">
        <v>71.829000000000008</v>
      </c>
      <c r="M6776" s="75">
        <v>385.42500000000001</v>
      </c>
      <c r="N6776" s="75">
        <v>385.42500000000001</v>
      </c>
      <c r="O6776" s="75">
        <v>385.42500000000001</v>
      </c>
      <c r="P6776" s="77">
        <v>71.829000000000008</v>
      </c>
      <c r="Q6776" s="77">
        <v>398.27250000000004</v>
      </c>
    </row>
    <row r="6777" spans="1:17" x14ac:dyDescent="0.2">
      <c r="A6777" s="19">
        <v>40101172</v>
      </c>
      <c r="B6777" s="19" t="s">
        <v>3833</v>
      </c>
      <c r="C6777" s="20">
        <v>11104</v>
      </c>
      <c r="D6777" s="73">
        <v>253.5</v>
      </c>
      <c r="E6777" s="74">
        <v>429.03049999999996</v>
      </c>
      <c r="G6777" s="75">
        <v>0</v>
      </c>
      <c r="H6777" s="75">
        <v>429.81810000000002</v>
      </c>
      <c r="I6777" s="75">
        <v>415.95300000000003</v>
      </c>
      <c r="J6777" s="75">
        <v>392.84449999999998</v>
      </c>
      <c r="K6777" s="75">
        <v>323.51900000000001</v>
      </c>
      <c r="L6777" s="76">
        <v>0</v>
      </c>
      <c r="M6777" s="75">
        <v>415.95300000000003</v>
      </c>
      <c r="N6777" s="75">
        <v>415.95300000000003</v>
      </c>
      <c r="O6777" s="75">
        <v>415.95300000000003</v>
      </c>
      <c r="P6777" s="77">
        <v>0</v>
      </c>
      <c r="Q6777" s="77">
        <v>429.81810000000002</v>
      </c>
    </row>
    <row r="6778" spans="1:17" x14ac:dyDescent="0.2">
      <c r="A6778" s="19">
        <v>40101180</v>
      </c>
      <c r="B6778" s="19" t="s">
        <v>4193</v>
      </c>
      <c r="C6778" s="20">
        <v>15271</v>
      </c>
      <c r="D6778" s="73">
        <v>4225.75</v>
      </c>
      <c r="E6778" s="74">
        <v>1984.7389999999998</v>
      </c>
      <c r="G6778" s="75">
        <v>0</v>
      </c>
      <c r="H6778" s="75">
        <v>453.65400000000005</v>
      </c>
      <c r="I6778" s="75">
        <v>439.02000000000004</v>
      </c>
      <c r="J6778" s="75">
        <v>414.63</v>
      </c>
      <c r="K6778" s="75">
        <v>341.46</v>
      </c>
      <c r="L6778" s="76">
        <v>0</v>
      </c>
      <c r="M6778" s="75">
        <v>439.02000000000004</v>
      </c>
      <c r="N6778" s="75">
        <v>439.02000000000004</v>
      </c>
      <c r="O6778" s="75">
        <v>439.02000000000004</v>
      </c>
      <c r="P6778" s="77">
        <v>0</v>
      </c>
      <c r="Q6778" s="77">
        <v>453.65400000000005</v>
      </c>
    </row>
    <row r="6779" spans="1:17" x14ac:dyDescent="0.2">
      <c r="A6779" s="19">
        <v>40101198</v>
      </c>
      <c r="B6779" s="19" t="s">
        <v>1197</v>
      </c>
      <c r="C6779" s="20">
        <v>11105</v>
      </c>
      <c r="D6779" s="73">
        <v>424.25</v>
      </c>
      <c r="E6779" s="74">
        <v>0</v>
      </c>
      <c r="G6779" s="75">
        <v>110.46711000000001</v>
      </c>
      <c r="H6779" s="75">
        <v>429.81810000000002</v>
      </c>
      <c r="I6779" s="75">
        <v>415.95300000000003</v>
      </c>
      <c r="J6779" s="75">
        <v>392.84449999999998</v>
      </c>
      <c r="K6779" s="75">
        <v>323.51900000000001</v>
      </c>
      <c r="L6779" s="76">
        <v>71.829000000000008</v>
      </c>
      <c r="M6779" s="75">
        <v>415.95300000000003</v>
      </c>
      <c r="N6779" s="75">
        <v>415.95300000000003</v>
      </c>
      <c r="O6779" s="75">
        <v>415.95300000000003</v>
      </c>
      <c r="P6779" s="77">
        <v>71.829000000000008</v>
      </c>
      <c r="Q6779" s="77">
        <v>429.81810000000002</v>
      </c>
    </row>
    <row r="6780" spans="1:17" x14ac:dyDescent="0.2">
      <c r="A6780" s="19">
        <v>40101206</v>
      </c>
      <c r="B6780" s="19" t="s">
        <v>4191</v>
      </c>
      <c r="C6780" s="20">
        <v>15272</v>
      </c>
      <c r="D6780" s="73">
        <v>351.5</v>
      </c>
      <c r="E6780" s="74">
        <v>0</v>
      </c>
      <c r="G6780" s="75">
        <v>110.46711000000001</v>
      </c>
      <c r="H6780" s="75">
        <v>398.27250000000004</v>
      </c>
      <c r="I6780" s="75">
        <v>385.42500000000001</v>
      </c>
      <c r="J6780" s="75">
        <v>364.01249999999999</v>
      </c>
      <c r="K6780" s="75">
        <v>299.77499999999998</v>
      </c>
      <c r="L6780" s="76">
        <v>71.829000000000008</v>
      </c>
      <c r="M6780" s="75">
        <v>385.42500000000001</v>
      </c>
      <c r="N6780" s="75">
        <v>385.42500000000001</v>
      </c>
      <c r="O6780" s="75">
        <v>385.42500000000001</v>
      </c>
      <c r="P6780" s="77">
        <v>71.829000000000008</v>
      </c>
      <c r="Q6780" s="77">
        <v>398.27250000000004</v>
      </c>
    </row>
    <row r="6781" spans="1:17" x14ac:dyDescent="0.2">
      <c r="A6781" s="19">
        <v>40101214</v>
      </c>
      <c r="B6781" s="19" t="s">
        <v>2967</v>
      </c>
      <c r="C6781" s="20">
        <v>93740</v>
      </c>
      <c r="D6781" s="73">
        <v>184.5</v>
      </c>
      <c r="E6781" s="74">
        <v>167.24449999999999</v>
      </c>
      <c r="G6781" s="75">
        <v>14.103132</v>
      </c>
      <c r="H6781" s="75">
        <v>30.020400000000002</v>
      </c>
      <c r="I6781" s="75">
        <v>29.052000000000007</v>
      </c>
      <c r="J6781" s="75">
        <v>27.437999999999999</v>
      </c>
      <c r="K6781" s="75">
        <v>22.596</v>
      </c>
      <c r="L6781" s="74" t="s">
        <v>674</v>
      </c>
      <c r="M6781" s="75">
        <v>29.052000000000007</v>
      </c>
      <c r="N6781" s="75">
        <v>29.052000000000007</v>
      </c>
      <c r="O6781" s="75">
        <v>29.052000000000007</v>
      </c>
      <c r="P6781" s="75">
        <v>14.103132</v>
      </c>
      <c r="Q6781" s="75">
        <v>30.020400000000002</v>
      </c>
    </row>
    <row r="6782" spans="1:17" x14ac:dyDescent="0.2">
      <c r="A6782" s="19">
        <v>40101222</v>
      </c>
      <c r="B6782" s="19" t="s">
        <v>4192</v>
      </c>
      <c r="C6782" s="20">
        <v>15273</v>
      </c>
      <c r="D6782" s="73">
        <v>5695.5</v>
      </c>
      <c r="E6782" s="74">
        <v>3740.9959999999996</v>
      </c>
      <c r="G6782" s="75">
        <v>9.0875200000000014</v>
      </c>
      <c r="H6782" s="75">
        <v>19.344000000000001</v>
      </c>
      <c r="I6782" s="75">
        <v>18.720000000000002</v>
      </c>
      <c r="J6782" s="75">
        <v>17.68</v>
      </c>
      <c r="K6782" s="75">
        <v>14.559999999999999</v>
      </c>
      <c r="L6782" s="74" t="s">
        <v>674</v>
      </c>
      <c r="M6782" s="75">
        <v>18.720000000000002</v>
      </c>
      <c r="N6782" s="75">
        <v>18.720000000000002</v>
      </c>
      <c r="O6782" s="75">
        <v>18.720000000000002</v>
      </c>
      <c r="P6782" s="75">
        <v>9.0875200000000014</v>
      </c>
      <c r="Q6782" s="75">
        <v>19.344000000000001</v>
      </c>
    </row>
    <row r="6783" spans="1:17" x14ac:dyDescent="0.2">
      <c r="A6783" s="19">
        <v>40101230</v>
      </c>
      <c r="B6783" s="19" t="s">
        <v>1457</v>
      </c>
      <c r="C6783" s="20">
        <v>17250</v>
      </c>
      <c r="D6783" s="73">
        <v>245.5</v>
      </c>
      <c r="E6783" s="74">
        <v>207.667</v>
      </c>
      <c r="G6783" s="75">
        <v>110.46711000000001</v>
      </c>
      <c r="H6783" s="75">
        <v>429.81810000000002</v>
      </c>
      <c r="I6783" s="75">
        <v>415.95300000000003</v>
      </c>
      <c r="J6783" s="75">
        <v>392.84449999999998</v>
      </c>
      <c r="K6783" s="75">
        <v>323.51900000000001</v>
      </c>
      <c r="L6783" s="76">
        <v>71.829000000000008</v>
      </c>
      <c r="M6783" s="75">
        <v>415.95300000000003</v>
      </c>
      <c r="N6783" s="75">
        <v>415.95300000000003</v>
      </c>
      <c r="O6783" s="75">
        <v>415.95300000000003</v>
      </c>
      <c r="P6783" s="77">
        <v>71.829000000000008</v>
      </c>
      <c r="Q6783" s="77">
        <v>429.81810000000002</v>
      </c>
    </row>
    <row r="6784" spans="1:17" x14ac:dyDescent="0.2">
      <c r="A6784" s="19">
        <v>40101248</v>
      </c>
      <c r="B6784" s="19" t="s">
        <v>4196</v>
      </c>
      <c r="C6784" s="20">
        <v>15274</v>
      </c>
      <c r="D6784" s="73">
        <v>917.75</v>
      </c>
      <c r="E6784" s="74">
        <v>0</v>
      </c>
      <c r="G6784" s="75">
        <v>17.475999999999999</v>
      </c>
      <c r="H6784" s="75">
        <v>37.200000000000003</v>
      </c>
      <c r="I6784" s="75">
        <v>36.000000000000007</v>
      </c>
      <c r="J6784" s="75">
        <v>34</v>
      </c>
      <c r="K6784" s="75">
        <v>28</v>
      </c>
      <c r="L6784" s="74" t="s">
        <v>674</v>
      </c>
      <c r="M6784" s="75">
        <v>36.000000000000007</v>
      </c>
      <c r="N6784" s="75">
        <v>36.000000000000007</v>
      </c>
      <c r="O6784" s="75">
        <v>36.000000000000007</v>
      </c>
      <c r="P6784" s="75">
        <v>17.475999999999999</v>
      </c>
      <c r="Q6784" s="75">
        <v>37.200000000000003</v>
      </c>
    </row>
    <row r="6785" spans="1:17" x14ac:dyDescent="0.2">
      <c r="A6785" s="19">
        <v>40101255</v>
      </c>
      <c r="B6785" s="19" t="s">
        <v>3066</v>
      </c>
      <c r="C6785" s="72" t="s">
        <v>414</v>
      </c>
      <c r="D6785" s="73">
        <v>87.25</v>
      </c>
      <c r="E6785" s="74">
        <v>0</v>
      </c>
      <c r="G6785" s="75">
        <v>137.82249999999999</v>
      </c>
      <c r="H6785" s="75">
        <v>764.22750000000008</v>
      </c>
      <c r="I6785" s="75">
        <v>739.57500000000005</v>
      </c>
      <c r="J6785" s="75">
        <v>698.48749999999995</v>
      </c>
      <c r="K6785" s="75">
        <v>575.22499999999991</v>
      </c>
      <c r="L6785" s="76">
        <v>100.872</v>
      </c>
      <c r="M6785" s="75">
        <v>739.57500000000005</v>
      </c>
      <c r="N6785" s="75">
        <v>739.57500000000005</v>
      </c>
      <c r="O6785" s="75">
        <v>739.57500000000005</v>
      </c>
      <c r="P6785" s="77">
        <v>100.872</v>
      </c>
      <c r="Q6785" s="77">
        <v>764.22750000000008</v>
      </c>
    </row>
    <row r="6786" spans="1:17" x14ac:dyDescent="0.2">
      <c r="A6786" s="19">
        <v>40101263</v>
      </c>
      <c r="B6786" s="19" t="s">
        <v>4190</v>
      </c>
      <c r="C6786" s="20">
        <v>15275</v>
      </c>
      <c r="D6786" s="73">
        <v>4225.75</v>
      </c>
      <c r="E6786" s="74">
        <v>1984.7389999999998</v>
      </c>
      <c r="G6786" s="75">
        <v>137.82249999999999</v>
      </c>
      <c r="H6786" s="75">
        <v>764.22750000000008</v>
      </c>
      <c r="I6786" s="75">
        <v>739.57500000000005</v>
      </c>
      <c r="J6786" s="75">
        <v>698.48749999999995</v>
      </c>
      <c r="K6786" s="75">
        <v>575.22499999999991</v>
      </c>
      <c r="L6786" s="76">
        <v>100.872</v>
      </c>
      <c r="M6786" s="75">
        <v>739.57500000000005</v>
      </c>
      <c r="N6786" s="75">
        <v>739.57500000000005</v>
      </c>
      <c r="O6786" s="75">
        <v>739.57500000000005</v>
      </c>
      <c r="P6786" s="77">
        <v>100.872</v>
      </c>
      <c r="Q6786" s="77">
        <v>764.22750000000008</v>
      </c>
    </row>
    <row r="6787" spans="1:17" x14ac:dyDescent="0.2">
      <c r="A6787" s="19">
        <v>40101271</v>
      </c>
      <c r="B6787" s="19" t="s">
        <v>4612</v>
      </c>
      <c r="C6787" s="20">
        <v>29445</v>
      </c>
      <c r="D6787" s="73">
        <v>639.75</v>
      </c>
      <c r="E6787" s="74">
        <v>275.89649999999995</v>
      </c>
      <c r="G6787" s="75">
        <v>102.34984000000001</v>
      </c>
      <c r="H6787" s="75">
        <v>541.95749999999998</v>
      </c>
      <c r="I6787" s="75">
        <v>524.47500000000002</v>
      </c>
      <c r="J6787" s="75">
        <v>495.33749999999998</v>
      </c>
      <c r="K6787" s="75">
        <v>407.92499999999995</v>
      </c>
      <c r="L6787" s="76">
        <v>100.872</v>
      </c>
      <c r="M6787" s="75">
        <v>524.47500000000002</v>
      </c>
      <c r="N6787" s="75">
        <v>524.47500000000002</v>
      </c>
      <c r="O6787" s="75">
        <v>524.47500000000002</v>
      </c>
      <c r="P6787" s="77">
        <v>100.872</v>
      </c>
      <c r="Q6787" s="77">
        <v>541.95749999999998</v>
      </c>
    </row>
    <row r="6788" spans="1:17" x14ac:dyDescent="0.2">
      <c r="A6788" s="19">
        <v>40101289</v>
      </c>
      <c r="B6788" s="19" t="s">
        <v>4189</v>
      </c>
      <c r="C6788" s="20">
        <v>15276</v>
      </c>
      <c r="D6788" s="73">
        <v>450</v>
      </c>
      <c r="E6788" s="74">
        <v>0</v>
      </c>
      <c r="G6788" s="75">
        <v>102.34984000000001</v>
      </c>
      <c r="H6788" s="75">
        <v>541.95749999999998</v>
      </c>
      <c r="I6788" s="75">
        <v>524.47500000000002</v>
      </c>
      <c r="J6788" s="75">
        <v>495.33749999999998</v>
      </c>
      <c r="K6788" s="75">
        <v>407.92499999999995</v>
      </c>
      <c r="L6788" s="76">
        <v>100.872</v>
      </c>
      <c r="M6788" s="75">
        <v>524.47500000000002</v>
      </c>
      <c r="N6788" s="75">
        <v>524.47500000000002</v>
      </c>
      <c r="O6788" s="75">
        <v>524.47500000000002</v>
      </c>
      <c r="P6788" s="77">
        <v>100.872</v>
      </c>
      <c r="Q6788" s="77">
        <v>541.95749999999998</v>
      </c>
    </row>
    <row r="6789" spans="1:17" x14ac:dyDescent="0.2">
      <c r="A6789" s="19">
        <v>40101297</v>
      </c>
      <c r="B6789" s="19" t="s">
        <v>2448</v>
      </c>
      <c r="C6789" s="20">
        <v>82962</v>
      </c>
      <c r="D6789" s="73">
        <v>34</v>
      </c>
      <c r="E6789" s="74">
        <v>0</v>
      </c>
      <c r="G6789" s="75">
        <v>83.092709999999997</v>
      </c>
      <c r="H6789" s="75">
        <v>339.6825</v>
      </c>
      <c r="I6789" s="75">
        <v>328.72500000000002</v>
      </c>
      <c r="J6789" s="75">
        <v>310.46249999999998</v>
      </c>
      <c r="K6789" s="75">
        <v>255.67499999999998</v>
      </c>
      <c r="L6789" s="76">
        <v>71.829000000000008</v>
      </c>
      <c r="M6789" s="75">
        <v>328.72500000000002</v>
      </c>
      <c r="N6789" s="75">
        <v>328.72500000000002</v>
      </c>
      <c r="O6789" s="75">
        <v>328.72500000000002</v>
      </c>
      <c r="P6789" s="77">
        <v>71.829000000000008</v>
      </c>
      <c r="Q6789" s="77">
        <v>339.6825</v>
      </c>
    </row>
    <row r="6790" spans="1:17" x14ac:dyDescent="0.2">
      <c r="A6790" s="19">
        <v>40101305</v>
      </c>
      <c r="B6790" s="19" t="s">
        <v>4195</v>
      </c>
      <c r="C6790" s="20">
        <v>15277</v>
      </c>
      <c r="D6790" s="73">
        <v>5695.5</v>
      </c>
      <c r="E6790" s="74">
        <v>1984.7389999999998</v>
      </c>
      <c r="G6790" s="75">
        <v>83.092709999999997</v>
      </c>
      <c r="H6790" s="75">
        <v>339.6825</v>
      </c>
      <c r="I6790" s="75">
        <v>328.72500000000002</v>
      </c>
      <c r="J6790" s="75">
        <v>310.46249999999998</v>
      </c>
      <c r="K6790" s="75">
        <v>255.67499999999998</v>
      </c>
      <c r="L6790" s="76">
        <v>71.829000000000008</v>
      </c>
      <c r="M6790" s="75">
        <v>328.72500000000002</v>
      </c>
      <c r="N6790" s="75">
        <v>328.72500000000002</v>
      </c>
      <c r="O6790" s="75">
        <v>328.72500000000002</v>
      </c>
      <c r="P6790" s="77">
        <v>71.829000000000008</v>
      </c>
      <c r="Q6790" s="77">
        <v>339.6825</v>
      </c>
    </row>
    <row r="6791" spans="1:17" x14ac:dyDescent="0.2">
      <c r="A6791" s="19">
        <v>40101321</v>
      </c>
      <c r="B6791" s="19" t="s">
        <v>4194</v>
      </c>
      <c r="C6791" s="20">
        <v>15278</v>
      </c>
      <c r="D6791" s="73">
        <v>1095.5</v>
      </c>
      <c r="E6791" s="74">
        <v>0</v>
      </c>
      <c r="G6791" s="75">
        <v>89.175909999999988</v>
      </c>
      <c r="H6791" s="75">
        <v>429.81810000000002</v>
      </c>
      <c r="I6791" s="75">
        <v>415.95300000000003</v>
      </c>
      <c r="J6791" s="75">
        <v>392.84449999999998</v>
      </c>
      <c r="K6791" s="75">
        <v>323.51900000000001</v>
      </c>
      <c r="L6791" s="76">
        <v>71.829000000000008</v>
      </c>
      <c r="M6791" s="75">
        <v>415.95300000000003</v>
      </c>
      <c r="N6791" s="75">
        <v>415.95300000000003</v>
      </c>
      <c r="O6791" s="75">
        <v>415.95300000000003</v>
      </c>
      <c r="P6791" s="77">
        <v>71.829000000000008</v>
      </c>
      <c r="Q6791" s="77">
        <v>429.81810000000002</v>
      </c>
    </row>
    <row r="6792" spans="1:17" x14ac:dyDescent="0.2">
      <c r="A6792" s="19">
        <v>40101339</v>
      </c>
      <c r="B6792" s="19" t="s">
        <v>3908</v>
      </c>
      <c r="C6792" s="20">
        <v>69210</v>
      </c>
      <c r="D6792" s="73">
        <v>107.5</v>
      </c>
      <c r="E6792" s="74">
        <v>66.10199999999999</v>
      </c>
      <c r="G6792" s="75">
        <v>89.175909999999988</v>
      </c>
      <c r="H6792" s="75">
        <v>398.27250000000004</v>
      </c>
      <c r="I6792" s="75">
        <v>385.42500000000001</v>
      </c>
      <c r="J6792" s="75">
        <v>364.01249999999999</v>
      </c>
      <c r="K6792" s="75">
        <v>299.77499999999998</v>
      </c>
      <c r="L6792" s="76">
        <v>71.829000000000008</v>
      </c>
      <c r="M6792" s="75">
        <v>385.42500000000001</v>
      </c>
      <c r="N6792" s="75">
        <v>385.42500000000001</v>
      </c>
      <c r="O6792" s="75">
        <v>385.42500000000001</v>
      </c>
      <c r="P6792" s="77">
        <v>71.829000000000008</v>
      </c>
      <c r="Q6792" s="77">
        <v>398.27250000000004</v>
      </c>
    </row>
    <row r="6793" spans="1:17" x14ac:dyDescent="0.2">
      <c r="A6793" s="19">
        <v>40101347</v>
      </c>
      <c r="B6793" s="19" t="s">
        <v>2995</v>
      </c>
      <c r="C6793" s="20">
        <v>93922</v>
      </c>
      <c r="D6793" s="73">
        <v>153.25</v>
      </c>
      <c r="E6793" s="74">
        <v>133.5265</v>
      </c>
      <c r="G6793" s="75">
        <v>0</v>
      </c>
      <c r="H6793" s="75">
        <v>725.39070000000004</v>
      </c>
      <c r="I6793" s="75">
        <v>701.99099999999999</v>
      </c>
      <c r="J6793" s="75">
        <v>662.99149999999997</v>
      </c>
      <c r="K6793" s="75">
        <v>545.99299999999994</v>
      </c>
      <c r="L6793" s="76">
        <v>0</v>
      </c>
      <c r="M6793" s="75">
        <v>701.99099999999999</v>
      </c>
      <c r="N6793" s="75">
        <v>701.99099999999999</v>
      </c>
      <c r="O6793" s="75">
        <v>701.99099999999999</v>
      </c>
      <c r="P6793" s="77">
        <v>0</v>
      </c>
      <c r="Q6793" s="77">
        <v>725.39070000000004</v>
      </c>
    </row>
    <row r="6794" spans="1:17" x14ac:dyDescent="0.2">
      <c r="A6794" s="19">
        <v>40101354</v>
      </c>
      <c r="B6794" s="19" t="s">
        <v>1579</v>
      </c>
      <c r="C6794" s="20">
        <v>93923</v>
      </c>
      <c r="D6794" s="73">
        <v>249.5</v>
      </c>
      <c r="E6794" s="74">
        <v>167.24449999999999</v>
      </c>
      <c r="G6794" s="75">
        <v>0</v>
      </c>
      <c r="H6794" s="75">
        <v>725.39070000000004</v>
      </c>
      <c r="I6794" s="75">
        <v>701.99099999999999</v>
      </c>
      <c r="J6794" s="75">
        <v>662.99149999999997</v>
      </c>
      <c r="K6794" s="75">
        <v>545.99299999999994</v>
      </c>
      <c r="L6794" s="76">
        <v>0</v>
      </c>
      <c r="M6794" s="75">
        <v>701.99099999999999</v>
      </c>
      <c r="N6794" s="75">
        <v>701.99099999999999</v>
      </c>
      <c r="O6794" s="75">
        <v>701.99099999999999</v>
      </c>
      <c r="P6794" s="77">
        <v>0</v>
      </c>
      <c r="Q6794" s="77">
        <v>725.39070000000004</v>
      </c>
    </row>
    <row r="6795" spans="1:17" x14ac:dyDescent="0.2">
      <c r="A6795" s="19">
        <v>40101362</v>
      </c>
      <c r="B6795" s="19" t="s">
        <v>1850</v>
      </c>
      <c r="C6795" s="20">
        <v>97597</v>
      </c>
      <c r="D6795" s="73">
        <v>253.5</v>
      </c>
      <c r="E6795" s="74">
        <v>207.667</v>
      </c>
      <c r="G6795" s="75">
        <v>0</v>
      </c>
      <c r="H6795" s="75">
        <v>821.98980000000006</v>
      </c>
      <c r="I6795" s="75">
        <v>795.47400000000005</v>
      </c>
      <c r="J6795" s="75">
        <v>751.28099999999995</v>
      </c>
      <c r="K6795" s="75">
        <v>618.702</v>
      </c>
      <c r="L6795" s="76">
        <v>0</v>
      </c>
      <c r="M6795" s="75">
        <v>795.47400000000005</v>
      </c>
      <c r="N6795" s="75">
        <v>795.47400000000005</v>
      </c>
      <c r="O6795" s="75">
        <v>795.47400000000005</v>
      </c>
      <c r="P6795" s="77">
        <v>0</v>
      </c>
      <c r="Q6795" s="77">
        <v>821.98980000000006</v>
      </c>
    </row>
    <row r="6796" spans="1:17" x14ac:dyDescent="0.2">
      <c r="A6796" s="19">
        <v>40101370</v>
      </c>
      <c r="B6796" s="19" t="s">
        <v>672</v>
      </c>
      <c r="C6796" s="20">
        <v>97598</v>
      </c>
      <c r="D6796" s="73">
        <v>245.5</v>
      </c>
      <c r="E6796" s="74">
        <v>0</v>
      </c>
      <c r="G6796" s="75">
        <v>0</v>
      </c>
      <c r="H6796" s="75">
        <v>821.98980000000006</v>
      </c>
      <c r="I6796" s="75">
        <v>795.47400000000005</v>
      </c>
      <c r="J6796" s="75">
        <v>751.28099999999995</v>
      </c>
      <c r="K6796" s="75">
        <v>618.702</v>
      </c>
      <c r="L6796" s="76">
        <v>0</v>
      </c>
      <c r="M6796" s="75">
        <v>795.47400000000005</v>
      </c>
      <c r="N6796" s="75">
        <v>795.47400000000005</v>
      </c>
      <c r="O6796" s="75">
        <v>795.47400000000005</v>
      </c>
      <c r="P6796" s="77">
        <v>0</v>
      </c>
      <c r="Q6796" s="77">
        <v>821.98980000000006</v>
      </c>
    </row>
    <row r="6797" spans="1:17" x14ac:dyDescent="0.2">
      <c r="A6797" s="19">
        <v>40101388</v>
      </c>
      <c r="B6797" s="19" t="s">
        <v>3372</v>
      </c>
      <c r="C6797" s="20">
        <v>97605</v>
      </c>
      <c r="D6797" s="73">
        <v>565.25</v>
      </c>
      <c r="E6797" s="74">
        <v>207.667</v>
      </c>
      <c r="G6797" s="75">
        <v>0</v>
      </c>
      <c r="H6797" s="75">
        <v>725.39070000000004</v>
      </c>
      <c r="I6797" s="75">
        <v>701.99099999999999</v>
      </c>
      <c r="J6797" s="75">
        <v>662.99149999999997</v>
      </c>
      <c r="K6797" s="75">
        <v>545.99299999999994</v>
      </c>
      <c r="L6797" s="76">
        <v>0</v>
      </c>
      <c r="M6797" s="75">
        <v>701.99099999999999</v>
      </c>
      <c r="N6797" s="75">
        <v>701.99099999999999</v>
      </c>
      <c r="O6797" s="75">
        <v>701.99099999999999</v>
      </c>
      <c r="P6797" s="77">
        <v>0</v>
      </c>
      <c r="Q6797" s="77">
        <v>725.39070000000004</v>
      </c>
    </row>
    <row r="6798" spans="1:17" x14ac:dyDescent="0.2">
      <c r="A6798" s="19">
        <v>40101396</v>
      </c>
      <c r="B6798" s="19" t="s">
        <v>3373</v>
      </c>
      <c r="C6798" s="20">
        <v>97606</v>
      </c>
      <c r="D6798" s="73">
        <v>1017</v>
      </c>
      <c r="E6798" s="74">
        <v>429.03049999999996</v>
      </c>
      <c r="G6798" s="75">
        <v>0</v>
      </c>
      <c r="H6798" s="75">
        <v>362.56980000000004</v>
      </c>
      <c r="I6798" s="75">
        <v>350.87400000000002</v>
      </c>
      <c r="J6798" s="75">
        <v>331.38100000000003</v>
      </c>
      <c r="K6798" s="75">
        <v>272.90199999999999</v>
      </c>
      <c r="L6798" s="76">
        <v>0</v>
      </c>
      <c r="M6798" s="75">
        <v>350.87400000000002</v>
      </c>
      <c r="N6798" s="75">
        <v>350.87400000000002</v>
      </c>
      <c r="O6798" s="75">
        <v>350.87400000000002</v>
      </c>
      <c r="P6798" s="77">
        <v>0</v>
      </c>
      <c r="Q6798" s="77">
        <v>362.56980000000004</v>
      </c>
    </row>
    <row r="6799" spans="1:17" x14ac:dyDescent="0.2">
      <c r="A6799" s="19">
        <v>40101404</v>
      </c>
      <c r="B6799" s="19" t="s">
        <v>3361</v>
      </c>
      <c r="C6799" s="20">
        <v>97602</v>
      </c>
      <c r="D6799" s="73">
        <v>257.75</v>
      </c>
      <c r="E6799" s="74">
        <v>207.667</v>
      </c>
      <c r="G6799" s="75">
        <v>0</v>
      </c>
      <c r="H6799" s="75">
        <v>362.56980000000004</v>
      </c>
      <c r="I6799" s="75">
        <v>350.87400000000002</v>
      </c>
      <c r="J6799" s="75">
        <v>331.38100000000003</v>
      </c>
      <c r="K6799" s="75">
        <v>272.90199999999999</v>
      </c>
      <c r="L6799" s="76">
        <v>0</v>
      </c>
      <c r="M6799" s="75">
        <v>350.87400000000002</v>
      </c>
      <c r="N6799" s="75">
        <v>350.87400000000002</v>
      </c>
      <c r="O6799" s="75">
        <v>350.87400000000002</v>
      </c>
      <c r="P6799" s="77">
        <v>0</v>
      </c>
      <c r="Q6799" s="77">
        <v>362.56980000000004</v>
      </c>
    </row>
    <row r="6800" spans="1:17" x14ac:dyDescent="0.2">
      <c r="A6800" s="19">
        <v>40101412</v>
      </c>
      <c r="B6800" s="19" t="s">
        <v>4726</v>
      </c>
      <c r="C6800" s="20">
        <v>29580</v>
      </c>
      <c r="D6800" s="73">
        <v>339.25</v>
      </c>
      <c r="E6800" s="74">
        <v>167.62399999999997</v>
      </c>
      <c r="G6800" s="75">
        <v>0</v>
      </c>
      <c r="H6800" s="75">
        <v>335.96250000000003</v>
      </c>
      <c r="I6800" s="75">
        <v>325.125</v>
      </c>
      <c r="J6800" s="75">
        <v>307.0625</v>
      </c>
      <c r="K6800" s="75">
        <v>252.87499999999997</v>
      </c>
      <c r="L6800" s="76">
        <v>0</v>
      </c>
      <c r="M6800" s="75">
        <v>325.125</v>
      </c>
      <c r="N6800" s="75">
        <v>325.125</v>
      </c>
      <c r="O6800" s="75">
        <v>325.125</v>
      </c>
      <c r="P6800" s="77">
        <v>0</v>
      </c>
      <c r="Q6800" s="77">
        <v>335.96250000000003</v>
      </c>
    </row>
    <row r="6801" spans="1:17" x14ac:dyDescent="0.2">
      <c r="A6801" s="19">
        <v>40101420</v>
      </c>
      <c r="B6801" s="19" t="s">
        <v>3254</v>
      </c>
      <c r="C6801" s="20">
        <v>29581</v>
      </c>
      <c r="D6801" s="73">
        <v>339.25</v>
      </c>
      <c r="E6801" s="74">
        <v>167.62399999999997</v>
      </c>
      <c r="G6801" s="75">
        <v>0</v>
      </c>
      <c r="H6801" s="75">
        <v>362.56980000000004</v>
      </c>
      <c r="I6801" s="75">
        <v>350.87400000000002</v>
      </c>
      <c r="J6801" s="75">
        <v>331.38100000000003</v>
      </c>
      <c r="K6801" s="75">
        <v>272.90199999999999</v>
      </c>
      <c r="L6801" s="76">
        <v>0</v>
      </c>
      <c r="M6801" s="75">
        <v>350.87400000000002</v>
      </c>
      <c r="N6801" s="75">
        <v>350.87400000000002</v>
      </c>
      <c r="O6801" s="75">
        <v>350.87400000000002</v>
      </c>
      <c r="P6801" s="77">
        <v>0</v>
      </c>
      <c r="Q6801" s="77">
        <v>362.56980000000004</v>
      </c>
    </row>
    <row r="6802" spans="1:17" x14ac:dyDescent="0.2">
      <c r="A6802" s="19">
        <v>40101438</v>
      </c>
      <c r="B6802" s="19" t="s">
        <v>2634</v>
      </c>
      <c r="C6802" s="20">
        <v>10060</v>
      </c>
      <c r="D6802" s="73">
        <v>232.5</v>
      </c>
      <c r="E6802" s="74">
        <v>207.667</v>
      </c>
      <c r="G6802" s="75">
        <v>0</v>
      </c>
      <c r="H6802" s="75">
        <v>410.74380000000002</v>
      </c>
      <c r="I6802" s="75">
        <v>397.49400000000003</v>
      </c>
      <c r="J6802" s="75">
        <v>375.411</v>
      </c>
      <c r="K6802" s="75">
        <v>309.16199999999998</v>
      </c>
      <c r="L6802" s="76">
        <v>0</v>
      </c>
      <c r="M6802" s="75">
        <v>397.49400000000003</v>
      </c>
      <c r="N6802" s="75">
        <v>397.49400000000003</v>
      </c>
      <c r="O6802" s="75">
        <v>397.49400000000003</v>
      </c>
      <c r="P6802" s="77">
        <v>0</v>
      </c>
      <c r="Q6802" s="77">
        <v>410.74380000000002</v>
      </c>
    </row>
    <row r="6803" spans="1:17" x14ac:dyDescent="0.2">
      <c r="A6803" s="19">
        <v>40101446</v>
      </c>
      <c r="B6803" s="19" t="s">
        <v>2633</v>
      </c>
      <c r="C6803" s="20">
        <v>10061</v>
      </c>
      <c r="D6803" s="73">
        <v>698.5</v>
      </c>
      <c r="E6803" s="74">
        <v>429.03049999999996</v>
      </c>
      <c r="G6803" s="75">
        <v>0</v>
      </c>
      <c r="H6803" s="75">
        <v>380.60250000000002</v>
      </c>
      <c r="I6803" s="75">
        <v>368.32499999999999</v>
      </c>
      <c r="J6803" s="75">
        <v>347.86250000000001</v>
      </c>
      <c r="K6803" s="75">
        <v>286.47499999999997</v>
      </c>
      <c r="L6803" s="76">
        <v>0</v>
      </c>
      <c r="M6803" s="75">
        <v>368.32499999999999</v>
      </c>
      <c r="N6803" s="75">
        <v>368.32499999999999</v>
      </c>
      <c r="O6803" s="75">
        <v>368.32499999999999</v>
      </c>
      <c r="P6803" s="77">
        <v>0</v>
      </c>
      <c r="Q6803" s="77">
        <v>380.60250000000002</v>
      </c>
    </row>
    <row r="6804" spans="1:17" x14ac:dyDescent="0.2">
      <c r="A6804" s="19">
        <v>40101453</v>
      </c>
      <c r="B6804" s="19" t="s">
        <v>1853</v>
      </c>
      <c r="C6804" s="20">
        <v>11720</v>
      </c>
      <c r="D6804" s="73">
        <v>144.5</v>
      </c>
      <c r="E6804" s="74">
        <v>66.10199999999999</v>
      </c>
      <c r="G6804" s="75">
        <v>0</v>
      </c>
      <c r="H6804" s="75">
        <v>410.74380000000002</v>
      </c>
      <c r="I6804" s="75">
        <v>397.49400000000003</v>
      </c>
      <c r="J6804" s="75">
        <v>375.411</v>
      </c>
      <c r="K6804" s="75">
        <v>309.16199999999998</v>
      </c>
      <c r="L6804" s="76">
        <v>0</v>
      </c>
      <c r="M6804" s="75">
        <v>397.49400000000003</v>
      </c>
      <c r="N6804" s="75">
        <v>397.49400000000003</v>
      </c>
      <c r="O6804" s="75">
        <v>397.49400000000003</v>
      </c>
      <c r="P6804" s="77">
        <v>0</v>
      </c>
      <c r="Q6804" s="77">
        <v>410.74380000000002</v>
      </c>
    </row>
    <row r="6805" spans="1:17" x14ac:dyDescent="0.2">
      <c r="A6805" s="19">
        <v>40101461</v>
      </c>
      <c r="B6805" s="19" t="s">
        <v>1854</v>
      </c>
      <c r="C6805" s="20">
        <v>11721</v>
      </c>
      <c r="D6805" s="73">
        <v>144.5</v>
      </c>
      <c r="E6805" s="74">
        <v>66.10199999999999</v>
      </c>
      <c r="G6805" s="75">
        <v>0</v>
      </c>
      <c r="H6805" s="75">
        <v>362.56980000000004</v>
      </c>
      <c r="I6805" s="75">
        <v>350.87400000000002</v>
      </c>
      <c r="J6805" s="75">
        <v>331.38100000000003</v>
      </c>
      <c r="K6805" s="75">
        <v>272.90199999999999</v>
      </c>
      <c r="L6805" s="76">
        <v>0</v>
      </c>
      <c r="M6805" s="75">
        <v>350.87400000000002</v>
      </c>
      <c r="N6805" s="75">
        <v>350.87400000000002</v>
      </c>
      <c r="O6805" s="75">
        <v>350.87400000000002</v>
      </c>
      <c r="P6805" s="77">
        <v>0</v>
      </c>
      <c r="Q6805" s="77">
        <v>362.56980000000004</v>
      </c>
    </row>
    <row r="6806" spans="1:17" x14ac:dyDescent="0.2">
      <c r="A6806" s="19">
        <v>40101479</v>
      </c>
      <c r="B6806" s="19" t="s">
        <v>2721</v>
      </c>
      <c r="C6806" s="20">
        <v>16000</v>
      </c>
      <c r="D6806" s="73">
        <v>428.5</v>
      </c>
      <c r="E6806" s="74">
        <v>207.667</v>
      </c>
      <c r="G6806" s="75">
        <v>0</v>
      </c>
      <c r="H6806" s="75">
        <v>362.56980000000004</v>
      </c>
      <c r="I6806" s="75">
        <v>350.87400000000002</v>
      </c>
      <c r="J6806" s="75">
        <v>331.38100000000003</v>
      </c>
      <c r="K6806" s="75">
        <v>272.90199999999999</v>
      </c>
      <c r="L6806" s="76">
        <v>0</v>
      </c>
      <c r="M6806" s="75">
        <v>350.87400000000002</v>
      </c>
      <c r="N6806" s="75">
        <v>350.87400000000002</v>
      </c>
      <c r="O6806" s="75">
        <v>350.87400000000002</v>
      </c>
      <c r="P6806" s="77">
        <v>0</v>
      </c>
      <c r="Q6806" s="77">
        <v>362.56980000000004</v>
      </c>
    </row>
    <row r="6807" spans="1:17" x14ac:dyDescent="0.2">
      <c r="A6807" s="19">
        <v>40101487</v>
      </c>
      <c r="B6807" s="19" t="s">
        <v>706</v>
      </c>
      <c r="C6807" s="20">
        <v>16020</v>
      </c>
      <c r="D6807" s="73">
        <v>456.25</v>
      </c>
      <c r="E6807" s="74">
        <v>207.667</v>
      </c>
      <c r="G6807" s="75">
        <v>0</v>
      </c>
      <c r="H6807" s="75">
        <v>335.96250000000003</v>
      </c>
      <c r="I6807" s="75">
        <v>325.125</v>
      </c>
      <c r="J6807" s="75">
        <v>307.0625</v>
      </c>
      <c r="K6807" s="75">
        <v>252.87499999999997</v>
      </c>
      <c r="L6807" s="76">
        <v>0</v>
      </c>
      <c r="M6807" s="75">
        <v>325.125</v>
      </c>
      <c r="N6807" s="75">
        <v>325.125</v>
      </c>
      <c r="O6807" s="75">
        <v>325.125</v>
      </c>
      <c r="P6807" s="77">
        <v>0</v>
      </c>
      <c r="Q6807" s="77">
        <v>335.96250000000003</v>
      </c>
    </row>
    <row r="6808" spans="1:17" x14ac:dyDescent="0.2">
      <c r="A6808" s="19">
        <v>40101495</v>
      </c>
      <c r="B6808" s="19" t="s">
        <v>708</v>
      </c>
      <c r="C6808" s="20">
        <v>16025</v>
      </c>
      <c r="D6808" s="73">
        <v>456.25</v>
      </c>
      <c r="E6808" s="74">
        <v>207.667</v>
      </c>
      <c r="G6808" s="75">
        <v>0</v>
      </c>
      <c r="H6808" s="75">
        <v>362.56980000000004</v>
      </c>
      <c r="I6808" s="75">
        <v>350.87400000000002</v>
      </c>
      <c r="J6808" s="75">
        <v>331.38100000000003</v>
      </c>
      <c r="K6808" s="75">
        <v>272.90199999999999</v>
      </c>
      <c r="L6808" s="76">
        <v>0</v>
      </c>
      <c r="M6808" s="75">
        <v>350.87400000000002</v>
      </c>
      <c r="N6808" s="75">
        <v>350.87400000000002</v>
      </c>
      <c r="O6808" s="75">
        <v>350.87400000000002</v>
      </c>
      <c r="P6808" s="77">
        <v>0</v>
      </c>
      <c r="Q6808" s="77">
        <v>362.56980000000004</v>
      </c>
    </row>
    <row r="6809" spans="1:17" x14ac:dyDescent="0.2">
      <c r="A6809" s="19">
        <v>40101503</v>
      </c>
      <c r="B6809" s="19" t="s">
        <v>707</v>
      </c>
      <c r="C6809" s="20">
        <v>16030</v>
      </c>
      <c r="D6809" s="73">
        <v>601.5</v>
      </c>
      <c r="E6809" s="74">
        <v>429.03049999999996</v>
      </c>
      <c r="G6809" s="75">
        <v>0</v>
      </c>
      <c r="H6809" s="75">
        <v>0</v>
      </c>
      <c r="I6809" s="75">
        <v>0</v>
      </c>
      <c r="J6809" s="75">
        <v>0</v>
      </c>
      <c r="K6809" s="75">
        <v>0</v>
      </c>
      <c r="L6809" s="76">
        <v>0</v>
      </c>
      <c r="M6809" s="75">
        <v>0</v>
      </c>
      <c r="N6809" s="75">
        <v>0</v>
      </c>
      <c r="O6809" s="75">
        <v>0</v>
      </c>
      <c r="P6809" s="77">
        <v>0</v>
      </c>
      <c r="Q6809" s="77">
        <v>0</v>
      </c>
    </row>
    <row r="6810" spans="1:17" x14ac:dyDescent="0.2">
      <c r="A6810" s="19">
        <v>40101511</v>
      </c>
      <c r="B6810" s="19" t="s">
        <v>1852</v>
      </c>
      <c r="C6810" s="20">
        <v>16035</v>
      </c>
      <c r="D6810" s="73">
        <v>480.5</v>
      </c>
      <c r="E6810" s="74">
        <v>429.03049999999996</v>
      </c>
      <c r="G6810" s="75">
        <v>0</v>
      </c>
      <c r="H6810" s="75">
        <v>380.60250000000002</v>
      </c>
      <c r="I6810" s="75">
        <v>368.32499999999999</v>
      </c>
      <c r="J6810" s="75">
        <v>347.86250000000001</v>
      </c>
      <c r="K6810" s="75">
        <v>286.47499999999997</v>
      </c>
      <c r="L6810" s="76">
        <v>0</v>
      </c>
      <c r="M6810" s="75">
        <v>368.32499999999999</v>
      </c>
      <c r="N6810" s="75">
        <v>368.32499999999999</v>
      </c>
      <c r="O6810" s="75">
        <v>368.32499999999999</v>
      </c>
      <c r="P6810" s="77">
        <v>0</v>
      </c>
      <c r="Q6810" s="77">
        <v>380.60250000000002</v>
      </c>
    </row>
    <row r="6811" spans="1:17" x14ac:dyDescent="0.2">
      <c r="A6811" s="19">
        <v>40101529</v>
      </c>
      <c r="B6811" s="19" t="s">
        <v>1193</v>
      </c>
      <c r="C6811" s="20">
        <v>20200</v>
      </c>
      <c r="D6811" s="73">
        <v>3632</v>
      </c>
      <c r="E6811" s="74">
        <v>1724.4824999999998</v>
      </c>
      <c r="G6811" s="75">
        <v>0</v>
      </c>
      <c r="H6811" s="75">
        <v>410.74380000000002</v>
      </c>
      <c r="I6811" s="75">
        <v>397.49400000000003</v>
      </c>
      <c r="J6811" s="75">
        <v>375.411</v>
      </c>
      <c r="K6811" s="75">
        <v>309.16199999999998</v>
      </c>
      <c r="L6811" s="76">
        <v>0</v>
      </c>
      <c r="M6811" s="75">
        <v>397.49400000000003</v>
      </c>
      <c r="N6811" s="75">
        <v>397.49400000000003</v>
      </c>
      <c r="O6811" s="75">
        <v>397.49400000000003</v>
      </c>
      <c r="P6811" s="77">
        <v>0</v>
      </c>
      <c r="Q6811" s="77">
        <v>410.74380000000002</v>
      </c>
    </row>
    <row r="6812" spans="1:17" x14ac:dyDescent="0.2">
      <c r="A6812" s="19">
        <v>40101537</v>
      </c>
      <c r="B6812" s="19" t="s">
        <v>1192</v>
      </c>
      <c r="C6812" s="20">
        <v>20205</v>
      </c>
      <c r="D6812" s="73">
        <v>2549</v>
      </c>
      <c r="E6812" s="74">
        <v>2970.7374999999997</v>
      </c>
      <c r="G6812" s="75">
        <v>188.95940000000002</v>
      </c>
      <c r="H6812" s="75">
        <v>414.75210000000004</v>
      </c>
      <c r="I6812" s="75">
        <v>401.37300000000005</v>
      </c>
      <c r="J6812" s="75">
        <v>379.0745</v>
      </c>
      <c r="K6812" s="75">
        <v>312.17899999999997</v>
      </c>
      <c r="L6812" s="76">
        <v>1235.3399999999999</v>
      </c>
      <c r="M6812" s="75">
        <v>401.37300000000005</v>
      </c>
      <c r="N6812" s="75">
        <v>401.37300000000005</v>
      </c>
      <c r="O6812" s="75">
        <v>401.37300000000005</v>
      </c>
      <c r="P6812" s="77">
        <v>188.95940000000002</v>
      </c>
      <c r="Q6812" s="77">
        <v>1235.3399999999999</v>
      </c>
    </row>
    <row r="6813" spans="1:17" x14ac:dyDescent="0.2">
      <c r="A6813" s="19">
        <v>40101545</v>
      </c>
      <c r="B6813" s="19" t="s">
        <v>1196</v>
      </c>
      <c r="C6813" s="20">
        <v>27613</v>
      </c>
      <c r="D6813" s="73">
        <v>1387.25</v>
      </c>
      <c r="E6813" s="74">
        <v>1724.4824999999998</v>
      </c>
      <c r="G6813" s="75">
        <v>188.95940000000002</v>
      </c>
      <c r="H6813" s="75">
        <v>414.75210000000004</v>
      </c>
      <c r="I6813" s="75">
        <v>401.37300000000005</v>
      </c>
      <c r="J6813" s="75">
        <v>379.0745</v>
      </c>
      <c r="K6813" s="75">
        <v>312.17899999999997</v>
      </c>
      <c r="L6813" s="76">
        <v>1235.3399999999999</v>
      </c>
      <c r="M6813" s="75">
        <v>401.37300000000005</v>
      </c>
      <c r="N6813" s="75">
        <v>401.37300000000005</v>
      </c>
      <c r="O6813" s="75">
        <v>401.37300000000005</v>
      </c>
      <c r="P6813" s="77">
        <v>188.95940000000002</v>
      </c>
      <c r="Q6813" s="77">
        <v>1235.3399999999999</v>
      </c>
    </row>
    <row r="6814" spans="1:17" x14ac:dyDescent="0.2">
      <c r="A6814" s="19">
        <v>40101552</v>
      </c>
      <c r="B6814" s="19" t="s">
        <v>1195</v>
      </c>
      <c r="C6814" s="20">
        <v>27614</v>
      </c>
      <c r="D6814" s="73">
        <v>3486.75</v>
      </c>
      <c r="E6814" s="74">
        <v>2970.7374999999997</v>
      </c>
      <c r="G6814" s="75">
        <v>188.95940000000002</v>
      </c>
      <c r="H6814" s="75">
        <v>414.75210000000004</v>
      </c>
      <c r="I6814" s="75">
        <v>401.37300000000005</v>
      </c>
      <c r="J6814" s="75">
        <v>379.0745</v>
      </c>
      <c r="K6814" s="75">
        <v>312.17899999999997</v>
      </c>
      <c r="L6814" s="76">
        <v>1235.3399999999999</v>
      </c>
      <c r="M6814" s="75">
        <v>401.37300000000005</v>
      </c>
      <c r="N6814" s="75">
        <v>401.37300000000005</v>
      </c>
      <c r="O6814" s="75">
        <v>401.37300000000005</v>
      </c>
      <c r="P6814" s="77">
        <v>188.95940000000002</v>
      </c>
      <c r="Q6814" s="77">
        <v>1235.3399999999999</v>
      </c>
    </row>
    <row r="6815" spans="1:17" x14ac:dyDescent="0.2">
      <c r="A6815" s="19">
        <v>40101560</v>
      </c>
      <c r="B6815" s="19" t="s">
        <v>3253</v>
      </c>
      <c r="C6815" s="20">
        <v>29584</v>
      </c>
      <c r="D6815" s="73">
        <v>185</v>
      </c>
      <c r="E6815" s="74">
        <v>167.62399999999997</v>
      </c>
      <c r="G6815" s="75">
        <v>188.95940000000002</v>
      </c>
      <c r="H6815" s="75">
        <v>450.8175</v>
      </c>
      <c r="I6815" s="75">
        <v>436.27500000000003</v>
      </c>
      <c r="J6815" s="75">
        <v>412.03749999999997</v>
      </c>
      <c r="K6815" s="75">
        <v>339.32499999999999</v>
      </c>
      <c r="L6815" s="76">
        <v>1235.3399999999999</v>
      </c>
      <c r="M6815" s="75">
        <v>436.27500000000003</v>
      </c>
      <c r="N6815" s="75">
        <v>436.27500000000003</v>
      </c>
      <c r="O6815" s="75">
        <v>436.27500000000003</v>
      </c>
      <c r="P6815" s="77">
        <v>188.95940000000002</v>
      </c>
      <c r="Q6815" s="77">
        <v>1235.3399999999999</v>
      </c>
    </row>
    <row r="6816" spans="1:17" x14ac:dyDescent="0.2">
      <c r="A6816" s="19">
        <v>40101586</v>
      </c>
      <c r="B6816" s="19" t="s">
        <v>3255</v>
      </c>
      <c r="C6816" s="20">
        <v>29584</v>
      </c>
      <c r="D6816" s="73">
        <v>185</v>
      </c>
      <c r="E6816" s="74">
        <v>167.62399999999997</v>
      </c>
      <c r="G6816" s="75">
        <v>252.75696000000002</v>
      </c>
      <c r="H6816" s="75">
        <v>570.78750000000002</v>
      </c>
      <c r="I6816" s="75">
        <v>552.375</v>
      </c>
      <c r="J6816" s="75">
        <v>521.6875</v>
      </c>
      <c r="K6816" s="75">
        <v>429.625</v>
      </c>
      <c r="L6816" s="76">
        <v>549.00900000000001</v>
      </c>
      <c r="M6816" s="75">
        <v>552.375</v>
      </c>
      <c r="N6816" s="75">
        <v>552.375</v>
      </c>
      <c r="O6816" s="75">
        <v>552.375</v>
      </c>
      <c r="P6816" s="77">
        <v>252.75696000000002</v>
      </c>
      <c r="Q6816" s="77">
        <v>570.78750000000002</v>
      </c>
    </row>
    <row r="6817" spans="1:17" x14ac:dyDescent="0.2">
      <c r="A6817" s="19">
        <v>40101594</v>
      </c>
      <c r="B6817" s="19" t="s">
        <v>1985</v>
      </c>
      <c r="C6817" s="72"/>
      <c r="D6817" s="73">
        <v>2.25</v>
      </c>
      <c r="E6817" s="74">
        <v>0</v>
      </c>
      <c r="G6817" s="75">
        <v>252.75696000000002</v>
      </c>
      <c r="H6817" s="75">
        <v>525.12450000000001</v>
      </c>
      <c r="I6817" s="75">
        <v>508.185</v>
      </c>
      <c r="J6817" s="75">
        <v>479.95249999999999</v>
      </c>
      <c r="K6817" s="75">
        <v>395.25499999999994</v>
      </c>
      <c r="L6817" s="76">
        <v>549.00900000000001</v>
      </c>
      <c r="M6817" s="75">
        <v>508.185</v>
      </c>
      <c r="N6817" s="75">
        <v>508.185</v>
      </c>
      <c r="O6817" s="75">
        <v>508.185</v>
      </c>
      <c r="P6817" s="77">
        <v>252.75696000000002</v>
      </c>
      <c r="Q6817" s="77">
        <v>549.00900000000001</v>
      </c>
    </row>
    <row r="6818" spans="1:17" x14ac:dyDescent="0.2">
      <c r="A6818" s="19">
        <v>40101602</v>
      </c>
      <c r="B6818" s="19" t="s">
        <v>1358</v>
      </c>
      <c r="C6818" s="72"/>
      <c r="D6818" s="73">
        <v>4.25</v>
      </c>
      <c r="E6818" s="74">
        <v>0</v>
      </c>
      <c r="G6818" s="75">
        <v>252.75696000000002</v>
      </c>
      <c r="H6818" s="75">
        <v>525.12450000000001</v>
      </c>
      <c r="I6818" s="75">
        <v>508.185</v>
      </c>
      <c r="J6818" s="75">
        <v>479.95249999999999</v>
      </c>
      <c r="K6818" s="75">
        <v>395.25499999999994</v>
      </c>
      <c r="L6818" s="76">
        <v>549.00900000000001</v>
      </c>
      <c r="M6818" s="75">
        <v>508.185</v>
      </c>
      <c r="N6818" s="75">
        <v>508.185</v>
      </c>
      <c r="O6818" s="75">
        <v>508.185</v>
      </c>
      <c r="P6818" s="77">
        <v>252.75696000000002</v>
      </c>
      <c r="Q6818" s="77">
        <v>549.00900000000001</v>
      </c>
    </row>
    <row r="6819" spans="1:17" x14ac:dyDescent="0.2">
      <c r="A6819" s="19">
        <v>40101610</v>
      </c>
      <c r="B6819" s="19" t="s">
        <v>1986</v>
      </c>
      <c r="C6819" s="72"/>
      <c r="D6819" s="73">
        <v>4</v>
      </c>
      <c r="E6819" s="74">
        <v>0</v>
      </c>
      <c r="G6819" s="75">
        <v>252.75696000000002</v>
      </c>
      <c r="H6819" s="75">
        <v>525.12450000000001</v>
      </c>
      <c r="I6819" s="75">
        <v>508.185</v>
      </c>
      <c r="J6819" s="75">
        <v>479.95249999999999</v>
      </c>
      <c r="K6819" s="75">
        <v>395.25499999999994</v>
      </c>
      <c r="L6819" s="76">
        <v>549.00900000000001</v>
      </c>
      <c r="M6819" s="75">
        <v>508.185</v>
      </c>
      <c r="N6819" s="75">
        <v>508.185</v>
      </c>
      <c r="O6819" s="75">
        <v>508.185</v>
      </c>
      <c r="P6819" s="77">
        <v>252.75696000000002</v>
      </c>
      <c r="Q6819" s="77">
        <v>549.00900000000001</v>
      </c>
    </row>
    <row r="6820" spans="1:17" x14ac:dyDescent="0.2">
      <c r="A6820" s="19">
        <v>40101628</v>
      </c>
      <c r="B6820" s="19" t="s">
        <v>557</v>
      </c>
      <c r="C6820" s="72"/>
      <c r="D6820" s="73">
        <v>4.25</v>
      </c>
      <c r="E6820" s="74">
        <v>0</v>
      </c>
      <c r="G6820" s="75">
        <v>637.15817000000004</v>
      </c>
      <c r="H6820" s="75">
        <v>1082.1201000000001</v>
      </c>
      <c r="I6820" s="75">
        <v>1047.213</v>
      </c>
      <c r="J6820" s="75">
        <v>989.03449999999987</v>
      </c>
      <c r="K6820" s="75">
        <v>814.49899999999991</v>
      </c>
      <c r="L6820" s="76">
        <v>2087.0009999999997</v>
      </c>
      <c r="M6820" s="75">
        <v>1047.213</v>
      </c>
      <c r="N6820" s="75">
        <v>1047.213</v>
      </c>
      <c r="O6820" s="75">
        <v>1047.213</v>
      </c>
      <c r="P6820" s="77">
        <v>637.15817000000004</v>
      </c>
      <c r="Q6820" s="77">
        <v>2087.0009999999997</v>
      </c>
    </row>
    <row r="6821" spans="1:17" x14ac:dyDescent="0.2">
      <c r="A6821" s="19">
        <v>40101636</v>
      </c>
      <c r="B6821" s="19" t="s">
        <v>1981</v>
      </c>
      <c r="C6821" s="72"/>
      <c r="D6821" s="73">
        <v>17.5</v>
      </c>
      <c r="E6821" s="74">
        <v>0</v>
      </c>
      <c r="G6821" s="75">
        <v>637.15817000000004</v>
      </c>
      <c r="H6821" s="75">
        <v>1082.1201000000001</v>
      </c>
      <c r="I6821" s="75">
        <v>1047.213</v>
      </c>
      <c r="J6821" s="75">
        <v>989.03449999999987</v>
      </c>
      <c r="K6821" s="75">
        <v>814.49899999999991</v>
      </c>
      <c r="L6821" s="76">
        <v>2087.0009999999997</v>
      </c>
      <c r="M6821" s="75">
        <v>1047.213</v>
      </c>
      <c r="N6821" s="75">
        <v>1047.213</v>
      </c>
      <c r="O6821" s="75">
        <v>1047.213</v>
      </c>
      <c r="P6821" s="77">
        <v>637.15817000000004</v>
      </c>
      <c r="Q6821" s="77">
        <v>2087.0009999999997</v>
      </c>
    </row>
    <row r="6822" spans="1:17" x14ac:dyDescent="0.2">
      <c r="A6822" s="19">
        <v>40101644</v>
      </c>
      <c r="B6822" s="19" t="s">
        <v>275</v>
      </c>
      <c r="C6822" s="72"/>
      <c r="D6822" s="73">
        <v>6.5</v>
      </c>
      <c r="E6822" s="74">
        <v>0</v>
      </c>
      <c r="G6822" s="75">
        <v>637.15817000000004</v>
      </c>
      <c r="H6822" s="75">
        <v>1082.1201000000001</v>
      </c>
      <c r="I6822" s="75">
        <v>1047.213</v>
      </c>
      <c r="J6822" s="75">
        <v>989.03449999999987</v>
      </c>
      <c r="K6822" s="75">
        <v>814.49899999999991</v>
      </c>
      <c r="L6822" s="76">
        <v>2087.0009999999997</v>
      </c>
      <c r="M6822" s="75">
        <v>1047.213</v>
      </c>
      <c r="N6822" s="75">
        <v>1047.213</v>
      </c>
      <c r="O6822" s="75">
        <v>1047.213</v>
      </c>
      <c r="P6822" s="77">
        <v>637.15817000000004</v>
      </c>
      <c r="Q6822" s="77">
        <v>2087.0009999999997</v>
      </c>
    </row>
    <row r="6823" spans="1:17" x14ac:dyDescent="0.2">
      <c r="A6823" s="19">
        <v>40101651</v>
      </c>
      <c r="B6823" s="19" t="s">
        <v>561</v>
      </c>
      <c r="C6823" s="72"/>
      <c r="D6823" s="73">
        <v>4.25</v>
      </c>
      <c r="E6823" s="74">
        <v>0</v>
      </c>
      <c r="G6823" s="75">
        <v>313.32281999999998</v>
      </c>
      <c r="H6823" s="75">
        <v>628.68000000000006</v>
      </c>
      <c r="I6823" s="75">
        <v>608.4</v>
      </c>
      <c r="J6823" s="75">
        <v>574.6</v>
      </c>
      <c r="K6823" s="75">
        <v>473.2</v>
      </c>
      <c r="L6823" s="76">
        <v>1235.3399999999999</v>
      </c>
      <c r="M6823" s="75">
        <v>608.4</v>
      </c>
      <c r="N6823" s="75">
        <v>608.4</v>
      </c>
      <c r="O6823" s="75">
        <v>608.4</v>
      </c>
      <c r="P6823" s="77">
        <v>313.32281999999998</v>
      </c>
      <c r="Q6823" s="77">
        <v>1235.3399999999999</v>
      </c>
    </row>
    <row r="6824" spans="1:17" x14ac:dyDescent="0.2">
      <c r="A6824" s="19">
        <v>40101669</v>
      </c>
      <c r="B6824" s="19" t="s">
        <v>778</v>
      </c>
      <c r="C6824" s="72"/>
      <c r="D6824" s="73">
        <v>7.5</v>
      </c>
      <c r="E6824" s="74">
        <v>0</v>
      </c>
      <c r="G6824" s="75">
        <v>313.32281999999998</v>
      </c>
      <c r="H6824" s="75">
        <v>578.38559999999995</v>
      </c>
      <c r="I6824" s="75">
        <v>559.72799999999995</v>
      </c>
      <c r="J6824" s="75">
        <v>528.63199999999995</v>
      </c>
      <c r="K6824" s="75">
        <v>435.34399999999994</v>
      </c>
      <c r="L6824" s="76">
        <v>1235.3399999999999</v>
      </c>
      <c r="M6824" s="75">
        <v>559.72799999999995</v>
      </c>
      <c r="N6824" s="75">
        <v>559.72799999999995</v>
      </c>
      <c r="O6824" s="75">
        <v>559.72799999999995</v>
      </c>
      <c r="P6824" s="77">
        <v>313.32281999999998</v>
      </c>
      <c r="Q6824" s="77">
        <v>1235.3399999999999</v>
      </c>
    </row>
    <row r="6825" spans="1:17" x14ac:dyDescent="0.2">
      <c r="A6825" s="19">
        <v>40101677</v>
      </c>
      <c r="B6825" s="19" t="s">
        <v>449</v>
      </c>
      <c r="C6825" s="72"/>
      <c r="D6825" s="73">
        <v>6.25</v>
      </c>
      <c r="E6825" s="74">
        <v>0</v>
      </c>
      <c r="G6825" s="75">
        <v>313.32281999999998</v>
      </c>
      <c r="H6825" s="75">
        <v>578.38559999999995</v>
      </c>
      <c r="I6825" s="75">
        <v>559.72799999999995</v>
      </c>
      <c r="J6825" s="75">
        <v>528.63199999999995</v>
      </c>
      <c r="K6825" s="75">
        <v>435.34399999999994</v>
      </c>
      <c r="L6825" s="76">
        <v>1235.3399999999999</v>
      </c>
      <c r="M6825" s="75">
        <v>559.72799999999995</v>
      </c>
      <c r="N6825" s="75">
        <v>559.72799999999995</v>
      </c>
      <c r="O6825" s="75">
        <v>559.72799999999995</v>
      </c>
      <c r="P6825" s="77">
        <v>313.32281999999998</v>
      </c>
      <c r="Q6825" s="77">
        <v>1235.3399999999999</v>
      </c>
    </row>
    <row r="6826" spans="1:17" x14ac:dyDescent="0.2">
      <c r="A6826" s="19">
        <v>40101685</v>
      </c>
      <c r="B6826" s="19" t="s">
        <v>804</v>
      </c>
      <c r="C6826" s="72"/>
      <c r="D6826" s="73">
        <v>8.5</v>
      </c>
      <c r="E6826" s="74">
        <v>0</v>
      </c>
      <c r="G6826" s="75">
        <v>313.32281999999998</v>
      </c>
      <c r="H6826" s="75">
        <v>578.38559999999995</v>
      </c>
      <c r="I6826" s="75">
        <v>559.72799999999995</v>
      </c>
      <c r="J6826" s="75">
        <v>528.63199999999995</v>
      </c>
      <c r="K6826" s="75">
        <v>435.34399999999994</v>
      </c>
      <c r="L6826" s="76">
        <v>1235.3399999999999</v>
      </c>
      <c r="M6826" s="75">
        <v>559.72799999999995</v>
      </c>
      <c r="N6826" s="75">
        <v>559.72799999999995</v>
      </c>
      <c r="O6826" s="75">
        <v>559.72799999999995</v>
      </c>
      <c r="P6826" s="77">
        <v>313.32281999999998</v>
      </c>
      <c r="Q6826" s="77">
        <v>1235.3399999999999</v>
      </c>
    </row>
    <row r="6827" spans="1:17" x14ac:dyDescent="0.2">
      <c r="A6827" s="19">
        <v>40101693</v>
      </c>
      <c r="B6827" s="19" t="s">
        <v>448</v>
      </c>
      <c r="C6827" s="72"/>
      <c r="D6827" s="73">
        <v>2.5</v>
      </c>
      <c r="E6827" s="74">
        <v>0</v>
      </c>
      <c r="G6827" s="75">
        <v>359.36503999999996</v>
      </c>
      <c r="H6827" s="75">
        <v>719.82</v>
      </c>
      <c r="I6827" s="75">
        <v>696.6</v>
      </c>
      <c r="J6827" s="75">
        <v>657.9</v>
      </c>
      <c r="K6827" s="75">
        <v>541.79999999999995</v>
      </c>
      <c r="L6827" s="76">
        <v>1235.3399999999999</v>
      </c>
      <c r="M6827" s="75">
        <v>696.6</v>
      </c>
      <c r="N6827" s="75">
        <v>696.6</v>
      </c>
      <c r="O6827" s="75">
        <v>696.6</v>
      </c>
      <c r="P6827" s="77">
        <v>359.36503999999996</v>
      </c>
      <c r="Q6827" s="77">
        <v>1235.3399999999999</v>
      </c>
    </row>
    <row r="6828" spans="1:17" x14ac:dyDescent="0.2">
      <c r="A6828" s="19">
        <v>40101701</v>
      </c>
      <c r="B6828" s="19" t="s">
        <v>168</v>
      </c>
      <c r="C6828" s="72"/>
      <c r="D6828" s="73">
        <v>3.5</v>
      </c>
      <c r="E6828" s="74">
        <v>0</v>
      </c>
      <c r="G6828" s="75">
        <v>359.36503999999996</v>
      </c>
      <c r="H6828" s="75">
        <v>662.23440000000005</v>
      </c>
      <c r="I6828" s="75">
        <v>640.87200000000007</v>
      </c>
      <c r="J6828" s="75">
        <v>605.26800000000003</v>
      </c>
      <c r="K6828" s="75">
        <v>498.45600000000002</v>
      </c>
      <c r="L6828" s="76">
        <v>1235.3399999999999</v>
      </c>
      <c r="M6828" s="75">
        <v>640.87200000000007</v>
      </c>
      <c r="N6828" s="75">
        <v>640.87200000000007</v>
      </c>
      <c r="O6828" s="75">
        <v>640.87200000000007</v>
      </c>
      <c r="P6828" s="77">
        <v>359.36503999999996</v>
      </c>
      <c r="Q6828" s="77">
        <v>1235.3399999999999</v>
      </c>
    </row>
    <row r="6829" spans="1:17" x14ac:dyDescent="0.2">
      <c r="A6829" s="19">
        <v>40101719</v>
      </c>
      <c r="B6829" s="19" t="s">
        <v>774</v>
      </c>
      <c r="C6829" s="72"/>
      <c r="D6829" s="73">
        <v>7.75</v>
      </c>
      <c r="E6829" s="74">
        <v>0</v>
      </c>
      <c r="G6829" s="75">
        <v>359.36503999999996</v>
      </c>
      <c r="H6829" s="75">
        <v>662.23440000000005</v>
      </c>
      <c r="I6829" s="75">
        <v>640.87200000000007</v>
      </c>
      <c r="J6829" s="75">
        <v>605.26800000000003</v>
      </c>
      <c r="K6829" s="75">
        <v>498.45600000000002</v>
      </c>
      <c r="L6829" s="76">
        <v>1235.3399999999999</v>
      </c>
      <c r="M6829" s="75">
        <v>640.87200000000007</v>
      </c>
      <c r="N6829" s="75">
        <v>640.87200000000007</v>
      </c>
      <c r="O6829" s="75">
        <v>640.87200000000007</v>
      </c>
      <c r="P6829" s="77">
        <v>359.36503999999996</v>
      </c>
      <c r="Q6829" s="77">
        <v>1235.3399999999999</v>
      </c>
    </row>
    <row r="6830" spans="1:17" x14ac:dyDescent="0.2">
      <c r="A6830" s="19">
        <v>40101727</v>
      </c>
      <c r="B6830" s="19" t="s">
        <v>775</v>
      </c>
      <c r="C6830" s="72"/>
      <c r="D6830" s="73">
        <v>10</v>
      </c>
      <c r="E6830" s="74">
        <v>0</v>
      </c>
      <c r="G6830" s="75">
        <v>359.36503999999996</v>
      </c>
      <c r="H6830" s="75">
        <v>662.23440000000005</v>
      </c>
      <c r="I6830" s="75">
        <v>640.87200000000007</v>
      </c>
      <c r="J6830" s="75">
        <v>605.26800000000003</v>
      </c>
      <c r="K6830" s="75">
        <v>498.45600000000002</v>
      </c>
      <c r="L6830" s="76">
        <v>1235.3399999999999</v>
      </c>
      <c r="M6830" s="75">
        <v>640.87200000000007</v>
      </c>
      <c r="N6830" s="75">
        <v>640.87200000000007</v>
      </c>
      <c r="O6830" s="75">
        <v>640.87200000000007</v>
      </c>
      <c r="P6830" s="77">
        <v>359.36503999999996</v>
      </c>
      <c r="Q6830" s="77">
        <v>1235.3399999999999</v>
      </c>
    </row>
    <row r="6831" spans="1:17" x14ac:dyDescent="0.2">
      <c r="A6831" s="19">
        <v>40101735</v>
      </c>
      <c r="B6831" s="19" t="s">
        <v>233</v>
      </c>
      <c r="C6831" s="72"/>
      <c r="D6831" s="73">
        <v>14</v>
      </c>
      <c r="E6831" s="74">
        <v>0</v>
      </c>
      <c r="G6831" s="75">
        <v>412.65006999999997</v>
      </c>
      <c r="H6831" s="75">
        <v>836.76750000000004</v>
      </c>
      <c r="I6831" s="75">
        <v>809.77499999999998</v>
      </c>
      <c r="J6831" s="75">
        <v>764.78750000000002</v>
      </c>
      <c r="K6831" s="75">
        <v>629.82499999999993</v>
      </c>
      <c r="L6831" s="76">
        <v>1235.3399999999999</v>
      </c>
      <c r="M6831" s="75">
        <v>809.77499999999998</v>
      </c>
      <c r="N6831" s="75">
        <v>809.77499999999998</v>
      </c>
      <c r="O6831" s="75">
        <v>809.77499999999998</v>
      </c>
      <c r="P6831" s="77">
        <v>412.65006999999997</v>
      </c>
      <c r="Q6831" s="77">
        <v>1235.3399999999999</v>
      </c>
    </row>
    <row r="6832" spans="1:17" x14ac:dyDescent="0.2">
      <c r="A6832" s="19">
        <v>40101743</v>
      </c>
      <c r="B6832" s="19" t="s">
        <v>279</v>
      </c>
      <c r="C6832" s="72"/>
      <c r="D6832" s="73">
        <v>20.25</v>
      </c>
      <c r="E6832" s="74">
        <v>0</v>
      </c>
      <c r="G6832" s="75">
        <v>412.65006999999997</v>
      </c>
      <c r="H6832" s="75">
        <v>769.8261</v>
      </c>
      <c r="I6832" s="75">
        <v>744.99300000000005</v>
      </c>
      <c r="J6832" s="75">
        <v>703.60449999999992</v>
      </c>
      <c r="K6832" s="75">
        <v>579.43899999999996</v>
      </c>
      <c r="L6832" s="76">
        <v>1235.3399999999999</v>
      </c>
      <c r="M6832" s="75">
        <v>744.99300000000005</v>
      </c>
      <c r="N6832" s="75">
        <v>744.99300000000005</v>
      </c>
      <c r="O6832" s="75">
        <v>744.99300000000005</v>
      </c>
      <c r="P6832" s="77">
        <v>412.65006999999997</v>
      </c>
      <c r="Q6832" s="77">
        <v>1235.3399999999999</v>
      </c>
    </row>
    <row r="6833" spans="1:17" x14ac:dyDescent="0.2">
      <c r="A6833" s="19">
        <v>40101750</v>
      </c>
      <c r="B6833" s="19" t="s">
        <v>214</v>
      </c>
      <c r="C6833" s="72"/>
      <c r="D6833" s="73">
        <v>11.75</v>
      </c>
      <c r="E6833" s="74">
        <v>0</v>
      </c>
      <c r="G6833" s="75">
        <v>412.65006999999997</v>
      </c>
      <c r="H6833" s="75">
        <v>769.8261</v>
      </c>
      <c r="I6833" s="75">
        <v>744.99300000000005</v>
      </c>
      <c r="J6833" s="75">
        <v>703.60449999999992</v>
      </c>
      <c r="K6833" s="75">
        <v>579.43899999999996</v>
      </c>
      <c r="L6833" s="76">
        <v>1235.3399999999999</v>
      </c>
      <c r="M6833" s="75">
        <v>744.99300000000005</v>
      </c>
      <c r="N6833" s="75">
        <v>744.99300000000005</v>
      </c>
      <c r="O6833" s="75">
        <v>744.99300000000005</v>
      </c>
      <c r="P6833" s="77">
        <v>412.65006999999997</v>
      </c>
      <c r="Q6833" s="77">
        <v>1235.3399999999999</v>
      </c>
    </row>
    <row r="6834" spans="1:17" x14ac:dyDescent="0.2">
      <c r="A6834" s="19">
        <v>40101768</v>
      </c>
      <c r="B6834" s="19" t="s">
        <v>1357</v>
      </c>
      <c r="C6834" s="72"/>
      <c r="D6834" s="73">
        <v>5</v>
      </c>
      <c r="E6834" s="74">
        <v>0</v>
      </c>
      <c r="G6834" s="75">
        <v>412.65006999999997</v>
      </c>
      <c r="H6834" s="75">
        <v>769.8261</v>
      </c>
      <c r="I6834" s="75">
        <v>744.99300000000005</v>
      </c>
      <c r="J6834" s="75">
        <v>703.60449999999992</v>
      </c>
      <c r="K6834" s="75">
        <v>579.43899999999996</v>
      </c>
      <c r="L6834" s="76">
        <v>1235.3399999999999</v>
      </c>
      <c r="M6834" s="75">
        <v>744.99300000000005</v>
      </c>
      <c r="N6834" s="75">
        <v>744.99300000000005</v>
      </c>
      <c r="O6834" s="75">
        <v>744.99300000000005</v>
      </c>
      <c r="P6834" s="77">
        <v>412.65006999999997</v>
      </c>
      <c r="Q6834" s="77">
        <v>1235.3399999999999</v>
      </c>
    </row>
    <row r="6835" spans="1:17" x14ac:dyDescent="0.2">
      <c r="A6835" s="19">
        <v>40101776</v>
      </c>
      <c r="B6835" s="19" t="s">
        <v>181</v>
      </c>
      <c r="C6835" s="72"/>
      <c r="D6835" s="73">
        <v>14.75</v>
      </c>
      <c r="E6835" s="74">
        <v>0</v>
      </c>
      <c r="G6835" s="75">
        <v>637.15817000000004</v>
      </c>
      <c r="H6835" s="75">
        <v>1176.2175</v>
      </c>
      <c r="I6835" s="75">
        <v>1138.2750000000001</v>
      </c>
      <c r="J6835" s="75">
        <v>1075.0374999999999</v>
      </c>
      <c r="K6835" s="75">
        <v>885.32499999999993</v>
      </c>
      <c r="L6835" s="76">
        <v>2087.0009999999997</v>
      </c>
      <c r="M6835" s="75">
        <v>1138.2750000000001</v>
      </c>
      <c r="N6835" s="75">
        <v>1138.2750000000001</v>
      </c>
      <c r="O6835" s="75">
        <v>1138.2750000000001</v>
      </c>
      <c r="P6835" s="77">
        <v>637.15817000000004</v>
      </c>
      <c r="Q6835" s="77">
        <v>2087.0009999999997</v>
      </c>
    </row>
    <row r="6836" spans="1:17" x14ac:dyDescent="0.2">
      <c r="A6836" s="19">
        <v>40101784</v>
      </c>
      <c r="B6836" s="19" t="s">
        <v>321</v>
      </c>
      <c r="C6836" s="72"/>
      <c r="D6836" s="73">
        <v>1.5</v>
      </c>
      <c r="E6836" s="74">
        <v>0</v>
      </c>
      <c r="G6836" s="75">
        <v>71.952849999999998</v>
      </c>
      <c r="H6836" s="75">
        <v>366.5874</v>
      </c>
      <c r="I6836" s="75">
        <v>354.762</v>
      </c>
      <c r="J6836" s="75">
        <v>335.053</v>
      </c>
      <c r="K6836" s="75">
        <v>275.92599999999999</v>
      </c>
      <c r="L6836" s="76">
        <v>100.872</v>
      </c>
      <c r="M6836" s="75">
        <v>354.762</v>
      </c>
      <c r="N6836" s="75">
        <v>354.762</v>
      </c>
      <c r="O6836" s="75">
        <v>354.762</v>
      </c>
      <c r="P6836" s="77">
        <v>71.952849999999998</v>
      </c>
      <c r="Q6836" s="77">
        <v>366.5874</v>
      </c>
    </row>
    <row r="6837" spans="1:17" x14ac:dyDescent="0.2">
      <c r="A6837" s="19">
        <v>40101792</v>
      </c>
      <c r="B6837" s="19" t="s">
        <v>277</v>
      </c>
      <c r="C6837" s="72"/>
      <c r="D6837" s="73">
        <v>240.5</v>
      </c>
      <c r="E6837" s="74">
        <v>0</v>
      </c>
      <c r="G6837" s="75">
        <v>71.952849999999998</v>
      </c>
      <c r="H6837" s="75">
        <v>339.6825</v>
      </c>
      <c r="I6837" s="75">
        <v>328.72500000000002</v>
      </c>
      <c r="J6837" s="75">
        <v>310.46249999999998</v>
      </c>
      <c r="K6837" s="75">
        <v>255.67499999999998</v>
      </c>
      <c r="L6837" s="76">
        <v>100.872</v>
      </c>
      <c r="M6837" s="75">
        <v>328.72500000000002</v>
      </c>
      <c r="N6837" s="75">
        <v>328.72500000000002</v>
      </c>
      <c r="O6837" s="75">
        <v>328.72500000000002</v>
      </c>
      <c r="P6837" s="77">
        <v>71.952849999999998</v>
      </c>
      <c r="Q6837" s="77">
        <v>339.6825</v>
      </c>
    </row>
    <row r="6838" spans="1:17" x14ac:dyDescent="0.2">
      <c r="A6838" s="19">
        <v>40101800</v>
      </c>
      <c r="B6838" s="19" t="s">
        <v>4028</v>
      </c>
      <c r="C6838" s="72"/>
      <c r="D6838" s="73">
        <v>44</v>
      </c>
      <c r="E6838" s="74">
        <v>0</v>
      </c>
      <c r="G6838" s="75">
        <v>180.38588999999999</v>
      </c>
      <c r="H6838" s="75">
        <v>631.55370000000005</v>
      </c>
      <c r="I6838" s="75">
        <v>611.18100000000004</v>
      </c>
      <c r="J6838" s="75">
        <v>577.22649999999999</v>
      </c>
      <c r="K6838" s="75">
        <v>475.363</v>
      </c>
      <c r="L6838" s="76">
        <v>100.872</v>
      </c>
      <c r="M6838" s="75">
        <v>611.18100000000004</v>
      </c>
      <c r="N6838" s="75">
        <v>611.18100000000004</v>
      </c>
      <c r="O6838" s="75">
        <v>611.18100000000004</v>
      </c>
      <c r="P6838" s="77">
        <v>100.872</v>
      </c>
      <c r="Q6838" s="77">
        <v>631.55370000000005</v>
      </c>
    </row>
    <row r="6839" spans="1:17" x14ac:dyDescent="0.2">
      <c r="A6839" s="19">
        <v>40101818</v>
      </c>
      <c r="B6839" s="19" t="s">
        <v>4354</v>
      </c>
      <c r="C6839" s="72"/>
      <c r="D6839" s="73">
        <v>4.75</v>
      </c>
      <c r="E6839" s="74">
        <v>0</v>
      </c>
      <c r="G6839" s="75">
        <v>180.38588999999999</v>
      </c>
      <c r="H6839" s="75">
        <v>585.20249999999999</v>
      </c>
      <c r="I6839" s="75">
        <v>566.32500000000005</v>
      </c>
      <c r="J6839" s="75">
        <v>534.86249999999995</v>
      </c>
      <c r="K6839" s="75">
        <v>440.47499999999997</v>
      </c>
      <c r="L6839" s="76">
        <v>100.872</v>
      </c>
      <c r="M6839" s="75">
        <v>566.32500000000005</v>
      </c>
      <c r="N6839" s="75">
        <v>566.32500000000005</v>
      </c>
      <c r="O6839" s="75">
        <v>566.32500000000005</v>
      </c>
      <c r="P6839" s="77">
        <v>100.872</v>
      </c>
      <c r="Q6839" s="77">
        <v>585.20249999999999</v>
      </c>
    </row>
    <row r="6840" spans="1:17" x14ac:dyDescent="0.2">
      <c r="A6840" s="19">
        <v>40101826</v>
      </c>
      <c r="B6840" s="19" t="s">
        <v>3756</v>
      </c>
      <c r="C6840" s="72"/>
      <c r="D6840" s="73">
        <v>43.25</v>
      </c>
      <c r="E6840" s="74">
        <v>0</v>
      </c>
      <c r="G6840" s="75">
        <v>143.9057</v>
      </c>
      <c r="H6840" s="75">
        <v>591.94500000000005</v>
      </c>
      <c r="I6840" s="75">
        <v>572.85</v>
      </c>
      <c r="J6840" s="75">
        <v>541.02499999999998</v>
      </c>
      <c r="K6840" s="75">
        <v>445.54999999999995</v>
      </c>
      <c r="L6840" s="76">
        <v>100.872</v>
      </c>
      <c r="M6840" s="75">
        <v>572.85</v>
      </c>
      <c r="N6840" s="75">
        <v>572.85</v>
      </c>
      <c r="O6840" s="75">
        <v>572.85</v>
      </c>
      <c r="P6840" s="77">
        <v>100.872</v>
      </c>
      <c r="Q6840" s="77">
        <v>591.94500000000005</v>
      </c>
    </row>
    <row r="6841" spans="1:17" x14ac:dyDescent="0.2">
      <c r="A6841" s="19">
        <v>40101834</v>
      </c>
      <c r="B6841" s="19" t="s">
        <v>904</v>
      </c>
      <c r="C6841" s="72"/>
      <c r="D6841" s="73">
        <v>46.75</v>
      </c>
      <c r="E6841" s="74">
        <v>0</v>
      </c>
      <c r="G6841" s="75">
        <v>143.9057</v>
      </c>
      <c r="H6841" s="75">
        <v>638.82630000000006</v>
      </c>
      <c r="I6841" s="75">
        <v>618.21899999999994</v>
      </c>
      <c r="J6841" s="75">
        <v>583.87349999999992</v>
      </c>
      <c r="K6841" s="75">
        <v>480.83699999999993</v>
      </c>
      <c r="L6841" s="76">
        <v>100.872</v>
      </c>
      <c r="M6841" s="75">
        <v>618.21899999999994</v>
      </c>
      <c r="N6841" s="75">
        <v>618.21899999999994</v>
      </c>
      <c r="O6841" s="75">
        <v>618.21899999999994</v>
      </c>
      <c r="P6841" s="77">
        <v>100.872</v>
      </c>
      <c r="Q6841" s="77">
        <v>638.82630000000006</v>
      </c>
    </row>
    <row r="6842" spans="1:17" x14ac:dyDescent="0.2">
      <c r="A6842" s="19">
        <v>40101842</v>
      </c>
      <c r="B6842" s="19" t="s">
        <v>4353</v>
      </c>
      <c r="C6842" s="72"/>
      <c r="D6842" s="73">
        <v>9</v>
      </c>
      <c r="E6842" s="74">
        <v>0</v>
      </c>
      <c r="G6842" s="75">
        <v>143.9057</v>
      </c>
      <c r="H6842" s="75">
        <v>591.94500000000005</v>
      </c>
      <c r="I6842" s="75">
        <v>572.85</v>
      </c>
      <c r="J6842" s="75">
        <v>541.02499999999998</v>
      </c>
      <c r="K6842" s="75">
        <v>445.54999999999995</v>
      </c>
      <c r="L6842" s="76">
        <v>100.872</v>
      </c>
      <c r="M6842" s="75">
        <v>572.85</v>
      </c>
      <c r="N6842" s="75">
        <v>572.85</v>
      </c>
      <c r="O6842" s="75">
        <v>572.85</v>
      </c>
      <c r="P6842" s="77">
        <v>100.872</v>
      </c>
      <c r="Q6842" s="77">
        <v>591.94500000000005</v>
      </c>
    </row>
    <row r="6843" spans="1:17" x14ac:dyDescent="0.2">
      <c r="A6843" s="19">
        <v>40101859</v>
      </c>
      <c r="B6843" s="19" t="s">
        <v>1902</v>
      </c>
      <c r="C6843" s="72"/>
      <c r="D6843" s="73">
        <v>7.75</v>
      </c>
      <c r="E6843" s="74">
        <v>0</v>
      </c>
      <c r="G6843" s="75">
        <v>68.911249999999995</v>
      </c>
      <c r="H6843" s="75">
        <v>179.9085</v>
      </c>
      <c r="I6843" s="75">
        <v>174.10499999999999</v>
      </c>
      <c r="J6843" s="75">
        <v>164.43249999999998</v>
      </c>
      <c r="K6843" s="75">
        <v>135.41499999999999</v>
      </c>
      <c r="L6843" s="76">
        <v>71.829000000000008</v>
      </c>
      <c r="M6843" s="75">
        <v>174.10499999999999</v>
      </c>
      <c r="N6843" s="75">
        <v>174.10499999999999</v>
      </c>
      <c r="O6843" s="75">
        <v>174.10499999999999</v>
      </c>
      <c r="P6843" s="77">
        <v>68.911249999999995</v>
      </c>
      <c r="Q6843" s="77">
        <v>179.9085</v>
      </c>
    </row>
    <row r="6844" spans="1:17" x14ac:dyDescent="0.2">
      <c r="A6844" s="19">
        <v>40101867</v>
      </c>
      <c r="B6844" s="19" t="s">
        <v>1148</v>
      </c>
      <c r="C6844" s="72"/>
      <c r="D6844" s="73">
        <v>7</v>
      </c>
      <c r="E6844" s="74">
        <v>0</v>
      </c>
      <c r="G6844" s="75">
        <v>68.911249999999995</v>
      </c>
      <c r="H6844" s="75">
        <v>166.70250000000001</v>
      </c>
      <c r="I6844" s="75">
        <v>161.32500000000002</v>
      </c>
      <c r="J6844" s="75">
        <v>152.36249999999998</v>
      </c>
      <c r="K6844" s="75">
        <v>125.47499999999999</v>
      </c>
      <c r="L6844" s="76">
        <v>71.829000000000008</v>
      </c>
      <c r="M6844" s="75">
        <v>161.32500000000002</v>
      </c>
      <c r="N6844" s="75">
        <v>161.32500000000002</v>
      </c>
      <c r="O6844" s="75">
        <v>161.32500000000002</v>
      </c>
      <c r="P6844" s="77">
        <v>68.911249999999995</v>
      </c>
      <c r="Q6844" s="77">
        <v>166.70250000000001</v>
      </c>
    </row>
    <row r="6845" spans="1:17" x14ac:dyDescent="0.2">
      <c r="A6845" s="19">
        <v>40101875</v>
      </c>
      <c r="B6845" s="19" t="s">
        <v>1992</v>
      </c>
      <c r="C6845" s="72"/>
      <c r="D6845" s="73">
        <v>1.5</v>
      </c>
      <c r="E6845" s="74">
        <v>0</v>
      </c>
      <c r="G6845" s="75">
        <v>108.43304000000001</v>
      </c>
      <c r="H6845" s="75">
        <v>428.26500000000004</v>
      </c>
      <c r="I6845" s="75">
        <v>414.45</v>
      </c>
      <c r="J6845" s="75">
        <v>391.42500000000001</v>
      </c>
      <c r="K6845" s="75">
        <v>322.34999999999997</v>
      </c>
      <c r="L6845" s="76">
        <v>71.829000000000008</v>
      </c>
      <c r="M6845" s="75">
        <v>414.45</v>
      </c>
      <c r="N6845" s="75">
        <v>414.45</v>
      </c>
      <c r="O6845" s="75">
        <v>414.45</v>
      </c>
      <c r="P6845" s="77">
        <v>71.829000000000008</v>
      </c>
      <c r="Q6845" s="77">
        <v>428.26500000000004</v>
      </c>
    </row>
    <row r="6846" spans="1:17" x14ac:dyDescent="0.2">
      <c r="A6846" s="19">
        <v>40101883</v>
      </c>
      <c r="B6846" s="19" t="s">
        <v>4051</v>
      </c>
      <c r="C6846" s="72"/>
      <c r="D6846" s="73">
        <v>14.25</v>
      </c>
      <c r="E6846" s="74">
        <v>0</v>
      </c>
      <c r="G6846" s="75">
        <v>108.43304000000001</v>
      </c>
      <c r="H6846" s="75">
        <v>0</v>
      </c>
      <c r="I6846" s="75">
        <v>0</v>
      </c>
      <c r="J6846" s="75">
        <v>0</v>
      </c>
      <c r="K6846" s="75">
        <v>0</v>
      </c>
      <c r="L6846" s="76">
        <v>71.829000000000008</v>
      </c>
      <c r="M6846" s="75">
        <v>0</v>
      </c>
      <c r="N6846" s="75">
        <v>0</v>
      </c>
      <c r="O6846" s="75">
        <v>0</v>
      </c>
      <c r="P6846" s="77">
        <v>0</v>
      </c>
      <c r="Q6846" s="77">
        <v>108.43304000000001</v>
      </c>
    </row>
    <row r="6847" spans="1:17" x14ac:dyDescent="0.2">
      <c r="A6847" s="19">
        <v>40101891</v>
      </c>
      <c r="B6847" s="19" t="s">
        <v>174</v>
      </c>
      <c r="C6847" s="72"/>
      <c r="D6847" s="73">
        <v>32.25</v>
      </c>
      <c r="E6847" s="74">
        <v>0</v>
      </c>
      <c r="G6847" s="75">
        <v>143.9057</v>
      </c>
      <c r="H6847" s="75">
        <v>638.82630000000006</v>
      </c>
      <c r="I6847" s="75">
        <v>618.21899999999994</v>
      </c>
      <c r="J6847" s="75">
        <v>583.87349999999992</v>
      </c>
      <c r="K6847" s="75">
        <v>480.83699999999993</v>
      </c>
      <c r="L6847" s="76">
        <v>100.872</v>
      </c>
      <c r="M6847" s="75">
        <v>618.21899999999994</v>
      </c>
      <c r="N6847" s="75">
        <v>618.21899999999994</v>
      </c>
      <c r="O6847" s="75">
        <v>618.21899999999994</v>
      </c>
      <c r="P6847" s="77">
        <v>100.872</v>
      </c>
      <c r="Q6847" s="77">
        <v>638.82630000000006</v>
      </c>
    </row>
    <row r="6848" spans="1:17" x14ac:dyDescent="0.2">
      <c r="A6848" s="19">
        <v>40101909</v>
      </c>
      <c r="B6848" s="19" t="s">
        <v>3831</v>
      </c>
      <c r="C6848" s="72"/>
      <c r="D6848" s="73">
        <v>62.75</v>
      </c>
      <c r="E6848" s="74">
        <v>0</v>
      </c>
      <c r="G6848" s="75">
        <v>143.9057</v>
      </c>
      <c r="H6848" s="75">
        <v>591.94500000000005</v>
      </c>
      <c r="I6848" s="75">
        <v>572.85</v>
      </c>
      <c r="J6848" s="75">
        <v>541.02499999999998</v>
      </c>
      <c r="K6848" s="75">
        <v>445.54999999999995</v>
      </c>
      <c r="L6848" s="76">
        <v>100.872</v>
      </c>
      <c r="M6848" s="75">
        <v>572.85</v>
      </c>
      <c r="N6848" s="75">
        <v>572.85</v>
      </c>
      <c r="O6848" s="75">
        <v>572.85</v>
      </c>
      <c r="P6848" s="77">
        <v>100.872</v>
      </c>
      <c r="Q6848" s="77">
        <v>591.94500000000005</v>
      </c>
    </row>
    <row r="6849" spans="1:17" x14ac:dyDescent="0.2">
      <c r="A6849" s="19">
        <v>40101917</v>
      </c>
      <c r="B6849" s="19" t="s">
        <v>178</v>
      </c>
      <c r="C6849" s="72"/>
      <c r="D6849" s="73">
        <v>14</v>
      </c>
      <c r="E6849" s="74">
        <v>0</v>
      </c>
      <c r="G6849" s="75">
        <v>169.24602999999999</v>
      </c>
      <c r="H6849" s="75">
        <v>724.88850000000014</v>
      </c>
      <c r="I6849" s="75">
        <v>701.50500000000011</v>
      </c>
      <c r="J6849" s="75">
        <v>662.53250000000003</v>
      </c>
      <c r="K6849" s="75">
        <v>545.61500000000001</v>
      </c>
      <c r="L6849" s="76">
        <v>100.872</v>
      </c>
      <c r="M6849" s="75">
        <v>701.50500000000011</v>
      </c>
      <c r="N6849" s="75">
        <v>701.50500000000011</v>
      </c>
      <c r="O6849" s="75">
        <v>701.50500000000011</v>
      </c>
      <c r="P6849" s="77">
        <v>100.872</v>
      </c>
      <c r="Q6849" s="77">
        <v>724.88850000000014</v>
      </c>
    </row>
    <row r="6850" spans="1:17" x14ac:dyDescent="0.2">
      <c r="A6850" s="19">
        <v>40101925</v>
      </c>
      <c r="B6850" s="19" t="s">
        <v>232</v>
      </c>
      <c r="C6850" s="72"/>
      <c r="D6850" s="73">
        <v>6</v>
      </c>
      <c r="E6850" s="74">
        <v>0</v>
      </c>
      <c r="G6850" s="75">
        <v>169.24602999999999</v>
      </c>
      <c r="H6850" s="75">
        <v>671.6925</v>
      </c>
      <c r="I6850" s="75">
        <v>650.02499999999998</v>
      </c>
      <c r="J6850" s="75">
        <v>613.91250000000002</v>
      </c>
      <c r="K6850" s="75">
        <v>505.57499999999999</v>
      </c>
      <c r="L6850" s="76">
        <v>100.872</v>
      </c>
      <c r="M6850" s="75">
        <v>650.02499999999998</v>
      </c>
      <c r="N6850" s="75">
        <v>650.02499999999998</v>
      </c>
      <c r="O6850" s="75">
        <v>650.02499999999998</v>
      </c>
      <c r="P6850" s="77">
        <v>100.872</v>
      </c>
      <c r="Q6850" s="77">
        <v>671.6925</v>
      </c>
    </row>
    <row r="6851" spans="1:17" x14ac:dyDescent="0.2">
      <c r="A6851" s="19">
        <v>40101933</v>
      </c>
      <c r="B6851" s="19" t="s">
        <v>166</v>
      </c>
      <c r="C6851" s="72"/>
      <c r="D6851" s="73">
        <v>2</v>
      </c>
      <c r="E6851" s="74">
        <v>0</v>
      </c>
      <c r="G6851" s="75">
        <v>108.43304000000001</v>
      </c>
      <c r="H6851" s="75">
        <v>462.18210000000005</v>
      </c>
      <c r="I6851" s="75">
        <v>447.27300000000002</v>
      </c>
      <c r="J6851" s="75">
        <v>422.42450000000002</v>
      </c>
      <c r="K6851" s="75">
        <v>347.87900000000002</v>
      </c>
      <c r="L6851" s="76">
        <v>71.829000000000008</v>
      </c>
      <c r="M6851" s="75">
        <v>447.27300000000002</v>
      </c>
      <c r="N6851" s="75">
        <v>447.27300000000002</v>
      </c>
      <c r="O6851" s="75">
        <v>447.27300000000002</v>
      </c>
      <c r="P6851" s="77">
        <v>71.829000000000008</v>
      </c>
      <c r="Q6851" s="77">
        <v>462.18210000000005</v>
      </c>
    </row>
    <row r="6852" spans="1:17" x14ac:dyDescent="0.2">
      <c r="A6852" s="19">
        <v>40101941</v>
      </c>
      <c r="B6852" s="19" t="s">
        <v>1987</v>
      </c>
      <c r="C6852" s="72"/>
      <c r="D6852" s="73">
        <v>5.5</v>
      </c>
      <c r="E6852" s="74">
        <v>0</v>
      </c>
      <c r="G6852" s="75">
        <v>108.43304000000001</v>
      </c>
      <c r="H6852" s="75">
        <v>462.18210000000005</v>
      </c>
      <c r="I6852" s="75">
        <v>447.27300000000002</v>
      </c>
      <c r="J6852" s="75">
        <v>422.42450000000002</v>
      </c>
      <c r="K6852" s="75">
        <v>347.87900000000002</v>
      </c>
      <c r="L6852" s="76">
        <v>71.829000000000008</v>
      </c>
      <c r="M6852" s="75">
        <v>447.27300000000002</v>
      </c>
      <c r="N6852" s="75">
        <v>447.27300000000002</v>
      </c>
      <c r="O6852" s="75">
        <v>447.27300000000002</v>
      </c>
      <c r="P6852" s="77">
        <v>71.829000000000008</v>
      </c>
      <c r="Q6852" s="77">
        <v>462.18210000000005</v>
      </c>
    </row>
    <row r="6853" spans="1:17" x14ac:dyDescent="0.2">
      <c r="A6853" s="19">
        <v>40101958</v>
      </c>
      <c r="B6853" s="19" t="s">
        <v>210</v>
      </c>
      <c r="C6853" s="72"/>
      <c r="D6853" s="73">
        <v>5.25</v>
      </c>
      <c r="E6853" s="74">
        <v>0</v>
      </c>
      <c r="G6853" s="75">
        <v>108.43304000000001</v>
      </c>
      <c r="H6853" s="75">
        <v>462.18210000000005</v>
      </c>
      <c r="I6853" s="75">
        <v>447.27300000000002</v>
      </c>
      <c r="J6853" s="75">
        <v>422.42450000000002</v>
      </c>
      <c r="K6853" s="75">
        <v>347.87900000000002</v>
      </c>
      <c r="L6853" s="76">
        <v>71.829000000000008</v>
      </c>
      <c r="M6853" s="75">
        <v>447.27300000000002</v>
      </c>
      <c r="N6853" s="75">
        <v>447.27300000000002</v>
      </c>
      <c r="O6853" s="75">
        <v>447.27300000000002</v>
      </c>
      <c r="P6853" s="77">
        <v>71.829000000000008</v>
      </c>
      <c r="Q6853" s="77">
        <v>462.18210000000005</v>
      </c>
    </row>
    <row r="6854" spans="1:17" x14ac:dyDescent="0.2">
      <c r="A6854" s="19">
        <v>40101966</v>
      </c>
      <c r="B6854" s="19" t="s">
        <v>281</v>
      </c>
      <c r="C6854" s="72"/>
      <c r="D6854" s="73">
        <v>8</v>
      </c>
      <c r="E6854" s="74">
        <v>0</v>
      </c>
      <c r="G6854" s="75">
        <v>143.9057</v>
      </c>
      <c r="H6854" s="75">
        <v>638.82630000000006</v>
      </c>
      <c r="I6854" s="75">
        <v>618.21899999999994</v>
      </c>
      <c r="J6854" s="75">
        <v>583.87349999999992</v>
      </c>
      <c r="K6854" s="75">
        <v>480.83699999999993</v>
      </c>
      <c r="L6854" s="76">
        <v>100.872</v>
      </c>
      <c r="M6854" s="75">
        <v>618.21899999999994</v>
      </c>
      <c r="N6854" s="75">
        <v>618.21899999999994</v>
      </c>
      <c r="O6854" s="75">
        <v>618.21899999999994</v>
      </c>
      <c r="P6854" s="77">
        <v>100.872</v>
      </c>
      <c r="Q6854" s="77">
        <v>638.82630000000006</v>
      </c>
    </row>
    <row r="6855" spans="1:17" x14ac:dyDescent="0.2">
      <c r="A6855" s="19">
        <v>40101974</v>
      </c>
      <c r="B6855" s="19" t="s">
        <v>2896</v>
      </c>
      <c r="C6855" s="72"/>
      <c r="D6855" s="73">
        <v>7.75</v>
      </c>
      <c r="E6855" s="74">
        <v>0</v>
      </c>
      <c r="G6855" s="75">
        <v>72.960380000000001</v>
      </c>
      <c r="H6855" s="75">
        <v>356.26440000000002</v>
      </c>
      <c r="I6855" s="75">
        <v>344.77199999999999</v>
      </c>
      <c r="J6855" s="75">
        <v>325.61799999999999</v>
      </c>
      <c r="K6855" s="75">
        <v>268.15599999999995</v>
      </c>
      <c r="L6855" s="76">
        <v>71.829000000000008</v>
      </c>
      <c r="M6855" s="75">
        <v>344.77199999999999</v>
      </c>
      <c r="N6855" s="75">
        <v>344.77199999999999</v>
      </c>
      <c r="O6855" s="75">
        <v>344.77199999999999</v>
      </c>
      <c r="P6855" s="77">
        <v>71.829000000000008</v>
      </c>
      <c r="Q6855" s="77">
        <v>356.26440000000002</v>
      </c>
    </row>
    <row r="6856" spans="1:17" x14ac:dyDescent="0.2">
      <c r="A6856" s="19">
        <v>40101982</v>
      </c>
      <c r="B6856" s="19" t="s">
        <v>211</v>
      </c>
      <c r="C6856" s="72"/>
      <c r="D6856" s="73">
        <v>7.5</v>
      </c>
      <c r="E6856" s="74">
        <v>0</v>
      </c>
      <c r="G6856" s="75">
        <v>72.960380000000001</v>
      </c>
      <c r="H6856" s="75">
        <v>291.09000000000003</v>
      </c>
      <c r="I6856" s="75">
        <v>281.7</v>
      </c>
      <c r="J6856" s="75">
        <v>266.05</v>
      </c>
      <c r="K6856" s="75">
        <v>219.1</v>
      </c>
      <c r="L6856" s="76">
        <v>71.829000000000008</v>
      </c>
      <c r="M6856" s="75">
        <v>281.7</v>
      </c>
      <c r="N6856" s="75">
        <v>281.7</v>
      </c>
      <c r="O6856" s="75">
        <v>281.7</v>
      </c>
      <c r="P6856" s="77">
        <v>71.829000000000008</v>
      </c>
      <c r="Q6856" s="77">
        <v>291.09000000000003</v>
      </c>
    </row>
    <row r="6857" spans="1:17" x14ac:dyDescent="0.2">
      <c r="A6857" s="19">
        <v>40101990</v>
      </c>
      <c r="B6857" s="19" t="s">
        <v>793</v>
      </c>
      <c r="C6857" s="72"/>
      <c r="D6857" s="73">
        <v>70</v>
      </c>
      <c r="E6857" s="74">
        <v>0</v>
      </c>
      <c r="G6857" s="75">
        <v>93.244050000000001</v>
      </c>
      <c r="H6857" s="75">
        <v>0</v>
      </c>
      <c r="I6857" s="75">
        <v>0</v>
      </c>
      <c r="J6857" s="75">
        <v>0</v>
      </c>
      <c r="K6857" s="75">
        <v>0</v>
      </c>
      <c r="L6857" s="76">
        <v>71.829000000000008</v>
      </c>
      <c r="M6857" s="75">
        <v>0</v>
      </c>
      <c r="N6857" s="75">
        <v>0</v>
      </c>
      <c r="O6857" s="75">
        <v>0</v>
      </c>
      <c r="P6857" s="77">
        <v>0</v>
      </c>
      <c r="Q6857" s="77">
        <v>93.244050000000001</v>
      </c>
    </row>
    <row r="6858" spans="1:17" x14ac:dyDescent="0.2">
      <c r="A6858" s="19">
        <v>40102006</v>
      </c>
      <c r="B6858" s="19" t="s">
        <v>3319</v>
      </c>
      <c r="C6858" s="72"/>
      <c r="D6858" s="73">
        <v>870.75</v>
      </c>
      <c r="E6858" s="74">
        <v>0</v>
      </c>
      <c r="G6858" s="75">
        <v>93.244050000000001</v>
      </c>
      <c r="H6858" s="75">
        <v>361.30500000000001</v>
      </c>
      <c r="I6858" s="75">
        <v>349.65000000000003</v>
      </c>
      <c r="J6858" s="75">
        <v>330.22499999999997</v>
      </c>
      <c r="K6858" s="75">
        <v>271.95</v>
      </c>
      <c r="L6858" s="76">
        <v>71.829000000000008</v>
      </c>
      <c r="M6858" s="75">
        <v>349.65000000000003</v>
      </c>
      <c r="N6858" s="75">
        <v>349.65000000000003</v>
      </c>
      <c r="O6858" s="75">
        <v>349.65000000000003</v>
      </c>
      <c r="P6858" s="77">
        <v>71.829000000000008</v>
      </c>
      <c r="Q6858" s="77">
        <v>361.30500000000001</v>
      </c>
    </row>
    <row r="6859" spans="1:17" x14ac:dyDescent="0.2">
      <c r="A6859" s="19">
        <v>40102014</v>
      </c>
      <c r="B6859" s="19" t="s">
        <v>3318</v>
      </c>
      <c r="C6859" s="72"/>
      <c r="D6859" s="73">
        <v>258.75</v>
      </c>
      <c r="E6859" s="74">
        <v>0</v>
      </c>
      <c r="G6859" s="75">
        <v>117.55784000000001</v>
      </c>
      <c r="H6859" s="75">
        <v>496.78739999999999</v>
      </c>
      <c r="I6859" s="75">
        <v>480.76199999999994</v>
      </c>
      <c r="J6859" s="75">
        <v>454.05299999999994</v>
      </c>
      <c r="K6859" s="75">
        <v>373.92599999999993</v>
      </c>
      <c r="L6859" s="76">
        <v>71.829000000000008</v>
      </c>
      <c r="M6859" s="75">
        <v>480.76199999999994</v>
      </c>
      <c r="N6859" s="75">
        <v>480.76199999999994</v>
      </c>
      <c r="O6859" s="75">
        <v>480.76199999999994</v>
      </c>
      <c r="P6859" s="77">
        <v>71.829000000000008</v>
      </c>
      <c r="Q6859" s="77">
        <v>496.78739999999999</v>
      </c>
    </row>
    <row r="6860" spans="1:17" x14ac:dyDescent="0.2">
      <c r="A6860" s="19">
        <v>40102022</v>
      </c>
      <c r="B6860" s="19" t="s">
        <v>3317</v>
      </c>
      <c r="C6860" s="72"/>
      <c r="D6860" s="73">
        <v>337.25</v>
      </c>
      <c r="E6860" s="74">
        <v>0</v>
      </c>
      <c r="G6860" s="75">
        <v>117.55784000000001</v>
      </c>
      <c r="H6860" s="75">
        <v>428.26500000000004</v>
      </c>
      <c r="I6860" s="75">
        <v>414.45</v>
      </c>
      <c r="J6860" s="75">
        <v>391.42500000000001</v>
      </c>
      <c r="K6860" s="75">
        <v>322.34999999999997</v>
      </c>
      <c r="L6860" s="76">
        <v>71.829000000000008</v>
      </c>
      <c r="M6860" s="75">
        <v>414.45</v>
      </c>
      <c r="N6860" s="75">
        <v>414.45</v>
      </c>
      <c r="O6860" s="75">
        <v>414.45</v>
      </c>
      <c r="P6860" s="77">
        <v>71.829000000000008</v>
      </c>
      <c r="Q6860" s="77">
        <v>428.26500000000004</v>
      </c>
    </row>
    <row r="6861" spans="1:17" x14ac:dyDescent="0.2">
      <c r="A6861" s="19">
        <v>40102030</v>
      </c>
      <c r="B6861" s="19" t="s">
        <v>190</v>
      </c>
      <c r="C6861" s="72"/>
      <c r="D6861" s="73">
        <v>4.5</v>
      </c>
      <c r="E6861" s="74">
        <v>0</v>
      </c>
      <c r="G6861" s="75">
        <v>127.69017000000001</v>
      </c>
      <c r="H6861" s="75">
        <v>848.47620000000006</v>
      </c>
      <c r="I6861" s="75">
        <v>821.10599999999999</v>
      </c>
      <c r="J6861" s="75">
        <v>775.48900000000003</v>
      </c>
      <c r="K6861" s="75">
        <v>638.63800000000003</v>
      </c>
      <c r="L6861" s="76">
        <v>100.872</v>
      </c>
      <c r="M6861" s="75">
        <v>821.10599999999999</v>
      </c>
      <c r="N6861" s="75">
        <v>821.10599999999999</v>
      </c>
      <c r="O6861" s="75">
        <v>821.10599999999999</v>
      </c>
      <c r="P6861" s="77">
        <v>100.872</v>
      </c>
      <c r="Q6861" s="77">
        <v>848.47620000000006</v>
      </c>
    </row>
    <row r="6862" spans="1:17" x14ac:dyDescent="0.2">
      <c r="A6862" s="19">
        <v>40102048</v>
      </c>
      <c r="B6862" s="19" t="s">
        <v>196</v>
      </c>
      <c r="C6862" s="72"/>
      <c r="D6862" s="73">
        <v>7.75</v>
      </c>
      <c r="E6862" s="74">
        <v>0</v>
      </c>
      <c r="G6862" s="75">
        <v>117.55784000000001</v>
      </c>
      <c r="H6862" s="75">
        <v>514.85730000000001</v>
      </c>
      <c r="I6862" s="75">
        <v>498.24900000000002</v>
      </c>
      <c r="J6862" s="75">
        <v>470.56849999999997</v>
      </c>
      <c r="K6862" s="75">
        <v>387.52699999999999</v>
      </c>
      <c r="L6862" s="76">
        <v>71.829000000000008</v>
      </c>
      <c r="M6862" s="75">
        <v>498.24900000000002</v>
      </c>
      <c r="N6862" s="75">
        <v>498.24900000000002</v>
      </c>
      <c r="O6862" s="75">
        <v>498.24900000000002</v>
      </c>
      <c r="P6862" s="77">
        <v>71.829000000000008</v>
      </c>
      <c r="Q6862" s="77">
        <v>514.85730000000001</v>
      </c>
    </row>
    <row r="6863" spans="1:17" x14ac:dyDescent="0.2">
      <c r="A6863" s="19">
        <v>40102055</v>
      </c>
      <c r="B6863" s="19" t="s">
        <v>1991</v>
      </c>
      <c r="C6863" s="72"/>
      <c r="D6863" s="73">
        <v>1.25</v>
      </c>
      <c r="E6863" s="74">
        <v>0</v>
      </c>
      <c r="G6863" s="75">
        <v>117.55784000000001</v>
      </c>
      <c r="H6863" s="75">
        <v>443.84250000000003</v>
      </c>
      <c r="I6863" s="75">
        <v>429.52500000000003</v>
      </c>
      <c r="J6863" s="75">
        <v>405.66249999999997</v>
      </c>
      <c r="K6863" s="75">
        <v>334.07499999999999</v>
      </c>
      <c r="L6863" s="76">
        <v>71.829000000000008</v>
      </c>
      <c r="M6863" s="75">
        <v>429.52500000000003</v>
      </c>
      <c r="N6863" s="75">
        <v>429.52500000000003</v>
      </c>
      <c r="O6863" s="75">
        <v>429.52500000000003</v>
      </c>
      <c r="P6863" s="77">
        <v>71.829000000000008</v>
      </c>
      <c r="Q6863" s="77">
        <v>443.84250000000003</v>
      </c>
    </row>
    <row r="6864" spans="1:17" x14ac:dyDescent="0.2">
      <c r="A6864" s="19">
        <v>40102063</v>
      </c>
      <c r="B6864" s="19" t="s">
        <v>3521</v>
      </c>
      <c r="C6864" s="72"/>
      <c r="D6864" s="73">
        <v>16.25</v>
      </c>
      <c r="E6864" s="74">
        <v>0</v>
      </c>
      <c r="G6864" s="75">
        <v>127.69017000000001</v>
      </c>
      <c r="H6864" s="75">
        <v>496.78739999999999</v>
      </c>
      <c r="I6864" s="75">
        <v>480.76199999999994</v>
      </c>
      <c r="J6864" s="75">
        <v>454.05299999999994</v>
      </c>
      <c r="K6864" s="75">
        <v>373.92599999999993</v>
      </c>
      <c r="L6864" s="76">
        <v>100.872</v>
      </c>
      <c r="M6864" s="75">
        <v>480.76199999999994</v>
      </c>
      <c r="N6864" s="75">
        <v>480.76199999999994</v>
      </c>
      <c r="O6864" s="75">
        <v>480.76199999999994</v>
      </c>
      <c r="P6864" s="77">
        <v>100.872</v>
      </c>
      <c r="Q6864" s="77">
        <v>496.78739999999999</v>
      </c>
    </row>
    <row r="6865" spans="1:17" x14ac:dyDescent="0.2">
      <c r="A6865" s="19">
        <v>40102071</v>
      </c>
      <c r="B6865" s="19" t="s">
        <v>2255</v>
      </c>
      <c r="C6865" s="72"/>
      <c r="D6865" s="73">
        <v>19.5</v>
      </c>
      <c r="E6865" s="74">
        <v>0</v>
      </c>
      <c r="G6865" s="75">
        <v>117.55784000000001</v>
      </c>
      <c r="H6865" s="75">
        <v>428.26500000000004</v>
      </c>
      <c r="I6865" s="75">
        <v>414.45</v>
      </c>
      <c r="J6865" s="75">
        <v>391.42500000000001</v>
      </c>
      <c r="K6865" s="75">
        <v>322.34999999999997</v>
      </c>
      <c r="L6865" s="76">
        <v>71.829000000000008</v>
      </c>
      <c r="M6865" s="75">
        <v>414.45</v>
      </c>
      <c r="N6865" s="75">
        <v>414.45</v>
      </c>
      <c r="O6865" s="75">
        <v>414.45</v>
      </c>
      <c r="P6865" s="77">
        <v>71.829000000000008</v>
      </c>
      <c r="Q6865" s="77">
        <v>428.26500000000004</v>
      </c>
    </row>
    <row r="6866" spans="1:17" x14ac:dyDescent="0.2">
      <c r="A6866" s="19">
        <v>40102089</v>
      </c>
      <c r="B6866" s="19" t="s">
        <v>2256</v>
      </c>
      <c r="C6866" s="72"/>
      <c r="D6866" s="73">
        <v>16.25</v>
      </c>
      <c r="E6866" s="74">
        <v>0</v>
      </c>
      <c r="G6866" s="75">
        <v>93.244050000000001</v>
      </c>
      <c r="H6866" s="75">
        <v>361.30500000000001</v>
      </c>
      <c r="I6866" s="75">
        <v>349.65000000000003</v>
      </c>
      <c r="J6866" s="75">
        <v>330.22499999999997</v>
      </c>
      <c r="K6866" s="75">
        <v>271.95</v>
      </c>
      <c r="L6866" s="76">
        <v>71.829000000000008</v>
      </c>
      <c r="M6866" s="75">
        <v>349.65000000000003</v>
      </c>
      <c r="N6866" s="75">
        <v>349.65000000000003</v>
      </c>
      <c r="O6866" s="75">
        <v>349.65000000000003</v>
      </c>
      <c r="P6866" s="77">
        <v>71.829000000000008</v>
      </c>
      <c r="Q6866" s="77">
        <v>361.30500000000001</v>
      </c>
    </row>
    <row r="6867" spans="1:17" x14ac:dyDescent="0.2">
      <c r="A6867" s="19">
        <v>40102097</v>
      </c>
      <c r="B6867" s="19" t="s">
        <v>2892</v>
      </c>
      <c r="C6867" s="72"/>
      <c r="D6867" s="73">
        <v>5</v>
      </c>
      <c r="E6867" s="74">
        <v>0</v>
      </c>
      <c r="G6867" s="75">
        <v>93.244050000000001</v>
      </c>
      <c r="H6867" s="75">
        <v>419.11380000000003</v>
      </c>
      <c r="I6867" s="75">
        <v>405.59400000000005</v>
      </c>
      <c r="J6867" s="75">
        <v>383.06100000000004</v>
      </c>
      <c r="K6867" s="75">
        <v>315.46199999999999</v>
      </c>
      <c r="L6867" s="76">
        <v>71.829000000000008</v>
      </c>
      <c r="M6867" s="75">
        <v>405.59400000000005</v>
      </c>
      <c r="N6867" s="75">
        <v>405.59400000000005</v>
      </c>
      <c r="O6867" s="75">
        <v>405.59400000000005</v>
      </c>
      <c r="P6867" s="77">
        <v>71.829000000000008</v>
      </c>
      <c r="Q6867" s="77">
        <v>419.11380000000003</v>
      </c>
    </row>
    <row r="6868" spans="1:17" x14ac:dyDescent="0.2">
      <c r="A6868" s="19">
        <v>40102105</v>
      </c>
      <c r="B6868" s="19" t="s">
        <v>2860</v>
      </c>
      <c r="C6868" s="72"/>
      <c r="D6868" s="73">
        <v>7.5</v>
      </c>
      <c r="E6868" s="74">
        <v>0</v>
      </c>
      <c r="G6868" s="75">
        <v>82.085179999999994</v>
      </c>
      <c r="H6868" s="75">
        <v>125.55000000000001</v>
      </c>
      <c r="I6868" s="75">
        <v>121.5</v>
      </c>
      <c r="J6868" s="75">
        <v>114.75</v>
      </c>
      <c r="K6868" s="75">
        <v>94.5</v>
      </c>
      <c r="L6868" s="76">
        <v>71.829000000000008</v>
      </c>
      <c r="M6868" s="75">
        <v>121.5</v>
      </c>
      <c r="N6868" s="75">
        <v>121.5</v>
      </c>
      <c r="O6868" s="75">
        <v>121.5</v>
      </c>
      <c r="P6868" s="77">
        <v>71.829000000000008</v>
      </c>
      <c r="Q6868" s="77">
        <v>125.55000000000001</v>
      </c>
    </row>
    <row r="6869" spans="1:17" x14ac:dyDescent="0.2">
      <c r="A6869" s="19">
        <v>40102113</v>
      </c>
      <c r="B6869" s="19" t="s">
        <v>796</v>
      </c>
      <c r="C6869" s="72"/>
      <c r="D6869" s="73">
        <v>58</v>
      </c>
      <c r="E6869" s="74">
        <v>0</v>
      </c>
      <c r="G6869" s="75">
        <v>0</v>
      </c>
      <c r="H6869" s="75">
        <v>787.86810000000003</v>
      </c>
      <c r="I6869" s="75">
        <v>762.45299999999997</v>
      </c>
      <c r="J6869" s="75">
        <v>720.09449999999993</v>
      </c>
      <c r="K6869" s="75">
        <v>593.01899999999989</v>
      </c>
      <c r="L6869" s="76">
        <v>0</v>
      </c>
      <c r="M6869" s="75">
        <v>762.45299999999997</v>
      </c>
      <c r="N6869" s="75">
        <v>762.45299999999997</v>
      </c>
      <c r="O6869" s="75">
        <v>762.45299999999997</v>
      </c>
      <c r="P6869" s="77">
        <v>0</v>
      </c>
      <c r="Q6869" s="77">
        <v>787.86810000000003</v>
      </c>
    </row>
    <row r="6870" spans="1:17" x14ac:dyDescent="0.2">
      <c r="A6870" s="19">
        <v>40102121</v>
      </c>
      <c r="B6870" s="19" t="s">
        <v>1032</v>
      </c>
      <c r="C6870" s="72"/>
      <c r="D6870" s="73">
        <v>57</v>
      </c>
      <c r="E6870" s="74">
        <v>0</v>
      </c>
      <c r="G6870" s="75">
        <v>0</v>
      </c>
      <c r="H6870" s="75">
        <v>394.18980000000005</v>
      </c>
      <c r="I6870" s="75">
        <v>381.47400000000005</v>
      </c>
      <c r="J6870" s="75">
        <v>360.28100000000001</v>
      </c>
      <c r="K6870" s="75">
        <v>296.702</v>
      </c>
      <c r="L6870" s="76">
        <v>0</v>
      </c>
      <c r="M6870" s="75">
        <v>381.47400000000005</v>
      </c>
      <c r="N6870" s="75">
        <v>381.47400000000005</v>
      </c>
      <c r="O6870" s="75">
        <v>381.47400000000005</v>
      </c>
      <c r="P6870" s="77">
        <v>0</v>
      </c>
      <c r="Q6870" s="77">
        <v>394.18980000000005</v>
      </c>
    </row>
    <row r="6871" spans="1:17" x14ac:dyDescent="0.2">
      <c r="A6871" s="19">
        <v>40102139</v>
      </c>
      <c r="B6871" s="19" t="s">
        <v>903</v>
      </c>
      <c r="C6871" s="72"/>
      <c r="D6871" s="73">
        <v>16.75</v>
      </c>
      <c r="E6871" s="74">
        <v>0</v>
      </c>
      <c r="G6871" s="75">
        <v>0</v>
      </c>
      <c r="H6871" s="75">
        <v>394.18980000000005</v>
      </c>
      <c r="I6871" s="75">
        <v>381.47400000000005</v>
      </c>
      <c r="J6871" s="75">
        <v>360.28100000000001</v>
      </c>
      <c r="K6871" s="75">
        <v>296.702</v>
      </c>
      <c r="L6871" s="76">
        <v>0</v>
      </c>
      <c r="M6871" s="75">
        <v>381.47400000000005</v>
      </c>
      <c r="N6871" s="75">
        <v>381.47400000000005</v>
      </c>
      <c r="O6871" s="75">
        <v>381.47400000000005</v>
      </c>
      <c r="P6871" s="77">
        <v>0</v>
      </c>
      <c r="Q6871" s="77">
        <v>394.18980000000005</v>
      </c>
    </row>
    <row r="6872" spans="1:17" x14ac:dyDescent="0.2">
      <c r="A6872" s="19">
        <v>40102147</v>
      </c>
      <c r="B6872" s="19" t="s">
        <v>1626</v>
      </c>
      <c r="C6872" s="72"/>
      <c r="D6872" s="73">
        <v>64.25</v>
      </c>
      <c r="E6872" s="74">
        <v>0</v>
      </c>
      <c r="G6872" s="75">
        <v>0</v>
      </c>
      <c r="H6872" s="75">
        <v>365.25749999999999</v>
      </c>
      <c r="I6872" s="75">
        <v>353.47500000000002</v>
      </c>
      <c r="J6872" s="75">
        <v>333.83749999999998</v>
      </c>
      <c r="K6872" s="75">
        <v>274.92499999999995</v>
      </c>
      <c r="L6872" s="76">
        <v>0</v>
      </c>
      <c r="M6872" s="75">
        <v>353.47500000000002</v>
      </c>
      <c r="N6872" s="75">
        <v>353.47500000000002</v>
      </c>
      <c r="O6872" s="75">
        <v>353.47500000000002</v>
      </c>
      <c r="P6872" s="77">
        <v>0</v>
      </c>
      <c r="Q6872" s="77">
        <v>365.25749999999999</v>
      </c>
    </row>
    <row r="6873" spans="1:17" x14ac:dyDescent="0.2">
      <c r="A6873" s="19">
        <v>40102154</v>
      </c>
      <c r="B6873" s="19" t="s">
        <v>1627</v>
      </c>
      <c r="C6873" s="72"/>
      <c r="D6873" s="73">
        <v>62.75</v>
      </c>
      <c r="E6873" s="74">
        <v>0</v>
      </c>
      <c r="G6873" s="75">
        <v>0</v>
      </c>
      <c r="H6873" s="75">
        <v>394.18980000000005</v>
      </c>
      <c r="I6873" s="75">
        <v>381.47400000000005</v>
      </c>
      <c r="J6873" s="75">
        <v>360.28100000000001</v>
      </c>
      <c r="K6873" s="75">
        <v>296.702</v>
      </c>
      <c r="L6873" s="76">
        <v>0</v>
      </c>
      <c r="M6873" s="75">
        <v>381.47400000000005</v>
      </c>
      <c r="N6873" s="75">
        <v>381.47400000000005</v>
      </c>
      <c r="O6873" s="75">
        <v>381.47400000000005</v>
      </c>
      <c r="P6873" s="77">
        <v>0</v>
      </c>
      <c r="Q6873" s="77">
        <v>394.18980000000005</v>
      </c>
    </row>
    <row r="6874" spans="1:17" x14ac:dyDescent="0.2">
      <c r="A6874" s="19">
        <v>40102162</v>
      </c>
      <c r="B6874" s="19" t="s">
        <v>898</v>
      </c>
      <c r="C6874" s="72"/>
      <c r="D6874" s="73">
        <v>28.5</v>
      </c>
      <c r="E6874" s="74">
        <v>0</v>
      </c>
      <c r="G6874" s="75">
        <v>0</v>
      </c>
      <c r="H6874" s="75">
        <v>394.18980000000005</v>
      </c>
      <c r="I6874" s="75">
        <v>381.47400000000005</v>
      </c>
      <c r="J6874" s="75">
        <v>360.28100000000001</v>
      </c>
      <c r="K6874" s="75">
        <v>296.702</v>
      </c>
      <c r="L6874" s="76">
        <v>0</v>
      </c>
      <c r="M6874" s="75">
        <v>381.47400000000005</v>
      </c>
      <c r="N6874" s="75">
        <v>381.47400000000005</v>
      </c>
      <c r="O6874" s="75">
        <v>381.47400000000005</v>
      </c>
      <c r="P6874" s="77">
        <v>0</v>
      </c>
      <c r="Q6874" s="77">
        <v>394.18980000000005</v>
      </c>
    </row>
    <row r="6875" spans="1:17" x14ac:dyDescent="0.2">
      <c r="A6875" s="19">
        <v>40102170</v>
      </c>
      <c r="B6875" s="19" t="s">
        <v>4581</v>
      </c>
      <c r="C6875" s="72"/>
      <c r="D6875" s="73">
        <v>11</v>
      </c>
      <c r="E6875" s="74">
        <v>0</v>
      </c>
      <c r="G6875" s="75">
        <v>0</v>
      </c>
      <c r="H6875" s="75">
        <v>365.25749999999999</v>
      </c>
      <c r="I6875" s="75">
        <v>353.47500000000002</v>
      </c>
      <c r="J6875" s="75">
        <v>333.83749999999998</v>
      </c>
      <c r="K6875" s="75">
        <v>274.92499999999995</v>
      </c>
      <c r="L6875" s="76">
        <v>0</v>
      </c>
      <c r="M6875" s="75">
        <v>353.47500000000002</v>
      </c>
      <c r="N6875" s="75">
        <v>353.47500000000002</v>
      </c>
      <c r="O6875" s="75">
        <v>353.47500000000002</v>
      </c>
      <c r="P6875" s="77">
        <v>0</v>
      </c>
      <c r="Q6875" s="77">
        <v>365.25749999999999</v>
      </c>
    </row>
    <row r="6876" spans="1:17" x14ac:dyDescent="0.2">
      <c r="A6876" s="19">
        <v>40102188</v>
      </c>
      <c r="B6876" s="19" t="s">
        <v>1567</v>
      </c>
      <c r="C6876" s="72"/>
      <c r="D6876" s="73">
        <v>15.75</v>
      </c>
      <c r="E6876" s="74">
        <v>0</v>
      </c>
      <c r="G6876" s="75">
        <v>0</v>
      </c>
      <c r="H6876" s="75">
        <v>773.81579999999997</v>
      </c>
      <c r="I6876" s="75">
        <v>748.85399999999993</v>
      </c>
      <c r="J6876" s="75">
        <v>707.25099999999998</v>
      </c>
      <c r="K6876" s="75">
        <v>582.44199999999989</v>
      </c>
      <c r="L6876" s="76">
        <v>0</v>
      </c>
      <c r="M6876" s="75">
        <v>748.85399999999993</v>
      </c>
      <c r="N6876" s="75">
        <v>748.85399999999993</v>
      </c>
      <c r="O6876" s="75">
        <v>748.85399999999993</v>
      </c>
      <c r="P6876" s="77">
        <v>0</v>
      </c>
      <c r="Q6876" s="77">
        <v>773.81579999999997</v>
      </c>
    </row>
    <row r="6877" spans="1:17" x14ac:dyDescent="0.2">
      <c r="A6877" s="19">
        <v>40102196</v>
      </c>
      <c r="B6877" s="19" t="s">
        <v>2618</v>
      </c>
      <c r="C6877" s="72"/>
      <c r="D6877" s="73">
        <v>22.25</v>
      </c>
      <c r="E6877" s="74">
        <v>0</v>
      </c>
      <c r="G6877" s="75">
        <v>0</v>
      </c>
      <c r="H6877" s="75">
        <v>902.03489999999999</v>
      </c>
      <c r="I6877" s="75">
        <v>872.93700000000001</v>
      </c>
      <c r="J6877" s="75">
        <v>824.44049999999993</v>
      </c>
      <c r="K6877" s="75">
        <v>678.95099999999991</v>
      </c>
      <c r="L6877" s="76">
        <v>0</v>
      </c>
      <c r="M6877" s="75">
        <v>872.93700000000001</v>
      </c>
      <c r="N6877" s="75">
        <v>872.93700000000001</v>
      </c>
      <c r="O6877" s="75">
        <v>872.93700000000001</v>
      </c>
      <c r="P6877" s="77">
        <v>0</v>
      </c>
      <c r="Q6877" s="77">
        <v>902.03489999999999</v>
      </c>
    </row>
    <row r="6878" spans="1:17" x14ac:dyDescent="0.2">
      <c r="A6878" s="19">
        <v>40102204</v>
      </c>
      <c r="B6878" s="19" t="s">
        <v>4161</v>
      </c>
      <c r="C6878" s="72"/>
      <c r="D6878" s="73">
        <v>116.75</v>
      </c>
      <c r="E6878" s="74">
        <v>0</v>
      </c>
      <c r="G6878" s="75">
        <v>0</v>
      </c>
      <c r="H6878" s="75">
        <v>902.03489999999999</v>
      </c>
      <c r="I6878" s="75">
        <v>872.93700000000001</v>
      </c>
      <c r="J6878" s="75">
        <v>824.44049999999993</v>
      </c>
      <c r="K6878" s="75">
        <v>678.95099999999991</v>
      </c>
      <c r="L6878" s="76">
        <v>0</v>
      </c>
      <c r="M6878" s="75">
        <v>872.93700000000001</v>
      </c>
      <c r="N6878" s="75">
        <v>872.93700000000001</v>
      </c>
      <c r="O6878" s="75">
        <v>872.93700000000001</v>
      </c>
      <c r="P6878" s="77">
        <v>0</v>
      </c>
      <c r="Q6878" s="77">
        <v>902.03489999999999</v>
      </c>
    </row>
    <row r="6879" spans="1:17" x14ac:dyDescent="0.2">
      <c r="A6879" s="19">
        <v>40102212</v>
      </c>
      <c r="B6879" s="19" t="s">
        <v>4507</v>
      </c>
      <c r="C6879" s="72"/>
      <c r="D6879" s="73">
        <v>3.25</v>
      </c>
      <c r="E6879" s="74">
        <v>0</v>
      </c>
      <c r="G6879" s="75">
        <v>0</v>
      </c>
      <c r="H6879" s="75">
        <v>386.90789999999998</v>
      </c>
      <c r="I6879" s="75">
        <v>374.42699999999996</v>
      </c>
      <c r="J6879" s="75">
        <v>353.62549999999999</v>
      </c>
      <c r="K6879" s="75">
        <v>291.22099999999995</v>
      </c>
      <c r="L6879" s="76">
        <v>0</v>
      </c>
      <c r="M6879" s="75">
        <v>374.42699999999996</v>
      </c>
      <c r="N6879" s="75">
        <v>374.42699999999996</v>
      </c>
      <c r="O6879" s="75">
        <v>374.42699999999996</v>
      </c>
      <c r="P6879" s="77">
        <v>0</v>
      </c>
      <c r="Q6879" s="77">
        <v>386.90789999999998</v>
      </c>
    </row>
    <row r="6880" spans="1:17" x14ac:dyDescent="0.2">
      <c r="A6880" s="19">
        <v>40102220</v>
      </c>
      <c r="B6880" s="19" t="s">
        <v>4506</v>
      </c>
      <c r="C6880" s="72"/>
      <c r="D6880" s="73">
        <v>9.75</v>
      </c>
      <c r="E6880" s="74">
        <v>0</v>
      </c>
      <c r="G6880" s="75">
        <v>0</v>
      </c>
      <c r="H6880" s="75">
        <v>386.90789999999998</v>
      </c>
      <c r="I6880" s="75">
        <v>374.42699999999996</v>
      </c>
      <c r="J6880" s="75">
        <v>353.62549999999999</v>
      </c>
      <c r="K6880" s="75">
        <v>291.22099999999995</v>
      </c>
      <c r="L6880" s="76">
        <v>0</v>
      </c>
      <c r="M6880" s="75">
        <v>374.42699999999996</v>
      </c>
      <c r="N6880" s="75">
        <v>374.42699999999996</v>
      </c>
      <c r="O6880" s="75">
        <v>374.42699999999996</v>
      </c>
      <c r="P6880" s="77">
        <v>0</v>
      </c>
      <c r="Q6880" s="77">
        <v>386.90789999999998</v>
      </c>
    </row>
    <row r="6881" spans="1:17" x14ac:dyDescent="0.2">
      <c r="A6881" s="19">
        <v>40102238</v>
      </c>
      <c r="B6881" s="19" t="s">
        <v>1584</v>
      </c>
      <c r="C6881" s="72"/>
      <c r="D6881" s="73">
        <v>7.25</v>
      </c>
      <c r="E6881" s="74">
        <v>0</v>
      </c>
      <c r="G6881" s="75">
        <v>0</v>
      </c>
      <c r="H6881" s="75">
        <v>358.51500000000004</v>
      </c>
      <c r="I6881" s="75">
        <v>346.95</v>
      </c>
      <c r="J6881" s="75">
        <v>327.67500000000001</v>
      </c>
      <c r="K6881" s="75">
        <v>269.84999999999997</v>
      </c>
      <c r="L6881" s="76">
        <v>0</v>
      </c>
      <c r="M6881" s="75">
        <v>346.95</v>
      </c>
      <c r="N6881" s="75">
        <v>346.95</v>
      </c>
      <c r="O6881" s="75">
        <v>346.95</v>
      </c>
      <c r="P6881" s="77">
        <v>0</v>
      </c>
      <c r="Q6881" s="77">
        <v>358.51500000000004</v>
      </c>
    </row>
    <row r="6882" spans="1:17" x14ac:dyDescent="0.2">
      <c r="A6882" s="19">
        <v>40102246</v>
      </c>
      <c r="B6882" s="19" t="s">
        <v>1585</v>
      </c>
      <c r="C6882" s="72"/>
      <c r="D6882" s="73">
        <v>7.25</v>
      </c>
      <c r="E6882" s="74">
        <v>0</v>
      </c>
      <c r="G6882" s="75">
        <v>0</v>
      </c>
      <c r="H6882" s="75">
        <v>451.39410000000004</v>
      </c>
      <c r="I6882" s="75">
        <v>436.83300000000003</v>
      </c>
      <c r="J6882" s="75">
        <v>412.56450000000001</v>
      </c>
      <c r="K6882" s="75">
        <v>339.75899999999996</v>
      </c>
      <c r="L6882" s="76">
        <v>0</v>
      </c>
      <c r="M6882" s="75">
        <v>436.83300000000003</v>
      </c>
      <c r="N6882" s="75">
        <v>436.83300000000003</v>
      </c>
      <c r="O6882" s="75">
        <v>436.83300000000003</v>
      </c>
      <c r="P6882" s="77">
        <v>0</v>
      </c>
      <c r="Q6882" s="77">
        <v>451.39410000000004</v>
      </c>
    </row>
    <row r="6883" spans="1:17" x14ac:dyDescent="0.2">
      <c r="A6883" s="19">
        <v>40102253</v>
      </c>
      <c r="B6883" s="19" t="s">
        <v>4693</v>
      </c>
      <c r="C6883" s="72"/>
      <c r="D6883" s="73">
        <v>19.5</v>
      </c>
      <c r="E6883" s="74">
        <v>0</v>
      </c>
      <c r="G6883" s="75">
        <v>0</v>
      </c>
      <c r="H6883" s="75">
        <v>418.26750000000004</v>
      </c>
      <c r="I6883" s="75">
        <v>404.77500000000003</v>
      </c>
      <c r="J6883" s="75">
        <v>382.28749999999997</v>
      </c>
      <c r="K6883" s="75">
        <v>314.82499999999999</v>
      </c>
      <c r="L6883" s="76">
        <v>0</v>
      </c>
      <c r="M6883" s="75">
        <v>404.77500000000003</v>
      </c>
      <c r="N6883" s="75">
        <v>404.77500000000003</v>
      </c>
      <c r="O6883" s="75">
        <v>404.77500000000003</v>
      </c>
      <c r="P6883" s="77">
        <v>0</v>
      </c>
      <c r="Q6883" s="77">
        <v>418.26750000000004</v>
      </c>
    </row>
    <row r="6884" spans="1:17" x14ac:dyDescent="0.2">
      <c r="A6884" s="19">
        <v>40102279</v>
      </c>
      <c r="B6884" s="19" t="s">
        <v>2830</v>
      </c>
      <c r="C6884" s="72"/>
      <c r="D6884" s="73">
        <v>71.5</v>
      </c>
      <c r="E6884" s="74">
        <v>0</v>
      </c>
      <c r="G6884" s="75">
        <v>0</v>
      </c>
      <c r="H6884" s="75">
        <v>451.39410000000004</v>
      </c>
      <c r="I6884" s="75">
        <v>436.83300000000003</v>
      </c>
      <c r="J6884" s="75">
        <v>412.56450000000001</v>
      </c>
      <c r="K6884" s="75">
        <v>339.75899999999996</v>
      </c>
      <c r="L6884" s="76">
        <v>0</v>
      </c>
      <c r="M6884" s="75">
        <v>436.83300000000003</v>
      </c>
      <c r="N6884" s="75">
        <v>436.83300000000003</v>
      </c>
      <c r="O6884" s="75">
        <v>436.83300000000003</v>
      </c>
      <c r="P6884" s="77">
        <v>0</v>
      </c>
      <c r="Q6884" s="77">
        <v>451.39410000000004</v>
      </c>
    </row>
    <row r="6885" spans="1:17" x14ac:dyDescent="0.2">
      <c r="A6885" s="19">
        <v>40102303</v>
      </c>
      <c r="B6885" s="19" t="s">
        <v>1750</v>
      </c>
      <c r="C6885" s="72" t="s">
        <v>1751</v>
      </c>
      <c r="D6885" s="73">
        <v>463.75</v>
      </c>
      <c r="E6885" s="74">
        <v>0</v>
      </c>
      <c r="G6885" s="75">
        <v>0</v>
      </c>
      <c r="H6885" s="75">
        <v>386.90789999999998</v>
      </c>
      <c r="I6885" s="75">
        <v>374.42699999999996</v>
      </c>
      <c r="J6885" s="75">
        <v>353.62549999999999</v>
      </c>
      <c r="K6885" s="75">
        <v>291.22099999999995</v>
      </c>
      <c r="L6885" s="76">
        <v>0</v>
      </c>
      <c r="M6885" s="75">
        <v>374.42699999999996</v>
      </c>
      <c r="N6885" s="75">
        <v>374.42699999999996</v>
      </c>
      <c r="O6885" s="75">
        <v>374.42699999999996</v>
      </c>
      <c r="P6885" s="77">
        <v>0</v>
      </c>
      <c r="Q6885" s="77">
        <v>386.90789999999998</v>
      </c>
    </row>
    <row r="6886" spans="1:17" x14ac:dyDescent="0.2">
      <c r="A6886" s="19">
        <v>40102311</v>
      </c>
      <c r="B6886" s="19" t="s">
        <v>3452</v>
      </c>
      <c r="C6886" s="72"/>
      <c r="D6886" s="73">
        <v>21</v>
      </c>
      <c r="E6886" s="74">
        <v>0</v>
      </c>
      <c r="G6886" s="75">
        <v>0</v>
      </c>
      <c r="H6886" s="75">
        <v>386.90789999999998</v>
      </c>
      <c r="I6886" s="75">
        <v>374.42699999999996</v>
      </c>
      <c r="J6886" s="75">
        <v>353.62549999999999</v>
      </c>
      <c r="K6886" s="75">
        <v>291.22099999999995</v>
      </c>
      <c r="L6886" s="76">
        <v>0</v>
      </c>
      <c r="M6886" s="75">
        <v>374.42699999999996</v>
      </c>
      <c r="N6886" s="75">
        <v>374.42699999999996</v>
      </c>
      <c r="O6886" s="75">
        <v>374.42699999999996</v>
      </c>
      <c r="P6886" s="77">
        <v>0</v>
      </c>
      <c r="Q6886" s="77">
        <v>386.90789999999998</v>
      </c>
    </row>
    <row r="6887" spans="1:17" x14ac:dyDescent="0.2">
      <c r="A6887" s="19">
        <v>40102329</v>
      </c>
      <c r="B6887" s="19" t="s">
        <v>451</v>
      </c>
      <c r="C6887" s="72"/>
      <c r="D6887" s="73">
        <v>3</v>
      </c>
      <c r="E6887" s="74">
        <v>0</v>
      </c>
      <c r="G6887" s="75">
        <v>0</v>
      </c>
      <c r="H6887" s="75">
        <v>358.51500000000004</v>
      </c>
      <c r="I6887" s="75">
        <v>346.95</v>
      </c>
      <c r="J6887" s="75">
        <v>327.67500000000001</v>
      </c>
      <c r="K6887" s="75">
        <v>269.84999999999997</v>
      </c>
      <c r="L6887" s="76">
        <v>0</v>
      </c>
      <c r="M6887" s="75">
        <v>346.95</v>
      </c>
      <c r="N6887" s="75">
        <v>346.95</v>
      </c>
      <c r="O6887" s="75">
        <v>346.95</v>
      </c>
      <c r="P6887" s="77">
        <v>0</v>
      </c>
      <c r="Q6887" s="77">
        <v>358.51500000000004</v>
      </c>
    </row>
    <row r="6888" spans="1:17" x14ac:dyDescent="0.2">
      <c r="A6888" s="19">
        <v>40102337</v>
      </c>
      <c r="B6888" s="19" t="s">
        <v>1903</v>
      </c>
      <c r="C6888" s="72"/>
      <c r="D6888" s="73">
        <v>9.5</v>
      </c>
      <c r="E6888" s="74">
        <v>0</v>
      </c>
      <c r="G6888" s="75">
        <v>0</v>
      </c>
      <c r="H6888" s="75">
        <v>451.39410000000004</v>
      </c>
      <c r="I6888" s="75">
        <v>436.83300000000003</v>
      </c>
      <c r="J6888" s="75">
        <v>412.56450000000001</v>
      </c>
      <c r="K6888" s="75">
        <v>339.75899999999996</v>
      </c>
      <c r="L6888" s="76">
        <v>0</v>
      </c>
      <c r="M6888" s="75">
        <v>436.83300000000003</v>
      </c>
      <c r="N6888" s="75">
        <v>436.83300000000003</v>
      </c>
      <c r="O6888" s="75">
        <v>436.83300000000003</v>
      </c>
      <c r="P6888" s="77">
        <v>0</v>
      </c>
      <c r="Q6888" s="77">
        <v>451.39410000000004</v>
      </c>
    </row>
    <row r="6889" spans="1:17" x14ac:dyDescent="0.2">
      <c r="A6889" s="19">
        <v>40102345</v>
      </c>
      <c r="B6889" s="19" t="s">
        <v>1182</v>
      </c>
      <c r="C6889" s="72"/>
      <c r="D6889" s="73">
        <v>10.25</v>
      </c>
      <c r="E6889" s="74">
        <v>0</v>
      </c>
      <c r="G6889" s="75">
        <v>0</v>
      </c>
      <c r="H6889" s="75">
        <v>418.26750000000004</v>
      </c>
      <c r="I6889" s="75">
        <v>404.77500000000003</v>
      </c>
      <c r="J6889" s="75">
        <v>382.28749999999997</v>
      </c>
      <c r="K6889" s="75">
        <v>314.82499999999999</v>
      </c>
      <c r="L6889" s="76">
        <v>0</v>
      </c>
      <c r="M6889" s="75">
        <v>404.77500000000003</v>
      </c>
      <c r="N6889" s="75">
        <v>404.77500000000003</v>
      </c>
      <c r="O6889" s="75">
        <v>404.77500000000003</v>
      </c>
      <c r="P6889" s="77">
        <v>0</v>
      </c>
      <c r="Q6889" s="77">
        <v>418.26750000000004</v>
      </c>
    </row>
    <row r="6890" spans="1:17" x14ac:dyDescent="0.2">
      <c r="A6890" s="19">
        <v>40102352</v>
      </c>
      <c r="B6890" s="19" t="s">
        <v>1559</v>
      </c>
      <c r="C6890" s="72"/>
      <c r="D6890" s="73">
        <v>3.75</v>
      </c>
      <c r="E6890" s="74">
        <v>0</v>
      </c>
      <c r="G6890" s="75">
        <v>0</v>
      </c>
      <c r="H6890" s="75">
        <v>451.39410000000004</v>
      </c>
      <c r="I6890" s="75">
        <v>436.83300000000003</v>
      </c>
      <c r="J6890" s="75">
        <v>412.56450000000001</v>
      </c>
      <c r="K6890" s="75">
        <v>339.75899999999996</v>
      </c>
      <c r="L6890" s="76">
        <v>0</v>
      </c>
      <c r="M6890" s="75">
        <v>436.83300000000003</v>
      </c>
      <c r="N6890" s="75">
        <v>436.83300000000003</v>
      </c>
      <c r="O6890" s="75">
        <v>436.83300000000003</v>
      </c>
      <c r="P6890" s="77">
        <v>0</v>
      </c>
      <c r="Q6890" s="77">
        <v>451.39410000000004</v>
      </c>
    </row>
    <row r="6891" spans="1:17" x14ac:dyDescent="0.2">
      <c r="A6891" s="19">
        <v>40102360</v>
      </c>
      <c r="B6891" s="19" t="s">
        <v>1558</v>
      </c>
      <c r="C6891" s="72"/>
      <c r="D6891" s="73">
        <v>9.5</v>
      </c>
      <c r="E6891" s="74">
        <v>0</v>
      </c>
      <c r="G6891" s="75">
        <v>0</v>
      </c>
      <c r="H6891" s="75">
        <v>418.26750000000004</v>
      </c>
      <c r="I6891" s="75">
        <v>404.77500000000003</v>
      </c>
      <c r="J6891" s="75">
        <v>382.28749999999997</v>
      </c>
      <c r="K6891" s="75">
        <v>314.82499999999999</v>
      </c>
      <c r="L6891" s="76">
        <v>0</v>
      </c>
      <c r="M6891" s="75">
        <v>404.77500000000003</v>
      </c>
      <c r="N6891" s="75">
        <v>404.77500000000003</v>
      </c>
      <c r="O6891" s="75">
        <v>404.77500000000003</v>
      </c>
      <c r="P6891" s="77">
        <v>0</v>
      </c>
      <c r="Q6891" s="77">
        <v>418.26750000000004</v>
      </c>
    </row>
    <row r="6892" spans="1:17" x14ac:dyDescent="0.2">
      <c r="A6892" s="19">
        <v>40102378</v>
      </c>
      <c r="B6892" s="19" t="s">
        <v>3468</v>
      </c>
      <c r="C6892" s="72"/>
      <c r="D6892" s="73">
        <v>20.5</v>
      </c>
      <c r="E6892" s="74">
        <v>0</v>
      </c>
      <c r="G6892" s="75">
        <v>88.168379999999999</v>
      </c>
      <c r="H6892" s="75">
        <v>282.72000000000003</v>
      </c>
      <c r="I6892" s="75">
        <v>273.60000000000002</v>
      </c>
      <c r="J6892" s="75">
        <v>258.39999999999998</v>
      </c>
      <c r="K6892" s="75">
        <v>212.79999999999998</v>
      </c>
      <c r="L6892" s="76">
        <v>71.829000000000008</v>
      </c>
      <c r="M6892" s="75">
        <v>273.60000000000002</v>
      </c>
      <c r="N6892" s="75">
        <v>273.60000000000002</v>
      </c>
      <c r="O6892" s="75">
        <v>273.60000000000002</v>
      </c>
      <c r="P6892" s="77">
        <v>71.829000000000008</v>
      </c>
      <c r="Q6892" s="77">
        <v>282.72000000000003</v>
      </c>
    </row>
    <row r="6893" spans="1:17" x14ac:dyDescent="0.2">
      <c r="A6893" s="19">
        <v>40102386</v>
      </c>
      <c r="B6893" s="19" t="s">
        <v>193</v>
      </c>
      <c r="C6893" s="72"/>
      <c r="D6893" s="73">
        <v>11.5</v>
      </c>
      <c r="E6893" s="74">
        <v>0</v>
      </c>
      <c r="G6893" s="75">
        <v>88.168379999999999</v>
      </c>
      <c r="H6893" s="75">
        <v>282.72000000000003</v>
      </c>
      <c r="I6893" s="75">
        <v>273.60000000000002</v>
      </c>
      <c r="J6893" s="75">
        <v>258.39999999999998</v>
      </c>
      <c r="K6893" s="75">
        <v>212.79999999999998</v>
      </c>
      <c r="L6893" s="76">
        <v>71.829000000000008</v>
      </c>
      <c r="M6893" s="75">
        <v>273.60000000000002</v>
      </c>
      <c r="N6893" s="75">
        <v>273.60000000000002</v>
      </c>
      <c r="O6893" s="75">
        <v>273.60000000000002</v>
      </c>
      <c r="P6893" s="77">
        <v>71.829000000000008</v>
      </c>
      <c r="Q6893" s="77">
        <v>282.72000000000003</v>
      </c>
    </row>
    <row r="6894" spans="1:17" x14ac:dyDescent="0.2">
      <c r="A6894" s="19">
        <v>40102394</v>
      </c>
      <c r="B6894" s="19" t="s">
        <v>1973</v>
      </c>
      <c r="C6894" s="72"/>
      <c r="D6894" s="73">
        <v>31.75</v>
      </c>
      <c r="E6894" s="74">
        <v>0</v>
      </c>
      <c r="G6894" s="75">
        <v>130.73176999999998</v>
      </c>
      <c r="H6894" s="75">
        <v>462.18210000000005</v>
      </c>
      <c r="I6894" s="75">
        <v>447.27300000000002</v>
      </c>
      <c r="J6894" s="75">
        <v>422.42450000000002</v>
      </c>
      <c r="K6894" s="75">
        <v>347.87900000000002</v>
      </c>
      <c r="L6894" s="76">
        <v>100.872</v>
      </c>
      <c r="M6894" s="75">
        <v>447.27300000000002</v>
      </c>
      <c r="N6894" s="75">
        <v>447.27300000000002</v>
      </c>
      <c r="O6894" s="75">
        <v>447.27300000000002</v>
      </c>
      <c r="P6894" s="77">
        <v>100.872</v>
      </c>
      <c r="Q6894" s="77">
        <v>462.18210000000005</v>
      </c>
    </row>
    <row r="6895" spans="1:17" x14ac:dyDescent="0.2">
      <c r="A6895" s="19">
        <v>40102402</v>
      </c>
      <c r="B6895" s="19" t="s">
        <v>2043</v>
      </c>
      <c r="C6895" s="72"/>
      <c r="D6895" s="73">
        <v>20</v>
      </c>
      <c r="E6895" s="74">
        <v>0</v>
      </c>
      <c r="G6895" s="75">
        <v>130.73176999999998</v>
      </c>
      <c r="H6895" s="75">
        <v>428.26500000000004</v>
      </c>
      <c r="I6895" s="75">
        <v>414.45</v>
      </c>
      <c r="J6895" s="75">
        <v>391.42500000000001</v>
      </c>
      <c r="K6895" s="75">
        <v>322.34999999999997</v>
      </c>
      <c r="L6895" s="76">
        <v>100.872</v>
      </c>
      <c r="M6895" s="75">
        <v>414.45</v>
      </c>
      <c r="N6895" s="75">
        <v>414.45</v>
      </c>
      <c r="O6895" s="75">
        <v>414.45</v>
      </c>
      <c r="P6895" s="77">
        <v>100.872</v>
      </c>
      <c r="Q6895" s="77">
        <v>428.26500000000004</v>
      </c>
    </row>
    <row r="6896" spans="1:17" x14ac:dyDescent="0.2">
      <c r="A6896" s="19">
        <v>40102410</v>
      </c>
      <c r="B6896" s="19" t="s">
        <v>3449</v>
      </c>
      <c r="C6896" s="72"/>
      <c r="D6896" s="73">
        <v>10.75</v>
      </c>
      <c r="E6896" s="74">
        <v>0</v>
      </c>
      <c r="G6896" s="75">
        <v>0</v>
      </c>
      <c r="H6896" s="75">
        <v>678.97440000000006</v>
      </c>
      <c r="I6896" s="75">
        <v>657.072</v>
      </c>
      <c r="J6896" s="75">
        <v>620.56799999999998</v>
      </c>
      <c r="K6896" s="75">
        <v>511.05599999999998</v>
      </c>
      <c r="L6896" s="76">
        <v>0</v>
      </c>
      <c r="M6896" s="75">
        <v>657.072</v>
      </c>
      <c r="N6896" s="75">
        <v>657.072</v>
      </c>
      <c r="O6896" s="75">
        <v>657.072</v>
      </c>
      <c r="P6896" s="77">
        <v>0</v>
      </c>
      <c r="Q6896" s="77">
        <v>678.97440000000006</v>
      </c>
    </row>
    <row r="6897" spans="1:17" x14ac:dyDescent="0.2">
      <c r="A6897" s="19">
        <v>40102428</v>
      </c>
      <c r="B6897" s="19" t="s">
        <v>3456</v>
      </c>
      <c r="C6897" s="72"/>
      <c r="D6897" s="73">
        <v>11</v>
      </c>
      <c r="E6897" s="74">
        <v>0</v>
      </c>
      <c r="G6897" s="75">
        <v>0</v>
      </c>
      <c r="H6897" s="75">
        <v>678.97440000000006</v>
      </c>
      <c r="I6897" s="75">
        <v>657.072</v>
      </c>
      <c r="J6897" s="75">
        <v>620.56799999999998</v>
      </c>
      <c r="K6897" s="75">
        <v>511.05599999999998</v>
      </c>
      <c r="L6897" s="76">
        <v>0</v>
      </c>
      <c r="M6897" s="75">
        <v>657.072</v>
      </c>
      <c r="N6897" s="75">
        <v>657.072</v>
      </c>
      <c r="O6897" s="75">
        <v>657.072</v>
      </c>
      <c r="P6897" s="77">
        <v>0</v>
      </c>
      <c r="Q6897" s="77">
        <v>678.97440000000006</v>
      </c>
    </row>
    <row r="6898" spans="1:17" x14ac:dyDescent="0.2">
      <c r="A6898" s="19">
        <v>40102436</v>
      </c>
      <c r="B6898" s="19" t="s">
        <v>3470</v>
      </c>
      <c r="C6898" s="72"/>
      <c r="D6898" s="73">
        <v>10.75</v>
      </c>
      <c r="E6898" s="74">
        <v>0</v>
      </c>
      <c r="G6898" s="75">
        <v>0</v>
      </c>
      <c r="H6898" s="75">
        <v>339.23610000000002</v>
      </c>
      <c r="I6898" s="75">
        <v>328.29300000000001</v>
      </c>
      <c r="J6898" s="75">
        <v>310.05449999999996</v>
      </c>
      <c r="K6898" s="75">
        <v>255.33899999999997</v>
      </c>
      <c r="L6898" s="76">
        <v>0</v>
      </c>
      <c r="M6898" s="75">
        <v>328.29300000000001</v>
      </c>
      <c r="N6898" s="75">
        <v>328.29300000000001</v>
      </c>
      <c r="O6898" s="75">
        <v>328.29300000000001</v>
      </c>
      <c r="P6898" s="77">
        <v>0</v>
      </c>
      <c r="Q6898" s="77">
        <v>339.23610000000002</v>
      </c>
    </row>
    <row r="6899" spans="1:17" x14ac:dyDescent="0.2">
      <c r="A6899" s="19">
        <v>40102444</v>
      </c>
      <c r="B6899" s="19" t="s">
        <v>3461</v>
      </c>
      <c r="C6899" s="72"/>
      <c r="D6899" s="73">
        <v>8.75</v>
      </c>
      <c r="E6899" s="74">
        <v>0</v>
      </c>
      <c r="G6899" s="75">
        <v>0</v>
      </c>
      <c r="H6899" s="75">
        <v>339.23610000000002</v>
      </c>
      <c r="I6899" s="75">
        <v>328.29300000000001</v>
      </c>
      <c r="J6899" s="75">
        <v>310.05449999999996</v>
      </c>
      <c r="K6899" s="75">
        <v>255.33899999999997</v>
      </c>
      <c r="L6899" s="76">
        <v>0</v>
      </c>
      <c r="M6899" s="75">
        <v>328.29300000000001</v>
      </c>
      <c r="N6899" s="75">
        <v>328.29300000000001</v>
      </c>
      <c r="O6899" s="75">
        <v>328.29300000000001</v>
      </c>
      <c r="P6899" s="77">
        <v>0</v>
      </c>
      <c r="Q6899" s="77">
        <v>339.23610000000002</v>
      </c>
    </row>
    <row r="6900" spans="1:17" x14ac:dyDescent="0.2">
      <c r="A6900" s="19">
        <v>40102451</v>
      </c>
      <c r="B6900" s="19" t="s">
        <v>3451</v>
      </c>
      <c r="C6900" s="72"/>
      <c r="D6900" s="73">
        <v>8</v>
      </c>
      <c r="E6900" s="74">
        <v>0</v>
      </c>
      <c r="G6900" s="75">
        <v>0</v>
      </c>
      <c r="H6900" s="75">
        <v>314.34000000000003</v>
      </c>
      <c r="I6900" s="75">
        <v>304.2</v>
      </c>
      <c r="J6900" s="75">
        <v>287.3</v>
      </c>
      <c r="K6900" s="75">
        <v>236.6</v>
      </c>
      <c r="L6900" s="76">
        <v>0</v>
      </c>
      <c r="M6900" s="75">
        <v>304.2</v>
      </c>
      <c r="N6900" s="75">
        <v>304.2</v>
      </c>
      <c r="O6900" s="75">
        <v>304.2</v>
      </c>
      <c r="P6900" s="77">
        <v>0</v>
      </c>
      <c r="Q6900" s="77">
        <v>314.34000000000003</v>
      </c>
    </row>
    <row r="6901" spans="1:17" x14ac:dyDescent="0.2">
      <c r="A6901" s="19">
        <v>40102469</v>
      </c>
      <c r="B6901" s="19" t="s">
        <v>3464</v>
      </c>
      <c r="C6901" s="72"/>
      <c r="D6901" s="73">
        <v>8.75</v>
      </c>
      <c r="E6901" s="74">
        <v>0</v>
      </c>
      <c r="G6901" s="75">
        <v>0</v>
      </c>
      <c r="H6901" s="75">
        <v>339.23610000000002</v>
      </c>
      <c r="I6901" s="75">
        <v>328.29300000000001</v>
      </c>
      <c r="J6901" s="75">
        <v>310.05449999999996</v>
      </c>
      <c r="K6901" s="75">
        <v>255.33899999999997</v>
      </c>
      <c r="L6901" s="76">
        <v>0</v>
      </c>
      <c r="M6901" s="75">
        <v>328.29300000000001</v>
      </c>
      <c r="N6901" s="75">
        <v>328.29300000000001</v>
      </c>
      <c r="O6901" s="75">
        <v>328.29300000000001</v>
      </c>
      <c r="P6901" s="77">
        <v>0</v>
      </c>
      <c r="Q6901" s="77">
        <v>339.23610000000002</v>
      </c>
    </row>
    <row r="6902" spans="1:17" x14ac:dyDescent="0.2">
      <c r="A6902" s="19">
        <v>40102477</v>
      </c>
      <c r="B6902" s="19" t="s">
        <v>3460</v>
      </c>
      <c r="C6902" s="72"/>
      <c r="D6902" s="73">
        <v>20.25</v>
      </c>
      <c r="E6902" s="74">
        <v>0</v>
      </c>
      <c r="G6902" s="75">
        <v>0</v>
      </c>
      <c r="H6902" s="75">
        <v>339.23610000000002</v>
      </c>
      <c r="I6902" s="75">
        <v>328.29300000000001</v>
      </c>
      <c r="J6902" s="75">
        <v>310.05449999999996</v>
      </c>
      <c r="K6902" s="75">
        <v>255.33899999999997</v>
      </c>
      <c r="L6902" s="76">
        <v>0</v>
      </c>
      <c r="M6902" s="75">
        <v>328.29300000000001</v>
      </c>
      <c r="N6902" s="75">
        <v>328.29300000000001</v>
      </c>
      <c r="O6902" s="75">
        <v>328.29300000000001</v>
      </c>
      <c r="P6902" s="77">
        <v>0</v>
      </c>
      <c r="Q6902" s="77">
        <v>339.23610000000002</v>
      </c>
    </row>
    <row r="6903" spans="1:17" x14ac:dyDescent="0.2">
      <c r="A6903" s="19">
        <v>40102485</v>
      </c>
      <c r="B6903" s="19" t="s">
        <v>1968</v>
      </c>
      <c r="C6903" s="72"/>
      <c r="D6903" s="73">
        <v>2.25</v>
      </c>
      <c r="E6903" s="74">
        <v>0</v>
      </c>
      <c r="G6903" s="75">
        <v>0</v>
      </c>
      <c r="H6903" s="75">
        <v>314.34000000000003</v>
      </c>
      <c r="I6903" s="75">
        <v>304.2</v>
      </c>
      <c r="J6903" s="75">
        <v>287.3</v>
      </c>
      <c r="K6903" s="75">
        <v>236.6</v>
      </c>
      <c r="L6903" s="76">
        <v>0</v>
      </c>
      <c r="M6903" s="75">
        <v>304.2</v>
      </c>
      <c r="N6903" s="75">
        <v>304.2</v>
      </c>
      <c r="O6903" s="75">
        <v>304.2</v>
      </c>
      <c r="P6903" s="77">
        <v>0</v>
      </c>
      <c r="Q6903" s="77">
        <v>314.34000000000003</v>
      </c>
    </row>
    <row r="6904" spans="1:17" x14ac:dyDescent="0.2">
      <c r="A6904" s="19">
        <v>40102501</v>
      </c>
      <c r="B6904" s="19" t="s">
        <v>2463</v>
      </c>
      <c r="C6904" s="72" t="s">
        <v>2464</v>
      </c>
      <c r="D6904" s="73">
        <v>197</v>
      </c>
      <c r="E6904" s="74">
        <v>0</v>
      </c>
      <c r="G6904" s="75">
        <v>0</v>
      </c>
      <c r="H6904" s="75">
        <v>283.78019999999998</v>
      </c>
      <c r="I6904" s="75">
        <v>274.62599999999998</v>
      </c>
      <c r="J6904" s="75">
        <v>259.36899999999997</v>
      </c>
      <c r="K6904" s="75">
        <v>213.59799999999998</v>
      </c>
      <c r="L6904" s="76">
        <v>0</v>
      </c>
      <c r="M6904" s="75">
        <v>274.62599999999998</v>
      </c>
      <c r="N6904" s="75">
        <v>274.62599999999998</v>
      </c>
      <c r="O6904" s="75">
        <v>274.62599999999998</v>
      </c>
      <c r="P6904" s="77">
        <v>0</v>
      </c>
      <c r="Q6904" s="77">
        <v>283.78019999999998</v>
      </c>
    </row>
    <row r="6905" spans="1:17" x14ac:dyDescent="0.2">
      <c r="A6905" s="19">
        <v>40102527</v>
      </c>
      <c r="B6905" s="19" t="s">
        <v>184</v>
      </c>
      <c r="C6905" s="72"/>
      <c r="D6905" s="73">
        <v>26.5</v>
      </c>
      <c r="E6905" s="74">
        <v>0</v>
      </c>
      <c r="G6905" s="75">
        <v>0</v>
      </c>
      <c r="H6905" s="75">
        <v>262.95750000000004</v>
      </c>
      <c r="I6905" s="75">
        <v>254.47499999999999</v>
      </c>
      <c r="J6905" s="75">
        <v>240.33750000000001</v>
      </c>
      <c r="K6905" s="75">
        <v>197.92499999999998</v>
      </c>
      <c r="L6905" s="76">
        <v>0</v>
      </c>
      <c r="M6905" s="75">
        <v>254.47499999999999</v>
      </c>
      <c r="N6905" s="75">
        <v>254.47499999999999</v>
      </c>
      <c r="O6905" s="75">
        <v>254.47499999999999</v>
      </c>
      <c r="P6905" s="77">
        <v>0</v>
      </c>
      <c r="Q6905" s="77">
        <v>262.95750000000004</v>
      </c>
    </row>
    <row r="6906" spans="1:17" x14ac:dyDescent="0.2">
      <c r="A6906" s="19">
        <v>40102535</v>
      </c>
      <c r="B6906" s="19" t="s">
        <v>1359</v>
      </c>
      <c r="C6906" s="72"/>
      <c r="D6906" s="73">
        <v>64.25</v>
      </c>
      <c r="E6906" s="74">
        <v>0</v>
      </c>
      <c r="G6906" s="75">
        <v>0</v>
      </c>
      <c r="H6906" s="75">
        <v>283.78019999999998</v>
      </c>
      <c r="I6906" s="75">
        <v>274.62599999999998</v>
      </c>
      <c r="J6906" s="75">
        <v>259.36899999999997</v>
      </c>
      <c r="K6906" s="75">
        <v>213.59799999999998</v>
      </c>
      <c r="L6906" s="76">
        <v>0</v>
      </c>
      <c r="M6906" s="75">
        <v>274.62599999999998</v>
      </c>
      <c r="N6906" s="75">
        <v>274.62599999999998</v>
      </c>
      <c r="O6906" s="75">
        <v>274.62599999999998</v>
      </c>
      <c r="P6906" s="77">
        <v>0</v>
      </c>
      <c r="Q6906" s="77">
        <v>283.78019999999998</v>
      </c>
    </row>
    <row r="6907" spans="1:17" x14ac:dyDescent="0.2">
      <c r="A6907" s="19">
        <v>40102543</v>
      </c>
      <c r="B6907" s="19" t="s">
        <v>1869</v>
      </c>
      <c r="C6907" s="72" t="s">
        <v>1870</v>
      </c>
      <c r="D6907" s="73">
        <v>125.75</v>
      </c>
      <c r="E6907" s="74">
        <v>0</v>
      </c>
      <c r="G6907" s="75">
        <v>0</v>
      </c>
      <c r="H6907" s="75">
        <v>262.95750000000004</v>
      </c>
      <c r="I6907" s="75">
        <v>254.47499999999999</v>
      </c>
      <c r="J6907" s="75">
        <v>240.33750000000001</v>
      </c>
      <c r="K6907" s="75">
        <v>197.92499999999998</v>
      </c>
      <c r="L6907" s="76">
        <v>0</v>
      </c>
      <c r="M6907" s="75">
        <v>254.47499999999999</v>
      </c>
      <c r="N6907" s="75">
        <v>254.47499999999999</v>
      </c>
      <c r="O6907" s="75">
        <v>254.47499999999999</v>
      </c>
      <c r="P6907" s="77">
        <v>0</v>
      </c>
      <c r="Q6907" s="77">
        <v>262.95750000000004</v>
      </c>
    </row>
    <row r="6908" spans="1:17" x14ac:dyDescent="0.2">
      <c r="A6908" s="19">
        <v>40102550</v>
      </c>
      <c r="B6908" s="19" t="s">
        <v>4219</v>
      </c>
      <c r="C6908" s="20">
        <v>97607</v>
      </c>
      <c r="D6908" s="73">
        <v>1027.5</v>
      </c>
      <c r="E6908" s="74">
        <v>429.03049999999996</v>
      </c>
      <c r="G6908" s="75">
        <v>0</v>
      </c>
      <c r="H6908" s="75">
        <v>283.78019999999998</v>
      </c>
      <c r="I6908" s="75">
        <v>274.62599999999998</v>
      </c>
      <c r="J6908" s="75">
        <v>259.36899999999997</v>
      </c>
      <c r="K6908" s="75">
        <v>213.59799999999998</v>
      </c>
      <c r="L6908" s="76">
        <v>0</v>
      </c>
      <c r="M6908" s="75">
        <v>274.62599999999998</v>
      </c>
      <c r="N6908" s="75">
        <v>274.62599999999998</v>
      </c>
      <c r="O6908" s="75">
        <v>274.62599999999998</v>
      </c>
      <c r="P6908" s="77">
        <v>0</v>
      </c>
      <c r="Q6908" s="77">
        <v>283.78019999999998</v>
      </c>
    </row>
    <row r="6909" spans="1:17" x14ac:dyDescent="0.2">
      <c r="A6909" s="19">
        <v>40102568</v>
      </c>
      <c r="B6909" s="19" t="s">
        <v>4220</v>
      </c>
      <c r="C6909" s="20">
        <v>97608</v>
      </c>
      <c r="D6909" s="73">
        <v>1027.5</v>
      </c>
      <c r="E6909" s="74">
        <v>429.03049999999996</v>
      </c>
      <c r="G6909" s="75">
        <v>0</v>
      </c>
      <c r="H6909" s="75">
        <v>262.95750000000004</v>
      </c>
      <c r="I6909" s="75">
        <v>254.47499999999999</v>
      </c>
      <c r="J6909" s="75">
        <v>240.33750000000001</v>
      </c>
      <c r="K6909" s="75">
        <v>197.92499999999998</v>
      </c>
      <c r="L6909" s="76">
        <v>0</v>
      </c>
      <c r="M6909" s="75">
        <v>254.47499999999999</v>
      </c>
      <c r="N6909" s="75">
        <v>254.47499999999999</v>
      </c>
      <c r="O6909" s="75">
        <v>254.47499999999999</v>
      </c>
      <c r="P6909" s="77">
        <v>0</v>
      </c>
      <c r="Q6909" s="77">
        <v>262.95750000000004</v>
      </c>
    </row>
    <row r="6910" spans="1:17" x14ac:dyDescent="0.2">
      <c r="A6910" s="19">
        <v>40102618</v>
      </c>
      <c r="B6910" s="19" t="s">
        <v>4598</v>
      </c>
      <c r="C6910" s="20">
        <v>11750</v>
      </c>
      <c r="D6910" s="73">
        <v>670.5</v>
      </c>
      <c r="E6910" s="74">
        <v>429.03049999999996</v>
      </c>
      <c r="G6910" s="75">
        <v>0</v>
      </c>
      <c r="H6910" s="75">
        <v>262.95750000000004</v>
      </c>
      <c r="I6910" s="75">
        <v>254.47499999999999</v>
      </c>
      <c r="J6910" s="75">
        <v>240.33750000000001</v>
      </c>
      <c r="K6910" s="75">
        <v>197.92499999999998</v>
      </c>
      <c r="L6910" s="76">
        <v>0</v>
      </c>
      <c r="M6910" s="75">
        <v>254.47499999999999</v>
      </c>
      <c r="N6910" s="75">
        <v>254.47499999999999</v>
      </c>
      <c r="O6910" s="75">
        <v>254.47499999999999</v>
      </c>
      <c r="P6910" s="77">
        <v>0</v>
      </c>
      <c r="Q6910" s="77">
        <v>262.95750000000004</v>
      </c>
    </row>
    <row r="6911" spans="1:17" x14ac:dyDescent="0.2">
      <c r="A6911" s="19">
        <v>40102774</v>
      </c>
      <c r="B6911" s="19" t="s">
        <v>1415</v>
      </c>
      <c r="C6911" s="72"/>
      <c r="D6911" s="73">
        <v>45.5</v>
      </c>
      <c r="E6911" s="74">
        <v>0</v>
      </c>
      <c r="G6911" s="75">
        <v>0</v>
      </c>
      <c r="H6911" s="75">
        <v>283.78019999999998</v>
      </c>
      <c r="I6911" s="75">
        <v>274.62599999999998</v>
      </c>
      <c r="J6911" s="75">
        <v>259.36899999999997</v>
      </c>
      <c r="K6911" s="75">
        <v>213.59799999999998</v>
      </c>
      <c r="L6911" s="76">
        <v>0</v>
      </c>
      <c r="M6911" s="75">
        <v>274.62599999999998</v>
      </c>
      <c r="N6911" s="75">
        <v>274.62599999999998</v>
      </c>
      <c r="O6911" s="75">
        <v>274.62599999999998</v>
      </c>
      <c r="P6911" s="77">
        <v>0</v>
      </c>
      <c r="Q6911" s="77">
        <v>283.78019999999998</v>
      </c>
    </row>
    <row r="6912" spans="1:17" x14ac:dyDescent="0.2">
      <c r="A6912" s="19">
        <v>40102782</v>
      </c>
      <c r="B6912" s="19" t="s">
        <v>2414</v>
      </c>
      <c r="C6912" s="72"/>
      <c r="D6912" s="73">
        <v>5.25</v>
      </c>
      <c r="E6912" s="74">
        <v>0</v>
      </c>
      <c r="G6912" s="75">
        <v>0</v>
      </c>
      <c r="H6912" s="75">
        <v>262.95750000000004</v>
      </c>
      <c r="I6912" s="75">
        <v>254.47499999999999</v>
      </c>
      <c r="J6912" s="75">
        <v>240.33750000000001</v>
      </c>
      <c r="K6912" s="75">
        <v>197.92499999999998</v>
      </c>
      <c r="L6912" s="76">
        <v>0</v>
      </c>
      <c r="M6912" s="75">
        <v>254.47499999999999</v>
      </c>
      <c r="N6912" s="75">
        <v>254.47499999999999</v>
      </c>
      <c r="O6912" s="75">
        <v>254.47499999999999</v>
      </c>
      <c r="P6912" s="77">
        <v>0</v>
      </c>
      <c r="Q6912" s="77">
        <v>262.95750000000004</v>
      </c>
    </row>
    <row r="6913" spans="1:17" x14ac:dyDescent="0.2">
      <c r="A6913" s="19">
        <v>40102790</v>
      </c>
      <c r="B6913" s="19" t="s">
        <v>3116</v>
      </c>
      <c r="C6913" s="72"/>
      <c r="D6913" s="73">
        <v>24.5</v>
      </c>
      <c r="E6913" s="74">
        <v>0</v>
      </c>
      <c r="G6913" s="75">
        <v>0</v>
      </c>
      <c r="H6913" s="75">
        <v>283.78019999999998</v>
      </c>
      <c r="I6913" s="75">
        <v>274.62599999999998</v>
      </c>
      <c r="J6913" s="75">
        <v>259.36899999999997</v>
      </c>
      <c r="K6913" s="75">
        <v>213.59799999999998</v>
      </c>
      <c r="L6913" s="76">
        <v>0</v>
      </c>
      <c r="M6913" s="75">
        <v>274.62599999999998</v>
      </c>
      <c r="N6913" s="75">
        <v>274.62599999999998</v>
      </c>
      <c r="O6913" s="75">
        <v>274.62599999999998</v>
      </c>
      <c r="P6913" s="77">
        <v>0</v>
      </c>
      <c r="Q6913" s="77">
        <v>283.78019999999998</v>
      </c>
    </row>
    <row r="6914" spans="1:17" x14ac:dyDescent="0.2">
      <c r="A6914" s="19">
        <v>40102808</v>
      </c>
      <c r="B6914" s="19" t="s">
        <v>3117</v>
      </c>
      <c r="C6914" s="72"/>
      <c r="D6914" s="73">
        <v>27.25</v>
      </c>
      <c r="E6914" s="74">
        <v>0</v>
      </c>
      <c r="G6914" s="75">
        <v>0</v>
      </c>
      <c r="H6914" s="75">
        <v>262.95750000000004</v>
      </c>
      <c r="I6914" s="75">
        <v>254.47499999999999</v>
      </c>
      <c r="J6914" s="75">
        <v>240.33750000000001</v>
      </c>
      <c r="K6914" s="75">
        <v>197.92499999999998</v>
      </c>
      <c r="L6914" s="76">
        <v>0</v>
      </c>
      <c r="M6914" s="75">
        <v>254.47499999999999</v>
      </c>
      <c r="N6914" s="75">
        <v>254.47499999999999</v>
      </c>
      <c r="O6914" s="75">
        <v>254.47499999999999</v>
      </c>
      <c r="P6914" s="77">
        <v>0</v>
      </c>
      <c r="Q6914" s="77">
        <v>262.95750000000004</v>
      </c>
    </row>
    <row r="6915" spans="1:17" x14ac:dyDescent="0.2">
      <c r="A6915" s="19">
        <v>40102816</v>
      </c>
      <c r="B6915" s="19" t="s">
        <v>4243</v>
      </c>
      <c r="C6915" s="72"/>
      <c r="D6915" s="73">
        <v>3</v>
      </c>
      <c r="E6915" s="74">
        <v>0</v>
      </c>
      <c r="G6915" s="75">
        <v>0</v>
      </c>
      <c r="H6915" s="75">
        <v>283.78019999999998</v>
      </c>
      <c r="I6915" s="75">
        <v>274.62599999999998</v>
      </c>
      <c r="J6915" s="75">
        <v>259.36899999999997</v>
      </c>
      <c r="K6915" s="75">
        <v>213.59799999999998</v>
      </c>
      <c r="L6915" s="76">
        <v>0</v>
      </c>
      <c r="M6915" s="75">
        <v>274.62599999999998</v>
      </c>
      <c r="N6915" s="75">
        <v>274.62599999999998</v>
      </c>
      <c r="O6915" s="75">
        <v>274.62599999999998</v>
      </c>
      <c r="P6915" s="77">
        <v>0</v>
      </c>
      <c r="Q6915" s="77">
        <v>283.78019999999998</v>
      </c>
    </row>
    <row r="6916" spans="1:17" x14ac:dyDescent="0.2">
      <c r="A6916" s="19">
        <v>40102824</v>
      </c>
      <c r="B6916" s="19" t="s">
        <v>4244</v>
      </c>
      <c r="C6916" s="72"/>
      <c r="D6916" s="73">
        <v>3.25</v>
      </c>
      <c r="E6916" s="74">
        <v>0</v>
      </c>
      <c r="G6916" s="75">
        <v>0</v>
      </c>
      <c r="H6916" s="75">
        <v>262.95750000000004</v>
      </c>
      <c r="I6916" s="75">
        <v>254.47499999999999</v>
      </c>
      <c r="J6916" s="75">
        <v>240.33750000000001</v>
      </c>
      <c r="K6916" s="75">
        <v>197.92499999999998</v>
      </c>
      <c r="L6916" s="76">
        <v>0</v>
      </c>
      <c r="M6916" s="75">
        <v>254.47499999999999</v>
      </c>
      <c r="N6916" s="75">
        <v>254.47499999999999</v>
      </c>
      <c r="O6916" s="75">
        <v>254.47499999999999</v>
      </c>
      <c r="P6916" s="77">
        <v>0</v>
      </c>
      <c r="Q6916" s="77">
        <v>262.95750000000004</v>
      </c>
    </row>
    <row r="6917" spans="1:17" x14ac:dyDescent="0.2">
      <c r="A6917" s="19">
        <v>40102832</v>
      </c>
      <c r="B6917" s="19" t="s">
        <v>4245</v>
      </c>
      <c r="C6917" s="72"/>
      <c r="D6917" s="73">
        <v>4</v>
      </c>
      <c r="E6917" s="74">
        <v>0</v>
      </c>
      <c r="G6917" s="75">
        <v>0</v>
      </c>
      <c r="H6917" s="75">
        <v>283.78019999999998</v>
      </c>
      <c r="I6917" s="75">
        <v>274.62599999999998</v>
      </c>
      <c r="J6917" s="75">
        <v>259.36899999999997</v>
      </c>
      <c r="K6917" s="75">
        <v>213.59799999999998</v>
      </c>
      <c r="L6917" s="76">
        <v>0</v>
      </c>
      <c r="M6917" s="75">
        <v>274.62599999999998</v>
      </c>
      <c r="N6917" s="75">
        <v>274.62599999999998</v>
      </c>
      <c r="O6917" s="75">
        <v>274.62599999999998</v>
      </c>
      <c r="P6917" s="77">
        <v>0</v>
      </c>
      <c r="Q6917" s="77">
        <v>283.78019999999998</v>
      </c>
    </row>
    <row r="6918" spans="1:17" x14ac:dyDescent="0.2">
      <c r="A6918" s="19">
        <v>40102840</v>
      </c>
      <c r="B6918" s="19" t="s">
        <v>4242</v>
      </c>
      <c r="C6918" s="72"/>
      <c r="D6918" s="73">
        <v>6</v>
      </c>
      <c r="E6918" s="74">
        <v>0</v>
      </c>
      <c r="G6918" s="75">
        <v>0</v>
      </c>
      <c r="H6918" s="75">
        <v>262.95750000000004</v>
      </c>
      <c r="I6918" s="75">
        <v>254.47499999999999</v>
      </c>
      <c r="J6918" s="75">
        <v>240.33750000000001</v>
      </c>
      <c r="K6918" s="75">
        <v>197.92499999999998</v>
      </c>
      <c r="L6918" s="76">
        <v>0</v>
      </c>
      <c r="M6918" s="75">
        <v>254.47499999999999</v>
      </c>
      <c r="N6918" s="75">
        <v>254.47499999999999</v>
      </c>
      <c r="O6918" s="75">
        <v>254.47499999999999</v>
      </c>
      <c r="P6918" s="77">
        <v>0</v>
      </c>
      <c r="Q6918" s="77">
        <v>262.95750000000004</v>
      </c>
    </row>
    <row r="6919" spans="1:17" x14ac:dyDescent="0.2">
      <c r="A6919" s="19">
        <v>40102857</v>
      </c>
      <c r="B6919" s="19" t="s">
        <v>673</v>
      </c>
      <c r="C6919" s="72"/>
      <c r="D6919" s="73">
        <v>22.75</v>
      </c>
      <c r="E6919" s="74">
        <v>0</v>
      </c>
      <c r="G6919" s="75">
        <v>0</v>
      </c>
      <c r="H6919" s="75">
        <v>283.78019999999998</v>
      </c>
      <c r="I6919" s="75">
        <v>274.62599999999998</v>
      </c>
      <c r="J6919" s="75">
        <v>259.36899999999997</v>
      </c>
      <c r="K6919" s="75">
        <v>213.59799999999998</v>
      </c>
      <c r="L6919" s="76">
        <v>0</v>
      </c>
      <c r="M6919" s="75">
        <v>274.62599999999998</v>
      </c>
      <c r="N6919" s="75">
        <v>274.62599999999998</v>
      </c>
      <c r="O6919" s="75">
        <v>274.62599999999998</v>
      </c>
      <c r="P6919" s="77">
        <v>0</v>
      </c>
      <c r="Q6919" s="77">
        <v>283.78019999999998</v>
      </c>
    </row>
    <row r="6920" spans="1:17" x14ac:dyDescent="0.2">
      <c r="A6920" s="19">
        <v>40102865</v>
      </c>
      <c r="B6920" s="19" t="s">
        <v>4043</v>
      </c>
      <c r="C6920" s="72"/>
      <c r="D6920" s="73">
        <v>4.25</v>
      </c>
      <c r="E6920" s="74">
        <v>0</v>
      </c>
      <c r="G6920" s="75">
        <v>0</v>
      </c>
      <c r="H6920" s="75">
        <v>262.95750000000004</v>
      </c>
      <c r="I6920" s="75">
        <v>254.47499999999999</v>
      </c>
      <c r="J6920" s="75">
        <v>240.33750000000001</v>
      </c>
      <c r="K6920" s="75">
        <v>197.92499999999998</v>
      </c>
      <c r="L6920" s="76">
        <v>0</v>
      </c>
      <c r="M6920" s="75">
        <v>254.47499999999999</v>
      </c>
      <c r="N6920" s="75">
        <v>254.47499999999999</v>
      </c>
      <c r="O6920" s="75">
        <v>254.47499999999999</v>
      </c>
      <c r="P6920" s="77">
        <v>0</v>
      </c>
      <c r="Q6920" s="77">
        <v>262.95750000000004</v>
      </c>
    </row>
    <row r="6921" spans="1:17" x14ac:dyDescent="0.2">
      <c r="A6921" s="19">
        <v>40102873</v>
      </c>
      <c r="B6921" s="19" t="s">
        <v>3067</v>
      </c>
      <c r="C6921" s="72"/>
      <c r="D6921" s="73">
        <v>20.75</v>
      </c>
      <c r="E6921" s="74">
        <v>0</v>
      </c>
      <c r="G6921" s="75">
        <v>0</v>
      </c>
      <c r="H6921" s="75">
        <v>283.78019999999998</v>
      </c>
      <c r="I6921" s="75">
        <v>274.62599999999998</v>
      </c>
      <c r="J6921" s="75">
        <v>259.36899999999997</v>
      </c>
      <c r="K6921" s="75">
        <v>213.59799999999998</v>
      </c>
      <c r="L6921" s="76">
        <v>0</v>
      </c>
      <c r="M6921" s="75">
        <v>274.62599999999998</v>
      </c>
      <c r="N6921" s="75">
        <v>274.62599999999998</v>
      </c>
      <c r="O6921" s="75">
        <v>274.62599999999998</v>
      </c>
      <c r="P6921" s="77">
        <v>0</v>
      </c>
      <c r="Q6921" s="77">
        <v>283.78019999999998</v>
      </c>
    </row>
    <row r="6922" spans="1:17" x14ac:dyDescent="0.2">
      <c r="A6922" s="19">
        <v>40102881</v>
      </c>
      <c r="B6922" s="19" t="s">
        <v>3748</v>
      </c>
      <c r="C6922" s="72"/>
      <c r="D6922" s="73">
        <v>79.5</v>
      </c>
      <c r="E6922" s="74">
        <v>0</v>
      </c>
      <c r="G6922" s="75">
        <v>0</v>
      </c>
      <c r="H6922" s="75">
        <v>262.95750000000004</v>
      </c>
      <c r="I6922" s="75">
        <v>254.47499999999999</v>
      </c>
      <c r="J6922" s="75">
        <v>240.33750000000001</v>
      </c>
      <c r="K6922" s="75">
        <v>197.92499999999998</v>
      </c>
      <c r="L6922" s="76">
        <v>0</v>
      </c>
      <c r="M6922" s="75">
        <v>254.47499999999999</v>
      </c>
      <c r="N6922" s="75">
        <v>254.47499999999999</v>
      </c>
      <c r="O6922" s="75">
        <v>254.47499999999999</v>
      </c>
      <c r="P6922" s="77">
        <v>0</v>
      </c>
      <c r="Q6922" s="77">
        <v>262.95750000000004</v>
      </c>
    </row>
    <row r="6923" spans="1:17" x14ac:dyDescent="0.2">
      <c r="A6923" s="19">
        <v>40102899</v>
      </c>
      <c r="B6923" s="19" t="s">
        <v>1547</v>
      </c>
      <c r="C6923" s="72"/>
      <c r="D6923" s="73">
        <v>54.5</v>
      </c>
      <c r="E6923" s="74">
        <v>0</v>
      </c>
      <c r="G6923" s="75">
        <v>0</v>
      </c>
      <c r="H6923" s="75">
        <v>634.05539999999996</v>
      </c>
      <c r="I6923" s="75">
        <v>613.60199999999998</v>
      </c>
      <c r="J6923" s="75">
        <v>579.51299999999992</v>
      </c>
      <c r="K6923" s="75">
        <v>477.24599999999992</v>
      </c>
      <c r="L6923" s="76">
        <v>0</v>
      </c>
      <c r="M6923" s="75">
        <v>613.60199999999998</v>
      </c>
      <c r="N6923" s="75">
        <v>613.60199999999998</v>
      </c>
      <c r="O6923" s="75">
        <v>613.60199999999998</v>
      </c>
      <c r="P6923" s="77">
        <v>0</v>
      </c>
      <c r="Q6923" s="77">
        <v>634.05539999999996</v>
      </c>
    </row>
    <row r="6924" spans="1:17" x14ac:dyDescent="0.2">
      <c r="A6924" s="19">
        <v>40102907</v>
      </c>
      <c r="B6924" s="19" t="s">
        <v>1130</v>
      </c>
      <c r="C6924" s="72"/>
      <c r="D6924" s="73">
        <v>4.25</v>
      </c>
      <c r="E6924" s="74">
        <v>0</v>
      </c>
      <c r="G6924" s="75">
        <v>0</v>
      </c>
      <c r="H6924" s="75">
        <v>634.05539999999996</v>
      </c>
      <c r="I6924" s="75">
        <v>613.60199999999998</v>
      </c>
      <c r="J6924" s="75">
        <v>579.51299999999992</v>
      </c>
      <c r="K6924" s="75">
        <v>477.24599999999992</v>
      </c>
      <c r="L6924" s="76">
        <v>0</v>
      </c>
      <c r="M6924" s="75">
        <v>613.60199999999998</v>
      </c>
      <c r="N6924" s="75">
        <v>613.60199999999998</v>
      </c>
      <c r="O6924" s="75">
        <v>613.60199999999998</v>
      </c>
      <c r="P6924" s="77">
        <v>0</v>
      </c>
      <c r="Q6924" s="77">
        <v>634.05539999999996</v>
      </c>
    </row>
    <row r="6925" spans="1:17" x14ac:dyDescent="0.2">
      <c r="A6925" s="19">
        <v>40102915</v>
      </c>
      <c r="B6925" s="19" t="s">
        <v>4802</v>
      </c>
      <c r="C6925" s="72"/>
      <c r="D6925" s="73">
        <v>85.75</v>
      </c>
      <c r="E6925" s="74">
        <v>0</v>
      </c>
      <c r="G6925" s="75">
        <v>0</v>
      </c>
      <c r="H6925" s="75">
        <v>634.05539999999996</v>
      </c>
      <c r="I6925" s="75">
        <v>613.60199999999998</v>
      </c>
      <c r="J6925" s="75">
        <v>579.51299999999992</v>
      </c>
      <c r="K6925" s="75">
        <v>477.24599999999992</v>
      </c>
      <c r="L6925" s="76">
        <v>0</v>
      </c>
      <c r="M6925" s="75">
        <v>613.60199999999998</v>
      </c>
      <c r="N6925" s="75">
        <v>613.60199999999998</v>
      </c>
      <c r="O6925" s="75">
        <v>613.60199999999998</v>
      </c>
      <c r="P6925" s="77">
        <v>0</v>
      </c>
      <c r="Q6925" s="77">
        <v>634.05539999999996</v>
      </c>
    </row>
    <row r="6926" spans="1:17" x14ac:dyDescent="0.2">
      <c r="A6926" s="19">
        <v>40102923</v>
      </c>
      <c r="B6926" s="19" t="s">
        <v>1010</v>
      </c>
      <c r="C6926" s="72" t="s">
        <v>1011</v>
      </c>
      <c r="D6926" s="73">
        <v>110.5</v>
      </c>
      <c r="E6926" s="74">
        <v>0</v>
      </c>
      <c r="G6926" s="75">
        <v>0</v>
      </c>
      <c r="H6926" s="75">
        <v>859.87800000000004</v>
      </c>
      <c r="I6926" s="75">
        <v>832.14</v>
      </c>
      <c r="J6926" s="75">
        <v>785.91</v>
      </c>
      <c r="K6926" s="75">
        <v>647.22</v>
      </c>
      <c r="L6926" s="76">
        <v>0</v>
      </c>
      <c r="M6926" s="75">
        <v>832.14</v>
      </c>
      <c r="N6926" s="75">
        <v>832.14</v>
      </c>
      <c r="O6926" s="75">
        <v>832.14</v>
      </c>
      <c r="P6926" s="77">
        <v>0</v>
      </c>
      <c r="Q6926" s="77">
        <v>859.87800000000004</v>
      </c>
    </row>
    <row r="6927" spans="1:17" x14ac:dyDescent="0.2">
      <c r="A6927" s="19">
        <v>40102931</v>
      </c>
      <c r="B6927" s="19" t="s">
        <v>1871</v>
      </c>
      <c r="C6927" s="72" t="s">
        <v>1872</v>
      </c>
      <c r="D6927" s="73">
        <v>125.75</v>
      </c>
      <c r="E6927" s="74">
        <v>0</v>
      </c>
      <c r="G6927" s="75">
        <v>0</v>
      </c>
      <c r="H6927" s="75">
        <v>859.87800000000004</v>
      </c>
      <c r="I6927" s="75">
        <v>832.14</v>
      </c>
      <c r="J6927" s="75">
        <v>785.91</v>
      </c>
      <c r="K6927" s="75">
        <v>647.22</v>
      </c>
      <c r="L6927" s="76">
        <v>0</v>
      </c>
      <c r="M6927" s="75">
        <v>832.14</v>
      </c>
      <c r="N6927" s="75">
        <v>832.14</v>
      </c>
      <c r="O6927" s="75">
        <v>832.14</v>
      </c>
      <c r="P6927" s="77">
        <v>0</v>
      </c>
      <c r="Q6927" s="77">
        <v>859.87800000000004</v>
      </c>
    </row>
    <row r="6928" spans="1:17" x14ac:dyDescent="0.2">
      <c r="A6928" s="19">
        <v>40102956</v>
      </c>
      <c r="B6928" s="19" t="s">
        <v>2455</v>
      </c>
      <c r="C6928" s="72" t="s">
        <v>2456</v>
      </c>
      <c r="D6928" s="73">
        <v>1053.5</v>
      </c>
      <c r="E6928" s="74">
        <v>0</v>
      </c>
      <c r="G6928" s="75">
        <v>0</v>
      </c>
      <c r="H6928" s="75">
        <v>316.90680000000003</v>
      </c>
      <c r="I6928" s="75">
        <v>306.68400000000003</v>
      </c>
      <c r="J6928" s="75">
        <v>289.64599999999996</v>
      </c>
      <c r="K6928" s="75">
        <v>238.53199999999998</v>
      </c>
      <c r="L6928" s="76">
        <v>0</v>
      </c>
      <c r="M6928" s="75">
        <v>306.68400000000003</v>
      </c>
      <c r="N6928" s="75">
        <v>306.68400000000003</v>
      </c>
      <c r="O6928" s="75">
        <v>306.68400000000003</v>
      </c>
      <c r="P6928" s="77">
        <v>0</v>
      </c>
      <c r="Q6928" s="77">
        <v>316.90680000000003</v>
      </c>
    </row>
    <row r="6929" spans="1:17" x14ac:dyDescent="0.2">
      <c r="A6929" s="19">
        <v>40102964</v>
      </c>
      <c r="B6929" s="19" t="s">
        <v>2457</v>
      </c>
      <c r="C6929" s="72" t="s">
        <v>2458</v>
      </c>
      <c r="D6929" s="73">
        <v>1053.5</v>
      </c>
      <c r="E6929" s="74">
        <v>0</v>
      </c>
      <c r="G6929" s="75">
        <v>0</v>
      </c>
      <c r="H6929" s="75">
        <v>316.90680000000003</v>
      </c>
      <c r="I6929" s="75">
        <v>306.68400000000003</v>
      </c>
      <c r="J6929" s="75">
        <v>289.64599999999996</v>
      </c>
      <c r="K6929" s="75">
        <v>238.53199999999998</v>
      </c>
      <c r="L6929" s="76">
        <v>0</v>
      </c>
      <c r="M6929" s="75">
        <v>306.68400000000003</v>
      </c>
      <c r="N6929" s="75">
        <v>306.68400000000003</v>
      </c>
      <c r="O6929" s="75">
        <v>306.68400000000003</v>
      </c>
      <c r="P6929" s="77">
        <v>0</v>
      </c>
      <c r="Q6929" s="77">
        <v>316.90680000000003</v>
      </c>
    </row>
    <row r="6930" spans="1:17" x14ac:dyDescent="0.2">
      <c r="A6930" s="19">
        <v>40102972</v>
      </c>
      <c r="B6930" s="19" t="s">
        <v>2459</v>
      </c>
      <c r="C6930" s="72" t="s">
        <v>2460</v>
      </c>
      <c r="D6930" s="73">
        <v>1053.5</v>
      </c>
      <c r="E6930" s="74">
        <v>0</v>
      </c>
      <c r="G6930" s="75">
        <v>0</v>
      </c>
      <c r="H6930" s="75">
        <v>293.64750000000004</v>
      </c>
      <c r="I6930" s="75">
        <v>284.17500000000001</v>
      </c>
      <c r="J6930" s="75">
        <v>268.38749999999999</v>
      </c>
      <c r="K6930" s="75">
        <v>221.02499999999998</v>
      </c>
      <c r="L6930" s="76">
        <v>0</v>
      </c>
      <c r="M6930" s="75">
        <v>284.17500000000001</v>
      </c>
      <c r="N6930" s="75">
        <v>284.17500000000001</v>
      </c>
      <c r="O6930" s="75">
        <v>284.17500000000001</v>
      </c>
      <c r="P6930" s="77">
        <v>0</v>
      </c>
      <c r="Q6930" s="77">
        <v>293.64750000000004</v>
      </c>
    </row>
    <row r="6931" spans="1:17" x14ac:dyDescent="0.2">
      <c r="A6931" s="19">
        <v>40102980</v>
      </c>
      <c r="B6931" s="19" t="s">
        <v>2461</v>
      </c>
      <c r="C6931" s="72" t="s">
        <v>2462</v>
      </c>
      <c r="D6931" s="73">
        <v>1053.5</v>
      </c>
      <c r="E6931" s="74">
        <v>0</v>
      </c>
      <c r="G6931" s="75">
        <v>0</v>
      </c>
      <c r="H6931" s="75">
        <v>316.90680000000003</v>
      </c>
      <c r="I6931" s="75">
        <v>306.68400000000003</v>
      </c>
      <c r="J6931" s="75">
        <v>289.64599999999996</v>
      </c>
      <c r="K6931" s="75">
        <v>238.53199999999998</v>
      </c>
      <c r="L6931" s="76">
        <v>0</v>
      </c>
      <c r="M6931" s="75">
        <v>306.68400000000003</v>
      </c>
      <c r="N6931" s="75">
        <v>306.68400000000003</v>
      </c>
      <c r="O6931" s="75">
        <v>306.68400000000003</v>
      </c>
      <c r="P6931" s="77">
        <v>0</v>
      </c>
      <c r="Q6931" s="77">
        <v>316.90680000000003</v>
      </c>
    </row>
    <row r="6932" spans="1:17" x14ac:dyDescent="0.2">
      <c r="A6932" s="19">
        <v>40102998</v>
      </c>
      <c r="B6932" s="19" t="s">
        <v>832</v>
      </c>
      <c r="C6932" s="72" t="s">
        <v>833</v>
      </c>
      <c r="D6932" s="73">
        <v>774</v>
      </c>
      <c r="E6932" s="74">
        <v>0</v>
      </c>
      <c r="G6932" s="75">
        <v>0</v>
      </c>
      <c r="H6932" s="75">
        <v>293.64750000000004</v>
      </c>
      <c r="I6932" s="75">
        <v>284.17500000000001</v>
      </c>
      <c r="J6932" s="75">
        <v>268.38749999999999</v>
      </c>
      <c r="K6932" s="75">
        <v>221.02499999999998</v>
      </c>
      <c r="L6932" s="76">
        <v>0</v>
      </c>
      <c r="M6932" s="75">
        <v>284.17500000000001</v>
      </c>
      <c r="N6932" s="75">
        <v>284.17500000000001</v>
      </c>
      <c r="O6932" s="75">
        <v>284.17500000000001</v>
      </c>
      <c r="P6932" s="77">
        <v>0</v>
      </c>
      <c r="Q6932" s="77">
        <v>293.64750000000004</v>
      </c>
    </row>
    <row r="6933" spans="1:17" x14ac:dyDescent="0.2">
      <c r="A6933" s="19">
        <v>40103004</v>
      </c>
      <c r="B6933" s="19" t="s">
        <v>835</v>
      </c>
      <c r="C6933" s="72" t="s">
        <v>836</v>
      </c>
      <c r="D6933" s="73">
        <v>774</v>
      </c>
      <c r="E6933" s="74">
        <v>0</v>
      </c>
      <c r="G6933" s="75">
        <v>0</v>
      </c>
      <c r="H6933" s="75">
        <v>429.81810000000002</v>
      </c>
      <c r="I6933" s="75">
        <v>415.95300000000003</v>
      </c>
      <c r="J6933" s="75">
        <v>392.84449999999998</v>
      </c>
      <c r="K6933" s="75">
        <v>323.51900000000001</v>
      </c>
      <c r="L6933" s="76">
        <v>0</v>
      </c>
      <c r="M6933" s="75">
        <v>415.95300000000003</v>
      </c>
      <c r="N6933" s="75">
        <v>415.95300000000003</v>
      </c>
      <c r="O6933" s="75">
        <v>415.95300000000003</v>
      </c>
      <c r="P6933" s="77">
        <v>0</v>
      </c>
      <c r="Q6933" s="77">
        <v>429.81810000000002</v>
      </c>
    </row>
    <row r="6934" spans="1:17" x14ac:dyDescent="0.2">
      <c r="A6934" s="19">
        <v>40103012</v>
      </c>
      <c r="B6934" s="19" t="s">
        <v>3384</v>
      </c>
      <c r="C6934" s="72" t="s">
        <v>3385</v>
      </c>
      <c r="D6934" s="73">
        <v>510</v>
      </c>
      <c r="E6934" s="74">
        <v>0</v>
      </c>
      <c r="G6934" s="75">
        <v>0</v>
      </c>
      <c r="H6934" s="75">
        <v>398.27250000000004</v>
      </c>
      <c r="I6934" s="75">
        <v>385.42500000000001</v>
      </c>
      <c r="J6934" s="75">
        <v>364.01249999999999</v>
      </c>
      <c r="K6934" s="75">
        <v>299.77499999999998</v>
      </c>
      <c r="L6934" s="76">
        <v>0</v>
      </c>
      <c r="M6934" s="75">
        <v>385.42500000000001</v>
      </c>
      <c r="N6934" s="75">
        <v>385.42500000000001</v>
      </c>
      <c r="O6934" s="75">
        <v>385.42500000000001</v>
      </c>
      <c r="P6934" s="77">
        <v>0</v>
      </c>
      <c r="Q6934" s="77">
        <v>398.27250000000004</v>
      </c>
    </row>
    <row r="6935" spans="1:17" x14ac:dyDescent="0.2">
      <c r="A6935" s="19">
        <v>40103020</v>
      </c>
      <c r="B6935" s="19" t="s">
        <v>3382</v>
      </c>
      <c r="C6935" s="72" t="s">
        <v>3383</v>
      </c>
      <c r="D6935" s="73">
        <v>510</v>
      </c>
      <c r="E6935" s="74">
        <v>0</v>
      </c>
      <c r="G6935" s="75">
        <v>0</v>
      </c>
      <c r="H6935" s="75">
        <v>429.81810000000002</v>
      </c>
      <c r="I6935" s="75">
        <v>415.95300000000003</v>
      </c>
      <c r="J6935" s="75">
        <v>392.84449999999998</v>
      </c>
      <c r="K6935" s="75">
        <v>323.51900000000001</v>
      </c>
      <c r="L6935" s="76">
        <v>0</v>
      </c>
      <c r="M6935" s="75">
        <v>415.95300000000003</v>
      </c>
      <c r="N6935" s="75">
        <v>415.95300000000003</v>
      </c>
      <c r="O6935" s="75">
        <v>415.95300000000003</v>
      </c>
      <c r="P6935" s="77">
        <v>0</v>
      </c>
      <c r="Q6935" s="77">
        <v>429.81810000000002</v>
      </c>
    </row>
    <row r="6936" spans="1:17" x14ac:dyDescent="0.2">
      <c r="A6936" s="19">
        <v>40103079</v>
      </c>
      <c r="B6936" s="19" t="s">
        <v>3999</v>
      </c>
      <c r="C6936" s="72"/>
      <c r="D6936" s="73">
        <v>163.5</v>
      </c>
      <c r="E6936" s="74">
        <v>0</v>
      </c>
      <c r="G6936" s="75">
        <v>0</v>
      </c>
      <c r="H6936" s="75">
        <v>316.90680000000003</v>
      </c>
      <c r="I6936" s="75">
        <v>306.68400000000003</v>
      </c>
      <c r="J6936" s="75">
        <v>289.64599999999996</v>
      </c>
      <c r="K6936" s="75">
        <v>238.53199999999998</v>
      </c>
      <c r="L6936" s="76">
        <v>0</v>
      </c>
      <c r="M6936" s="75">
        <v>306.68400000000003</v>
      </c>
      <c r="N6936" s="75">
        <v>306.68400000000003</v>
      </c>
      <c r="O6936" s="75">
        <v>306.68400000000003</v>
      </c>
      <c r="P6936" s="77">
        <v>0</v>
      </c>
      <c r="Q6936" s="77">
        <v>316.90680000000003</v>
      </c>
    </row>
    <row r="6937" spans="1:17" x14ac:dyDescent="0.2">
      <c r="A6937" s="19">
        <v>40103095</v>
      </c>
      <c r="B6937" s="19" t="s">
        <v>4125</v>
      </c>
      <c r="C6937" s="72"/>
      <c r="D6937" s="73">
        <v>77.25</v>
      </c>
      <c r="E6937" s="74">
        <v>0</v>
      </c>
      <c r="G6937" s="75">
        <v>0</v>
      </c>
      <c r="H6937" s="75">
        <v>316.90680000000003</v>
      </c>
      <c r="I6937" s="75">
        <v>306.68400000000003</v>
      </c>
      <c r="J6937" s="75">
        <v>289.64599999999996</v>
      </c>
      <c r="K6937" s="75">
        <v>238.53199999999998</v>
      </c>
      <c r="L6937" s="76">
        <v>0</v>
      </c>
      <c r="M6937" s="75">
        <v>306.68400000000003</v>
      </c>
      <c r="N6937" s="75">
        <v>306.68400000000003</v>
      </c>
      <c r="O6937" s="75">
        <v>306.68400000000003</v>
      </c>
      <c r="P6937" s="77">
        <v>0</v>
      </c>
      <c r="Q6937" s="77">
        <v>316.90680000000003</v>
      </c>
    </row>
    <row r="6938" spans="1:17" x14ac:dyDescent="0.2">
      <c r="A6938" s="19">
        <v>40103103</v>
      </c>
      <c r="B6938" s="19" t="s">
        <v>3835</v>
      </c>
      <c r="C6938" s="72" t="s">
        <v>3836</v>
      </c>
      <c r="D6938" s="73">
        <v>783</v>
      </c>
      <c r="E6938" s="74">
        <v>0</v>
      </c>
      <c r="G6938" s="75">
        <v>0</v>
      </c>
      <c r="H6938" s="75">
        <v>293.64750000000004</v>
      </c>
      <c r="I6938" s="75">
        <v>284.17500000000001</v>
      </c>
      <c r="J6938" s="75">
        <v>268.38749999999999</v>
      </c>
      <c r="K6938" s="75">
        <v>221.02499999999998</v>
      </c>
      <c r="L6938" s="76">
        <v>0</v>
      </c>
      <c r="M6938" s="75">
        <v>284.17500000000001</v>
      </c>
      <c r="N6938" s="75">
        <v>284.17500000000001</v>
      </c>
      <c r="O6938" s="75">
        <v>284.17500000000001</v>
      </c>
      <c r="P6938" s="77">
        <v>0</v>
      </c>
      <c r="Q6938" s="77">
        <v>293.64750000000004</v>
      </c>
    </row>
    <row r="6939" spans="1:17" x14ac:dyDescent="0.2">
      <c r="A6939" s="19">
        <v>40103111</v>
      </c>
      <c r="B6939" s="19" t="s">
        <v>3837</v>
      </c>
      <c r="C6939" s="72" t="s">
        <v>3838</v>
      </c>
      <c r="D6939" s="73">
        <v>783</v>
      </c>
      <c r="E6939" s="74">
        <v>0</v>
      </c>
      <c r="G6939" s="75">
        <v>0</v>
      </c>
      <c r="H6939" s="75">
        <v>316.90680000000003</v>
      </c>
      <c r="I6939" s="75">
        <v>306.68400000000003</v>
      </c>
      <c r="J6939" s="75">
        <v>289.64599999999996</v>
      </c>
      <c r="K6939" s="75">
        <v>238.53199999999998</v>
      </c>
      <c r="L6939" s="76">
        <v>0</v>
      </c>
      <c r="M6939" s="75">
        <v>306.68400000000003</v>
      </c>
      <c r="N6939" s="75">
        <v>306.68400000000003</v>
      </c>
      <c r="O6939" s="75">
        <v>306.68400000000003</v>
      </c>
      <c r="P6939" s="77">
        <v>0</v>
      </c>
      <c r="Q6939" s="77">
        <v>316.90680000000003</v>
      </c>
    </row>
    <row r="6940" spans="1:17" x14ac:dyDescent="0.2">
      <c r="A6940" s="19">
        <v>40103152</v>
      </c>
      <c r="B6940" s="19" t="s">
        <v>2684</v>
      </c>
      <c r="C6940" s="20">
        <v>11107</v>
      </c>
      <c r="D6940" s="73">
        <v>256.25</v>
      </c>
      <c r="E6940" s="74">
        <v>0</v>
      </c>
      <c r="G6940" s="75">
        <v>0</v>
      </c>
      <c r="H6940" s="75">
        <v>293.64750000000004</v>
      </c>
      <c r="I6940" s="75">
        <v>284.17500000000001</v>
      </c>
      <c r="J6940" s="75">
        <v>268.38749999999999</v>
      </c>
      <c r="K6940" s="75">
        <v>221.02499999999998</v>
      </c>
      <c r="L6940" s="76">
        <v>0</v>
      </c>
      <c r="M6940" s="75">
        <v>284.17500000000001</v>
      </c>
      <c r="N6940" s="75">
        <v>284.17500000000001</v>
      </c>
      <c r="O6940" s="75">
        <v>284.17500000000001</v>
      </c>
      <c r="P6940" s="77">
        <v>0</v>
      </c>
      <c r="Q6940" s="77">
        <v>293.64750000000004</v>
      </c>
    </row>
    <row r="6941" spans="1:17" x14ac:dyDescent="0.2">
      <c r="A6941" s="19">
        <v>40103154</v>
      </c>
      <c r="B6941" s="19" t="s">
        <v>2685</v>
      </c>
      <c r="C6941" s="20">
        <v>11106</v>
      </c>
      <c r="D6941" s="73">
        <v>450.5</v>
      </c>
      <c r="E6941" s="74">
        <v>668.09249999999997</v>
      </c>
      <c r="G6941" s="75">
        <v>0</v>
      </c>
      <c r="H6941" s="75">
        <v>429.81810000000002</v>
      </c>
      <c r="I6941" s="75">
        <v>415.95300000000003</v>
      </c>
      <c r="J6941" s="75">
        <v>392.84449999999998</v>
      </c>
      <c r="K6941" s="75">
        <v>323.51900000000001</v>
      </c>
      <c r="L6941" s="76">
        <v>0</v>
      </c>
      <c r="M6941" s="75">
        <v>415.95300000000003</v>
      </c>
      <c r="N6941" s="75">
        <v>415.95300000000003</v>
      </c>
      <c r="O6941" s="75">
        <v>415.95300000000003</v>
      </c>
      <c r="P6941" s="77">
        <v>0</v>
      </c>
      <c r="Q6941" s="77">
        <v>429.81810000000002</v>
      </c>
    </row>
    <row r="6942" spans="1:17" x14ac:dyDescent="0.2">
      <c r="A6942" s="19">
        <v>40103160</v>
      </c>
      <c r="B6942" s="19" t="s">
        <v>4357</v>
      </c>
      <c r="C6942" s="72" t="s">
        <v>4358</v>
      </c>
      <c r="D6942" s="73">
        <v>3.75</v>
      </c>
      <c r="E6942" s="74">
        <v>0</v>
      </c>
      <c r="G6942" s="75">
        <v>0</v>
      </c>
      <c r="H6942" s="75">
        <v>398.27250000000004</v>
      </c>
      <c r="I6942" s="75">
        <v>385.42500000000001</v>
      </c>
      <c r="J6942" s="75">
        <v>364.01249999999999</v>
      </c>
      <c r="K6942" s="75">
        <v>299.77499999999998</v>
      </c>
      <c r="L6942" s="76">
        <v>0</v>
      </c>
      <c r="M6942" s="75">
        <v>385.42500000000001</v>
      </c>
      <c r="N6942" s="75">
        <v>385.42500000000001</v>
      </c>
      <c r="O6942" s="75">
        <v>385.42500000000001</v>
      </c>
      <c r="P6942" s="77">
        <v>0</v>
      </c>
      <c r="Q6942" s="77">
        <v>398.27250000000004</v>
      </c>
    </row>
    <row r="6943" spans="1:17" x14ac:dyDescent="0.2">
      <c r="A6943" s="19">
        <v>40103178</v>
      </c>
      <c r="B6943" s="19" t="s">
        <v>4359</v>
      </c>
      <c r="C6943" s="72" t="s">
        <v>4360</v>
      </c>
      <c r="D6943" s="73">
        <v>10.75</v>
      </c>
      <c r="E6943" s="74">
        <v>0</v>
      </c>
      <c r="G6943" s="75">
        <v>0</v>
      </c>
      <c r="H6943" s="75">
        <v>429.81810000000002</v>
      </c>
      <c r="I6943" s="75">
        <v>415.95300000000003</v>
      </c>
      <c r="J6943" s="75">
        <v>392.84449999999998</v>
      </c>
      <c r="K6943" s="75">
        <v>323.51900000000001</v>
      </c>
      <c r="L6943" s="76">
        <v>0</v>
      </c>
      <c r="M6943" s="75">
        <v>415.95300000000003</v>
      </c>
      <c r="N6943" s="75">
        <v>415.95300000000003</v>
      </c>
      <c r="O6943" s="75">
        <v>415.95300000000003</v>
      </c>
      <c r="P6943" s="77">
        <v>0</v>
      </c>
      <c r="Q6943" s="77">
        <v>429.81810000000002</v>
      </c>
    </row>
    <row r="6944" spans="1:17" x14ac:dyDescent="0.2">
      <c r="A6944" s="19">
        <v>40103186</v>
      </c>
      <c r="B6944" s="19" t="s">
        <v>4233</v>
      </c>
      <c r="C6944" s="72" t="s">
        <v>4234</v>
      </c>
      <c r="D6944" s="73">
        <v>9.75</v>
      </c>
      <c r="E6944" s="74">
        <v>0</v>
      </c>
      <c r="G6944" s="75">
        <v>0</v>
      </c>
      <c r="H6944" s="75">
        <v>660.90449999999998</v>
      </c>
      <c r="I6944" s="75">
        <v>639.58500000000004</v>
      </c>
      <c r="J6944" s="75">
        <v>604.05250000000001</v>
      </c>
      <c r="K6944" s="75">
        <v>497.45499999999993</v>
      </c>
      <c r="L6944" s="76">
        <v>0</v>
      </c>
      <c r="M6944" s="75">
        <v>639.58500000000004</v>
      </c>
      <c r="N6944" s="75">
        <v>639.58500000000004</v>
      </c>
      <c r="O6944" s="75">
        <v>639.58500000000004</v>
      </c>
      <c r="P6944" s="77">
        <v>0</v>
      </c>
      <c r="Q6944" s="77">
        <v>660.90449999999998</v>
      </c>
    </row>
    <row r="6945" spans="1:17" x14ac:dyDescent="0.2">
      <c r="A6945" s="19">
        <v>40103194</v>
      </c>
      <c r="B6945" s="19" t="s">
        <v>3439</v>
      </c>
      <c r="C6945" s="72" t="s">
        <v>3440</v>
      </c>
      <c r="D6945" s="73">
        <v>15.5</v>
      </c>
      <c r="E6945" s="74">
        <v>0</v>
      </c>
      <c r="G6945" s="75">
        <v>0</v>
      </c>
      <c r="H6945" s="75">
        <v>330.45690000000002</v>
      </c>
      <c r="I6945" s="75">
        <v>319.79699999999997</v>
      </c>
      <c r="J6945" s="75">
        <v>302.03049999999996</v>
      </c>
      <c r="K6945" s="75">
        <v>248.73099999999997</v>
      </c>
      <c r="L6945" s="76">
        <v>0</v>
      </c>
      <c r="M6945" s="75">
        <v>319.79699999999997</v>
      </c>
      <c r="N6945" s="75">
        <v>319.79699999999997</v>
      </c>
      <c r="O6945" s="75">
        <v>319.79699999999997</v>
      </c>
      <c r="P6945" s="77">
        <v>0</v>
      </c>
      <c r="Q6945" s="77">
        <v>330.45690000000002</v>
      </c>
    </row>
    <row r="6946" spans="1:17" x14ac:dyDescent="0.2">
      <c r="A6946" s="19">
        <v>40103202</v>
      </c>
      <c r="B6946" s="19" t="s">
        <v>3553</v>
      </c>
      <c r="C6946" s="72" t="s">
        <v>3554</v>
      </c>
      <c r="D6946" s="73">
        <v>3.75</v>
      </c>
      <c r="E6946" s="74">
        <v>0</v>
      </c>
      <c r="G6946" s="75">
        <v>0</v>
      </c>
      <c r="H6946" s="75">
        <v>330.45690000000002</v>
      </c>
      <c r="I6946" s="75">
        <v>319.79699999999997</v>
      </c>
      <c r="J6946" s="75">
        <v>302.03049999999996</v>
      </c>
      <c r="K6946" s="75">
        <v>248.73099999999997</v>
      </c>
      <c r="L6946" s="76">
        <v>0</v>
      </c>
      <c r="M6946" s="75">
        <v>319.79699999999997</v>
      </c>
      <c r="N6946" s="75">
        <v>319.79699999999997</v>
      </c>
      <c r="O6946" s="75">
        <v>319.79699999999997</v>
      </c>
      <c r="P6946" s="77">
        <v>0</v>
      </c>
      <c r="Q6946" s="77">
        <v>330.45690000000002</v>
      </c>
    </row>
    <row r="6947" spans="1:17" x14ac:dyDescent="0.2">
      <c r="A6947" s="19">
        <v>40103210</v>
      </c>
      <c r="B6947" s="19" t="s">
        <v>5025</v>
      </c>
      <c r="C6947" s="72" t="s">
        <v>4423</v>
      </c>
      <c r="D6947" s="73">
        <v>38.5</v>
      </c>
      <c r="E6947" s="74">
        <v>0</v>
      </c>
      <c r="G6947" s="75">
        <v>0</v>
      </c>
      <c r="H6947" s="75">
        <v>306.20250000000004</v>
      </c>
      <c r="I6947" s="75">
        <v>296.32499999999999</v>
      </c>
      <c r="J6947" s="75">
        <v>279.86250000000001</v>
      </c>
      <c r="K6947" s="75">
        <v>230.47499999999999</v>
      </c>
      <c r="L6947" s="76">
        <v>0</v>
      </c>
      <c r="M6947" s="75">
        <v>296.32499999999999</v>
      </c>
      <c r="N6947" s="75">
        <v>296.32499999999999</v>
      </c>
      <c r="O6947" s="75">
        <v>296.32499999999999</v>
      </c>
      <c r="P6947" s="77">
        <v>0</v>
      </c>
      <c r="Q6947" s="77">
        <v>306.20250000000004</v>
      </c>
    </row>
    <row r="6948" spans="1:17" x14ac:dyDescent="0.2">
      <c r="A6948" s="19">
        <v>40103228</v>
      </c>
      <c r="B6948" s="19" t="s">
        <v>1551</v>
      </c>
      <c r="C6948" s="72" t="s">
        <v>1552</v>
      </c>
      <c r="D6948" s="73">
        <v>17.25</v>
      </c>
      <c r="E6948" s="74">
        <v>0</v>
      </c>
      <c r="G6948" s="75">
        <v>0</v>
      </c>
      <c r="H6948" s="75">
        <v>330.45690000000002</v>
      </c>
      <c r="I6948" s="75">
        <v>319.79699999999997</v>
      </c>
      <c r="J6948" s="75">
        <v>302.03049999999996</v>
      </c>
      <c r="K6948" s="75">
        <v>248.73099999999997</v>
      </c>
      <c r="L6948" s="76">
        <v>0</v>
      </c>
      <c r="M6948" s="75">
        <v>319.79699999999997</v>
      </c>
      <c r="N6948" s="75">
        <v>319.79699999999997</v>
      </c>
      <c r="O6948" s="75">
        <v>319.79699999999997</v>
      </c>
      <c r="P6948" s="77">
        <v>0</v>
      </c>
      <c r="Q6948" s="77">
        <v>330.45690000000002</v>
      </c>
    </row>
    <row r="6949" spans="1:17" x14ac:dyDescent="0.2">
      <c r="A6949" s="19">
        <v>40103236</v>
      </c>
      <c r="B6949" s="19" t="s">
        <v>890</v>
      </c>
      <c r="C6949" s="72" t="s">
        <v>891</v>
      </c>
      <c r="D6949" s="73">
        <v>25.75</v>
      </c>
      <c r="E6949" s="74">
        <v>0</v>
      </c>
      <c r="G6949" s="75">
        <v>0</v>
      </c>
      <c r="H6949" s="75">
        <v>330.45690000000002</v>
      </c>
      <c r="I6949" s="75">
        <v>319.79699999999997</v>
      </c>
      <c r="J6949" s="75">
        <v>302.03049999999996</v>
      </c>
      <c r="K6949" s="75">
        <v>248.73099999999997</v>
      </c>
      <c r="L6949" s="76">
        <v>0</v>
      </c>
      <c r="M6949" s="75">
        <v>319.79699999999997</v>
      </c>
      <c r="N6949" s="75">
        <v>319.79699999999997</v>
      </c>
      <c r="O6949" s="75">
        <v>319.79699999999997</v>
      </c>
      <c r="P6949" s="77">
        <v>0</v>
      </c>
      <c r="Q6949" s="77">
        <v>330.45690000000002</v>
      </c>
    </row>
    <row r="6950" spans="1:17" x14ac:dyDescent="0.2">
      <c r="A6950" s="19">
        <v>40103244</v>
      </c>
      <c r="B6950" s="19" t="s">
        <v>892</v>
      </c>
      <c r="C6950" s="72" t="s">
        <v>893</v>
      </c>
      <c r="D6950" s="73">
        <v>57.5</v>
      </c>
      <c r="E6950" s="74">
        <v>0</v>
      </c>
      <c r="G6950" s="75">
        <v>0</v>
      </c>
      <c r="H6950" s="75">
        <v>306.20250000000004</v>
      </c>
      <c r="I6950" s="75">
        <v>296.32499999999999</v>
      </c>
      <c r="J6950" s="75">
        <v>279.86250000000001</v>
      </c>
      <c r="K6950" s="75">
        <v>230.47499999999999</v>
      </c>
      <c r="L6950" s="76">
        <v>0</v>
      </c>
      <c r="M6950" s="75">
        <v>296.32499999999999</v>
      </c>
      <c r="N6950" s="75">
        <v>296.32499999999999</v>
      </c>
      <c r="O6950" s="75">
        <v>296.32499999999999</v>
      </c>
      <c r="P6950" s="77">
        <v>0</v>
      </c>
      <c r="Q6950" s="77">
        <v>306.20250000000004</v>
      </c>
    </row>
    <row r="6951" spans="1:17" x14ac:dyDescent="0.2">
      <c r="A6951" s="19">
        <v>40103251</v>
      </c>
      <c r="B6951" s="19" t="s">
        <v>1608</v>
      </c>
      <c r="C6951" s="72" t="s">
        <v>1609</v>
      </c>
      <c r="D6951" s="73">
        <v>51</v>
      </c>
      <c r="E6951" s="74">
        <v>0</v>
      </c>
      <c r="G6951" s="75">
        <v>0</v>
      </c>
      <c r="H6951" s="75">
        <v>859.87800000000004</v>
      </c>
      <c r="I6951" s="75">
        <v>832.14</v>
      </c>
      <c r="J6951" s="75">
        <v>785.91</v>
      </c>
      <c r="K6951" s="75">
        <v>647.22</v>
      </c>
      <c r="L6951" s="76">
        <v>0</v>
      </c>
      <c r="M6951" s="75">
        <v>832.14</v>
      </c>
      <c r="N6951" s="75">
        <v>832.14</v>
      </c>
      <c r="O6951" s="75">
        <v>832.14</v>
      </c>
      <c r="P6951" s="77">
        <v>0</v>
      </c>
      <c r="Q6951" s="77">
        <v>859.87800000000004</v>
      </c>
    </row>
    <row r="6952" spans="1:17" x14ac:dyDescent="0.2">
      <c r="A6952" s="19">
        <v>40103269</v>
      </c>
      <c r="B6952" s="19" t="s">
        <v>1606</v>
      </c>
      <c r="C6952" s="72" t="s">
        <v>1607</v>
      </c>
      <c r="D6952" s="73">
        <v>29</v>
      </c>
      <c r="E6952" s="74">
        <v>0</v>
      </c>
      <c r="G6952" s="75">
        <v>0</v>
      </c>
      <c r="H6952" s="75">
        <v>384.89910000000003</v>
      </c>
      <c r="I6952" s="75">
        <v>372.483</v>
      </c>
      <c r="J6952" s="75">
        <v>351.78949999999998</v>
      </c>
      <c r="K6952" s="75">
        <v>289.709</v>
      </c>
      <c r="L6952" s="76">
        <v>0</v>
      </c>
      <c r="M6952" s="75">
        <v>372.483</v>
      </c>
      <c r="N6952" s="75">
        <v>372.483</v>
      </c>
      <c r="O6952" s="75">
        <v>372.483</v>
      </c>
      <c r="P6952" s="77">
        <v>0</v>
      </c>
      <c r="Q6952" s="77">
        <v>384.89910000000003</v>
      </c>
    </row>
    <row r="6953" spans="1:17" x14ac:dyDescent="0.2">
      <c r="A6953" s="19">
        <v>40103277</v>
      </c>
      <c r="B6953" s="19" t="s">
        <v>2355</v>
      </c>
      <c r="C6953" s="72" t="s">
        <v>2356</v>
      </c>
      <c r="D6953" s="73">
        <v>14</v>
      </c>
      <c r="E6953" s="74">
        <v>0</v>
      </c>
      <c r="G6953" s="75">
        <v>0</v>
      </c>
      <c r="H6953" s="75">
        <v>384.89910000000003</v>
      </c>
      <c r="I6953" s="75">
        <v>372.483</v>
      </c>
      <c r="J6953" s="75">
        <v>351.78949999999998</v>
      </c>
      <c r="K6953" s="75">
        <v>289.709</v>
      </c>
      <c r="L6953" s="76">
        <v>0</v>
      </c>
      <c r="M6953" s="75">
        <v>372.483</v>
      </c>
      <c r="N6953" s="75">
        <v>372.483</v>
      </c>
      <c r="O6953" s="75">
        <v>372.483</v>
      </c>
      <c r="P6953" s="77">
        <v>0</v>
      </c>
      <c r="Q6953" s="77">
        <v>384.89910000000003</v>
      </c>
    </row>
    <row r="6954" spans="1:17" x14ac:dyDescent="0.2">
      <c r="A6954" s="19">
        <v>40103285</v>
      </c>
      <c r="B6954" s="19" t="s">
        <v>2351</v>
      </c>
      <c r="C6954" s="72" t="s">
        <v>2352</v>
      </c>
      <c r="D6954" s="73">
        <v>17.25</v>
      </c>
      <c r="E6954" s="74">
        <v>0</v>
      </c>
      <c r="G6954" s="75">
        <v>0</v>
      </c>
      <c r="H6954" s="75">
        <v>356.65500000000003</v>
      </c>
      <c r="I6954" s="75">
        <v>345.15000000000003</v>
      </c>
      <c r="J6954" s="75">
        <v>325.97499999999997</v>
      </c>
      <c r="K6954" s="75">
        <v>268.45</v>
      </c>
      <c r="L6954" s="76">
        <v>0</v>
      </c>
      <c r="M6954" s="75">
        <v>345.15000000000003</v>
      </c>
      <c r="N6954" s="75">
        <v>345.15000000000003</v>
      </c>
      <c r="O6954" s="75">
        <v>345.15000000000003</v>
      </c>
      <c r="P6954" s="77">
        <v>0</v>
      </c>
      <c r="Q6954" s="77">
        <v>356.65500000000003</v>
      </c>
    </row>
    <row r="6955" spans="1:17" x14ac:dyDescent="0.2">
      <c r="A6955" s="19">
        <v>40103293</v>
      </c>
      <c r="B6955" s="19" t="s">
        <v>2353</v>
      </c>
      <c r="C6955" s="72" t="s">
        <v>2354</v>
      </c>
      <c r="D6955" s="73">
        <v>35.75</v>
      </c>
      <c r="E6955" s="74">
        <v>0</v>
      </c>
      <c r="G6955" s="75">
        <v>0</v>
      </c>
      <c r="H6955" s="75">
        <v>429.81810000000002</v>
      </c>
      <c r="I6955" s="75">
        <v>415.95300000000003</v>
      </c>
      <c r="J6955" s="75">
        <v>392.84449999999998</v>
      </c>
      <c r="K6955" s="75">
        <v>323.51900000000001</v>
      </c>
      <c r="L6955" s="76">
        <v>0</v>
      </c>
      <c r="M6955" s="75">
        <v>415.95300000000003</v>
      </c>
      <c r="N6955" s="75">
        <v>415.95300000000003</v>
      </c>
      <c r="O6955" s="75">
        <v>415.95300000000003</v>
      </c>
      <c r="P6955" s="77">
        <v>0</v>
      </c>
      <c r="Q6955" s="77">
        <v>429.81810000000002</v>
      </c>
    </row>
    <row r="6956" spans="1:17" x14ac:dyDescent="0.2">
      <c r="A6956" s="19">
        <v>40103301</v>
      </c>
      <c r="B6956" s="19" t="s">
        <v>2409</v>
      </c>
      <c r="C6956" s="72" t="s">
        <v>2410</v>
      </c>
      <c r="D6956" s="73">
        <v>30</v>
      </c>
      <c r="E6956" s="74">
        <v>0</v>
      </c>
      <c r="G6956" s="75">
        <v>0</v>
      </c>
      <c r="H6956" s="75">
        <v>398.27250000000004</v>
      </c>
      <c r="I6956" s="75">
        <v>385.42500000000001</v>
      </c>
      <c r="J6956" s="75">
        <v>364.01249999999999</v>
      </c>
      <c r="K6956" s="75">
        <v>299.77499999999998</v>
      </c>
      <c r="L6956" s="76">
        <v>0</v>
      </c>
      <c r="M6956" s="75">
        <v>385.42500000000001</v>
      </c>
      <c r="N6956" s="75">
        <v>385.42500000000001</v>
      </c>
      <c r="O6956" s="75">
        <v>385.42500000000001</v>
      </c>
      <c r="P6956" s="77">
        <v>0</v>
      </c>
      <c r="Q6956" s="77">
        <v>398.27250000000004</v>
      </c>
    </row>
    <row r="6957" spans="1:17" x14ac:dyDescent="0.2">
      <c r="A6957" s="19">
        <v>40103319</v>
      </c>
      <c r="B6957" s="19" t="s">
        <v>2411</v>
      </c>
      <c r="C6957" s="72" t="s">
        <v>2412</v>
      </c>
      <c r="D6957" s="73">
        <v>4.25</v>
      </c>
      <c r="E6957" s="74">
        <v>0</v>
      </c>
      <c r="G6957" s="75">
        <v>0</v>
      </c>
      <c r="H6957" s="75">
        <v>384.89910000000003</v>
      </c>
      <c r="I6957" s="75">
        <v>372.483</v>
      </c>
      <c r="J6957" s="75">
        <v>351.78949999999998</v>
      </c>
      <c r="K6957" s="75">
        <v>289.709</v>
      </c>
      <c r="L6957" s="76">
        <v>0</v>
      </c>
      <c r="M6957" s="75">
        <v>372.483</v>
      </c>
      <c r="N6957" s="75">
        <v>372.483</v>
      </c>
      <c r="O6957" s="75">
        <v>372.483</v>
      </c>
      <c r="P6957" s="77">
        <v>0</v>
      </c>
      <c r="Q6957" s="77">
        <v>384.89910000000003</v>
      </c>
    </row>
    <row r="6958" spans="1:17" x14ac:dyDescent="0.2">
      <c r="A6958" s="19">
        <v>40103327</v>
      </c>
      <c r="B6958" s="19" t="s">
        <v>2614</v>
      </c>
      <c r="C6958" s="72" t="s">
        <v>2615</v>
      </c>
      <c r="D6958" s="73">
        <v>7.5</v>
      </c>
      <c r="E6958" s="74">
        <v>0</v>
      </c>
      <c r="G6958" s="75">
        <v>0</v>
      </c>
      <c r="H6958" s="75">
        <v>384.89910000000003</v>
      </c>
      <c r="I6958" s="75">
        <v>372.483</v>
      </c>
      <c r="J6958" s="75">
        <v>351.78949999999998</v>
      </c>
      <c r="K6958" s="75">
        <v>289.709</v>
      </c>
      <c r="L6958" s="76">
        <v>0</v>
      </c>
      <c r="M6958" s="75">
        <v>372.483</v>
      </c>
      <c r="N6958" s="75">
        <v>372.483</v>
      </c>
      <c r="O6958" s="75">
        <v>372.483</v>
      </c>
      <c r="P6958" s="77">
        <v>0</v>
      </c>
      <c r="Q6958" s="77">
        <v>384.89910000000003</v>
      </c>
    </row>
    <row r="6959" spans="1:17" x14ac:dyDescent="0.2">
      <c r="A6959" s="19">
        <v>40103335</v>
      </c>
      <c r="B6959" s="19" t="s">
        <v>2616</v>
      </c>
      <c r="C6959" s="72" t="s">
        <v>2617</v>
      </c>
      <c r="D6959" s="73">
        <v>83.75</v>
      </c>
      <c r="E6959" s="74">
        <v>0</v>
      </c>
      <c r="G6959" s="75">
        <v>0</v>
      </c>
      <c r="H6959" s="75">
        <v>356.65500000000003</v>
      </c>
      <c r="I6959" s="75">
        <v>345.15000000000003</v>
      </c>
      <c r="J6959" s="75">
        <v>325.97499999999997</v>
      </c>
      <c r="K6959" s="75">
        <v>268.45</v>
      </c>
      <c r="L6959" s="76">
        <v>0</v>
      </c>
      <c r="M6959" s="75">
        <v>345.15000000000003</v>
      </c>
      <c r="N6959" s="75">
        <v>345.15000000000003</v>
      </c>
      <c r="O6959" s="75">
        <v>345.15000000000003</v>
      </c>
      <c r="P6959" s="77">
        <v>0</v>
      </c>
      <c r="Q6959" s="77">
        <v>356.65500000000003</v>
      </c>
    </row>
    <row r="6960" spans="1:17" x14ac:dyDescent="0.2">
      <c r="A6960" s="19">
        <v>40103343</v>
      </c>
      <c r="B6960" s="19" t="s">
        <v>4188</v>
      </c>
      <c r="C6960" s="72" t="s">
        <v>2788</v>
      </c>
      <c r="D6960" s="73">
        <v>40</v>
      </c>
      <c r="E6960" s="74">
        <v>0</v>
      </c>
      <c r="G6960" s="75">
        <v>0</v>
      </c>
      <c r="H6960" s="75">
        <v>429.81810000000002</v>
      </c>
      <c r="I6960" s="75">
        <v>415.95300000000003</v>
      </c>
      <c r="J6960" s="75">
        <v>392.84449999999998</v>
      </c>
      <c r="K6960" s="75">
        <v>323.51900000000001</v>
      </c>
      <c r="L6960" s="76">
        <v>0</v>
      </c>
      <c r="M6960" s="75">
        <v>415.95300000000003</v>
      </c>
      <c r="N6960" s="75">
        <v>415.95300000000003</v>
      </c>
      <c r="O6960" s="75">
        <v>415.95300000000003</v>
      </c>
      <c r="P6960" s="77">
        <v>0</v>
      </c>
      <c r="Q6960" s="77">
        <v>429.81810000000002</v>
      </c>
    </row>
    <row r="6961" spans="1:17" x14ac:dyDescent="0.2">
      <c r="A6961" s="19">
        <v>40103350</v>
      </c>
      <c r="B6961" s="19" t="s">
        <v>767</v>
      </c>
      <c r="C6961" s="72" t="s">
        <v>768</v>
      </c>
      <c r="D6961" s="73">
        <v>7.5</v>
      </c>
      <c r="E6961" s="74">
        <v>0</v>
      </c>
      <c r="G6961" s="75">
        <v>0</v>
      </c>
      <c r="H6961" s="75">
        <v>398.27250000000004</v>
      </c>
      <c r="I6961" s="75">
        <v>385.42500000000001</v>
      </c>
      <c r="J6961" s="75">
        <v>364.01249999999999</v>
      </c>
      <c r="K6961" s="75">
        <v>299.77499999999998</v>
      </c>
      <c r="L6961" s="76">
        <v>0</v>
      </c>
      <c r="M6961" s="75">
        <v>385.42500000000001</v>
      </c>
      <c r="N6961" s="75">
        <v>385.42500000000001</v>
      </c>
      <c r="O6961" s="75">
        <v>385.42500000000001</v>
      </c>
      <c r="P6961" s="77">
        <v>0</v>
      </c>
      <c r="Q6961" s="77">
        <v>398.27250000000004</v>
      </c>
    </row>
    <row r="6962" spans="1:17" x14ac:dyDescent="0.2">
      <c r="A6962" s="19">
        <v>40103368</v>
      </c>
      <c r="B6962" s="19" t="s">
        <v>769</v>
      </c>
      <c r="C6962" s="72" t="s">
        <v>770</v>
      </c>
      <c r="D6962" s="73">
        <v>12.75</v>
      </c>
      <c r="E6962" s="74">
        <v>0</v>
      </c>
      <c r="G6962" s="75">
        <v>0</v>
      </c>
      <c r="H6962" s="75">
        <v>769.8075</v>
      </c>
      <c r="I6962" s="75">
        <v>744.97500000000002</v>
      </c>
      <c r="J6962" s="75">
        <v>703.58749999999998</v>
      </c>
      <c r="K6962" s="75">
        <v>579.42499999999995</v>
      </c>
      <c r="L6962" s="76">
        <v>0</v>
      </c>
      <c r="M6962" s="75">
        <v>744.97500000000002</v>
      </c>
      <c r="N6962" s="75">
        <v>744.97500000000002</v>
      </c>
      <c r="O6962" s="75">
        <v>744.97500000000002</v>
      </c>
      <c r="P6962" s="77">
        <v>0</v>
      </c>
      <c r="Q6962" s="77">
        <v>769.8075</v>
      </c>
    </row>
    <row r="6963" spans="1:17" x14ac:dyDescent="0.2">
      <c r="A6963" s="19">
        <v>40103376</v>
      </c>
      <c r="B6963" s="19" t="s">
        <v>4648</v>
      </c>
      <c r="C6963" s="72" t="s">
        <v>4649</v>
      </c>
      <c r="D6963" s="73">
        <v>2.5</v>
      </c>
      <c r="E6963" s="74">
        <v>0</v>
      </c>
      <c r="G6963" s="75">
        <v>0</v>
      </c>
      <c r="H6963" s="75">
        <v>713.31000000000006</v>
      </c>
      <c r="I6963" s="75">
        <v>690.30000000000007</v>
      </c>
      <c r="J6963" s="75">
        <v>651.94999999999993</v>
      </c>
      <c r="K6963" s="75">
        <v>536.9</v>
      </c>
      <c r="L6963" s="76">
        <v>0</v>
      </c>
      <c r="M6963" s="75">
        <v>690.30000000000007</v>
      </c>
      <c r="N6963" s="75">
        <v>690.30000000000007</v>
      </c>
      <c r="O6963" s="75">
        <v>690.30000000000007</v>
      </c>
      <c r="P6963" s="77">
        <v>0</v>
      </c>
      <c r="Q6963" s="77">
        <v>713.31000000000006</v>
      </c>
    </row>
    <row r="6964" spans="1:17" x14ac:dyDescent="0.2">
      <c r="A6964" s="19">
        <v>40103384</v>
      </c>
      <c r="B6964" s="19" t="s">
        <v>4650</v>
      </c>
      <c r="C6964" s="72" t="s">
        <v>4651</v>
      </c>
      <c r="D6964" s="73">
        <v>12.75</v>
      </c>
      <c r="E6964" s="74">
        <v>0</v>
      </c>
      <c r="G6964" s="75">
        <v>0</v>
      </c>
      <c r="H6964" s="75">
        <v>859.87800000000004</v>
      </c>
      <c r="I6964" s="75">
        <v>832.14</v>
      </c>
      <c r="J6964" s="75">
        <v>785.91</v>
      </c>
      <c r="K6964" s="75">
        <v>647.22</v>
      </c>
      <c r="L6964" s="76">
        <v>0</v>
      </c>
      <c r="M6964" s="75">
        <v>832.14</v>
      </c>
      <c r="N6964" s="75">
        <v>832.14</v>
      </c>
      <c r="O6964" s="75">
        <v>832.14</v>
      </c>
      <c r="P6964" s="77">
        <v>0</v>
      </c>
      <c r="Q6964" s="77">
        <v>859.87800000000004</v>
      </c>
    </row>
    <row r="6965" spans="1:17" x14ac:dyDescent="0.2">
      <c r="A6965" s="19">
        <v>40103392</v>
      </c>
      <c r="B6965" s="19" t="s">
        <v>4963</v>
      </c>
      <c r="C6965" s="72" t="s">
        <v>4964</v>
      </c>
      <c r="D6965" s="73">
        <v>89</v>
      </c>
      <c r="E6965" s="74">
        <v>0</v>
      </c>
      <c r="G6965" s="75">
        <v>0</v>
      </c>
      <c r="H6965" s="75">
        <v>859.87800000000004</v>
      </c>
      <c r="I6965" s="75">
        <v>832.14</v>
      </c>
      <c r="J6965" s="75">
        <v>785.91</v>
      </c>
      <c r="K6965" s="75">
        <v>647.22</v>
      </c>
      <c r="L6965" s="76">
        <v>0</v>
      </c>
      <c r="M6965" s="75">
        <v>832.14</v>
      </c>
      <c r="N6965" s="75">
        <v>832.14</v>
      </c>
      <c r="O6965" s="75">
        <v>832.14</v>
      </c>
      <c r="P6965" s="77">
        <v>0</v>
      </c>
      <c r="Q6965" s="77">
        <v>859.87800000000004</v>
      </c>
    </row>
    <row r="6966" spans="1:17" x14ac:dyDescent="0.2">
      <c r="A6966" s="19">
        <v>40103400</v>
      </c>
      <c r="B6966" s="19" t="s">
        <v>2681</v>
      </c>
      <c r="C6966" s="72" t="s">
        <v>2682</v>
      </c>
      <c r="D6966" s="73">
        <v>10.5</v>
      </c>
      <c r="E6966" s="74">
        <v>0</v>
      </c>
      <c r="G6966" s="75">
        <v>0</v>
      </c>
      <c r="H6966" s="75">
        <v>429.81810000000002</v>
      </c>
      <c r="I6966" s="75">
        <v>415.95300000000003</v>
      </c>
      <c r="J6966" s="75">
        <v>392.84449999999998</v>
      </c>
      <c r="K6966" s="75">
        <v>323.51900000000001</v>
      </c>
      <c r="L6966" s="76">
        <v>0</v>
      </c>
      <c r="M6966" s="75">
        <v>415.95300000000003</v>
      </c>
      <c r="N6966" s="75">
        <v>415.95300000000003</v>
      </c>
      <c r="O6966" s="75">
        <v>415.95300000000003</v>
      </c>
      <c r="P6966" s="77">
        <v>0</v>
      </c>
      <c r="Q6966" s="77">
        <v>429.81810000000002</v>
      </c>
    </row>
    <row r="6967" spans="1:17" x14ac:dyDescent="0.2">
      <c r="A6967" s="19">
        <v>40103418</v>
      </c>
      <c r="B6967" s="19" t="s">
        <v>2416</v>
      </c>
      <c r="C6967" s="72" t="s">
        <v>2417</v>
      </c>
      <c r="D6967" s="73">
        <v>2</v>
      </c>
      <c r="E6967" s="74">
        <v>0</v>
      </c>
      <c r="G6967" s="75">
        <v>0</v>
      </c>
      <c r="H6967" s="75">
        <v>429.81810000000002</v>
      </c>
      <c r="I6967" s="75">
        <v>415.95300000000003</v>
      </c>
      <c r="J6967" s="75">
        <v>392.84449999999998</v>
      </c>
      <c r="K6967" s="75">
        <v>323.51900000000001</v>
      </c>
      <c r="L6967" s="76">
        <v>0</v>
      </c>
      <c r="M6967" s="75">
        <v>415.95300000000003</v>
      </c>
      <c r="N6967" s="75">
        <v>415.95300000000003</v>
      </c>
      <c r="O6967" s="75">
        <v>415.95300000000003</v>
      </c>
      <c r="P6967" s="77">
        <v>0</v>
      </c>
      <c r="Q6967" s="77">
        <v>429.81810000000002</v>
      </c>
    </row>
    <row r="6968" spans="1:17" x14ac:dyDescent="0.2">
      <c r="A6968" s="19">
        <v>40103426</v>
      </c>
      <c r="B6968" s="19" t="s">
        <v>3512</v>
      </c>
      <c r="C6968" s="72" t="s">
        <v>3513</v>
      </c>
      <c r="D6968" s="73">
        <v>17.5</v>
      </c>
      <c r="E6968" s="74">
        <v>0</v>
      </c>
      <c r="G6968" s="75">
        <v>0</v>
      </c>
      <c r="H6968" s="75">
        <v>398.27250000000004</v>
      </c>
      <c r="I6968" s="75">
        <v>385.42500000000001</v>
      </c>
      <c r="J6968" s="75">
        <v>364.01249999999999</v>
      </c>
      <c r="K6968" s="75">
        <v>299.77499999999998</v>
      </c>
      <c r="L6968" s="76">
        <v>0</v>
      </c>
      <c r="M6968" s="75">
        <v>385.42500000000001</v>
      </c>
      <c r="N6968" s="75">
        <v>385.42500000000001</v>
      </c>
      <c r="O6968" s="75">
        <v>385.42500000000001</v>
      </c>
      <c r="P6968" s="77">
        <v>0</v>
      </c>
      <c r="Q6968" s="77">
        <v>398.27250000000004</v>
      </c>
    </row>
    <row r="6969" spans="1:17" x14ac:dyDescent="0.2">
      <c r="A6969" s="19">
        <v>40103434</v>
      </c>
      <c r="B6969" s="19" t="s">
        <v>3523</v>
      </c>
      <c r="C6969" s="72" t="s">
        <v>3524</v>
      </c>
      <c r="D6969" s="73">
        <v>56.75</v>
      </c>
      <c r="E6969" s="74">
        <v>0</v>
      </c>
      <c r="G6969" s="75">
        <v>0</v>
      </c>
      <c r="H6969" s="75">
        <v>429.81810000000002</v>
      </c>
      <c r="I6969" s="75">
        <v>415.95300000000003</v>
      </c>
      <c r="J6969" s="75">
        <v>392.84449999999998</v>
      </c>
      <c r="K6969" s="75">
        <v>323.51900000000001</v>
      </c>
      <c r="L6969" s="76">
        <v>0</v>
      </c>
      <c r="M6969" s="75">
        <v>415.95300000000003</v>
      </c>
      <c r="N6969" s="75">
        <v>415.95300000000003</v>
      </c>
      <c r="O6969" s="75">
        <v>415.95300000000003</v>
      </c>
      <c r="P6969" s="77">
        <v>0</v>
      </c>
      <c r="Q6969" s="77">
        <v>429.81810000000002</v>
      </c>
    </row>
    <row r="6970" spans="1:17" x14ac:dyDescent="0.2">
      <c r="A6970" s="19">
        <v>40103442</v>
      </c>
      <c r="B6970" s="19" t="s">
        <v>1592</v>
      </c>
      <c r="C6970" s="72" t="s">
        <v>1593</v>
      </c>
      <c r="D6970" s="73">
        <v>3.5</v>
      </c>
      <c r="E6970" s="74">
        <v>0</v>
      </c>
      <c r="G6970" s="75">
        <v>0</v>
      </c>
      <c r="H6970" s="75">
        <v>429.81810000000002</v>
      </c>
      <c r="I6970" s="75">
        <v>415.95300000000003</v>
      </c>
      <c r="J6970" s="75">
        <v>392.84449999999998</v>
      </c>
      <c r="K6970" s="75">
        <v>323.51900000000001</v>
      </c>
      <c r="L6970" s="76">
        <v>0</v>
      </c>
      <c r="M6970" s="75">
        <v>415.95300000000003</v>
      </c>
      <c r="N6970" s="75">
        <v>415.95300000000003</v>
      </c>
      <c r="O6970" s="75">
        <v>415.95300000000003</v>
      </c>
      <c r="P6970" s="77">
        <v>0</v>
      </c>
      <c r="Q6970" s="77">
        <v>429.81810000000002</v>
      </c>
    </row>
    <row r="6971" spans="1:17" x14ac:dyDescent="0.2">
      <c r="A6971" s="19">
        <v>40103459</v>
      </c>
      <c r="B6971" s="19" t="s">
        <v>1590</v>
      </c>
      <c r="C6971" s="72" t="s">
        <v>1591</v>
      </c>
      <c r="D6971" s="73">
        <v>3.25</v>
      </c>
      <c r="E6971" s="74">
        <v>0</v>
      </c>
      <c r="G6971" s="75">
        <v>0</v>
      </c>
      <c r="H6971" s="75">
        <v>429.81810000000002</v>
      </c>
      <c r="I6971" s="75">
        <v>415.95300000000003</v>
      </c>
      <c r="J6971" s="75">
        <v>392.84449999999998</v>
      </c>
      <c r="K6971" s="75">
        <v>323.51900000000001</v>
      </c>
      <c r="L6971" s="76">
        <v>0</v>
      </c>
      <c r="M6971" s="75">
        <v>415.95300000000003</v>
      </c>
      <c r="N6971" s="75">
        <v>415.95300000000003</v>
      </c>
      <c r="O6971" s="75">
        <v>415.95300000000003</v>
      </c>
      <c r="P6971" s="77">
        <v>0</v>
      </c>
      <c r="Q6971" s="77">
        <v>429.81810000000002</v>
      </c>
    </row>
    <row r="6972" spans="1:17" x14ac:dyDescent="0.2">
      <c r="A6972" s="19">
        <v>40103467</v>
      </c>
      <c r="B6972" s="19" t="s">
        <v>1594</v>
      </c>
      <c r="C6972" s="72" t="s">
        <v>1595</v>
      </c>
      <c r="D6972" s="73">
        <v>4.25</v>
      </c>
      <c r="E6972" s="74">
        <v>0</v>
      </c>
      <c r="G6972" s="75">
        <v>0</v>
      </c>
      <c r="H6972" s="75">
        <v>398.27250000000004</v>
      </c>
      <c r="I6972" s="75">
        <v>385.42500000000001</v>
      </c>
      <c r="J6972" s="75">
        <v>364.01249999999999</v>
      </c>
      <c r="K6972" s="75">
        <v>299.77499999999998</v>
      </c>
      <c r="L6972" s="76">
        <v>0</v>
      </c>
      <c r="M6972" s="75">
        <v>385.42500000000001</v>
      </c>
      <c r="N6972" s="75">
        <v>385.42500000000001</v>
      </c>
      <c r="O6972" s="75">
        <v>385.42500000000001</v>
      </c>
      <c r="P6972" s="77">
        <v>0</v>
      </c>
      <c r="Q6972" s="77">
        <v>398.27250000000004</v>
      </c>
    </row>
    <row r="6973" spans="1:17" x14ac:dyDescent="0.2">
      <c r="A6973" s="19">
        <v>40103475</v>
      </c>
      <c r="B6973" s="19" t="s">
        <v>1594</v>
      </c>
      <c r="C6973" s="72" t="s">
        <v>1596</v>
      </c>
      <c r="D6973" s="73">
        <v>3.75</v>
      </c>
      <c r="E6973" s="74">
        <v>0</v>
      </c>
      <c r="G6973" s="75">
        <v>0</v>
      </c>
      <c r="H6973" s="75">
        <v>429.81810000000002</v>
      </c>
      <c r="I6973" s="75">
        <v>415.95300000000003</v>
      </c>
      <c r="J6973" s="75">
        <v>392.84449999999998</v>
      </c>
      <c r="K6973" s="75">
        <v>323.51900000000001</v>
      </c>
      <c r="L6973" s="76">
        <v>0</v>
      </c>
      <c r="M6973" s="75">
        <v>415.95300000000003</v>
      </c>
      <c r="N6973" s="75">
        <v>415.95300000000003</v>
      </c>
      <c r="O6973" s="75">
        <v>415.95300000000003</v>
      </c>
      <c r="P6973" s="77">
        <v>0</v>
      </c>
      <c r="Q6973" s="77">
        <v>429.81810000000002</v>
      </c>
    </row>
    <row r="6974" spans="1:17" x14ac:dyDescent="0.2">
      <c r="A6974" s="19">
        <v>40103483</v>
      </c>
      <c r="B6974" s="19" t="s">
        <v>3025</v>
      </c>
      <c r="C6974" s="72" t="s">
        <v>3026</v>
      </c>
      <c r="D6974" s="73">
        <v>14.5</v>
      </c>
      <c r="E6974" s="74">
        <v>0</v>
      </c>
      <c r="G6974" s="75">
        <v>147.95482999999999</v>
      </c>
      <c r="H6974" s="75">
        <v>573.33570000000009</v>
      </c>
      <c r="I6974" s="75">
        <v>554.84100000000001</v>
      </c>
      <c r="J6974" s="75">
        <v>524.01649999999995</v>
      </c>
      <c r="K6974" s="75">
        <v>431.54300000000001</v>
      </c>
      <c r="L6974" s="76">
        <v>100.872</v>
      </c>
      <c r="M6974" s="75">
        <v>554.84100000000001</v>
      </c>
      <c r="N6974" s="75">
        <v>554.84100000000001</v>
      </c>
      <c r="O6974" s="75">
        <v>554.84100000000001</v>
      </c>
      <c r="P6974" s="77">
        <v>100.872</v>
      </c>
      <c r="Q6974" s="77">
        <v>573.33570000000009</v>
      </c>
    </row>
    <row r="6975" spans="1:17" x14ac:dyDescent="0.2">
      <c r="A6975" s="19">
        <v>40103491</v>
      </c>
      <c r="B6975" s="19" t="s">
        <v>4092</v>
      </c>
      <c r="C6975" s="72" t="s">
        <v>4093</v>
      </c>
      <c r="D6975" s="73">
        <v>14</v>
      </c>
      <c r="E6975" s="74">
        <v>0</v>
      </c>
      <c r="G6975" s="75">
        <v>147.95482999999999</v>
      </c>
      <c r="H6975" s="75">
        <v>531.26250000000005</v>
      </c>
      <c r="I6975" s="75">
        <v>514.125</v>
      </c>
      <c r="J6975" s="75">
        <v>485.5625</v>
      </c>
      <c r="K6975" s="75">
        <v>399.875</v>
      </c>
      <c r="L6975" s="76">
        <v>100.872</v>
      </c>
      <c r="M6975" s="75">
        <v>514.125</v>
      </c>
      <c r="N6975" s="75">
        <v>514.125</v>
      </c>
      <c r="O6975" s="75">
        <v>514.125</v>
      </c>
      <c r="P6975" s="77">
        <v>100.872</v>
      </c>
      <c r="Q6975" s="77">
        <v>531.26250000000005</v>
      </c>
    </row>
    <row r="6976" spans="1:17" x14ac:dyDescent="0.2">
      <c r="A6976" s="19">
        <v>40103509</v>
      </c>
      <c r="B6976" s="19" t="s">
        <v>4698</v>
      </c>
      <c r="C6976" s="72" t="s">
        <v>4699</v>
      </c>
      <c r="D6976" s="73">
        <v>11.75</v>
      </c>
      <c r="E6976" s="74">
        <v>0</v>
      </c>
      <c r="G6976" s="75">
        <v>168.21948999999998</v>
      </c>
      <c r="H6976" s="75">
        <v>573.33570000000009</v>
      </c>
      <c r="I6976" s="75">
        <v>554.84100000000001</v>
      </c>
      <c r="J6976" s="75">
        <v>524.01649999999995</v>
      </c>
      <c r="K6976" s="75">
        <v>431.54300000000001</v>
      </c>
      <c r="L6976" s="76">
        <v>100.872</v>
      </c>
      <c r="M6976" s="75">
        <v>554.84100000000001</v>
      </c>
      <c r="N6976" s="75">
        <v>554.84100000000001</v>
      </c>
      <c r="O6976" s="75">
        <v>554.84100000000001</v>
      </c>
      <c r="P6976" s="77">
        <v>100.872</v>
      </c>
      <c r="Q6976" s="77">
        <v>573.33570000000009</v>
      </c>
    </row>
    <row r="6977" spans="1:17" x14ac:dyDescent="0.2">
      <c r="A6977" s="19">
        <v>40103517</v>
      </c>
      <c r="B6977" s="19" t="s">
        <v>4287</v>
      </c>
      <c r="C6977" s="72" t="s">
        <v>4288</v>
      </c>
      <c r="D6977" s="73">
        <v>4</v>
      </c>
      <c r="E6977" s="74">
        <v>0</v>
      </c>
      <c r="G6977" s="75">
        <v>168.21948999999998</v>
      </c>
      <c r="H6977" s="75">
        <v>531.26250000000005</v>
      </c>
      <c r="I6977" s="75">
        <v>514.125</v>
      </c>
      <c r="J6977" s="75">
        <v>485.5625</v>
      </c>
      <c r="K6977" s="75">
        <v>399.875</v>
      </c>
      <c r="L6977" s="76">
        <v>100.872</v>
      </c>
      <c r="M6977" s="75">
        <v>514.125</v>
      </c>
      <c r="N6977" s="75">
        <v>514.125</v>
      </c>
      <c r="O6977" s="75">
        <v>514.125</v>
      </c>
      <c r="P6977" s="77">
        <v>100.872</v>
      </c>
      <c r="Q6977" s="77">
        <v>531.26250000000005</v>
      </c>
    </row>
    <row r="6978" spans="1:17" x14ac:dyDescent="0.2">
      <c r="A6978" s="19">
        <v>40103525</v>
      </c>
      <c r="B6978" s="19" t="s">
        <v>2787</v>
      </c>
      <c r="C6978" s="72" t="s">
        <v>2788</v>
      </c>
      <c r="D6978" s="73">
        <v>239.25</v>
      </c>
      <c r="E6978" s="74">
        <v>0</v>
      </c>
      <c r="G6978" s="75">
        <v>113.50871000000001</v>
      </c>
      <c r="H6978" s="75">
        <v>285.53789999999998</v>
      </c>
      <c r="I6978" s="75">
        <v>276.327</v>
      </c>
      <c r="J6978" s="75">
        <v>260.97549999999995</v>
      </c>
      <c r="K6978" s="75">
        <v>214.92099999999996</v>
      </c>
      <c r="L6978" s="76">
        <v>100.872</v>
      </c>
      <c r="M6978" s="75">
        <v>276.327</v>
      </c>
      <c r="N6978" s="75">
        <v>276.327</v>
      </c>
      <c r="O6978" s="75">
        <v>276.327</v>
      </c>
      <c r="P6978" s="77">
        <v>100.872</v>
      </c>
      <c r="Q6978" s="77">
        <v>285.53789999999998</v>
      </c>
    </row>
    <row r="6979" spans="1:17" x14ac:dyDescent="0.2">
      <c r="A6979" s="19">
        <v>40103566</v>
      </c>
      <c r="B6979" s="19" t="s">
        <v>4682</v>
      </c>
      <c r="C6979" s="20">
        <v>11055</v>
      </c>
      <c r="D6979" s="73">
        <v>453</v>
      </c>
      <c r="E6979" s="74">
        <v>207.667</v>
      </c>
      <c r="G6979" s="75">
        <v>0</v>
      </c>
      <c r="H6979" s="75">
        <v>231.3468</v>
      </c>
      <c r="I6979" s="75">
        <v>223.88399999999999</v>
      </c>
      <c r="J6979" s="75">
        <v>211.446</v>
      </c>
      <c r="K6979" s="75">
        <v>174.13199999999998</v>
      </c>
      <c r="L6979" s="76">
        <v>0</v>
      </c>
      <c r="M6979" s="75">
        <v>223.88399999999999</v>
      </c>
      <c r="N6979" s="75">
        <v>223.88399999999999</v>
      </c>
      <c r="O6979" s="75">
        <v>223.88399999999999</v>
      </c>
      <c r="P6979" s="77">
        <v>0</v>
      </c>
      <c r="Q6979" s="77">
        <v>231.3468</v>
      </c>
    </row>
    <row r="6980" spans="1:17" x14ac:dyDescent="0.2">
      <c r="A6980" s="19">
        <v>40103574</v>
      </c>
      <c r="B6980" s="19" t="s">
        <v>4683</v>
      </c>
      <c r="C6980" s="20">
        <v>11056</v>
      </c>
      <c r="D6980" s="73">
        <v>453</v>
      </c>
      <c r="E6980" s="74">
        <v>207.667</v>
      </c>
      <c r="G6980" s="75">
        <v>0</v>
      </c>
      <c r="H6980" s="75">
        <v>326.94150000000002</v>
      </c>
      <c r="I6980" s="75">
        <v>316.39500000000004</v>
      </c>
      <c r="J6980" s="75">
        <v>298.8175</v>
      </c>
      <c r="K6980" s="75">
        <v>246.08499999999998</v>
      </c>
      <c r="L6980" s="76">
        <v>0</v>
      </c>
      <c r="M6980" s="75">
        <v>316.39500000000004</v>
      </c>
      <c r="N6980" s="75">
        <v>316.39500000000004</v>
      </c>
      <c r="O6980" s="75">
        <v>316.39500000000004</v>
      </c>
      <c r="P6980" s="77">
        <v>0</v>
      </c>
      <c r="Q6980" s="77">
        <v>326.94150000000002</v>
      </c>
    </row>
    <row r="6981" spans="1:17" x14ac:dyDescent="0.2">
      <c r="A6981" s="19">
        <v>40103582</v>
      </c>
      <c r="B6981" s="19" t="s">
        <v>4684</v>
      </c>
      <c r="C6981" s="20">
        <v>11057</v>
      </c>
      <c r="D6981" s="73">
        <v>453</v>
      </c>
      <c r="E6981" s="74">
        <v>207.667</v>
      </c>
      <c r="G6981" s="75">
        <v>0</v>
      </c>
      <c r="H6981" s="75">
        <v>326.94150000000002</v>
      </c>
      <c r="I6981" s="75">
        <v>316.39500000000004</v>
      </c>
      <c r="J6981" s="75">
        <v>298.8175</v>
      </c>
      <c r="K6981" s="75">
        <v>246.08499999999998</v>
      </c>
      <c r="L6981" s="76">
        <v>0</v>
      </c>
      <c r="M6981" s="75">
        <v>316.39500000000004</v>
      </c>
      <c r="N6981" s="75">
        <v>316.39500000000004</v>
      </c>
      <c r="O6981" s="75">
        <v>316.39500000000004</v>
      </c>
      <c r="P6981" s="77">
        <v>0</v>
      </c>
      <c r="Q6981" s="77">
        <v>326.94150000000002</v>
      </c>
    </row>
    <row r="6982" spans="1:17" x14ac:dyDescent="0.2">
      <c r="A6982" s="19">
        <v>40103590</v>
      </c>
      <c r="B6982" s="19" t="s">
        <v>5534</v>
      </c>
      <c r="C6982" s="20">
        <v>28315</v>
      </c>
      <c r="D6982" s="73">
        <v>4429.25</v>
      </c>
      <c r="E6982" s="74">
        <v>3423.1589999999997</v>
      </c>
      <c r="G6982" s="75">
        <v>0</v>
      </c>
      <c r="H6982" s="75">
        <v>231.3468</v>
      </c>
      <c r="I6982" s="75">
        <v>223.88399999999999</v>
      </c>
      <c r="J6982" s="75">
        <v>211.446</v>
      </c>
      <c r="K6982" s="75">
        <v>174.13199999999998</v>
      </c>
      <c r="L6982" s="76">
        <v>0</v>
      </c>
      <c r="M6982" s="75">
        <v>223.88399999999999</v>
      </c>
      <c r="N6982" s="75">
        <v>223.88399999999999</v>
      </c>
      <c r="O6982" s="75">
        <v>223.88399999999999</v>
      </c>
      <c r="P6982" s="77">
        <v>0</v>
      </c>
      <c r="Q6982" s="77">
        <v>231.3468</v>
      </c>
    </row>
    <row r="6983" spans="1:17" x14ac:dyDescent="0.2">
      <c r="A6983" s="19">
        <v>40103608</v>
      </c>
      <c r="B6983" s="19" t="s">
        <v>5535</v>
      </c>
      <c r="C6983" s="72" t="s">
        <v>5536</v>
      </c>
      <c r="D6983" s="73">
        <v>820</v>
      </c>
      <c r="E6983" s="74">
        <v>668.09249999999997</v>
      </c>
      <c r="G6983" s="75">
        <v>0</v>
      </c>
      <c r="H6983" s="75">
        <v>214.36500000000001</v>
      </c>
      <c r="I6983" s="75">
        <v>207.45000000000002</v>
      </c>
      <c r="J6983" s="75">
        <v>195.92499999999998</v>
      </c>
      <c r="K6983" s="75">
        <v>161.35</v>
      </c>
      <c r="L6983" s="76">
        <v>0</v>
      </c>
      <c r="M6983" s="75">
        <v>207.45000000000002</v>
      </c>
      <c r="N6983" s="75">
        <v>207.45000000000002</v>
      </c>
      <c r="O6983" s="75">
        <v>207.45000000000002</v>
      </c>
      <c r="P6983" s="77">
        <v>0</v>
      </c>
      <c r="Q6983" s="77">
        <v>214.36500000000001</v>
      </c>
    </row>
    <row r="6984" spans="1:17" x14ac:dyDescent="0.2">
      <c r="A6984" s="19">
        <v>40103616</v>
      </c>
      <c r="B6984" s="19" t="s">
        <v>5537</v>
      </c>
      <c r="C6984" s="72" t="s">
        <v>5538</v>
      </c>
      <c r="D6984" s="73">
        <v>820</v>
      </c>
      <c r="E6984" s="74">
        <v>0</v>
      </c>
      <c r="G6984" s="75">
        <v>0</v>
      </c>
      <c r="H6984" s="75">
        <v>326.94150000000002</v>
      </c>
      <c r="I6984" s="75">
        <v>316.39500000000004</v>
      </c>
      <c r="J6984" s="75">
        <v>298.8175</v>
      </c>
      <c r="K6984" s="75">
        <v>246.08499999999998</v>
      </c>
      <c r="L6984" s="76">
        <v>0</v>
      </c>
      <c r="M6984" s="75">
        <v>316.39500000000004</v>
      </c>
      <c r="N6984" s="75">
        <v>316.39500000000004</v>
      </c>
      <c r="O6984" s="75">
        <v>316.39500000000004</v>
      </c>
      <c r="P6984" s="77">
        <v>0</v>
      </c>
      <c r="Q6984" s="77">
        <v>326.94150000000002</v>
      </c>
    </row>
    <row r="6985" spans="1:17" x14ac:dyDescent="0.2">
      <c r="A6985" s="19">
        <v>40103624</v>
      </c>
      <c r="B6985" s="19" t="s">
        <v>5539</v>
      </c>
      <c r="C6985" s="72" t="s">
        <v>5540</v>
      </c>
      <c r="D6985" s="73">
        <v>2684.5</v>
      </c>
      <c r="E6985" s="74">
        <v>1984.7389999999998</v>
      </c>
      <c r="G6985" s="75">
        <v>0</v>
      </c>
      <c r="H6985" s="75">
        <v>326.94150000000002</v>
      </c>
      <c r="I6985" s="75">
        <v>316.39500000000004</v>
      </c>
      <c r="J6985" s="75">
        <v>298.8175</v>
      </c>
      <c r="K6985" s="75">
        <v>246.08499999999998</v>
      </c>
      <c r="L6985" s="76">
        <v>0</v>
      </c>
      <c r="M6985" s="75">
        <v>316.39500000000004</v>
      </c>
      <c r="N6985" s="75">
        <v>316.39500000000004</v>
      </c>
      <c r="O6985" s="75">
        <v>316.39500000000004</v>
      </c>
      <c r="P6985" s="77">
        <v>0</v>
      </c>
      <c r="Q6985" s="77">
        <v>326.94150000000002</v>
      </c>
    </row>
    <row r="6986" spans="1:17" x14ac:dyDescent="0.2">
      <c r="A6986" s="19">
        <v>40103632</v>
      </c>
      <c r="B6986" s="19" t="s">
        <v>5541</v>
      </c>
      <c r="C6986" s="72" t="s">
        <v>5542</v>
      </c>
      <c r="D6986" s="73">
        <v>2684.5</v>
      </c>
      <c r="E6986" s="74">
        <v>0</v>
      </c>
      <c r="G6986" s="75">
        <v>0</v>
      </c>
      <c r="H6986" s="75">
        <v>859.87800000000004</v>
      </c>
      <c r="I6986" s="75">
        <v>832.14</v>
      </c>
      <c r="J6986" s="75">
        <v>785.91</v>
      </c>
      <c r="K6986" s="75">
        <v>647.22</v>
      </c>
      <c r="L6986" s="76">
        <v>0</v>
      </c>
      <c r="M6986" s="75">
        <v>832.14</v>
      </c>
      <c r="N6986" s="75">
        <v>832.14</v>
      </c>
      <c r="O6986" s="75">
        <v>832.14</v>
      </c>
      <c r="P6986" s="77">
        <v>0</v>
      </c>
      <c r="Q6986" s="77">
        <v>859.87800000000004</v>
      </c>
    </row>
    <row r="6987" spans="1:17" x14ac:dyDescent="0.2">
      <c r="A6987" s="19">
        <v>40103640</v>
      </c>
      <c r="B6987" s="19" t="s">
        <v>5543</v>
      </c>
      <c r="C6987" s="72" t="s">
        <v>5544</v>
      </c>
      <c r="D6987" s="73">
        <v>820</v>
      </c>
      <c r="E6987" s="74">
        <v>668.09249999999997</v>
      </c>
      <c r="G6987" s="75">
        <v>0</v>
      </c>
      <c r="H6987" s="75">
        <v>429.81810000000002</v>
      </c>
      <c r="I6987" s="75">
        <v>415.95300000000003</v>
      </c>
      <c r="J6987" s="75">
        <v>392.84449999999998</v>
      </c>
      <c r="K6987" s="75">
        <v>323.51900000000001</v>
      </c>
      <c r="L6987" s="76">
        <v>0</v>
      </c>
      <c r="M6987" s="75">
        <v>415.95300000000003</v>
      </c>
      <c r="N6987" s="75">
        <v>415.95300000000003</v>
      </c>
      <c r="O6987" s="75">
        <v>415.95300000000003</v>
      </c>
      <c r="P6987" s="77">
        <v>0</v>
      </c>
      <c r="Q6987" s="77">
        <v>429.81810000000002</v>
      </c>
    </row>
    <row r="6988" spans="1:17" x14ac:dyDescent="0.2">
      <c r="A6988" s="19">
        <v>40103657</v>
      </c>
      <c r="B6988" s="19" t="s">
        <v>5537</v>
      </c>
      <c r="C6988" s="72" t="s">
        <v>5545</v>
      </c>
      <c r="D6988" s="73">
        <v>820</v>
      </c>
      <c r="E6988" s="74">
        <v>0</v>
      </c>
      <c r="G6988" s="75">
        <v>0</v>
      </c>
      <c r="H6988" s="75">
        <v>429.81810000000002</v>
      </c>
      <c r="I6988" s="75">
        <v>415.95300000000003</v>
      </c>
      <c r="J6988" s="75">
        <v>392.84449999999998</v>
      </c>
      <c r="K6988" s="75">
        <v>323.51900000000001</v>
      </c>
      <c r="L6988" s="76">
        <v>0</v>
      </c>
      <c r="M6988" s="75">
        <v>415.95300000000003</v>
      </c>
      <c r="N6988" s="75">
        <v>415.95300000000003</v>
      </c>
      <c r="O6988" s="75">
        <v>415.95300000000003</v>
      </c>
      <c r="P6988" s="77">
        <v>0</v>
      </c>
      <c r="Q6988" s="77">
        <v>429.81810000000002</v>
      </c>
    </row>
    <row r="6989" spans="1:17" x14ac:dyDescent="0.2">
      <c r="A6989" s="19">
        <v>40103665</v>
      </c>
      <c r="B6989" s="19" t="s">
        <v>5539</v>
      </c>
      <c r="C6989" s="72" t="s">
        <v>5546</v>
      </c>
      <c r="D6989" s="73">
        <v>820</v>
      </c>
      <c r="E6989" s="74">
        <v>668.09249999999997</v>
      </c>
      <c r="G6989" s="75">
        <v>0</v>
      </c>
      <c r="H6989" s="75">
        <v>398.27250000000004</v>
      </c>
      <c r="I6989" s="75">
        <v>385.42500000000001</v>
      </c>
      <c r="J6989" s="75">
        <v>364.01249999999999</v>
      </c>
      <c r="K6989" s="75">
        <v>299.77499999999998</v>
      </c>
      <c r="L6989" s="76">
        <v>0</v>
      </c>
      <c r="M6989" s="75">
        <v>385.42500000000001</v>
      </c>
      <c r="N6989" s="75">
        <v>385.42500000000001</v>
      </c>
      <c r="O6989" s="75">
        <v>385.42500000000001</v>
      </c>
      <c r="P6989" s="77">
        <v>0</v>
      </c>
      <c r="Q6989" s="77">
        <v>398.27250000000004</v>
      </c>
    </row>
    <row r="6990" spans="1:17" x14ac:dyDescent="0.2">
      <c r="A6990" s="19">
        <v>40103673</v>
      </c>
      <c r="B6990" s="19" t="s">
        <v>5541</v>
      </c>
      <c r="C6990" s="72" t="s">
        <v>5547</v>
      </c>
      <c r="D6990" s="73">
        <v>820</v>
      </c>
      <c r="E6990" s="74">
        <v>0</v>
      </c>
      <c r="G6990" s="75">
        <v>0</v>
      </c>
      <c r="H6990" s="75">
        <v>429.81810000000002</v>
      </c>
      <c r="I6990" s="75">
        <v>415.95300000000003</v>
      </c>
      <c r="J6990" s="75">
        <v>392.84449999999998</v>
      </c>
      <c r="K6990" s="75">
        <v>323.51900000000001</v>
      </c>
      <c r="L6990" s="76">
        <v>0</v>
      </c>
      <c r="M6990" s="75">
        <v>415.95300000000003</v>
      </c>
      <c r="N6990" s="75">
        <v>415.95300000000003</v>
      </c>
      <c r="O6990" s="75">
        <v>415.95300000000003</v>
      </c>
      <c r="P6990" s="77">
        <v>0</v>
      </c>
      <c r="Q6990" s="77">
        <v>429.81810000000002</v>
      </c>
    </row>
    <row r="6991" spans="1:17" x14ac:dyDescent="0.2">
      <c r="A6991" s="19">
        <v>40103681</v>
      </c>
      <c r="B6991" s="19" t="s">
        <v>5548</v>
      </c>
      <c r="C6991" s="72" t="s">
        <v>5549</v>
      </c>
      <c r="D6991" s="73">
        <v>47.25</v>
      </c>
      <c r="E6991" s="74">
        <v>0</v>
      </c>
      <c r="G6991" s="75">
        <v>0</v>
      </c>
      <c r="H6991" s="75">
        <v>429.81810000000002</v>
      </c>
      <c r="I6991" s="75">
        <v>415.95300000000003</v>
      </c>
      <c r="J6991" s="75">
        <v>392.84449999999998</v>
      </c>
      <c r="K6991" s="75">
        <v>323.51900000000001</v>
      </c>
      <c r="L6991" s="76">
        <v>0</v>
      </c>
      <c r="M6991" s="75">
        <v>415.95300000000003</v>
      </c>
      <c r="N6991" s="75">
        <v>415.95300000000003</v>
      </c>
      <c r="O6991" s="75">
        <v>415.95300000000003</v>
      </c>
      <c r="P6991" s="77">
        <v>0</v>
      </c>
      <c r="Q6991" s="77">
        <v>429.81810000000002</v>
      </c>
    </row>
    <row r="6992" spans="1:17" x14ac:dyDescent="0.2">
      <c r="A6992" s="19">
        <v>40103699</v>
      </c>
      <c r="B6992" s="19" t="s">
        <v>5550</v>
      </c>
      <c r="C6992" s="20">
        <v>28232</v>
      </c>
      <c r="D6992" s="73">
        <v>2906</v>
      </c>
      <c r="E6992" s="74">
        <v>1649.6979999999999</v>
      </c>
      <c r="G6992" s="75">
        <v>0</v>
      </c>
      <c r="H6992" s="75">
        <v>398.27250000000004</v>
      </c>
      <c r="I6992" s="75">
        <v>385.42500000000001</v>
      </c>
      <c r="J6992" s="75">
        <v>364.01249999999999</v>
      </c>
      <c r="K6992" s="75">
        <v>299.77499999999998</v>
      </c>
      <c r="L6992" s="76">
        <v>0</v>
      </c>
      <c r="M6992" s="75">
        <v>385.42500000000001</v>
      </c>
      <c r="N6992" s="75">
        <v>385.42500000000001</v>
      </c>
      <c r="O6992" s="75">
        <v>385.42500000000001</v>
      </c>
      <c r="P6992" s="77">
        <v>0</v>
      </c>
      <c r="Q6992" s="77">
        <v>398.27250000000004</v>
      </c>
    </row>
    <row r="6993" spans="1:17" x14ac:dyDescent="0.2">
      <c r="A6993" s="19">
        <v>40103723</v>
      </c>
      <c r="B6993" s="19" t="s">
        <v>5551</v>
      </c>
      <c r="C6993" s="20">
        <v>11426</v>
      </c>
      <c r="D6993" s="73">
        <v>2438.75</v>
      </c>
      <c r="E6993" s="74">
        <v>2970.7374999999997</v>
      </c>
      <c r="G6993" s="75">
        <v>95.259110000000007</v>
      </c>
      <c r="H6993" s="75">
        <v>368.59620000000001</v>
      </c>
      <c r="I6993" s="75">
        <v>356.70599999999996</v>
      </c>
      <c r="J6993" s="75">
        <v>336.88899999999995</v>
      </c>
      <c r="K6993" s="75">
        <v>277.43799999999999</v>
      </c>
      <c r="L6993" s="76">
        <v>71.829000000000008</v>
      </c>
      <c r="M6993" s="75">
        <v>356.70599999999996</v>
      </c>
      <c r="N6993" s="75">
        <v>356.70599999999996</v>
      </c>
      <c r="O6993" s="75">
        <v>356.70599999999996</v>
      </c>
      <c r="P6993" s="77">
        <v>71.829000000000008</v>
      </c>
      <c r="Q6993" s="77">
        <v>368.59620000000001</v>
      </c>
    </row>
    <row r="6994" spans="1:17" x14ac:dyDescent="0.2">
      <c r="A6994" s="19">
        <v>40103731</v>
      </c>
      <c r="B6994" s="19" t="s">
        <v>5552</v>
      </c>
      <c r="C6994" s="72" t="s">
        <v>5553</v>
      </c>
      <c r="D6994" s="73">
        <v>672</v>
      </c>
      <c r="E6994" s="74">
        <v>0</v>
      </c>
      <c r="G6994" s="75">
        <v>0</v>
      </c>
      <c r="H6994" s="75">
        <v>736.17870000000005</v>
      </c>
      <c r="I6994" s="75">
        <v>712.43100000000004</v>
      </c>
      <c r="J6994" s="75">
        <v>672.85149999999999</v>
      </c>
      <c r="K6994" s="75">
        <v>554.11299999999994</v>
      </c>
      <c r="L6994" s="76">
        <v>0</v>
      </c>
      <c r="M6994" s="75">
        <v>712.43100000000004</v>
      </c>
      <c r="N6994" s="75">
        <v>712.43100000000004</v>
      </c>
      <c r="O6994" s="75">
        <v>712.43100000000004</v>
      </c>
      <c r="P6994" s="77">
        <v>0</v>
      </c>
      <c r="Q6994" s="77">
        <v>736.17870000000005</v>
      </c>
    </row>
    <row r="6995" spans="1:17" x14ac:dyDescent="0.2">
      <c r="A6995" s="19">
        <v>40103749</v>
      </c>
      <c r="B6995" s="19" t="s">
        <v>5554</v>
      </c>
      <c r="C6995" s="72" t="s">
        <v>5555</v>
      </c>
      <c r="D6995" s="73">
        <v>438</v>
      </c>
      <c r="E6995" s="74">
        <v>0</v>
      </c>
      <c r="G6995" s="75">
        <v>0</v>
      </c>
      <c r="H6995" s="75">
        <v>736.17870000000005</v>
      </c>
      <c r="I6995" s="75">
        <v>712.43100000000004</v>
      </c>
      <c r="J6995" s="75">
        <v>672.85149999999999</v>
      </c>
      <c r="K6995" s="75">
        <v>554.11299999999994</v>
      </c>
      <c r="L6995" s="76">
        <v>0</v>
      </c>
      <c r="M6995" s="75">
        <v>712.43100000000004</v>
      </c>
      <c r="N6995" s="75">
        <v>712.43100000000004</v>
      </c>
      <c r="O6995" s="75">
        <v>712.43100000000004</v>
      </c>
      <c r="P6995" s="77">
        <v>0</v>
      </c>
      <c r="Q6995" s="77">
        <v>736.17870000000005</v>
      </c>
    </row>
    <row r="6996" spans="1:17" x14ac:dyDescent="0.2">
      <c r="A6996" s="19">
        <v>40103756</v>
      </c>
      <c r="B6996" s="19" t="s">
        <v>5556</v>
      </c>
      <c r="C6996" s="72" t="s">
        <v>5557</v>
      </c>
      <c r="D6996" s="73">
        <v>289.25</v>
      </c>
      <c r="E6996" s="74">
        <v>0</v>
      </c>
      <c r="G6996" s="75">
        <v>0</v>
      </c>
      <c r="H6996" s="75">
        <v>1001.6472</v>
      </c>
      <c r="I6996" s="75">
        <v>969.33600000000001</v>
      </c>
      <c r="J6996" s="75">
        <v>915.48399999999992</v>
      </c>
      <c r="K6996" s="75">
        <v>753.92799999999988</v>
      </c>
      <c r="L6996" s="76">
        <v>0</v>
      </c>
      <c r="M6996" s="75">
        <v>969.33600000000001</v>
      </c>
      <c r="N6996" s="75">
        <v>969.33600000000001</v>
      </c>
      <c r="O6996" s="75">
        <v>969.33600000000001</v>
      </c>
      <c r="P6996" s="77">
        <v>0</v>
      </c>
      <c r="Q6996" s="77">
        <v>1001.6472</v>
      </c>
    </row>
    <row r="6997" spans="1:17" x14ac:dyDescent="0.2">
      <c r="A6997" s="19">
        <v>40103764</v>
      </c>
      <c r="B6997" s="19" t="s">
        <v>5558</v>
      </c>
      <c r="C6997" s="72" t="s">
        <v>5559</v>
      </c>
      <c r="D6997" s="73">
        <v>450.5</v>
      </c>
      <c r="E6997" s="74">
        <v>0</v>
      </c>
      <c r="G6997" s="75">
        <v>0</v>
      </c>
      <c r="H6997" s="75">
        <v>1001.6472</v>
      </c>
      <c r="I6997" s="75">
        <v>969.33600000000001</v>
      </c>
      <c r="J6997" s="75">
        <v>915.48399999999992</v>
      </c>
      <c r="K6997" s="75">
        <v>753.92799999999988</v>
      </c>
      <c r="L6997" s="76">
        <v>0</v>
      </c>
      <c r="M6997" s="75">
        <v>969.33600000000001</v>
      </c>
      <c r="N6997" s="75">
        <v>969.33600000000001</v>
      </c>
      <c r="O6997" s="75">
        <v>969.33600000000001</v>
      </c>
      <c r="P6997" s="77">
        <v>0</v>
      </c>
      <c r="Q6997" s="77">
        <v>1001.6472</v>
      </c>
    </row>
    <row r="6998" spans="1:17" x14ac:dyDescent="0.2">
      <c r="A6998" s="19">
        <v>40103772</v>
      </c>
      <c r="B6998" s="19" t="s">
        <v>5560</v>
      </c>
      <c r="C6998" s="72" t="s">
        <v>5561</v>
      </c>
      <c r="D6998" s="73">
        <v>140.5</v>
      </c>
      <c r="E6998" s="74">
        <v>0</v>
      </c>
      <c r="G6998" s="75">
        <v>0</v>
      </c>
      <c r="H6998" s="75">
        <v>682.15500000000009</v>
      </c>
      <c r="I6998" s="75">
        <v>660.15</v>
      </c>
      <c r="J6998" s="75">
        <v>623.47500000000002</v>
      </c>
      <c r="K6998" s="75">
        <v>513.44999999999993</v>
      </c>
      <c r="L6998" s="76">
        <v>0</v>
      </c>
      <c r="M6998" s="75">
        <v>660.15</v>
      </c>
      <c r="N6998" s="75">
        <v>660.15</v>
      </c>
      <c r="O6998" s="75">
        <v>660.15</v>
      </c>
      <c r="P6998" s="77">
        <v>0</v>
      </c>
      <c r="Q6998" s="77">
        <v>682.15500000000009</v>
      </c>
    </row>
    <row r="6999" spans="1:17" x14ac:dyDescent="0.2">
      <c r="A6999" s="19">
        <v>40103780</v>
      </c>
      <c r="B6999" s="19" t="s">
        <v>5562</v>
      </c>
      <c r="C6999" s="72" t="s">
        <v>5563</v>
      </c>
      <c r="D6999" s="73">
        <v>289.25</v>
      </c>
      <c r="E6999" s="74">
        <v>0</v>
      </c>
      <c r="G6999" s="75">
        <v>95.259110000000007</v>
      </c>
      <c r="H6999" s="75">
        <v>368.59620000000001</v>
      </c>
      <c r="I6999" s="75">
        <v>356.70599999999996</v>
      </c>
      <c r="J6999" s="75">
        <v>336.88899999999995</v>
      </c>
      <c r="K6999" s="75">
        <v>277.43799999999999</v>
      </c>
      <c r="L6999" s="76">
        <v>71.829000000000008</v>
      </c>
      <c r="M6999" s="75">
        <v>356.70599999999996</v>
      </c>
      <c r="N6999" s="75">
        <v>356.70599999999996</v>
      </c>
      <c r="O6999" s="75">
        <v>356.70599999999996</v>
      </c>
      <c r="P6999" s="77">
        <v>71.829000000000008</v>
      </c>
      <c r="Q6999" s="77">
        <v>368.59620000000001</v>
      </c>
    </row>
    <row r="7000" spans="1:17" x14ac:dyDescent="0.2">
      <c r="A7000" s="19">
        <v>40103798</v>
      </c>
      <c r="B7000" s="19" t="s">
        <v>5564</v>
      </c>
      <c r="C7000" s="72" t="s">
        <v>5565</v>
      </c>
      <c r="D7000" s="73">
        <v>289.25</v>
      </c>
      <c r="E7000" s="74">
        <v>0</v>
      </c>
      <c r="G7000" s="75">
        <v>0</v>
      </c>
      <c r="H7000" s="75">
        <v>368.59620000000001</v>
      </c>
      <c r="I7000" s="75">
        <v>356.70599999999996</v>
      </c>
      <c r="J7000" s="75">
        <v>336.88899999999995</v>
      </c>
      <c r="K7000" s="75">
        <v>277.43799999999999</v>
      </c>
      <c r="L7000" s="76">
        <v>0</v>
      </c>
      <c r="M7000" s="75">
        <v>356.70599999999996</v>
      </c>
      <c r="N7000" s="75">
        <v>356.70599999999996</v>
      </c>
      <c r="O7000" s="75">
        <v>356.70599999999996</v>
      </c>
      <c r="P7000" s="77">
        <v>0</v>
      </c>
      <c r="Q7000" s="77">
        <v>368.59620000000001</v>
      </c>
    </row>
    <row r="7001" spans="1:17" x14ac:dyDescent="0.2">
      <c r="A7001" s="19">
        <v>40103806</v>
      </c>
      <c r="B7001" s="19" t="s">
        <v>5566</v>
      </c>
      <c r="C7001" s="72" t="s">
        <v>5567</v>
      </c>
      <c r="D7001" s="73">
        <v>450.5</v>
      </c>
      <c r="E7001" s="74">
        <v>0</v>
      </c>
      <c r="G7001" s="75">
        <v>0</v>
      </c>
      <c r="H7001" s="75">
        <v>341.54250000000002</v>
      </c>
      <c r="I7001" s="75">
        <v>330.52500000000003</v>
      </c>
      <c r="J7001" s="75">
        <v>312.16249999999997</v>
      </c>
      <c r="K7001" s="75">
        <v>257.07499999999999</v>
      </c>
      <c r="L7001" s="76">
        <v>0</v>
      </c>
      <c r="M7001" s="75">
        <v>330.52500000000003</v>
      </c>
      <c r="N7001" s="75">
        <v>330.52500000000003</v>
      </c>
      <c r="O7001" s="75">
        <v>330.52500000000003</v>
      </c>
      <c r="P7001" s="77">
        <v>0</v>
      </c>
      <c r="Q7001" s="77">
        <v>341.54250000000002</v>
      </c>
    </row>
    <row r="7002" spans="1:17" x14ac:dyDescent="0.2">
      <c r="A7002" s="19">
        <v>40103814</v>
      </c>
      <c r="B7002" s="19" t="s">
        <v>5568</v>
      </c>
      <c r="C7002" s="72" t="s">
        <v>5569</v>
      </c>
      <c r="D7002" s="73">
        <v>450.5</v>
      </c>
      <c r="E7002" s="74">
        <v>0</v>
      </c>
      <c r="G7002" s="75">
        <v>0</v>
      </c>
      <c r="H7002" s="75">
        <v>500.8236</v>
      </c>
      <c r="I7002" s="75">
        <v>484.66800000000001</v>
      </c>
      <c r="J7002" s="75">
        <v>457.74199999999996</v>
      </c>
      <c r="K7002" s="75">
        <v>376.96399999999994</v>
      </c>
      <c r="L7002" s="76">
        <v>0</v>
      </c>
      <c r="M7002" s="75">
        <v>484.66800000000001</v>
      </c>
      <c r="N7002" s="75">
        <v>484.66800000000001</v>
      </c>
      <c r="O7002" s="75">
        <v>484.66800000000001</v>
      </c>
      <c r="P7002" s="77">
        <v>0</v>
      </c>
      <c r="Q7002" s="77">
        <v>500.8236</v>
      </c>
    </row>
    <row r="7003" spans="1:17" x14ac:dyDescent="0.2">
      <c r="A7003" s="19">
        <v>40103822</v>
      </c>
      <c r="B7003" s="19" t="s">
        <v>5570</v>
      </c>
      <c r="C7003" s="72" t="s">
        <v>5571</v>
      </c>
      <c r="D7003" s="73">
        <v>672</v>
      </c>
      <c r="E7003" s="74">
        <v>0</v>
      </c>
      <c r="G7003" s="75">
        <v>0</v>
      </c>
      <c r="H7003" s="75">
        <v>464.07000000000005</v>
      </c>
      <c r="I7003" s="75">
        <v>449.1</v>
      </c>
      <c r="J7003" s="75">
        <v>424.15</v>
      </c>
      <c r="K7003" s="75">
        <v>349.29999999999995</v>
      </c>
      <c r="L7003" s="76">
        <v>0</v>
      </c>
      <c r="M7003" s="75">
        <v>449.1</v>
      </c>
      <c r="N7003" s="75">
        <v>449.1</v>
      </c>
      <c r="O7003" s="75">
        <v>449.1</v>
      </c>
      <c r="P7003" s="77">
        <v>0</v>
      </c>
      <c r="Q7003" s="77">
        <v>464.07000000000005</v>
      </c>
    </row>
    <row r="7004" spans="1:17" x14ac:dyDescent="0.2">
      <c r="A7004" s="19">
        <v>40103830</v>
      </c>
      <c r="B7004" s="19" t="s">
        <v>5572</v>
      </c>
      <c r="C7004" s="72" t="s">
        <v>5573</v>
      </c>
      <c r="D7004" s="73">
        <v>672</v>
      </c>
      <c r="E7004" s="74">
        <v>0</v>
      </c>
      <c r="G7004" s="75">
        <v>0</v>
      </c>
      <c r="H7004" s="75">
        <v>500.8236</v>
      </c>
      <c r="I7004" s="75">
        <v>484.66800000000001</v>
      </c>
      <c r="J7004" s="75">
        <v>457.74199999999996</v>
      </c>
      <c r="K7004" s="75">
        <v>376.96399999999994</v>
      </c>
      <c r="L7004" s="76">
        <v>0</v>
      </c>
      <c r="M7004" s="75">
        <v>484.66800000000001</v>
      </c>
      <c r="N7004" s="75">
        <v>484.66800000000001</v>
      </c>
      <c r="O7004" s="75">
        <v>484.66800000000001</v>
      </c>
      <c r="P7004" s="77">
        <v>0</v>
      </c>
      <c r="Q7004" s="77">
        <v>500.8236</v>
      </c>
    </row>
    <row r="7005" spans="1:17" x14ac:dyDescent="0.2">
      <c r="A7005" s="19">
        <v>40103848</v>
      </c>
      <c r="B7005" s="19" t="s">
        <v>5574</v>
      </c>
      <c r="C7005" s="72" t="s">
        <v>5575</v>
      </c>
      <c r="D7005" s="73">
        <v>140.5</v>
      </c>
      <c r="E7005" s="74">
        <v>0</v>
      </c>
      <c r="G7005" s="75">
        <v>0</v>
      </c>
      <c r="H7005" s="75">
        <v>464.07000000000005</v>
      </c>
      <c r="I7005" s="75">
        <v>449.1</v>
      </c>
      <c r="J7005" s="75">
        <v>424.15</v>
      </c>
      <c r="K7005" s="75">
        <v>349.29999999999995</v>
      </c>
      <c r="L7005" s="76">
        <v>0</v>
      </c>
      <c r="M7005" s="75">
        <v>449.1</v>
      </c>
      <c r="N7005" s="75">
        <v>449.1</v>
      </c>
      <c r="O7005" s="75">
        <v>449.1</v>
      </c>
      <c r="P7005" s="77">
        <v>0</v>
      </c>
      <c r="Q7005" s="77">
        <v>464.07000000000005</v>
      </c>
    </row>
    <row r="7006" spans="1:17" x14ac:dyDescent="0.2">
      <c r="A7006" s="19">
        <v>40103855</v>
      </c>
      <c r="B7006" s="19" t="s">
        <v>5576</v>
      </c>
      <c r="C7006" s="72" t="s">
        <v>5577</v>
      </c>
      <c r="D7006" s="73">
        <v>140.5</v>
      </c>
      <c r="E7006" s="74">
        <v>0</v>
      </c>
      <c r="G7006" s="75">
        <v>0</v>
      </c>
      <c r="H7006" s="75">
        <v>500.8236</v>
      </c>
      <c r="I7006" s="75">
        <v>484.66800000000001</v>
      </c>
      <c r="J7006" s="75">
        <v>457.74199999999996</v>
      </c>
      <c r="K7006" s="75">
        <v>376.96399999999994</v>
      </c>
      <c r="L7006" s="76">
        <v>0</v>
      </c>
      <c r="M7006" s="75">
        <v>484.66800000000001</v>
      </c>
      <c r="N7006" s="75">
        <v>484.66800000000001</v>
      </c>
      <c r="O7006" s="75">
        <v>484.66800000000001</v>
      </c>
      <c r="P7006" s="77">
        <v>0</v>
      </c>
      <c r="Q7006" s="77">
        <v>500.8236</v>
      </c>
    </row>
    <row r="7007" spans="1:17" x14ac:dyDescent="0.2">
      <c r="A7007" s="19">
        <v>40103863</v>
      </c>
      <c r="B7007" s="19" t="s">
        <v>5578</v>
      </c>
      <c r="C7007" s="72" t="s">
        <v>5579</v>
      </c>
      <c r="D7007" s="73">
        <v>110.5</v>
      </c>
      <c r="E7007" s="74">
        <v>0</v>
      </c>
      <c r="G7007" s="75">
        <v>0</v>
      </c>
      <c r="H7007" s="75">
        <v>500.8236</v>
      </c>
      <c r="I7007" s="75">
        <v>484.66800000000001</v>
      </c>
      <c r="J7007" s="75">
        <v>457.74199999999996</v>
      </c>
      <c r="K7007" s="75">
        <v>376.96399999999994</v>
      </c>
      <c r="L7007" s="76">
        <v>0</v>
      </c>
      <c r="M7007" s="75">
        <v>484.66800000000001</v>
      </c>
      <c r="N7007" s="75">
        <v>484.66800000000001</v>
      </c>
      <c r="O7007" s="75">
        <v>484.66800000000001</v>
      </c>
      <c r="P7007" s="77">
        <v>0</v>
      </c>
      <c r="Q7007" s="77">
        <v>500.8236</v>
      </c>
    </row>
    <row r="7008" spans="1:17" x14ac:dyDescent="0.2">
      <c r="A7008" s="19">
        <v>40103871</v>
      </c>
      <c r="B7008" s="19" t="s">
        <v>5580</v>
      </c>
      <c r="C7008" s="72" t="s">
        <v>5581</v>
      </c>
      <c r="D7008" s="73">
        <v>125.75</v>
      </c>
      <c r="E7008" s="74">
        <v>0</v>
      </c>
      <c r="G7008" s="75">
        <v>0</v>
      </c>
      <c r="H7008" s="75">
        <v>500.8236</v>
      </c>
      <c r="I7008" s="75">
        <v>484.66800000000001</v>
      </c>
      <c r="J7008" s="75">
        <v>457.74199999999996</v>
      </c>
      <c r="K7008" s="75">
        <v>376.96399999999994</v>
      </c>
      <c r="L7008" s="76">
        <v>0</v>
      </c>
      <c r="M7008" s="75">
        <v>484.66800000000001</v>
      </c>
      <c r="N7008" s="75">
        <v>484.66800000000001</v>
      </c>
      <c r="O7008" s="75">
        <v>484.66800000000001</v>
      </c>
      <c r="P7008" s="77">
        <v>0</v>
      </c>
      <c r="Q7008" s="77">
        <v>500.8236</v>
      </c>
    </row>
    <row r="7009" spans="1:17" x14ac:dyDescent="0.2">
      <c r="A7009" s="19">
        <v>40103889</v>
      </c>
      <c r="B7009" s="19" t="s">
        <v>5582</v>
      </c>
      <c r="C7009" s="72" t="s">
        <v>5583</v>
      </c>
      <c r="D7009" s="73">
        <v>1053.5</v>
      </c>
      <c r="E7009" s="74">
        <v>0</v>
      </c>
      <c r="G7009" s="75">
        <v>0</v>
      </c>
      <c r="H7009" s="75">
        <v>368.59620000000001</v>
      </c>
      <c r="I7009" s="75">
        <v>356.70599999999996</v>
      </c>
      <c r="J7009" s="75">
        <v>336.88899999999995</v>
      </c>
      <c r="K7009" s="75">
        <v>277.43799999999999</v>
      </c>
      <c r="L7009" s="76">
        <v>0</v>
      </c>
      <c r="M7009" s="75">
        <v>356.70599999999996</v>
      </c>
      <c r="N7009" s="75">
        <v>356.70599999999996</v>
      </c>
      <c r="O7009" s="75">
        <v>356.70599999999996</v>
      </c>
      <c r="P7009" s="77">
        <v>0</v>
      </c>
      <c r="Q7009" s="77">
        <v>368.59620000000001</v>
      </c>
    </row>
    <row r="7010" spans="1:17" x14ac:dyDescent="0.2">
      <c r="A7010" s="19">
        <v>40103897</v>
      </c>
      <c r="B7010" s="19" t="s">
        <v>5584</v>
      </c>
      <c r="C7010" s="72" t="s">
        <v>5585</v>
      </c>
      <c r="D7010" s="73">
        <v>1053.5</v>
      </c>
      <c r="E7010" s="74">
        <v>0</v>
      </c>
      <c r="G7010" s="75">
        <v>0</v>
      </c>
      <c r="H7010" s="75">
        <v>341.54250000000002</v>
      </c>
      <c r="I7010" s="75">
        <v>330.52500000000003</v>
      </c>
      <c r="J7010" s="75">
        <v>312.16249999999997</v>
      </c>
      <c r="K7010" s="75">
        <v>257.07499999999999</v>
      </c>
      <c r="L7010" s="76">
        <v>0</v>
      </c>
      <c r="M7010" s="75">
        <v>330.52500000000003</v>
      </c>
      <c r="N7010" s="75">
        <v>330.52500000000003</v>
      </c>
      <c r="O7010" s="75">
        <v>330.52500000000003</v>
      </c>
      <c r="P7010" s="77">
        <v>0</v>
      </c>
      <c r="Q7010" s="77">
        <v>341.54250000000002</v>
      </c>
    </row>
    <row r="7011" spans="1:17" x14ac:dyDescent="0.2">
      <c r="A7011" s="19">
        <v>40103905</v>
      </c>
      <c r="B7011" s="19" t="s">
        <v>5586</v>
      </c>
      <c r="C7011" s="72" t="s">
        <v>5587</v>
      </c>
      <c r="D7011" s="73">
        <v>774</v>
      </c>
      <c r="E7011" s="74">
        <v>0</v>
      </c>
      <c r="G7011" s="75">
        <v>0</v>
      </c>
      <c r="H7011" s="75">
        <v>500.8236</v>
      </c>
      <c r="I7011" s="75">
        <v>484.66800000000001</v>
      </c>
      <c r="J7011" s="75">
        <v>457.74199999999996</v>
      </c>
      <c r="K7011" s="75">
        <v>376.96399999999994</v>
      </c>
      <c r="L7011" s="76">
        <v>0</v>
      </c>
      <c r="M7011" s="75">
        <v>484.66800000000001</v>
      </c>
      <c r="N7011" s="75">
        <v>484.66800000000001</v>
      </c>
      <c r="O7011" s="75">
        <v>484.66800000000001</v>
      </c>
      <c r="P7011" s="77">
        <v>0</v>
      </c>
      <c r="Q7011" s="77">
        <v>500.8236</v>
      </c>
    </row>
    <row r="7012" spans="1:17" x14ac:dyDescent="0.2">
      <c r="A7012" s="19">
        <v>40103913</v>
      </c>
      <c r="B7012" s="19" t="s">
        <v>5588</v>
      </c>
      <c r="C7012" s="72" t="s">
        <v>5589</v>
      </c>
      <c r="D7012" s="73">
        <v>510</v>
      </c>
      <c r="E7012" s="74">
        <v>0</v>
      </c>
      <c r="G7012" s="75">
        <v>0</v>
      </c>
      <c r="H7012" s="75">
        <v>464.07000000000005</v>
      </c>
      <c r="I7012" s="75">
        <v>449.1</v>
      </c>
      <c r="J7012" s="75">
        <v>424.15</v>
      </c>
      <c r="K7012" s="75">
        <v>349.29999999999995</v>
      </c>
      <c r="L7012" s="76">
        <v>0</v>
      </c>
      <c r="M7012" s="75">
        <v>449.1</v>
      </c>
      <c r="N7012" s="75">
        <v>449.1</v>
      </c>
      <c r="O7012" s="75">
        <v>449.1</v>
      </c>
      <c r="P7012" s="77">
        <v>0</v>
      </c>
      <c r="Q7012" s="77">
        <v>464.07000000000005</v>
      </c>
    </row>
    <row r="7013" spans="1:17" x14ac:dyDescent="0.2">
      <c r="A7013" s="19">
        <v>40103921</v>
      </c>
      <c r="B7013" s="19" t="s">
        <v>5590</v>
      </c>
      <c r="C7013" s="72" t="s">
        <v>5591</v>
      </c>
      <c r="D7013" s="73">
        <v>783</v>
      </c>
      <c r="E7013" s="74">
        <v>0</v>
      </c>
      <c r="G7013" s="75">
        <v>0</v>
      </c>
      <c r="H7013" s="75">
        <v>500.8236</v>
      </c>
      <c r="I7013" s="75">
        <v>484.66800000000001</v>
      </c>
      <c r="J7013" s="75">
        <v>457.74199999999996</v>
      </c>
      <c r="K7013" s="75">
        <v>376.96399999999994</v>
      </c>
      <c r="L7013" s="76">
        <v>0</v>
      </c>
      <c r="M7013" s="75">
        <v>484.66800000000001</v>
      </c>
      <c r="N7013" s="75">
        <v>484.66800000000001</v>
      </c>
      <c r="O7013" s="75">
        <v>484.66800000000001</v>
      </c>
      <c r="P7013" s="77">
        <v>0</v>
      </c>
      <c r="Q7013" s="77">
        <v>500.8236</v>
      </c>
    </row>
    <row r="7014" spans="1:17" x14ac:dyDescent="0.2">
      <c r="A7014" s="19">
        <v>40103939</v>
      </c>
      <c r="B7014" s="19" t="s">
        <v>5592</v>
      </c>
      <c r="C7014" s="72" t="s">
        <v>5593</v>
      </c>
      <c r="D7014" s="73">
        <v>47.25</v>
      </c>
      <c r="E7014" s="74">
        <v>0</v>
      </c>
      <c r="G7014" s="75">
        <v>0</v>
      </c>
      <c r="H7014" s="75">
        <v>464.07000000000005</v>
      </c>
      <c r="I7014" s="75">
        <v>449.1</v>
      </c>
      <c r="J7014" s="75">
        <v>424.15</v>
      </c>
      <c r="K7014" s="75">
        <v>349.29999999999995</v>
      </c>
      <c r="L7014" s="76">
        <v>0</v>
      </c>
      <c r="M7014" s="75">
        <v>449.1</v>
      </c>
      <c r="N7014" s="75">
        <v>449.1</v>
      </c>
      <c r="O7014" s="75">
        <v>449.1</v>
      </c>
      <c r="P7014" s="77">
        <v>0</v>
      </c>
      <c r="Q7014" s="77">
        <v>464.07000000000005</v>
      </c>
    </row>
    <row r="7015" spans="1:17" x14ac:dyDescent="0.2">
      <c r="A7015" s="19">
        <v>40103947</v>
      </c>
      <c r="B7015" s="19" t="s">
        <v>5594</v>
      </c>
      <c r="C7015" s="72" t="s">
        <v>5595</v>
      </c>
      <c r="D7015" s="73">
        <v>47.25</v>
      </c>
      <c r="E7015" s="74">
        <v>0</v>
      </c>
      <c r="G7015" s="75">
        <v>0</v>
      </c>
      <c r="H7015" s="75">
        <v>500.8236</v>
      </c>
      <c r="I7015" s="75">
        <v>484.66800000000001</v>
      </c>
      <c r="J7015" s="75">
        <v>457.74199999999996</v>
      </c>
      <c r="K7015" s="75">
        <v>376.96399999999994</v>
      </c>
      <c r="L7015" s="76">
        <v>0</v>
      </c>
      <c r="M7015" s="75">
        <v>484.66800000000001</v>
      </c>
      <c r="N7015" s="75">
        <v>484.66800000000001</v>
      </c>
      <c r="O7015" s="75">
        <v>484.66800000000001</v>
      </c>
      <c r="P7015" s="77">
        <v>0</v>
      </c>
      <c r="Q7015" s="77">
        <v>500.8236</v>
      </c>
    </row>
    <row r="7016" spans="1:17" x14ac:dyDescent="0.2">
      <c r="A7016" s="19">
        <v>40103954</v>
      </c>
      <c r="B7016" s="19" t="s">
        <v>5596</v>
      </c>
      <c r="C7016" s="72" t="s">
        <v>5597</v>
      </c>
      <c r="D7016" s="73">
        <v>438</v>
      </c>
      <c r="E7016" s="74">
        <v>0</v>
      </c>
      <c r="G7016" s="75">
        <v>0</v>
      </c>
      <c r="H7016" s="75">
        <v>500.8236</v>
      </c>
      <c r="I7016" s="75">
        <v>484.66800000000001</v>
      </c>
      <c r="J7016" s="75">
        <v>457.74199999999996</v>
      </c>
      <c r="K7016" s="75">
        <v>376.96399999999994</v>
      </c>
      <c r="L7016" s="76">
        <v>0</v>
      </c>
      <c r="M7016" s="75">
        <v>484.66800000000001</v>
      </c>
      <c r="N7016" s="75">
        <v>484.66800000000001</v>
      </c>
      <c r="O7016" s="75">
        <v>484.66800000000001</v>
      </c>
      <c r="P7016" s="77">
        <v>0</v>
      </c>
      <c r="Q7016" s="77">
        <v>500.8236</v>
      </c>
    </row>
    <row r="7017" spans="1:17" x14ac:dyDescent="0.2">
      <c r="A7017" s="19">
        <v>40103962</v>
      </c>
      <c r="B7017" s="19" t="s">
        <v>5598</v>
      </c>
      <c r="C7017" s="72" t="s">
        <v>5599</v>
      </c>
      <c r="D7017" s="73">
        <v>438</v>
      </c>
      <c r="E7017" s="74">
        <v>0</v>
      </c>
      <c r="G7017" s="75">
        <v>0</v>
      </c>
      <c r="H7017" s="75">
        <v>500.8236</v>
      </c>
      <c r="I7017" s="75">
        <v>484.66800000000001</v>
      </c>
      <c r="J7017" s="75">
        <v>457.74199999999996</v>
      </c>
      <c r="K7017" s="75">
        <v>376.96399999999994</v>
      </c>
      <c r="L7017" s="76">
        <v>0</v>
      </c>
      <c r="M7017" s="75">
        <v>484.66800000000001</v>
      </c>
      <c r="N7017" s="75">
        <v>484.66800000000001</v>
      </c>
      <c r="O7017" s="75">
        <v>484.66800000000001</v>
      </c>
      <c r="P7017" s="77">
        <v>0</v>
      </c>
      <c r="Q7017" s="77">
        <v>500.8236</v>
      </c>
    </row>
    <row r="7018" spans="1:17" x14ac:dyDescent="0.2">
      <c r="A7018" s="19">
        <v>40102261</v>
      </c>
      <c r="B7018" s="19" t="s">
        <v>1008</v>
      </c>
      <c r="C7018" s="72" t="s">
        <v>1009</v>
      </c>
      <c r="D7018" s="73">
        <v>110.5</v>
      </c>
      <c r="E7018" s="74">
        <v>0</v>
      </c>
      <c r="G7018" s="75">
        <v>0</v>
      </c>
      <c r="H7018" s="75">
        <v>464.07000000000005</v>
      </c>
      <c r="I7018" s="75">
        <v>449.1</v>
      </c>
      <c r="J7018" s="75">
        <v>424.15</v>
      </c>
      <c r="K7018" s="75">
        <v>349.29999999999995</v>
      </c>
      <c r="L7018" s="76">
        <v>0</v>
      </c>
      <c r="M7018" s="75">
        <v>449.1</v>
      </c>
      <c r="N7018" s="75">
        <v>449.1</v>
      </c>
      <c r="O7018" s="75">
        <v>449.1</v>
      </c>
      <c r="P7018" s="77">
        <v>0</v>
      </c>
      <c r="Q7018" s="77">
        <v>464.07000000000005</v>
      </c>
    </row>
    <row r="7019" spans="1:17" x14ac:dyDescent="0.2">
      <c r="A7019" s="19">
        <v>40125973</v>
      </c>
      <c r="B7019" s="19" t="s">
        <v>1602</v>
      </c>
      <c r="C7019" s="20">
        <v>95249</v>
      </c>
      <c r="D7019" s="73">
        <v>86</v>
      </c>
      <c r="E7019" s="74">
        <v>66.10199999999999</v>
      </c>
      <c r="G7019" s="75">
        <v>95.259110000000007</v>
      </c>
      <c r="H7019" s="75">
        <v>368.59620000000001</v>
      </c>
      <c r="I7019" s="75">
        <v>356.70599999999996</v>
      </c>
      <c r="J7019" s="75">
        <v>336.88899999999995</v>
      </c>
      <c r="K7019" s="75">
        <v>277.43799999999999</v>
      </c>
      <c r="L7019" s="76">
        <v>71.829000000000008</v>
      </c>
      <c r="M7019" s="75">
        <v>356.70599999999996</v>
      </c>
      <c r="N7019" s="75">
        <v>356.70599999999996</v>
      </c>
      <c r="O7019" s="75">
        <v>356.70599999999996</v>
      </c>
      <c r="P7019" s="77">
        <v>71.829000000000008</v>
      </c>
      <c r="Q7019" s="77">
        <v>368.59620000000001</v>
      </c>
    </row>
    <row r="7020" spans="1:17" x14ac:dyDescent="0.2">
      <c r="A7020" s="19">
        <v>43800176</v>
      </c>
      <c r="B7020" s="19" t="s">
        <v>351</v>
      </c>
      <c r="C7020" s="72" t="s">
        <v>43</v>
      </c>
      <c r="D7020" s="73">
        <v>137.25</v>
      </c>
      <c r="E7020" s="74">
        <v>0</v>
      </c>
      <c r="G7020" s="75">
        <v>0</v>
      </c>
      <c r="H7020" s="75">
        <v>341.54250000000002</v>
      </c>
      <c r="I7020" s="75">
        <v>330.52500000000003</v>
      </c>
      <c r="J7020" s="75">
        <v>312.16249999999997</v>
      </c>
      <c r="K7020" s="75">
        <v>257.07499999999999</v>
      </c>
      <c r="L7020" s="76">
        <v>0</v>
      </c>
      <c r="M7020" s="75">
        <v>330.52500000000003</v>
      </c>
      <c r="N7020" s="75">
        <v>330.52500000000003</v>
      </c>
      <c r="O7020" s="75">
        <v>330.52500000000003</v>
      </c>
      <c r="P7020" s="77">
        <v>0</v>
      </c>
      <c r="Q7020" s="77">
        <v>341.54250000000002</v>
      </c>
    </row>
    <row r="7021" spans="1:17" x14ac:dyDescent="0.2">
      <c r="A7021" s="19">
        <v>43800184</v>
      </c>
      <c r="B7021" s="19" t="s">
        <v>1883</v>
      </c>
      <c r="C7021" s="72" t="s">
        <v>1884</v>
      </c>
      <c r="D7021" s="73">
        <v>114.75</v>
      </c>
      <c r="E7021" s="74">
        <v>0</v>
      </c>
      <c r="G7021" s="75">
        <v>95.259110000000007</v>
      </c>
      <c r="H7021" s="75">
        <v>368.59620000000001</v>
      </c>
      <c r="I7021" s="75">
        <v>356.70599999999996</v>
      </c>
      <c r="J7021" s="75">
        <v>336.88899999999995</v>
      </c>
      <c r="K7021" s="75">
        <v>277.43799999999999</v>
      </c>
      <c r="L7021" s="76">
        <v>71.829000000000008</v>
      </c>
      <c r="M7021" s="75">
        <v>356.70599999999996</v>
      </c>
      <c r="N7021" s="75">
        <v>356.70599999999996</v>
      </c>
      <c r="O7021" s="75">
        <v>356.70599999999996</v>
      </c>
      <c r="P7021" s="77">
        <v>71.829000000000008</v>
      </c>
      <c r="Q7021" s="77">
        <v>368.59620000000001</v>
      </c>
    </row>
    <row r="7022" spans="1:17" x14ac:dyDescent="0.2">
      <c r="A7022" s="19">
        <v>43800275</v>
      </c>
      <c r="B7022" s="19" t="s">
        <v>5024</v>
      </c>
      <c r="C7022" s="20">
        <v>97802</v>
      </c>
      <c r="D7022" s="73">
        <v>111.5</v>
      </c>
      <c r="E7022" s="74">
        <v>0</v>
      </c>
      <c r="G7022" s="75">
        <v>0</v>
      </c>
      <c r="H7022" s="75">
        <v>368.59620000000001</v>
      </c>
      <c r="I7022" s="75">
        <v>356.70599999999996</v>
      </c>
      <c r="J7022" s="75">
        <v>336.88899999999995</v>
      </c>
      <c r="K7022" s="75">
        <v>277.43799999999999</v>
      </c>
      <c r="L7022" s="76">
        <v>0</v>
      </c>
      <c r="M7022" s="75">
        <v>356.70599999999996</v>
      </c>
      <c r="N7022" s="75">
        <v>356.70599999999996</v>
      </c>
      <c r="O7022" s="75">
        <v>356.70599999999996</v>
      </c>
      <c r="P7022" s="77">
        <v>0</v>
      </c>
      <c r="Q7022" s="77">
        <v>368.59620000000001</v>
      </c>
    </row>
    <row r="7023" spans="1:17" x14ac:dyDescent="0.2">
      <c r="A7023" s="19">
        <v>43800283</v>
      </c>
      <c r="B7023" s="19" t="s">
        <v>5023</v>
      </c>
      <c r="C7023" s="20">
        <v>97803</v>
      </c>
      <c r="D7023" s="73">
        <v>110.25</v>
      </c>
      <c r="E7023" s="74">
        <v>0</v>
      </c>
      <c r="G7023" s="75">
        <v>0</v>
      </c>
      <c r="H7023" s="75">
        <v>341.54250000000002</v>
      </c>
      <c r="I7023" s="75">
        <v>330.52500000000003</v>
      </c>
      <c r="J7023" s="75">
        <v>312.16249999999997</v>
      </c>
      <c r="K7023" s="75">
        <v>257.07499999999999</v>
      </c>
      <c r="L7023" s="76">
        <v>0</v>
      </c>
      <c r="M7023" s="75">
        <v>330.52500000000003</v>
      </c>
      <c r="N7023" s="75">
        <v>330.52500000000003</v>
      </c>
      <c r="O7023" s="75">
        <v>330.52500000000003</v>
      </c>
      <c r="P7023" s="77">
        <v>0</v>
      </c>
      <c r="Q7023" s="77">
        <v>341.54250000000002</v>
      </c>
    </row>
    <row r="7024" spans="1:17" x14ac:dyDescent="0.2">
      <c r="A7024" s="19">
        <v>43800317</v>
      </c>
      <c r="B7024" s="19" t="s">
        <v>5022</v>
      </c>
      <c r="C7024" s="20">
        <v>97802</v>
      </c>
      <c r="D7024" s="73">
        <v>128.5</v>
      </c>
      <c r="E7024" s="74">
        <v>0</v>
      </c>
      <c r="G7024" s="75">
        <v>110.46711000000001</v>
      </c>
      <c r="H7024" s="75">
        <v>296.82810000000001</v>
      </c>
      <c r="I7024" s="75">
        <v>287.25300000000004</v>
      </c>
      <c r="J7024" s="75">
        <v>271.29450000000003</v>
      </c>
      <c r="K7024" s="75">
        <v>223.41900000000001</v>
      </c>
      <c r="L7024" s="76">
        <v>71.829000000000008</v>
      </c>
      <c r="M7024" s="75">
        <v>287.25300000000004</v>
      </c>
      <c r="N7024" s="75">
        <v>287.25300000000004</v>
      </c>
      <c r="O7024" s="75">
        <v>287.25300000000004</v>
      </c>
      <c r="P7024" s="77">
        <v>71.829000000000008</v>
      </c>
      <c r="Q7024" s="77">
        <v>296.82810000000001</v>
      </c>
    </row>
    <row r="7025" spans="1:17" x14ac:dyDescent="0.2">
      <c r="A7025" s="19">
        <v>43800325</v>
      </c>
      <c r="B7025" s="19" t="s">
        <v>5021</v>
      </c>
      <c r="C7025" s="20">
        <v>97803</v>
      </c>
      <c r="D7025" s="73">
        <v>110.25</v>
      </c>
      <c r="E7025" s="74">
        <v>0</v>
      </c>
      <c r="G7025" s="75">
        <v>0</v>
      </c>
      <c r="H7025" s="75">
        <v>805.9380000000001</v>
      </c>
      <c r="I7025" s="75">
        <v>779.94</v>
      </c>
      <c r="J7025" s="75">
        <v>736.61</v>
      </c>
      <c r="K7025" s="75">
        <v>606.62</v>
      </c>
      <c r="L7025" s="76">
        <v>0</v>
      </c>
      <c r="M7025" s="75">
        <v>779.94</v>
      </c>
      <c r="N7025" s="75">
        <v>779.94</v>
      </c>
      <c r="O7025" s="75">
        <v>779.94</v>
      </c>
      <c r="P7025" s="77">
        <v>0</v>
      </c>
      <c r="Q7025" s="77">
        <v>805.9380000000001</v>
      </c>
    </row>
    <row r="7026" spans="1:17" x14ac:dyDescent="0.2">
      <c r="A7026" s="19">
        <v>43800333</v>
      </c>
      <c r="B7026" s="19" t="s">
        <v>2693</v>
      </c>
      <c r="C7026" s="72" t="s">
        <v>43</v>
      </c>
      <c r="D7026" s="73">
        <v>129.25</v>
      </c>
      <c r="E7026" s="74">
        <v>0</v>
      </c>
      <c r="G7026" s="75">
        <v>0</v>
      </c>
      <c r="H7026" s="75">
        <v>805.9380000000001</v>
      </c>
      <c r="I7026" s="75">
        <v>779.94</v>
      </c>
      <c r="J7026" s="75">
        <v>736.61</v>
      </c>
      <c r="K7026" s="75">
        <v>606.62</v>
      </c>
      <c r="L7026" s="76">
        <v>0</v>
      </c>
      <c r="M7026" s="75">
        <v>779.94</v>
      </c>
      <c r="N7026" s="75">
        <v>779.94</v>
      </c>
      <c r="O7026" s="75">
        <v>779.94</v>
      </c>
      <c r="P7026" s="77">
        <v>0</v>
      </c>
      <c r="Q7026" s="77">
        <v>805.9380000000001</v>
      </c>
    </row>
    <row r="7027" spans="1:17" x14ac:dyDescent="0.2">
      <c r="A7027" s="19">
        <v>43800622</v>
      </c>
      <c r="B7027" s="19" t="s">
        <v>1448</v>
      </c>
      <c r="C7027" s="20">
        <v>95250</v>
      </c>
      <c r="D7027" s="73">
        <v>636.25</v>
      </c>
      <c r="E7027" s="74">
        <v>138.98899999999998</v>
      </c>
      <c r="G7027" s="75">
        <v>0</v>
      </c>
      <c r="H7027" s="75">
        <v>402.71789999999999</v>
      </c>
      <c r="I7027" s="75">
        <v>389.72699999999998</v>
      </c>
      <c r="J7027" s="75">
        <v>368.07549999999998</v>
      </c>
      <c r="K7027" s="75">
        <v>303.12099999999998</v>
      </c>
      <c r="L7027" s="76">
        <v>0</v>
      </c>
      <c r="M7027" s="75">
        <v>389.72699999999998</v>
      </c>
      <c r="N7027" s="75">
        <v>389.72699999999998</v>
      </c>
      <c r="O7027" s="75">
        <v>389.72699999999998</v>
      </c>
      <c r="P7027" s="77">
        <v>0</v>
      </c>
      <c r="Q7027" s="77">
        <v>402.71789999999999</v>
      </c>
    </row>
    <row r="7028" spans="1:17" x14ac:dyDescent="0.2">
      <c r="A7028" s="19">
        <v>43800648</v>
      </c>
      <c r="B7028" s="19" t="s">
        <v>1447</v>
      </c>
      <c r="C7028" s="72" t="s">
        <v>49</v>
      </c>
      <c r="D7028" s="73">
        <v>205</v>
      </c>
      <c r="E7028" s="74">
        <v>138.98899999999998</v>
      </c>
      <c r="G7028" s="75">
        <v>0</v>
      </c>
      <c r="H7028" s="75">
        <v>402.71789999999999</v>
      </c>
      <c r="I7028" s="75">
        <v>389.72699999999998</v>
      </c>
      <c r="J7028" s="75">
        <v>368.07549999999998</v>
      </c>
      <c r="K7028" s="75">
        <v>303.12099999999998</v>
      </c>
      <c r="L7028" s="76">
        <v>0</v>
      </c>
      <c r="M7028" s="75">
        <v>389.72699999999998</v>
      </c>
      <c r="N7028" s="75">
        <v>389.72699999999998</v>
      </c>
      <c r="O7028" s="75">
        <v>389.72699999999998</v>
      </c>
      <c r="P7028" s="77">
        <v>0</v>
      </c>
      <c r="Q7028" s="77">
        <v>402.71789999999999</v>
      </c>
    </row>
    <row r="7029" spans="1:17" x14ac:dyDescent="0.2">
      <c r="A7029" s="19">
        <v>43800895</v>
      </c>
      <c r="B7029" s="19" t="s">
        <v>5020</v>
      </c>
      <c r="C7029" s="20">
        <v>99457</v>
      </c>
      <c r="D7029" s="73">
        <v>86.25</v>
      </c>
      <c r="E7029" s="74">
        <v>0</v>
      </c>
      <c r="G7029" s="75">
        <v>0</v>
      </c>
      <c r="H7029" s="75">
        <v>859.87800000000004</v>
      </c>
      <c r="I7029" s="75">
        <v>832.14</v>
      </c>
      <c r="J7029" s="75">
        <v>785.91</v>
      </c>
      <c r="K7029" s="75">
        <v>647.22</v>
      </c>
      <c r="L7029" s="76">
        <v>0</v>
      </c>
      <c r="M7029" s="75">
        <v>832.14</v>
      </c>
      <c r="N7029" s="75">
        <v>832.14</v>
      </c>
      <c r="O7029" s="75">
        <v>832.14</v>
      </c>
      <c r="P7029" s="77">
        <v>0</v>
      </c>
      <c r="Q7029" s="77">
        <v>859.87800000000004</v>
      </c>
    </row>
    <row r="7030" spans="1:17" x14ac:dyDescent="0.2">
      <c r="A7030" s="19">
        <v>43800903</v>
      </c>
      <c r="B7030" s="19" t="s">
        <v>5019</v>
      </c>
      <c r="C7030" s="20">
        <v>99458</v>
      </c>
      <c r="D7030" s="73">
        <v>86.25</v>
      </c>
      <c r="E7030" s="74">
        <v>0</v>
      </c>
      <c r="G7030" s="75">
        <v>0</v>
      </c>
      <c r="H7030" s="75">
        <v>429.81810000000002</v>
      </c>
      <c r="I7030" s="75">
        <v>415.95300000000003</v>
      </c>
      <c r="J7030" s="75">
        <v>392.84449999999998</v>
      </c>
      <c r="K7030" s="75">
        <v>323.51900000000001</v>
      </c>
      <c r="L7030" s="76">
        <v>0</v>
      </c>
      <c r="M7030" s="75">
        <v>415.95300000000003</v>
      </c>
      <c r="N7030" s="75">
        <v>415.95300000000003</v>
      </c>
      <c r="O7030" s="75">
        <v>415.95300000000003</v>
      </c>
      <c r="P7030" s="77">
        <v>0</v>
      </c>
      <c r="Q7030" s="77">
        <v>429.81810000000002</v>
      </c>
    </row>
    <row r="7031" spans="1:17" x14ac:dyDescent="0.2">
      <c r="A7031" s="19">
        <v>43800911</v>
      </c>
      <c r="B7031" s="19" t="s">
        <v>5018</v>
      </c>
      <c r="C7031" s="72" t="s">
        <v>5017</v>
      </c>
      <c r="D7031" s="73">
        <v>110.25</v>
      </c>
      <c r="E7031" s="74">
        <v>0</v>
      </c>
      <c r="G7031" s="75">
        <v>0</v>
      </c>
      <c r="H7031" s="75">
        <v>429.81810000000002</v>
      </c>
      <c r="I7031" s="75">
        <v>415.95300000000003</v>
      </c>
      <c r="J7031" s="75">
        <v>392.84449999999998</v>
      </c>
      <c r="K7031" s="75">
        <v>323.51900000000001</v>
      </c>
      <c r="L7031" s="76">
        <v>0</v>
      </c>
      <c r="M7031" s="75">
        <v>415.95300000000003</v>
      </c>
      <c r="N7031" s="75">
        <v>415.95300000000003</v>
      </c>
      <c r="O7031" s="75">
        <v>415.95300000000003</v>
      </c>
      <c r="P7031" s="77">
        <v>0</v>
      </c>
      <c r="Q7031" s="77">
        <v>429.81810000000002</v>
      </c>
    </row>
    <row r="7032" spans="1:17" x14ac:dyDescent="0.2">
      <c r="A7032" s="19">
        <v>41504598</v>
      </c>
      <c r="B7032" s="19" t="s">
        <v>274</v>
      </c>
      <c r="C7032" s="72"/>
      <c r="D7032" s="73">
        <v>10.75</v>
      </c>
      <c r="E7032" s="74">
        <v>0</v>
      </c>
      <c r="G7032" s="75">
        <v>103.37638000000001</v>
      </c>
      <c r="H7032" s="75">
        <v>329.685</v>
      </c>
      <c r="I7032" s="75">
        <v>319.05</v>
      </c>
      <c r="J7032" s="75">
        <v>301.32499999999999</v>
      </c>
      <c r="K7032" s="75">
        <v>248.14999999999998</v>
      </c>
      <c r="L7032" s="76">
        <v>71.829000000000008</v>
      </c>
      <c r="M7032" s="75">
        <v>319.05</v>
      </c>
      <c r="N7032" s="75">
        <v>319.05</v>
      </c>
      <c r="O7032" s="75">
        <v>319.05</v>
      </c>
      <c r="P7032" s="77">
        <v>71.829000000000008</v>
      </c>
      <c r="Q7032" s="77">
        <v>329.685</v>
      </c>
    </row>
    <row r="7033" spans="1:17" x14ac:dyDescent="0.2">
      <c r="A7033" s="19">
        <v>41504622</v>
      </c>
      <c r="B7033" s="19" t="s">
        <v>1379</v>
      </c>
      <c r="C7033" s="72"/>
      <c r="D7033" s="73">
        <v>12.25</v>
      </c>
      <c r="E7033" s="74">
        <v>0</v>
      </c>
      <c r="G7033" s="75">
        <v>0</v>
      </c>
      <c r="H7033" s="75">
        <v>410.74380000000002</v>
      </c>
      <c r="I7033" s="75">
        <v>397.49400000000003</v>
      </c>
      <c r="J7033" s="75">
        <v>375.411</v>
      </c>
      <c r="K7033" s="75">
        <v>309.16199999999998</v>
      </c>
      <c r="L7033" s="76">
        <v>0</v>
      </c>
      <c r="M7033" s="75">
        <v>397.49400000000003</v>
      </c>
      <c r="N7033" s="75">
        <v>397.49400000000003</v>
      </c>
      <c r="O7033" s="75">
        <v>397.49400000000003</v>
      </c>
      <c r="P7033" s="77">
        <v>0</v>
      </c>
      <c r="Q7033" s="77">
        <v>410.74380000000002</v>
      </c>
    </row>
    <row r="7034" spans="1:17" x14ac:dyDescent="0.2">
      <c r="A7034" s="19">
        <v>41504630</v>
      </c>
      <c r="B7034" s="19" t="s">
        <v>1397</v>
      </c>
      <c r="C7034" s="72"/>
      <c r="D7034" s="73">
        <v>4.5</v>
      </c>
      <c r="E7034" s="74">
        <v>0</v>
      </c>
      <c r="G7034" s="75">
        <v>0</v>
      </c>
      <c r="H7034" s="75">
        <v>410.74380000000002</v>
      </c>
      <c r="I7034" s="75">
        <v>397.49400000000003</v>
      </c>
      <c r="J7034" s="75">
        <v>375.411</v>
      </c>
      <c r="K7034" s="75">
        <v>309.16199999999998</v>
      </c>
      <c r="L7034" s="76">
        <v>0</v>
      </c>
      <c r="M7034" s="75">
        <v>397.49400000000003</v>
      </c>
      <c r="N7034" s="75">
        <v>397.49400000000003</v>
      </c>
      <c r="O7034" s="75">
        <v>397.49400000000003</v>
      </c>
      <c r="P7034" s="77">
        <v>0</v>
      </c>
      <c r="Q7034" s="77">
        <v>410.74380000000002</v>
      </c>
    </row>
    <row r="7035" spans="1:17" x14ac:dyDescent="0.2">
      <c r="A7035" s="19">
        <v>41504788</v>
      </c>
      <c r="B7035" s="19" t="s">
        <v>1392</v>
      </c>
      <c r="C7035" s="72"/>
      <c r="D7035" s="73">
        <v>13</v>
      </c>
      <c r="E7035" s="74">
        <v>0</v>
      </c>
      <c r="G7035" s="75">
        <v>0</v>
      </c>
      <c r="H7035" s="75">
        <v>380.60250000000002</v>
      </c>
      <c r="I7035" s="75">
        <v>368.32499999999999</v>
      </c>
      <c r="J7035" s="75">
        <v>347.86250000000001</v>
      </c>
      <c r="K7035" s="75">
        <v>286.47499999999997</v>
      </c>
      <c r="L7035" s="76">
        <v>0</v>
      </c>
      <c r="M7035" s="75">
        <v>368.32499999999999</v>
      </c>
      <c r="N7035" s="75">
        <v>368.32499999999999</v>
      </c>
      <c r="O7035" s="75">
        <v>368.32499999999999</v>
      </c>
      <c r="P7035" s="77">
        <v>0</v>
      </c>
      <c r="Q7035" s="77">
        <v>380.60250000000002</v>
      </c>
    </row>
    <row r="7036" spans="1:17" x14ac:dyDescent="0.2">
      <c r="A7036" s="19">
        <v>41504804</v>
      </c>
      <c r="B7036" s="19" t="s">
        <v>4747</v>
      </c>
      <c r="C7036" s="72"/>
      <c r="D7036" s="73">
        <v>18.5</v>
      </c>
      <c r="E7036" s="74">
        <v>0</v>
      </c>
      <c r="G7036" s="75">
        <v>0</v>
      </c>
      <c r="H7036" s="75">
        <v>380.60250000000002</v>
      </c>
      <c r="I7036" s="75">
        <v>368.32499999999999</v>
      </c>
      <c r="J7036" s="75">
        <v>347.86250000000001</v>
      </c>
      <c r="K7036" s="75">
        <v>286.47499999999997</v>
      </c>
      <c r="L7036" s="76">
        <v>0</v>
      </c>
      <c r="M7036" s="75">
        <v>368.32499999999999</v>
      </c>
      <c r="N7036" s="75">
        <v>368.32499999999999</v>
      </c>
      <c r="O7036" s="75">
        <v>368.32499999999999</v>
      </c>
      <c r="P7036" s="77">
        <v>0</v>
      </c>
      <c r="Q7036" s="77">
        <v>380.60250000000002</v>
      </c>
    </row>
    <row r="7037" spans="1:17" x14ac:dyDescent="0.2">
      <c r="A7037" s="19">
        <v>41504846</v>
      </c>
      <c r="B7037" s="19" t="s">
        <v>804</v>
      </c>
      <c r="C7037" s="72"/>
      <c r="D7037" s="73">
        <v>8.75</v>
      </c>
      <c r="E7037" s="74">
        <v>0</v>
      </c>
      <c r="G7037" s="75">
        <v>87.160850000000011</v>
      </c>
      <c r="H7037" s="75">
        <v>315.73500000000001</v>
      </c>
      <c r="I7037" s="75">
        <v>305.55</v>
      </c>
      <c r="J7037" s="75">
        <v>288.57499999999999</v>
      </c>
      <c r="K7037" s="75">
        <v>237.64999999999998</v>
      </c>
      <c r="L7037" s="76">
        <v>71.829000000000008</v>
      </c>
      <c r="M7037" s="75">
        <v>305.55</v>
      </c>
      <c r="N7037" s="75">
        <v>305.55</v>
      </c>
      <c r="O7037" s="75">
        <v>305.55</v>
      </c>
      <c r="P7037" s="77">
        <v>71.829000000000008</v>
      </c>
      <c r="Q7037" s="77">
        <v>315.73500000000001</v>
      </c>
    </row>
    <row r="7038" spans="1:17" x14ac:dyDescent="0.2">
      <c r="A7038" s="19">
        <v>41504879</v>
      </c>
      <c r="B7038" s="19" t="s">
        <v>448</v>
      </c>
      <c r="C7038" s="72"/>
      <c r="D7038" s="73">
        <v>2.5</v>
      </c>
      <c r="E7038" s="74">
        <v>0</v>
      </c>
      <c r="G7038" s="75">
        <v>87.160850000000011</v>
      </c>
      <c r="H7038" s="75">
        <v>315.73500000000001</v>
      </c>
      <c r="I7038" s="75">
        <v>305.55</v>
      </c>
      <c r="J7038" s="75">
        <v>288.57499999999999</v>
      </c>
      <c r="K7038" s="75">
        <v>237.64999999999998</v>
      </c>
      <c r="L7038" s="76">
        <v>71.829000000000008</v>
      </c>
      <c r="M7038" s="75">
        <v>305.55</v>
      </c>
      <c r="N7038" s="75">
        <v>305.55</v>
      </c>
      <c r="O7038" s="75">
        <v>305.55</v>
      </c>
      <c r="P7038" s="77">
        <v>71.829000000000008</v>
      </c>
      <c r="Q7038" s="77">
        <v>315.73500000000001</v>
      </c>
    </row>
    <row r="7039" spans="1:17" x14ac:dyDescent="0.2">
      <c r="A7039" s="19">
        <v>41504937</v>
      </c>
      <c r="B7039" s="19" t="s">
        <v>1981</v>
      </c>
      <c r="C7039" s="72"/>
      <c r="D7039" s="73">
        <v>17.5</v>
      </c>
      <c r="E7039" s="74">
        <v>0</v>
      </c>
      <c r="G7039" s="75">
        <v>87.160850000000011</v>
      </c>
      <c r="H7039" s="75">
        <v>315.73500000000001</v>
      </c>
      <c r="I7039" s="75">
        <v>305.55</v>
      </c>
      <c r="J7039" s="75">
        <v>288.57499999999999</v>
      </c>
      <c r="K7039" s="75">
        <v>237.64999999999998</v>
      </c>
      <c r="L7039" s="76">
        <v>71.829000000000008</v>
      </c>
      <c r="M7039" s="75">
        <v>305.55</v>
      </c>
      <c r="N7039" s="75">
        <v>305.55</v>
      </c>
      <c r="O7039" s="75">
        <v>305.55</v>
      </c>
      <c r="P7039" s="77">
        <v>71.829000000000008</v>
      </c>
      <c r="Q7039" s="77">
        <v>315.73500000000001</v>
      </c>
    </row>
    <row r="7040" spans="1:17" x14ac:dyDescent="0.2">
      <c r="A7040" s="19">
        <v>41504952</v>
      </c>
      <c r="B7040" s="19" t="s">
        <v>1982</v>
      </c>
      <c r="C7040" s="72"/>
      <c r="D7040" s="73">
        <v>15.25</v>
      </c>
      <c r="E7040" s="74">
        <v>0</v>
      </c>
      <c r="G7040" s="75">
        <v>87.160850000000011</v>
      </c>
      <c r="H7040" s="75">
        <v>315.73500000000001</v>
      </c>
      <c r="I7040" s="75">
        <v>305.55</v>
      </c>
      <c r="J7040" s="75">
        <v>288.57499999999999</v>
      </c>
      <c r="K7040" s="75">
        <v>237.64999999999998</v>
      </c>
      <c r="L7040" s="76">
        <v>71.829000000000008</v>
      </c>
      <c r="M7040" s="75">
        <v>305.55</v>
      </c>
      <c r="N7040" s="75">
        <v>305.55</v>
      </c>
      <c r="O7040" s="75">
        <v>305.55</v>
      </c>
      <c r="P7040" s="77">
        <v>71.829000000000008</v>
      </c>
      <c r="Q7040" s="77">
        <v>315.73500000000001</v>
      </c>
    </row>
    <row r="7041" spans="1:17" x14ac:dyDescent="0.2">
      <c r="A7041" s="19">
        <v>41504960</v>
      </c>
      <c r="B7041" s="19" t="s">
        <v>3518</v>
      </c>
      <c r="C7041" s="72"/>
      <c r="D7041" s="73">
        <v>19.5</v>
      </c>
      <c r="E7041" s="74">
        <v>0</v>
      </c>
      <c r="G7041" s="75">
        <v>72.960380000000001</v>
      </c>
      <c r="H7041" s="75">
        <v>337.6644</v>
      </c>
      <c r="I7041" s="75">
        <v>326.77199999999999</v>
      </c>
      <c r="J7041" s="75">
        <v>308.61799999999999</v>
      </c>
      <c r="K7041" s="75">
        <v>254.15599999999998</v>
      </c>
      <c r="L7041" s="76">
        <v>71.829000000000008</v>
      </c>
      <c r="M7041" s="75">
        <v>326.77199999999999</v>
      </c>
      <c r="N7041" s="75">
        <v>326.77199999999999</v>
      </c>
      <c r="O7041" s="75">
        <v>326.77199999999999</v>
      </c>
      <c r="P7041" s="77">
        <v>71.829000000000008</v>
      </c>
      <c r="Q7041" s="77">
        <v>337.6644</v>
      </c>
    </row>
    <row r="7042" spans="1:17" x14ac:dyDescent="0.2">
      <c r="A7042" s="19">
        <v>41504994</v>
      </c>
      <c r="B7042" s="19" t="s">
        <v>232</v>
      </c>
      <c r="C7042" s="72"/>
      <c r="D7042" s="73">
        <v>6</v>
      </c>
      <c r="E7042" s="74">
        <v>0</v>
      </c>
      <c r="G7042" s="75">
        <v>72.960380000000001</v>
      </c>
      <c r="H7042" s="75">
        <v>291.09000000000003</v>
      </c>
      <c r="I7042" s="75">
        <v>281.7</v>
      </c>
      <c r="J7042" s="75">
        <v>266.05</v>
      </c>
      <c r="K7042" s="75">
        <v>219.1</v>
      </c>
      <c r="L7042" s="76">
        <v>71.829000000000008</v>
      </c>
      <c r="M7042" s="75">
        <v>281.7</v>
      </c>
      <c r="N7042" s="75">
        <v>281.7</v>
      </c>
      <c r="O7042" s="75">
        <v>281.7</v>
      </c>
      <c r="P7042" s="77">
        <v>71.829000000000008</v>
      </c>
      <c r="Q7042" s="77">
        <v>291.09000000000003</v>
      </c>
    </row>
    <row r="7043" spans="1:17" x14ac:dyDescent="0.2">
      <c r="A7043" s="19">
        <v>41505009</v>
      </c>
      <c r="B7043" s="19" t="s">
        <v>1986</v>
      </c>
      <c r="C7043" s="72"/>
      <c r="D7043" s="73">
        <v>4</v>
      </c>
      <c r="E7043" s="74">
        <v>0</v>
      </c>
      <c r="G7043" s="75">
        <v>93.244050000000001</v>
      </c>
      <c r="H7043" s="75">
        <v>419.11380000000003</v>
      </c>
      <c r="I7043" s="75">
        <v>405.59400000000005</v>
      </c>
      <c r="J7043" s="75">
        <v>383.06100000000004</v>
      </c>
      <c r="K7043" s="75">
        <v>315.46199999999999</v>
      </c>
      <c r="L7043" s="76">
        <v>71.829000000000008</v>
      </c>
      <c r="M7043" s="75">
        <v>405.59400000000005</v>
      </c>
      <c r="N7043" s="75">
        <v>405.59400000000005</v>
      </c>
      <c r="O7043" s="75">
        <v>405.59400000000005</v>
      </c>
      <c r="P7043" s="77">
        <v>71.829000000000008</v>
      </c>
      <c r="Q7043" s="77">
        <v>419.11380000000003</v>
      </c>
    </row>
    <row r="7044" spans="1:17" x14ac:dyDescent="0.2">
      <c r="A7044" s="19">
        <v>41505041</v>
      </c>
      <c r="B7044" s="19" t="s">
        <v>3521</v>
      </c>
      <c r="C7044" s="72"/>
      <c r="D7044" s="73">
        <v>16.25</v>
      </c>
      <c r="E7044" s="74">
        <v>0</v>
      </c>
      <c r="G7044" s="75">
        <v>93.244050000000001</v>
      </c>
      <c r="H7044" s="75">
        <v>361.30500000000001</v>
      </c>
      <c r="I7044" s="75">
        <v>349.65000000000003</v>
      </c>
      <c r="J7044" s="75">
        <v>330.22499999999997</v>
      </c>
      <c r="K7044" s="75">
        <v>271.95</v>
      </c>
      <c r="L7044" s="76">
        <v>71.829000000000008</v>
      </c>
      <c r="M7044" s="75">
        <v>349.65000000000003</v>
      </c>
      <c r="N7044" s="75">
        <v>349.65000000000003</v>
      </c>
      <c r="O7044" s="75">
        <v>349.65000000000003</v>
      </c>
      <c r="P7044" s="77">
        <v>71.829000000000008</v>
      </c>
      <c r="Q7044" s="77">
        <v>361.30500000000001</v>
      </c>
    </row>
    <row r="7045" spans="1:17" x14ac:dyDescent="0.2">
      <c r="A7045" s="19">
        <v>41505140</v>
      </c>
      <c r="B7045" s="19" t="s">
        <v>311</v>
      </c>
      <c r="C7045" s="72"/>
      <c r="D7045" s="73">
        <v>8</v>
      </c>
      <c r="E7045" s="74">
        <v>0</v>
      </c>
      <c r="G7045" s="75">
        <v>132.76584</v>
      </c>
      <c r="H7045" s="75">
        <v>383.64359999999999</v>
      </c>
      <c r="I7045" s="75">
        <v>371.26799999999997</v>
      </c>
      <c r="J7045" s="75">
        <v>350.642</v>
      </c>
      <c r="K7045" s="75">
        <v>288.76399999999995</v>
      </c>
      <c r="L7045" s="76">
        <v>100.872</v>
      </c>
      <c r="M7045" s="75">
        <v>371.26799999999997</v>
      </c>
      <c r="N7045" s="75">
        <v>371.26799999999997</v>
      </c>
      <c r="O7045" s="75">
        <v>371.26799999999997</v>
      </c>
      <c r="P7045" s="77">
        <v>100.872</v>
      </c>
      <c r="Q7045" s="77">
        <v>383.64359999999999</v>
      </c>
    </row>
    <row r="7046" spans="1:17" x14ac:dyDescent="0.2">
      <c r="A7046" s="19">
        <v>41505199</v>
      </c>
      <c r="B7046" s="19" t="s">
        <v>4435</v>
      </c>
      <c r="C7046" s="72"/>
      <c r="D7046" s="73">
        <v>4.5</v>
      </c>
      <c r="E7046" s="74">
        <v>0</v>
      </c>
      <c r="G7046" s="75">
        <v>132.76584</v>
      </c>
      <c r="H7046" s="75">
        <v>355.49250000000001</v>
      </c>
      <c r="I7046" s="75">
        <v>344.02500000000003</v>
      </c>
      <c r="J7046" s="75">
        <v>324.91249999999997</v>
      </c>
      <c r="K7046" s="75">
        <v>267.57499999999999</v>
      </c>
      <c r="L7046" s="76">
        <v>100.872</v>
      </c>
      <c r="M7046" s="75">
        <v>344.02500000000003</v>
      </c>
      <c r="N7046" s="75">
        <v>344.02500000000003</v>
      </c>
      <c r="O7046" s="75">
        <v>344.02500000000003</v>
      </c>
      <c r="P7046" s="77">
        <v>100.872</v>
      </c>
      <c r="Q7046" s="77">
        <v>355.49250000000001</v>
      </c>
    </row>
    <row r="7047" spans="1:17" x14ac:dyDescent="0.2">
      <c r="A7047" s="19">
        <v>41511882</v>
      </c>
      <c r="B7047" s="19" t="s">
        <v>4226</v>
      </c>
      <c r="C7047" s="72"/>
      <c r="D7047" s="73">
        <v>2.25</v>
      </c>
      <c r="E7047" s="74">
        <v>0</v>
      </c>
      <c r="G7047" s="75">
        <v>0</v>
      </c>
      <c r="H7047" s="75">
        <v>736.17870000000005</v>
      </c>
      <c r="I7047" s="75">
        <v>712.43100000000004</v>
      </c>
      <c r="J7047" s="75">
        <v>672.85149999999999</v>
      </c>
      <c r="K7047" s="75">
        <v>554.11299999999994</v>
      </c>
      <c r="L7047" s="76">
        <v>0</v>
      </c>
      <c r="M7047" s="75">
        <v>712.43100000000004</v>
      </c>
      <c r="N7047" s="75">
        <v>712.43100000000004</v>
      </c>
      <c r="O7047" s="75">
        <v>712.43100000000004</v>
      </c>
      <c r="P7047" s="77">
        <v>0</v>
      </c>
      <c r="Q7047" s="77">
        <v>736.17870000000005</v>
      </c>
    </row>
    <row r="7048" spans="1:17" x14ac:dyDescent="0.2">
      <c r="A7048" s="19">
        <v>42422246</v>
      </c>
      <c r="B7048" s="19" t="s">
        <v>3314</v>
      </c>
      <c r="C7048" s="72"/>
      <c r="D7048" s="73">
        <v>15</v>
      </c>
      <c r="E7048" s="74">
        <v>0</v>
      </c>
      <c r="G7048" s="75">
        <v>0</v>
      </c>
      <c r="H7048" s="75">
        <v>368.59620000000001</v>
      </c>
      <c r="I7048" s="75">
        <v>356.70599999999996</v>
      </c>
      <c r="J7048" s="75">
        <v>336.88899999999995</v>
      </c>
      <c r="K7048" s="75">
        <v>277.43799999999999</v>
      </c>
      <c r="L7048" s="76">
        <v>0</v>
      </c>
      <c r="M7048" s="75">
        <v>356.70599999999996</v>
      </c>
      <c r="N7048" s="75">
        <v>356.70599999999996</v>
      </c>
      <c r="O7048" s="75">
        <v>356.70599999999996</v>
      </c>
      <c r="P7048" s="77">
        <v>0</v>
      </c>
      <c r="Q7048" s="77">
        <v>368.59620000000001</v>
      </c>
    </row>
    <row r="7049" spans="1:17" x14ac:dyDescent="0.2">
      <c r="A7049" s="19">
        <v>42422378</v>
      </c>
      <c r="B7049" s="19" t="s">
        <v>1404</v>
      </c>
      <c r="C7049" s="72"/>
      <c r="D7049" s="73">
        <v>35.75</v>
      </c>
      <c r="E7049" s="74">
        <v>0</v>
      </c>
      <c r="G7049" s="75">
        <v>0</v>
      </c>
      <c r="H7049" s="75">
        <v>368.59620000000001</v>
      </c>
      <c r="I7049" s="75">
        <v>356.70599999999996</v>
      </c>
      <c r="J7049" s="75">
        <v>336.88899999999995</v>
      </c>
      <c r="K7049" s="75">
        <v>277.43799999999999</v>
      </c>
      <c r="L7049" s="76">
        <v>0</v>
      </c>
      <c r="M7049" s="75">
        <v>356.70599999999996</v>
      </c>
      <c r="N7049" s="75">
        <v>356.70599999999996</v>
      </c>
      <c r="O7049" s="75">
        <v>356.70599999999996</v>
      </c>
      <c r="P7049" s="77">
        <v>0</v>
      </c>
      <c r="Q7049" s="77">
        <v>368.59620000000001</v>
      </c>
    </row>
    <row r="7050" spans="1:17" x14ac:dyDescent="0.2">
      <c r="A7050" s="19">
        <v>42422386</v>
      </c>
      <c r="B7050" s="19" t="s">
        <v>1402</v>
      </c>
      <c r="C7050" s="72"/>
      <c r="D7050" s="73">
        <v>73.25</v>
      </c>
      <c r="E7050" s="74">
        <v>0</v>
      </c>
      <c r="G7050" s="75">
        <v>81.077649999999991</v>
      </c>
      <c r="H7050" s="75">
        <v>314.14470000000006</v>
      </c>
      <c r="I7050" s="75">
        <v>304.01100000000002</v>
      </c>
      <c r="J7050" s="75">
        <v>287.12150000000003</v>
      </c>
      <c r="K7050" s="75">
        <v>236.453</v>
      </c>
      <c r="L7050" s="76">
        <v>100.872</v>
      </c>
      <c r="M7050" s="75">
        <v>304.01100000000002</v>
      </c>
      <c r="N7050" s="75">
        <v>304.01100000000002</v>
      </c>
      <c r="O7050" s="75">
        <v>304.01100000000002</v>
      </c>
      <c r="P7050" s="77">
        <v>81.077649999999991</v>
      </c>
      <c r="Q7050" s="77">
        <v>314.14470000000006</v>
      </c>
    </row>
    <row r="7051" spans="1:17" x14ac:dyDescent="0.2">
      <c r="A7051" s="19">
        <v>42422386</v>
      </c>
      <c r="B7051" s="19" t="s">
        <v>1402</v>
      </c>
      <c r="C7051" s="72"/>
      <c r="D7051" s="73">
        <v>73.25</v>
      </c>
      <c r="E7051" s="74">
        <v>0</v>
      </c>
      <c r="G7051" s="75">
        <v>81.077649999999991</v>
      </c>
      <c r="H7051" s="75">
        <v>291.09000000000003</v>
      </c>
      <c r="I7051" s="75">
        <v>281.7</v>
      </c>
      <c r="J7051" s="75">
        <v>266.05</v>
      </c>
      <c r="K7051" s="75">
        <v>219.1</v>
      </c>
      <c r="L7051" s="76">
        <v>100.872</v>
      </c>
      <c r="M7051" s="75">
        <v>281.7</v>
      </c>
      <c r="N7051" s="75">
        <v>281.7</v>
      </c>
      <c r="O7051" s="75">
        <v>281.7</v>
      </c>
      <c r="P7051" s="77">
        <v>81.077649999999991</v>
      </c>
      <c r="Q7051" s="77">
        <v>291.09000000000003</v>
      </c>
    </row>
    <row r="7052" spans="1:17" x14ac:dyDescent="0.2">
      <c r="A7052" s="19">
        <v>42422386</v>
      </c>
      <c r="B7052" s="19" t="s">
        <v>1402</v>
      </c>
      <c r="C7052" s="72"/>
      <c r="D7052" s="73">
        <v>73.25</v>
      </c>
      <c r="E7052" s="74">
        <v>0</v>
      </c>
      <c r="G7052" s="75">
        <v>81.077649999999991</v>
      </c>
      <c r="H7052" s="75">
        <v>314.14470000000006</v>
      </c>
      <c r="I7052" s="75">
        <v>304.01100000000002</v>
      </c>
      <c r="J7052" s="75">
        <v>287.12150000000003</v>
      </c>
      <c r="K7052" s="75">
        <v>236.453</v>
      </c>
      <c r="L7052" s="76">
        <v>100.872</v>
      </c>
      <c r="M7052" s="75">
        <v>304.01100000000002</v>
      </c>
      <c r="N7052" s="75">
        <v>304.01100000000002</v>
      </c>
      <c r="O7052" s="75">
        <v>304.01100000000002</v>
      </c>
      <c r="P7052" s="77">
        <v>81.077649999999991</v>
      </c>
      <c r="Q7052" s="77">
        <v>314.14470000000006</v>
      </c>
    </row>
    <row r="7053" spans="1:17" x14ac:dyDescent="0.2">
      <c r="A7053" s="19">
        <v>42422386</v>
      </c>
      <c r="B7053" s="19" t="s">
        <v>1402</v>
      </c>
      <c r="C7053" s="72"/>
      <c r="D7053" s="73">
        <v>73.25</v>
      </c>
      <c r="E7053" s="74">
        <v>0</v>
      </c>
      <c r="G7053" s="75">
        <v>115.52377000000001</v>
      </c>
      <c r="H7053" s="75">
        <v>584.87699999999995</v>
      </c>
      <c r="I7053" s="75">
        <v>566.01</v>
      </c>
      <c r="J7053" s="75">
        <v>534.56499999999994</v>
      </c>
      <c r="K7053" s="75">
        <v>440.22999999999996</v>
      </c>
      <c r="L7053" s="76">
        <v>100.872</v>
      </c>
      <c r="M7053" s="75">
        <v>566.01</v>
      </c>
      <c r="N7053" s="75">
        <v>566.01</v>
      </c>
      <c r="O7053" s="75">
        <v>566.01</v>
      </c>
      <c r="P7053" s="77">
        <v>100.872</v>
      </c>
      <c r="Q7053" s="77">
        <v>584.87699999999995</v>
      </c>
    </row>
    <row r="7054" spans="1:17" x14ac:dyDescent="0.2">
      <c r="A7054" s="19">
        <v>42422386</v>
      </c>
      <c r="B7054" s="19" t="s">
        <v>1402</v>
      </c>
      <c r="C7054" s="72"/>
      <c r="D7054" s="73">
        <v>73.25</v>
      </c>
      <c r="E7054" s="74">
        <v>0</v>
      </c>
      <c r="G7054" s="75">
        <v>81.077649999999991</v>
      </c>
      <c r="H7054" s="75">
        <v>314.14470000000006</v>
      </c>
      <c r="I7054" s="75">
        <v>304.01100000000002</v>
      </c>
      <c r="J7054" s="75">
        <v>287.12150000000003</v>
      </c>
      <c r="K7054" s="75">
        <v>236.453</v>
      </c>
      <c r="L7054" s="76">
        <v>100.872</v>
      </c>
      <c r="M7054" s="75">
        <v>304.01100000000002</v>
      </c>
      <c r="N7054" s="75">
        <v>304.01100000000002</v>
      </c>
      <c r="O7054" s="75">
        <v>304.01100000000002</v>
      </c>
      <c r="P7054" s="77">
        <v>81.077649999999991</v>
      </c>
      <c r="Q7054" s="77">
        <v>314.14470000000006</v>
      </c>
    </row>
    <row r="7055" spans="1:17" x14ac:dyDescent="0.2">
      <c r="A7055" s="19">
        <v>42422410</v>
      </c>
      <c r="B7055" s="19" t="s">
        <v>1992</v>
      </c>
      <c r="C7055" s="72"/>
      <c r="D7055" s="73">
        <v>1.5</v>
      </c>
      <c r="E7055" s="74">
        <v>0</v>
      </c>
      <c r="G7055" s="75">
        <v>81.077649999999991</v>
      </c>
      <c r="H7055" s="75">
        <v>291.09000000000003</v>
      </c>
      <c r="I7055" s="75">
        <v>281.7</v>
      </c>
      <c r="J7055" s="75">
        <v>266.05</v>
      </c>
      <c r="K7055" s="75">
        <v>219.1</v>
      </c>
      <c r="L7055" s="76">
        <v>100.872</v>
      </c>
      <c r="M7055" s="75">
        <v>281.7</v>
      </c>
      <c r="N7055" s="75">
        <v>281.7</v>
      </c>
      <c r="O7055" s="75">
        <v>281.7</v>
      </c>
      <c r="P7055" s="77">
        <v>81.077649999999991</v>
      </c>
      <c r="Q7055" s="77">
        <v>291.09000000000003</v>
      </c>
    </row>
    <row r="7056" spans="1:17" x14ac:dyDescent="0.2">
      <c r="A7056" s="19">
        <v>42422428</v>
      </c>
      <c r="B7056" s="19" t="s">
        <v>3462</v>
      </c>
      <c r="C7056" s="72"/>
      <c r="D7056" s="73">
        <v>9.25</v>
      </c>
      <c r="E7056" s="74">
        <v>0</v>
      </c>
      <c r="G7056" s="75">
        <v>115.52377000000001</v>
      </c>
      <c r="H7056" s="75">
        <v>584.87699999999995</v>
      </c>
      <c r="I7056" s="75">
        <v>566.01</v>
      </c>
      <c r="J7056" s="75">
        <v>534.56499999999994</v>
      </c>
      <c r="K7056" s="75">
        <v>440.22999999999996</v>
      </c>
      <c r="L7056" s="76">
        <v>100.872</v>
      </c>
      <c r="M7056" s="75">
        <v>566.01</v>
      </c>
      <c r="N7056" s="75">
        <v>566.01</v>
      </c>
      <c r="O7056" s="75">
        <v>566.01</v>
      </c>
      <c r="P7056" s="77">
        <v>100.872</v>
      </c>
      <c r="Q7056" s="77">
        <v>584.87699999999995</v>
      </c>
    </row>
    <row r="7057" spans="1:17" x14ac:dyDescent="0.2">
      <c r="A7057" s="19">
        <v>42422436</v>
      </c>
      <c r="B7057" s="19" t="s">
        <v>3019</v>
      </c>
      <c r="C7057" s="72"/>
      <c r="D7057" s="73">
        <v>16.5</v>
      </c>
      <c r="E7057" s="74">
        <v>0</v>
      </c>
      <c r="G7057" s="75">
        <v>122.63351000000002</v>
      </c>
      <c r="H7057" s="75">
        <v>682.73160000000007</v>
      </c>
      <c r="I7057" s="75">
        <v>660.70799999999997</v>
      </c>
      <c r="J7057" s="75">
        <v>624.00199999999995</v>
      </c>
      <c r="K7057" s="75">
        <v>513.88400000000001</v>
      </c>
      <c r="L7057" s="76">
        <v>100.872</v>
      </c>
      <c r="M7057" s="75">
        <v>660.70799999999997</v>
      </c>
      <c r="N7057" s="75">
        <v>660.70799999999997</v>
      </c>
      <c r="O7057" s="75">
        <v>660.70799999999997</v>
      </c>
      <c r="P7057" s="77">
        <v>100.872</v>
      </c>
      <c r="Q7057" s="77">
        <v>682.73160000000007</v>
      </c>
    </row>
    <row r="7058" spans="1:17" x14ac:dyDescent="0.2">
      <c r="A7058" s="19">
        <v>42422444</v>
      </c>
      <c r="B7058" s="19" t="s">
        <v>793</v>
      </c>
      <c r="C7058" s="72"/>
      <c r="D7058" s="73">
        <v>72.75</v>
      </c>
      <c r="E7058" s="74">
        <v>0</v>
      </c>
      <c r="G7058" s="75">
        <v>122.63351000000002</v>
      </c>
      <c r="H7058" s="75">
        <v>632.63250000000005</v>
      </c>
      <c r="I7058" s="75">
        <v>612.22500000000002</v>
      </c>
      <c r="J7058" s="75">
        <v>578.21249999999998</v>
      </c>
      <c r="K7058" s="75">
        <v>476.17499999999995</v>
      </c>
      <c r="L7058" s="76">
        <v>100.872</v>
      </c>
      <c r="M7058" s="75">
        <v>612.22500000000002</v>
      </c>
      <c r="N7058" s="75">
        <v>612.22500000000002</v>
      </c>
      <c r="O7058" s="75">
        <v>612.22500000000002</v>
      </c>
      <c r="P7058" s="77">
        <v>100.872</v>
      </c>
      <c r="Q7058" s="77">
        <v>632.63250000000005</v>
      </c>
    </row>
    <row r="7059" spans="1:17" x14ac:dyDescent="0.2">
      <c r="A7059" s="19">
        <v>42422451</v>
      </c>
      <c r="B7059" s="19" t="s">
        <v>795</v>
      </c>
      <c r="C7059" s="72"/>
      <c r="D7059" s="73">
        <v>135.5</v>
      </c>
      <c r="E7059" s="74">
        <v>0</v>
      </c>
      <c r="G7059" s="75">
        <v>145.93976999999998</v>
      </c>
      <c r="H7059" s="75">
        <v>1059.8559000000002</v>
      </c>
      <c r="I7059" s="75">
        <v>1025.6670000000001</v>
      </c>
      <c r="J7059" s="75">
        <v>968.68550000000005</v>
      </c>
      <c r="K7059" s="75">
        <v>797.74099999999999</v>
      </c>
      <c r="L7059" s="76">
        <v>100.872</v>
      </c>
      <c r="M7059" s="75">
        <v>1025.6670000000001</v>
      </c>
      <c r="N7059" s="75">
        <v>1025.6670000000001</v>
      </c>
      <c r="O7059" s="75">
        <v>1025.6670000000001</v>
      </c>
      <c r="P7059" s="77">
        <v>100.872</v>
      </c>
      <c r="Q7059" s="77">
        <v>1059.8559000000002</v>
      </c>
    </row>
    <row r="7060" spans="1:17" x14ac:dyDescent="0.2">
      <c r="A7060" s="19">
        <v>42422469</v>
      </c>
      <c r="B7060" s="19" t="s">
        <v>899</v>
      </c>
      <c r="C7060" s="72"/>
      <c r="D7060" s="73">
        <v>21.5</v>
      </c>
      <c r="E7060" s="74">
        <v>0</v>
      </c>
      <c r="G7060" s="75">
        <v>145.93976999999998</v>
      </c>
      <c r="H7060" s="75">
        <v>982.08</v>
      </c>
      <c r="I7060" s="75">
        <v>950.4</v>
      </c>
      <c r="J7060" s="75">
        <v>897.6</v>
      </c>
      <c r="K7060" s="75">
        <v>739.19999999999993</v>
      </c>
      <c r="L7060" s="76">
        <v>100.872</v>
      </c>
      <c r="M7060" s="75">
        <v>950.4</v>
      </c>
      <c r="N7060" s="75">
        <v>950.4</v>
      </c>
      <c r="O7060" s="75">
        <v>950.4</v>
      </c>
      <c r="P7060" s="77">
        <v>100.872</v>
      </c>
      <c r="Q7060" s="77">
        <v>982.08</v>
      </c>
    </row>
    <row r="7061" spans="1:17" x14ac:dyDescent="0.2">
      <c r="A7061" s="19">
        <v>42422477</v>
      </c>
      <c r="B7061" s="19" t="s">
        <v>900</v>
      </c>
      <c r="C7061" s="72"/>
      <c r="D7061" s="73">
        <v>24.75</v>
      </c>
      <c r="E7061" s="74">
        <v>0</v>
      </c>
      <c r="G7061" s="75">
        <v>0</v>
      </c>
      <c r="H7061" s="75">
        <v>617.25030000000004</v>
      </c>
      <c r="I7061" s="75">
        <v>597.33900000000006</v>
      </c>
      <c r="J7061" s="75">
        <v>564.15350000000001</v>
      </c>
      <c r="K7061" s="75">
        <v>464.59699999999998</v>
      </c>
      <c r="L7061" s="76">
        <v>0</v>
      </c>
      <c r="M7061" s="75">
        <v>597.33900000000006</v>
      </c>
      <c r="N7061" s="75">
        <v>597.33900000000006</v>
      </c>
      <c r="O7061" s="75">
        <v>597.33900000000006</v>
      </c>
      <c r="P7061" s="77">
        <v>0</v>
      </c>
      <c r="Q7061" s="77">
        <v>617.25030000000004</v>
      </c>
    </row>
    <row r="7062" spans="1:17" x14ac:dyDescent="0.2">
      <c r="A7062" s="19">
        <v>42422485</v>
      </c>
      <c r="B7062" s="19" t="s">
        <v>901</v>
      </c>
      <c r="C7062" s="72"/>
      <c r="D7062" s="73">
        <v>32</v>
      </c>
      <c r="E7062" s="74">
        <v>0</v>
      </c>
      <c r="G7062" s="75">
        <v>0</v>
      </c>
      <c r="H7062" s="75">
        <v>571.95000000000005</v>
      </c>
      <c r="I7062" s="75">
        <v>553.5</v>
      </c>
      <c r="J7062" s="75">
        <v>522.75</v>
      </c>
      <c r="K7062" s="75">
        <v>430.5</v>
      </c>
      <c r="L7062" s="76">
        <v>0</v>
      </c>
      <c r="M7062" s="75">
        <v>553.5</v>
      </c>
      <c r="N7062" s="75">
        <v>553.5</v>
      </c>
      <c r="O7062" s="75">
        <v>553.5</v>
      </c>
      <c r="P7062" s="77">
        <v>0</v>
      </c>
      <c r="Q7062" s="77">
        <v>571.95000000000005</v>
      </c>
    </row>
    <row r="7063" spans="1:17" x14ac:dyDescent="0.2">
      <c r="A7063" s="19">
        <v>42422493</v>
      </c>
      <c r="B7063" s="19" t="s">
        <v>902</v>
      </c>
      <c r="C7063" s="72"/>
      <c r="D7063" s="73">
        <v>72.5</v>
      </c>
      <c r="E7063" s="74">
        <v>0</v>
      </c>
      <c r="G7063" s="75">
        <v>0</v>
      </c>
      <c r="H7063" s="75">
        <v>647.10329999999999</v>
      </c>
      <c r="I7063" s="75">
        <v>626.22899999999993</v>
      </c>
      <c r="J7063" s="75">
        <v>591.43849999999998</v>
      </c>
      <c r="K7063" s="75">
        <v>487.06699999999995</v>
      </c>
      <c r="L7063" s="76">
        <v>0</v>
      </c>
      <c r="M7063" s="75">
        <v>626.22899999999993</v>
      </c>
      <c r="N7063" s="75">
        <v>626.22899999999993</v>
      </c>
      <c r="O7063" s="75">
        <v>626.22899999999993</v>
      </c>
      <c r="P7063" s="77">
        <v>0</v>
      </c>
      <c r="Q7063" s="77">
        <v>647.10329999999999</v>
      </c>
    </row>
    <row r="7064" spans="1:17" x14ac:dyDescent="0.2">
      <c r="A7064" s="19">
        <v>42422501</v>
      </c>
      <c r="B7064" s="19" t="s">
        <v>905</v>
      </c>
      <c r="C7064" s="72"/>
      <c r="D7064" s="73">
        <v>95.25</v>
      </c>
      <c r="E7064" s="74">
        <v>0</v>
      </c>
      <c r="G7064" s="75">
        <v>0</v>
      </c>
      <c r="H7064" s="75">
        <v>599.61750000000006</v>
      </c>
      <c r="I7064" s="75">
        <v>580.27499999999998</v>
      </c>
      <c r="J7064" s="75">
        <v>548.03750000000002</v>
      </c>
      <c r="K7064" s="75">
        <v>451.32499999999999</v>
      </c>
      <c r="L7064" s="76">
        <v>0</v>
      </c>
      <c r="M7064" s="75">
        <v>580.27499999999998</v>
      </c>
      <c r="N7064" s="75">
        <v>580.27499999999998</v>
      </c>
      <c r="O7064" s="75">
        <v>580.27499999999998</v>
      </c>
      <c r="P7064" s="77">
        <v>0</v>
      </c>
      <c r="Q7064" s="77">
        <v>599.61750000000006</v>
      </c>
    </row>
    <row r="7065" spans="1:17" x14ac:dyDescent="0.2">
      <c r="A7065" s="19">
        <v>42422519</v>
      </c>
      <c r="B7065" s="19" t="s">
        <v>1028</v>
      </c>
      <c r="C7065" s="72"/>
      <c r="D7065" s="73">
        <v>29</v>
      </c>
      <c r="E7065" s="74">
        <v>0</v>
      </c>
      <c r="G7065" s="75">
        <v>0</v>
      </c>
      <c r="H7065" s="75">
        <v>617.25030000000004</v>
      </c>
      <c r="I7065" s="75">
        <v>597.33900000000006</v>
      </c>
      <c r="J7065" s="75">
        <v>564.15350000000001</v>
      </c>
      <c r="K7065" s="75">
        <v>464.59699999999998</v>
      </c>
      <c r="L7065" s="76">
        <v>0</v>
      </c>
      <c r="M7065" s="75">
        <v>597.33900000000006</v>
      </c>
      <c r="N7065" s="75">
        <v>597.33900000000006</v>
      </c>
      <c r="O7065" s="75">
        <v>597.33900000000006</v>
      </c>
      <c r="P7065" s="77">
        <v>0</v>
      </c>
      <c r="Q7065" s="77">
        <v>617.25030000000004</v>
      </c>
    </row>
    <row r="7066" spans="1:17" x14ac:dyDescent="0.2">
      <c r="A7066" s="19">
        <v>42422527</v>
      </c>
      <c r="B7066" s="19" t="s">
        <v>1027</v>
      </c>
      <c r="C7066" s="72"/>
      <c r="D7066" s="73">
        <v>38.25</v>
      </c>
      <c r="E7066" s="74">
        <v>0</v>
      </c>
      <c r="G7066" s="75">
        <v>0</v>
      </c>
      <c r="H7066" s="75">
        <v>571.95000000000005</v>
      </c>
      <c r="I7066" s="75">
        <v>553.5</v>
      </c>
      <c r="J7066" s="75">
        <v>522.75</v>
      </c>
      <c r="K7066" s="75">
        <v>430.5</v>
      </c>
      <c r="L7066" s="76">
        <v>0</v>
      </c>
      <c r="M7066" s="75">
        <v>553.5</v>
      </c>
      <c r="N7066" s="75">
        <v>553.5</v>
      </c>
      <c r="O7066" s="75">
        <v>553.5</v>
      </c>
      <c r="P7066" s="77">
        <v>0</v>
      </c>
      <c r="Q7066" s="77">
        <v>571.95000000000005</v>
      </c>
    </row>
    <row r="7067" spans="1:17" x14ac:dyDescent="0.2">
      <c r="A7067" s="19">
        <v>42422535</v>
      </c>
      <c r="B7067" s="19" t="s">
        <v>1031</v>
      </c>
      <c r="C7067" s="72"/>
      <c r="D7067" s="73">
        <v>73.25</v>
      </c>
      <c r="E7067" s="74">
        <v>0</v>
      </c>
      <c r="G7067" s="75">
        <v>0</v>
      </c>
      <c r="H7067" s="75">
        <v>647.10329999999999</v>
      </c>
      <c r="I7067" s="75">
        <v>626.22899999999993</v>
      </c>
      <c r="J7067" s="75">
        <v>591.43849999999998</v>
      </c>
      <c r="K7067" s="75">
        <v>487.06699999999995</v>
      </c>
      <c r="L7067" s="76">
        <v>0</v>
      </c>
      <c r="M7067" s="75">
        <v>626.22899999999993</v>
      </c>
      <c r="N7067" s="75">
        <v>626.22899999999993</v>
      </c>
      <c r="O7067" s="75">
        <v>626.22899999999993</v>
      </c>
      <c r="P7067" s="77">
        <v>0</v>
      </c>
      <c r="Q7067" s="77">
        <v>647.10329999999999</v>
      </c>
    </row>
    <row r="7068" spans="1:17" x14ac:dyDescent="0.2">
      <c r="A7068" s="19">
        <v>42422543</v>
      </c>
      <c r="B7068" s="19" t="s">
        <v>1029</v>
      </c>
      <c r="C7068" s="72"/>
      <c r="D7068" s="73">
        <v>38.25</v>
      </c>
      <c r="E7068" s="74">
        <v>0</v>
      </c>
      <c r="G7068" s="75">
        <v>0</v>
      </c>
      <c r="H7068" s="75">
        <v>599.61750000000006</v>
      </c>
      <c r="I7068" s="75">
        <v>580.27499999999998</v>
      </c>
      <c r="J7068" s="75">
        <v>548.03750000000002</v>
      </c>
      <c r="K7068" s="75">
        <v>451.32499999999999</v>
      </c>
      <c r="L7068" s="76">
        <v>0</v>
      </c>
      <c r="M7068" s="75">
        <v>580.27499999999998</v>
      </c>
      <c r="N7068" s="75">
        <v>580.27499999999998</v>
      </c>
      <c r="O7068" s="75">
        <v>580.27499999999998</v>
      </c>
      <c r="P7068" s="77">
        <v>0</v>
      </c>
      <c r="Q7068" s="77">
        <v>599.61750000000006</v>
      </c>
    </row>
    <row r="7069" spans="1:17" x14ac:dyDescent="0.2">
      <c r="A7069" s="19">
        <v>42422550</v>
      </c>
      <c r="B7069" s="19" t="s">
        <v>2043</v>
      </c>
      <c r="C7069" s="72"/>
      <c r="D7069" s="73">
        <v>20.75</v>
      </c>
      <c r="E7069" s="74">
        <v>0</v>
      </c>
      <c r="G7069" s="75">
        <v>89.175909999999988</v>
      </c>
      <c r="H7069" s="75">
        <v>462.18210000000005</v>
      </c>
      <c r="I7069" s="75">
        <v>447.27300000000002</v>
      </c>
      <c r="J7069" s="75">
        <v>422.42450000000002</v>
      </c>
      <c r="K7069" s="75">
        <v>347.87900000000002</v>
      </c>
      <c r="L7069" s="76">
        <v>71.829000000000008</v>
      </c>
      <c r="M7069" s="75">
        <v>447.27300000000002</v>
      </c>
      <c r="N7069" s="75">
        <v>447.27300000000002</v>
      </c>
      <c r="O7069" s="75">
        <v>447.27300000000002</v>
      </c>
      <c r="P7069" s="77">
        <v>71.829000000000008</v>
      </c>
      <c r="Q7069" s="77">
        <v>462.18210000000005</v>
      </c>
    </row>
    <row r="7070" spans="1:17" x14ac:dyDescent="0.2">
      <c r="A7070" s="19">
        <v>42422568</v>
      </c>
      <c r="B7070" s="19" t="s">
        <v>1978</v>
      </c>
      <c r="C7070" s="72"/>
      <c r="D7070" s="73">
        <v>120</v>
      </c>
      <c r="E7070" s="74">
        <v>0</v>
      </c>
      <c r="G7070" s="75">
        <v>89.175909999999988</v>
      </c>
      <c r="H7070" s="75">
        <v>428.26500000000004</v>
      </c>
      <c r="I7070" s="75">
        <v>414.45</v>
      </c>
      <c r="J7070" s="75">
        <v>391.42500000000001</v>
      </c>
      <c r="K7070" s="75">
        <v>322.34999999999997</v>
      </c>
      <c r="L7070" s="76">
        <v>71.829000000000008</v>
      </c>
      <c r="M7070" s="75">
        <v>414.45</v>
      </c>
      <c r="N7070" s="75">
        <v>414.45</v>
      </c>
      <c r="O7070" s="75">
        <v>414.45</v>
      </c>
      <c r="P7070" s="77">
        <v>71.829000000000008</v>
      </c>
      <c r="Q7070" s="77">
        <v>428.26500000000004</v>
      </c>
    </row>
    <row r="7071" spans="1:17" x14ac:dyDescent="0.2">
      <c r="A7071" s="19">
        <v>42422576</v>
      </c>
      <c r="B7071" s="19" t="s">
        <v>1979</v>
      </c>
      <c r="C7071" s="72"/>
      <c r="D7071" s="73">
        <v>92</v>
      </c>
      <c r="E7071" s="74">
        <v>0</v>
      </c>
      <c r="G7071" s="75">
        <v>0</v>
      </c>
      <c r="H7071" s="75">
        <v>787.86810000000003</v>
      </c>
      <c r="I7071" s="75">
        <v>762.45299999999997</v>
      </c>
      <c r="J7071" s="75">
        <v>720.09449999999993</v>
      </c>
      <c r="K7071" s="75">
        <v>593.01899999999989</v>
      </c>
      <c r="L7071" s="76">
        <v>0</v>
      </c>
      <c r="M7071" s="75">
        <v>762.45299999999997</v>
      </c>
      <c r="N7071" s="75">
        <v>762.45299999999997</v>
      </c>
      <c r="O7071" s="75">
        <v>762.45299999999997</v>
      </c>
      <c r="P7071" s="77">
        <v>0</v>
      </c>
      <c r="Q7071" s="77">
        <v>787.86810000000003</v>
      </c>
    </row>
    <row r="7072" spans="1:17" x14ac:dyDescent="0.2">
      <c r="A7072" s="19">
        <v>42422584</v>
      </c>
      <c r="B7072" s="19" t="s">
        <v>4694</v>
      </c>
      <c r="C7072" s="72"/>
      <c r="D7072" s="73">
        <v>8.75</v>
      </c>
      <c r="E7072" s="74">
        <v>0</v>
      </c>
      <c r="G7072" s="75">
        <v>0</v>
      </c>
      <c r="H7072" s="75">
        <v>394.18980000000005</v>
      </c>
      <c r="I7072" s="75">
        <v>381.47400000000005</v>
      </c>
      <c r="J7072" s="75">
        <v>360.28100000000001</v>
      </c>
      <c r="K7072" s="75">
        <v>296.702</v>
      </c>
      <c r="L7072" s="76">
        <v>0</v>
      </c>
      <c r="M7072" s="75">
        <v>381.47400000000005</v>
      </c>
      <c r="N7072" s="75">
        <v>381.47400000000005</v>
      </c>
      <c r="O7072" s="75">
        <v>381.47400000000005</v>
      </c>
      <c r="P7072" s="77">
        <v>0</v>
      </c>
      <c r="Q7072" s="77">
        <v>394.18980000000005</v>
      </c>
    </row>
    <row r="7073" spans="1:17" x14ac:dyDescent="0.2">
      <c r="A7073" s="19">
        <v>42422592</v>
      </c>
      <c r="B7073" s="19" t="s">
        <v>4828</v>
      </c>
      <c r="C7073" s="72"/>
      <c r="D7073" s="73">
        <v>35.75</v>
      </c>
      <c r="E7073" s="74">
        <v>0</v>
      </c>
      <c r="G7073" s="75">
        <v>0</v>
      </c>
      <c r="H7073" s="75">
        <v>394.18980000000005</v>
      </c>
      <c r="I7073" s="75">
        <v>381.47400000000005</v>
      </c>
      <c r="J7073" s="75">
        <v>360.28100000000001</v>
      </c>
      <c r="K7073" s="75">
        <v>296.702</v>
      </c>
      <c r="L7073" s="76">
        <v>0</v>
      </c>
      <c r="M7073" s="75">
        <v>381.47400000000005</v>
      </c>
      <c r="N7073" s="75">
        <v>381.47400000000005</v>
      </c>
      <c r="O7073" s="75">
        <v>381.47400000000005</v>
      </c>
      <c r="P7073" s="77">
        <v>0</v>
      </c>
      <c r="Q7073" s="77">
        <v>394.18980000000005</v>
      </c>
    </row>
    <row r="7074" spans="1:17" x14ac:dyDescent="0.2">
      <c r="A7074" s="19">
        <v>42422600</v>
      </c>
      <c r="B7074" s="19" t="s">
        <v>2983</v>
      </c>
      <c r="C7074" s="72"/>
      <c r="D7074" s="73">
        <v>9.75</v>
      </c>
      <c r="E7074" s="74">
        <v>0</v>
      </c>
      <c r="G7074" s="75">
        <v>0</v>
      </c>
      <c r="H7074" s="75">
        <v>365.25749999999999</v>
      </c>
      <c r="I7074" s="75">
        <v>353.47500000000002</v>
      </c>
      <c r="J7074" s="75">
        <v>333.83749999999998</v>
      </c>
      <c r="K7074" s="75">
        <v>274.92499999999995</v>
      </c>
      <c r="L7074" s="76">
        <v>0</v>
      </c>
      <c r="M7074" s="75">
        <v>353.47500000000002</v>
      </c>
      <c r="N7074" s="75">
        <v>353.47500000000002</v>
      </c>
      <c r="O7074" s="75">
        <v>353.47500000000002</v>
      </c>
      <c r="P7074" s="77">
        <v>0</v>
      </c>
      <c r="Q7074" s="77">
        <v>365.25749999999999</v>
      </c>
    </row>
    <row r="7075" spans="1:17" x14ac:dyDescent="0.2">
      <c r="A7075" s="19">
        <v>42422618</v>
      </c>
      <c r="B7075" s="19" t="s">
        <v>449</v>
      </c>
      <c r="C7075" s="72"/>
      <c r="D7075" s="73">
        <v>6.25</v>
      </c>
      <c r="E7075" s="74">
        <v>0</v>
      </c>
      <c r="G7075" s="75">
        <v>0</v>
      </c>
      <c r="H7075" s="75">
        <v>394.18980000000005</v>
      </c>
      <c r="I7075" s="75">
        <v>381.47400000000005</v>
      </c>
      <c r="J7075" s="75">
        <v>360.28100000000001</v>
      </c>
      <c r="K7075" s="75">
        <v>296.702</v>
      </c>
      <c r="L7075" s="76">
        <v>0</v>
      </c>
      <c r="M7075" s="75">
        <v>381.47400000000005</v>
      </c>
      <c r="N7075" s="75">
        <v>381.47400000000005</v>
      </c>
      <c r="O7075" s="75">
        <v>381.47400000000005</v>
      </c>
      <c r="P7075" s="77">
        <v>0</v>
      </c>
      <c r="Q7075" s="77">
        <v>394.18980000000005</v>
      </c>
    </row>
    <row r="7076" spans="1:17" x14ac:dyDescent="0.2">
      <c r="A7076" s="19">
        <v>42422626</v>
      </c>
      <c r="B7076" s="19" t="s">
        <v>1148</v>
      </c>
      <c r="C7076" s="72"/>
      <c r="D7076" s="73">
        <v>7.25</v>
      </c>
      <c r="E7076" s="74">
        <v>0</v>
      </c>
      <c r="G7076" s="75">
        <v>0</v>
      </c>
      <c r="H7076" s="75">
        <v>394.18980000000005</v>
      </c>
      <c r="I7076" s="75">
        <v>381.47400000000005</v>
      </c>
      <c r="J7076" s="75">
        <v>360.28100000000001</v>
      </c>
      <c r="K7076" s="75">
        <v>296.702</v>
      </c>
      <c r="L7076" s="76">
        <v>0</v>
      </c>
      <c r="M7076" s="75">
        <v>381.47400000000005</v>
      </c>
      <c r="N7076" s="75">
        <v>381.47400000000005</v>
      </c>
      <c r="O7076" s="75">
        <v>381.47400000000005</v>
      </c>
      <c r="P7076" s="77">
        <v>0</v>
      </c>
      <c r="Q7076" s="77">
        <v>394.18980000000005</v>
      </c>
    </row>
    <row r="7077" spans="1:17" x14ac:dyDescent="0.2">
      <c r="A7077" s="19">
        <v>42422634</v>
      </c>
      <c r="B7077" s="19" t="s">
        <v>1180</v>
      </c>
      <c r="C7077" s="72"/>
      <c r="D7077" s="73">
        <v>7.25</v>
      </c>
      <c r="E7077" s="74">
        <v>0</v>
      </c>
      <c r="G7077" s="75">
        <v>0</v>
      </c>
      <c r="H7077" s="75">
        <v>365.25749999999999</v>
      </c>
      <c r="I7077" s="75">
        <v>353.47500000000002</v>
      </c>
      <c r="J7077" s="75">
        <v>333.83749999999998</v>
      </c>
      <c r="K7077" s="75">
        <v>274.92499999999995</v>
      </c>
      <c r="L7077" s="76">
        <v>0</v>
      </c>
      <c r="M7077" s="75">
        <v>353.47500000000002</v>
      </c>
      <c r="N7077" s="75">
        <v>353.47500000000002</v>
      </c>
      <c r="O7077" s="75">
        <v>353.47500000000002</v>
      </c>
      <c r="P7077" s="77">
        <v>0</v>
      </c>
      <c r="Q7077" s="77">
        <v>365.25749999999999</v>
      </c>
    </row>
    <row r="7078" spans="1:17" x14ac:dyDescent="0.2">
      <c r="A7078" s="19">
        <v>42422634</v>
      </c>
      <c r="B7078" s="19" t="s">
        <v>1180</v>
      </c>
      <c r="C7078" s="72"/>
      <c r="D7078" s="73">
        <v>7.25</v>
      </c>
      <c r="E7078" s="74">
        <v>0</v>
      </c>
      <c r="G7078" s="75">
        <v>192.55229000000003</v>
      </c>
      <c r="H7078" s="75">
        <v>429.81810000000002</v>
      </c>
      <c r="I7078" s="75">
        <v>415.95300000000003</v>
      </c>
      <c r="J7078" s="75">
        <v>392.84449999999998</v>
      </c>
      <c r="K7078" s="75">
        <v>323.51900000000001</v>
      </c>
      <c r="L7078" s="76">
        <v>100.872</v>
      </c>
      <c r="M7078" s="75">
        <v>415.95300000000003</v>
      </c>
      <c r="N7078" s="75">
        <v>415.95300000000003</v>
      </c>
      <c r="O7078" s="75">
        <v>415.95300000000003</v>
      </c>
      <c r="P7078" s="77">
        <v>100.872</v>
      </c>
      <c r="Q7078" s="77">
        <v>429.81810000000002</v>
      </c>
    </row>
    <row r="7079" spans="1:17" x14ac:dyDescent="0.2">
      <c r="A7079" s="19">
        <v>42422642</v>
      </c>
      <c r="B7079" s="19" t="s">
        <v>1182</v>
      </c>
      <c r="C7079" s="72"/>
      <c r="D7079" s="73">
        <v>10.25</v>
      </c>
      <c r="E7079" s="74">
        <v>0</v>
      </c>
      <c r="G7079" s="75">
        <v>192.55229000000003</v>
      </c>
      <c r="H7079" s="75">
        <v>398.27250000000004</v>
      </c>
      <c r="I7079" s="75">
        <v>385.42500000000001</v>
      </c>
      <c r="J7079" s="75">
        <v>364.01249999999999</v>
      </c>
      <c r="K7079" s="75">
        <v>299.77499999999998</v>
      </c>
      <c r="L7079" s="76">
        <v>100.872</v>
      </c>
      <c r="M7079" s="75">
        <v>385.42500000000001</v>
      </c>
      <c r="N7079" s="75">
        <v>385.42500000000001</v>
      </c>
      <c r="O7079" s="75">
        <v>385.42500000000001</v>
      </c>
      <c r="P7079" s="77">
        <v>100.872</v>
      </c>
      <c r="Q7079" s="77">
        <v>398.27250000000004</v>
      </c>
    </row>
    <row r="7080" spans="1:17" x14ac:dyDescent="0.2">
      <c r="A7080" s="19">
        <v>42422667</v>
      </c>
      <c r="B7080" s="19" t="s">
        <v>2838</v>
      </c>
      <c r="C7080" s="72"/>
      <c r="D7080" s="73">
        <v>15.25</v>
      </c>
      <c r="E7080" s="74">
        <v>0</v>
      </c>
      <c r="G7080" s="75">
        <v>95.259110000000007</v>
      </c>
      <c r="H7080" s="75">
        <v>135.49170000000001</v>
      </c>
      <c r="I7080" s="75">
        <v>131.12100000000001</v>
      </c>
      <c r="J7080" s="75">
        <v>123.8365</v>
      </c>
      <c r="K7080" s="75">
        <v>101.98299999999999</v>
      </c>
      <c r="L7080" s="76">
        <v>71.829000000000008</v>
      </c>
      <c r="M7080" s="75">
        <v>131.12100000000001</v>
      </c>
      <c r="N7080" s="75">
        <v>131.12100000000001</v>
      </c>
      <c r="O7080" s="75">
        <v>131.12100000000001</v>
      </c>
      <c r="P7080" s="77">
        <v>71.829000000000008</v>
      </c>
      <c r="Q7080" s="77">
        <v>135.49170000000001</v>
      </c>
    </row>
    <row r="7081" spans="1:17" x14ac:dyDescent="0.2">
      <c r="A7081" s="19">
        <v>42422675</v>
      </c>
      <c r="B7081" s="19" t="s">
        <v>242</v>
      </c>
      <c r="C7081" s="72"/>
      <c r="D7081" s="73">
        <v>20.5</v>
      </c>
      <c r="E7081" s="74">
        <v>0</v>
      </c>
      <c r="G7081" s="75">
        <v>0</v>
      </c>
      <c r="H7081" s="75">
        <v>924.86640000000011</v>
      </c>
      <c r="I7081" s="75">
        <v>895.03200000000004</v>
      </c>
      <c r="J7081" s="75">
        <v>845.30799999999999</v>
      </c>
      <c r="K7081" s="75">
        <v>696.13599999999997</v>
      </c>
      <c r="L7081" s="76">
        <v>0</v>
      </c>
      <c r="M7081" s="75">
        <v>895.03200000000004</v>
      </c>
      <c r="N7081" s="75">
        <v>895.03200000000004</v>
      </c>
      <c r="O7081" s="75">
        <v>895.03200000000004</v>
      </c>
      <c r="P7081" s="77">
        <v>0</v>
      </c>
      <c r="Q7081" s="77">
        <v>924.86640000000011</v>
      </c>
    </row>
    <row r="7082" spans="1:17" x14ac:dyDescent="0.2">
      <c r="A7082" s="19">
        <v>42422675</v>
      </c>
      <c r="B7082" s="19" t="s">
        <v>242</v>
      </c>
      <c r="C7082" s="72"/>
      <c r="D7082" s="73">
        <v>20.5</v>
      </c>
      <c r="E7082" s="74">
        <v>0</v>
      </c>
      <c r="G7082" s="75">
        <v>0</v>
      </c>
      <c r="H7082" s="75">
        <v>179.9085</v>
      </c>
      <c r="I7082" s="75">
        <v>174.10499999999999</v>
      </c>
      <c r="J7082" s="75">
        <v>164.43249999999998</v>
      </c>
      <c r="K7082" s="75">
        <v>135.41499999999999</v>
      </c>
      <c r="L7082" s="76">
        <v>0</v>
      </c>
      <c r="M7082" s="75">
        <v>174.10499999999999</v>
      </c>
      <c r="N7082" s="75">
        <v>174.10499999999999</v>
      </c>
      <c r="O7082" s="75">
        <v>174.10499999999999</v>
      </c>
      <c r="P7082" s="77">
        <v>0</v>
      </c>
      <c r="Q7082" s="77">
        <v>179.9085</v>
      </c>
    </row>
    <row r="7083" spans="1:17" x14ac:dyDescent="0.2">
      <c r="A7083" s="19">
        <v>42422675</v>
      </c>
      <c r="B7083" s="19" t="s">
        <v>242</v>
      </c>
      <c r="C7083" s="72"/>
      <c r="D7083" s="73">
        <v>20.5</v>
      </c>
      <c r="E7083" s="74">
        <v>0</v>
      </c>
      <c r="G7083" s="75">
        <v>0</v>
      </c>
      <c r="H7083" s="75">
        <v>166.70250000000001</v>
      </c>
      <c r="I7083" s="75">
        <v>161.32500000000002</v>
      </c>
      <c r="J7083" s="75">
        <v>152.36249999999998</v>
      </c>
      <c r="K7083" s="75">
        <v>125.47499999999999</v>
      </c>
      <c r="L7083" s="76">
        <v>0</v>
      </c>
      <c r="M7083" s="75">
        <v>161.32500000000002</v>
      </c>
      <c r="N7083" s="75">
        <v>161.32500000000002</v>
      </c>
      <c r="O7083" s="75">
        <v>161.32500000000002</v>
      </c>
      <c r="P7083" s="77">
        <v>0</v>
      </c>
      <c r="Q7083" s="77">
        <v>166.70250000000001</v>
      </c>
    </row>
    <row r="7084" spans="1:17" x14ac:dyDescent="0.2">
      <c r="A7084" s="19">
        <v>42422675</v>
      </c>
      <c r="B7084" s="19" t="s">
        <v>242</v>
      </c>
      <c r="C7084" s="72"/>
      <c r="D7084" s="73">
        <v>20.5</v>
      </c>
      <c r="E7084" s="74">
        <v>0</v>
      </c>
      <c r="G7084" s="75">
        <v>0</v>
      </c>
      <c r="H7084" s="75">
        <v>462.18210000000005</v>
      </c>
      <c r="I7084" s="75">
        <v>447.27300000000002</v>
      </c>
      <c r="J7084" s="75">
        <v>422.42450000000002</v>
      </c>
      <c r="K7084" s="75">
        <v>347.87900000000002</v>
      </c>
      <c r="L7084" s="76">
        <v>0</v>
      </c>
      <c r="M7084" s="75">
        <v>447.27300000000002</v>
      </c>
      <c r="N7084" s="75">
        <v>447.27300000000002</v>
      </c>
      <c r="O7084" s="75">
        <v>447.27300000000002</v>
      </c>
      <c r="P7084" s="77">
        <v>0</v>
      </c>
      <c r="Q7084" s="77">
        <v>462.18210000000005</v>
      </c>
    </row>
    <row r="7085" spans="1:17" x14ac:dyDescent="0.2">
      <c r="A7085" s="19">
        <v>42422675</v>
      </c>
      <c r="B7085" s="19" t="s">
        <v>242</v>
      </c>
      <c r="C7085" s="72"/>
      <c r="D7085" s="73">
        <v>20.5</v>
      </c>
      <c r="E7085" s="74">
        <v>0</v>
      </c>
      <c r="G7085" s="75">
        <v>0</v>
      </c>
      <c r="H7085" s="75">
        <v>428.26500000000004</v>
      </c>
      <c r="I7085" s="75">
        <v>414.45</v>
      </c>
      <c r="J7085" s="75">
        <v>391.42500000000001</v>
      </c>
      <c r="K7085" s="75">
        <v>322.34999999999997</v>
      </c>
      <c r="L7085" s="76">
        <v>0</v>
      </c>
      <c r="M7085" s="75">
        <v>414.45</v>
      </c>
      <c r="N7085" s="75">
        <v>414.45</v>
      </c>
      <c r="O7085" s="75">
        <v>414.45</v>
      </c>
      <c r="P7085" s="77">
        <v>0</v>
      </c>
      <c r="Q7085" s="77">
        <v>428.26500000000004</v>
      </c>
    </row>
    <row r="7086" spans="1:17" x14ac:dyDescent="0.2">
      <c r="A7086" s="19">
        <v>42422675</v>
      </c>
      <c r="B7086" s="19" t="s">
        <v>242</v>
      </c>
      <c r="C7086" s="72"/>
      <c r="D7086" s="73">
        <v>20.5</v>
      </c>
      <c r="E7086" s="74">
        <v>0</v>
      </c>
      <c r="G7086" s="75">
        <v>0</v>
      </c>
      <c r="H7086" s="75">
        <v>462.18210000000005</v>
      </c>
      <c r="I7086" s="75">
        <v>447.27300000000002</v>
      </c>
      <c r="J7086" s="75">
        <v>422.42450000000002</v>
      </c>
      <c r="K7086" s="75">
        <v>347.87900000000002</v>
      </c>
      <c r="L7086" s="76">
        <v>0</v>
      </c>
      <c r="M7086" s="75">
        <v>447.27300000000002</v>
      </c>
      <c r="N7086" s="75">
        <v>447.27300000000002</v>
      </c>
      <c r="O7086" s="75">
        <v>447.27300000000002</v>
      </c>
      <c r="P7086" s="77">
        <v>0</v>
      </c>
      <c r="Q7086" s="77">
        <v>462.18210000000005</v>
      </c>
    </row>
    <row r="7087" spans="1:17" x14ac:dyDescent="0.2">
      <c r="A7087" s="19">
        <v>42422683</v>
      </c>
      <c r="B7087" s="19" t="s">
        <v>1407</v>
      </c>
      <c r="C7087" s="72"/>
      <c r="D7087" s="73">
        <v>55.5</v>
      </c>
      <c r="E7087" s="74">
        <v>0</v>
      </c>
      <c r="G7087" s="75">
        <v>0</v>
      </c>
      <c r="H7087" s="75">
        <v>428.26500000000004</v>
      </c>
      <c r="I7087" s="75">
        <v>414.45</v>
      </c>
      <c r="J7087" s="75">
        <v>391.42500000000001</v>
      </c>
      <c r="K7087" s="75">
        <v>322.34999999999997</v>
      </c>
      <c r="L7087" s="76">
        <v>0</v>
      </c>
      <c r="M7087" s="75">
        <v>414.45</v>
      </c>
      <c r="N7087" s="75">
        <v>414.45</v>
      </c>
      <c r="O7087" s="75">
        <v>414.45</v>
      </c>
      <c r="P7087" s="77">
        <v>0</v>
      </c>
      <c r="Q7087" s="77">
        <v>428.26500000000004</v>
      </c>
    </row>
    <row r="7088" spans="1:17" x14ac:dyDescent="0.2">
      <c r="A7088" s="19">
        <v>42422691</v>
      </c>
      <c r="B7088" s="19" t="s">
        <v>1402</v>
      </c>
      <c r="C7088" s="72"/>
      <c r="D7088" s="73">
        <v>73.25</v>
      </c>
      <c r="E7088" s="74">
        <v>0</v>
      </c>
      <c r="G7088" s="75">
        <v>0</v>
      </c>
      <c r="H7088" s="75">
        <v>179.9085</v>
      </c>
      <c r="I7088" s="75">
        <v>174.10499999999999</v>
      </c>
      <c r="J7088" s="75">
        <v>164.43249999999998</v>
      </c>
      <c r="K7088" s="75">
        <v>135.41499999999999</v>
      </c>
      <c r="L7088" s="76">
        <v>0</v>
      </c>
      <c r="M7088" s="75">
        <v>174.10499999999999</v>
      </c>
      <c r="N7088" s="75">
        <v>174.10499999999999</v>
      </c>
      <c r="O7088" s="75">
        <v>174.10499999999999</v>
      </c>
      <c r="P7088" s="77">
        <v>0</v>
      </c>
      <c r="Q7088" s="77">
        <v>179.9085</v>
      </c>
    </row>
    <row r="7089" spans="1:17" x14ac:dyDescent="0.2">
      <c r="A7089" s="19">
        <v>42422709</v>
      </c>
      <c r="B7089" s="19" t="s">
        <v>3452</v>
      </c>
      <c r="C7089" s="72"/>
      <c r="D7089" s="73">
        <v>36</v>
      </c>
      <c r="E7089" s="74">
        <v>0</v>
      </c>
      <c r="G7089" s="75">
        <v>0</v>
      </c>
      <c r="H7089" s="75">
        <v>462.18210000000005</v>
      </c>
      <c r="I7089" s="75">
        <v>447.27300000000002</v>
      </c>
      <c r="J7089" s="75">
        <v>422.42450000000002</v>
      </c>
      <c r="K7089" s="75">
        <v>347.87900000000002</v>
      </c>
      <c r="L7089" s="76">
        <v>0</v>
      </c>
      <c r="M7089" s="75">
        <v>447.27300000000002</v>
      </c>
      <c r="N7089" s="75">
        <v>447.27300000000002</v>
      </c>
      <c r="O7089" s="75">
        <v>447.27300000000002</v>
      </c>
      <c r="P7089" s="77">
        <v>0</v>
      </c>
      <c r="Q7089" s="77">
        <v>462.18210000000005</v>
      </c>
    </row>
    <row r="7090" spans="1:17" x14ac:dyDescent="0.2">
      <c r="A7090" s="19">
        <v>42422717</v>
      </c>
      <c r="B7090" s="19" t="s">
        <v>3459</v>
      </c>
      <c r="C7090" s="72"/>
      <c r="D7090" s="73">
        <v>28.75</v>
      </c>
      <c r="E7090" s="74">
        <v>0</v>
      </c>
      <c r="G7090" s="75">
        <v>0</v>
      </c>
      <c r="H7090" s="75">
        <v>428.26500000000004</v>
      </c>
      <c r="I7090" s="75">
        <v>414.45</v>
      </c>
      <c r="J7090" s="75">
        <v>391.42500000000001</v>
      </c>
      <c r="K7090" s="75">
        <v>322.34999999999997</v>
      </c>
      <c r="L7090" s="76">
        <v>0</v>
      </c>
      <c r="M7090" s="75">
        <v>414.45</v>
      </c>
      <c r="N7090" s="75">
        <v>414.45</v>
      </c>
      <c r="O7090" s="75">
        <v>414.45</v>
      </c>
      <c r="P7090" s="77">
        <v>0</v>
      </c>
      <c r="Q7090" s="77">
        <v>428.26500000000004</v>
      </c>
    </row>
    <row r="7091" spans="1:17" x14ac:dyDescent="0.2">
      <c r="A7091" s="19">
        <v>42422733</v>
      </c>
      <c r="B7091" s="19" t="s">
        <v>2177</v>
      </c>
      <c r="C7091" s="72"/>
      <c r="D7091" s="73">
        <v>5</v>
      </c>
      <c r="E7091" s="74">
        <v>0</v>
      </c>
      <c r="G7091" s="75">
        <v>0</v>
      </c>
      <c r="H7091" s="75">
        <v>462.18210000000005</v>
      </c>
      <c r="I7091" s="75">
        <v>447.27300000000002</v>
      </c>
      <c r="J7091" s="75">
        <v>422.42450000000002</v>
      </c>
      <c r="K7091" s="75">
        <v>347.87900000000002</v>
      </c>
      <c r="L7091" s="76">
        <v>0</v>
      </c>
      <c r="M7091" s="75">
        <v>447.27300000000002</v>
      </c>
      <c r="N7091" s="75">
        <v>447.27300000000002</v>
      </c>
      <c r="O7091" s="75">
        <v>447.27300000000002</v>
      </c>
      <c r="P7091" s="77">
        <v>0</v>
      </c>
      <c r="Q7091" s="77">
        <v>462.18210000000005</v>
      </c>
    </row>
    <row r="7092" spans="1:17" x14ac:dyDescent="0.2">
      <c r="A7092" s="19">
        <v>42422741</v>
      </c>
      <c r="B7092" s="19" t="s">
        <v>2286</v>
      </c>
      <c r="C7092" s="72"/>
      <c r="D7092" s="73">
        <v>12</v>
      </c>
      <c r="E7092" s="74">
        <v>0</v>
      </c>
      <c r="G7092" s="75">
        <v>0</v>
      </c>
      <c r="H7092" s="75">
        <v>428.26500000000004</v>
      </c>
      <c r="I7092" s="75">
        <v>414.45</v>
      </c>
      <c r="J7092" s="75">
        <v>391.42500000000001</v>
      </c>
      <c r="K7092" s="75">
        <v>322.34999999999997</v>
      </c>
      <c r="L7092" s="76">
        <v>0</v>
      </c>
      <c r="M7092" s="75">
        <v>414.45</v>
      </c>
      <c r="N7092" s="75">
        <v>414.45</v>
      </c>
      <c r="O7092" s="75">
        <v>414.45</v>
      </c>
      <c r="P7092" s="77">
        <v>0</v>
      </c>
      <c r="Q7092" s="77">
        <v>428.26500000000004</v>
      </c>
    </row>
    <row r="7093" spans="1:17" x14ac:dyDescent="0.2">
      <c r="A7093" s="19">
        <v>42422758</v>
      </c>
      <c r="B7093" s="19" t="s">
        <v>2902</v>
      </c>
      <c r="C7093" s="72"/>
      <c r="D7093" s="73">
        <v>10.75</v>
      </c>
      <c r="E7093" s="74">
        <v>0</v>
      </c>
      <c r="G7093" s="75">
        <v>0</v>
      </c>
      <c r="H7093" s="75">
        <v>166.70250000000001</v>
      </c>
      <c r="I7093" s="75">
        <v>161.32500000000002</v>
      </c>
      <c r="J7093" s="75">
        <v>152.36249999999998</v>
      </c>
      <c r="K7093" s="75">
        <v>125.47499999999999</v>
      </c>
      <c r="L7093" s="76">
        <v>0</v>
      </c>
      <c r="M7093" s="75">
        <v>161.32500000000002</v>
      </c>
      <c r="N7093" s="75">
        <v>161.32500000000002</v>
      </c>
      <c r="O7093" s="75">
        <v>161.32500000000002</v>
      </c>
      <c r="P7093" s="77">
        <v>0</v>
      </c>
      <c r="Q7093" s="77">
        <v>166.70250000000001</v>
      </c>
    </row>
    <row r="7094" spans="1:17" x14ac:dyDescent="0.2">
      <c r="A7094" s="19">
        <v>42422766</v>
      </c>
      <c r="B7094" s="19" t="s">
        <v>1985</v>
      </c>
      <c r="C7094" s="72"/>
      <c r="D7094" s="73">
        <v>2.25</v>
      </c>
      <c r="E7094" s="74">
        <v>0</v>
      </c>
      <c r="G7094" s="75">
        <v>108.43304000000001</v>
      </c>
      <c r="H7094" s="75">
        <v>394.18980000000005</v>
      </c>
      <c r="I7094" s="75">
        <v>381.47400000000005</v>
      </c>
      <c r="J7094" s="75">
        <v>360.28100000000001</v>
      </c>
      <c r="K7094" s="75">
        <v>296.702</v>
      </c>
      <c r="L7094" s="76">
        <v>100.872</v>
      </c>
      <c r="M7094" s="75">
        <v>381.47400000000005</v>
      </c>
      <c r="N7094" s="75">
        <v>381.47400000000005</v>
      </c>
      <c r="O7094" s="75">
        <v>381.47400000000005</v>
      </c>
      <c r="P7094" s="77">
        <v>100.872</v>
      </c>
      <c r="Q7094" s="77">
        <v>394.18980000000005</v>
      </c>
    </row>
    <row r="7095" spans="1:17" x14ac:dyDescent="0.2">
      <c r="A7095" s="19">
        <v>42422774</v>
      </c>
      <c r="B7095" s="19" t="s">
        <v>946</v>
      </c>
      <c r="C7095" s="72"/>
      <c r="D7095" s="73">
        <v>14.75</v>
      </c>
      <c r="E7095" s="74">
        <v>0</v>
      </c>
      <c r="G7095" s="75">
        <v>108.43304000000001</v>
      </c>
      <c r="H7095" s="75">
        <v>365.25749999999999</v>
      </c>
      <c r="I7095" s="75">
        <v>353.47500000000002</v>
      </c>
      <c r="J7095" s="75">
        <v>333.83749999999998</v>
      </c>
      <c r="K7095" s="75">
        <v>274.92499999999995</v>
      </c>
      <c r="L7095" s="76">
        <v>100.872</v>
      </c>
      <c r="M7095" s="75">
        <v>353.47500000000002</v>
      </c>
      <c r="N7095" s="75">
        <v>353.47500000000002</v>
      </c>
      <c r="O7095" s="75">
        <v>353.47500000000002</v>
      </c>
      <c r="P7095" s="77">
        <v>100.872</v>
      </c>
      <c r="Q7095" s="77">
        <v>365.25749999999999</v>
      </c>
    </row>
    <row r="7096" spans="1:17" x14ac:dyDescent="0.2">
      <c r="A7096" s="19">
        <v>42422774</v>
      </c>
      <c r="B7096" s="19" t="s">
        <v>946</v>
      </c>
      <c r="C7096" s="72"/>
      <c r="D7096" s="73">
        <v>14.75</v>
      </c>
      <c r="E7096" s="74">
        <v>0</v>
      </c>
      <c r="G7096" s="75">
        <v>88.168379999999999</v>
      </c>
      <c r="H7096" s="75">
        <v>404.0385</v>
      </c>
      <c r="I7096" s="75">
        <v>391.005</v>
      </c>
      <c r="J7096" s="75">
        <v>369.28249999999997</v>
      </c>
      <c r="K7096" s="75">
        <v>304.11499999999995</v>
      </c>
      <c r="L7096" s="76">
        <v>71.829000000000008</v>
      </c>
      <c r="M7096" s="75">
        <v>391.005</v>
      </c>
      <c r="N7096" s="75">
        <v>391.005</v>
      </c>
      <c r="O7096" s="75">
        <v>391.005</v>
      </c>
      <c r="P7096" s="77">
        <v>71.829000000000008</v>
      </c>
      <c r="Q7096" s="77">
        <v>404.0385</v>
      </c>
    </row>
    <row r="7097" spans="1:17" x14ac:dyDescent="0.2">
      <c r="A7097" s="19">
        <v>42422782</v>
      </c>
      <c r="B7097" s="19" t="s">
        <v>3466</v>
      </c>
      <c r="C7097" s="72"/>
      <c r="D7097" s="73">
        <v>9.5</v>
      </c>
      <c r="E7097" s="74">
        <v>0</v>
      </c>
      <c r="G7097" s="75">
        <v>104.38391</v>
      </c>
      <c r="H7097" s="75">
        <v>510.10500000000002</v>
      </c>
      <c r="I7097" s="75">
        <v>493.65000000000003</v>
      </c>
      <c r="J7097" s="75">
        <v>466.22499999999997</v>
      </c>
      <c r="K7097" s="75">
        <v>383.95</v>
      </c>
      <c r="L7097" s="76">
        <v>71.829000000000008</v>
      </c>
      <c r="M7097" s="75">
        <v>493.65000000000003</v>
      </c>
      <c r="N7097" s="75">
        <v>493.65000000000003</v>
      </c>
      <c r="O7097" s="75">
        <v>493.65000000000003</v>
      </c>
      <c r="P7097" s="77">
        <v>71.829000000000008</v>
      </c>
      <c r="Q7097" s="77">
        <v>510.10500000000002</v>
      </c>
    </row>
    <row r="7098" spans="1:17" x14ac:dyDescent="0.2">
      <c r="A7098" s="19">
        <v>42422790</v>
      </c>
      <c r="B7098" s="19" t="s">
        <v>3470</v>
      </c>
      <c r="C7098" s="72"/>
      <c r="D7098" s="73">
        <v>11.75</v>
      </c>
      <c r="E7098" s="74">
        <v>0</v>
      </c>
      <c r="G7098" s="75">
        <v>104.38391</v>
      </c>
      <c r="H7098" s="75">
        <v>472.67250000000001</v>
      </c>
      <c r="I7098" s="75">
        <v>457.42500000000001</v>
      </c>
      <c r="J7098" s="75">
        <v>432.01249999999999</v>
      </c>
      <c r="K7098" s="75">
        <v>355.77499999999998</v>
      </c>
      <c r="L7098" s="76">
        <v>71.829000000000008</v>
      </c>
      <c r="M7098" s="75">
        <v>457.42500000000001</v>
      </c>
      <c r="N7098" s="75">
        <v>457.42500000000001</v>
      </c>
      <c r="O7098" s="75">
        <v>457.42500000000001</v>
      </c>
      <c r="P7098" s="77">
        <v>71.829000000000008</v>
      </c>
      <c r="Q7098" s="77">
        <v>472.67250000000001</v>
      </c>
    </row>
    <row r="7099" spans="1:17" x14ac:dyDescent="0.2">
      <c r="A7099" s="19">
        <v>42422790</v>
      </c>
      <c r="B7099" s="19" t="s">
        <v>3470</v>
      </c>
      <c r="C7099" s="72"/>
      <c r="D7099" s="73">
        <v>11.75</v>
      </c>
      <c r="E7099" s="74">
        <v>0</v>
      </c>
      <c r="G7099" s="75">
        <v>101.34231000000001</v>
      </c>
      <c r="H7099" s="75">
        <v>285.53789999999998</v>
      </c>
      <c r="I7099" s="75">
        <v>276.327</v>
      </c>
      <c r="J7099" s="75">
        <v>260.97549999999995</v>
      </c>
      <c r="K7099" s="75">
        <v>214.92099999999996</v>
      </c>
      <c r="L7099" s="76">
        <v>100.872</v>
      </c>
      <c r="M7099" s="75">
        <v>276.327</v>
      </c>
      <c r="N7099" s="75">
        <v>276.327</v>
      </c>
      <c r="O7099" s="75">
        <v>276.327</v>
      </c>
      <c r="P7099" s="77">
        <v>100.872</v>
      </c>
      <c r="Q7099" s="77">
        <v>285.53789999999998</v>
      </c>
    </row>
    <row r="7100" spans="1:17" x14ac:dyDescent="0.2">
      <c r="A7100" s="19">
        <v>42422808</v>
      </c>
      <c r="B7100" s="19" t="s">
        <v>3455</v>
      </c>
      <c r="C7100" s="72"/>
      <c r="D7100" s="73">
        <v>11.5</v>
      </c>
      <c r="E7100" s="74">
        <v>0</v>
      </c>
      <c r="G7100" s="75">
        <v>101.34231000000001</v>
      </c>
      <c r="H7100" s="75">
        <v>264.58500000000004</v>
      </c>
      <c r="I7100" s="75">
        <v>256.05</v>
      </c>
      <c r="J7100" s="75">
        <v>241.82499999999999</v>
      </c>
      <c r="K7100" s="75">
        <v>199.14999999999998</v>
      </c>
      <c r="L7100" s="76">
        <v>100.872</v>
      </c>
      <c r="M7100" s="75">
        <v>256.05</v>
      </c>
      <c r="N7100" s="75">
        <v>256.05</v>
      </c>
      <c r="O7100" s="75">
        <v>256.05</v>
      </c>
      <c r="P7100" s="77">
        <v>100.872</v>
      </c>
      <c r="Q7100" s="77">
        <v>264.58500000000004</v>
      </c>
    </row>
    <row r="7101" spans="1:17" x14ac:dyDescent="0.2">
      <c r="A7101" s="19">
        <v>42422808</v>
      </c>
      <c r="B7101" s="19" t="s">
        <v>3455</v>
      </c>
      <c r="C7101" s="72"/>
      <c r="D7101" s="73">
        <v>11.5</v>
      </c>
      <c r="E7101" s="74">
        <v>0</v>
      </c>
      <c r="G7101" s="75">
        <v>101.34231000000001</v>
      </c>
      <c r="H7101" s="75">
        <v>285.53789999999998</v>
      </c>
      <c r="I7101" s="75">
        <v>276.327</v>
      </c>
      <c r="J7101" s="75">
        <v>260.97549999999995</v>
      </c>
      <c r="K7101" s="75">
        <v>214.92099999999996</v>
      </c>
      <c r="L7101" s="76">
        <v>100.872</v>
      </c>
      <c r="M7101" s="75">
        <v>276.327</v>
      </c>
      <c r="N7101" s="75">
        <v>276.327</v>
      </c>
      <c r="O7101" s="75">
        <v>276.327</v>
      </c>
      <c r="P7101" s="77">
        <v>100.872</v>
      </c>
      <c r="Q7101" s="77">
        <v>285.53789999999998</v>
      </c>
    </row>
    <row r="7102" spans="1:17" x14ac:dyDescent="0.2">
      <c r="A7102" s="19">
        <v>42422816</v>
      </c>
      <c r="B7102" s="19" t="s">
        <v>3465</v>
      </c>
      <c r="C7102" s="72"/>
      <c r="D7102" s="73">
        <v>9</v>
      </c>
      <c r="E7102" s="74">
        <v>0</v>
      </c>
      <c r="G7102" s="75">
        <v>101.34231000000001</v>
      </c>
      <c r="H7102" s="75">
        <v>264.58500000000004</v>
      </c>
      <c r="I7102" s="75">
        <v>256.05</v>
      </c>
      <c r="J7102" s="75">
        <v>241.82499999999999</v>
      </c>
      <c r="K7102" s="75">
        <v>199.14999999999998</v>
      </c>
      <c r="L7102" s="76">
        <v>100.872</v>
      </c>
      <c r="M7102" s="75">
        <v>256.05</v>
      </c>
      <c r="N7102" s="75">
        <v>256.05</v>
      </c>
      <c r="O7102" s="75">
        <v>256.05</v>
      </c>
      <c r="P7102" s="77">
        <v>100.872</v>
      </c>
      <c r="Q7102" s="77">
        <v>264.58500000000004</v>
      </c>
    </row>
    <row r="7103" spans="1:17" x14ac:dyDescent="0.2">
      <c r="A7103" s="19">
        <v>42422832</v>
      </c>
      <c r="B7103" s="19" t="s">
        <v>3461</v>
      </c>
      <c r="C7103" s="72"/>
      <c r="D7103" s="73">
        <v>9.5</v>
      </c>
      <c r="E7103" s="74">
        <v>0</v>
      </c>
      <c r="G7103" s="75">
        <v>125.6561</v>
      </c>
      <c r="H7103" s="75">
        <v>550.75530000000003</v>
      </c>
      <c r="I7103" s="75">
        <v>532.98900000000003</v>
      </c>
      <c r="J7103" s="75">
        <v>503.37850000000003</v>
      </c>
      <c r="K7103" s="75">
        <v>414.54700000000003</v>
      </c>
      <c r="L7103" s="76">
        <v>100.872</v>
      </c>
      <c r="M7103" s="75">
        <v>532.98900000000003</v>
      </c>
      <c r="N7103" s="75">
        <v>532.98900000000003</v>
      </c>
      <c r="O7103" s="75">
        <v>532.98900000000003</v>
      </c>
      <c r="P7103" s="77">
        <v>100.872</v>
      </c>
      <c r="Q7103" s="77">
        <v>550.75530000000003</v>
      </c>
    </row>
    <row r="7104" spans="1:17" x14ac:dyDescent="0.2">
      <c r="A7104" s="19">
        <v>42422840</v>
      </c>
      <c r="B7104" s="19" t="s">
        <v>4337</v>
      </c>
      <c r="C7104" s="72"/>
      <c r="D7104" s="73">
        <v>12</v>
      </c>
      <c r="E7104" s="74">
        <v>0</v>
      </c>
      <c r="G7104" s="75">
        <v>125.6561</v>
      </c>
      <c r="H7104" s="75">
        <v>510.33750000000003</v>
      </c>
      <c r="I7104" s="75">
        <v>493.875</v>
      </c>
      <c r="J7104" s="75">
        <v>466.4375</v>
      </c>
      <c r="K7104" s="75">
        <v>384.125</v>
      </c>
      <c r="L7104" s="76">
        <v>100.872</v>
      </c>
      <c r="M7104" s="75">
        <v>493.875</v>
      </c>
      <c r="N7104" s="75">
        <v>493.875</v>
      </c>
      <c r="O7104" s="75">
        <v>493.875</v>
      </c>
      <c r="P7104" s="77">
        <v>100.872</v>
      </c>
      <c r="Q7104" s="77">
        <v>510.33750000000003</v>
      </c>
    </row>
    <row r="7105" spans="1:17" x14ac:dyDescent="0.2">
      <c r="A7105" s="19">
        <v>42422857</v>
      </c>
      <c r="B7105" s="19" t="s">
        <v>1754</v>
      </c>
      <c r="C7105" s="72"/>
      <c r="D7105" s="73">
        <v>54.75</v>
      </c>
      <c r="E7105" s="74">
        <v>0</v>
      </c>
      <c r="G7105" s="75">
        <v>113.50871000000001</v>
      </c>
      <c r="H7105" s="75">
        <v>326.94150000000002</v>
      </c>
      <c r="I7105" s="75">
        <v>316.39500000000004</v>
      </c>
      <c r="J7105" s="75">
        <v>298.8175</v>
      </c>
      <c r="K7105" s="75">
        <v>246.08499999999998</v>
      </c>
      <c r="L7105" s="76">
        <v>71.829000000000008</v>
      </c>
      <c r="M7105" s="75">
        <v>316.39500000000004</v>
      </c>
      <c r="N7105" s="75">
        <v>316.39500000000004</v>
      </c>
      <c r="O7105" s="75">
        <v>316.39500000000004</v>
      </c>
      <c r="P7105" s="77">
        <v>71.829000000000008</v>
      </c>
      <c r="Q7105" s="77">
        <v>326.94150000000002</v>
      </c>
    </row>
    <row r="7106" spans="1:17" x14ac:dyDescent="0.2">
      <c r="A7106" s="19">
        <v>42422873</v>
      </c>
      <c r="B7106" s="19" t="s">
        <v>313</v>
      </c>
      <c r="C7106" s="72"/>
      <c r="D7106" s="73">
        <v>1.25</v>
      </c>
      <c r="E7106" s="74">
        <v>0</v>
      </c>
      <c r="G7106" s="75">
        <v>113.50871000000001</v>
      </c>
      <c r="H7106" s="75">
        <v>302.94749999999999</v>
      </c>
      <c r="I7106" s="75">
        <v>293.17500000000001</v>
      </c>
      <c r="J7106" s="75">
        <v>276.88749999999999</v>
      </c>
      <c r="K7106" s="75">
        <v>228.02499999999998</v>
      </c>
      <c r="L7106" s="76">
        <v>71.829000000000008</v>
      </c>
      <c r="M7106" s="75">
        <v>293.17500000000001</v>
      </c>
      <c r="N7106" s="75">
        <v>293.17500000000001</v>
      </c>
      <c r="O7106" s="75">
        <v>293.17500000000001</v>
      </c>
      <c r="P7106" s="77">
        <v>71.829000000000008</v>
      </c>
      <c r="Q7106" s="77">
        <v>302.94749999999999</v>
      </c>
    </row>
    <row r="7107" spans="1:17" x14ac:dyDescent="0.2">
      <c r="A7107" s="19">
        <v>42422881</v>
      </c>
      <c r="B7107" s="19" t="s">
        <v>710</v>
      </c>
      <c r="C7107" s="72"/>
      <c r="D7107" s="73">
        <v>1771</v>
      </c>
      <c r="E7107" s="74">
        <v>0</v>
      </c>
      <c r="G7107" s="75">
        <v>93.244050000000001</v>
      </c>
      <c r="H7107" s="75">
        <v>429.81810000000002</v>
      </c>
      <c r="I7107" s="75">
        <v>415.95300000000003</v>
      </c>
      <c r="J7107" s="75">
        <v>392.84449999999998</v>
      </c>
      <c r="K7107" s="75">
        <v>323.51900000000001</v>
      </c>
      <c r="L7107" s="76">
        <v>71.829000000000008</v>
      </c>
      <c r="M7107" s="75">
        <v>415.95300000000003</v>
      </c>
      <c r="N7107" s="75">
        <v>415.95300000000003</v>
      </c>
      <c r="O7107" s="75">
        <v>415.95300000000003</v>
      </c>
      <c r="P7107" s="77">
        <v>71.829000000000008</v>
      </c>
      <c r="Q7107" s="77">
        <v>429.81810000000002</v>
      </c>
    </row>
    <row r="7108" spans="1:17" x14ac:dyDescent="0.2">
      <c r="A7108" s="19">
        <v>42422899</v>
      </c>
      <c r="B7108" s="19" t="s">
        <v>166</v>
      </c>
      <c r="C7108" s="72"/>
      <c r="D7108" s="73">
        <v>2</v>
      </c>
      <c r="E7108" s="74">
        <v>0</v>
      </c>
      <c r="G7108" s="75">
        <v>93.244050000000001</v>
      </c>
      <c r="H7108" s="75">
        <v>398.27250000000004</v>
      </c>
      <c r="I7108" s="75">
        <v>385.42500000000001</v>
      </c>
      <c r="J7108" s="75">
        <v>364.01249999999999</v>
      </c>
      <c r="K7108" s="75">
        <v>299.77499999999998</v>
      </c>
      <c r="L7108" s="76">
        <v>71.829000000000008</v>
      </c>
      <c r="M7108" s="75">
        <v>385.42500000000001</v>
      </c>
      <c r="N7108" s="75">
        <v>385.42500000000001</v>
      </c>
      <c r="O7108" s="75">
        <v>385.42500000000001</v>
      </c>
      <c r="P7108" s="77">
        <v>71.829000000000008</v>
      </c>
      <c r="Q7108" s="77">
        <v>398.27250000000004</v>
      </c>
    </row>
    <row r="7109" spans="1:17" x14ac:dyDescent="0.2">
      <c r="A7109" s="19">
        <v>42422907</v>
      </c>
      <c r="B7109" s="19" t="s">
        <v>4517</v>
      </c>
      <c r="C7109" s="72"/>
      <c r="D7109" s="73">
        <v>1.25</v>
      </c>
      <c r="E7109" s="74">
        <v>0</v>
      </c>
      <c r="G7109" s="75">
        <v>146.94729999999998</v>
      </c>
      <c r="H7109" s="75">
        <v>624.02070000000003</v>
      </c>
      <c r="I7109" s="75">
        <v>603.89100000000008</v>
      </c>
      <c r="J7109" s="75">
        <v>570.3415</v>
      </c>
      <c r="K7109" s="75">
        <v>469.69299999999998</v>
      </c>
      <c r="L7109" s="76">
        <v>71.829000000000008</v>
      </c>
      <c r="M7109" s="75">
        <v>603.89100000000008</v>
      </c>
      <c r="N7109" s="75">
        <v>603.89100000000008</v>
      </c>
      <c r="O7109" s="75">
        <v>603.89100000000008</v>
      </c>
      <c r="P7109" s="77">
        <v>71.829000000000008</v>
      </c>
      <c r="Q7109" s="77">
        <v>624.02070000000003</v>
      </c>
    </row>
    <row r="7110" spans="1:17" x14ac:dyDescent="0.2">
      <c r="A7110" s="19">
        <v>42422915</v>
      </c>
      <c r="B7110" s="19" t="s">
        <v>3522</v>
      </c>
      <c r="C7110" s="72"/>
      <c r="D7110" s="73">
        <v>18</v>
      </c>
      <c r="E7110" s="74">
        <v>0</v>
      </c>
      <c r="G7110" s="75">
        <v>146.94729999999998</v>
      </c>
      <c r="H7110" s="75">
        <v>578.22750000000008</v>
      </c>
      <c r="I7110" s="75">
        <v>559.57500000000005</v>
      </c>
      <c r="J7110" s="75">
        <v>528.48749999999995</v>
      </c>
      <c r="K7110" s="75">
        <v>435.22499999999997</v>
      </c>
      <c r="L7110" s="76">
        <v>71.829000000000008</v>
      </c>
      <c r="M7110" s="75">
        <v>559.57500000000005</v>
      </c>
      <c r="N7110" s="75">
        <v>559.57500000000005</v>
      </c>
      <c r="O7110" s="75">
        <v>559.57500000000005</v>
      </c>
      <c r="P7110" s="77">
        <v>71.829000000000008</v>
      </c>
      <c r="Q7110" s="77">
        <v>578.22750000000008</v>
      </c>
    </row>
    <row r="7111" spans="1:17" x14ac:dyDescent="0.2">
      <c r="A7111" s="19">
        <v>42422923</v>
      </c>
      <c r="B7111" s="19" t="s">
        <v>3442</v>
      </c>
      <c r="C7111" s="72"/>
      <c r="D7111" s="73">
        <v>38</v>
      </c>
      <c r="E7111" s="74">
        <v>0</v>
      </c>
      <c r="G7111" s="75">
        <v>68.911249999999995</v>
      </c>
      <c r="H7111" s="75">
        <v>179.9085</v>
      </c>
      <c r="I7111" s="75">
        <v>174.10499999999999</v>
      </c>
      <c r="J7111" s="75">
        <v>164.43249999999998</v>
      </c>
      <c r="K7111" s="75">
        <v>135.41499999999999</v>
      </c>
      <c r="L7111" s="76">
        <v>71.829000000000008</v>
      </c>
      <c r="M7111" s="75">
        <v>174.10499999999999</v>
      </c>
      <c r="N7111" s="75">
        <v>174.10499999999999</v>
      </c>
      <c r="O7111" s="75">
        <v>174.10499999999999</v>
      </c>
      <c r="P7111" s="77">
        <v>68.911249999999995</v>
      </c>
      <c r="Q7111" s="77">
        <v>179.9085</v>
      </c>
    </row>
    <row r="7112" spans="1:17" x14ac:dyDescent="0.2">
      <c r="A7112" s="19">
        <v>42422931</v>
      </c>
      <c r="B7112" s="19" t="s">
        <v>3443</v>
      </c>
      <c r="C7112" s="72"/>
      <c r="D7112" s="73">
        <v>11.5</v>
      </c>
      <c r="E7112" s="74">
        <v>0</v>
      </c>
      <c r="G7112" s="75">
        <v>90.202450000000013</v>
      </c>
      <c r="H7112" s="75">
        <v>462.18210000000005</v>
      </c>
      <c r="I7112" s="75">
        <v>447.27300000000002</v>
      </c>
      <c r="J7112" s="75">
        <v>422.42450000000002</v>
      </c>
      <c r="K7112" s="75">
        <v>347.87900000000002</v>
      </c>
      <c r="L7112" s="76">
        <v>100.872</v>
      </c>
      <c r="M7112" s="75">
        <v>447.27300000000002</v>
      </c>
      <c r="N7112" s="75">
        <v>447.27300000000002</v>
      </c>
      <c r="O7112" s="75">
        <v>447.27300000000002</v>
      </c>
      <c r="P7112" s="77">
        <v>90.202450000000013</v>
      </c>
      <c r="Q7112" s="77">
        <v>462.18210000000005</v>
      </c>
    </row>
    <row r="7113" spans="1:17" x14ac:dyDescent="0.2">
      <c r="A7113" s="19">
        <v>42422949</v>
      </c>
      <c r="B7113" s="19" t="s">
        <v>3444</v>
      </c>
      <c r="C7113" s="72"/>
      <c r="D7113" s="73">
        <v>21.75</v>
      </c>
      <c r="E7113" s="74">
        <v>0</v>
      </c>
      <c r="G7113" s="75">
        <v>90.202450000000013</v>
      </c>
      <c r="H7113" s="75">
        <v>428.26500000000004</v>
      </c>
      <c r="I7113" s="75">
        <v>414.45</v>
      </c>
      <c r="J7113" s="75">
        <v>391.42500000000001</v>
      </c>
      <c r="K7113" s="75">
        <v>322.34999999999997</v>
      </c>
      <c r="L7113" s="76">
        <v>100.872</v>
      </c>
      <c r="M7113" s="75">
        <v>414.45</v>
      </c>
      <c r="N7113" s="75">
        <v>414.45</v>
      </c>
      <c r="O7113" s="75">
        <v>414.45</v>
      </c>
      <c r="P7113" s="77">
        <v>90.202450000000013</v>
      </c>
      <c r="Q7113" s="77">
        <v>428.26500000000004</v>
      </c>
    </row>
    <row r="7114" spans="1:17" x14ac:dyDescent="0.2">
      <c r="A7114" s="19">
        <v>42422956</v>
      </c>
      <c r="B7114" s="19" t="s">
        <v>3441</v>
      </c>
      <c r="C7114" s="72"/>
      <c r="D7114" s="73">
        <v>83.75</v>
      </c>
      <c r="E7114" s="74">
        <v>0</v>
      </c>
      <c r="G7114" s="75">
        <v>109.44057000000001</v>
      </c>
      <c r="H7114" s="75">
        <v>537.20519999999999</v>
      </c>
      <c r="I7114" s="75">
        <v>519.87599999999998</v>
      </c>
      <c r="J7114" s="75">
        <v>490.99399999999997</v>
      </c>
      <c r="K7114" s="75">
        <v>404.34799999999996</v>
      </c>
      <c r="L7114" s="76">
        <v>100.872</v>
      </c>
      <c r="M7114" s="75">
        <v>519.87599999999998</v>
      </c>
      <c r="N7114" s="75">
        <v>519.87599999999998</v>
      </c>
      <c r="O7114" s="75">
        <v>519.87599999999998</v>
      </c>
      <c r="P7114" s="77">
        <v>100.872</v>
      </c>
      <c r="Q7114" s="77">
        <v>537.20519999999999</v>
      </c>
    </row>
    <row r="7115" spans="1:17" x14ac:dyDescent="0.2">
      <c r="A7115" s="19">
        <v>42422964</v>
      </c>
      <c r="B7115" s="19" t="s">
        <v>3446</v>
      </c>
      <c r="C7115" s="72"/>
      <c r="D7115" s="73">
        <v>11</v>
      </c>
      <c r="E7115" s="74">
        <v>0</v>
      </c>
      <c r="G7115" s="75">
        <v>109.44057000000001</v>
      </c>
      <c r="H7115" s="75">
        <v>497.78250000000003</v>
      </c>
      <c r="I7115" s="75">
        <v>481.72500000000002</v>
      </c>
      <c r="J7115" s="75">
        <v>454.96249999999998</v>
      </c>
      <c r="K7115" s="75">
        <v>374.67499999999995</v>
      </c>
      <c r="L7115" s="76">
        <v>100.872</v>
      </c>
      <c r="M7115" s="75">
        <v>481.72500000000002</v>
      </c>
      <c r="N7115" s="75">
        <v>481.72500000000002</v>
      </c>
      <c r="O7115" s="75">
        <v>481.72500000000002</v>
      </c>
      <c r="P7115" s="77">
        <v>100.872</v>
      </c>
      <c r="Q7115" s="77">
        <v>497.78250000000003</v>
      </c>
    </row>
    <row r="7116" spans="1:17" x14ac:dyDescent="0.2">
      <c r="A7116" s="19">
        <v>42422972</v>
      </c>
      <c r="B7116" s="19" t="s">
        <v>3447</v>
      </c>
      <c r="C7116" s="72"/>
      <c r="D7116" s="73">
        <v>20.25</v>
      </c>
      <c r="E7116" s="74">
        <v>0</v>
      </c>
      <c r="G7116" s="75">
        <v>122.63351000000002</v>
      </c>
      <c r="H7116" s="75">
        <v>537.20519999999999</v>
      </c>
      <c r="I7116" s="75">
        <v>519.87599999999998</v>
      </c>
      <c r="J7116" s="75">
        <v>490.99399999999997</v>
      </c>
      <c r="K7116" s="75">
        <v>404.34799999999996</v>
      </c>
      <c r="L7116" s="76">
        <v>100.872</v>
      </c>
      <c r="M7116" s="75">
        <v>519.87599999999998</v>
      </c>
      <c r="N7116" s="75">
        <v>519.87599999999998</v>
      </c>
      <c r="O7116" s="75">
        <v>519.87599999999998</v>
      </c>
      <c r="P7116" s="77">
        <v>100.872</v>
      </c>
      <c r="Q7116" s="77">
        <v>537.20519999999999</v>
      </c>
    </row>
    <row r="7117" spans="1:17" x14ac:dyDescent="0.2">
      <c r="A7117" s="19">
        <v>42422980</v>
      </c>
      <c r="B7117" s="19" t="s">
        <v>3445</v>
      </c>
      <c r="C7117" s="72"/>
      <c r="D7117" s="73">
        <v>17.5</v>
      </c>
      <c r="E7117" s="74">
        <v>0</v>
      </c>
      <c r="G7117" s="75">
        <v>90.202450000000013</v>
      </c>
      <c r="H7117" s="75">
        <v>462.18210000000005</v>
      </c>
      <c r="I7117" s="75">
        <v>447.27300000000002</v>
      </c>
      <c r="J7117" s="75">
        <v>422.42450000000002</v>
      </c>
      <c r="K7117" s="75">
        <v>347.87900000000002</v>
      </c>
      <c r="L7117" s="76">
        <v>100.872</v>
      </c>
      <c r="M7117" s="75">
        <v>447.27300000000002</v>
      </c>
      <c r="N7117" s="75">
        <v>447.27300000000002</v>
      </c>
      <c r="O7117" s="75">
        <v>447.27300000000002</v>
      </c>
      <c r="P7117" s="77">
        <v>90.202450000000013</v>
      </c>
      <c r="Q7117" s="77">
        <v>462.18210000000005</v>
      </c>
    </row>
    <row r="7118" spans="1:17" x14ac:dyDescent="0.2">
      <c r="A7118" s="19">
        <v>42423004</v>
      </c>
      <c r="B7118" s="19" t="s">
        <v>4229</v>
      </c>
      <c r="C7118" s="72"/>
      <c r="D7118" s="73">
        <v>12.75</v>
      </c>
      <c r="E7118" s="74">
        <v>0</v>
      </c>
      <c r="G7118" s="75">
        <v>97.293180000000007</v>
      </c>
      <c r="H7118" s="75">
        <v>394.78500000000003</v>
      </c>
      <c r="I7118" s="75">
        <v>382.05</v>
      </c>
      <c r="J7118" s="75">
        <v>360.82499999999999</v>
      </c>
      <c r="K7118" s="75">
        <v>297.14999999999998</v>
      </c>
      <c r="L7118" s="76">
        <v>71.829000000000008</v>
      </c>
      <c r="M7118" s="75">
        <v>382.05</v>
      </c>
      <c r="N7118" s="75">
        <v>382.05</v>
      </c>
      <c r="O7118" s="75">
        <v>382.05</v>
      </c>
      <c r="P7118" s="77">
        <v>71.829000000000008</v>
      </c>
      <c r="Q7118" s="77">
        <v>394.78500000000003</v>
      </c>
    </row>
    <row r="7119" spans="1:17" x14ac:dyDescent="0.2">
      <c r="A7119" s="19">
        <v>42423012</v>
      </c>
      <c r="B7119" s="19" t="s">
        <v>4352</v>
      </c>
      <c r="C7119" s="72"/>
      <c r="D7119" s="73">
        <v>3.25</v>
      </c>
      <c r="E7119" s="74">
        <v>0</v>
      </c>
      <c r="G7119" s="75">
        <v>68.911249999999995</v>
      </c>
      <c r="H7119" s="75">
        <v>179.9085</v>
      </c>
      <c r="I7119" s="75">
        <v>174.10499999999999</v>
      </c>
      <c r="J7119" s="75">
        <v>164.43249999999998</v>
      </c>
      <c r="K7119" s="75">
        <v>135.41499999999999</v>
      </c>
      <c r="L7119" s="76">
        <v>71.829000000000008</v>
      </c>
      <c r="M7119" s="75">
        <v>174.10499999999999</v>
      </c>
      <c r="N7119" s="75">
        <v>174.10499999999999</v>
      </c>
      <c r="O7119" s="75">
        <v>174.10499999999999</v>
      </c>
      <c r="P7119" s="77">
        <v>68.911249999999995</v>
      </c>
      <c r="Q7119" s="77">
        <v>179.9085</v>
      </c>
    </row>
    <row r="7120" spans="1:17" x14ac:dyDescent="0.2">
      <c r="A7120" s="19">
        <v>42423038</v>
      </c>
      <c r="B7120" s="19" t="s">
        <v>4356</v>
      </c>
      <c r="C7120" s="72"/>
      <c r="D7120" s="73">
        <v>4</v>
      </c>
      <c r="E7120" s="74">
        <v>0</v>
      </c>
      <c r="G7120" s="75">
        <v>97.293180000000007</v>
      </c>
      <c r="H7120" s="75">
        <v>426.05160000000001</v>
      </c>
      <c r="I7120" s="75">
        <v>412.30799999999999</v>
      </c>
      <c r="J7120" s="75">
        <v>389.40199999999999</v>
      </c>
      <c r="K7120" s="75">
        <v>320.68399999999997</v>
      </c>
      <c r="L7120" s="76">
        <v>71.829000000000008</v>
      </c>
      <c r="M7120" s="75">
        <v>412.30799999999999</v>
      </c>
      <c r="N7120" s="75">
        <v>412.30799999999999</v>
      </c>
      <c r="O7120" s="75">
        <v>412.30799999999999</v>
      </c>
      <c r="P7120" s="77">
        <v>71.829000000000008</v>
      </c>
      <c r="Q7120" s="77">
        <v>426.05160000000001</v>
      </c>
    </row>
    <row r="7121" spans="1:17" x14ac:dyDescent="0.2">
      <c r="A7121" s="19">
        <v>42423046</v>
      </c>
      <c r="B7121" s="19" t="s">
        <v>4581</v>
      </c>
      <c r="C7121" s="72"/>
      <c r="D7121" s="73">
        <v>11.5</v>
      </c>
      <c r="E7121" s="74">
        <v>0</v>
      </c>
      <c r="G7121" s="75">
        <v>97.293180000000007</v>
      </c>
      <c r="H7121" s="75">
        <v>426.05160000000001</v>
      </c>
      <c r="I7121" s="75">
        <v>412.30799999999999</v>
      </c>
      <c r="J7121" s="75">
        <v>389.40199999999999</v>
      </c>
      <c r="K7121" s="75">
        <v>320.68399999999997</v>
      </c>
      <c r="L7121" s="76">
        <v>71.829000000000008</v>
      </c>
      <c r="M7121" s="75">
        <v>412.30799999999999</v>
      </c>
      <c r="N7121" s="75">
        <v>412.30799999999999</v>
      </c>
      <c r="O7121" s="75">
        <v>412.30799999999999</v>
      </c>
      <c r="P7121" s="77">
        <v>71.829000000000008</v>
      </c>
      <c r="Q7121" s="77">
        <v>426.05160000000001</v>
      </c>
    </row>
    <row r="7122" spans="1:17" x14ac:dyDescent="0.2">
      <c r="A7122" s="19">
        <v>42423053</v>
      </c>
      <c r="B7122" s="19" t="s">
        <v>4727</v>
      </c>
      <c r="C7122" s="72"/>
      <c r="D7122" s="73">
        <v>70.5</v>
      </c>
      <c r="E7122" s="74">
        <v>0</v>
      </c>
      <c r="G7122" s="75">
        <v>0</v>
      </c>
      <c r="H7122" s="75">
        <v>314.64690000000002</v>
      </c>
      <c r="I7122" s="75">
        <v>304.49700000000001</v>
      </c>
      <c r="J7122" s="75">
        <v>287.58049999999997</v>
      </c>
      <c r="K7122" s="75">
        <v>236.83099999999996</v>
      </c>
      <c r="L7122" s="76">
        <v>0</v>
      </c>
      <c r="M7122" s="75">
        <v>304.49700000000001</v>
      </c>
      <c r="N7122" s="75">
        <v>304.49700000000001</v>
      </c>
      <c r="O7122" s="75">
        <v>304.49700000000001</v>
      </c>
      <c r="P7122" s="77">
        <v>0</v>
      </c>
      <c r="Q7122" s="77">
        <v>314.64690000000002</v>
      </c>
    </row>
    <row r="7123" spans="1:17" x14ac:dyDescent="0.2">
      <c r="A7123" s="19">
        <v>42423061</v>
      </c>
      <c r="B7123" s="19" t="s">
        <v>4759</v>
      </c>
      <c r="C7123" s="72"/>
      <c r="D7123" s="73">
        <v>32</v>
      </c>
      <c r="E7123" s="74">
        <v>0</v>
      </c>
      <c r="G7123" s="75">
        <v>0</v>
      </c>
      <c r="H7123" s="75">
        <v>291.55500000000001</v>
      </c>
      <c r="I7123" s="75">
        <v>282.15000000000003</v>
      </c>
      <c r="J7123" s="75">
        <v>266.47499999999997</v>
      </c>
      <c r="K7123" s="75">
        <v>219.45</v>
      </c>
      <c r="L7123" s="76">
        <v>0</v>
      </c>
      <c r="M7123" s="75">
        <v>282.15000000000003</v>
      </c>
      <c r="N7123" s="75">
        <v>282.15000000000003</v>
      </c>
      <c r="O7123" s="75">
        <v>282.15000000000003</v>
      </c>
      <c r="P7123" s="77">
        <v>0</v>
      </c>
      <c r="Q7123" s="77">
        <v>291.55500000000001</v>
      </c>
    </row>
    <row r="7124" spans="1:17" x14ac:dyDescent="0.2">
      <c r="A7124" s="19">
        <v>42423079</v>
      </c>
      <c r="B7124" s="19" t="s">
        <v>1150</v>
      </c>
      <c r="C7124" s="72"/>
      <c r="D7124" s="73">
        <v>53</v>
      </c>
      <c r="E7124" s="74">
        <v>0</v>
      </c>
      <c r="G7124" s="75">
        <v>0</v>
      </c>
      <c r="H7124" s="75">
        <v>314.64690000000002</v>
      </c>
      <c r="I7124" s="75">
        <v>304.49700000000001</v>
      </c>
      <c r="J7124" s="75">
        <v>287.58049999999997</v>
      </c>
      <c r="K7124" s="75">
        <v>236.83099999999996</v>
      </c>
      <c r="L7124" s="76">
        <v>0</v>
      </c>
      <c r="M7124" s="75">
        <v>304.49700000000001</v>
      </c>
      <c r="N7124" s="75">
        <v>304.49700000000001</v>
      </c>
      <c r="O7124" s="75">
        <v>304.49700000000001</v>
      </c>
      <c r="P7124" s="77">
        <v>0</v>
      </c>
      <c r="Q7124" s="77">
        <v>314.64690000000002</v>
      </c>
    </row>
    <row r="7125" spans="1:17" x14ac:dyDescent="0.2">
      <c r="A7125" s="19">
        <v>42423087</v>
      </c>
      <c r="B7125" s="19" t="s">
        <v>190</v>
      </c>
      <c r="C7125" s="72"/>
      <c r="D7125" s="73">
        <v>4.5</v>
      </c>
      <c r="E7125" s="74">
        <v>0</v>
      </c>
      <c r="G7125" s="75">
        <v>0</v>
      </c>
      <c r="H7125" s="75">
        <v>291.55500000000001</v>
      </c>
      <c r="I7125" s="75">
        <v>282.15000000000003</v>
      </c>
      <c r="J7125" s="75">
        <v>266.47499999999997</v>
      </c>
      <c r="K7125" s="75">
        <v>219.45</v>
      </c>
      <c r="L7125" s="76">
        <v>0</v>
      </c>
      <c r="M7125" s="75">
        <v>282.15000000000003</v>
      </c>
      <c r="N7125" s="75">
        <v>282.15000000000003</v>
      </c>
      <c r="O7125" s="75">
        <v>282.15000000000003</v>
      </c>
      <c r="P7125" s="77">
        <v>0</v>
      </c>
      <c r="Q7125" s="77">
        <v>291.55500000000001</v>
      </c>
    </row>
    <row r="7126" spans="1:17" x14ac:dyDescent="0.2">
      <c r="A7126" s="19">
        <v>42423087</v>
      </c>
      <c r="B7126" s="19" t="s">
        <v>190</v>
      </c>
      <c r="C7126" s="72"/>
      <c r="D7126" s="73">
        <v>4.5</v>
      </c>
      <c r="E7126" s="74">
        <v>0</v>
      </c>
      <c r="G7126" s="75">
        <v>0</v>
      </c>
      <c r="H7126" s="75">
        <v>314.64690000000002</v>
      </c>
      <c r="I7126" s="75">
        <v>304.49700000000001</v>
      </c>
      <c r="J7126" s="75">
        <v>287.58049999999997</v>
      </c>
      <c r="K7126" s="75">
        <v>236.83099999999996</v>
      </c>
      <c r="L7126" s="76">
        <v>0</v>
      </c>
      <c r="M7126" s="75">
        <v>304.49700000000001</v>
      </c>
      <c r="N7126" s="75">
        <v>304.49700000000001</v>
      </c>
      <c r="O7126" s="75">
        <v>304.49700000000001</v>
      </c>
      <c r="P7126" s="77">
        <v>0</v>
      </c>
      <c r="Q7126" s="77">
        <v>314.64690000000002</v>
      </c>
    </row>
    <row r="7127" spans="1:17" x14ac:dyDescent="0.2">
      <c r="A7127" s="19">
        <v>42423087</v>
      </c>
      <c r="B7127" s="19" t="s">
        <v>190</v>
      </c>
      <c r="C7127" s="72"/>
      <c r="D7127" s="73">
        <v>4.5</v>
      </c>
      <c r="E7127" s="74">
        <v>0</v>
      </c>
      <c r="G7127" s="75">
        <v>0</v>
      </c>
      <c r="H7127" s="75">
        <v>291.55500000000001</v>
      </c>
      <c r="I7127" s="75">
        <v>282.15000000000003</v>
      </c>
      <c r="J7127" s="75">
        <v>266.47499999999997</v>
      </c>
      <c r="K7127" s="75">
        <v>219.45</v>
      </c>
      <c r="L7127" s="76">
        <v>0</v>
      </c>
      <c r="M7127" s="75">
        <v>282.15000000000003</v>
      </c>
      <c r="N7127" s="75">
        <v>282.15000000000003</v>
      </c>
      <c r="O7127" s="75">
        <v>282.15000000000003</v>
      </c>
      <c r="P7127" s="77">
        <v>0</v>
      </c>
      <c r="Q7127" s="77">
        <v>291.55500000000001</v>
      </c>
    </row>
    <row r="7128" spans="1:17" x14ac:dyDescent="0.2">
      <c r="A7128" s="19">
        <v>42423087</v>
      </c>
      <c r="B7128" s="19" t="s">
        <v>190</v>
      </c>
      <c r="C7128" s="72"/>
      <c r="D7128" s="73">
        <v>4.5</v>
      </c>
      <c r="E7128" s="74">
        <v>0</v>
      </c>
      <c r="G7128" s="75">
        <v>0</v>
      </c>
      <c r="H7128" s="75">
        <v>314.64690000000002</v>
      </c>
      <c r="I7128" s="75">
        <v>304.49700000000001</v>
      </c>
      <c r="J7128" s="75">
        <v>287.58049999999997</v>
      </c>
      <c r="K7128" s="75">
        <v>236.83099999999996</v>
      </c>
      <c r="L7128" s="76">
        <v>0</v>
      </c>
      <c r="M7128" s="75">
        <v>304.49700000000001</v>
      </c>
      <c r="N7128" s="75">
        <v>304.49700000000001</v>
      </c>
      <c r="O7128" s="75">
        <v>304.49700000000001</v>
      </c>
      <c r="P7128" s="77">
        <v>0</v>
      </c>
      <c r="Q7128" s="77">
        <v>314.64690000000002</v>
      </c>
    </row>
    <row r="7129" spans="1:17" x14ac:dyDescent="0.2">
      <c r="A7129" s="19">
        <v>42422659</v>
      </c>
      <c r="B7129" s="19" t="s">
        <v>1190</v>
      </c>
      <c r="C7129" s="72"/>
      <c r="D7129" s="73">
        <v>48.25</v>
      </c>
      <c r="E7129" s="74">
        <v>0</v>
      </c>
      <c r="G7129" s="75">
        <v>0</v>
      </c>
      <c r="H7129" s="75">
        <v>291.55500000000001</v>
      </c>
      <c r="I7129" s="75">
        <v>282.15000000000003</v>
      </c>
      <c r="J7129" s="75">
        <v>266.47499999999997</v>
      </c>
      <c r="K7129" s="75">
        <v>219.45</v>
      </c>
      <c r="L7129" s="76">
        <v>0</v>
      </c>
      <c r="M7129" s="75">
        <v>282.15000000000003</v>
      </c>
      <c r="N7129" s="75">
        <v>282.15000000000003</v>
      </c>
      <c r="O7129" s="75">
        <v>282.15000000000003</v>
      </c>
      <c r="P7129" s="77">
        <v>0</v>
      </c>
      <c r="Q7129" s="77">
        <v>291.55500000000001</v>
      </c>
    </row>
    <row r="7130" spans="1:17" x14ac:dyDescent="0.2">
      <c r="A7130" s="19">
        <v>30101083</v>
      </c>
      <c r="B7130" s="19" t="s">
        <v>3819</v>
      </c>
      <c r="C7130" s="72"/>
      <c r="D7130" s="73">
        <v>64.75</v>
      </c>
      <c r="E7130" s="74">
        <v>0</v>
      </c>
      <c r="G7130" s="75">
        <v>0</v>
      </c>
      <c r="H7130" s="75">
        <v>314.64690000000002</v>
      </c>
      <c r="I7130" s="75">
        <v>304.49700000000001</v>
      </c>
      <c r="J7130" s="75">
        <v>287.58049999999997</v>
      </c>
      <c r="K7130" s="75">
        <v>236.83099999999996</v>
      </c>
      <c r="L7130" s="76">
        <v>0</v>
      </c>
      <c r="M7130" s="75">
        <v>304.49700000000001</v>
      </c>
      <c r="N7130" s="75">
        <v>304.49700000000001</v>
      </c>
      <c r="O7130" s="75">
        <v>304.49700000000001</v>
      </c>
      <c r="P7130" s="77">
        <v>0</v>
      </c>
      <c r="Q7130" s="77">
        <v>314.64690000000002</v>
      </c>
    </row>
    <row r="7131" spans="1:17" x14ac:dyDescent="0.2">
      <c r="A7131" s="19">
        <v>30101091</v>
      </c>
      <c r="B7131" s="19" t="s">
        <v>3820</v>
      </c>
      <c r="C7131" s="72"/>
      <c r="D7131" s="73">
        <v>16.5</v>
      </c>
      <c r="E7131" s="74">
        <v>0</v>
      </c>
      <c r="G7131" s="75">
        <v>0</v>
      </c>
      <c r="H7131" s="75">
        <v>291.55500000000001</v>
      </c>
      <c r="I7131" s="75">
        <v>282.15000000000003</v>
      </c>
      <c r="J7131" s="75">
        <v>266.47499999999997</v>
      </c>
      <c r="K7131" s="75">
        <v>219.45</v>
      </c>
      <c r="L7131" s="76">
        <v>0</v>
      </c>
      <c r="M7131" s="75">
        <v>282.15000000000003</v>
      </c>
      <c r="N7131" s="75">
        <v>282.15000000000003</v>
      </c>
      <c r="O7131" s="75">
        <v>282.15000000000003</v>
      </c>
      <c r="P7131" s="77">
        <v>0</v>
      </c>
      <c r="Q7131" s="77">
        <v>291.55500000000001</v>
      </c>
    </row>
    <row r="7132" spans="1:17" x14ac:dyDescent="0.2">
      <c r="A7132" s="19">
        <v>42423095</v>
      </c>
      <c r="B7132" s="19" t="s">
        <v>1334</v>
      </c>
      <c r="C7132" s="20">
        <v>95992</v>
      </c>
      <c r="D7132" s="73">
        <v>96.5</v>
      </c>
      <c r="E7132" s="74">
        <v>0</v>
      </c>
      <c r="G7132" s="75">
        <v>0</v>
      </c>
      <c r="H7132" s="75">
        <v>356.49689999999998</v>
      </c>
      <c r="I7132" s="75">
        <v>344.99700000000001</v>
      </c>
      <c r="J7132" s="75">
        <v>325.83049999999997</v>
      </c>
      <c r="K7132" s="75">
        <v>268.33099999999996</v>
      </c>
      <c r="L7132" s="76">
        <v>0</v>
      </c>
      <c r="M7132" s="75">
        <v>344.99700000000001</v>
      </c>
      <c r="N7132" s="75">
        <v>344.99700000000001</v>
      </c>
      <c r="O7132" s="75">
        <v>344.99700000000001</v>
      </c>
      <c r="P7132" s="77">
        <v>0</v>
      </c>
      <c r="Q7132" s="77">
        <v>356.49689999999998</v>
      </c>
    </row>
    <row r="7133" spans="1:17" x14ac:dyDescent="0.2">
      <c r="A7133" s="19">
        <v>30100705</v>
      </c>
      <c r="B7133" s="19" t="s">
        <v>4541</v>
      </c>
      <c r="C7133" s="72"/>
      <c r="D7133" s="73">
        <v>114.25</v>
      </c>
      <c r="E7133" s="74">
        <v>0</v>
      </c>
      <c r="G7133" s="75">
        <v>0</v>
      </c>
      <c r="H7133" s="75">
        <v>291.55500000000001</v>
      </c>
      <c r="I7133" s="75">
        <v>282.15000000000003</v>
      </c>
      <c r="J7133" s="75">
        <v>266.47499999999997</v>
      </c>
      <c r="K7133" s="75">
        <v>219.45</v>
      </c>
      <c r="L7133" s="76">
        <v>0</v>
      </c>
      <c r="M7133" s="75">
        <v>282.15000000000003</v>
      </c>
      <c r="N7133" s="75">
        <v>282.15000000000003</v>
      </c>
      <c r="O7133" s="75">
        <v>282.15000000000003</v>
      </c>
      <c r="P7133" s="77">
        <v>0</v>
      </c>
      <c r="Q7133" s="77">
        <v>291.55500000000001</v>
      </c>
    </row>
    <row r="7134" spans="1:17" x14ac:dyDescent="0.2">
      <c r="A7134" s="19">
        <v>30100713</v>
      </c>
      <c r="B7134" s="19" t="s">
        <v>4539</v>
      </c>
      <c r="C7134" s="72"/>
      <c r="D7134" s="73">
        <v>164.5</v>
      </c>
      <c r="E7134" s="74">
        <v>0</v>
      </c>
      <c r="G7134" s="75">
        <v>0</v>
      </c>
      <c r="H7134" s="75">
        <v>314.64690000000002</v>
      </c>
      <c r="I7134" s="75">
        <v>304.49700000000001</v>
      </c>
      <c r="J7134" s="75">
        <v>287.58049999999997</v>
      </c>
      <c r="K7134" s="75">
        <v>236.83099999999996</v>
      </c>
      <c r="L7134" s="76">
        <v>0</v>
      </c>
      <c r="M7134" s="75">
        <v>304.49700000000001</v>
      </c>
      <c r="N7134" s="75">
        <v>304.49700000000001</v>
      </c>
      <c r="O7134" s="75">
        <v>304.49700000000001</v>
      </c>
      <c r="P7134" s="77">
        <v>0</v>
      </c>
      <c r="Q7134" s="77">
        <v>314.64690000000002</v>
      </c>
    </row>
    <row r="7135" spans="1:17" x14ac:dyDescent="0.2">
      <c r="A7135" s="19">
        <v>30100721</v>
      </c>
      <c r="B7135" s="19" t="s">
        <v>4537</v>
      </c>
      <c r="C7135" s="72"/>
      <c r="D7135" s="73">
        <v>164.5</v>
      </c>
      <c r="E7135" s="74">
        <v>0</v>
      </c>
      <c r="G7135" s="75">
        <v>0</v>
      </c>
      <c r="H7135" s="75">
        <v>291.55500000000001</v>
      </c>
      <c r="I7135" s="75">
        <v>282.15000000000003</v>
      </c>
      <c r="J7135" s="75">
        <v>266.47499999999997</v>
      </c>
      <c r="K7135" s="75">
        <v>219.45</v>
      </c>
      <c r="L7135" s="76">
        <v>0</v>
      </c>
      <c r="M7135" s="75">
        <v>282.15000000000003</v>
      </c>
      <c r="N7135" s="75">
        <v>282.15000000000003</v>
      </c>
      <c r="O7135" s="75">
        <v>282.15000000000003</v>
      </c>
      <c r="P7135" s="77">
        <v>0</v>
      </c>
      <c r="Q7135" s="77">
        <v>291.55500000000001</v>
      </c>
    </row>
    <row r="7136" spans="1:17" x14ac:dyDescent="0.2">
      <c r="A7136" s="19">
        <v>30100739</v>
      </c>
      <c r="B7136" s="19" t="s">
        <v>4540</v>
      </c>
      <c r="C7136" s="72"/>
      <c r="D7136" s="73">
        <v>25.5</v>
      </c>
      <c r="E7136" s="74">
        <v>0</v>
      </c>
      <c r="G7136" s="75">
        <v>0</v>
      </c>
      <c r="H7136" s="75">
        <v>314.64690000000002</v>
      </c>
      <c r="I7136" s="75">
        <v>304.49700000000001</v>
      </c>
      <c r="J7136" s="75">
        <v>287.58049999999997</v>
      </c>
      <c r="K7136" s="75">
        <v>236.83099999999996</v>
      </c>
      <c r="L7136" s="76">
        <v>0</v>
      </c>
      <c r="M7136" s="75">
        <v>304.49700000000001</v>
      </c>
      <c r="N7136" s="75">
        <v>304.49700000000001</v>
      </c>
      <c r="O7136" s="75">
        <v>304.49700000000001</v>
      </c>
      <c r="P7136" s="77">
        <v>0</v>
      </c>
      <c r="Q7136" s="77">
        <v>314.64690000000002</v>
      </c>
    </row>
    <row r="7137" spans="1:17" x14ac:dyDescent="0.2">
      <c r="A7137" s="19">
        <v>30100747</v>
      </c>
      <c r="B7137" s="19" t="s">
        <v>4538</v>
      </c>
      <c r="C7137" s="72"/>
      <c r="D7137" s="73">
        <v>25.5</v>
      </c>
      <c r="E7137" s="74">
        <v>0</v>
      </c>
      <c r="G7137" s="75">
        <v>0</v>
      </c>
      <c r="H7137" s="75">
        <v>291.55500000000001</v>
      </c>
      <c r="I7137" s="75">
        <v>282.15000000000003</v>
      </c>
      <c r="J7137" s="75">
        <v>266.47499999999997</v>
      </c>
      <c r="K7137" s="75">
        <v>219.45</v>
      </c>
      <c r="L7137" s="76">
        <v>0</v>
      </c>
      <c r="M7137" s="75">
        <v>282.15000000000003</v>
      </c>
      <c r="N7137" s="75">
        <v>282.15000000000003</v>
      </c>
      <c r="O7137" s="75">
        <v>282.15000000000003</v>
      </c>
      <c r="P7137" s="77">
        <v>0</v>
      </c>
      <c r="Q7137" s="77">
        <v>291.55500000000001</v>
      </c>
    </row>
    <row r="7138" spans="1:17" x14ac:dyDescent="0.2">
      <c r="A7138" s="19">
        <v>30100754</v>
      </c>
      <c r="B7138" s="19" t="s">
        <v>4536</v>
      </c>
      <c r="C7138" s="72"/>
      <c r="D7138" s="73">
        <v>25.5</v>
      </c>
      <c r="E7138" s="74">
        <v>0</v>
      </c>
      <c r="G7138" s="75">
        <v>0</v>
      </c>
      <c r="H7138" s="75">
        <v>314.64690000000002</v>
      </c>
      <c r="I7138" s="75">
        <v>304.49700000000001</v>
      </c>
      <c r="J7138" s="75">
        <v>287.58049999999997</v>
      </c>
      <c r="K7138" s="75">
        <v>236.83099999999996</v>
      </c>
      <c r="L7138" s="76">
        <v>0</v>
      </c>
      <c r="M7138" s="75">
        <v>304.49700000000001</v>
      </c>
      <c r="N7138" s="75">
        <v>304.49700000000001</v>
      </c>
      <c r="O7138" s="75">
        <v>304.49700000000001</v>
      </c>
      <c r="P7138" s="77">
        <v>0</v>
      </c>
      <c r="Q7138" s="77">
        <v>314.64690000000002</v>
      </c>
    </row>
    <row r="7139" spans="1:17" x14ac:dyDescent="0.2">
      <c r="A7139" s="19">
        <v>30100762</v>
      </c>
      <c r="B7139" s="19" t="s">
        <v>3817</v>
      </c>
      <c r="C7139" s="72"/>
      <c r="D7139" s="73">
        <v>18.25</v>
      </c>
      <c r="E7139" s="74">
        <v>0</v>
      </c>
      <c r="G7139" s="75">
        <v>0</v>
      </c>
      <c r="H7139" s="75">
        <v>291.55500000000001</v>
      </c>
      <c r="I7139" s="75">
        <v>282.15000000000003</v>
      </c>
      <c r="J7139" s="75">
        <v>266.47499999999997</v>
      </c>
      <c r="K7139" s="75">
        <v>219.45</v>
      </c>
      <c r="L7139" s="76">
        <v>0</v>
      </c>
      <c r="M7139" s="75">
        <v>282.15000000000003</v>
      </c>
      <c r="N7139" s="75">
        <v>282.15000000000003</v>
      </c>
      <c r="O7139" s="75">
        <v>282.15000000000003</v>
      </c>
      <c r="P7139" s="77">
        <v>0</v>
      </c>
      <c r="Q7139" s="77">
        <v>291.55500000000001</v>
      </c>
    </row>
    <row r="7140" spans="1:17" x14ac:dyDescent="0.2">
      <c r="A7140" s="19">
        <v>30100770</v>
      </c>
      <c r="B7140" s="19" t="s">
        <v>3818</v>
      </c>
      <c r="C7140" s="72"/>
      <c r="D7140" s="73">
        <v>10.25</v>
      </c>
      <c r="E7140" s="74">
        <v>0</v>
      </c>
      <c r="G7140" s="75">
        <v>0</v>
      </c>
      <c r="H7140" s="75">
        <v>0</v>
      </c>
      <c r="I7140" s="75">
        <v>0</v>
      </c>
      <c r="J7140" s="75">
        <v>0</v>
      </c>
      <c r="K7140" s="75">
        <v>0</v>
      </c>
      <c r="L7140" s="76">
        <v>0</v>
      </c>
      <c r="M7140" s="75">
        <v>0</v>
      </c>
      <c r="N7140" s="75">
        <v>0</v>
      </c>
      <c r="O7140" s="75">
        <v>0</v>
      </c>
      <c r="P7140" s="77">
        <v>0</v>
      </c>
      <c r="Q7140" s="77">
        <v>0</v>
      </c>
    </row>
    <row r="7141" spans="1:17" x14ac:dyDescent="0.2">
      <c r="A7141" s="19">
        <v>30100788</v>
      </c>
      <c r="B7141" s="19" t="s">
        <v>3484</v>
      </c>
      <c r="C7141" s="72"/>
      <c r="D7141" s="73">
        <v>15.75</v>
      </c>
      <c r="E7141" s="74">
        <v>0</v>
      </c>
      <c r="G7141" s="75">
        <v>0</v>
      </c>
      <c r="H7141" s="75">
        <v>291.55500000000001</v>
      </c>
      <c r="I7141" s="75">
        <v>282.15000000000003</v>
      </c>
      <c r="J7141" s="75">
        <v>266.47499999999997</v>
      </c>
      <c r="K7141" s="75">
        <v>219.45</v>
      </c>
      <c r="L7141" s="76">
        <v>0</v>
      </c>
      <c r="M7141" s="75">
        <v>282.15000000000003</v>
      </c>
      <c r="N7141" s="75">
        <v>282.15000000000003</v>
      </c>
      <c r="O7141" s="75">
        <v>282.15000000000003</v>
      </c>
      <c r="P7141" s="77">
        <v>0</v>
      </c>
      <c r="Q7141" s="77">
        <v>291.55500000000001</v>
      </c>
    </row>
    <row r="7142" spans="1:17" x14ac:dyDescent="0.2">
      <c r="A7142" s="19">
        <v>30100796</v>
      </c>
      <c r="B7142" s="19" t="s">
        <v>4326</v>
      </c>
      <c r="C7142" s="72"/>
      <c r="D7142" s="73">
        <v>15</v>
      </c>
      <c r="E7142" s="74">
        <v>0</v>
      </c>
      <c r="G7142" s="75">
        <v>0</v>
      </c>
      <c r="H7142" s="75">
        <v>830.02500000000009</v>
      </c>
      <c r="I7142" s="75">
        <v>803.25</v>
      </c>
      <c r="J7142" s="75">
        <v>758.625</v>
      </c>
      <c r="K7142" s="75">
        <v>624.75</v>
      </c>
      <c r="L7142" s="76">
        <v>0</v>
      </c>
      <c r="M7142" s="75">
        <v>803.25</v>
      </c>
      <c r="N7142" s="75">
        <v>803.25</v>
      </c>
      <c r="O7142" s="75">
        <v>803.25</v>
      </c>
      <c r="P7142" s="77">
        <v>0</v>
      </c>
      <c r="Q7142" s="77">
        <v>830.02500000000009</v>
      </c>
    </row>
    <row r="7143" spans="1:17" x14ac:dyDescent="0.2">
      <c r="A7143" s="19">
        <v>42422220</v>
      </c>
      <c r="B7143" s="19" t="s">
        <v>3499</v>
      </c>
      <c r="C7143" s="72"/>
      <c r="D7143" s="73">
        <v>1.25</v>
      </c>
      <c r="E7143" s="74">
        <v>0</v>
      </c>
      <c r="G7143" s="75">
        <v>0</v>
      </c>
      <c r="H7143" s="75">
        <v>830.02500000000009</v>
      </c>
      <c r="I7143" s="75">
        <v>803.25</v>
      </c>
      <c r="J7143" s="75">
        <v>758.625</v>
      </c>
      <c r="K7143" s="75">
        <v>624.75</v>
      </c>
      <c r="L7143" s="76">
        <v>0</v>
      </c>
      <c r="M7143" s="75">
        <v>803.25</v>
      </c>
      <c r="N7143" s="75">
        <v>803.25</v>
      </c>
      <c r="O7143" s="75">
        <v>803.25</v>
      </c>
      <c r="P7143" s="77">
        <v>0</v>
      </c>
      <c r="Q7143" s="77">
        <v>830.02500000000009</v>
      </c>
    </row>
    <row r="7144" spans="1:17" x14ac:dyDescent="0.2">
      <c r="A7144" s="19">
        <v>42422238</v>
      </c>
      <c r="B7144" s="19" t="s">
        <v>3500</v>
      </c>
      <c r="C7144" s="72"/>
      <c r="D7144" s="73">
        <v>116.75</v>
      </c>
      <c r="E7144" s="74">
        <v>0</v>
      </c>
      <c r="G7144" s="75">
        <v>0</v>
      </c>
      <c r="H7144" s="75">
        <v>414.76140000000004</v>
      </c>
      <c r="I7144" s="75">
        <v>401.38200000000001</v>
      </c>
      <c r="J7144" s="75">
        <v>379.08300000000003</v>
      </c>
      <c r="K7144" s="75">
        <v>312.18599999999998</v>
      </c>
      <c r="L7144" s="76">
        <v>0</v>
      </c>
      <c r="M7144" s="75">
        <v>401.38200000000001</v>
      </c>
      <c r="N7144" s="75">
        <v>401.38200000000001</v>
      </c>
      <c r="O7144" s="75">
        <v>401.38200000000001</v>
      </c>
      <c r="P7144" s="77">
        <v>0</v>
      </c>
      <c r="Q7144" s="77">
        <v>414.76140000000004</v>
      </c>
    </row>
    <row r="7145" spans="1:17" x14ac:dyDescent="0.2">
      <c r="A7145" s="19">
        <v>42423103</v>
      </c>
      <c r="B7145" s="19" t="s">
        <v>5600</v>
      </c>
      <c r="C7145" s="72" t="s">
        <v>5601</v>
      </c>
      <c r="D7145" s="73">
        <v>133.75</v>
      </c>
      <c r="E7145" s="74">
        <v>0</v>
      </c>
      <c r="G7145" s="75">
        <v>0</v>
      </c>
      <c r="H7145" s="75">
        <v>410.74380000000002</v>
      </c>
      <c r="I7145" s="75">
        <v>397.49400000000003</v>
      </c>
      <c r="J7145" s="75">
        <v>375.411</v>
      </c>
      <c r="K7145" s="75">
        <v>309.16199999999998</v>
      </c>
      <c r="L7145" s="76">
        <v>0</v>
      </c>
      <c r="M7145" s="75">
        <v>397.49400000000003</v>
      </c>
      <c r="N7145" s="75">
        <v>397.49400000000003</v>
      </c>
      <c r="O7145" s="75">
        <v>397.49400000000003</v>
      </c>
      <c r="P7145" s="77">
        <v>0</v>
      </c>
      <c r="Q7145" s="77">
        <v>410.74380000000002</v>
      </c>
    </row>
    <row r="7146" spans="1:17" x14ac:dyDescent="0.2">
      <c r="A7146" s="19">
        <v>42423111</v>
      </c>
      <c r="B7146" s="19" t="s">
        <v>5602</v>
      </c>
      <c r="C7146" s="72" t="s">
        <v>5603</v>
      </c>
      <c r="D7146" s="73">
        <v>72.75</v>
      </c>
      <c r="E7146" s="74">
        <v>0</v>
      </c>
      <c r="G7146" s="75">
        <v>0</v>
      </c>
      <c r="H7146" s="75">
        <v>380.60250000000002</v>
      </c>
      <c r="I7146" s="75">
        <v>368.32499999999999</v>
      </c>
      <c r="J7146" s="75">
        <v>347.86250000000001</v>
      </c>
      <c r="K7146" s="75">
        <v>286.47499999999997</v>
      </c>
      <c r="L7146" s="76">
        <v>0</v>
      </c>
      <c r="M7146" s="75">
        <v>368.32499999999999</v>
      </c>
      <c r="N7146" s="75">
        <v>368.32499999999999</v>
      </c>
      <c r="O7146" s="75">
        <v>368.32499999999999</v>
      </c>
      <c r="P7146" s="77">
        <v>0</v>
      </c>
      <c r="Q7146" s="77">
        <v>380.60250000000002</v>
      </c>
    </row>
    <row r="7147" spans="1:17" x14ac:dyDescent="0.2">
      <c r="A7147" s="19">
        <v>42423129</v>
      </c>
      <c r="B7147" s="19" t="s">
        <v>5604</v>
      </c>
      <c r="C7147" s="72" t="s">
        <v>5605</v>
      </c>
      <c r="D7147" s="73">
        <v>50.25</v>
      </c>
      <c r="E7147" s="74">
        <v>0</v>
      </c>
      <c r="G7147" s="75">
        <v>0</v>
      </c>
      <c r="H7147" s="75">
        <v>429.81810000000002</v>
      </c>
      <c r="I7147" s="75">
        <v>415.95300000000003</v>
      </c>
      <c r="J7147" s="75">
        <v>392.84449999999998</v>
      </c>
      <c r="K7147" s="75">
        <v>323.51900000000001</v>
      </c>
      <c r="L7147" s="76">
        <v>0</v>
      </c>
      <c r="M7147" s="75">
        <v>415.95300000000003</v>
      </c>
      <c r="N7147" s="75">
        <v>415.95300000000003</v>
      </c>
      <c r="O7147" s="75">
        <v>415.95300000000003</v>
      </c>
      <c r="P7147" s="77">
        <v>0</v>
      </c>
      <c r="Q7147" s="77">
        <v>429.81810000000002</v>
      </c>
    </row>
    <row r="7148" spans="1:17" x14ac:dyDescent="0.2">
      <c r="A7148" s="19">
        <v>42423137</v>
      </c>
      <c r="B7148" s="19" t="s">
        <v>5606</v>
      </c>
      <c r="C7148" s="72" t="s">
        <v>5607</v>
      </c>
      <c r="D7148" s="73">
        <v>83.25</v>
      </c>
      <c r="E7148" s="74">
        <v>0</v>
      </c>
      <c r="G7148" s="75">
        <v>0</v>
      </c>
      <c r="H7148" s="75">
        <v>398.27250000000004</v>
      </c>
      <c r="I7148" s="75">
        <v>385.42500000000001</v>
      </c>
      <c r="J7148" s="75">
        <v>364.01249999999999</v>
      </c>
      <c r="K7148" s="75">
        <v>299.77499999999998</v>
      </c>
      <c r="L7148" s="76">
        <v>0</v>
      </c>
      <c r="M7148" s="75">
        <v>385.42500000000001</v>
      </c>
      <c r="N7148" s="75">
        <v>385.42500000000001</v>
      </c>
      <c r="O7148" s="75">
        <v>385.42500000000001</v>
      </c>
      <c r="P7148" s="77">
        <v>0</v>
      </c>
      <c r="Q7148" s="77">
        <v>398.27250000000004</v>
      </c>
    </row>
    <row r="7149" spans="1:17" x14ac:dyDescent="0.2">
      <c r="A7149" s="19">
        <v>42423145</v>
      </c>
      <c r="B7149" s="19" t="s">
        <v>5608</v>
      </c>
      <c r="C7149" s="72" t="s">
        <v>5609</v>
      </c>
      <c r="D7149" s="73">
        <v>114.5</v>
      </c>
      <c r="E7149" s="74">
        <v>0</v>
      </c>
      <c r="G7149" s="75">
        <v>0</v>
      </c>
      <c r="H7149" s="75">
        <v>429.81810000000002</v>
      </c>
      <c r="I7149" s="75">
        <v>415.95300000000003</v>
      </c>
      <c r="J7149" s="75">
        <v>392.84449999999998</v>
      </c>
      <c r="K7149" s="75">
        <v>323.51900000000001</v>
      </c>
      <c r="L7149" s="76">
        <v>0</v>
      </c>
      <c r="M7149" s="75">
        <v>415.95300000000003</v>
      </c>
      <c r="N7149" s="75">
        <v>415.95300000000003</v>
      </c>
      <c r="O7149" s="75">
        <v>415.95300000000003</v>
      </c>
      <c r="P7149" s="77">
        <v>0</v>
      </c>
      <c r="Q7149" s="77">
        <v>429.81810000000002</v>
      </c>
    </row>
    <row r="7150" spans="1:17" x14ac:dyDescent="0.2">
      <c r="A7150" s="19">
        <v>43907310</v>
      </c>
      <c r="B7150" s="19" t="s">
        <v>5610</v>
      </c>
      <c r="C7150" s="72" t="s">
        <v>5611</v>
      </c>
      <c r="D7150" s="73">
        <v>511</v>
      </c>
      <c r="E7150" s="74">
        <v>0</v>
      </c>
      <c r="G7150" s="75">
        <v>0</v>
      </c>
      <c r="H7150" s="75">
        <v>410.74380000000002</v>
      </c>
      <c r="I7150" s="75">
        <v>397.49400000000003</v>
      </c>
      <c r="J7150" s="75">
        <v>375.411</v>
      </c>
      <c r="K7150" s="75">
        <v>309.16199999999998</v>
      </c>
      <c r="L7150" s="76">
        <v>0</v>
      </c>
      <c r="M7150" s="75">
        <v>397.49400000000003</v>
      </c>
      <c r="N7150" s="75">
        <v>397.49400000000003</v>
      </c>
      <c r="O7150" s="75">
        <v>397.49400000000003</v>
      </c>
      <c r="P7150" s="77">
        <v>0</v>
      </c>
      <c r="Q7150" s="77">
        <v>410.74380000000002</v>
      </c>
    </row>
    <row r="7151" spans="1:17" x14ac:dyDescent="0.2">
      <c r="A7151" s="19">
        <v>43907328</v>
      </c>
      <c r="B7151" s="19" t="s">
        <v>5612</v>
      </c>
      <c r="C7151" s="72" t="s">
        <v>5613</v>
      </c>
      <c r="D7151" s="73">
        <v>52.75</v>
      </c>
      <c r="E7151" s="74">
        <v>0</v>
      </c>
      <c r="G7151" s="75">
        <v>0</v>
      </c>
      <c r="H7151" s="75">
        <v>410.74380000000002</v>
      </c>
      <c r="I7151" s="75">
        <v>397.49400000000003</v>
      </c>
      <c r="J7151" s="75">
        <v>375.411</v>
      </c>
      <c r="K7151" s="75">
        <v>309.16199999999998</v>
      </c>
      <c r="L7151" s="76">
        <v>0</v>
      </c>
      <c r="M7151" s="75">
        <v>397.49400000000003</v>
      </c>
      <c r="N7151" s="75">
        <v>397.49400000000003</v>
      </c>
      <c r="O7151" s="75">
        <v>397.49400000000003</v>
      </c>
      <c r="P7151" s="77">
        <v>0</v>
      </c>
      <c r="Q7151" s="77">
        <v>410.74380000000002</v>
      </c>
    </row>
    <row r="7152" spans="1:17" x14ac:dyDescent="0.2">
      <c r="A7152" s="19">
        <v>43907336</v>
      </c>
      <c r="B7152" s="19" t="s">
        <v>5614</v>
      </c>
      <c r="C7152" s="72" t="s">
        <v>5615</v>
      </c>
      <c r="D7152" s="73">
        <v>465.5</v>
      </c>
      <c r="E7152" s="74">
        <v>0</v>
      </c>
      <c r="G7152" s="75">
        <v>0</v>
      </c>
      <c r="H7152" s="75">
        <v>380.60250000000002</v>
      </c>
      <c r="I7152" s="75">
        <v>368.32499999999999</v>
      </c>
      <c r="J7152" s="75">
        <v>347.86250000000001</v>
      </c>
      <c r="K7152" s="75">
        <v>286.47499999999997</v>
      </c>
      <c r="L7152" s="76">
        <v>0</v>
      </c>
      <c r="M7152" s="75">
        <v>368.32499999999999</v>
      </c>
      <c r="N7152" s="75">
        <v>368.32499999999999</v>
      </c>
      <c r="O7152" s="75">
        <v>368.32499999999999</v>
      </c>
      <c r="P7152" s="77">
        <v>0</v>
      </c>
      <c r="Q7152" s="77">
        <v>380.60250000000002</v>
      </c>
    </row>
    <row r="7153" spans="1:17" x14ac:dyDescent="0.2">
      <c r="A7153" s="19">
        <v>43907344</v>
      </c>
      <c r="B7153" s="19" t="s">
        <v>5616</v>
      </c>
      <c r="C7153" s="72" t="s">
        <v>5617</v>
      </c>
      <c r="D7153" s="73">
        <v>128.25</v>
      </c>
      <c r="E7153" s="74">
        <v>0</v>
      </c>
      <c r="G7153" s="75">
        <v>0</v>
      </c>
      <c r="H7153" s="75">
        <v>429.81810000000002</v>
      </c>
      <c r="I7153" s="75">
        <v>415.95300000000003</v>
      </c>
      <c r="J7153" s="75">
        <v>392.84449999999998</v>
      </c>
      <c r="K7153" s="75">
        <v>323.51900000000001</v>
      </c>
      <c r="L7153" s="76">
        <v>0</v>
      </c>
      <c r="M7153" s="75">
        <v>415.95300000000003</v>
      </c>
      <c r="N7153" s="75">
        <v>415.95300000000003</v>
      </c>
      <c r="O7153" s="75">
        <v>415.95300000000003</v>
      </c>
      <c r="P7153" s="77">
        <v>0</v>
      </c>
      <c r="Q7153" s="77">
        <v>429.81810000000002</v>
      </c>
    </row>
    <row r="7154" spans="1:17" x14ac:dyDescent="0.2">
      <c r="A7154" s="19">
        <v>43907351</v>
      </c>
      <c r="B7154" s="19" t="s">
        <v>5618</v>
      </c>
      <c r="C7154" s="72" t="s">
        <v>5619</v>
      </c>
      <c r="D7154" s="73">
        <v>167</v>
      </c>
      <c r="E7154" s="74">
        <v>0</v>
      </c>
      <c r="G7154" s="75">
        <v>0</v>
      </c>
      <c r="H7154" s="75">
        <v>398.27250000000004</v>
      </c>
      <c r="I7154" s="75">
        <v>385.42500000000001</v>
      </c>
      <c r="J7154" s="75">
        <v>364.01249999999999</v>
      </c>
      <c r="K7154" s="75">
        <v>299.77499999999998</v>
      </c>
      <c r="L7154" s="76">
        <v>0</v>
      </c>
      <c r="M7154" s="75">
        <v>385.42500000000001</v>
      </c>
      <c r="N7154" s="75">
        <v>385.42500000000001</v>
      </c>
      <c r="O7154" s="75">
        <v>385.42500000000001</v>
      </c>
      <c r="P7154" s="77">
        <v>0</v>
      </c>
      <c r="Q7154" s="77">
        <v>398.27250000000004</v>
      </c>
    </row>
    <row r="7155" spans="1:17" x14ac:dyDescent="0.2">
      <c r="A7155" s="19">
        <v>43907369</v>
      </c>
      <c r="B7155" s="19" t="s">
        <v>5620</v>
      </c>
      <c r="C7155" s="72" t="s">
        <v>5621</v>
      </c>
      <c r="D7155" s="73">
        <v>117</v>
      </c>
      <c r="E7155" s="74">
        <v>0</v>
      </c>
      <c r="G7155" s="75">
        <v>0</v>
      </c>
      <c r="H7155" s="75">
        <v>429.81810000000002</v>
      </c>
      <c r="I7155" s="75">
        <v>415.95300000000003</v>
      </c>
      <c r="J7155" s="75">
        <v>392.84449999999998</v>
      </c>
      <c r="K7155" s="75">
        <v>323.51900000000001</v>
      </c>
      <c r="L7155" s="76">
        <v>0</v>
      </c>
      <c r="M7155" s="75">
        <v>415.95300000000003</v>
      </c>
      <c r="N7155" s="75">
        <v>415.95300000000003</v>
      </c>
      <c r="O7155" s="75">
        <v>415.95300000000003</v>
      </c>
      <c r="P7155" s="77">
        <v>0</v>
      </c>
      <c r="Q7155" s="77">
        <v>429.81810000000002</v>
      </c>
    </row>
    <row r="7156" spans="1:17" x14ac:dyDescent="0.2">
      <c r="A7156" s="19">
        <v>43907377</v>
      </c>
      <c r="B7156" s="19" t="s">
        <v>5622</v>
      </c>
      <c r="C7156" s="72" t="s">
        <v>5623</v>
      </c>
      <c r="D7156" s="73">
        <v>122.5</v>
      </c>
      <c r="E7156" s="74">
        <v>0</v>
      </c>
      <c r="G7156" s="75">
        <v>0</v>
      </c>
      <c r="H7156" s="75">
        <v>398.27250000000004</v>
      </c>
      <c r="I7156" s="75">
        <v>385.42500000000001</v>
      </c>
      <c r="J7156" s="75">
        <v>364.01249999999999</v>
      </c>
      <c r="K7156" s="75">
        <v>299.77499999999998</v>
      </c>
      <c r="L7156" s="76">
        <v>0</v>
      </c>
      <c r="M7156" s="75">
        <v>385.42500000000001</v>
      </c>
      <c r="N7156" s="75">
        <v>385.42500000000001</v>
      </c>
      <c r="O7156" s="75">
        <v>385.42500000000001</v>
      </c>
      <c r="P7156" s="77">
        <v>0</v>
      </c>
      <c r="Q7156" s="77">
        <v>398.27250000000004</v>
      </c>
    </row>
    <row r="7157" spans="1:17" x14ac:dyDescent="0.2">
      <c r="A7157" s="19">
        <v>43907385</v>
      </c>
      <c r="B7157" s="19" t="s">
        <v>5624</v>
      </c>
      <c r="C7157" s="72" t="s">
        <v>5625</v>
      </c>
      <c r="D7157" s="73">
        <v>73</v>
      </c>
      <c r="E7157" s="74">
        <v>0</v>
      </c>
      <c r="G7157" s="75">
        <v>1.931098</v>
      </c>
      <c r="H7157" s="75">
        <v>4.1105999999999998</v>
      </c>
      <c r="I7157" s="75">
        <v>3.9780000000000006</v>
      </c>
      <c r="J7157" s="75">
        <v>3.7569999999999997</v>
      </c>
      <c r="K7157" s="75">
        <v>3.0939999999999999</v>
      </c>
      <c r="L7157" s="74" t="s">
        <v>674</v>
      </c>
      <c r="M7157" s="75">
        <v>3.9780000000000006</v>
      </c>
      <c r="N7157" s="75">
        <v>3.9780000000000006</v>
      </c>
      <c r="O7157" s="75">
        <v>3.9780000000000006</v>
      </c>
      <c r="P7157" s="75">
        <v>1.931098</v>
      </c>
      <c r="Q7157" s="75">
        <v>4.1105999999999998</v>
      </c>
    </row>
    <row r="7158" spans="1:17" x14ac:dyDescent="0.2">
      <c r="A7158" s="19">
        <v>41511767</v>
      </c>
      <c r="B7158" s="19" t="s">
        <v>2423</v>
      </c>
      <c r="C7158" s="72"/>
      <c r="D7158" s="73">
        <v>10.75</v>
      </c>
      <c r="E7158" s="74">
        <v>0</v>
      </c>
      <c r="G7158" s="75">
        <v>145.93976999999998</v>
      </c>
      <c r="H7158" s="75">
        <v>617.70600000000013</v>
      </c>
      <c r="I7158" s="75">
        <v>597.78000000000009</v>
      </c>
      <c r="J7158" s="75">
        <v>564.57000000000005</v>
      </c>
      <c r="K7158" s="75">
        <v>464.94</v>
      </c>
      <c r="L7158" s="76">
        <v>213.66</v>
      </c>
      <c r="M7158" s="75">
        <v>597.78000000000009</v>
      </c>
      <c r="N7158" s="75">
        <v>597.78000000000009</v>
      </c>
      <c r="O7158" s="75">
        <v>597.78000000000009</v>
      </c>
      <c r="P7158" s="77">
        <v>145.93976999999998</v>
      </c>
      <c r="Q7158" s="77">
        <v>617.70600000000013</v>
      </c>
    </row>
    <row r="7159" spans="1:17" x14ac:dyDescent="0.2">
      <c r="A7159" s="19">
        <v>41511775</v>
      </c>
      <c r="B7159" s="19" t="s">
        <v>4525</v>
      </c>
      <c r="C7159" s="72"/>
      <c r="D7159" s="73">
        <v>10</v>
      </c>
      <c r="E7159" s="74">
        <v>0</v>
      </c>
      <c r="G7159" s="75">
        <v>39.102550000000001</v>
      </c>
      <c r="H7159" s="75">
        <v>83.234999999999999</v>
      </c>
      <c r="I7159" s="75">
        <v>80.550000000000011</v>
      </c>
      <c r="J7159" s="75">
        <v>76.075000000000003</v>
      </c>
      <c r="K7159" s="75">
        <v>62.65</v>
      </c>
      <c r="L7159" s="74" t="s">
        <v>674</v>
      </c>
      <c r="M7159" s="75">
        <v>80.550000000000011</v>
      </c>
      <c r="N7159" s="75">
        <v>80.550000000000011</v>
      </c>
      <c r="O7159" s="75">
        <v>80.550000000000011</v>
      </c>
      <c r="P7159" s="75">
        <v>39.102550000000001</v>
      </c>
      <c r="Q7159" s="75">
        <v>83.234999999999999</v>
      </c>
    </row>
    <row r="7160" spans="1:17" x14ac:dyDescent="0.2">
      <c r="A7160" s="19">
        <v>41511783</v>
      </c>
      <c r="B7160" s="19" t="s">
        <v>1282</v>
      </c>
      <c r="C7160" s="72"/>
      <c r="D7160" s="73">
        <v>12</v>
      </c>
      <c r="E7160" s="74">
        <v>0</v>
      </c>
      <c r="G7160" s="75">
        <v>142.78765799999999</v>
      </c>
      <c r="H7160" s="75">
        <v>303.94260000000003</v>
      </c>
      <c r="I7160" s="75">
        <v>294.13800000000003</v>
      </c>
      <c r="J7160" s="75">
        <v>277.79699999999997</v>
      </c>
      <c r="K7160" s="75">
        <v>228.77399999999997</v>
      </c>
      <c r="L7160" s="74" t="s">
        <v>674</v>
      </c>
      <c r="M7160" s="75">
        <v>294.13800000000003</v>
      </c>
      <c r="N7160" s="75">
        <v>294.13800000000003</v>
      </c>
      <c r="O7160" s="75">
        <v>294.13800000000003</v>
      </c>
      <c r="P7160" s="75">
        <v>142.78765799999999</v>
      </c>
      <c r="Q7160" s="75">
        <v>303.94260000000003</v>
      </c>
    </row>
    <row r="7161" spans="1:17" x14ac:dyDescent="0.2">
      <c r="A7161" s="19">
        <v>43600022</v>
      </c>
      <c r="B7161" s="19" t="s">
        <v>3952</v>
      </c>
      <c r="C7161" s="72"/>
      <c r="D7161" s="73">
        <v>120.25</v>
      </c>
      <c r="E7161" s="74">
        <v>0</v>
      </c>
      <c r="G7161" s="75">
        <v>312.48638</v>
      </c>
      <c r="H7161" s="75">
        <v>293.68470000000002</v>
      </c>
      <c r="I7161" s="75">
        <v>284.21100000000001</v>
      </c>
      <c r="J7161" s="75">
        <v>268.42150000000004</v>
      </c>
      <c r="K7161" s="75">
        <v>221.053</v>
      </c>
      <c r="L7161" s="76">
        <v>127.42020000000001</v>
      </c>
      <c r="M7161" s="75">
        <v>284.21100000000001</v>
      </c>
      <c r="N7161" s="75">
        <v>284.21100000000001</v>
      </c>
      <c r="O7161" s="75">
        <v>284.21100000000001</v>
      </c>
      <c r="P7161" s="77">
        <v>127.42020000000001</v>
      </c>
      <c r="Q7161" s="77">
        <v>312.48638</v>
      </c>
    </row>
    <row r="7162" spans="1:17" x14ac:dyDescent="0.2">
      <c r="A7162" s="19">
        <v>43600121</v>
      </c>
      <c r="B7162" s="19" t="s">
        <v>1275</v>
      </c>
      <c r="C7162" s="72"/>
      <c r="D7162" s="73">
        <v>41.75</v>
      </c>
      <c r="E7162" s="74">
        <v>0</v>
      </c>
      <c r="G7162" s="75">
        <v>90.202450000000013</v>
      </c>
      <c r="H7162" s="75">
        <v>99.742500000000007</v>
      </c>
      <c r="I7162" s="75">
        <v>96.525000000000006</v>
      </c>
      <c r="J7162" s="75">
        <v>91.162499999999994</v>
      </c>
      <c r="K7162" s="75">
        <v>75.074999999999989</v>
      </c>
      <c r="L7162" s="76">
        <v>71.829000000000008</v>
      </c>
      <c r="M7162" s="75">
        <v>96.525000000000006</v>
      </c>
      <c r="N7162" s="75">
        <v>96.525000000000006</v>
      </c>
      <c r="O7162" s="75">
        <v>96.525000000000006</v>
      </c>
      <c r="P7162" s="77">
        <v>71.829000000000008</v>
      </c>
      <c r="Q7162" s="77">
        <v>99.742500000000007</v>
      </c>
    </row>
    <row r="7163" spans="1:17" x14ac:dyDescent="0.2">
      <c r="A7163" s="19">
        <v>43600170</v>
      </c>
      <c r="B7163" s="19" t="s">
        <v>824</v>
      </c>
      <c r="C7163" s="72"/>
      <c r="D7163" s="73">
        <v>12</v>
      </c>
      <c r="E7163" s="74">
        <v>0</v>
      </c>
      <c r="G7163" s="75">
        <v>90.202450000000013</v>
      </c>
      <c r="H7163" s="75">
        <v>107.6382</v>
      </c>
      <c r="I7163" s="75">
        <v>104.166</v>
      </c>
      <c r="J7163" s="75">
        <v>98.378999999999991</v>
      </c>
      <c r="K7163" s="75">
        <v>81.017999999999986</v>
      </c>
      <c r="L7163" s="76">
        <v>71.829000000000008</v>
      </c>
      <c r="M7163" s="75">
        <v>104.166</v>
      </c>
      <c r="N7163" s="75">
        <v>104.166</v>
      </c>
      <c r="O7163" s="75">
        <v>104.166</v>
      </c>
      <c r="P7163" s="77">
        <v>71.829000000000008</v>
      </c>
      <c r="Q7163" s="77">
        <v>107.6382</v>
      </c>
    </row>
    <row r="7164" spans="1:17" x14ac:dyDescent="0.2">
      <c r="A7164" s="19">
        <v>43600220</v>
      </c>
      <c r="B7164" s="19" t="s">
        <v>1153</v>
      </c>
      <c r="C7164" s="72"/>
      <c r="D7164" s="73">
        <v>8.5</v>
      </c>
      <c r="E7164" s="74">
        <v>0</v>
      </c>
      <c r="G7164" s="75">
        <v>90.202450000000013</v>
      </c>
      <c r="H7164" s="75">
        <v>107.6382</v>
      </c>
      <c r="I7164" s="75">
        <v>104.166</v>
      </c>
      <c r="J7164" s="75">
        <v>98.378999999999991</v>
      </c>
      <c r="K7164" s="75">
        <v>81.017999999999986</v>
      </c>
      <c r="L7164" s="76">
        <v>71.829000000000008</v>
      </c>
      <c r="M7164" s="75">
        <v>104.166</v>
      </c>
      <c r="N7164" s="75">
        <v>104.166</v>
      </c>
      <c r="O7164" s="75">
        <v>104.166</v>
      </c>
      <c r="P7164" s="77">
        <v>71.829000000000008</v>
      </c>
      <c r="Q7164" s="77">
        <v>107.6382</v>
      </c>
    </row>
    <row r="7165" spans="1:17" x14ac:dyDescent="0.2">
      <c r="A7165" s="19">
        <v>43600378</v>
      </c>
      <c r="B7165" s="19" t="s">
        <v>3412</v>
      </c>
      <c r="C7165" s="20">
        <v>99211</v>
      </c>
      <c r="D7165" s="73">
        <v>128</v>
      </c>
      <c r="E7165" s="74">
        <v>0</v>
      </c>
      <c r="G7165" s="75">
        <v>89.175909999999988</v>
      </c>
      <c r="H7165" s="75">
        <v>93</v>
      </c>
      <c r="I7165" s="75">
        <v>90</v>
      </c>
      <c r="J7165" s="75">
        <v>85</v>
      </c>
      <c r="K7165" s="75">
        <v>70</v>
      </c>
      <c r="L7165" s="76">
        <v>71.829000000000008</v>
      </c>
      <c r="M7165" s="75">
        <v>90</v>
      </c>
      <c r="N7165" s="75">
        <v>90</v>
      </c>
      <c r="O7165" s="75">
        <v>90</v>
      </c>
      <c r="P7165" s="77">
        <v>70</v>
      </c>
      <c r="Q7165" s="77">
        <v>93</v>
      </c>
    </row>
    <row r="7166" spans="1:17" x14ac:dyDescent="0.2">
      <c r="A7166" s="19">
        <v>43600386</v>
      </c>
      <c r="B7166" s="19" t="s">
        <v>3413</v>
      </c>
      <c r="C7166" s="72"/>
      <c r="D7166" s="73">
        <v>196.75</v>
      </c>
      <c r="E7166" s="74">
        <v>0</v>
      </c>
      <c r="G7166" s="75">
        <v>89.175909999999988</v>
      </c>
      <c r="H7166" s="75">
        <v>93</v>
      </c>
      <c r="I7166" s="75">
        <v>90</v>
      </c>
      <c r="J7166" s="75">
        <v>85</v>
      </c>
      <c r="K7166" s="75">
        <v>70</v>
      </c>
      <c r="L7166" s="76">
        <v>71.829000000000008</v>
      </c>
      <c r="M7166" s="75">
        <v>90</v>
      </c>
      <c r="N7166" s="75">
        <v>90</v>
      </c>
      <c r="O7166" s="75">
        <v>90</v>
      </c>
      <c r="P7166" s="77">
        <v>70</v>
      </c>
      <c r="Q7166" s="77">
        <v>93</v>
      </c>
    </row>
    <row r="7167" spans="1:17" x14ac:dyDescent="0.2">
      <c r="A7167" s="19">
        <v>43600394</v>
      </c>
      <c r="B7167" s="19" t="s">
        <v>5626</v>
      </c>
      <c r="C7167" s="20">
        <v>99243</v>
      </c>
      <c r="D7167" s="73">
        <v>262.25</v>
      </c>
      <c r="E7167" s="74">
        <v>0</v>
      </c>
      <c r="G7167" s="75">
        <v>89.175909999999988</v>
      </c>
      <c r="H7167" s="75">
        <v>93.911400000000015</v>
      </c>
      <c r="I7167" s="75">
        <v>90.882000000000005</v>
      </c>
      <c r="J7167" s="75">
        <v>85.832999999999998</v>
      </c>
      <c r="K7167" s="75">
        <v>70.685999999999993</v>
      </c>
      <c r="L7167" s="76">
        <v>71.829000000000008</v>
      </c>
      <c r="M7167" s="75">
        <v>90.882000000000005</v>
      </c>
      <c r="N7167" s="75">
        <v>90.882000000000005</v>
      </c>
      <c r="O7167" s="75">
        <v>90.882000000000005</v>
      </c>
      <c r="P7167" s="77">
        <v>70.685999999999993</v>
      </c>
      <c r="Q7167" s="77">
        <v>93.911400000000015</v>
      </c>
    </row>
    <row r="7168" spans="1:17" x14ac:dyDescent="0.2">
      <c r="A7168" s="19">
        <v>43600402</v>
      </c>
      <c r="B7168" s="19" t="s">
        <v>5627</v>
      </c>
      <c r="C7168" s="20">
        <v>99244</v>
      </c>
      <c r="D7168" s="73">
        <v>372.5</v>
      </c>
      <c r="E7168" s="74">
        <v>0</v>
      </c>
      <c r="G7168" s="75">
        <v>81.077649999999991</v>
      </c>
      <c r="H7168" s="75">
        <v>92.070000000000007</v>
      </c>
      <c r="I7168" s="75">
        <v>89.100000000000009</v>
      </c>
      <c r="J7168" s="75">
        <v>84.149999999999991</v>
      </c>
      <c r="K7168" s="75">
        <v>69.3</v>
      </c>
      <c r="L7168" s="76">
        <v>71.829000000000008</v>
      </c>
      <c r="M7168" s="75">
        <v>89.100000000000009</v>
      </c>
      <c r="N7168" s="75">
        <v>89.100000000000009</v>
      </c>
      <c r="O7168" s="75">
        <v>89.100000000000009</v>
      </c>
      <c r="P7168" s="77">
        <v>69.3</v>
      </c>
      <c r="Q7168" s="77">
        <v>92.070000000000007</v>
      </c>
    </row>
    <row r="7169" spans="1:17" x14ac:dyDescent="0.2">
      <c r="A7169" s="19">
        <v>43600410</v>
      </c>
      <c r="B7169" s="19" t="s">
        <v>5628</v>
      </c>
      <c r="C7169" s="20">
        <v>99245</v>
      </c>
      <c r="D7169" s="73">
        <v>478.5</v>
      </c>
      <c r="E7169" s="74">
        <v>0</v>
      </c>
      <c r="G7169" s="75">
        <v>81.077649999999991</v>
      </c>
      <c r="H7169" s="75">
        <v>94.49730000000001</v>
      </c>
      <c r="I7169" s="75">
        <v>91.448999999999998</v>
      </c>
      <c r="J7169" s="75">
        <v>86.368499999999997</v>
      </c>
      <c r="K7169" s="75">
        <v>71.126999999999995</v>
      </c>
      <c r="L7169" s="76">
        <v>71.829000000000008</v>
      </c>
      <c r="M7169" s="75">
        <v>91.448999999999998</v>
      </c>
      <c r="N7169" s="75">
        <v>91.448999999999998</v>
      </c>
      <c r="O7169" s="75">
        <v>91.448999999999998</v>
      </c>
      <c r="P7169" s="77">
        <v>71.126999999999995</v>
      </c>
      <c r="Q7169" s="77">
        <v>94.49730000000001</v>
      </c>
    </row>
    <row r="7170" spans="1:17" x14ac:dyDescent="0.2">
      <c r="A7170" s="19">
        <v>43600428</v>
      </c>
      <c r="B7170" s="19" t="s">
        <v>3905</v>
      </c>
      <c r="C7170" s="20">
        <v>65205</v>
      </c>
      <c r="D7170" s="73">
        <v>203.75</v>
      </c>
      <c r="E7170" s="74">
        <v>133.5265</v>
      </c>
      <c r="G7170" s="75">
        <v>81.077649999999991</v>
      </c>
      <c r="H7170" s="75">
        <v>95.715600000000009</v>
      </c>
      <c r="I7170" s="75">
        <v>92.628</v>
      </c>
      <c r="J7170" s="75">
        <v>87.481999999999999</v>
      </c>
      <c r="K7170" s="75">
        <v>72.043999999999997</v>
      </c>
      <c r="L7170" s="76">
        <v>71.829000000000008</v>
      </c>
      <c r="M7170" s="75">
        <v>92.628</v>
      </c>
      <c r="N7170" s="75">
        <v>92.628</v>
      </c>
      <c r="O7170" s="75">
        <v>92.628</v>
      </c>
      <c r="P7170" s="77">
        <v>71.829000000000008</v>
      </c>
      <c r="Q7170" s="77">
        <v>95.715600000000009</v>
      </c>
    </row>
    <row r="7171" spans="1:17" x14ac:dyDescent="0.2">
      <c r="A7171" s="19">
        <v>43600436</v>
      </c>
      <c r="B7171" s="19" t="s">
        <v>3904</v>
      </c>
      <c r="C7171" s="20">
        <v>65220</v>
      </c>
      <c r="D7171" s="73">
        <v>197.75</v>
      </c>
      <c r="E7171" s="74">
        <v>434.20549999999997</v>
      </c>
      <c r="G7171" s="75">
        <v>88.168379999999999</v>
      </c>
      <c r="H7171" s="75">
        <v>104.625</v>
      </c>
      <c r="I7171" s="75">
        <v>101.25</v>
      </c>
      <c r="J7171" s="75">
        <v>95.625</v>
      </c>
      <c r="K7171" s="75">
        <v>78.75</v>
      </c>
      <c r="L7171" s="76">
        <v>71.829000000000008</v>
      </c>
      <c r="M7171" s="75">
        <v>101.25</v>
      </c>
      <c r="N7171" s="75">
        <v>101.25</v>
      </c>
      <c r="O7171" s="75">
        <v>101.25</v>
      </c>
      <c r="P7171" s="77">
        <v>71.829000000000008</v>
      </c>
      <c r="Q7171" s="77">
        <v>104.625</v>
      </c>
    </row>
    <row r="7172" spans="1:17" x14ac:dyDescent="0.2">
      <c r="A7172" s="19">
        <v>43600444</v>
      </c>
      <c r="B7172" s="19" t="s">
        <v>2691</v>
      </c>
      <c r="C7172" s="20">
        <v>10120</v>
      </c>
      <c r="D7172" s="73">
        <v>208</v>
      </c>
      <c r="E7172" s="74">
        <v>429.03049999999996</v>
      </c>
      <c r="G7172" s="75">
        <v>88.168379999999999</v>
      </c>
      <c r="H7172" s="75">
        <v>106.39200000000001</v>
      </c>
      <c r="I7172" s="75">
        <v>102.96000000000001</v>
      </c>
      <c r="J7172" s="75">
        <v>97.240000000000009</v>
      </c>
      <c r="K7172" s="75">
        <v>80.08</v>
      </c>
      <c r="L7172" s="76">
        <v>71.829000000000008</v>
      </c>
      <c r="M7172" s="75">
        <v>102.96000000000001</v>
      </c>
      <c r="N7172" s="75">
        <v>102.96000000000001</v>
      </c>
      <c r="O7172" s="75">
        <v>102.96000000000001</v>
      </c>
      <c r="P7172" s="77">
        <v>71.829000000000008</v>
      </c>
      <c r="Q7172" s="77">
        <v>106.39200000000001</v>
      </c>
    </row>
    <row r="7173" spans="1:17" x14ac:dyDescent="0.2">
      <c r="A7173" s="19">
        <v>43600451</v>
      </c>
      <c r="B7173" s="19" t="s">
        <v>2690</v>
      </c>
      <c r="C7173" s="20">
        <v>10140</v>
      </c>
      <c r="D7173" s="73">
        <v>249.75</v>
      </c>
      <c r="E7173" s="74">
        <v>1724.4824999999998</v>
      </c>
      <c r="G7173" s="75">
        <v>88.168379999999999</v>
      </c>
      <c r="H7173" s="75">
        <v>104.625</v>
      </c>
      <c r="I7173" s="75">
        <v>101.25</v>
      </c>
      <c r="J7173" s="75">
        <v>95.625</v>
      </c>
      <c r="K7173" s="75">
        <v>78.75</v>
      </c>
      <c r="L7173" s="76">
        <v>71.829000000000008</v>
      </c>
      <c r="M7173" s="75">
        <v>101.25</v>
      </c>
      <c r="N7173" s="75">
        <v>101.25</v>
      </c>
      <c r="O7173" s="75">
        <v>101.25</v>
      </c>
      <c r="P7173" s="77">
        <v>71.829000000000008</v>
      </c>
      <c r="Q7173" s="77">
        <v>104.625</v>
      </c>
    </row>
    <row r="7174" spans="1:17" x14ac:dyDescent="0.2">
      <c r="A7174" s="19">
        <v>43600469</v>
      </c>
      <c r="B7174" s="19" t="s">
        <v>1964</v>
      </c>
      <c r="C7174" s="20">
        <v>16020</v>
      </c>
      <c r="D7174" s="73">
        <v>136.25</v>
      </c>
      <c r="E7174" s="74">
        <v>207.667</v>
      </c>
      <c r="G7174" s="75">
        <v>98.300710000000009</v>
      </c>
      <c r="H7174" s="75">
        <v>109.50750000000001</v>
      </c>
      <c r="I7174" s="75">
        <v>105.97500000000001</v>
      </c>
      <c r="J7174" s="75">
        <v>100.08749999999999</v>
      </c>
      <c r="K7174" s="75">
        <v>82.424999999999997</v>
      </c>
      <c r="L7174" s="76">
        <v>71.829000000000008</v>
      </c>
      <c r="M7174" s="75">
        <v>105.97500000000001</v>
      </c>
      <c r="N7174" s="75">
        <v>105.97500000000001</v>
      </c>
      <c r="O7174" s="75">
        <v>105.97500000000001</v>
      </c>
      <c r="P7174" s="77">
        <v>71.829000000000008</v>
      </c>
      <c r="Q7174" s="77">
        <v>109.50750000000001</v>
      </c>
    </row>
    <row r="7175" spans="1:17" x14ac:dyDescent="0.2">
      <c r="A7175" s="19">
        <v>43600477</v>
      </c>
      <c r="B7175" s="19" t="s">
        <v>1963</v>
      </c>
      <c r="C7175" s="20">
        <v>16025</v>
      </c>
      <c r="D7175" s="73">
        <v>270.5</v>
      </c>
      <c r="E7175" s="74">
        <v>207.667</v>
      </c>
      <c r="G7175" s="75">
        <v>98.300710000000009</v>
      </c>
      <c r="H7175" s="75">
        <v>109.50750000000001</v>
      </c>
      <c r="I7175" s="75">
        <v>105.97500000000001</v>
      </c>
      <c r="J7175" s="75">
        <v>100.08749999999999</v>
      </c>
      <c r="K7175" s="75">
        <v>82.424999999999997</v>
      </c>
      <c r="L7175" s="76">
        <v>71.829000000000008</v>
      </c>
      <c r="M7175" s="75">
        <v>105.97500000000001</v>
      </c>
      <c r="N7175" s="75">
        <v>105.97500000000001</v>
      </c>
      <c r="O7175" s="75">
        <v>105.97500000000001</v>
      </c>
      <c r="P7175" s="77">
        <v>71.829000000000008</v>
      </c>
      <c r="Q7175" s="77">
        <v>109.50750000000001</v>
      </c>
    </row>
    <row r="7176" spans="1:17" x14ac:dyDescent="0.2">
      <c r="A7176" s="19">
        <v>43600485</v>
      </c>
      <c r="B7176" s="19" t="s">
        <v>1962</v>
      </c>
      <c r="C7176" s="20">
        <v>16030</v>
      </c>
      <c r="D7176" s="73">
        <v>308</v>
      </c>
      <c r="E7176" s="74">
        <v>429.03049999999996</v>
      </c>
      <c r="G7176" s="75">
        <v>98.300710000000009</v>
      </c>
      <c r="H7176" s="75">
        <v>109.50750000000001</v>
      </c>
      <c r="I7176" s="75">
        <v>105.97500000000001</v>
      </c>
      <c r="J7176" s="75">
        <v>100.08749999999999</v>
      </c>
      <c r="K7176" s="75">
        <v>82.424999999999997</v>
      </c>
      <c r="L7176" s="76">
        <v>71.829000000000008</v>
      </c>
      <c r="M7176" s="75">
        <v>105.97500000000001</v>
      </c>
      <c r="N7176" s="75">
        <v>105.97500000000001</v>
      </c>
      <c r="O7176" s="75">
        <v>105.97500000000001</v>
      </c>
      <c r="P7176" s="77">
        <v>71.829000000000008</v>
      </c>
      <c r="Q7176" s="77">
        <v>109.50750000000001</v>
      </c>
    </row>
    <row r="7177" spans="1:17" x14ac:dyDescent="0.2">
      <c r="A7177" s="19">
        <v>43600501</v>
      </c>
      <c r="B7177" s="19" t="s">
        <v>1018</v>
      </c>
      <c r="C7177" s="20">
        <v>29130</v>
      </c>
      <c r="D7177" s="73">
        <v>68.75</v>
      </c>
      <c r="E7177" s="74">
        <v>133.5265</v>
      </c>
      <c r="G7177" s="75">
        <v>101.34231000000001</v>
      </c>
      <c r="H7177" s="75">
        <v>105.55500000000001</v>
      </c>
      <c r="I7177" s="75">
        <v>102.15</v>
      </c>
      <c r="J7177" s="75">
        <v>96.474999999999994</v>
      </c>
      <c r="K7177" s="75">
        <v>79.449999999999989</v>
      </c>
      <c r="L7177" s="76">
        <v>71.829000000000008</v>
      </c>
      <c r="M7177" s="75">
        <v>102.15</v>
      </c>
      <c r="N7177" s="75">
        <v>102.15</v>
      </c>
      <c r="O7177" s="75">
        <v>102.15</v>
      </c>
      <c r="P7177" s="77">
        <v>71.829000000000008</v>
      </c>
      <c r="Q7177" s="77">
        <v>105.55500000000001</v>
      </c>
    </row>
    <row r="7178" spans="1:17" x14ac:dyDescent="0.2">
      <c r="A7178" s="19">
        <v>43600535</v>
      </c>
      <c r="B7178" s="19" t="s">
        <v>1123</v>
      </c>
      <c r="C7178" s="20">
        <v>11730</v>
      </c>
      <c r="D7178" s="73">
        <v>221.75</v>
      </c>
      <c r="E7178" s="74">
        <v>207.667</v>
      </c>
      <c r="G7178" s="75">
        <v>101.34231000000001</v>
      </c>
      <c r="H7178" s="75">
        <v>105.55500000000001</v>
      </c>
      <c r="I7178" s="75">
        <v>102.15</v>
      </c>
      <c r="J7178" s="75">
        <v>96.474999999999994</v>
      </c>
      <c r="K7178" s="75">
        <v>79.449999999999989</v>
      </c>
      <c r="L7178" s="76">
        <v>71.829000000000008</v>
      </c>
      <c r="M7178" s="75">
        <v>102.15</v>
      </c>
      <c r="N7178" s="75">
        <v>102.15</v>
      </c>
      <c r="O7178" s="75">
        <v>102.15</v>
      </c>
      <c r="P7178" s="77">
        <v>71.829000000000008</v>
      </c>
      <c r="Q7178" s="77">
        <v>105.55500000000001</v>
      </c>
    </row>
    <row r="7179" spans="1:17" x14ac:dyDescent="0.2">
      <c r="A7179" s="19">
        <v>43600543</v>
      </c>
      <c r="B7179" s="19" t="s">
        <v>1124</v>
      </c>
      <c r="C7179" s="20">
        <v>11732</v>
      </c>
      <c r="D7179" s="73">
        <v>257</v>
      </c>
      <c r="E7179" s="74">
        <v>0</v>
      </c>
      <c r="G7179" s="75">
        <v>101.34231000000001</v>
      </c>
      <c r="H7179" s="75">
        <v>105.55500000000001</v>
      </c>
      <c r="I7179" s="75">
        <v>102.15</v>
      </c>
      <c r="J7179" s="75">
        <v>96.474999999999994</v>
      </c>
      <c r="K7179" s="75">
        <v>79.449999999999989</v>
      </c>
      <c r="L7179" s="76">
        <v>71.829000000000008</v>
      </c>
      <c r="M7179" s="75">
        <v>102.15</v>
      </c>
      <c r="N7179" s="75">
        <v>102.15</v>
      </c>
      <c r="O7179" s="75">
        <v>102.15</v>
      </c>
      <c r="P7179" s="77">
        <v>71.829000000000008</v>
      </c>
      <c r="Q7179" s="77">
        <v>105.55500000000001</v>
      </c>
    </row>
    <row r="7180" spans="1:17" x14ac:dyDescent="0.2">
      <c r="A7180" s="19">
        <v>43600550</v>
      </c>
      <c r="B7180" s="19" t="s">
        <v>1122</v>
      </c>
      <c r="C7180" s="20">
        <v>11732</v>
      </c>
      <c r="D7180" s="73">
        <v>48</v>
      </c>
      <c r="E7180" s="74">
        <v>0</v>
      </c>
      <c r="G7180" s="75">
        <v>79.043579999999992</v>
      </c>
      <c r="H7180" s="75">
        <v>87.1875</v>
      </c>
      <c r="I7180" s="75">
        <v>84.375</v>
      </c>
      <c r="J7180" s="75">
        <v>79.6875</v>
      </c>
      <c r="K7180" s="75">
        <v>65.625</v>
      </c>
      <c r="L7180" s="76">
        <v>71.829000000000008</v>
      </c>
      <c r="M7180" s="75">
        <v>84.375</v>
      </c>
      <c r="N7180" s="75">
        <v>84.375</v>
      </c>
      <c r="O7180" s="75">
        <v>84.375</v>
      </c>
      <c r="P7180" s="77">
        <v>65.625</v>
      </c>
      <c r="Q7180" s="77">
        <v>87.1875</v>
      </c>
    </row>
    <row r="7181" spans="1:17" x14ac:dyDescent="0.2">
      <c r="A7181" s="19">
        <v>43600568</v>
      </c>
      <c r="B7181" s="19" t="s">
        <v>3936</v>
      </c>
      <c r="C7181" s="20">
        <v>11760</v>
      </c>
      <c r="D7181" s="73">
        <v>306</v>
      </c>
      <c r="E7181" s="74">
        <v>668.09249999999997</v>
      </c>
      <c r="G7181" s="75">
        <v>79.043579999999992</v>
      </c>
      <c r="H7181" s="75">
        <v>94.088100000000011</v>
      </c>
      <c r="I7181" s="75">
        <v>91.052999999999997</v>
      </c>
      <c r="J7181" s="75">
        <v>85.994500000000002</v>
      </c>
      <c r="K7181" s="75">
        <v>70.819000000000003</v>
      </c>
      <c r="L7181" s="76">
        <v>71.829000000000008</v>
      </c>
      <c r="M7181" s="75">
        <v>91.052999999999997</v>
      </c>
      <c r="N7181" s="75">
        <v>91.052999999999997</v>
      </c>
      <c r="O7181" s="75">
        <v>91.052999999999997</v>
      </c>
      <c r="P7181" s="77">
        <v>70.819000000000003</v>
      </c>
      <c r="Q7181" s="77">
        <v>94.088100000000011</v>
      </c>
    </row>
    <row r="7182" spans="1:17" x14ac:dyDescent="0.2">
      <c r="A7182" s="19">
        <v>43600592</v>
      </c>
      <c r="B7182" s="19" t="s">
        <v>4512</v>
      </c>
      <c r="C7182" s="20">
        <v>99441</v>
      </c>
      <c r="D7182" s="73">
        <v>70.75</v>
      </c>
      <c r="E7182" s="74">
        <v>0</v>
      </c>
      <c r="G7182" s="75">
        <v>79.043579999999992</v>
      </c>
      <c r="H7182" s="75">
        <v>94.088100000000011</v>
      </c>
      <c r="I7182" s="75">
        <v>91.052999999999997</v>
      </c>
      <c r="J7182" s="75">
        <v>85.994500000000002</v>
      </c>
      <c r="K7182" s="75">
        <v>70.819000000000003</v>
      </c>
      <c r="L7182" s="76">
        <v>71.829000000000008</v>
      </c>
      <c r="M7182" s="75">
        <v>91.052999999999997</v>
      </c>
      <c r="N7182" s="75">
        <v>91.052999999999997</v>
      </c>
      <c r="O7182" s="75">
        <v>91.052999999999997</v>
      </c>
      <c r="P7182" s="77">
        <v>70.819000000000003</v>
      </c>
      <c r="Q7182" s="77">
        <v>94.088100000000011</v>
      </c>
    </row>
    <row r="7183" spans="1:17" x14ac:dyDescent="0.2">
      <c r="A7183" s="19">
        <v>43600600</v>
      </c>
      <c r="B7183" s="19" t="s">
        <v>3331</v>
      </c>
      <c r="C7183" s="20">
        <v>99202</v>
      </c>
      <c r="D7183" s="73">
        <v>126</v>
      </c>
      <c r="E7183" s="74">
        <v>0</v>
      </c>
      <c r="G7183" s="75">
        <v>93.244050000000001</v>
      </c>
      <c r="H7183" s="75">
        <v>97.882500000000007</v>
      </c>
      <c r="I7183" s="75">
        <v>94.725000000000009</v>
      </c>
      <c r="J7183" s="75">
        <v>89.462499999999991</v>
      </c>
      <c r="K7183" s="75">
        <v>73.674999999999997</v>
      </c>
      <c r="L7183" s="76">
        <v>71.829000000000008</v>
      </c>
      <c r="M7183" s="75">
        <v>94.725000000000009</v>
      </c>
      <c r="N7183" s="75">
        <v>94.725000000000009</v>
      </c>
      <c r="O7183" s="75">
        <v>94.725000000000009</v>
      </c>
      <c r="P7183" s="77">
        <v>71.829000000000008</v>
      </c>
      <c r="Q7183" s="77">
        <v>97.882500000000007</v>
      </c>
    </row>
    <row r="7184" spans="1:17" x14ac:dyDescent="0.2">
      <c r="A7184" s="19">
        <v>43600618</v>
      </c>
      <c r="B7184" s="19" t="s">
        <v>3339</v>
      </c>
      <c r="C7184" s="20">
        <v>99202</v>
      </c>
      <c r="D7184" s="73">
        <v>164</v>
      </c>
      <c r="E7184" s="74">
        <v>0</v>
      </c>
      <c r="G7184" s="75">
        <v>93.244050000000001</v>
      </c>
      <c r="H7184" s="75">
        <v>99.165900000000008</v>
      </c>
      <c r="I7184" s="75">
        <v>95.966999999999999</v>
      </c>
      <c r="J7184" s="75">
        <v>90.635499999999993</v>
      </c>
      <c r="K7184" s="75">
        <v>74.640999999999991</v>
      </c>
      <c r="L7184" s="76">
        <v>71.829000000000008</v>
      </c>
      <c r="M7184" s="75">
        <v>95.966999999999999</v>
      </c>
      <c r="N7184" s="75">
        <v>95.966999999999999</v>
      </c>
      <c r="O7184" s="75">
        <v>95.966999999999999</v>
      </c>
      <c r="P7184" s="77">
        <v>71.829000000000008</v>
      </c>
      <c r="Q7184" s="77">
        <v>99.165900000000008</v>
      </c>
    </row>
    <row r="7185" spans="1:17" x14ac:dyDescent="0.2">
      <c r="A7185" s="19">
        <v>43600626</v>
      </c>
      <c r="B7185" s="19" t="s">
        <v>3338</v>
      </c>
      <c r="C7185" s="20">
        <v>99204</v>
      </c>
      <c r="D7185" s="73">
        <v>317.25</v>
      </c>
      <c r="E7185" s="74">
        <v>0</v>
      </c>
      <c r="G7185" s="75">
        <v>93.244050000000001</v>
      </c>
      <c r="H7185" s="75">
        <v>99.826200000000014</v>
      </c>
      <c r="I7185" s="75">
        <v>96.606000000000009</v>
      </c>
      <c r="J7185" s="75">
        <v>91.239000000000004</v>
      </c>
      <c r="K7185" s="75">
        <v>75.137999999999991</v>
      </c>
      <c r="L7185" s="76">
        <v>71.829000000000008</v>
      </c>
      <c r="M7185" s="75">
        <v>96.606000000000009</v>
      </c>
      <c r="N7185" s="75">
        <v>96.606000000000009</v>
      </c>
      <c r="O7185" s="75">
        <v>96.606000000000009</v>
      </c>
      <c r="P7185" s="77">
        <v>71.829000000000008</v>
      </c>
      <c r="Q7185" s="77">
        <v>99.826200000000014</v>
      </c>
    </row>
    <row r="7186" spans="1:17" x14ac:dyDescent="0.2">
      <c r="A7186" s="19">
        <v>43600634</v>
      </c>
      <c r="B7186" s="19" t="s">
        <v>2205</v>
      </c>
      <c r="C7186" s="20">
        <v>99211</v>
      </c>
      <c r="D7186" s="73">
        <v>46</v>
      </c>
      <c r="E7186" s="74">
        <v>0</v>
      </c>
      <c r="G7186" s="75">
        <v>82.085179999999994</v>
      </c>
      <c r="H7186" s="75">
        <v>87.1875</v>
      </c>
      <c r="I7186" s="75">
        <v>84.375</v>
      </c>
      <c r="J7186" s="75">
        <v>79.6875</v>
      </c>
      <c r="K7186" s="75">
        <v>65.625</v>
      </c>
      <c r="L7186" s="76">
        <v>71.829000000000008</v>
      </c>
      <c r="M7186" s="75">
        <v>84.375</v>
      </c>
      <c r="N7186" s="75">
        <v>84.375</v>
      </c>
      <c r="O7186" s="75">
        <v>84.375</v>
      </c>
      <c r="P7186" s="77">
        <v>65.625</v>
      </c>
      <c r="Q7186" s="77">
        <v>87.1875</v>
      </c>
    </row>
    <row r="7187" spans="1:17" x14ac:dyDescent="0.2">
      <c r="A7187" s="19">
        <v>43600642</v>
      </c>
      <c r="B7187" s="19" t="s">
        <v>2204</v>
      </c>
      <c r="C7187" s="20">
        <v>99212</v>
      </c>
      <c r="D7187" s="73">
        <v>93.75</v>
      </c>
      <c r="E7187" s="74">
        <v>0</v>
      </c>
      <c r="G7187" s="75">
        <v>82.085179999999994</v>
      </c>
      <c r="H7187" s="75">
        <v>87.1875</v>
      </c>
      <c r="I7187" s="75">
        <v>84.375</v>
      </c>
      <c r="J7187" s="75">
        <v>79.6875</v>
      </c>
      <c r="K7187" s="75">
        <v>65.625</v>
      </c>
      <c r="L7187" s="76">
        <v>71.829000000000008</v>
      </c>
      <c r="M7187" s="75">
        <v>84.375</v>
      </c>
      <c r="N7187" s="75">
        <v>84.375</v>
      </c>
      <c r="O7187" s="75">
        <v>84.375</v>
      </c>
      <c r="P7187" s="77">
        <v>65.625</v>
      </c>
      <c r="Q7187" s="77">
        <v>87.1875</v>
      </c>
    </row>
    <row r="7188" spans="1:17" x14ac:dyDescent="0.2">
      <c r="A7188" s="19">
        <v>43600659</v>
      </c>
      <c r="B7188" s="19" t="s">
        <v>4514</v>
      </c>
      <c r="C7188" s="20">
        <v>99442</v>
      </c>
      <c r="D7188" s="73">
        <v>125</v>
      </c>
      <c r="E7188" s="74">
        <v>0</v>
      </c>
      <c r="G7188" s="75">
        <v>82.085179999999994</v>
      </c>
      <c r="H7188" s="75">
        <v>94.088100000000011</v>
      </c>
      <c r="I7188" s="75">
        <v>91.052999999999997</v>
      </c>
      <c r="J7188" s="75">
        <v>85.994500000000002</v>
      </c>
      <c r="K7188" s="75">
        <v>70.819000000000003</v>
      </c>
      <c r="L7188" s="76">
        <v>71.829000000000008</v>
      </c>
      <c r="M7188" s="75">
        <v>91.052999999999997</v>
      </c>
      <c r="N7188" s="75">
        <v>91.052999999999997</v>
      </c>
      <c r="O7188" s="75">
        <v>91.052999999999997</v>
      </c>
      <c r="P7188" s="77">
        <v>70.819000000000003</v>
      </c>
      <c r="Q7188" s="77">
        <v>94.088100000000011</v>
      </c>
    </row>
    <row r="7189" spans="1:17" x14ac:dyDescent="0.2">
      <c r="A7189" s="19">
        <v>43600667</v>
      </c>
      <c r="B7189" s="19" t="s">
        <v>4513</v>
      </c>
      <c r="C7189" s="20">
        <v>99443</v>
      </c>
      <c r="D7189" s="73">
        <v>179</v>
      </c>
      <c r="E7189" s="74">
        <v>0</v>
      </c>
      <c r="G7189" s="75">
        <v>159.11369999999999</v>
      </c>
      <c r="H7189" s="75">
        <v>174.14250000000001</v>
      </c>
      <c r="I7189" s="75">
        <v>168.52500000000001</v>
      </c>
      <c r="J7189" s="75">
        <v>159.16249999999999</v>
      </c>
      <c r="K7189" s="75">
        <v>131.07499999999999</v>
      </c>
      <c r="L7189" s="76">
        <v>100.872</v>
      </c>
      <c r="M7189" s="75">
        <v>168.52500000000001</v>
      </c>
      <c r="N7189" s="75">
        <v>168.52500000000001</v>
      </c>
      <c r="O7189" s="75">
        <v>168.52500000000001</v>
      </c>
      <c r="P7189" s="77">
        <v>100.872</v>
      </c>
      <c r="Q7189" s="77">
        <v>174.14250000000001</v>
      </c>
    </row>
    <row r="7190" spans="1:17" x14ac:dyDescent="0.2">
      <c r="A7190" s="19">
        <v>43600741</v>
      </c>
      <c r="B7190" s="19" t="s">
        <v>3635</v>
      </c>
      <c r="C7190" s="72"/>
      <c r="D7190" s="73">
        <v>52</v>
      </c>
      <c r="E7190" s="74">
        <v>0</v>
      </c>
      <c r="G7190" s="75">
        <v>86.134309999999999</v>
      </c>
      <c r="H7190" s="75">
        <v>95.092500000000001</v>
      </c>
      <c r="I7190" s="75">
        <v>92.025000000000006</v>
      </c>
      <c r="J7190" s="75">
        <v>86.912499999999994</v>
      </c>
      <c r="K7190" s="75">
        <v>71.574999999999989</v>
      </c>
      <c r="L7190" s="76">
        <v>100.872</v>
      </c>
      <c r="M7190" s="75">
        <v>92.025000000000006</v>
      </c>
      <c r="N7190" s="75">
        <v>92.025000000000006</v>
      </c>
      <c r="O7190" s="75">
        <v>92.025000000000006</v>
      </c>
      <c r="P7190" s="77">
        <v>71.574999999999989</v>
      </c>
      <c r="Q7190" s="77">
        <v>100.872</v>
      </c>
    </row>
    <row r="7191" spans="1:17" x14ac:dyDescent="0.2">
      <c r="A7191" s="19">
        <v>43600758</v>
      </c>
      <c r="B7191" s="19" t="s">
        <v>1516</v>
      </c>
      <c r="C7191" s="72"/>
      <c r="D7191" s="73">
        <v>841.25</v>
      </c>
      <c r="E7191" s="74">
        <v>0</v>
      </c>
      <c r="G7191" s="75">
        <v>99.308240000000012</v>
      </c>
      <c r="H7191" s="75">
        <v>103.69500000000001</v>
      </c>
      <c r="I7191" s="75">
        <v>100.35000000000001</v>
      </c>
      <c r="J7191" s="75">
        <v>94.774999999999991</v>
      </c>
      <c r="K7191" s="75">
        <v>78.05</v>
      </c>
      <c r="L7191" s="76">
        <v>71.829000000000008</v>
      </c>
      <c r="M7191" s="75">
        <v>100.35000000000001</v>
      </c>
      <c r="N7191" s="75">
        <v>100.35000000000001</v>
      </c>
      <c r="O7191" s="75">
        <v>100.35000000000001</v>
      </c>
      <c r="P7191" s="77">
        <v>71.829000000000008</v>
      </c>
      <c r="Q7191" s="77">
        <v>103.69500000000001</v>
      </c>
    </row>
    <row r="7192" spans="1:17" x14ac:dyDescent="0.2">
      <c r="A7192" s="19">
        <v>43600790</v>
      </c>
      <c r="B7192" s="19" t="s">
        <v>1163</v>
      </c>
      <c r="C7192" s="72"/>
      <c r="D7192" s="73">
        <v>166.5</v>
      </c>
      <c r="E7192" s="74">
        <v>0</v>
      </c>
      <c r="G7192" s="75">
        <v>99.308240000000012</v>
      </c>
      <c r="H7192" s="75">
        <v>103.83450000000001</v>
      </c>
      <c r="I7192" s="75">
        <v>100.48500000000001</v>
      </c>
      <c r="J7192" s="75">
        <v>94.902500000000003</v>
      </c>
      <c r="K7192" s="75">
        <v>78.155000000000001</v>
      </c>
      <c r="L7192" s="76">
        <v>71.829000000000008</v>
      </c>
      <c r="M7192" s="75">
        <v>100.48500000000001</v>
      </c>
      <c r="N7192" s="75">
        <v>100.48500000000001</v>
      </c>
      <c r="O7192" s="75">
        <v>100.48500000000001</v>
      </c>
      <c r="P7192" s="77">
        <v>71.829000000000008</v>
      </c>
      <c r="Q7192" s="77">
        <v>103.83450000000001</v>
      </c>
    </row>
    <row r="7193" spans="1:17" x14ac:dyDescent="0.2">
      <c r="A7193" s="19">
        <v>43600808</v>
      </c>
      <c r="B7193" s="19" t="s">
        <v>1063</v>
      </c>
      <c r="C7193" s="20">
        <v>20600</v>
      </c>
      <c r="D7193" s="73">
        <v>158.5</v>
      </c>
      <c r="E7193" s="74">
        <v>312.67349999999993</v>
      </c>
      <c r="G7193" s="75">
        <v>99.308240000000012</v>
      </c>
      <c r="H7193" s="75">
        <v>104.86680000000001</v>
      </c>
      <c r="I7193" s="75">
        <v>101.48400000000001</v>
      </c>
      <c r="J7193" s="75">
        <v>95.846000000000004</v>
      </c>
      <c r="K7193" s="75">
        <v>78.932000000000002</v>
      </c>
      <c r="L7193" s="76">
        <v>71.829000000000008</v>
      </c>
      <c r="M7193" s="75">
        <v>101.48400000000001</v>
      </c>
      <c r="N7193" s="75">
        <v>101.48400000000001</v>
      </c>
      <c r="O7193" s="75">
        <v>101.48400000000001</v>
      </c>
      <c r="P7193" s="77">
        <v>71.829000000000008</v>
      </c>
      <c r="Q7193" s="77">
        <v>104.86680000000001</v>
      </c>
    </row>
    <row r="7194" spans="1:17" x14ac:dyDescent="0.2">
      <c r="A7194" s="19">
        <v>43600816</v>
      </c>
      <c r="B7194" s="19" t="s">
        <v>1061</v>
      </c>
      <c r="C7194" s="20">
        <v>20605</v>
      </c>
      <c r="D7194" s="73">
        <v>174.75</v>
      </c>
      <c r="E7194" s="74">
        <v>312.67349999999993</v>
      </c>
      <c r="G7194" s="75">
        <v>80.051109999999994</v>
      </c>
      <c r="H7194" s="75">
        <v>91.14</v>
      </c>
      <c r="I7194" s="75">
        <v>88.2</v>
      </c>
      <c r="J7194" s="75">
        <v>83.3</v>
      </c>
      <c r="K7194" s="75">
        <v>68.599999999999994</v>
      </c>
      <c r="L7194" s="76">
        <v>71.829000000000008</v>
      </c>
      <c r="M7194" s="75">
        <v>88.2</v>
      </c>
      <c r="N7194" s="75">
        <v>88.2</v>
      </c>
      <c r="O7194" s="75">
        <v>88.2</v>
      </c>
      <c r="P7194" s="77">
        <v>68.599999999999994</v>
      </c>
      <c r="Q7194" s="77">
        <v>91.14</v>
      </c>
    </row>
    <row r="7195" spans="1:17" x14ac:dyDescent="0.2">
      <c r="A7195" s="19">
        <v>43600824</v>
      </c>
      <c r="B7195" s="19" t="s">
        <v>3940</v>
      </c>
      <c r="C7195" s="20">
        <v>12001</v>
      </c>
      <c r="D7195" s="73">
        <v>289.5</v>
      </c>
      <c r="E7195" s="74">
        <v>207.667</v>
      </c>
      <c r="G7195" s="75">
        <v>80.051109999999994</v>
      </c>
      <c r="H7195" s="75">
        <v>90.210000000000008</v>
      </c>
      <c r="I7195" s="75">
        <v>87.3</v>
      </c>
      <c r="J7195" s="75">
        <v>82.45</v>
      </c>
      <c r="K7195" s="75">
        <v>67.899999999999991</v>
      </c>
      <c r="L7195" s="76">
        <v>71.829000000000008</v>
      </c>
      <c r="M7195" s="75">
        <v>87.3</v>
      </c>
      <c r="N7195" s="75">
        <v>87.3</v>
      </c>
      <c r="O7195" s="75">
        <v>87.3</v>
      </c>
      <c r="P7195" s="77">
        <v>67.899999999999991</v>
      </c>
      <c r="Q7195" s="77">
        <v>90.210000000000008</v>
      </c>
    </row>
    <row r="7196" spans="1:17" x14ac:dyDescent="0.2">
      <c r="A7196" s="19">
        <v>43600832</v>
      </c>
      <c r="B7196" s="19" t="s">
        <v>3941</v>
      </c>
      <c r="C7196" s="20">
        <v>12002</v>
      </c>
      <c r="D7196" s="73">
        <v>327.75</v>
      </c>
      <c r="E7196" s="74">
        <v>207.667</v>
      </c>
      <c r="G7196" s="75">
        <v>80.051109999999994</v>
      </c>
      <c r="H7196" s="75">
        <v>98.356800000000007</v>
      </c>
      <c r="I7196" s="75">
        <v>95.184000000000012</v>
      </c>
      <c r="J7196" s="75">
        <v>89.896000000000001</v>
      </c>
      <c r="K7196" s="75">
        <v>74.031999999999996</v>
      </c>
      <c r="L7196" s="76">
        <v>71.829000000000008</v>
      </c>
      <c r="M7196" s="75">
        <v>95.184000000000012</v>
      </c>
      <c r="N7196" s="75">
        <v>95.184000000000012</v>
      </c>
      <c r="O7196" s="75">
        <v>95.184000000000012</v>
      </c>
      <c r="P7196" s="77">
        <v>71.829000000000008</v>
      </c>
      <c r="Q7196" s="77">
        <v>98.356800000000007</v>
      </c>
    </row>
    <row r="7197" spans="1:17" x14ac:dyDescent="0.2">
      <c r="A7197" s="19">
        <v>43600840</v>
      </c>
      <c r="B7197" s="19" t="s">
        <v>3943</v>
      </c>
      <c r="C7197" s="20">
        <v>12004</v>
      </c>
      <c r="D7197" s="73">
        <v>426</v>
      </c>
      <c r="E7197" s="74">
        <v>207.667</v>
      </c>
      <c r="G7197" s="75">
        <v>128.6977</v>
      </c>
      <c r="H7197" s="75">
        <v>139.5</v>
      </c>
      <c r="I7197" s="75">
        <v>135</v>
      </c>
      <c r="J7197" s="75">
        <v>127.5</v>
      </c>
      <c r="K7197" s="75">
        <v>105</v>
      </c>
      <c r="L7197" s="76">
        <v>71.829000000000008</v>
      </c>
      <c r="M7197" s="75">
        <v>135</v>
      </c>
      <c r="N7197" s="75">
        <v>135</v>
      </c>
      <c r="O7197" s="75">
        <v>135</v>
      </c>
      <c r="P7197" s="77">
        <v>71.829000000000008</v>
      </c>
      <c r="Q7197" s="77">
        <v>139.5</v>
      </c>
    </row>
    <row r="7198" spans="1:17" x14ac:dyDescent="0.2">
      <c r="A7198" s="19">
        <v>43600873</v>
      </c>
      <c r="B7198" s="19" t="s">
        <v>3934</v>
      </c>
      <c r="C7198" s="20">
        <v>13100</v>
      </c>
      <c r="D7198" s="73">
        <v>524.25</v>
      </c>
      <c r="E7198" s="74">
        <v>668.09249999999997</v>
      </c>
      <c r="G7198" s="75">
        <v>128.6977</v>
      </c>
      <c r="H7198" s="75">
        <v>141.3972</v>
      </c>
      <c r="I7198" s="75">
        <v>136.83599999999998</v>
      </c>
      <c r="J7198" s="75">
        <v>129.23399999999998</v>
      </c>
      <c r="K7198" s="75">
        <v>106.42799999999998</v>
      </c>
      <c r="L7198" s="76">
        <v>71.829000000000008</v>
      </c>
      <c r="M7198" s="75">
        <v>136.83599999999998</v>
      </c>
      <c r="N7198" s="75">
        <v>136.83599999999998</v>
      </c>
      <c r="O7198" s="75">
        <v>136.83599999999998</v>
      </c>
      <c r="P7198" s="77">
        <v>71.829000000000008</v>
      </c>
      <c r="Q7198" s="77">
        <v>141.3972</v>
      </c>
    </row>
    <row r="7199" spans="1:17" x14ac:dyDescent="0.2">
      <c r="A7199" s="19">
        <v>43600907</v>
      </c>
      <c r="B7199" s="19" t="s">
        <v>2232</v>
      </c>
      <c r="C7199" s="20">
        <v>11740</v>
      </c>
      <c r="D7199" s="73">
        <v>131.25</v>
      </c>
      <c r="E7199" s="74">
        <v>133.5265</v>
      </c>
      <c r="G7199" s="75">
        <v>128.6977</v>
      </c>
      <c r="H7199" s="75">
        <v>141.23910000000001</v>
      </c>
      <c r="I7199" s="75">
        <v>136.68300000000002</v>
      </c>
      <c r="J7199" s="75">
        <v>129.08949999999999</v>
      </c>
      <c r="K7199" s="75">
        <v>106.309</v>
      </c>
      <c r="L7199" s="76">
        <v>71.829000000000008</v>
      </c>
      <c r="M7199" s="75">
        <v>136.68300000000002</v>
      </c>
      <c r="N7199" s="75">
        <v>136.68300000000002</v>
      </c>
      <c r="O7199" s="75">
        <v>136.68300000000002</v>
      </c>
      <c r="P7199" s="77">
        <v>71.829000000000008</v>
      </c>
      <c r="Q7199" s="77">
        <v>141.23910000000001</v>
      </c>
    </row>
    <row r="7200" spans="1:17" x14ac:dyDescent="0.2">
      <c r="A7200" s="19">
        <v>43600980</v>
      </c>
      <c r="B7200" s="19" t="s">
        <v>2549</v>
      </c>
      <c r="C7200" s="20">
        <v>90632</v>
      </c>
      <c r="D7200" s="73">
        <v>98.5</v>
      </c>
      <c r="E7200" s="74">
        <v>0</v>
      </c>
      <c r="G7200" s="75">
        <v>159.11369999999999</v>
      </c>
      <c r="H7200" s="75">
        <v>187.93440000000001</v>
      </c>
      <c r="I7200" s="75">
        <v>181.87200000000001</v>
      </c>
      <c r="J7200" s="75">
        <v>171.768</v>
      </c>
      <c r="K7200" s="75">
        <v>141.45599999999999</v>
      </c>
      <c r="L7200" s="76">
        <v>100.872</v>
      </c>
      <c r="M7200" s="75">
        <v>181.87200000000001</v>
      </c>
      <c r="N7200" s="75">
        <v>181.87200000000001</v>
      </c>
      <c r="O7200" s="75">
        <v>181.87200000000001</v>
      </c>
      <c r="P7200" s="77">
        <v>100.872</v>
      </c>
      <c r="Q7200" s="77">
        <v>187.93440000000001</v>
      </c>
    </row>
    <row r="7201" spans="1:17" x14ac:dyDescent="0.2">
      <c r="A7201" s="19">
        <v>43601038</v>
      </c>
      <c r="B7201" s="19" t="s">
        <v>1486</v>
      </c>
      <c r="C7201" s="20">
        <v>90716</v>
      </c>
      <c r="D7201" s="73">
        <v>142.5</v>
      </c>
      <c r="E7201" s="74">
        <v>0</v>
      </c>
      <c r="G7201" s="75">
        <v>159.11369999999999</v>
      </c>
      <c r="H7201" s="75">
        <v>187.93440000000001</v>
      </c>
      <c r="I7201" s="75">
        <v>181.87200000000001</v>
      </c>
      <c r="J7201" s="75">
        <v>171.768</v>
      </c>
      <c r="K7201" s="75">
        <v>141.45599999999999</v>
      </c>
      <c r="L7201" s="76">
        <v>100.872</v>
      </c>
      <c r="M7201" s="75">
        <v>181.87200000000001</v>
      </c>
      <c r="N7201" s="75">
        <v>181.87200000000001</v>
      </c>
      <c r="O7201" s="75">
        <v>181.87200000000001</v>
      </c>
      <c r="P7201" s="77">
        <v>100.872</v>
      </c>
      <c r="Q7201" s="77">
        <v>187.93440000000001</v>
      </c>
    </row>
    <row r="7202" spans="1:17" x14ac:dyDescent="0.2">
      <c r="A7202" s="19">
        <v>43601137</v>
      </c>
      <c r="B7202" s="19" t="s">
        <v>1562</v>
      </c>
      <c r="C7202" s="72"/>
      <c r="D7202" s="73">
        <v>36.5</v>
      </c>
      <c r="E7202" s="74">
        <v>0</v>
      </c>
      <c r="G7202" s="75">
        <v>113.50871000000001</v>
      </c>
      <c r="H7202" s="75">
        <v>133.6875</v>
      </c>
      <c r="I7202" s="75">
        <v>129.375</v>
      </c>
      <c r="J7202" s="75">
        <v>122.1875</v>
      </c>
      <c r="K7202" s="75">
        <v>100.625</v>
      </c>
      <c r="L7202" s="76">
        <v>100.872</v>
      </c>
      <c r="M7202" s="75">
        <v>129.375</v>
      </c>
      <c r="N7202" s="75">
        <v>129.375</v>
      </c>
      <c r="O7202" s="75">
        <v>129.375</v>
      </c>
      <c r="P7202" s="77">
        <v>100.625</v>
      </c>
      <c r="Q7202" s="77">
        <v>133.6875</v>
      </c>
    </row>
    <row r="7203" spans="1:17" x14ac:dyDescent="0.2">
      <c r="A7203" s="19">
        <v>43601202</v>
      </c>
      <c r="B7203" s="19" t="s">
        <v>1588</v>
      </c>
      <c r="C7203" s="72"/>
      <c r="D7203" s="73">
        <v>208</v>
      </c>
      <c r="E7203" s="74">
        <v>0</v>
      </c>
      <c r="G7203" s="75">
        <v>113.50871000000001</v>
      </c>
      <c r="H7203" s="75">
        <v>133.6875</v>
      </c>
      <c r="I7203" s="75">
        <v>129.375</v>
      </c>
      <c r="J7203" s="75">
        <v>122.1875</v>
      </c>
      <c r="K7203" s="75">
        <v>100.625</v>
      </c>
      <c r="L7203" s="76">
        <v>100.872</v>
      </c>
      <c r="M7203" s="75">
        <v>129.375</v>
      </c>
      <c r="N7203" s="75">
        <v>129.375</v>
      </c>
      <c r="O7203" s="75">
        <v>129.375</v>
      </c>
      <c r="P7203" s="77">
        <v>100.625</v>
      </c>
      <c r="Q7203" s="77">
        <v>133.6875</v>
      </c>
    </row>
    <row r="7204" spans="1:17" x14ac:dyDescent="0.2">
      <c r="A7204" s="19">
        <v>43601574</v>
      </c>
      <c r="B7204" s="19" t="s">
        <v>1154</v>
      </c>
      <c r="C7204" s="72"/>
      <c r="D7204" s="73">
        <v>41.75</v>
      </c>
      <c r="E7204" s="74">
        <v>0</v>
      </c>
      <c r="G7204" s="75">
        <v>113.50871000000001</v>
      </c>
      <c r="H7204" s="75">
        <v>133.6875</v>
      </c>
      <c r="I7204" s="75">
        <v>129.375</v>
      </c>
      <c r="J7204" s="75">
        <v>122.1875</v>
      </c>
      <c r="K7204" s="75">
        <v>100.625</v>
      </c>
      <c r="L7204" s="76">
        <v>100.872</v>
      </c>
      <c r="M7204" s="75">
        <v>129.375</v>
      </c>
      <c r="N7204" s="75">
        <v>129.375</v>
      </c>
      <c r="O7204" s="75">
        <v>129.375</v>
      </c>
      <c r="P7204" s="77">
        <v>100.625</v>
      </c>
      <c r="Q7204" s="77">
        <v>133.6875</v>
      </c>
    </row>
    <row r="7205" spans="1:17" x14ac:dyDescent="0.2">
      <c r="A7205" s="19">
        <v>43601863</v>
      </c>
      <c r="B7205" s="19" t="s">
        <v>3530</v>
      </c>
      <c r="C7205" s="20">
        <v>88164</v>
      </c>
      <c r="D7205" s="73">
        <v>43.75</v>
      </c>
      <c r="E7205" s="74">
        <v>0</v>
      </c>
      <c r="G7205" s="75">
        <v>147.95482999999999</v>
      </c>
      <c r="H7205" s="75">
        <v>164.61</v>
      </c>
      <c r="I7205" s="75">
        <v>159.30000000000001</v>
      </c>
      <c r="J7205" s="75">
        <v>150.44999999999999</v>
      </c>
      <c r="K7205" s="75">
        <v>123.89999999999999</v>
      </c>
      <c r="L7205" s="76">
        <v>100.872</v>
      </c>
      <c r="M7205" s="75">
        <v>159.30000000000001</v>
      </c>
      <c r="N7205" s="75">
        <v>159.30000000000001</v>
      </c>
      <c r="O7205" s="75">
        <v>159.30000000000001</v>
      </c>
      <c r="P7205" s="77">
        <v>100.872</v>
      </c>
      <c r="Q7205" s="77">
        <v>164.61</v>
      </c>
    </row>
    <row r="7206" spans="1:17" x14ac:dyDescent="0.2">
      <c r="A7206" s="19">
        <v>43602309</v>
      </c>
      <c r="B7206" s="19" t="s">
        <v>3642</v>
      </c>
      <c r="C7206" s="72"/>
      <c r="D7206" s="73">
        <v>27.5</v>
      </c>
      <c r="E7206" s="74">
        <v>0</v>
      </c>
      <c r="G7206" s="75">
        <v>147.95482999999999</v>
      </c>
      <c r="H7206" s="75">
        <v>164.61</v>
      </c>
      <c r="I7206" s="75">
        <v>159.30000000000001</v>
      </c>
      <c r="J7206" s="75">
        <v>150.44999999999999</v>
      </c>
      <c r="K7206" s="75">
        <v>123.89999999999999</v>
      </c>
      <c r="L7206" s="76">
        <v>100.872</v>
      </c>
      <c r="M7206" s="75">
        <v>159.30000000000001</v>
      </c>
      <c r="N7206" s="75">
        <v>159.30000000000001</v>
      </c>
      <c r="O7206" s="75">
        <v>159.30000000000001</v>
      </c>
      <c r="P7206" s="77">
        <v>100.872</v>
      </c>
      <c r="Q7206" s="77">
        <v>164.61</v>
      </c>
    </row>
    <row r="7207" spans="1:17" x14ac:dyDescent="0.2">
      <c r="A7207" s="19">
        <v>43602366</v>
      </c>
      <c r="B7207" s="19" t="s">
        <v>2621</v>
      </c>
      <c r="C7207" s="72"/>
      <c r="D7207" s="73">
        <v>183.5</v>
      </c>
      <c r="E7207" s="74">
        <v>0</v>
      </c>
      <c r="G7207" s="75">
        <v>147.95482999999999</v>
      </c>
      <c r="H7207" s="75">
        <v>173.30549999999999</v>
      </c>
      <c r="I7207" s="75">
        <v>167.715</v>
      </c>
      <c r="J7207" s="75">
        <v>158.39749999999998</v>
      </c>
      <c r="K7207" s="75">
        <v>130.44499999999999</v>
      </c>
      <c r="L7207" s="76">
        <v>100.872</v>
      </c>
      <c r="M7207" s="75">
        <v>167.715</v>
      </c>
      <c r="N7207" s="75">
        <v>167.715</v>
      </c>
      <c r="O7207" s="75">
        <v>167.715</v>
      </c>
      <c r="P7207" s="77">
        <v>100.872</v>
      </c>
      <c r="Q7207" s="77">
        <v>173.30549999999999</v>
      </c>
    </row>
    <row r="7208" spans="1:17" x14ac:dyDescent="0.2">
      <c r="A7208" s="19">
        <v>43602697</v>
      </c>
      <c r="B7208" s="19" t="s">
        <v>2331</v>
      </c>
      <c r="C7208" s="72"/>
      <c r="D7208" s="73">
        <v>44.75</v>
      </c>
      <c r="E7208" s="74">
        <v>0</v>
      </c>
      <c r="G7208" s="75">
        <v>90.202450000000013</v>
      </c>
      <c r="H7208" s="75">
        <v>99.742500000000007</v>
      </c>
      <c r="I7208" s="75">
        <v>96.525000000000006</v>
      </c>
      <c r="J7208" s="75">
        <v>91.162499999999994</v>
      </c>
      <c r="K7208" s="75">
        <v>75.074999999999989</v>
      </c>
      <c r="L7208" s="76">
        <v>71.829000000000008</v>
      </c>
      <c r="M7208" s="75">
        <v>96.525000000000006</v>
      </c>
      <c r="N7208" s="75">
        <v>96.525000000000006</v>
      </c>
      <c r="O7208" s="75">
        <v>96.525000000000006</v>
      </c>
      <c r="P7208" s="77">
        <v>71.829000000000008</v>
      </c>
      <c r="Q7208" s="77">
        <v>99.742500000000007</v>
      </c>
    </row>
    <row r="7209" spans="1:17" x14ac:dyDescent="0.2">
      <c r="A7209" s="19">
        <v>43602705</v>
      </c>
      <c r="B7209" s="19" t="s">
        <v>2555</v>
      </c>
      <c r="C7209" s="20">
        <v>90746</v>
      </c>
      <c r="D7209" s="73">
        <v>88.5</v>
      </c>
      <c r="E7209" s="74">
        <v>0</v>
      </c>
      <c r="G7209" s="75">
        <v>90.202450000000013</v>
      </c>
      <c r="H7209" s="75">
        <v>107.6382</v>
      </c>
      <c r="I7209" s="75">
        <v>104.166</v>
      </c>
      <c r="J7209" s="75">
        <v>98.378999999999991</v>
      </c>
      <c r="K7209" s="75">
        <v>81.017999999999986</v>
      </c>
      <c r="L7209" s="76">
        <v>71.829000000000008</v>
      </c>
      <c r="M7209" s="75">
        <v>104.166</v>
      </c>
      <c r="N7209" s="75">
        <v>104.166</v>
      </c>
      <c r="O7209" s="75">
        <v>104.166</v>
      </c>
      <c r="P7209" s="77">
        <v>71.829000000000008</v>
      </c>
      <c r="Q7209" s="77">
        <v>107.6382</v>
      </c>
    </row>
    <row r="7210" spans="1:17" x14ac:dyDescent="0.2">
      <c r="A7210" s="19">
        <v>43602739</v>
      </c>
      <c r="B7210" s="19" t="s">
        <v>4524</v>
      </c>
      <c r="C7210" s="72"/>
      <c r="D7210" s="73">
        <v>36.5</v>
      </c>
      <c r="E7210" s="74">
        <v>0</v>
      </c>
      <c r="G7210" s="75">
        <v>90.202450000000013</v>
      </c>
      <c r="H7210" s="75">
        <v>107.6382</v>
      </c>
      <c r="I7210" s="75">
        <v>104.166</v>
      </c>
      <c r="J7210" s="75">
        <v>98.378999999999991</v>
      </c>
      <c r="K7210" s="75">
        <v>81.017999999999986</v>
      </c>
      <c r="L7210" s="76">
        <v>71.829000000000008</v>
      </c>
      <c r="M7210" s="75">
        <v>104.166</v>
      </c>
      <c r="N7210" s="75">
        <v>104.166</v>
      </c>
      <c r="O7210" s="75">
        <v>104.166</v>
      </c>
      <c r="P7210" s="77">
        <v>71.829000000000008</v>
      </c>
      <c r="Q7210" s="77">
        <v>107.6382</v>
      </c>
    </row>
    <row r="7211" spans="1:17" x14ac:dyDescent="0.2">
      <c r="A7211" s="19">
        <v>43602747</v>
      </c>
      <c r="B7211" s="19" t="s">
        <v>1012</v>
      </c>
      <c r="C7211" s="20">
        <v>86580</v>
      </c>
      <c r="D7211" s="73">
        <v>15.25</v>
      </c>
      <c r="E7211" s="74">
        <v>28.703999999999997</v>
      </c>
      <c r="G7211" s="75">
        <v>89.175909999999988</v>
      </c>
      <c r="H7211" s="75">
        <v>97.882500000000007</v>
      </c>
      <c r="I7211" s="75">
        <v>94.725000000000009</v>
      </c>
      <c r="J7211" s="75">
        <v>89.462499999999991</v>
      </c>
      <c r="K7211" s="75">
        <v>73.674999999999997</v>
      </c>
      <c r="L7211" s="76">
        <v>71.829000000000008</v>
      </c>
      <c r="M7211" s="75">
        <v>94.725000000000009</v>
      </c>
      <c r="N7211" s="75">
        <v>94.725000000000009</v>
      </c>
      <c r="O7211" s="75">
        <v>94.725000000000009</v>
      </c>
      <c r="P7211" s="77">
        <v>71.829000000000008</v>
      </c>
      <c r="Q7211" s="77">
        <v>97.882500000000007</v>
      </c>
    </row>
    <row r="7212" spans="1:17" x14ac:dyDescent="0.2">
      <c r="A7212" s="19">
        <v>43602838</v>
      </c>
      <c r="B7212" s="19" t="s">
        <v>4632</v>
      </c>
      <c r="C7212" s="72"/>
      <c r="D7212" s="73">
        <v>7</v>
      </c>
      <c r="E7212" s="74">
        <v>0</v>
      </c>
      <c r="G7212" s="75">
        <v>89.175909999999988</v>
      </c>
      <c r="H7212" s="75">
        <v>96.561900000000009</v>
      </c>
      <c r="I7212" s="75">
        <v>93.447000000000003</v>
      </c>
      <c r="J7212" s="75">
        <v>88.255499999999998</v>
      </c>
      <c r="K7212" s="75">
        <v>72.680999999999997</v>
      </c>
      <c r="L7212" s="76">
        <v>71.829000000000008</v>
      </c>
      <c r="M7212" s="75">
        <v>93.447000000000003</v>
      </c>
      <c r="N7212" s="75">
        <v>93.447000000000003</v>
      </c>
      <c r="O7212" s="75">
        <v>93.447000000000003</v>
      </c>
      <c r="P7212" s="77">
        <v>71.829000000000008</v>
      </c>
      <c r="Q7212" s="77">
        <v>96.561900000000009</v>
      </c>
    </row>
    <row r="7213" spans="1:17" x14ac:dyDescent="0.2">
      <c r="A7213" s="19">
        <v>43602879</v>
      </c>
      <c r="B7213" s="19" t="s">
        <v>2319</v>
      </c>
      <c r="C7213" s="72"/>
      <c r="D7213" s="73">
        <v>251.75</v>
      </c>
      <c r="E7213" s="74">
        <v>0</v>
      </c>
      <c r="G7213" s="75">
        <v>95.259110000000007</v>
      </c>
      <c r="H7213" s="75">
        <v>103.69500000000001</v>
      </c>
      <c r="I7213" s="75">
        <v>100.35000000000001</v>
      </c>
      <c r="J7213" s="75">
        <v>94.774999999999991</v>
      </c>
      <c r="K7213" s="75">
        <v>78.05</v>
      </c>
      <c r="L7213" s="76">
        <v>71.829000000000008</v>
      </c>
      <c r="M7213" s="75">
        <v>100.35000000000001</v>
      </c>
      <c r="N7213" s="75">
        <v>100.35000000000001</v>
      </c>
      <c r="O7213" s="75">
        <v>100.35000000000001</v>
      </c>
      <c r="P7213" s="77">
        <v>71.829000000000008</v>
      </c>
      <c r="Q7213" s="77">
        <v>103.69500000000001</v>
      </c>
    </row>
    <row r="7214" spans="1:17" x14ac:dyDescent="0.2">
      <c r="A7214" s="19">
        <v>43602887</v>
      </c>
      <c r="B7214" s="19" t="s">
        <v>4773</v>
      </c>
      <c r="C7214" s="72"/>
      <c r="D7214" s="73">
        <v>42.75</v>
      </c>
      <c r="E7214" s="74">
        <v>0</v>
      </c>
      <c r="G7214" s="75">
        <v>95.259110000000007</v>
      </c>
      <c r="H7214" s="75">
        <v>104.00190000000001</v>
      </c>
      <c r="I7214" s="75">
        <v>100.64700000000001</v>
      </c>
      <c r="J7214" s="75">
        <v>95.055499999999995</v>
      </c>
      <c r="K7214" s="75">
        <v>78.280999999999992</v>
      </c>
      <c r="L7214" s="76">
        <v>71.829000000000008</v>
      </c>
      <c r="M7214" s="75">
        <v>100.64700000000001</v>
      </c>
      <c r="N7214" s="75">
        <v>100.64700000000001</v>
      </c>
      <c r="O7214" s="75">
        <v>100.64700000000001</v>
      </c>
      <c r="P7214" s="77">
        <v>71.829000000000008</v>
      </c>
      <c r="Q7214" s="77">
        <v>104.00190000000001</v>
      </c>
    </row>
    <row r="7215" spans="1:17" x14ac:dyDescent="0.2">
      <c r="A7215" s="19">
        <v>43603141</v>
      </c>
      <c r="B7215" s="19" t="s">
        <v>2948</v>
      </c>
      <c r="C7215" s="72"/>
      <c r="D7215" s="73">
        <v>29.75</v>
      </c>
      <c r="E7215" s="74">
        <v>0</v>
      </c>
      <c r="G7215" s="75">
        <v>95.259110000000007</v>
      </c>
      <c r="H7215" s="75">
        <v>104.0484</v>
      </c>
      <c r="I7215" s="75">
        <v>100.69199999999999</v>
      </c>
      <c r="J7215" s="75">
        <v>95.097999999999999</v>
      </c>
      <c r="K7215" s="75">
        <v>78.315999999999988</v>
      </c>
      <c r="L7215" s="76">
        <v>71.829000000000008</v>
      </c>
      <c r="M7215" s="75">
        <v>100.69199999999999</v>
      </c>
      <c r="N7215" s="75">
        <v>100.69199999999999</v>
      </c>
      <c r="O7215" s="75">
        <v>100.69199999999999</v>
      </c>
      <c r="P7215" s="77">
        <v>71.829000000000008</v>
      </c>
      <c r="Q7215" s="77">
        <v>104.0484</v>
      </c>
    </row>
    <row r="7216" spans="1:17" x14ac:dyDescent="0.2">
      <c r="A7216" s="19">
        <v>43603232</v>
      </c>
      <c r="B7216" s="19" t="s">
        <v>3954</v>
      </c>
      <c r="C7216" s="72"/>
      <c r="D7216" s="73">
        <v>36.5</v>
      </c>
      <c r="E7216" s="74">
        <v>0</v>
      </c>
      <c r="G7216" s="75">
        <v>111.47464000000001</v>
      </c>
      <c r="H7216" s="75">
        <v>120.9</v>
      </c>
      <c r="I7216" s="75">
        <v>117</v>
      </c>
      <c r="J7216" s="75">
        <v>110.5</v>
      </c>
      <c r="K7216" s="75">
        <v>91</v>
      </c>
      <c r="L7216" s="76">
        <v>71.829000000000008</v>
      </c>
      <c r="M7216" s="75">
        <v>117</v>
      </c>
      <c r="N7216" s="75">
        <v>117</v>
      </c>
      <c r="O7216" s="75">
        <v>117</v>
      </c>
      <c r="P7216" s="77">
        <v>71.829000000000008</v>
      </c>
      <c r="Q7216" s="77">
        <v>120.9</v>
      </c>
    </row>
    <row r="7217" spans="1:17" x14ac:dyDescent="0.2">
      <c r="A7217" s="19">
        <v>43603588</v>
      </c>
      <c r="B7217" s="19" t="s">
        <v>3546</v>
      </c>
      <c r="C7217" s="72"/>
      <c r="D7217" s="73">
        <v>134.25</v>
      </c>
      <c r="E7217" s="74">
        <v>0</v>
      </c>
      <c r="G7217" s="75">
        <v>111.47464000000001</v>
      </c>
      <c r="H7217" s="75">
        <v>122.7693</v>
      </c>
      <c r="I7217" s="75">
        <v>118.809</v>
      </c>
      <c r="J7217" s="75">
        <v>112.20849999999999</v>
      </c>
      <c r="K7217" s="75">
        <v>92.406999999999982</v>
      </c>
      <c r="L7217" s="76">
        <v>71.829000000000008</v>
      </c>
      <c r="M7217" s="75">
        <v>118.809</v>
      </c>
      <c r="N7217" s="75">
        <v>118.809</v>
      </c>
      <c r="O7217" s="75">
        <v>118.809</v>
      </c>
      <c r="P7217" s="77">
        <v>71.829000000000008</v>
      </c>
      <c r="Q7217" s="77">
        <v>122.7693</v>
      </c>
    </row>
    <row r="7218" spans="1:17" x14ac:dyDescent="0.2">
      <c r="A7218" s="19">
        <v>43603711</v>
      </c>
      <c r="B7218" s="19" t="s">
        <v>1868</v>
      </c>
      <c r="C7218" s="72"/>
      <c r="D7218" s="73">
        <v>71</v>
      </c>
      <c r="E7218" s="74">
        <v>0</v>
      </c>
      <c r="G7218" s="75">
        <v>111.47464000000001</v>
      </c>
      <c r="H7218" s="75">
        <v>122.1183</v>
      </c>
      <c r="I7218" s="75">
        <v>118.179</v>
      </c>
      <c r="J7218" s="75">
        <v>111.6135</v>
      </c>
      <c r="K7218" s="75">
        <v>91.917000000000002</v>
      </c>
      <c r="L7218" s="76">
        <v>71.829000000000008</v>
      </c>
      <c r="M7218" s="75">
        <v>118.179</v>
      </c>
      <c r="N7218" s="75">
        <v>118.179</v>
      </c>
      <c r="O7218" s="75">
        <v>118.179</v>
      </c>
      <c r="P7218" s="77">
        <v>71.829000000000008</v>
      </c>
      <c r="Q7218" s="77">
        <v>122.1183</v>
      </c>
    </row>
    <row r="7219" spans="1:17" x14ac:dyDescent="0.2">
      <c r="A7219" s="19">
        <v>43603737</v>
      </c>
      <c r="B7219" s="19" t="s">
        <v>3341</v>
      </c>
      <c r="C7219" s="20">
        <v>99211</v>
      </c>
      <c r="D7219" s="73">
        <v>101.5</v>
      </c>
      <c r="E7219" s="74">
        <v>0</v>
      </c>
      <c r="G7219" s="75">
        <v>124.64856999999999</v>
      </c>
      <c r="H7219" s="75">
        <v>133.6875</v>
      </c>
      <c r="I7219" s="75">
        <v>129.375</v>
      </c>
      <c r="J7219" s="75">
        <v>122.1875</v>
      </c>
      <c r="K7219" s="75">
        <v>100.625</v>
      </c>
      <c r="L7219" s="76">
        <v>100.872</v>
      </c>
      <c r="M7219" s="75">
        <v>129.375</v>
      </c>
      <c r="N7219" s="75">
        <v>129.375</v>
      </c>
      <c r="O7219" s="75">
        <v>129.375</v>
      </c>
      <c r="P7219" s="77">
        <v>100.625</v>
      </c>
      <c r="Q7219" s="77">
        <v>133.6875</v>
      </c>
    </row>
    <row r="7220" spans="1:17" x14ac:dyDescent="0.2">
      <c r="A7220" s="19">
        <v>43603745</v>
      </c>
      <c r="B7220" s="19" t="s">
        <v>1062</v>
      </c>
      <c r="C7220" s="20">
        <v>20610</v>
      </c>
      <c r="D7220" s="73">
        <v>203</v>
      </c>
      <c r="E7220" s="74">
        <v>312.67349999999993</v>
      </c>
      <c r="G7220" s="75">
        <v>124.64856999999999</v>
      </c>
      <c r="H7220" s="75">
        <v>144.27090000000001</v>
      </c>
      <c r="I7220" s="75">
        <v>139.61699999999999</v>
      </c>
      <c r="J7220" s="75">
        <v>131.8605</v>
      </c>
      <c r="K7220" s="75">
        <v>108.59099999999999</v>
      </c>
      <c r="L7220" s="76">
        <v>100.872</v>
      </c>
      <c r="M7220" s="75">
        <v>139.61699999999999</v>
      </c>
      <c r="N7220" s="75">
        <v>139.61699999999999</v>
      </c>
      <c r="O7220" s="75">
        <v>139.61699999999999</v>
      </c>
      <c r="P7220" s="77">
        <v>100.872</v>
      </c>
      <c r="Q7220" s="77">
        <v>144.27090000000001</v>
      </c>
    </row>
    <row r="7221" spans="1:17" x14ac:dyDescent="0.2">
      <c r="A7221" s="19">
        <v>43603752</v>
      </c>
      <c r="B7221" s="19" t="s">
        <v>1864</v>
      </c>
      <c r="C7221" s="72"/>
      <c r="D7221" s="73">
        <v>25</v>
      </c>
      <c r="E7221" s="74">
        <v>0</v>
      </c>
      <c r="G7221" s="75">
        <v>124.64856999999999</v>
      </c>
      <c r="H7221" s="75">
        <v>144.27090000000001</v>
      </c>
      <c r="I7221" s="75">
        <v>139.61699999999999</v>
      </c>
      <c r="J7221" s="75">
        <v>131.8605</v>
      </c>
      <c r="K7221" s="75">
        <v>108.59099999999999</v>
      </c>
      <c r="L7221" s="76">
        <v>100.872</v>
      </c>
      <c r="M7221" s="75">
        <v>139.61699999999999</v>
      </c>
      <c r="N7221" s="75">
        <v>139.61699999999999</v>
      </c>
      <c r="O7221" s="75">
        <v>139.61699999999999</v>
      </c>
      <c r="P7221" s="77">
        <v>100.872</v>
      </c>
      <c r="Q7221" s="77">
        <v>144.27090000000001</v>
      </c>
    </row>
    <row r="7222" spans="1:17" x14ac:dyDescent="0.2">
      <c r="A7222" s="19">
        <v>43603760</v>
      </c>
      <c r="B7222" s="19" t="s">
        <v>1039</v>
      </c>
      <c r="C7222" s="72"/>
      <c r="D7222" s="73">
        <v>17.25</v>
      </c>
      <c r="E7222" s="74">
        <v>0</v>
      </c>
      <c r="G7222" s="75">
        <v>124.64856999999999</v>
      </c>
      <c r="H7222" s="75">
        <v>144.27090000000001</v>
      </c>
      <c r="I7222" s="75">
        <v>139.61699999999999</v>
      </c>
      <c r="J7222" s="75">
        <v>131.8605</v>
      </c>
      <c r="K7222" s="75">
        <v>108.59099999999999</v>
      </c>
      <c r="L7222" s="76">
        <v>100.872</v>
      </c>
      <c r="M7222" s="75">
        <v>139.61699999999999</v>
      </c>
      <c r="N7222" s="75">
        <v>139.61699999999999</v>
      </c>
      <c r="O7222" s="75">
        <v>139.61699999999999</v>
      </c>
      <c r="P7222" s="77">
        <v>100.872</v>
      </c>
      <c r="Q7222" s="77">
        <v>144.27090000000001</v>
      </c>
    </row>
    <row r="7223" spans="1:17" x14ac:dyDescent="0.2">
      <c r="A7223" s="19">
        <v>43603786</v>
      </c>
      <c r="B7223" s="19" t="s">
        <v>839</v>
      </c>
      <c r="C7223" s="72"/>
      <c r="D7223" s="73">
        <v>104</v>
      </c>
      <c r="E7223" s="74">
        <v>0</v>
      </c>
      <c r="G7223" s="75">
        <v>108.43304000000001</v>
      </c>
      <c r="H7223" s="75">
        <v>117.18</v>
      </c>
      <c r="I7223" s="75">
        <v>113.4</v>
      </c>
      <c r="J7223" s="75">
        <v>107.1</v>
      </c>
      <c r="K7223" s="75">
        <v>88.199999999999989</v>
      </c>
      <c r="L7223" s="76">
        <v>100.872</v>
      </c>
      <c r="M7223" s="75">
        <v>113.4</v>
      </c>
      <c r="N7223" s="75">
        <v>113.4</v>
      </c>
      <c r="O7223" s="75">
        <v>113.4</v>
      </c>
      <c r="P7223" s="77">
        <v>88.199999999999989</v>
      </c>
      <c r="Q7223" s="77">
        <v>117.18</v>
      </c>
    </row>
    <row r="7224" spans="1:17" x14ac:dyDescent="0.2">
      <c r="A7224" s="19">
        <v>43603794</v>
      </c>
      <c r="B7224" s="19" t="s">
        <v>1276</v>
      </c>
      <c r="C7224" s="72"/>
      <c r="D7224" s="73">
        <v>47</v>
      </c>
      <c r="E7224" s="74">
        <v>0</v>
      </c>
      <c r="G7224" s="75">
        <v>108.43304000000001</v>
      </c>
      <c r="H7224" s="75">
        <v>117.95190000000001</v>
      </c>
      <c r="I7224" s="75">
        <v>114.14700000000001</v>
      </c>
      <c r="J7224" s="75">
        <v>107.80549999999999</v>
      </c>
      <c r="K7224" s="75">
        <v>88.780999999999992</v>
      </c>
      <c r="L7224" s="76">
        <v>100.872</v>
      </c>
      <c r="M7224" s="75">
        <v>114.14700000000001</v>
      </c>
      <c r="N7224" s="75">
        <v>114.14700000000001</v>
      </c>
      <c r="O7224" s="75">
        <v>114.14700000000001</v>
      </c>
      <c r="P7224" s="77">
        <v>88.780999999999992</v>
      </c>
      <c r="Q7224" s="77">
        <v>117.95190000000001</v>
      </c>
    </row>
    <row r="7225" spans="1:17" x14ac:dyDescent="0.2">
      <c r="A7225" s="19">
        <v>43603869</v>
      </c>
      <c r="B7225" s="19" t="s">
        <v>2318</v>
      </c>
      <c r="C7225" s="72"/>
      <c r="D7225" s="73">
        <v>75</v>
      </c>
      <c r="E7225" s="74">
        <v>0</v>
      </c>
      <c r="G7225" s="75">
        <v>108.43304000000001</v>
      </c>
      <c r="H7225" s="75">
        <v>120.27690000000001</v>
      </c>
      <c r="I7225" s="75">
        <v>116.39700000000002</v>
      </c>
      <c r="J7225" s="75">
        <v>109.93050000000001</v>
      </c>
      <c r="K7225" s="75">
        <v>90.531000000000006</v>
      </c>
      <c r="L7225" s="76">
        <v>100.872</v>
      </c>
      <c r="M7225" s="75">
        <v>116.39700000000002</v>
      </c>
      <c r="N7225" s="75">
        <v>116.39700000000002</v>
      </c>
      <c r="O7225" s="75">
        <v>116.39700000000002</v>
      </c>
      <c r="P7225" s="77">
        <v>90.531000000000006</v>
      </c>
      <c r="Q7225" s="77">
        <v>120.27690000000001</v>
      </c>
    </row>
    <row r="7226" spans="1:17" x14ac:dyDescent="0.2">
      <c r="A7226" s="19">
        <v>43603877</v>
      </c>
      <c r="B7226" s="19" t="s">
        <v>2320</v>
      </c>
      <c r="C7226" s="72"/>
      <c r="D7226" s="73">
        <v>214.25</v>
      </c>
      <c r="E7226" s="74">
        <v>0</v>
      </c>
      <c r="G7226" s="75">
        <v>137.82249999999999</v>
      </c>
      <c r="H7226" s="75">
        <v>164.61</v>
      </c>
      <c r="I7226" s="75">
        <v>159.30000000000001</v>
      </c>
      <c r="J7226" s="75">
        <v>150.44999999999999</v>
      </c>
      <c r="K7226" s="75">
        <v>123.89999999999999</v>
      </c>
      <c r="L7226" s="76">
        <v>100.872</v>
      </c>
      <c r="M7226" s="75">
        <v>159.30000000000001</v>
      </c>
      <c r="N7226" s="75">
        <v>159.30000000000001</v>
      </c>
      <c r="O7226" s="75">
        <v>159.30000000000001</v>
      </c>
      <c r="P7226" s="77">
        <v>100.872</v>
      </c>
      <c r="Q7226" s="77">
        <v>164.61</v>
      </c>
    </row>
    <row r="7227" spans="1:17" x14ac:dyDescent="0.2">
      <c r="A7227" s="19">
        <v>43603968</v>
      </c>
      <c r="B7227" s="19" t="s">
        <v>4826</v>
      </c>
      <c r="C7227" s="72"/>
      <c r="D7227" s="73">
        <v>131.25</v>
      </c>
      <c r="E7227" s="74">
        <v>0</v>
      </c>
      <c r="G7227" s="75">
        <v>137.82249999999999</v>
      </c>
      <c r="H7227" s="75">
        <v>177.64860000000002</v>
      </c>
      <c r="I7227" s="75">
        <v>171.91800000000001</v>
      </c>
      <c r="J7227" s="75">
        <v>162.36700000000002</v>
      </c>
      <c r="K7227" s="75">
        <v>133.714</v>
      </c>
      <c r="L7227" s="76">
        <v>100.872</v>
      </c>
      <c r="M7227" s="75">
        <v>171.91800000000001</v>
      </c>
      <c r="N7227" s="75">
        <v>171.91800000000001</v>
      </c>
      <c r="O7227" s="75">
        <v>171.91800000000001</v>
      </c>
      <c r="P7227" s="77">
        <v>100.872</v>
      </c>
      <c r="Q7227" s="77">
        <v>177.64860000000002</v>
      </c>
    </row>
    <row r="7228" spans="1:17" x14ac:dyDescent="0.2">
      <c r="A7228" s="19">
        <v>43604032</v>
      </c>
      <c r="B7228" s="19" t="s">
        <v>3703</v>
      </c>
      <c r="C7228" s="72"/>
      <c r="D7228" s="73">
        <v>9.5</v>
      </c>
      <c r="E7228" s="74">
        <v>0</v>
      </c>
      <c r="G7228" s="75">
        <v>137.82249999999999</v>
      </c>
      <c r="H7228" s="75">
        <v>177.64860000000002</v>
      </c>
      <c r="I7228" s="75">
        <v>171.91800000000001</v>
      </c>
      <c r="J7228" s="75">
        <v>162.36700000000002</v>
      </c>
      <c r="K7228" s="75">
        <v>133.714</v>
      </c>
      <c r="L7228" s="76">
        <v>100.872</v>
      </c>
      <c r="M7228" s="75">
        <v>171.91800000000001</v>
      </c>
      <c r="N7228" s="75">
        <v>171.91800000000001</v>
      </c>
      <c r="O7228" s="75">
        <v>171.91800000000001</v>
      </c>
      <c r="P7228" s="77">
        <v>100.872</v>
      </c>
      <c r="Q7228" s="77">
        <v>177.64860000000002</v>
      </c>
    </row>
    <row r="7229" spans="1:17" x14ac:dyDescent="0.2">
      <c r="A7229" s="19">
        <v>43604263</v>
      </c>
      <c r="B7229" s="19" t="s">
        <v>2520</v>
      </c>
      <c r="C7229" s="72"/>
      <c r="D7229" s="73">
        <v>267.5</v>
      </c>
      <c r="E7229" s="74">
        <v>0</v>
      </c>
      <c r="G7229" s="75">
        <v>87.160850000000011</v>
      </c>
      <c r="H7229" s="75">
        <v>96.72</v>
      </c>
      <c r="I7229" s="75">
        <v>93.600000000000009</v>
      </c>
      <c r="J7229" s="75">
        <v>88.399999999999991</v>
      </c>
      <c r="K7229" s="75">
        <v>72.8</v>
      </c>
      <c r="L7229" s="76">
        <v>71.829000000000008</v>
      </c>
      <c r="M7229" s="75">
        <v>93.600000000000009</v>
      </c>
      <c r="N7229" s="75">
        <v>93.600000000000009</v>
      </c>
      <c r="O7229" s="75">
        <v>93.600000000000009</v>
      </c>
      <c r="P7229" s="77">
        <v>71.829000000000008</v>
      </c>
      <c r="Q7229" s="77">
        <v>96.72</v>
      </c>
    </row>
    <row r="7230" spans="1:17" x14ac:dyDescent="0.2">
      <c r="A7230" s="19">
        <v>43604909</v>
      </c>
      <c r="B7230" s="19" t="s">
        <v>1285</v>
      </c>
      <c r="C7230" s="72"/>
      <c r="D7230" s="73">
        <v>47</v>
      </c>
      <c r="E7230" s="74">
        <v>0</v>
      </c>
      <c r="G7230" s="75">
        <v>87.160850000000011</v>
      </c>
      <c r="H7230" s="75">
        <v>97.305899999999994</v>
      </c>
      <c r="I7230" s="75">
        <v>94.167000000000002</v>
      </c>
      <c r="J7230" s="75">
        <v>88.93549999999999</v>
      </c>
      <c r="K7230" s="75">
        <v>73.240999999999985</v>
      </c>
      <c r="L7230" s="76">
        <v>71.829000000000008</v>
      </c>
      <c r="M7230" s="75">
        <v>94.167000000000002</v>
      </c>
      <c r="N7230" s="75">
        <v>94.167000000000002</v>
      </c>
      <c r="O7230" s="75">
        <v>94.167000000000002</v>
      </c>
      <c r="P7230" s="77">
        <v>71.829000000000008</v>
      </c>
      <c r="Q7230" s="77">
        <v>97.305899999999994</v>
      </c>
    </row>
    <row r="7231" spans="1:17" x14ac:dyDescent="0.2">
      <c r="A7231" s="19">
        <v>43604917</v>
      </c>
      <c r="B7231" s="19" t="s">
        <v>1284</v>
      </c>
      <c r="C7231" s="72"/>
      <c r="D7231" s="73">
        <v>107.25</v>
      </c>
      <c r="E7231" s="74">
        <v>0</v>
      </c>
      <c r="G7231" s="75">
        <v>108.43304000000001</v>
      </c>
      <c r="H7231" s="75">
        <v>110.4375</v>
      </c>
      <c r="I7231" s="75">
        <v>106.875</v>
      </c>
      <c r="J7231" s="75">
        <v>100.9375</v>
      </c>
      <c r="K7231" s="75">
        <v>83.125</v>
      </c>
      <c r="L7231" s="76">
        <v>71.829000000000008</v>
      </c>
      <c r="M7231" s="75">
        <v>106.875</v>
      </c>
      <c r="N7231" s="75">
        <v>106.875</v>
      </c>
      <c r="O7231" s="75">
        <v>106.875</v>
      </c>
      <c r="P7231" s="77">
        <v>71.829000000000008</v>
      </c>
      <c r="Q7231" s="77">
        <v>110.4375</v>
      </c>
    </row>
    <row r="7232" spans="1:17" x14ac:dyDescent="0.2">
      <c r="A7232" s="19">
        <v>43604925</v>
      </c>
      <c r="B7232" s="19" t="s">
        <v>4971</v>
      </c>
      <c r="C7232" s="72"/>
      <c r="D7232" s="73">
        <v>29.75</v>
      </c>
      <c r="E7232" s="74">
        <v>0</v>
      </c>
      <c r="G7232" s="75">
        <v>108.43304000000001</v>
      </c>
      <c r="H7232" s="75">
        <v>110.4375</v>
      </c>
      <c r="I7232" s="75">
        <v>106.875</v>
      </c>
      <c r="J7232" s="75">
        <v>100.9375</v>
      </c>
      <c r="K7232" s="75">
        <v>83.125</v>
      </c>
      <c r="L7232" s="76">
        <v>71.829000000000008</v>
      </c>
      <c r="M7232" s="75">
        <v>106.875</v>
      </c>
      <c r="N7232" s="75">
        <v>106.875</v>
      </c>
      <c r="O7232" s="75">
        <v>106.875</v>
      </c>
      <c r="P7232" s="77">
        <v>71.829000000000008</v>
      </c>
      <c r="Q7232" s="77">
        <v>110.4375</v>
      </c>
    </row>
    <row r="7233" spans="1:17" x14ac:dyDescent="0.2">
      <c r="A7233" s="19">
        <v>43604933</v>
      </c>
      <c r="B7233" s="19" t="s">
        <v>4970</v>
      </c>
      <c r="C7233" s="72"/>
      <c r="D7233" s="73">
        <v>38.5</v>
      </c>
      <c r="E7233" s="74">
        <v>0</v>
      </c>
      <c r="G7233" s="75">
        <v>108.43304000000001</v>
      </c>
      <c r="H7233" s="75">
        <v>110.4375</v>
      </c>
      <c r="I7233" s="75">
        <v>106.875</v>
      </c>
      <c r="J7233" s="75">
        <v>100.9375</v>
      </c>
      <c r="K7233" s="75">
        <v>83.125</v>
      </c>
      <c r="L7233" s="76">
        <v>71.829000000000008</v>
      </c>
      <c r="M7233" s="75">
        <v>106.875</v>
      </c>
      <c r="N7233" s="75">
        <v>106.875</v>
      </c>
      <c r="O7233" s="75">
        <v>106.875</v>
      </c>
      <c r="P7233" s="77">
        <v>71.829000000000008</v>
      </c>
      <c r="Q7233" s="77">
        <v>110.4375</v>
      </c>
    </row>
    <row r="7234" spans="1:17" x14ac:dyDescent="0.2">
      <c r="A7234" s="19">
        <v>43604941</v>
      </c>
      <c r="B7234" s="19" t="s">
        <v>1598</v>
      </c>
      <c r="C7234" s="72"/>
      <c r="D7234" s="73">
        <v>104</v>
      </c>
      <c r="E7234" s="74">
        <v>0</v>
      </c>
      <c r="G7234" s="75">
        <v>143.9057</v>
      </c>
      <c r="H7234" s="75">
        <v>152.05500000000001</v>
      </c>
      <c r="I7234" s="75">
        <v>147.15</v>
      </c>
      <c r="J7234" s="75">
        <v>138.97499999999999</v>
      </c>
      <c r="K7234" s="75">
        <v>114.44999999999999</v>
      </c>
      <c r="L7234" s="76">
        <v>100.872</v>
      </c>
      <c r="M7234" s="75">
        <v>147.15</v>
      </c>
      <c r="N7234" s="75">
        <v>147.15</v>
      </c>
      <c r="O7234" s="75">
        <v>147.15</v>
      </c>
      <c r="P7234" s="77">
        <v>100.872</v>
      </c>
      <c r="Q7234" s="77">
        <v>152.05500000000001</v>
      </c>
    </row>
    <row r="7235" spans="1:17" x14ac:dyDescent="0.2">
      <c r="A7235" s="19">
        <v>43605161</v>
      </c>
      <c r="B7235" s="19" t="s">
        <v>3174</v>
      </c>
      <c r="C7235" s="72"/>
      <c r="D7235" s="73">
        <v>15.75</v>
      </c>
      <c r="E7235" s="74">
        <v>0</v>
      </c>
      <c r="G7235" s="75">
        <v>143.9057</v>
      </c>
      <c r="H7235" s="75">
        <v>164.0985</v>
      </c>
      <c r="I7235" s="75">
        <v>158.80500000000001</v>
      </c>
      <c r="J7235" s="75">
        <v>149.98249999999999</v>
      </c>
      <c r="K7235" s="75">
        <v>123.51499999999999</v>
      </c>
      <c r="L7235" s="76">
        <v>100.872</v>
      </c>
      <c r="M7235" s="75">
        <v>158.80500000000001</v>
      </c>
      <c r="N7235" s="75">
        <v>158.80500000000001</v>
      </c>
      <c r="O7235" s="75">
        <v>158.80500000000001</v>
      </c>
      <c r="P7235" s="77">
        <v>100.872</v>
      </c>
      <c r="Q7235" s="77">
        <v>164.0985</v>
      </c>
    </row>
    <row r="7236" spans="1:17" x14ac:dyDescent="0.2">
      <c r="A7236" s="19">
        <v>43605229</v>
      </c>
      <c r="B7236" s="19" t="s">
        <v>4731</v>
      </c>
      <c r="C7236" s="72"/>
      <c r="D7236" s="73">
        <v>32.5</v>
      </c>
      <c r="E7236" s="74">
        <v>0</v>
      </c>
      <c r="G7236" s="75">
        <v>143.9057</v>
      </c>
      <c r="H7236" s="75">
        <v>164.0985</v>
      </c>
      <c r="I7236" s="75">
        <v>158.80500000000001</v>
      </c>
      <c r="J7236" s="75">
        <v>149.98249999999999</v>
      </c>
      <c r="K7236" s="75">
        <v>123.51499999999999</v>
      </c>
      <c r="L7236" s="76">
        <v>100.872</v>
      </c>
      <c r="M7236" s="75">
        <v>158.80500000000001</v>
      </c>
      <c r="N7236" s="75">
        <v>158.80500000000001</v>
      </c>
      <c r="O7236" s="75">
        <v>158.80500000000001</v>
      </c>
      <c r="P7236" s="77">
        <v>100.872</v>
      </c>
      <c r="Q7236" s="77">
        <v>164.0985</v>
      </c>
    </row>
    <row r="7237" spans="1:17" x14ac:dyDescent="0.2">
      <c r="A7237" s="19">
        <v>43606060</v>
      </c>
      <c r="B7237" s="19" t="s">
        <v>3643</v>
      </c>
      <c r="C7237" s="72"/>
      <c r="D7237" s="73">
        <v>16.25</v>
      </c>
      <c r="E7237" s="74">
        <v>0</v>
      </c>
      <c r="G7237" s="75">
        <v>115.52377000000001</v>
      </c>
      <c r="H7237" s="75">
        <v>121.83000000000001</v>
      </c>
      <c r="I7237" s="75">
        <v>117.9</v>
      </c>
      <c r="J7237" s="75">
        <v>111.35</v>
      </c>
      <c r="K7237" s="75">
        <v>91.699999999999989</v>
      </c>
      <c r="L7237" s="76">
        <v>100.872</v>
      </c>
      <c r="M7237" s="75">
        <v>117.9</v>
      </c>
      <c r="N7237" s="75">
        <v>117.9</v>
      </c>
      <c r="O7237" s="75">
        <v>117.9</v>
      </c>
      <c r="P7237" s="77">
        <v>91.699999999999989</v>
      </c>
      <c r="Q7237" s="77">
        <v>121.83000000000001</v>
      </c>
    </row>
    <row r="7238" spans="1:17" x14ac:dyDescent="0.2">
      <c r="A7238" s="19">
        <v>43606078</v>
      </c>
      <c r="B7238" s="19" t="s">
        <v>4592</v>
      </c>
      <c r="C7238" s="72"/>
      <c r="D7238" s="73">
        <v>34</v>
      </c>
      <c r="E7238" s="74">
        <v>0</v>
      </c>
      <c r="G7238" s="75">
        <v>115.52377000000001</v>
      </c>
      <c r="H7238" s="75">
        <v>119.97000000000001</v>
      </c>
      <c r="I7238" s="75">
        <v>116.10000000000001</v>
      </c>
      <c r="J7238" s="75">
        <v>109.64999999999999</v>
      </c>
      <c r="K7238" s="75">
        <v>90.3</v>
      </c>
      <c r="L7238" s="76">
        <v>100.872</v>
      </c>
      <c r="M7238" s="75">
        <v>116.10000000000001</v>
      </c>
      <c r="N7238" s="75">
        <v>116.10000000000001</v>
      </c>
      <c r="O7238" s="75">
        <v>116.10000000000001</v>
      </c>
      <c r="P7238" s="77">
        <v>90.3</v>
      </c>
      <c r="Q7238" s="77">
        <v>119.97000000000001</v>
      </c>
    </row>
    <row r="7239" spans="1:17" x14ac:dyDescent="0.2">
      <c r="A7239" s="19">
        <v>43606094</v>
      </c>
      <c r="B7239" s="19" t="s">
        <v>1414</v>
      </c>
      <c r="C7239" s="72"/>
      <c r="D7239" s="73">
        <v>41.75</v>
      </c>
      <c r="E7239" s="74">
        <v>0</v>
      </c>
      <c r="G7239" s="75">
        <v>81.077649999999991</v>
      </c>
      <c r="H7239" s="75">
        <v>107.41500000000001</v>
      </c>
      <c r="I7239" s="75">
        <v>103.95</v>
      </c>
      <c r="J7239" s="75">
        <v>98.174999999999997</v>
      </c>
      <c r="K7239" s="75">
        <v>80.849999999999994</v>
      </c>
      <c r="L7239" s="76">
        <v>100.872</v>
      </c>
      <c r="M7239" s="75">
        <v>103.95</v>
      </c>
      <c r="N7239" s="75">
        <v>103.95</v>
      </c>
      <c r="O7239" s="75">
        <v>103.95</v>
      </c>
      <c r="P7239" s="77">
        <v>80.849999999999994</v>
      </c>
      <c r="Q7239" s="77">
        <v>107.41500000000001</v>
      </c>
    </row>
    <row r="7240" spans="1:17" x14ac:dyDescent="0.2">
      <c r="A7240" s="19">
        <v>43606144</v>
      </c>
      <c r="B7240" s="19" t="s">
        <v>2551</v>
      </c>
      <c r="C7240" s="72"/>
      <c r="D7240" s="73">
        <v>54.75</v>
      </c>
      <c r="E7240" s="74">
        <v>0</v>
      </c>
      <c r="G7240" s="75">
        <v>81.077649999999991</v>
      </c>
      <c r="H7240" s="75">
        <v>110.25150000000001</v>
      </c>
      <c r="I7240" s="75">
        <v>106.69499999999999</v>
      </c>
      <c r="J7240" s="75">
        <v>100.7675</v>
      </c>
      <c r="K7240" s="75">
        <v>82.984999999999999</v>
      </c>
      <c r="L7240" s="76">
        <v>100.872</v>
      </c>
      <c r="M7240" s="75">
        <v>106.69499999999999</v>
      </c>
      <c r="N7240" s="75">
        <v>106.69499999999999</v>
      </c>
      <c r="O7240" s="75">
        <v>106.69499999999999</v>
      </c>
      <c r="P7240" s="77">
        <v>81.077649999999991</v>
      </c>
      <c r="Q7240" s="77">
        <v>110.25150000000001</v>
      </c>
    </row>
    <row r="7241" spans="1:17" x14ac:dyDescent="0.2">
      <c r="A7241" s="19">
        <v>43606193</v>
      </c>
      <c r="B7241" s="19" t="s">
        <v>3640</v>
      </c>
      <c r="C7241" s="72"/>
      <c r="D7241" s="73">
        <v>131.25</v>
      </c>
      <c r="E7241" s="74">
        <v>0</v>
      </c>
      <c r="G7241" s="75">
        <v>81.077649999999991</v>
      </c>
      <c r="H7241" s="75">
        <v>107.41500000000001</v>
      </c>
      <c r="I7241" s="75">
        <v>103.95</v>
      </c>
      <c r="J7241" s="75">
        <v>98.174999999999997</v>
      </c>
      <c r="K7241" s="75">
        <v>80.849999999999994</v>
      </c>
      <c r="L7241" s="76">
        <v>100.872</v>
      </c>
      <c r="M7241" s="75">
        <v>103.95</v>
      </c>
      <c r="N7241" s="75">
        <v>103.95</v>
      </c>
      <c r="O7241" s="75">
        <v>103.95</v>
      </c>
      <c r="P7241" s="77">
        <v>80.849999999999994</v>
      </c>
      <c r="Q7241" s="77">
        <v>107.41500000000001</v>
      </c>
    </row>
    <row r="7242" spans="1:17" x14ac:dyDescent="0.2">
      <c r="A7242" s="19">
        <v>43606201</v>
      </c>
      <c r="B7242" s="19" t="s">
        <v>3608</v>
      </c>
      <c r="C7242" s="72"/>
      <c r="D7242" s="73">
        <v>135.25</v>
      </c>
      <c r="E7242" s="74">
        <v>0</v>
      </c>
      <c r="G7242" s="75">
        <v>116.55031000000001</v>
      </c>
      <c r="H7242" s="75">
        <v>122.99250000000001</v>
      </c>
      <c r="I7242" s="75">
        <v>119.02500000000001</v>
      </c>
      <c r="J7242" s="75">
        <v>112.41249999999999</v>
      </c>
      <c r="K7242" s="75">
        <v>92.574999999999989</v>
      </c>
      <c r="L7242" s="76">
        <v>100.872</v>
      </c>
      <c r="M7242" s="75">
        <v>119.02500000000001</v>
      </c>
      <c r="N7242" s="75">
        <v>119.02500000000001</v>
      </c>
      <c r="O7242" s="75">
        <v>119.02500000000001</v>
      </c>
      <c r="P7242" s="77">
        <v>92.574999999999989</v>
      </c>
      <c r="Q7242" s="77">
        <v>122.99250000000001</v>
      </c>
    </row>
    <row r="7243" spans="1:17" x14ac:dyDescent="0.2">
      <c r="A7243" s="19">
        <v>43606219</v>
      </c>
      <c r="B7243" s="19" t="s">
        <v>1580</v>
      </c>
      <c r="C7243" s="72"/>
      <c r="D7243" s="73">
        <v>229.5</v>
      </c>
      <c r="E7243" s="74">
        <v>0</v>
      </c>
      <c r="G7243" s="75">
        <v>116.55031000000001</v>
      </c>
      <c r="H7243" s="75">
        <v>132.7296</v>
      </c>
      <c r="I7243" s="75">
        <v>128.44800000000001</v>
      </c>
      <c r="J7243" s="75">
        <v>121.312</v>
      </c>
      <c r="K7243" s="75">
        <v>99.903999999999996</v>
      </c>
      <c r="L7243" s="76">
        <v>100.872</v>
      </c>
      <c r="M7243" s="75">
        <v>128.44800000000001</v>
      </c>
      <c r="N7243" s="75">
        <v>128.44800000000001</v>
      </c>
      <c r="O7243" s="75">
        <v>128.44800000000001</v>
      </c>
      <c r="P7243" s="77">
        <v>99.903999999999996</v>
      </c>
      <c r="Q7243" s="77">
        <v>132.7296</v>
      </c>
    </row>
    <row r="7244" spans="1:17" x14ac:dyDescent="0.2">
      <c r="A7244" s="19">
        <v>43606227</v>
      </c>
      <c r="B7244" s="19" t="s">
        <v>1581</v>
      </c>
      <c r="C7244" s="72"/>
      <c r="D7244" s="73">
        <v>452.5</v>
      </c>
      <c r="E7244" s="74">
        <v>0</v>
      </c>
      <c r="G7244" s="75">
        <v>116.55031000000001</v>
      </c>
      <c r="H7244" s="75">
        <v>132.7296</v>
      </c>
      <c r="I7244" s="75">
        <v>128.44800000000001</v>
      </c>
      <c r="J7244" s="75">
        <v>121.312</v>
      </c>
      <c r="K7244" s="75">
        <v>99.903999999999996</v>
      </c>
      <c r="L7244" s="76">
        <v>100.872</v>
      </c>
      <c r="M7244" s="75">
        <v>128.44800000000001</v>
      </c>
      <c r="N7244" s="75">
        <v>128.44800000000001</v>
      </c>
      <c r="O7244" s="75">
        <v>128.44800000000001</v>
      </c>
      <c r="P7244" s="77">
        <v>99.903999999999996</v>
      </c>
      <c r="Q7244" s="77">
        <v>132.7296</v>
      </c>
    </row>
    <row r="7245" spans="1:17" x14ac:dyDescent="0.2">
      <c r="A7245" s="19">
        <v>43606235</v>
      </c>
      <c r="B7245" s="19" t="s">
        <v>1933</v>
      </c>
      <c r="C7245" s="72"/>
      <c r="D7245" s="73">
        <v>145.75</v>
      </c>
      <c r="E7245" s="74">
        <v>0</v>
      </c>
      <c r="G7245" s="75">
        <v>60.812989999999999</v>
      </c>
      <c r="H7245" s="75">
        <v>77.422499999999999</v>
      </c>
      <c r="I7245" s="75">
        <v>74.924999999999997</v>
      </c>
      <c r="J7245" s="75">
        <v>70.762500000000003</v>
      </c>
      <c r="K7245" s="75">
        <v>58.274999999999999</v>
      </c>
      <c r="L7245" s="76">
        <v>71.829000000000008</v>
      </c>
      <c r="M7245" s="75">
        <v>74.924999999999997</v>
      </c>
      <c r="N7245" s="75">
        <v>74.924999999999997</v>
      </c>
      <c r="O7245" s="75">
        <v>74.924999999999997</v>
      </c>
      <c r="P7245" s="77">
        <v>58.274999999999999</v>
      </c>
      <c r="Q7245" s="77">
        <v>77.422499999999999</v>
      </c>
    </row>
    <row r="7246" spans="1:17" x14ac:dyDescent="0.2">
      <c r="A7246" s="19">
        <v>43606243</v>
      </c>
      <c r="B7246" s="19" t="s">
        <v>3337</v>
      </c>
      <c r="C7246" s="20">
        <v>99203</v>
      </c>
      <c r="D7246" s="73">
        <v>218.5</v>
      </c>
      <c r="E7246" s="74">
        <v>0</v>
      </c>
      <c r="G7246" s="75">
        <v>60.812989999999999</v>
      </c>
      <c r="H7246" s="75">
        <v>83.551200000000009</v>
      </c>
      <c r="I7246" s="75">
        <v>80.856000000000009</v>
      </c>
      <c r="J7246" s="75">
        <v>76.364000000000004</v>
      </c>
      <c r="K7246" s="75">
        <v>62.887999999999998</v>
      </c>
      <c r="L7246" s="76">
        <v>71.829000000000008</v>
      </c>
      <c r="M7246" s="75">
        <v>80.856000000000009</v>
      </c>
      <c r="N7246" s="75">
        <v>80.856000000000009</v>
      </c>
      <c r="O7246" s="75">
        <v>80.856000000000009</v>
      </c>
      <c r="P7246" s="77">
        <v>60.812989999999999</v>
      </c>
      <c r="Q7246" s="77">
        <v>83.551200000000009</v>
      </c>
    </row>
    <row r="7247" spans="1:17" x14ac:dyDescent="0.2">
      <c r="A7247" s="19">
        <v>43606250</v>
      </c>
      <c r="B7247" s="19" t="s">
        <v>3332</v>
      </c>
      <c r="C7247" s="20">
        <v>99205</v>
      </c>
      <c r="D7247" s="73">
        <v>421.25</v>
      </c>
      <c r="E7247" s="74">
        <v>0</v>
      </c>
      <c r="G7247" s="75">
        <v>60.812989999999999</v>
      </c>
      <c r="H7247" s="75">
        <v>83.551200000000009</v>
      </c>
      <c r="I7247" s="75">
        <v>80.856000000000009</v>
      </c>
      <c r="J7247" s="75">
        <v>76.364000000000004</v>
      </c>
      <c r="K7247" s="75">
        <v>62.887999999999998</v>
      </c>
      <c r="L7247" s="76">
        <v>71.829000000000008</v>
      </c>
      <c r="M7247" s="75">
        <v>80.856000000000009</v>
      </c>
      <c r="N7247" s="75">
        <v>80.856000000000009</v>
      </c>
      <c r="O7247" s="75">
        <v>80.856000000000009</v>
      </c>
      <c r="P7247" s="77">
        <v>60.812989999999999</v>
      </c>
      <c r="Q7247" s="77">
        <v>83.551200000000009</v>
      </c>
    </row>
    <row r="7248" spans="1:17" x14ac:dyDescent="0.2">
      <c r="A7248" s="19">
        <v>43606268</v>
      </c>
      <c r="B7248" s="19" t="s">
        <v>2208</v>
      </c>
      <c r="C7248" s="20">
        <v>99213</v>
      </c>
      <c r="D7248" s="73">
        <v>143.75</v>
      </c>
      <c r="E7248" s="74">
        <v>0</v>
      </c>
      <c r="G7248" s="75">
        <v>94.251580000000004</v>
      </c>
      <c r="H7248" s="75">
        <v>97.882500000000007</v>
      </c>
      <c r="I7248" s="75">
        <v>94.725000000000009</v>
      </c>
      <c r="J7248" s="75">
        <v>89.462499999999991</v>
      </c>
      <c r="K7248" s="75">
        <v>73.674999999999997</v>
      </c>
      <c r="L7248" s="76">
        <v>71.829000000000008</v>
      </c>
      <c r="M7248" s="75">
        <v>94.725000000000009</v>
      </c>
      <c r="N7248" s="75">
        <v>94.725000000000009</v>
      </c>
      <c r="O7248" s="75">
        <v>94.725000000000009</v>
      </c>
      <c r="P7248" s="77">
        <v>71.829000000000008</v>
      </c>
      <c r="Q7248" s="77">
        <v>97.882500000000007</v>
      </c>
    </row>
    <row r="7249" spans="1:17" x14ac:dyDescent="0.2">
      <c r="A7249" s="19">
        <v>43606276</v>
      </c>
      <c r="B7249" s="19" t="s">
        <v>2206</v>
      </c>
      <c r="C7249" s="20">
        <v>99215</v>
      </c>
      <c r="D7249" s="73">
        <v>296.5</v>
      </c>
      <c r="E7249" s="74">
        <v>0</v>
      </c>
      <c r="G7249" s="75">
        <v>94.251580000000004</v>
      </c>
      <c r="H7249" s="75">
        <v>98.105699999999999</v>
      </c>
      <c r="I7249" s="75">
        <v>94.941000000000003</v>
      </c>
      <c r="J7249" s="75">
        <v>89.666499999999999</v>
      </c>
      <c r="K7249" s="75">
        <v>73.842999999999989</v>
      </c>
      <c r="L7249" s="76">
        <v>71.829000000000008</v>
      </c>
      <c r="M7249" s="75">
        <v>94.941000000000003</v>
      </c>
      <c r="N7249" s="75">
        <v>94.941000000000003</v>
      </c>
      <c r="O7249" s="75">
        <v>94.941000000000003</v>
      </c>
      <c r="P7249" s="77">
        <v>71.829000000000008</v>
      </c>
      <c r="Q7249" s="77">
        <v>98.105699999999999</v>
      </c>
    </row>
    <row r="7250" spans="1:17" x14ac:dyDescent="0.2">
      <c r="A7250" s="19">
        <v>43606284</v>
      </c>
      <c r="B7250" s="19" t="s">
        <v>4822</v>
      </c>
      <c r="C7250" s="72"/>
      <c r="D7250" s="73">
        <v>229</v>
      </c>
      <c r="E7250" s="74">
        <v>0</v>
      </c>
      <c r="G7250" s="75">
        <v>94.251580000000004</v>
      </c>
      <c r="H7250" s="75">
        <v>98.217300000000009</v>
      </c>
      <c r="I7250" s="75">
        <v>95.049000000000007</v>
      </c>
      <c r="J7250" s="75">
        <v>89.768500000000003</v>
      </c>
      <c r="K7250" s="75">
        <v>73.926999999999992</v>
      </c>
      <c r="L7250" s="76">
        <v>71.829000000000008</v>
      </c>
      <c r="M7250" s="75">
        <v>95.049000000000007</v>
      </c>
      <c r="N7250" s="75">
        <v>95.049000000000007</v>
      </c>
      <c r="O7250" s="75">
        <v>95.049000000000007</v>
      </c>
      <c r="P7250" s="77">
        <v>71.829000000000008</v>
      </c>
      <c r="Q7250" s="77">
        <v>98.217300000000009</v>
      </c>
    </row>
    <row r="7251" spans="1:17" x14ac:dyDescent="0.2">
      <c r="A7251" s="19">
        <v>43606292</v>
      </c>
      <c r="B7251" s="19" t="s">
        <v>1570</v>
      </c>
      <c r="C7251" s="72"/>
      <c r="D7251" s="73">
        <v>244.5</v>
      </c>
      <c r="E7251" s="74">
        <v>0</v>
      </c>
      <c r="G7251" s="75">
        <v>90.202450000000013</v>
      </c>
      <c r="H7251" s="75">
        <v>114.15750000000001</v>
      </c>
      <c r="I7251" s="75">
        <v>110.47500000000001</v>
      </c>
      <c r="J7251" s="75">
        <v>104.33749999999999</v>
      </c>
      <c r="K7251" s="75">
        <v>85.924999999999997</v>
      </c>
      <c r="L7251" s="76">
        <v>100.872</v>
      </c>
      <c r="M7251" s="75">
        <v>110.47500000000001</v>
      </c>
      <c r="N7251" s="75">
        <v>110.47500000000001</v>
      </c>
      <c r="O7251" s="75">
        <v>110.47500000000001</v>
      </c>
      <c r="P7251" s="77">
        <v>85.924999999999997</v>
      </c>
      <c r="Q7251" s="77">
        <v>114.15750000000001</v>
      </c>
    </row>
    <row r="7252" spans="1:17" x14ac:dyDescent="0.2">
      <c r="A7252" s="19">
        <v>43606300</v>
      </c>
      <c r="B7252" s="19" t="s">
        <v>4390</v>
      </c>
      <c r="C7252" s="20">
        <v>93018</v>
      </c>
      <c r="D7252" s="73">
        <v>255</v>
      </c>
      <c r="E7252" s="74">
        <v>0</v>
      </c>
      <c r="G7252" s="75">
        <v>90.202450000000013</v>
      </c>
      <c r="H7252" s="75">
        <v>123.19710000000001</v>
      </c>
      <c r="I7252" s="75">
        <v>119.223</v>
      </c>
      <c r="J7252" s="75">
        <v>112.59949999999999</v>
      </c>
      <c r="K7252" s="75">
        <v>92.728999999999999</v>
      </c>
      <c r="L7252" s="76">
        <v>100.872</v>
      </c>
      <c r="M7252" s="75">
        <v>119.223</v>
      </c>
      <c r="N7252" s="75">
        <v>119.223</v>
      </c>
      <c r="O7252" s="75">
        <v>119.223</v>
      </c>
      <c r="P7252" s="77">
        <v>90.202450000000013</v>
      </c>
      <c r="Q7252" s="77">
        <v>123.19710000000001</v>
      </c>
    </row>
    <row r="7253" spans="1:17" x14ac:dyDescent="0.2">
      <c r="A7253" s="19">
        <v>43606326</v>
      </c>
      <c r="B7253" s="19" t="s">
        <v>2127</v>
      </c>
      <c r="C7253" s="20">
        <v>93010</v>
      </c>
      <c r="D7253" s="73">
        <v>63.5</v>
      </c>
      <c r="E7253" s="74">
        <v>0</v>
      </c>
      <c r="G7253" s="75">
        <v>93.244050000000001</v>
      </c>
      <c r="H7253" s="75">
        <v>91.837500000000006</v>
      </c>
      <c r="I7253" s="75">
        <v>88.875</v>
      </c>
      <c r="J7253" s="75">
        <v>83.9375</v>
      </c>
      <c r="K7253" s="75">
        <v>69.125</v>
      </c>
      <c r="L7253" s="76">
        <v>71.829000000000008</v>
      </c>
      <c r="M7253" s="75">
        <v>88.875</v>
      </c>
      <c r="N7253" s="75">
        <v>88.875</v>
      </c>
      <c r="O7253" s="75">
        <v>88.875</v>
      </c>
      <c r="P7253" s="77">
        <v>69.125</v>
      </c>
      <c r="Q7253" s="77">
        <v>93.244050000000001</v>
      </c>
    </row>
    <row r="7254" spans="1:17" x14ac:dyDescent="0.2">
      <c r="A7254" s="19">
        <v>43606334</v>
      </c>
      <c r="B7254" s="19" t="s">
        <v>4825</v>
      </c>
      <c r="C7254" s="72"/>
      <c r="D7254" s="73">
        <v>125</v>
      </c>
      <c r="E7254" s="74">
        <v>0</v>
      </c>
      <c r="G7254" s="75">
        <v>93.244050000000001</v>
      </c>
      <c r="H7254" s="75">
        <v>99.110100000000003</v>
      </c>
      <c r="I7254" s="75">
        <v>95.912999999999997</v>
      </c>
      <c r="J7254" s="75">
        <v>90.584499999999991</v>
      </c>
      <c r="K7254" s="75">
        <v>74.59899999999999</v>
      </c>
      <c r="L7254" s="76">
        <v>71.829000000000008</v>
      </c>
      <c r="M7254" s="75">
        <v>95.912999999999997</v>
      </c>
      <c r="N7254" s="75">
        <v>95.912999999999997</v>
      </c>
      <c r="O7254" s="75">
        <v>95.912999999999997</v>
      </c>
      <c r="P7254" s="77">
        <v>71.829000000000008</v>
      </c>
      <c r="Q7254" s="77">
        <v>99.110100000000003</v>
      </c>
    </row>
    <row r="7255" spans="1:17" x14ac:dyDescent="0.2">
      <c r="A7255" s="19">
        <v>43606375</v>
      </c>
      <c r="B7255" s="19" t="s">
        <v>3377</v>
      </c>
      <c r="C7255" s="72"/>
      <c r="D7255" s="73">
        <v>43.75</v>
      </c>
      <c r="E7255" s="74">
        <v>0</v>
      </c>
      <c r="G7255" s="75">
        <v>93.244050000000001</v>
      </c>
      <c r="H7255" s="75">
        <v>99.110100000000003</v>
      </c>
      <c r="I7255" s="75">
        <v>95.912999999999997</v>
      </c>
      <c r="J7255" s="75">
        <v>90.584499999999991</v>
      </c>
      <c r="K7255" s="75">
        <v>74.59899999999999</v>
      </c>
      <c r="L7255" s="76">
        <v>71.829000000000008</v>
      </c>
      <c r="M7255" s="75">
        <v>95.912999999999997</v>
      </c>
      <c r="N7255" s="75">
        <v>95.912999999999997</v>
      </c>
      <c r="O7255" s="75">
        <v>95.912999999999997</v>
      </c>
      <c r="P7255" s="77">
        <v>71.829000000000008</v>
      </c>
      <c r="Q7255" s="77">
        <v>99.110100000000003</v>
      </c>
    </row>
    <row r="7256" spans="1:17" x14ac:dyDescent="0.2">
      <c r="A7256" s="19">
        <v>43606409</v>
      </c>
      <c r="B7256" s="19" t="s">
        <v>2004</v>
      </c>
      <c r="C7256" s="72"/>
      <c r="D7256" s="73">
        <v>28.25</v>
      </c>
      <c r="E7256" s="74">
        <v>0</v>
      </c>
      <c r="G7256" s="75">
        <v>80.051109999999994</v>
      </c>
      <c r="H7256" s="75">
        <v>93.93</v>
      </c>
      <c r="I7256" s="75">
        <v>90.9</v>
      </c>
      <c r="J7256" s="75">
        <v>85.85</v>
      </c>
      <c r="K7256" s="75">
        <v>70.699999999999989</v>
      </c>
      <c r="L7256" s="76">
        <v>71.829000000000008</v>
      </c>
      <c r="M7256" s="75">
        <v>90.9</v>
      </c>
      <c r="N7256" s="75">
        <v>90.9</v>
      </c>
      <c r="O7256" s="75">
        <v>90.9</v>
      </c>
      <c r="P7256" s="77">
        <v>70.699999999999989</v>
      </c>
      <c r="Q7256" s="77">
        <v>93.93</v>
      </c>
    </row>
    <row r="7257" spans="1:17" x14ac:dyDescent="0.2">
      <c r="A7257" s="19">
        <v>43606433</v>
      </c>
      <c r="B7257" s="19" t="s">
        <v>1081</v>
      </c>
      <c r="C7257" s="72"/>
      <c r="D7257" s="73">
        <v>197.75</v>
      </c>
      <c r="E7257" s="74">
        <v>0</v>
      </c>
      <c r="G7257" s="75">
        <v>80.051109999999994</v>
      </c>
      <c r="H7257" s="75">
        <v>101.37</v>
      </c>
      <c r="I7257" s="75">
        <v>98.100000000000009</v>
      </c>
      <c r="J7257" s="75">
        <v>92.649999999999991</v>
      </c>
      <c r="K7257" s="75">
        <v>76.3</v>
      </c>
      <c r="L7257" s="76">
        <v>71.829000000000008</v>
      </c>
      <c r="M7257" s="75">
        <v>98.100000000000009</v>
      </c>
      <c r="N7257" s="75">
        <v>98.100000000000009</v>
      </c>
      <c r="O7257" s="75">
        <v>98.100000000000009</v>
      </c>
      <c r="P7257" s="77">
        <v>71.829000000000008</v>
      </c>
      <c r="Q7257" s="77">
        <v>101.37</v>
      </c>
    </row>
    <row r="7258" spans="1:17" x14ac:dyDescent="0.2">
      <c r="A7258" s="19">
        <v>43606458</v>
      </c>
      <c r="B7258" s="19" t="s">
        <v>4808</v>
      </c>
      <c r="C7258" s="72"/>
      <c r="D7258" s="73">
        <v>21</v>
      </c>
      <c r="E7258" s="74">
        <v>0</v>
      </c>
      <c r="G7258" s="75">
        <v>80.051109999999994</v>
      </c>
      <c r="H7258" s="75">
        <v>101.37</v>
      </c>
      <c r="I7258" s="75">
        <v>98.100000000000009</v>
      </c>
      <c r="J7258" s="75">
        <v>92.649999999999991</v>
      </c>
      <c r="K7258" s="75">
        <v>76.3</v>
      </c>
      <c r="L7258" s="76">
        <v>71.829000000000008</v>
      </c>
      <c r="M7258" s="75">
        <v>98.100000000000009</v>
      </c>
      <c r="N7258" s="75">
        <v>98.100000000000009</v>
      </c>
      <c r="O7258" s="75">
        <v>98.100000000000009</v>
      </c>
      <c r="P7258" s="77">
        <v>71.829000000000008</v>
      </c>
      <c r="Q7258" s="77">
        <v>101.37</v>
      </c>
    </row>
    <row r="7259" spans="1:17" x14ac:dyDescent="0.2">
      <c r="A7259" s="19">
        <v>43606508</v>
      </c>
      <c r="B7259" s="19" t="s">
        <v>2388</v>
      </c>
      <c r="C7259" s="72"/>
      <c r="D7259" s="73">
        <v>28.75</v>
      </c>
      <c r="E7259" s="74">
        <v>0</v>
      </c>
      <c r="G7259" s="75">
        <v>93.244050000000001</v>
      </c>
      <c r="H7259" s="75">
        <v>97.882500000000007</v>
      </c>
      <c r="I7259" s="75">
        <v>94.725000000000009</v>
      </c>
      <c r="J7259" s="75">
        <v>89.462499999999991</v>
      </c>
      <c r="K7259" s="75">
        <v>73.674999999999997</v>
      </c>
      <c r="L7259" s="76">
        <v>71.829000000000008</v>
      </c>
      <c r="M7259" s="75">
        <v>94.725000000000009</v>
      </c>
      <c r="N7259" s="75">
        <v>94.725000000000009</v>
      </c>
      <c r="O7259" s="75">
        <v>94.725000000000009</v>
      </c>
      <c r="P7259" s="77">
        <v>71.829000000000008</v>
      </c>
      <c r="Q7259" s="77">
        <v>97.882500000000007</v>
      </c>
    </row>
    <row r="7260" spans="1:17" x14ac:dyDescent="0.2">
      <c r="A7260" s="19">
        <v>43606672</v>
      </c>
      <c r="B7260" s="19" t="s">
        <v>2694</v>
      </c>
      <c r="C7260" s="72"/>
      <c r="D7260" s="73">
        <v>728</v>
      </c>
      <c r="E7260" s="74">
        <v>0</v>
      </c>
      <c r="G7260" s="75">
        <v>93.244050000000001</v>
      </c>
      <c r="H7260" s="75">
        <v>105.63870000000001</v>
      </c>
      <c r="I7260" s="75">
        <v>102.23100000000001</v>
      </c>
      <c r="J7260" s="75">
        <v>96.551500000000004</v>
      </c>
      <c r="K7260" s="75">
        <v>79.512999999999991</v>
      </c>
      <c r="L7260" s="76">
        <v>71.829000000000008</v>
      </c>
      <c r="M7260" s="75">
        <v>102.23100000000001</v>
      </c>
      <c r="N7260" s="75">
        <v>102.23100000000001</v>
      </c>
      <c r="O7260" s="75">
        <v>102.23100000000001</v>
      </c>
      <c r="P7260" s="77">
        <v>71.829000000000008</v>
      </c>
      <c r="Q7260" s="77">
        <v>105.63870000000001</v>
      </c>
    </row>
    <row r="7261" spans="1:17" x14ac:dyDescent="0.2">
      <c r="A7261" s="19">
        <v>43606680</v>
      </c>
      <c r="B7261" s="19" t="s">
        <v>4981</v>
      </c>
      <c r="C7261" s="72"/>
      <c r="D7261" s="73">
        <v>41.75</v>
      </c>
      <c r="E7261" s="74">
        <v>0</v>
      </c>
      <c r="G7261" s="75">
        <v>93.244050000000001</v>
      </c>
      <c r="H7261" s="75">
        <v>99.286800000000014</v>
      </c>
      <c r="I7261" s="75">
        <v>96.084000000000003</v>
      </c>
      <c r="J7261" s="75">
        <v>90.745999999999995</v>
      </c>
      <c r="K7261" s="75">
        <v>74.731999999999999</v>
      </c>
      <c r="L7261" s="76">
        <v>71.829000000000008</v>
      </c>
      <c r="M7261" s="75">
        <v>96.084000000000003</v>
      </c>
      <c r="N7261" s="75">
        <v>96.084000000000003</v>
      </c>
      <c r="O7261" s="75">
        <v>96.084000000000003</v>
      </c>
      <c r="P7261" s="77">
        <v>71.829000000000008</v>
      </c>
      <c r="Q7261" s="77">
        <v>99.286800000000014</v>
      </c>
    </row>
    <row r="7262" spans="1:17" x14ac:dyDescent="0.2">
      <c r="A7262" s="19">
        <v>43606698</v>
      </c>
      <c r="B7262" s="19" t="s">
        <v>2004</v>
      </c>
      <c r="C7262" s="72"/>
      <c r="D7262" s="73">
        <v>33.5</v>
      </c>
      <c r="E7262" s="74">
        <v>0</v>
      </c>
      <c r="G7262" s="75">
        <v>110.46711000000001</v>
      </c>
      <c r="H7262" s="75">
        <v>119.04</v>
      </c>
      <c r="I7262" s="75">
        <v>115.2</v>
      </c>
      <c r="J7262" s="75">
        <v>108.8</v>
      </c>
      <c r="K7262" s="75">
        <v>89.6</v>
      </c>
      <c r="L7262" s="76">
        <v>71.829000000000008</v>
      </c>
      <c r="M7262" s="75">
        <v>115.2</v>
      </c>
      <c r="N7262" s="75">
        <v>115.2</v>
      </c>
      <c r="O7262" s="75">
        <v>115.2</v>
      </c>
      <c r="P7262" s="77">
        <v>71.829000000000008</v>
      </c>
      <c r="Q7262" s="77">
        <v>119.04</v>
      </c>
    </row>
    <row r="7263" spans="1:17" x14ac:dyDescent="0.2">
      <c r="A7263" s="19">
        <v>43606706</v>
      </c>
      <c r="B7263" s="19" t="s">
        <v>1080</v>
      </c>
      <c r="C7263" s="72"/>
      <c r="D7263" s="73">
        <v>197.75</v>
      </c>
      <c r="E7263" s="74">
        <v>0</v>
      </c>
      <c r="G7263" s="75">
        <v>110.46711000000001</v>
      </c>
      <c r="H7263" s="75">
        <v>120.5001</v>
      </c>
      <c r="I7263" s="75">
        <v>116.613</v>
      </c>
      <c r="J7263" s="75">
        <v>110.13449999999999</v>
      </c>
      <c r="K7263" s="75">
        <v>90.698999999999984</v>
      </c>
      <c r="L7263" s="76">
        <v>71.829000000000008</v>
      </c>
      <c r="M7263" s="75">
        <v>116.613</v>
      </c>
      <c r="N7263" s="75">
        <v>116.613</v>
      </c>
      <c r="O7263" s="75">
        <v>116.613</v>
      </c>
      <c r="P7263" s="77">
        <v>71.829000000000008</v>
      </c>
      <c r="Q7263" s="77">
        <v>120.5001</v>
      </c>
    </row>
    <row r="7264" spans="1:17" x14ac:dyDescent="0.2">
      <c r="A7264" s="19">
        <v>43606714</v>
      </c>
      <c r="B7264" s="19" t="s">
        <v>1083</v>
      </c>
      <c r="C7264" s="72"/>
      <c r="D7264" s="73">
        <v>145.75</v>
      </c>
      <c r="E7264" s="74">
        <v>0</v>
      </c>
      <c r="G7264" s="75">
        <v>110.46711000000001</v>
      </c>
      <c r="H7264" s="75">
        <v>120.621</v>
      </c>
      <c r="I7264" s="75">
        <v>116.72999999999999</v>
      </c>
      <c r="J7264" s="75">
        <v>110.24499999999999</v>
      </c>
      <c r="K7264" s="75">
        <v>90.789999999999992</v>
      </c>
      <c r="L7264" s="76">
        <v>71.829000000000008</v>
      </c>
      <c r="M7264" s="75">
        <v>116.72999999999999</v>
      </c>
      <c r="N7264" s="75">
        <v>116.72999999999999</v>
      </c>
      <c r="O7264" s="75">
        <v>116.72999999999999</v>
      </c>
      <c r="P7264" s="77">
        <v>71.829000000000008</v>
      </c>
      <c r="Q7264" s="77">
        <v>120.621</v>
      </c>
    </row>
    <row r="7265" spans="1:17" x14ac:dyDescent="0.2">
      <c r="A7265" s="19">
        <v>43606722</v>
      </c>
      <c r="B7265" s="19" t="s">
        <v>1534</v>
      </c>
      <c r="C7265" s="72"/>
      <c r="D7265" s="73">
        <v>312</v>
      </c>
      <c r="E7265" s="74">
        <v>0</v>
      </c>
      <c r="G7265" s="75">
        <v>79.043579999999992</v>
      </c>
      <c r="H7265" s="75">
        <v>109.64700000000001</v>
      </c>
      <c r="I7265" s="75">
        <v>106.11000000000001</v>
      </c>
      <c r="J7265" s="75">
        <v>100.215</v>
      </c>
      <c r="K7265" s="75">
        <v>82.53</v>
      </c>
      <c r="L7265" s="76">
        <v>100.872</v>
      </c>
      <c r="M7265" s="75">
        <v>106.11000000000001</v>
      </c>
      <c r="N7265" s="75">
        <v>106.11000000000001</v>
      </c>
      <c r="O7265" s="75">
        <v>106.11000000000001</v>
      </c>
      <c r="P7265" s="77">
        <v>79.043579999999992</v>
      </c>
      <c r="Q7265" s="77">
        <v>109.64700000000001</v>
      </c>
    </row>
    <row r="7266" spans="1:17" x14ac:dyDescent="0.2">
      <c r="A7266" s="19">
        <v>43606755</v>
      </c>
      <c r="B7266" s="19" t="s">
        <v>3949</v>
      </c>
      <c r="C7266" s="72"/>
      <c r="D7266" s="73">
        <v>119.75</v>
      </c>
      <c r="E7266" s="74">
        <v>0</v>
      </c>
      <c r="G7266" s="75">
        <v>79.043579999999992</v>
      </c>
      <c r="H7266" s="75">
        <v>101.60250000000001</v>
      </c>
      <c r="I7266" s="75">
        <v>98.325000000000003</v>
      </c>
      <c r="J7266" s="75">
        <v>92.862499999999997</v>
      </c>
      <c r="K7266" s="75">
        <v>76.474999999999994</v>
      </c>
      <c r="L7266" s="76">
        <v>100.872</v>
      </c>
      <c r="M7266" s="75">
        <v>98.325000000000003</v>
      </c>
      <c r="N7266" s="75">
        <v>98.325000000000003</v>
      </c>
      <c r="O7266" s="75">
        <v>98.325000000000003</v>
      </c>
      <c r="P7266" s="77">
        <v>76.474999999999994</v>
      </c>
      <c r="Q7266" s="77">
        <v>101.60250000000001</v>
      </c>
    </row>
    <row r="7267" spans="1:17" x14ac:dyDescent="0.2">
      <c r="A7267" s="19">
        <v>43606763</v>
      </c>
      <c r="B7267" s="19" t="s">
        <v>3948</v>
      </c>
      <c r="C7267" s="72"/>
      <c r="D7267" s="73">
        <v>41.75</v>
      </c>
      <c r="E7267" s="74">
        <v>0</v>
      </c>
      <c r="G7267" s="75">
        <v>343.54872</v>
      </c>
      <c r="H7267" s="75">
        <v>1124.835</v>
      </c>
      <c r="I7267" s="75">
        <v>1088.55</v>
      </c>
      <c r="J7267" s="75">
        <v>1028.075</v>
      </c>
      <c r="K7267" s="75">
        <v>846.65</v>
      </c>
      <c r="L7267" s="76">
        <v>163.99799999999999</v>
      </c>
      <c r="M7267" s="75">
        <v>1088.55</v>
      </c>
      <c r="N7267" s="75">
        <v>1088.55</v>
      </c>
      <c r="O7267" s="75">
        <v>1088.55</v>
      </c>
      <c r="P7267" s="77">
        <v>163.99799999999999</v>
      </c>
      <c r="Q7267" s="77">
        <v>1124.835</v>
      </c>
    </row>
    <row r="7268" spans="1:17" x14ac:dyDescent="0.2">
      <c r="A7268" s="19">
        <v>43606771</v>
      </c>
      <c r="B7268" s="19" t="s">
        <v>1111</v>
      </c>
      <c r="C7268" s="72"/>
      <c r="D7268" s="73">
        <v>34</v>
      </c>
      <c r="E7268" s="74">
        <v>0</v>
      </c>
      <c r="G7268" s="75">
        <v>7.8379860000000008</v>
      </c>
      <c r="H7268" s="75">
        <v>16.684200000000001</v>
      </c>
      <c r="I7268" s="75">
        <v>16.146000000000004</v>
      </c>
      <c r="J7268" s="75">
        <v>15.249000000000001</v>
      </c>
      <c r="K7268" s="75">
        <v>12.558</v>
      </c>
      <c r="L7268" s="74" t="s">
        <v>674</v>
      </c>
      <c r="M7268" s="75">
        <v>16.146000000000004</v>
      </c>
      <c r="N7268" s="75">
        <v>16.146000000000004</v>
      </c>
      <c r="O7268" s="75">
        <v>16.146000000000004</v>
      </c>
      <c r="P7268" s="75">
        <v>7.8379860000000008</v>
      </c>
      <c r="Q7268" s="75">
        <v>16.684200000000001</v>
      </c>
    </row>
    <row r="7269" spans="1:17" x14ac:dyDescent="0.2">
      <c r="A7269" s="19">
        <v>43606789</v>
      </c>
      <c r="B7269" s="19" t="s">
        <v>1110</v>
      </c>
      <c r="C7269" s="72"/>
      <c r="D7269" s="73">
        <v>34</v>
      </c>
      <c r="E7269" s="74">
        <v>0</v>
      </c>
      <c r="G7269" s="75">
        <v>7.8379860000000008</v>
      </c>
      <c r="H7269" s="75">
        <v>16.684200000000001</v>
      </c>
      <c r="I7269" s="75">
        <v>16.146000000000004</v>
      </c>
      <c r="J7269" s="75">
        <v>15.249000000000001</v>
      </c>
      <c r="K7269" s="75">
        <v>12.558</v>
      </c>
      <c r="L7269" s="74" t="s">
        <v>674</v>
      </c>
      <c r="M7269" s="75">
        <v>16.146000000000004</v>
      </c>
      <c r="N7269" s="75">
        <v>16.146000000000004</v>
      </c>
      <c r="O7269" s="75">
        <v>16.146000000000004</v>
      </c>
      <c r="P7269" s="75">
        <v>7.8379860000000008</v>
      </c>
      <c r="Q7269" s="75">
        <v>16.684200000000001</v>
      </c>
    </row>
    <row r="7270" spans="1:17" x14ac:dyDescent="0.2">
      <c r="A7270" s="19">
        <v>43606938</v>
      </c>
      <c r="B7270" s="19" t="s">
        <v>1865</v>
      </c>
      <c r="C7270" s="72"/>
      <c r="D7270" s="73">
        <v>520</v>
      </c>
      <c r="E7270" s="74">
        <v>0</v>
      </c>
      <c r="G7270" s="75">
        <v>0.87380000000000002</v>
      </c>
      <c r="H7270" s="75">
        <v>1.86</v>
      </c>
      <c r="I7270" s="75">
        <v>1.8000000000000003</v>
      </c>
      <c r="J7270" s="75">
        <v>1.7</v>
      </c>
      <c r="K7270" s="75">
        <v>1.4</v>
      </c>
      <c r="L7270" s="74" t="s">
        <v>674</v>
      </c>
      <c r="M7270" s="75">
        <v>1.8000000000000003</v>
      </c>
      <c r="N7270" s="75">
        <v>1.8000000000000003</v>
      </c>
      <c r="O7270" s="75">
        <v>1.8000000000000003</v>
      </c>
      <c r="P7270" s="75">
        <v>0.87380000000000002</v>
      </c>
      <c r="Q7270" s="75">
        <v>1.86</v>
      </c>
    </row>
    <row r="7271" spans="1:17" x14ac:dyDescent="0.2">
      <c r="A7271" s="19">
        <v>43606946</v>
      </c>
      <c r="B7271" s="19" t="s">
        <v>1867</v>
      </c>
      <c r="C7271" s="72"/>
      <c r="D7271" s="73">
        <v>728</v>
      </c>
      <c r="E7271" s="74">
        <v>0</v>
      </c>
      <c r="G7271" s="75">
        <v>1.2014750000000001</v>
      </c>
      <c r="H7271" s="75">
        <v>2.5575000000000001</v>
      </c>
      <c r="I7271" s="75">
        <v>2.4750000000000005</v>
      </c>
      <c r="J7271" s="75">
        <v>2.3374999999999999</v>
      </c>
      <c r="K7271" s="75">
        <v>1.9249999999999998</v>
      </c>
      <c r="L7271" s="74" t="s">
        <v>674</v>
      </c>
      <c r="M7271" s="75">
        <v>2.4750000000000005</v>
      </c>
      <c r="N7271" s="75">
        <v>2.4750000000000005</v>
      </c>
      <c r="O7271" s="75">
        <v>2.4750000000000005</v>
      </c>
      <c r="P7271" s="75">
        <v>1.2014750000000001</v>
      </c>
      <c r="Q7271" s="75">
        <v>2.5575000000000001</v>
      </c>
    </row>
    <row r="7272" spans="1:17" x14ac:dyDescent="0.2">
      <c r="A7272" s="19">
        <v>43606953</v>
      </c>
      <c r="B7272" s="19" t="s">
        <v>1600</v>
      </c>
      <c r="C7272" s="72"/>
      <c r="D7272" s="73">
        <v>255</v>
      </c>
      <c r="E7272" s="74">
        <v>0</v>
      </c>
      <c r="G7272" s="75">
        <v>339.03440000000001</v>
      </c>
      <c r="H7272" s="75">
        <v>721.68000000000006</v>
      </c>
      <c r="I7272" s="75">
        <v>698.40000000000009</v>
      </c>
      <c r="J7272" s="75">
        <v>659.6</v>
      </c>
      <c r="K7272" s="75">
        <v>543.19999999999993</v>
      </c>
      <c r="L7272" s="74" t="s">
        <v>674</v>
      </c>
      <c r="M7272" s="75">
        <v>698.40000000000009</v>
      </c>
      <c r="N7272" s="75">
        <v>698.40000000000009</v>
      </c>
      <c r="O7272" s="75">
        <v>698.40000000000009</v>
      </c>
      <c r="P7272" s="75">
        <v>339.03440000000001</v>
      </c>
      <c r="Q7272" s="75">
        <v>721.68000000000006</v>
      </c>
    </row>
    <row r="7273" spans="1:17" x14ac:dyDescent="0.2">
      <c r="A7273" s="19">
        <v>43606961</v>
      </c>
      <c r="B7273" s="19" t="s">
        <v>1601</v>
      </c>
      <c r="C7273" s="72"/>
      <c r="D7273" s="73">
        <v>54.25</v>
      </c>
      <c r="E7273" s="74">
        <v>0</v>
      </c>
      <c r="G7273" s="75">
        <v>507.76518000000004</v>
      </c>
      <c r="H7273" s="75">
        <v>1080.846</v>
      </c>
      <c r="I7273" s="75">
        <v>1045.9800000000002</v>
      </c>
      <c r="J7273" s="75">
        <v>987.87</v>
      </c>
      <c r="K7273" s="75">
        <v>813.54</v>
      </c>
      <c r="L7273" s="74" t="s">
        <v>674</v>
      </c>
      <c r="M7273" s="75">
        <v>1045.9800000000002</v>
      </c>
      <c r="N7273" s="75">
        <v>1045.9800000000002</v>
      </c>
      <c r="O7273" s="75">
        <v>1045.9800000000002</v>
      </c>
      <c r="P7273" s="75">
        <v>507.76518000000004</v>
      </c>
      <c r="Q7273" s="75">
        <v>1080.846</v>
      </c>
    </row>
    <row r="7274" spans="1:17" x14ac:dyDescent="0.2">
      <c r="A7274" s="19">
        <v>43606995</v>
      </c>
      <c r="B7274" s="19" t="s">
        <v>4160</v>
      </c>
      <c r="C7274" s="72"/>
      <c r="D7274" s="73">
        <v>19.25</v>
      </c>
      <c r="E7274" s="74">
        <v>0</v>
      </c>
      <c r="G7274" s="75">
        <v>567.40203000000008</v>
      </c>
      <c r="H7274" s="75">
        <v>1207.7910000000002</v>
      </c>
      <c r="I7274" s="75">
        <v>1168.8300000000002</v>
      </c>
      <c r="J7274" s="75">
        <v>1103.895</v>
      </c>
      <c r="K7274" s="75">
        <v>909.08999999999992</v>
      </c>
      <c r="L7274" s="74" t="s">
        <v>674</v>
      </c>
      <c r="M7274" s="75">
        <v>1168.8300000000002</v>
      </c>
      <c r="N7274" s="75">
        <v>1168.8300000000002</v>
      </c>
      <c r="O7274" s="75">
        <v>1168.8300000000002</v>
      </c>
      <c r="P7274" s="75">
        <v>567.40203000000008</v>
      </c>
      <c r="Q7274" s="75">
        <v>1207.7910000000002</v>
      </c>
    </row>
    <row r="7275" spans="1:17" x14ac:dyDescent="0.2">
      <c r="A7275" s="19">
        <v>43607159</v>
      </c>
      <c r="B7275" s="19" t="s">
        <v>2004</v>
      </c>
      <c r="C7275" s="72"/>
      <c r="D7275" s="73">
        <v>28.25</v>
      </c>
      <c r="E7275" s="74">
        <v>0</v>
      </c>
      <c r="G7275" s="75">
        <v>448.92348800000002</v>
      </c>
      <c r="H7275" s="75">
        <v>955.59360000000004</v>
      </c>
      <c r="I7275" s="75">
        <v>924.76800000000014</v>
      </c>
      <c r="J7275" s="75">
        <v>873.39199999999994</v>
      </c>
      <c r="K7275" s="75">
        <v>719.2639999999999</v>
      </c>
      <c r="L7275" s="74" t="s">
        <v>674</v>
      </c>
      <c r="M7275" s="75">
        <v>924.76800000000014</v>
      </c>
      <c r="N7275" s="75">
        <v>924.76800000000014</v>
      </c>
      <c r="O7275" s="75">
        <v>924.76800000000014</v>
      </c>
      <c r="P7275" s="75">
        <v>448.92348800000002</v>
      </c>
      <c r="Q7275" s="75">
        <v>955.59360000000004</v>
      </c>
    </row>
    <row r="7276" spans="1:17" x14ac:dyDescent="0.2">
      <c r="A7276" s="19">
        <v>43607167</v>
      </c>
      <c r="B7276" s="19" t="s">
        <v>1931</v>
      </c>
      <c r="C7276" s="72"/>
      <c r="D7276" s="73">
        <v>32.25</v>
      </c>
      <c r="E7276" s="74">
        <v>0</v>
      </c>
      <c r="G7276" s="75">
        <v>465.39461800000004</v>
      </c>
      <c r="H7276" s="75">
        <v>990.65460000000007</v>
      </c>
      <c r="I7276" s="75">
        <v>958.69800000000021</v>
      </c>
      <c r="J7276" s="75">
        <v>905.43700000000001</v>
      </c>
      <c r="K7276" s="75">
        <v>745.654</v>
      </c>
      <c r="L7276" s="74" t="s">
        <v>674</v>
      </c>
      <c r="M7276" s="75">
        <v>958.69800000000021</v>
      </c>
      <c r="N7276" s="75">
        <v>958.69800000000021</v>
      </c>
      <c r="O7276" s="75">
        <v>958.69800000000021</v>
      </c>
      <c r="P7276" s="75">
        <v>465.39461800000004</v>
      </c>
      <c r="Q7276" s="75">
        <v>990.65460000000007</v>
      </c>
    </row>
    <row r="7277" spans="1:17" x14ac:dyDescent="0.2">
      <c r="A7277" s="19">
        <v>43607175</v>
      </c>
      <c r="B7277" s="19" t="s">
        <v>3112</v>
      </c>
      <c r="C7277" s="72"/>
      <c r="D7277" s="73">
        <v>15.75</v>
      </c>
      <c r="E7277" s="74">
        <v>0</v>
      </c>
      <c r="G7277" s="75">
        <v>126.543716</v>
      </c>
      <c r="H7277" s="75">
        <v>269.36520000000002</v>
      </c>
      <c r="I7277" s="75">
        <v>260.67600000000004</v>
      </c>
      <c r="J7277" s="75">
        <v>246.19399999999999</v>
      </c>
      <c r="K7277" s="75">
        <v>202.74799999999999</v>
      </c>
      <c r="L7277" s="74" t="s">
        <v>674</v>
      </c>
      <c r="M7277" s="75">
        <v>260.67600000000004</v>
      </c>
      <c r="N7277" s="75">
        <v>260.67600000000004</v>
      </c>
      <c r="O7277" s="75">
        <v>260.67600000000004</v>
      </c>
      <c r="P7277" s="75">
        <v>126.543716</v>
      </c>
      <c r="Q7277" s="75">
        <v>269.36520000000002</v>
      </c>
    </row>
    <row r="7278" spans="1:17" x14ac:dyDescent="0.2">
      <c r="A7278" s="19">
        <v>43607191</v>
      </c>
      <c r="B7278" s="19" t="s">
        <v>1932</v>
      </c>
      <c r="C7278" s="72"/>
      <c r="D7278" s="73">
        <v>135.25</v>
      </c>
      <c r="E7278" s="74">
        <v>0</v>
      </c>
      <c r="G7278" s="75">
        <v>611.81728399999997</v>
      </c>
      <c r="H7278" s="75">
        <v>1302.3348000000001</v>
      </c>
      <c r="I7278" s="75">
        <v>1260.3240000000001</v>
      </c>
      <c r="J7278" s="75">
        <v>1190.3059999999998</v>
      </c>
      <c r="K7278" s="75">
        <v>980.25199999999984</v>
      </c>
      <c r="L7278" s="74" t="s">
        <v>674</v>
      </c>
      <c r="M7278" s="75">
        <v>1260.3240000000001</v>
      </c>
      <c r="N7278" s="75">
        <v>1260.3240000000001</v>
      </c>
      <c r="O7278" s="75">
        <v>1260.3240000000001</v>
      </c>
      <c r="P7278" s="75">
        <v>611.81728399999997</v>
      </c>
      <c r="Q7278" s="75">
        <v>1302.3348000000001</v>
      </c>
    </row>
    <row r="7279" spans="1:17" x14ac:dyDescent="0.2">
      <c r="A7279" s="19">
        <v>43607225</v>
      </c>
      <c r="B7279" s="19" t="s">
        <v>3962</v>
      </c>
      <c r="C7279" s="72"/>
      <c r="D7279" s="73">
        <v>142</v>
      </c>
      <c r="E7279" s="74">
        <v>0</v>
      </c>
      <c r="G7279" s="75">
        <v>153.3519</v>
      </c>
      <c r="H7279" s="75">
        <v>326.43</v>
      </c>
      <c r="I7279" s="75">
        <v>315.90000000000003</v>
      </c>
      <c r="J7279" s="75">
        <v>298.34999999999997</v>
      </c>
      <c r="K7279" s="75">
        <v>245.7</v>
      </c>
      <c r="L7279" s="74" t="s">
        <v>674</v>
      </c>
      <c r="M7279" s="75">
        <v>315.90000000000003</v>
      </c>
      <c r="N7279" s="75">
        <v>315.90000000000003</v>
      </c>
      <c r="O7279" s="75">
        <v>315.90000000000003</v>
      </c>
      <c r="P7279" s="75">
        <v>153.3519</v>
      </c>
      <c r="Q7279" s="75">
        <v>326.43</v>
      </c>
    </row>
    <row r="7280" spans="1:17" x14ac:dyDescent="0.2">
      <c r="A7280" s="19">
        <v>43607233</v>
      </c>
      <c r="B7280" s="19" t="s">
        <v>3961</v>
      </c>
      <c r="C7280" s="72"/>
      <c r="D7280" s="73">
        <v>192.5</v>
      </c>
      <c r="E7280" s="74">
        <v>0</v>
      </c>
      <c r="G7280" s="75">
        <v>0</v>
      </c>
      <c r="H7280" s="75">
        <v>0</v>
      </c>
      <c r="I7280" s="75">
        <v>0</v>
      </c>
      <c r="J7280" s="75">
        <v>0</v>
      </c>
      <c r="K7280" s="75">
        <v>0</v>
      </c>
      <c r="L7280" s="74" t="s">
        <v>674</v>
      </c>
      <c r="M7280" s="75">
        <v>0</v>
      </c>
      <c r="N7280" s="75">
        <v>0</v>
      </c>
      <c r="O7280" s="75">
        <v>0</v>
      </c>
      <c r="P7280" s="75">
        <v>0</v>
      </c>
      <c r="Q7280" s="75">
        <v>0</v>
      </c>
    </row>
    <row r="7281" spans="1:17" x14ac:dyDescent="0.2">
      <c r="A7281" s="19">
        <v>43607258</v>
      </c>
      <c r="B7281" s="19" t="s">
        <v>2689</v>
      </c>
      <c r="C7281" s="20">
        <v>10060</v>
      </c>
      <c r="D7281" s="73">
        <v>215.5</v>
      </c>
      <c r="E7281" s="74">
        <v>207.667</v>
      </c>
      <c r="G7281" s="75">
        <v>532.074296</v>
      </c>
      <c r="H7281" s="75">
        <v>1132.5912000000001</v>
      </c>
      <c r="I7281" s="75">
        <v>1096.056</v>
      </c>
      <c r="J7281" s="75">
        <v>1035.164</v>
      </c>
      <c r="K7281" s="75">
        <v>852.48799999999994</v>
      </c>
      <c r="L7281" s="74" t="s">
        <v>674</v>
      </c>
      <c r="M7281" s="75">
        <v>1096.056</v>
      </c>
      <c r="N7281" s="75">
        <v>1096.056</v>
      </c>
      <c r="O7281" s="75">
        <v>1096.056</v>
      </c>
      <c r="P7281" s="75">
        <v>532.074296</v>
      </c>
      <c r="Q7281" s="75">
        <v>1132.5912000000001</v>
      </c>
    </row>
    <row r="7282" spans="1:17" x14ac:dyDescent="0.2">
      <c r="A7282" s="19">
        <v>43607266</v>
      </c>
      <c r="B7282" s="19" t="s">
        <v>2688</v>
      </c>
      <c r="C7282" s="20">
        <v>10061</v>
      </c>
      <c r="D7282" s="73">
        <v>400.5</v>
      </c>
      <c r="E7282" s="74">
        <v>429.03049999999996</v>
      </c>
      <c r="G7282" s="75">
        <v>16.234539999999999</v>
      </c>
      <c r="H7282" s="75">
        <v>284.8125</v>
      </c>
      <c r="I7282" s="75">
        <v>275.625</v>
      </c>
      <c r="J7282" s="75">
        <v>260.3125</v>
      </c>
      <c r="K7282" s="75">
        <v>214.375</v>
      </c>
      <c r="L7282" s="76">
        <v>0</v>
      </c>
      <c r="M7282" s="75">
        <v>275.625</v>
      </c>
      <c r="N7282" s="75">
        <v>275.625</v>
      </c>
      <c r="O7282" s="75">
        <v>275.625</v>
      </c>
      <c r="P7282" s="77">
        <v>0</v>
      </c>
      <c r="Q7282" s="77">
        <v>284.8125</v>
      </c>
    </row>
    <row r="7283" spans="1:17" x14ac:dyDescent="0.2">
      <c r="A7283" s="19">
        <v>43607274</v>
      </c>
      <c r="B7283" s="19" t="s">
        <v>4823</v>
      </c>
      <c r="C7283" s="72"/>
      <c r="D7283" s="73">
        <v>57.25</v>
      </c>
      <c r="E7283" s="74">
        <v>0</v>
      </c>
      <c r="G7283" s="75">
        <v>20.45476</v>
      </c>
      <c r="H7283" s="75">
        <v>0</v>
      </c>
      <c r="I7283" s="75">
        <v>0</v>
      </c>
      <c r="J7283" s="75">
        <v>0</v>
      </c>
      <c r="K7283" s="75">
        <v>0</v>
      </c>
      <c r="L7283" s="76">
        <v>0</v>
      </c>
      <c r="M7283" s="75">
        <v>0</v>
      </c>
      <c r="N7283" s="75">
        <v>0</v>
      </c>
      <c r="O7283" s="75">
        <v>0</v>
      </c>
      <c r="P7283" s="77">
        <v>0</v>
      </c>
      <c r="Q7283" s="77">
        <v>20.45476</v>
      </c>
    </row>
    <row r="7284" spans="1:17" x14ac:dyDescent="0.2">
      <c r="A7284" s="19">
        <v>43607282</v>
      </c>
      <c r="B7284" s="19" t="s">
        <v>4753</v>
      </c>
      <c r="C7284" s="72"/>
      <c r="D7284" s="73">
        <v>21</v>
      </c>
      <c r="E7284" s="74">
        <v>0</v>
      </c>
      <c r="G7284" s="75">
        <v>69.973904000000005</v>
      </c>
      <c r="H7284" s="75">
        <v>148.94880000000001</v>
      </c>
      <c r="I7284" s="75">
        <v>144.14400000000001</v>
      </c>
      <c r="J7284" s="75">
        <v>136.136</v>
      </c>
      <c r="K7284" s="75">
        <v>112.11199999999999</v>
      </c>
      <c r="L7284" s="74" t="s">
        <v>674</v>
      </c>
      <c r="M7284" s="75">
        <v>144.14400000000001</v>
      </c>
      <c r="N7284" s="75">
        <v>144.14400000000001</v>
      </c>
      <c r="O7284" s="75">
        <v>144.14400000000001</v>
      </c>
      <c r="P7284" s="75">
        <v>69.973904000000005</v>
      </c>
      <c r="Q7284" s="75">
        <v>148.94880000000001</v>
      </c>
    </row>
    <row r="7285" spans="1:17" x14ac:dyDescent="0.2">
      <c r="A7285" s="19">
        <v>43607290</v>
      </c>
      <c r="B7285" s="19" t="s">
        <v>2979</v>
      </c>
      <c r="C7285" s="72"/>
      <c r="D7285" s="73">
        <v>140.5</v>
      </c>
      <c r="E7285" s="74">
        <v>0</v>
      </c>
      <c r="G7285" s="75">
        <v>58.955286000000001</v>
      </c>
      <c r="H7285" s="75">
        <v>125.49420000000001</v>
      </c>
      <c r="I7285" s="75">
        <v>121.44600000000001</v>
      </c>
      <c r="J7285" s="75">
        <v>114.699</v>
      </c>
      <c r="K7285" s="75">
        <v>94.457999999999998</v>
      </c>
      <c r="L7285" s="74" t="s">
        <v>674</v>
      </c>
      <c r="M7285" s="75">
        <v>121.44600000000001</v>
      </c>
      <c r="N7285" s="75">
        <v>121.44600000000001</v>
      </c>
      <c r="O7285" s="75">
        <v>121.44600000000001</v>
      </c>
      <c r="P7285" s="75">
        <v>58.955286000000001</v>
      </c>
      <c r="Q7285" s="75">
        <v>125.49420000000001</v>
      </c>
    </row>
    <row r="7286" spans="1:17" x14ac:dyDescent="0.2">
      <c r="A7286" s="19">
        <v>43607845</v>
      </c>
      <c r="B7286" s="78" t="s">
        <v>1162</v>
      </c>
      <c r="C7286" s="78"/>
      <c r="D7286" s="73">
        <v>36.5</v>
      </c>
      <c r="E7286" s="74">
        <v>0</v>
      </c>
      <c r="F7286" s="78"/>
      <c r="G7286" s="78"/>
      <c r="H7286" s="78"/>
      <c r="I7286" s="78"/>
      <c r="J7286" s="78"/>
      <c r="K7286" s="78"/>
      <c r="L7286" s="78"/>
      <c r="M7286" s="78"/>
      <c r="N7286" s="78"/>
      <c r="O7286" s="78"/>
      <c r="P7286" s="78"/>
      <c r="Q7286" s="78"/>
    </row>
    <row r="7287" spans="1:17" x14ac:dyDescent="0.2">
      <c r="A7287" s="19">
        <v>43607910</v>
      </c>
      <c r="B7287" s="78" t="s">
        <v>1169</v>
      </c>
      <c r="C7287" s="78"/>
      <c r="D7287" s="73">
        <v>38</v>
      </c>
      <c r="E7287" s="74">
        <v>0</v>
      </c>
      <c r="F7287" s="78"/>
      <c r="G7287" s="78"/>
      <c r="H7287" s="78"/>
      <c r="I7287" s="78"/>
      <c r="J7287" s="78"/>
      <c r="K7287" s="78"/>
      <c r="L7287" s="78"/>
      <c r="M7287" s="78"/>
      <c r="N7287" s="78"/>
      <c r="O7287" s="78"/>
      <c r="P7287" s="78"/>
      <c r="Q7287" s="78"/>
    </row>
    <row r="7288" spans="1:17" x14ac:dyDescent="0.2">
      <c r="A7288" s="19">
        <v>43608165</v>
      </c>
      <c r="B7288" s="78" t="s">
        <v>2003</v>
      </c>
      <c r="C7288" s="78"/>
      <c r="D7288" s="73">
        <v>64.75</v>
      </c>
      <c r="E7288" s="74">
        <v>0</v>
      </c>
      <c r="F7288" s="78"/>
      <c r="G7288" s="78"/>
      <c r="H7288" s="78"/>
      <c r="I7288" s="78"/>
      <c r="J7288" s="78"/>
      <c r="K7288" s="78"/>
      <c r="L7288" s="78"/>
      <c r="M7288" s="78"/>
      <c r="N7288" s="78"/>
      <c r="O7288" s="78"/>
      <c r="P7288" s="78"/>
      <c r="Q7288" s="78"/>
    </row>
    <row r="7289" spans="1:17" x14ac:dyDescent="0.2">
      <c r="A7289" s="19">
        <v>43608173</v>
      </c>
      <c r="B7289" s="78" t="s">
        <v>3330</v>
      </c>
      <c r="C7289" s="78"/>
      <c r="D7289" s="73">
        <v>6.25</v>
      </c>
      <c r="E7289" s="74">
        <v>0</v>
      </c>
      <c r="F7289" s="78"/>
      <c r="G7289" s="78"/>
      <c r="H7289" s="78"/>
      <c r="I7289" s="78"/>
      <c r="J7289" s="78"/>
      <c r="K7289" s="78"/>
      <c r="L7289" s="78"/>
      <c r="M7289" s="78"/>
      <c r="N7289" s="78"/>
      <c r="O7289" s="78"/>
      <c r="P7289" s="78"/>
      <c r="Q7289" s="78"/>
    </row>
    <row r="7290" spans="1:17" x14ac:dyDescent="0.2">
      <c r="A7290" s="19">
        <v>43608371</v>
      </c>
      <c r="B7290" s="78" t="s">
        <v>3173</v>
      </c>
      <c r="C7290" s="78"/>
      <c r="D7290" s="73">
        <v>33</v>
      </c>
      <c r="E7290" s="74">
        <v>0</v>
      </c>
      <c r="F7290" s="78"/>
      <c r="G7290" s="78"/>
      <c r="H7290" s="78"/>
      <c r="I7290" s="78"/>
      <c r="J7290" s="78"/>
      <c r="K7290" s="78"/>
      <c r="L7290" s="78"/>
      <c r="M7290" s="78"/>
      <c r="N7290" s="78"/>
      <c r="O7290" s="78"/>
      <c r="P7290" s="78"/>
      <c r="Q7290" s="78"/>
    </row>
    <row r="7291" spans="1:17" x14ac:dyDescent="0.2">
      <c r="A7291" s="19">
        <v>43608595</v>
      </c>
      <c r="B7291" s="78" t="s">
        <v>2317</v>
      </c>
      <c r="C7291" s="78"/>
      <c r="D7291" s="73">
        <v>39</v>
      </c>
      <c r="E7291" s="74">
        <v>0</v>
      </c>
      <c r="F7291" s="78"/>
      <c r="G7291" s="78"/>
      <c r="H7291" s="78"/>
      <c r="I7291" s="78"/>
      <c r="J7291" s="78"/>
      <c r="K7291" s="78"/>
      <c r="L7291" s="78"/>
      <c r="M7291" s="78"/>
      <c r="N7291" s="78"/>
      <c r="O7291" s="78"/>
      <c r="P7291" s="78"/>
      <c r="Q7291" s="78"/>
    </row>
    <row r="7292" spans="1:17" x14ac:dyDescent="0.2">
      <c r="A7292" s="19">
        <v>43609106</v>
      </c>
      <c r="B7292" s="78" t="s">
        <v>2946</v>
      </c>
      <c r="C7292" s="78"/>
      <c r="D7292" s="73">
        <v>32.25</v>
      </c>
      <c r="E7292" s="74">
        <v>0</v>
      </c>
      <c r="F7292" s="78"/>
      <c r="G7292" s="78"/>
      <c r="H7292" s="78"/>
      <c r="I7292" s="78"/>
      <c r="J7292" s="78"/>
      <c r="K7292" s="78"/>
      <c r="L7292" s="78"/>
      <c r="M7292" s="78"/>
      <c r="N7292" s="78"/>
      <c r="O7292" s="78"/>
      <c r="P7292" s="78"/>
      <c r="Q7292" s="78"/>
    </row>
    <row r="7293" spans="1:17" x14ac:dyDescent="0.2">
      <c r="A7293" s="19">
        <v>43609114</v>
      </c>
      <c r="B7293" s="78" t="s">
        <v>3643</v>
      </c>
      <c r="C7293" s="78"/>
      <c r="D7293" s="73">
        <v>10.5</v>
      </c>
      <c r="E7293" s="74">
        <v>0</v>
      </c>
      <c r="F7293" s="78"/>
      <c r="G7293" s="78"/>
      <c r="H7293" s="78"/>
      <c r="I7293" s="78"/>
      <c r="J7293" s="78"/>
      <c r="K7293" s="78"/>
      <c r="L7293" s="78"/>
      <c r="M7293" s="78"/>
      <c r="N7293" s="78"/>
      <c r="O7293" s="78"/>
      <c r="P7293" s="78"/>
      <c r="Q7293" s="78"/>
    </row>
    <row r="7294" spans="1:17" x14ac:dyDescent="0.2">
      <c r="A7294" s="19">
        <v>43609163</v>
      </c>
      <c r="B7294" s="78" t="s">
        <v>1230</v>
      </c>
      <c r="C7294" s="78"/>
      <c r="D7294" s="73">
        <v>38</v>
      </c>
      <c r="E7294" s="74">
        <v>0</v>
      </c>
      <c r="F7294" s="78"/>
      <c r="G7294" s="78"/>
      <c r="H7294" s="78"/>
      <c r="I7294" s="78"/>
      <c r="J7294" s="78"/>
      <c r="K7294" s="78"/>
      <c r="L7294" s="78"/>
      <c r="M7294" s="78"/>
      <c r="N7294" s="78"/>
      <c r="O7294" s="78"/>
      <c r="P7294" s="78"/>
      <c r="Q7294" s="78"/>
    </row>
    <row r="7295" spans="1:17" x14ac:dyDescent="0.2">
      <c r="A7295" s="19">
        <v>43609171</v>
      </c>
      <c r="B7295" s="78" t="s">
        <v>1229</v>
      </c>
      <c r="C7295" s="78"/>
      <c r="D7295" s="73">
        <v>220.75</v>
      </c>
      <c r="E7295" s="74">
        <v>0</v>
      </c>
      <c r="F7295" s="78"/>
      <c r="G7295" s="78"/>
      <c r="H7295" s="78"/>
      <c r="I7295" s="78"/>
      <c r="J7295" s="78"/>
      <c r="K7295" s="78"/>
      <c r="L7295" s="78"/>
      <c r="M7295" s="78"/>
      <c r="N7295" s="78"/>
      <c r="O7295" s="78"/>
      <c r="P7295" s="78"/>
      <c r="Q7295" s="78"/>
    </row>
    <row r="7296" spans="1:17" x14ac:dyDescent="0.2">
      <c r="A7296" s="19">
        <v>43609205</v>
      </c>
      <c r="B7296" s="78" t="s">
        <v>2762</v>
      </c>
      <c r="C7296" s="78">
        <v>96372</v>
      </c>
      <c r="D7296" s="73">
        <v>28.75</v>
      </c>
      <c r="E7296" s="74">
        <v>77.590499999999992</v>
      </c>
      <c r="F7296" s="78"/>
      <c r="G7296" s="78"/>
      <c r="H7296" s="78"/>
      <c r="I7296" s="78"/>
      <c r="J7296" s="78"/>
      <c r="K7296" s="78"/>
      <c r="L7296" s="78"/>
      <c r="M7296" s="78"/>
      <c r="N7296" s="78"/>
      <c r="O7296" s="78"/>
      <c r="P7296" s="78"/>
      <c r="Q7296" s="78"/>
    </row>
    <row r="7297" spans="1:17" x14ac:dyDescent="0.2">
      <c r="A7297" s="19">
        <v>43609213</v>
      </c>
      <c r="B7297" s="78" t="s">
        <v>2044</v>
      </c>
      <c r="C7297" s="78">
        <v>69210</v>
      </c>
      <c r="D7297" s="73">
        <v>78.75</v>
      </c>
      <c r="E7297" s="74">
        <v>66.10199999999999</v>
      </c>
      <c r="F7297" s="78"/>
      <c r="G7297" s="78"/>
      <c r="H7297" s="78"/>
      <c r="I7297" s="78"/>
      <c r="J7297" s="78"/>
      <c r="K7297" s="78"/>
      <c r="L7297" s="78"/>
      <c r="M7297" s="78"/>
      <c r="N7297" s="78"/>
      <c r="O7297" s="78"/>
      <c r="P7297" s="78"/>
      <c r="Q7297" s="78"/>
    </row>
    <row r="7298" spans="1:17" x14ac:dyDescent="0.2">
      <c r="A7298" s="19">
        <v>43609429</v>
      </c>
      <c r="B7298" s="78" t="s">
        <v>3024</v>
      </c>
      <c r="C7298" s="78"/>
      <c r="D7298" s="73">
        <v>41.75</v>
      </c>
      <c r="E7298" s="74">
        <v>0</v>
      </c>
      <c r="F7298" s="78"/>
      <c r="G7298" s="78"/>
      <c r="H7298" s="78"/>
      <c r="I7298" s="78"/>
      <c r="J7298" s="78"/>
      <c r="K7298" s="78"/>
      <c r="L7298" s="78"/>
      <c r="M7298" s="78"/>
      <c r="N7298" s="78"/>
      <c r="O7298" s="78"/>
      <c r="P7298" s="78"/>
      <c r="Q7298" s="78"/>
    </row>
    <row r="7299" spans="1:17" x14ac:dyDescent="0.2">
      <c r="A7299" s="19">
        <v>43609627</v>
      </c>
      <c r="B7299" s="78" t="s">
        <v>1866</v>
      </c>
      <c r="C7299" s="78"/>
      <c r="D7299" s="73">
        <v>728</v>
      </c>
      <c r="E7299" s="74">
        <v>0</v>
      </c>
      <c r="F7299" s="78"/>
      <c r="G7299" s="78"/>
      <c r="H7299" s="78"/>
      <c r="I7299" s="78"/>
      <c r="J7299" s="78"/>
      <c r="K7299" s="78"/>
      <c r="L7299" s="78"/>
      <c r="M7299" s="78"/>
      <c r="N7299" s="78"/>
      <c r="O7299" s="78"/>
      <c r="P7299" s="78"/>
      <c r="Q7299" s="78"/>
    </row>
    <row r="7300" spans="1:17" x14ac:dyDescent="0.2">
      <c r="A7300" s="19">
        <v>43609650</v>
      </c>
      <c r="B7300" s="78" t="s">
        <v>1219</v>
      </c>
      <c r="C7300" s="78"/>
      <c r="D7300" s="73">
        <v>41.75</v>
      </c>
      <c r="E7300" s="74">
        <v>0</v>
      </c>
      <c r="F7300" s="78"/>
      <c r="G7300" s="78"/>
      <c r="H7300" s="78"/>
      <c r="I7300" s="78"/>
      <c r="J7300" s="78"/>
      <c r="K7300" s="78"/>
      <c r="L7300" s="78"/>
      <c r="M7300" s="78"/>
      <c r="N7300" s="78"/>
      <c r="O7300" s="78"/>
      <c r="P7300" s="78"/>
      <c r="Q7300" s="78"/>
    </row>
    <row r="7301" spans="1:17" x14ac:dyDescent="0.2">
      <c r="A7301" s="19">
        <v>43609668</v>
      </c>
      <c r="B7301" s="78" t="s">
        <v>4677</v>
      </c>
      <c r="C7301" s="78">
        <v>20550</v>
      </c>
      <c r="D7301" s="73">
        <v>226.75</v>
      </c>
      <c r="E7301" s="74">
        <v>312.67349999999993</v>
      </c>
      <c r="F7301" s="78"/>
      <c r="G7301" s="78"/>
      <c r="H7301" s="78"/>
      <c r="I7301" s="78"/>
      <c r="J7301" s="78"/>
      <c r="K7301" s="78"/>
      <c r="L7301" s="78"/>
      <c r="M7301" s="78"/>
      <c r="N7301" s="78"/>
      <c r="O7301" s="78"/>
      <c r="P7301" s="78"/>
      <c r="Q7301" s="78"/>
    </row>
    <row r="7302" spans="1:17" x14ac:dyDescent="0.2">
      <c r="A7302" s="19">
        <v>43609676</v>
      </c>
      <c r="B7302" s="78" t="s">
        <v>3113</v>
      </c>
      <c r="C7302" s="78"/>
      <c r="D7302" s="73">
        <v>52</v>
      </c>
      <c r="E7302" s="74">
        <v>0</v>
      </c>
      <c r="F7302" s="78"/>
      <c r="G7302" s="78"/>
      <c r="H7302" s="78"/>
      <c r="I7302" s="78"/>
      <c r="J7302" s="78"/>
      <c r="K7302" s="78"/>
      <c r="L7302" s="78"/>
      <c r="M7302" s="78"/>
      <c r="N7302" s="78"/>
      <c r="O7302" s="78"/>
      <c r="P7302" s="78"/>
      <c r="Q7302" s="78"/>
    </row>
    <row r="7303" spans="1:17" x14ac:dyDescent="0.2">
      <c r="A7303" s="19">
        <v>43609684</v>
      </c>
      <c r="B7303" s="78" t="s">
        <v>1855</v>
      </c>
      <c r="C7303" s="78">
        <v>97597</v>
      </c>
      <c r="D7303" s="73">
        <v>137.5</v>
      </c>
      <c r="E7303" s="74">
        <v>207.667</v>
      </c>
      <c r="F7303" s="78"/>
      <c r="G7303" s="78"/>
      <c r="H7303" s="78"/>
      <c r="I7303" s="78"/>
      <c r="J7303" s="78"/>
      <c r="K7303" s="78"/>
      <c r="L7303" s="78"/>
      <c r="M7303" s="78"/>
      <c r="N7303" s="78"/>
      <c r="O7303" s="78"/>
      <c r="P7303" s="78"/>
      <c r="Q7303" s="78"/>
    </row>
    <row r="7304" spans="1:17" x14ac:dyDescent="0.2">
      <c r="A7304" s="19">
        <v>43609692</v>
      </c>
      <c r="B7304" s="78" t="s">
        <v>4672</v>
      </c>
      <c r="C7304" s="78">
        <v>26720</v>
      </c>
      <c r="D7304" s="73">
        <v>405.75</v>
      </c>
      <c r="E7304" s="74">
        <v>238.06149999999997</v>
      </c>
      <c r="F7304" s="78"/>
      <c r="G7304" s="78"/>
      <c r="H7304" s="78"/>
      <c r="I7304" s="78"/>
      <c r="J7304" s="78"/>
      <c r="K7304" s="78"/>
      <c r="L7304" s="78"/>
      <c r="M7304" s="78"/>
      <c r="N7304" s="78"/>
      <c r="O7304" s="78"/>
      <c r="P7304" s="78"/>
      <c r="Q7304" s="78"/>
    </row>
    <row r="7305" spans="1:17" x14ac:dyDescent="0.2">
      <c r="A7305" s="19">
        <v>43609700</v>
      </c>
      <c r="B7305" s="78" t="s">
        <v>2211</v>
      </c>
      <c r="C7305" s="78">
        <v>99214</v>
      </c>
      <c r="D7305" s="73">
        <v>197.75</v>
      </c>
      <c r="E7305" s="74">
        <v>0</v>
      </c>
      <c r="F7305" s="78"/>
      <c r="G7305" s="78"/>
      <c r="H7305" s="78"/>
      <c r="I7305" s="78"/>
      <c r="J7305" s="78"/>
      <c r="K7305" s="78"/>
      <c r="L7305" s="78"/>
      <c r="M7305" s="78"/>
      <c r="N7305" s="78"/>
      <c r="O7305" s="78"/>
      <c r="P7305" s="78"/>
      <c r="Q7305" s="78"/>
    </row>
    <row r="7306" spans="1:17" x14ac:dyDescent="0.2">
      <c r="A7306" s="19">
        <v>43609726</v>
      </c>
      <c r="B7306" s="78" t="s">
        <v>2314</v>
      </c>
      <c r="C7306" s="78"/>
      <c r="D7306" s="73">
        <v>41.75</v>
      </c>
      <c r="E7306" s="74">
        <v>0</v>
      </c>
      <c r="F7306" s="78"/>
      <c r="G7306" s="78"/>
      <c r="H7306" s="78"/>
      <c r="I7306" s="78"/>
      <c r="J7306" s="78"/>
      <c r="K7306" s="78"/>
      <c r="L7306" s="78"/>
      <c r="M7306" s="78"/>
      <c r="N7306" s="78"/>
      <c r="O7306" s="78"/>
      <c r="P7306" s="78"/>
      <c r="Q7306" s="78"/>
    </row>
    <row r="7307" spans="1:17" x14ac:dyDescent="0.2">
      <c r="A7307" s="19">
        <v>43609742</v>
      </c>
      <c r="B7307" s="78" t="s">
        <v>3641</v>
      </c>
      <c r="C7307" s="78"/>
      <c r="D7307" s="73">
        <v>35.5</v>
      </c>
      <c r="E7307" s="74">
        <v>0</v>
      </c>
      <c r="F7307" s="78"/>
      <c r="G7307" s="78"/>
      <c r="H7307" s="78"/>
      <c r="I7307" s="78"/>
      <c r="J7307" s="78"/>
      <c r="K7307" s="78"/>
      <c r="L7307" s="78"/>
      <c r="M7307" s="78"/>
      <c r="N7307" s="78"/>
      <c r="O7307" s="78"/>
      <c r="P7307" s="78"/>
      <c r="Q7307" s="78"/>
    </row>
    <row r="7308" spans="1:17" x14ac:dyDescent="0.2">
      <c r="A7308" s="19">
        <v>43609759</v>
      </c>
      <c r="B7308" s="78" t="s">
        <v>1126</v>
      </c>
      <c r="C7308" s="78" t="s">
        <v>1127</v>
      </c>
      <c r="D7308" s="73">
        <v>140.5</v>
      </c>
      <c r="E7308" s="74">
        <v>0</v>
      </c>
      <c r="F7308" s="78"/>
      <c r="G7308" s="78"/>
      <c r="H7308" s="78"/>
      <c r="I7308" s="78"/>
      <c r="J7308" s="78"/>
      <c r="K7308" s="78"/>
      <c r="L7308" s="78"/>
      <c r="M7308" s="78"/>
      <c r="N7308" s="78"/>
      <c r="O7308" s="78"/>
      <c r="P7308" s="78"/>
      <c r="Q7308" s="78"/>
    </row>
    <row r="7309" spans="1:17" x14ac:dyDescent="0.2">
      <c r="A7309" s="19">
        <v>43609767</v>
      </c>
      <c r="B7309" s="78" t="s">
        <v>1164</v>
      </c>
      <c r="C7309" s="78"/>
      <c r="D7309" s="73">
        <v>50</v>
      </c>
      <c r="E7309" s="74">
        <v>0</v>
      </c>
      <c r="F7309" s="78"/>
      <c r="G7309" s="78"/>
      <c r="H7309" s="78"/>
      <c r="I7309" s="78"/>
      <c r="J7309" s="78"/>
      <c r="K7309" s="78"/>
      <c r="L7309" s="78"/>
      <c r="M7309" s="78"/>
      <c r="N7309" s="78"/>
      <c r="O7309" s="78"/>
      <c r="P7309" s="78"/>
      <c r="Q7309" s="78"/>
    </row>
    <row r="7310" spans="1:17" x14ac:dyDescent="0.2">
      <c r="A7310" s="19">
        <v>43609999</v>
      </c>
      <c r="B7310" s="78" t="s">
        <v>4183</v>
      </c>
      <c r="C7310" s="78"/>
      <c r="D7310" s="73">
        <v>73</v>
      </c>
      <c r="E7310" s="74">
        <v>0</v>
      </c>
      <c r="F7310" s="78"/>
      <c r="G7310" s="78"/>
      <c r="H7310" s="78"/>
      <c r="I7310" s="78"/>
      <c r="J7310" s="78"/>
      <c r="K7310" s="78"/>
      <c r="L7310" s="78"/>
      <c r="M7310" s="78"/>
      <c r="N7310" s="78"/>
      <c r="O7310" s="78"/>
      <c r="P7310" s="78"/>
      <c r="Q7310" s="78"/>
    </row>
    <row r="7311" spans="1:17" x14ac:dyDescent="0.2">
      <c r="A7311" s="19">
        <v>43610401</v>
      </c>
      <c r="B7311" s="78" t="s">
        <v>3953</v>
      </c>
      <c r="C7311" s="78"/>
      <c r="D7311" s="73">
        <v>26</v>
      </c>
      <c r="E7311" s="74">
        <v>0</v>
      </c>
      <c r="F7311" s="78"/>
      <c r="G7311" s="78"/>
      <c r="H7311" s="78"/>
      <c r="I7311" s="78"/>
      <c r="J7311" s="78"/>
      <c r="K7311" s="78"/>
      <c r="L7311" s="78"/>
      <c r="M7311" s="78"/>
      <c r="N7311" s="78"/>
      <c r="O7311" s="78"/>
      <c r="P7311" s="78"/>
      <c r="Q7311" s="78"/>
    </row>
    <row r="7312" spans="1:17" x14ac:dyDescent="0.2">
      <c r="A7312" s="19">
        <v>43610476</v>
      </c>
      <c r="B7312" s="78" t="s">
        <v>4730</v>
      </c>
      <c r="C7312" s="78"/>
      <c r="D7312" s="73">
        <v>57.25</v>
      </c>
      <c r="E7312" s="74">
        <v>0</v>
      </c>
      <c r="F7312" s="78"/>
      <c r="G7312" s="78"/>
      <c r="H7312" s="78"/>
      <c r="I7312" s="78"/>
      <c r="J7312" s="78"/>
      <c r="K7312" s="78"/>
      <c r="L7312" s="78"/>
      <c r="M7312" s="78"/>
      <c r="N7312" s="78"/>
      <c r="O7312" s="78"/>
      <c r="P7312" s="78"/>
      <c r="Q7312" s="78"/>
    </row>
    <row r="7313" spans="1:17" x14ac:dyDescent="0.2">
      <c r="A7313" s="19">
        <v>43610518</v>
      </c>
      <c r="B7313" s="78" t="s">
        <v>3172</v>
      </c>
      <c r="C7313" s="78"/>
      <c r="D7313" s="73">
        <v>79.75</v>
      </c>
      <c r="E7313" s="74">
        <v>0</v>
      </c>
      <c r="F7313" s="78"/>
      <c r="G7313" s="78"/>
      <c r="H7313" s="78"/>
      <c r="I7313" s="78"/>
      <c r="J7313" s="78"/>
      <c r="K7313" s="78"/>
      <c r="L7313" s="78"/>
      <c r="M7313" s="78"/>
      <c r="N7313" s="78"/>
      <c r="O7313" s="78"/>
      <c r="P7313" s="78"/>
      <c r="Q7313" s="78"/>
    </row>
    <row r="7314" spans="1:17" x14ac:dyDescent="0.2">
      <c r="A7314" s="19">
        <v>43610526</v>
      </c>
      <c r="B7314" s="78" t="s">
        <v>4732</v>
      </c>
      <c r="C7314" s="78"/>
      <c r="D7314" s="73">
        <v>28.25</v>
      </c>
      <c r="E7314" s="74">
        <v>0</v>
      </c>
      <c r="F7314" s="78"/>
      <c r="G7314" s="78"/>
      <c r="H7314" s="78"/>
      <c r="I7314" s="78"/>
      <c r="J7314" s="78"/>
      <c r="K7314" s="78"/>
      <c r="L7314" s="78"/>
      <c r="M7314" s="78"/>
      <c r="N7314" s="78"/>
      <c r="O7314" s="78"/>
      <c r="P7314" s="78"/>
      <c r="Q7314" s="78"/>
    </row>
    <row r="7315" spans="1:17" x14ac:dyDescent="0.2">
      <c r="A7315" s="19">
        <v>43610534</v>
      </c>
      <c r="B7315" s="78" t="s">
        <v>1170</v>
      </c>
      <c r="C7315" s="78"/>
      <c r="D7315" s="73">
        <v>28.25</v>
      </c>
      <c r="E7315" s="74">
        <v>0</v>
      </c>
      <c r="F7315" s="78"/>
      <c r="G7315" s="78"/>
      <c r="H7315" s="78"/>
      <c r="I7315" s="78"/>
      <c r="J7315" s="78"/>
      <c r="K7315" s="78"/>
      <c r="L7315" s="78"/>
      <c r="M7315" s="78"/>
      <c r="N7315" s="78"/>
      <c r="O7315" s="78"/>
      <c r="P7315" s="78"/>
      <c r="Q7315" s="78"/>
    </row>
    <row r="7316" spans="1:17" x14ac:dyDescent="0.2">
      <c r="A7316" s="19">
        <v>43610542</v>
      </c>
      <c r="B7316" s="78" t="s">
        <v>4774</v>
      </c>
      <c r="C7316" s="78"/>
      <c r="D7316" s="73">
        <v>33.5</v>
      </c>
      <c r="E7316" s="74">
        <v>0</v>
      </c>
      <c r="F7316" s="78"/>
      <c r="G7316" s="78"/>
      <c r="H7316" s="78"/>
      <c r="I7316" s="78"/>
      <c r="J7316" s="78"/>
      <c r="K7316" s="78"/>
      <c r="L7316" s="78"/>
      <c r="M7316" s="78"/>
      <c r="N7316" s="78"/>
      <c r="O7316" s="78"/>
      <c r="P7316" s="78"/>
      <c r="Q7316" s="78"/>
    </row>
    <row r="7317" spans="1:17" x14ac:dyDescent="0.2">
      <c r="A7317" s="19">
        <v>43610567</v>
      </c>
      <c r="B7317" s="78" t="s">
        <v>3305</v>
      </c>
      <c r="C7317" s="78"/>
      <c r="D7317" s="73">
        <v>32.5</v>
      </c>
      <c r="E7317" s="74">
        <v>0</v>
      </c>
      <c r="F7317" s="78"/>
      <c r="G7317" s="78"/>
      <c r="H7317" s="78"/>
      <c r="I7317" s="78"/>
      <c r="J7317" s="78"/>
      <c r="K7317" s="78"/>
      <c r="L7317" s="78"/>
      <c r="M7317" s="78"/>
      <c r="N7317" s="78"/>
      <c r="O7317" s="78"/>
      <c r="P7317" s="78"/>
      <c r="Q7317" s="78"/>
    </row>
    <row r="7318" spans="1:17" x14ac:dyDescent="0.2">
      <c r="A7318" s="19">
        <v>43610609</v>
      </c>
      <c r="B7318" s="78" t="s">
        <v>4818</v>
      </c>
      <c r="C7318" s="78"/>
      <c r="D7318" s="73">
        <v>6.25</v>
      </c>
      <c r="E7318" s="74">
        <v>0</v>
      </c>
      <c r="F7318" s="78"/>
      <c r="G7318" s="78"/>
      <c r="H7318" s="78"/>
      <c r="I7318" s="78"/>
      <c r="J7318" s="78"/>
      <c r="K7318" s="78"/>
      <c r="L7318" s="78"/>
      <c r="M7318" s="78"/>
      <c r="N7318" s="78"/>
      <c r="O7318" s="78"/>
      <c r="P7318" s="78"/>
      <c r="Q7318" s="78"/>
    </row>
    <row r="7319" spans="1:17" x14ac:dyDescent="0.2">
      <c r="A7319" s="19">
        <v>43610633</v>
      </c>
      <c r="B7319" s="78" t="s">
        <v>3867</v>
      </c>
      <c r="C7319" s="78"/>
      <c r="D7319" s="73">
        <v>15.75</v>
      </c>
      <c r="E7319" s="74">
        <v>0</v>
      </c>
      <c r="F7319" s="78"/>
      <c r="G7319" s="78"/>
      <c r="H7319" s="78"/>
      <c r="I7319" s="78"/>
      <c r="J7319" s="78"/>
      <c r="K7319" s="78"/>
      <c r="L7319" s="78"/>
      <c r="M7319" s="78"/>
      <c r="N7319" s="78"/>
      <c r="O7319" s="78"/>
      <c r="P7319" s="78"/>
      <c r="Q7319" s="78"/>
    </row>
    <row r="7320" spans="1:17" x14ac:dyDescent="0.2">
      <c r="A7320" s="19">
        <v>43610658</v>
      </c>
      <c r="B7320" s="78" t="s">
        <v>3306</v>
      </c>
      <c r="C7320" s="78"/>
      <c r="D7320" s="73">
        <v>15.75</v>
      </c>
      <c r="E7320" s="74">
        <v>0</v>
      </c>
      <c r="F7320" s="78"/>
      <c r="G7320" s="78"/>
      <c r="H7320" s="78"/>
      <c r="I7320" s="78"/>
      <c r="J7320" s="78"/>
      <c r="K7320" s="78"/>
      <c r="L7320" s="78"/>
      <c r="M7320" s="78"/>
      <c r="N7320" s="78"/>
      <c r="O7320" s="78"/>
      <c r="P7320" s="78"/>
      <c r="Q7320" s="78"/>
    </row>
    <row r="7321" spans="1:17" x14ac:dyDescent="0.2">
      <c r="A7321" s="19">
        <v>43610666</v>
      </c>
      <c r="B7321" s="78" t="s">
        <v>4824</v>
      </c>
      <c r="C7321" s="78"/>
      <c r="D7321" s="73">
        <v>47</v>
      </c>
      <c r="E7321" s="74">
        <v>0</v>
      </c>
      <c r="F7321" s="78"/>
      <c r="G7321" s="78"/>
      <c r="H7321" s="78"/>
      <c r="I7321" s="78"/>
      <c r="J7321" s="78"/>
      <c r="K7321" s="78"/>
      <c r="L7321" s="78"/>
      <c r="M7321" s="78"/>
      <c r="N7321" s="78"/>
      <c r="O7321" s="78"/>
      <c r="P7321" s="78"/>
      <c r="Q7321" s="78"/>
    </row>
    <row r="7322" spans="1:17" x14ac:dyDescent="0.2">
      <c r="A7322" s="19">
        <v>43610682</v>
      </c>
      <c r="B7322" s="78" t="s">
        <v>1325</v>
      </c>
      <c r="C7322" s="78"/>
      <c r="D7322" s="73">
        <v>255</v>
      </c>
      <c r="E7322" s="74">
        <v>0</v>
      </c>
      <c r="F7322" s="78"/>
      <c r="G7322" s="78"/>
      <c r="H7322" s="78"/>
      <c r="I7322" s="78"/>
      <c r="J7322" s="78"/>
      <c r="K7322" s="78"/>
      <c r="L7322" s="78"/>
      <c r="M7322" s="78"/>
      <c r="N7322" s="78"/>
      <c r="O7322" s="78"/>
      <c r="P7322" s="78"/>
      <c r="Q7322" s="78"/>
    </row>
    <row r="7323" spans="1:17" x14ac:dyDescent="0.2">
      <c r="A7323" s="19">
        <v>43610690</v>
      </c>
      <c r="B7323" s="78" t="s">
        <v>1274</v>
      </c>
      <c r="C7323" s="78"/>
      <c r="D7323" s="73">
        <v>41.75</v>
      </c>
      <c r="E7323" s="74">
        <v>0</v>
      </c>
      <c r="F7323" s="78"/>
      <c r="G7323" s="78"/>
      <c r="H7323" s="78"/>
      <c r="I7323" s="78"/>
      <c r="J7323" s="78"/>
      <c r="K7323" s="78"/>
      <c r="L7323" s="78"/>
      <c r="M7323" s="78"/>
      <c r="N7323" s="78"/>
      <c r="O7323" s="78"/>
      <c r="P7323" s="78"/>
      <c r="Q7323" s="78"/>
    </row>
    <row r="7324" spans="1:17" x14ac:dyDescent="0.2">
      <c r="A7324" s="19">
        <v>43610708</v>
      </c>
      <c r="B7324" s="78" t="s">
        <v>1566</v>
      </c>
      <c r="C7324" s="78"/>
      <c r="D7324" s="73">
        <v>147.75</v>
      </c>
      <c r="E7324" s="74">
        <v>0</v>
      </c>
      <c r="F7324" s="78"/>
      <c r="G7324" s="78"/>
      <c r="H7324" s="78"/>
      <c r="I7324" s="78"/>
      <c r="J7324" s="78"/>
      <c r="K7324" s="78"/>
      <c r="L7324" s="78"/>
      <c r="M7324" s="78"/>
      <c r="N7324" s="78"/>
      <c r="O7324" s="78"/>
      <c r="P7324" s="78"/>
      <c r="Q7324" s="78"/>
    </row>
    <row r="7325" spans="1:17" x14ac:dyDescent="0.2">
      <c r="A7325" s="19">
        <v>43610716</v>
      </c>
      <c r="B7325" s="78" t="s">
        <v>2590</v>
      </c>
      <c r="C7325" s="78"/>
      <c r="D7325" s="73">
        <v>43.75</v>
      </c>
      <c r="E7325" s="74">
        <v>0</v>
      </c>
      <c r="F7325" s="78"/>
      <c r="G7325" s="78"/>
      <c r="H7325" s="78"/>
      <c r="I7325" s="78"/>
      <c r="J7325" s="78"/>
      <c r="K7325" s="78"/>
      <c r="L7325" s="78"/>
      <c r="M7325" s="78"/>
      <c r="N7325" s="78"/>
      <c r="O7325" s="78"/>
      <c r="P7325" s="78"/>
      <c r="Q7325" s="78"/>
    </row>
    <row r="7326" spans="1:17" x14ac:dyDescent="0.2">
      <c r="A7326" s="19">
        <v>43610724</v>
      </c>
      <c r="B7326" s="78" t="s">
        <v>3716</v>
      </c>
      <c r="C7326" s="78"/>
      <c r="D7326" s="73">
        <v>32.5</v>
      </c>
      <c r="E7326" s="74">
        <v>0</v>
      </c>
      <c r="F7326" s="78"/>
      <c r="G7326" s="78"/>
      <c r="H7326" s="78"/>
      <c r="I7326" s="78"/>
      <c r="J7326" s="78"/>
      <c r="K7326" s="78"/>
      <c r="L7326" s="78"/>
      <c r="M7326" s="78"/>
      <c r="N7326" s="78"/>
      <c r="O7326" s="78"/>
      <c r="P7326" s="78"/>
      <c r="Q7326" s="78"/>
    </row>
    <row r="7327" spans="1:17" x14ac:dyDescent="0.2">
      <c r="A7327" s="19">
        <v>43610757</v>
      </c>
      <c r="B7327" s="78" t="s">
        <v>1264</v>
      </c>
      <c r="C7327" s="78"/>
      <c r="D7327" s="73">
        <v>41.75</v>
      </c>
      <c r="E7327" s="74">
        <v>0</v>
      </c>
      <c r="F7327" s="78"/>
      <c r="G7327" s="78"/>
      <c r="H7327" s="78"/>
      <c r="I7327" s="78"/>
      <c r="J7327" s="78"/>
      <c r="K7327" s="78"/>
      <c r="L7327" s="78"/>
      <c r="M7327" s="78"/>
      <c r="N7327" s="78"/>
      <c r="O7327" s="78"/>
      <c r="P7327" s="78"/>
      <c r="Q7327" s="78"/>
    </row>
    <row r="7328" spans="1:17" x14ac:dyDescent="0.2">
      <c r="A7328" s="19">
        <v>43610781</v>
      </c>
      <c r="B7328" s="78" t="s">
        <v>817</v>
      </c>
      <c r="C7328" s="78"/>
      <c r="D7328" s="73">
        <v>16</v>
      </c>
      <c r="E7328" s="74">
        <v>0</v>
      </c>
      <c r="F7328" s="78"/>
      <c r="G7328" s="78"/>
      <c r="H7328" s="78"/>
      <c r="I7328" s="78"/>
      <c r="J7328" s="78"/>
      <c r="K7328" s="78"/>
      <c r="L7328" s="78"/>
      <c r="M7328" s="78"/>
      <c r="N7328" s="78"/>
      <c r="O7328" s="78"/>
      <c r="P7328" s="78"/>
      <c r="Q7328" s="78"/>
    </row>
    <row r="7329" spans="1:17" x14ac:dyDescent="0.2">
      <c r="A7329" s="19">
        <v>43610807</v>
      </c>
      <c r="B7329" s="78" t="s">
        <v>3244</v>
      </c>
      <c r="C7329" s="78"/>
      <c r="D7329" s="73">
        <v>52</v>
      </c>
      <c r="E7329" s="74">
        <v>0</v>
      </c>
      <c r="F7329" s="78"/>
      <c r="G7329" s="78"/>
      <c r="H7329" s="78"/>
      <c r="I7329" s="78"/>
      <c r="J7329" s="78"/>
      <c r="K7329" s="78"/>
      <c r="L7329" s="78"/>
      <c r="M7329" s="78"/>
      <c r="N7329" s="78"/>
      <c r="O7329" s="78"/>
      <c r="P7329" s="78"/>
      <c r="Q7329" s="78"/>
    </row>
    <row r="7330" spans="1:17" x14ac:dyDescent="0.2">
      <c r="A7330" s="19">
        <v>43610815</v>
      </c>
      <c r="B7330" s="78" t="s">
        <v>3118</v>
      </c>
      <c r="C7330" s="78"/>
      <c r="D7330" s="73">
        <v>5.25</v>
      </c>
      <c r="E7330" s="74">
        <v>0</v>
      </c>
      <c r="F7330" s="78"/>
      <c r="G7330" s="78"/>
      <c r="H7330" s="78"/>
      <c r="I7330" s="78"/>
      <c r="J7330" s="78"/>
      <c r="K7330" s="78"/>
      <c r="L7330" s="78"/>
      <c r="M7330" s="78"/>
      <c r="N7330" s="78"/>
      <c r="O7330" s="78"/>
      <c r="P7330" s="78"/>
      <c r="Q7330" s="78"/>
    </row>
    <row r="7331" spans="1:17" x14ac:dyDescent="0.2">
      <c r="A7331" s="19">
        <v>43610831</v>
      </c>
      <c r="B7331" s="78" t="s">
        <v>3415</v>
      </c>
      <c r="C7331" s="78"/>
      <c r="D7331" s="73">
        <v>47</v>
      </c>
      <c r="E7331" s="74">
        <v>0</v>
      </c>
      <c r="F7331" s="78"/>
      <c r="G7331" s="78"/>
      <c r="H7331" s="78"/>
      <c r="I7331" s="78"/>
      <c r="J7331" s="78"/>
      <c r="K7331" s="78"/>
      <c r="L7331" s="78"/>
      <c r="M7331" s="78"/>
      <c r="N7331" s="78"/>
      <c r="O7331" s="78"/>
      <c r="P7331" s="78"/>
      <c r="Q7331" s="78"/>
    </row>
    <row r="7332" spans="1:17" x14ac:dyDescent="0.2">
      <c r="A7332" s="19">
        <v>43610849</v>
      </c>
      <c r="B7332" s="78" t="s">
        <v>4500</v>
      </c>
      <c r="C7332" s="78">
        <v>90715</v>
      </c>
      <c r="D7332" s="73">
        <v>61.5</v>
      </c>
      <c r="E7332" s="74">
        <v>0</v>
      </c>
      <c r="F7332" s="78"/>
      <c r="G7332" s="78"/>
      <c r="H7332" s="78"/>
      <c r="I7332" s="78"/>
      <c r="J7332" s="78"/>
      <c r="K7332" s="78"/>
      <c r="L7332" s="78"/>
      <c r="M7332" s="78"/>
      <c r="N7332" s="78"/>
      <c r="O7332" s="78"/>
      <c r="P7332" s="78"/>
      <c r="Q7332" s="78"/>
    </row>
    <row r="7333" spans="1:17" x14ac:dyDescent="0.2">
      <c r="A7333" s="19">
        <v>43610864</v>
      </c>
      <c r="B7333" s="78" t="s">
        <v>3749</v>
      </c>
      <c r="C7333" s="78"/>
      <c r="D7333" s="73">
        <v>104</v>
      </c>
      <c r="E7333" s="74">
        <v>0</v>
      </c>
      <c r="F7333" s="78"/>
      <c r="G7333" s="78"/>
      <c r="H7333" s="78"/>
      <c r="I7333" s="78"/>
      <c r="J7333" s="78"/>
      <c r="K7333" s="78"/>
      <c r="L7333" s="78"/>
      <c r="M7333" s="78"/>
      <c r="N7333" s="78"/>
      <c r="O7333" s="78"/>
      <c r="P7333" s="78"/>
      <c r="Q7333" s="78"/>
    </row>
    <row r="7334" spans="1:17" x14ac:dyDescent="0.2">
      <c r="A7334" s="19">
        <v>43611011</v>
      </c>
      <c r="B7334" s="78" t="s">
        <v>3531</v>
      </c>
      <c r="C7334" s="78"/>
      <c r="D7334" s="73">
        <v>114.75</v>
      </c>
      <c r="E7334" s="74">
        <v>0</v>
      </c>
      <c r="F7334" s="78"/>
      <c r="G7334" s="78"/>
      <c r="H7334" s="78"/>
      <c r="I7334" s="78"/>
      <c r="J7334" s="78"/>
      <c r="K7334" s="78"/>
      <c r="L7334" s="78"/>
      <c r="M7334" s="78"/>
      <c r="N7334" s="78"/>
      <c r="O7334" s="78"/>
      <c r="P7334" s="78"/>
      <c r="Q7334" s="78"/>
    </row>
    <row r="7335" spans="1:17" x14ac:dyDescent="0.2">
      <c r="A7335" s="19">
        <v>43611029</v>
      </c>
      <c r="B7335" s="78" t="s">
        <v>1571</v>
      </c>
      <c r="C7335" s="78"/>
      <c r="D7335" s="73">
        <v>30.75</v>
      </c>
      <c r="E7335" s="74">
        <v>0</v>
      </c>
      <c r="F7335" s="78"/>
      <c r="G7335" s="78"/>
      <c r="H7335" s="78"/>
      <c r="I7335" s="78"/>
      <c r="J7335" s="78"/>
      <c r="K7335" s="78"/>
      <c r="L7335" s="78"/>
      <c r="M7335" s="78"/>
      <c r="N7335" s="78"/>
      <c r="O7335" s="78"/>
      <c r="P7335" s="78"/>
      <c r="Q7335" s="78"/>
    </row>
    <row r="7336" spans="1:17" x14ac:dyDescent="0.2">
      <c r="A7336" s="19">
        <v>43611037</v>
      </c>
      <c r="B7336" s="78" t="s">
        <v>3607</v>
      </c>
      <c r="C7336" s="78"/>
      <c r="D7336" s="73">
        <v>83.25</v>
      </c>
      <c r="E7336" s="74">
        <v>0</v>
      </c>
      <c r="F7336" s="78"/>
      <c r="G7336" s="78"/>
      <c r="H7336" s="78"/>
      <c r="I7336" s="78"/>
      <c r="J7336" s="78"/>
      <c r="K7336" s="78"/>
      <c r="L7336" s="78"/>
      <c r="M7336" s="78"/>
      <c r="N7336" s="78"/>
      <c r="O7336" s="78"/>
      <c r="P7336" s="78"/>
      <c r="Q7336" s="78"/>
    </row>
    <row r="7337" spans="1:17" x14ac:dyDescent="0.2">
      <c r="A7337" s="19">
        <v>43611045</v>
      </c>
      <c r="B7337" s="78" t="s">
        <v>4223</v>
      </c>
      <c r="C7337" s="78"/>
      <c r="D7337" s="73">
        <v>27.25</v>
      </c>
      <c r="E7337" s="74">
        <v>0</v>
      </c>
      <c r="F7337" s="78"/>
      <c r="G7337" s="78"/>
      <c r="H7337" s="78"/>
      <c r="I7337" s="78"/>
      <c r="J7337" s="78"/>
      <c r="K7337" s="78"/>
      <c r="L7337" s="78"/>
      <c r="M7337" s="78"/>
      <c r="N7337" s="78"/>
      <c r="O7337" s="78"/>
      <c r="P7337" s="78"/>
      <c r="Q7337" s="78"/>
    </row>
    <row r="7338" spans="1:17" x14ac:dyDescent="0.2">
      <c r="A7338" s="19">
        <v>43611086</v>
      </c>
      <c r="B7338" s="78" t="s">
        <v>3868</v>
      </c>
      <c r="C7338" s="78"/>
      <c r="D7338" s="73">
        <v>21</v>
      </c>
      <c r="E7338" s="74">
        <v>0</v>
      </c>
      <c r="F7338" s="78"/>
      <c r="G7338" s="78"/>
      <c r="H7338" s="78"/>
      <c r="I7338" s="78"/>
      <c r="J7338" s="78"/>
      <c r="K7338" s="78"/>
      <c r="L7338" s="78"/>
      <c r="M7338" s="78"/>
      <c r="N7338" s="78"/>
      <c r="O7338" s="78"/>
      <c r="P7338" s="78"/>
      <c r="Q7338" s="78"/>
    </row>
    <row r="7339" spans="1:17" x14ac:dyDescent="0.2">
      <c r="A7339" s="19">
        <v>43611094</v>
      </c>
      <c r="B7339" s="78" t="s">
        <v>3869</v>
      </c>
      <c r="C7339" s="78"/>
      <c r="D7339" s="73">
        <v>11</v>
      </c>
      <c r="E7339" s="74">
        <v>0</v>
      </c>
      <c r="F7339" s="78"/>
      <c r="G7339" s="78"/>
      <c r="H7339" s="78"/>
      <c r="I7339" s="78"/>
      <c r="J7339" s="78"/>
      <c r="K7339" s="78"/>
      <c r="L7339" s="78"/>
      <c r="M7339" s="78"/>
      <c r="N7339" s="78"/>
      <c r="O7339" s="78"/>
      <c r="P7339" s="78"/>
      <c r="Q7339" s="78"/>
    </row>
    <row r="7340" spans="1:17" x14ac:dyDescent="0.2">
      <c r="A7340" s="19">
        <v>43611102</v>
      </c>
      <c r="B7340" s="78" t="s">
        <v>4182</v>
      </c>
      <c r="C7340" s="78"/>
      <c r="D7340" s="73">
        <v>47</v>
      </c>
      <c r="E7340" s="74">
        <v>0</v>
      </c>
      <c r="F7340" s="78"/>
      <c r="G7340" s="78"/>
      <c r="H7340" s="78"/>
      <c r="I7340" s="78"/>
      <c r="J7340" s="78"/>
      <c r="K7340" s="78"/>
      <c r="L7340" s="78"/>
      <c r="M7340" s="78"/>
      <c r="N7340" s="78"/>
      <c r="O7340" s="78"/>
      <c r="P7340" s="78"/>
      <c r="Q7340" s="78"/>
    </row>
    <row r="7341" spans="1:17" x14ac:dyDescent="0.2">
      <c r="A7341" s="19">
        <v>43611110</v>
      </c>
      <c r="B7341" s="78" t="s">
        <v>4607</v>
      </c>
      <c r="C7341" s="78"/>
      <c r="D7341" s="73">
        <v>22</v>
      </c>
      <c r="E7341" s="74">
        <v>0</v>
      </c>
      <c r="F7341" s="78"/>
      <c r="G7341" s="78"/>
      <c r="H7341" s="78"/>
      <c r="I7341" s="78"/>
      <c r="J7341" s="78"/>
      <c r="K7341" s="78"/>
      <c r="L7341" s="78"/>
      <c r="M7341" s="78"/>
      <c r="N7341" s="78"/>
      <c r="O7341" s="78"/>
      <c r="P7341" s="78"/>
      <c r="Q7341" s="78"/>
    </row>
    <row r="7342" spans="1:17" x14ac:dyDescent="0.2">
      <c r="A7342" s="19">
        <v>43611128</v>
      </c>
      <c r="B7342" s="78" t="s">
        <v>3354</v>
      </c>
      <c r="C7342" s="78"/>
      <c r="D7342" s="73">
        <v>16.5</v>
      </c>
      <c r="E7342" s="74">
        <v>0</v>
      </c>
      <c r="F7342" s="78"/>
      <c r="G7342" s="78"/>
      <c r="H7342" s="78"/>
      <c r="I7342" s="78"/>
      <c r="J7342" s="78"/>
      <c r="K7342" s="78"/>
      <c r="L7342" s="78"/>
      <c r="M7342" s="78"/>
      <c r="N7342" s="78"/>
      <c r="O7342" s="78"/>
      <c r="P7342" s="78"/>
      <c r="Q7342" s="78"/>
    </row>
    <row r="7343" spans="1:17" x14ac:dyDescent="0.2">
      <c r="A7343" s="19">
        <v>43611136</v>
      </c>
      <c r="B7343" s="78" t="s">
        <v>4637</v>
      </c>
      <c r="C7343" s="78"/>
      <c r="D7343" s="73">
        <v>15.75</v>
      </c>
      <c r="E7343" s="74">
        <v>0</v>
      </c>
      <c r="F7343" s="78"/>
      <c r="G7343" s="78"/>
      <c r="H7343" s="78"/>
      <c r="I7343" s="78"/>
      <c r="J7343" s="78"/>
      <c r="K7343" s="78"/>
      <c r="L7343" s="78"/>
      <c r="M7343" s="78"/>
      <c r="N7343" s="78"/>
      <c r="O7343" s="78"/>
      <c r="P7343" s="78"/>
      <c r="Q7343" s="78"/>
    </row>
    <row r="7344" spans="1:17" x14ac:dyDescent="0.2">
      <c r="A7344" s="19">
        <v>43611151</v>
      </c>
      <c r="B7344" s="78" t="s">
        <v>3689</v>
      </c>
      <c r="C7344" s="78"/>
      <c r="D7344" s="73">
        <v>6.25</v>
      </c>
      <c r="E7344" s="74">
        <v>0</v>
      </c>
      <c r="F7344" s="78"/>
      <c r="G7344" s="78"/>
      <c r="H7344" s="78"/>
      <c r="I7344" s="78"/>
      <c r="J7344" s="78"/>
      <c r="K7344" s="78"/>
      <c r="L7344" s="78"/>
      <c r="M7344" s="78"/>
      <c r="N7344" s="78"/>
      <c r="O7344" s="78"/>
      <c r="P7344" s="78"/>
      <c r="Q7344" s="78"/>
    </row>
    <row r="7345" spans="1:17" x14ac:dyDescent="0.2">
      <c r="A7345" s="19">
        <v>43611169</v>
      </c>
      <c r="B7345" s="78" t="s">
        <v>2947</v>
      </c>
      <c r="C7345" s="78"/>
      <c r="D7345" s="73">
        <v>36.5</v>
      </c>
      <c r="E7345" s="74">
        <v>0</v>
      </c>
      <c r="F7345" s="78"/>
      <c r="G7345" s="78"/>
      <c r="H7345" s="78"/>
      <c r="I7345" s="78"/>
      <c r="J7345" s="78"/>
      <c r="K7345" s="78"/>
      <c r="L7345" s="78"/>
      <c r="M7345" s="78"/>
      <c r="N7345" s="78"/>
      <c r="O7345" s="78"/>
      <c r="P7345" s="78"/>
      <c r="Q7345" s="78"/>
    </row>
    <row r="7346" spans="1:17" x14ac:dyDescent="0.2">
      <c r="A7346" s="19">
        <v>43611177</v>
      </c>
      <c r="B7346" s="78" t="s">
        <v>1926</v>
      </c>
      <c r="C7346" s="78"/>
      <c r="D7346" s="73">
        <v>50.5</v>
      </c>
      <c r="E7346" s="74">
        <v>0</v>
      </c>
      <c r="F7346" s="78"/>
      <c r="G7346" s="78"/>
      <c r="H7346" s="78"/>
      <c r="I7346" s="78"/>
      <c r="J7346" s="78"/>
      <c r="K7346" s="78"/>
      <c r="L7346" s="78"/>
      <c r="M7346" s="78"/>
      <c r="N7346" s="78"/>
      <c r="O7346" s="78"/>
      <c r="P7346" s="78"/>
      <c r="Q7346" s="78"/>
    </row>
    <row r="7347" spans="1:17" x14ac:dyDescent="0.2">
      <c r="A7347" s="19">
        <v>43611193</v>
      </c>
      <c r="B7347" s="78" t="s">
        <v>1837</v>
      </c>
      <c r="C7347" s="78">
        <v>99211</v>
      </c>
      <c r="D7347" s="73">
        <v>182</v>
      </c>
      <c r="E7347" s="74">
        <v>0</v>
      </c>
      <c r="F7347" s="78"/>
      <c r="G7347" s="78"/>
      <c r="H7347" s="78"/>
      <c r="I7347" s="78"/>
      <c r="J7347" s="78"/>
      <c r="K7347" s="78"/>
      <c r="L7347" s="78"/>
      <c r="M7347" s="78"/>
      <c r="N7347" s="78"/>
      <c r="O7347" s="78"/>
      <c r="P7347" s="78"/>
      <c r="Q7347" s="78"/>
    </row>
    <row r="7348" spans="1:17" x14ac:dyDescent="0.2">
      <c r="A7348" s="19">
        <v>43611201</v>
      </c>
      <c r="B7348" s="78" t="s">
        <v>1836</v>
      </c>
      <c r="C7348" s="78"/>
      <c r="D7348" s="73">
        <v>57.25</v>
      </c>
      <c r="E7348" s="74">
        <v>0</v>
      </c>
      <c r="F7348" s="78"/>
      <c r="G7348" s="78"/>
      <c r="H7348" s="78"/>
      <c r="I7348" s="78"/>
      <c r="J7348" s="78"/>
      <c r="K7348" s="78"/>
      <c r="L7348" s="78"/>
      <c r="M7348" s="78"/>
      <c r="N7348" s="78"/>
      <c r="O7348" s="78"/>
      <c r="P7348" s="78"/>
      <c r="Q7348" s="78"/>
    </row>
    <row r="7349" spans="1:17" x14ac:dyDescent="0.2">
      <c r="A7349" s="19">
        <v>43611219</v>
      </c>
      <c r="B7349" s="78" t="s">
        <v>1838</v>
      </c>
      <c r="C7349" s="78"/>
      <c r="D7349" s="73">
        <v>125</v>
      </c>
      <c r="E7349" s="74">
        <v>0</v>
      </c>
      <c r="F7349" s="78"/>
      <c r="G7349" s="78"/>
      <c r="H7349" s="78"/>
      <c r="I7349" s="78"/>
      <c r="J7349" s="78"/>
      <c r="K7349" s="78"/>
      <c r="L7349" s="78"/>
      <c r="M7349" s="78"/>
      <c r="N7349" s="78"/>
      <c r="O7349" s="78"/>
      <c r="P7349" s="78"/>
      <c r="Q7349" s="78"/>
    </row>
    <row r="7350" spans="1:17" x14ac:dyDescent="0.2">
      <c r="A7350" s="19">
        <v>43611227</v>
      </c>
      <c r="B7350" s="78" t="s">
        <v>1835</v>
      </c>
      <c r="C7350" s="78"/>
      <c r="D7350" s="73">
        <v>47</v>
      </c>
      <c r="E7350" s="74">
        <v>0</v>
      </c>
      <c r="F7350" s="78"/>
      <c r="G7350" s="78"/>
      <c r="H7350" s="78"/>
      <c r="I7350" s="78"/>
      <c r="J7350" s="78"/>
      <c r="K7350" s="78"/>
      <c r="L7350" s="78"/>
      <c r="M7350" s="78"/>
      <c r="N7350" s="78"/>
      <c r="O7350" s="78"/>
      <c r="P7350" s="78"/>
      <c r="Q7350" s="78"/>
    </row>
    <row r="7351" spans="1:17" x14ac:dyDescent="0.2">
      <c r="A7351" s="19">
        <v>43611235</v>
      </c>
      <c r="B7351" s="78" t="s">
        <v>2980</v>
      </c>
      <c r="C7351" s="78"/>
      <c r="D7351" s="73">
        <v>14.25</v>
      </c>
      <c r="E7351" s="74">
        <v>0</v>
      </c>
      <c r="F7351" s="78"/>
      <c r="G7351" s="78"/>
      <c r="H7351" s="78"/>
      <c r="I7351" s="78"/>
      <c r="J7351" s="78"/>
      <c r="K7351" s="78"/>
      <c r="L7351" s="78"/>
      <c r="M7351" s="78"/>
      <c r="N7351" s="78"/>
      <c r="O7351" s="78"/>
      <c r="P7351" s="78"/>
      <c r="Q7351" s="78"/>
    </row>
    <row r="7352" spans="1:17" x14ac:dyDescent="0.2">
      <c r="A7352" s="19">
        <v>43611243</v>
      </c>
      <c r="B7352" s="78" t="s">
        <v>1109</v>
      </c>
      <c r="C7352" s="78"/>
      <c r="D7352" s="73">
        <v>12.5</v>
      </c>
      <c r="E7352" s="74">
        <v>0</v>
      </c>
      <c r="F7352" s="78"/>
      <c r="G7352" s="78"/>
      <c r="H7352" s="78"/>
      <c r="I7352" s="78"/>
      <c r="J7352" s="78"/>
      <c r="K7352" s="78"/>
      <c r="L7352" s="78"/>
      <c r="M7352" s="78"/>
      <c r="N7352" s="78"/>
      <c r="O7352" s="78"/>
      <c r="P7352" s="78"/>
      <c r="Q7352" s="78"/>
    </row>
    <row r="7353" spans="1:17" x14ac:dyDescent="0.2">
      <c r="A7353" s="19">
        <v>43611250</v>
      </c>
      <c r="B7353" s="78" t="s">
        <v>1324</v>
      </c>
      <c r="C7353" s="78">
        <v>82300</v>
      </c>
      <c r="D7353" s="73">
        <v>73</v>
      </c>
      <c r="E7353" s="74">
        <v>0</v>
      </c>
      <c r="F7353" s="78"/>
      <c r="G7353" s="78"/>
      <c r="H7353" s="78"/>
      <c r="I7353" s="78"/>
      <c r="J7353" s="78"/>
      <c r="K7353" s="78"/>
      <c r="L7353" s="78"/>
      <c r="M7353" s="78"/>
      <c r="N7353" s="78"/>
      <c r="O7353" s="78"/>
      <c r="P7353" s="78"/>
      <c r="Q7353" s="78"/>
    </row>
    <row r="7354" spans="1:17" x14ac:dyDescent="0.2">
      <c r="A7354" s="19">
        <v>43611268</v>
      </c>
      <c r="B7354" s="78" t="s">
        <v>1326</v>
      </c>
      <c r="C7354" s="78">
        <v>82300</v>
      </c>
      <c r="D7354" s="73">
        <v>83.25</v>
      </c>
      <c r="E7354" s="74">
        <v>0</v>
      </c>
      <c r="F7354" s="78"/>
      <c r="G7354" s="78"/>
      <c r="H7354" s="78"/>
      <c r="I7354" s="78"/>
      <c r="J7354" s="78"/>
      <c r="K7354" s="78"/>
      <c r="L7354" s="78"/>
      <c r="M7354" s="78"/>
      <c r="N7354" s="78"/>
      <c r="O7354" s="78"/>
      <c r="P7354" s="78"/>
      <c r="Q7354" s="78"/>
    </row>
    <row r="7355" spans="1:17" x14ac:dyDescent="0.2">
      <c r="A7355" s="19">
        <v>43611276</v>
      </c>
      <c r="B7355" s="78" t="s">
        <v>2778</v>
      </c>
      <c r="C7355" s="78"/>
      <c r="D7355" s="73">
        <v>15.75</v>
      </c>
      <c r="E7355" s="74">
        <v>0</v>
      </c>
      <c r="F7355" s="78"/>
      <c r="G7355" s="78"/>
      <c r="H7355" s="78"/>
      <c r="I7355" s="78"/>
      <c r="J7355" s="78"/>
      <c r="K7355" s="78"/>
      <c r="L7355" s="78"/>
      <c r="M7355" s="78"/>
      <c r="N7355" s="78"/>
      <c r="O7355" s="78"/>
      <c r="P7355" s="78"/>
      <c r="Q7355" s="78"/>
    </row>
    <row r="7356" spans="1:17" x14ac:dyDescent="0.2">
      <c r="A7356" s="19">
        <v>43611300</v>
      </c>
      <c r="B7356" s="78" t="s">
        <v>2780</v>
      </c>
      <c r="C7356" s="78"/>
      <c r="D7356" s="73">
        <v>11</v>
      </c>
      <c r="E7356" s="74">
        <v>0</v>
      </c>
      <c r="F7356" s="78"/>
      <c r="G7356" s="78"/>
      <c r="H7356" s="78"/>
      <c r="I7356" s="78"/>
      <c r="J7356" s="78"/>
      <c r="K7356" s="78"/>
      <c r="L7356" s="78"/>
      <c r="M7356" s="78"/>
      <c r="N7356" s="78"/>
      <c r="O7356" s="78"/>
      <c r="P7356" s="78"/>
      <c r="Q7356" s="78"/>
    </row>
    <row r="7357" spans="1:17" x14ac:dyDescent="0.2">
      <c r="A7357" s="19">
        <v>43611318</v>
      </c>
      <c r="B7357" s="78" t="s">
        <v>1214</v>
      </c>
      <c r="C7357" s="78"/>
      <c r="D7357" s="73">
        <v>41.75</v>
      </c>
      <c r="E7357" s="74">
        <v>0</v>
      </c>
      <c r="F7357" s="78"/>
      <c r="G7357" s="78"/>
      <c r="H7357" s="78"/>
      <c r="I7357" s="78"/>
      <c r="J7357" s="78"/>
      <c r="K7357" s="78"/>
      <c r="L7357" s="78"/>
      <c r="M7357" s="78"/>
      <c r="N7357" s="78"/>
      <c r="O7357" s="78"/>
      <c r="P7357" s="78"/>
      <c r="Q7357" s="78"/>
    </row>
    <row r="7358" spans="1:17" x14ac:dyDescent="0.2">
      <c r="A7358" s="19">
        <v>43611334</v>
      </c>
      <c r="B7358" s="78" t="s">
        <v>1541</v>
      </c>
      <c r="C7358" s="78"/>
      <c r="D7358" s="73">
        <v>33.5</v>
      </c>
      <c r="E7358" s="74">
        <v>0</v>
      </c>
      <c r="F7358" s="78"/>
      <c r="G7358" s="78"/>
      <c r="H7358" s="78"/>
      <c r="I7358" s="78"/>
      <c r="J7358" s="78"/>
      <c r="K7358" s="78"/>
      <c r="L7358" s="78"/>
      <c r="M7358" s="78"/>
      <c r="N7358" s="78"/>
      <c r="O7358" s="78"/>
      <c r="P7358" s="78"/>
      <c r="Q7358" s="78"/>
    </row>
    <row r="7359" spans="1:17" x14ac:dyDescent="0.2">
      <c r="A7359" s="19">
        <v>43611342</v>
      </c>
      <c r="B7359" s="78" t="s">
        <v>2249</v>
      </c>
      <c r="C7359" s="78"/>
      <c r="D7359" s="73">
        <v>78</v>
      </c>
      <c r="E7359" s="74">
        <v>0</v>
      </c>
      <c r="F7359" s="78"/>
      <c r="G7359" s="78"/>
      <c r="H7359" s="78"/>
      <c r="I7359" s="78"/>
      <c r="J7359" s="78"/>
      <c r="K7359" s="78"/>
      <c r="L7359" s="78"/>
      <c r="M7359" s="78"/>
      <c r="N7359" s="78"/>
      <c r="O7359" s="78"/>
      <c r="P7359" s="78"/>
      <c r="Q7359" s="78"/>
    </row>
    <row r="7360" spans="1:17" x14ac:dyDescent="0.2">
      <c r="A7360" s="19">
        <v>43611359</v>
      </c>
      <c r="B7360" s="78" t="s">
        <v>2441</v>
      </c>
      <c r="C7360" s="78"/>
      <c r="D7360" s="73">
        <v>18.25</v>
      </c>
      <c r="E7360" s="74">
        <v>0</v>
      </c>
      <c r="F7360" s="78"/>
      <c r="G7360" s="78"/>
      <c r="H7360" s="78"/>
      <c r="I7360" s="78"/>
      <c r="J7360" s="78"/>
      <c r="K7360" s="78"/>
      <c r="L7360" s="78"/>
      <c r="M7360" s="78"/>
      <c r="N7360" s="78"/>
      <c r="O7360" s="78"/>
      <c r="P7360" s="78"/>
      <c r="Q7360" s="78"/>
    </row>
    <row r="7361" spans="1:17" x14ac:dyDescent="0.2">
      <c r="A7361" s="19">
        <v>43611367</v>
      </c>
      <c r="B7361" s="78" t="s">
        <v>1217</v>
      </c>
      <c r="C7361" s="78"/>
      <c r="D7361" s="73">
        <v>17.75</v>
      </c>
      <c r="E7361" s="74">
        <v>0</v>
      </c>
      <c r="F7361" s="78"/>
      <c r="G7361" s="78"/>
      <c r="H7361" s="78"/>
      <c r="I7361" s="78"/>
      <c r="J7361" s="78"/>
      <c r="K7361" s="78"/>
      <c r="L7361" s="78"/>
      <c r="M7361" s="78"/>
      <c r="N7361" s="78"/>
      <c r="O7361" s="78"/>
      <c r="P7361" s="78"/>
      <c r="Q7361" s="78"/>
    </row>
    <row r="7362" spans="1:17" x14ac:dyDescent="0.2">
      <c r="A7362" s="19">
        <v>43611375</v>
      </c>
      <c r="B7362" s="78" t="s">
        <v>2779</v>
      </c>
      <c r="C7362" s="78"/>
      <c r="D7362" s="73">
        <v>9.5</v>
      </c>
      <c r="E7362" s="74">
        <v>0</v>
      </c>
      <c r="F7362" s="78"/>
      <c r="G7362" s="78"/>
      <c r="H7362" s="78"/>
      <c r="I7362" s="78"/>
      <c r="J7362" s="78"/>
      <c r="K7362" s="78"/>
      <c r="L7362" s="78"/>
      <c r="M7362" s="78"/>
      <c r="N7362" s="78"/>
      <c r="O7362" s="78"/>
      <c r="P7362" s="78"/>
      <c r="Q7362" s="78"/>
    </row>
    <row r="7363" spans="1:17" x14ac:dyDescent="0.2">
      <c r="A7363" s="19">
        <v>43611383</v>
      </c>
      <c r="B7363" s="78" t="s">
        <v>3638</v>
      </c>
      <c r="C7363" s="78"/>
      <c r="D7363" s="73">
        <v>137.5</v>
      </c>
      <c r="E7363" s="74">
        <v>0</v>
      </c>
      <c r="F7363" s="78"/>
      <c r="G7363" s="78"/>
      <c r="H7363" s="78"/>
      <c r="I7363" s="78"/>
      <c r="J7363" s="78"/>
      <c r="K7363" s="78"/>
      <c r="L7363" s="78"/>
      <c r="M7363" s="78"/>
      <c r="N7363" s="78"/>
      <c r="O7363" s="78"/>
      <c r="P7363" s="78"/>
      <c r="Q7363" s="78"/>
    </row>
    <row r="7364" spans="1:17" x14ac:dyDescent="0.2">
      <c r="A7364" s="19">
        <v>43611409</v>
      </c>
      <c r="B7364" s="78" t="s">
        <v>1084</v>
      </c>
      <c r="C7364" s="78"/>
      <c r="D7364" s="73">
        <v>135.25</v>
      </c>
      <c r="E7364" s="74">
        <v>0</v>
      </c>
      <c r="F7364" s="78"/>
      <c r="G7364" s="78"/>
      <c r="H7364" s="78"/>
      <c r="I7364" s="78"/>
      <c r="J7364" s="78"/>
      <c r="K7364" s="78"/>
      <c r="L7364" s="78"/>
      <c r="M7364" s="78"/>
      <c r="N7364" s="78"/>
      <c r="O7364" s="78"/>
      <c r="P7364" s="78"/>
      <c r="Q7364" s="78"/>
    </row>
    <row r="7365" spans="1:17" x14ac:dyDescent="0.2">
      <c r="A7365" s="19">
        <v>43611417</v>
      </c>
      <c r="B7365" s="78" t="s">
        <v>1503</v>
      </c>
      <c r="C7365" s="78"/>
      <c r="D7365" s="73">
        <v>11</v>
      </c>
      <c r="E7365" s="74">
        <v>0</v>
      </c>
      <c r="F7365" s="78"/>
      <c r="G7365" s="78"/>
      <c r="H7365" s="78"/>
      <c r="I7365" s="78"/>
      <c r="J7365" s="78"/>
      <c r="K7365" s="78"/>
      <c r="L7365" s="78"/>
      <c r="M7365" s="78"/>
      <c r="N7365" s="78"/>
      <c r="O7365" s="78"/>
      <c r="P7365" s="78"/>
      <c r="Q7365" s="78"/>
    </row>
    <row r="7366" spans="1:17" x14ac:dyDescent="0.2">
      <c r="A7366" s="19">
        <v>43611425</v>
      </c>
      <c r="B7366" s="78" t="s">
        <v>1501</v>
      </c>
      <c r="C7366" s="78"/>
      <c r="D7366" s="73">
        <v>11</v>
      </c>
      <c r="E7366" s="74">
        <v>0</v>
      </c>
      <c r="F7366" s="78"/>
      <c r="G7366" s="78"/>
      <c r="H7366" s="78"/>
      <c r="I7366" s="78"/>
      <c r="J7366" s="78"/>
      <c r="K7366" s="78"/>
      <c r="L7366" s="78"/>
      <c r="M7366" s="78"/>
      <c r="N7366" s="78"/>
      <c r="O7366" s="78"/>
      <c r="P7366" s="78"/>
      <c r="Q7366" s="78"/>
    </row>
    <row r="7367" spans="1:17" x14ac:dyDescent="0.2">
      <c r="A7367" s="19">
        <v>43611433</v>
      </c>
      <c r="B7367" s="78" t="s">
        <v>3866</v>
      </c>
      <c r="C7367" s="78"/>
      <c r="D7367" s="73">
        <v>18.75</v>
      </c>
      <c r="E7367" s="74">
        <v>0</v>
      </c>
      <c r="F7367" s="78"/>
      <c r="G7367" s="78"/>
      <c r="H7367" s="78"/>
      <c r="I7367" s="78"/>
      <c r="J7367" s="78"/>
      <c r="K7367" s="78"/>
      <c r="L7367" s="78"/>
      <c r="M7367" s="78"/>
      <c r="N7367" s="78"/>
      <c r="O7367" s="78"/>
      <c r="P7367" s="78"/>
      <c r="Q7367" s="78"/>
    </row>
    <row r="7368" spans="1:17" x14ac:dyDescent="0.2">
      <c r="A7368" s="19">
        <v>43611441</v>
      </c>
      <c r="B7368" s="78" t="s">
        <v>1283</v>
      </c>
      <c r="C7368" s="78"/>
      <c r="D7368" s="73">
        <v>37.5</v>
      </c>
      <c r="E7368" s="74">
        <v>0</v>
      </c>
      <c r="F7368" s="78"/>
      <c r="G7368" s="78"/>
      <c r="H7368" s="78"/>
      <c r="I7368" s="78"/>
      <c r="J7368" s="78"/>
      <c r="K7368" s="78"/>
      <c r="L7368" s="78"/>
      <c r="M7368" s="78"/>
      <c r="N7368" s="78"/>
      <c r="O7368" s="78"/>
      <c r="P7368" s="78"/>
      <c r="Q7368" s="78"/>
    </row>
    <row r="7369" spans="1:17" x14ac:dyDescent="0.2">
      <c r="A7369" s="19">
        <v>43611458</v>
      </c>
      <c r="B7369" s="78" t="s">
        <v>3870</v>
      </c>
      <c r="C7369" s="78"/>
      <c r="D7369" s="73">
        <v>16</v>
      </c>
      <c r="E7369" s="74">
        <v>0</v>
      </c>
      <c r="F7369" s="78"/>
      <c r="G7369" s="78"/>
      <c r="H7369" s="78"/>
      <c r="I7369" s="78"/>
      <c r="J7369" s="78"/>
      <c r="K7369" s="78"/>
      <c r="L7369" s="78"/>
      <c r="M7369" s="78"/>
      <c r="N7369" s="78"/>
      <c r="O7369" s="78"/>
      <c r="P7369" s="78"/>
      <c r="Q7369" s="78"/>
    </row>
    <row r="7370" spans="1:17" x14ac:dyDescent="0.2">
      <c r="A7370" s="19">
        <v>43611466</v>
      </c>
      <c r="B7370" s="78" t="s">
        <v>4044</v>
      </c>
      <c r="C7370" s="78"/>
      <c r="D7370" s="73">
        <v>49.5</v>
      </c>
      <c r="E7370" s="74">
        <v>0</v>
      </c>
      <c r="F7370" s="78"/>
      <c r="G7370" s="78"/>
      <c r="H7370" s="78"/>
      <c r="I7370" s="78"/>
      <c r="J7370" s="78"/>
      <c r="K7370" s="78"/>
      <c r="L7370" s="78"/>
      <c r="M7370" s="78"/>
      <c r="N7370" s="78"/>
      <c r="O7370" s="78"/>
      <c r="P7370" s="78"/>
      <c r="Q7370" s="78"/>
    </row>
    <row r="7371" spans="1:17" x14ac:dyDescent="0.2">
      <c r="A7371" s="19">
        <v>43611474</v>
      </c>
      <c r="B7371" s="78" t="s">
        <v>4045</v>
      </c>
      <c r="C7371" s="78"/>
      <c r="D7371" s="73">
        <v>7.5</v>
      </c>
      <c r="E7371" s="74">
        <v>0</v>
      </c>
      <c r="F7371" s="78"/>
      <c r="G7371" s="78"/>
      <c r="H7371" s="78"/>
      <c r="I7371" s="78"/>
      <c r="J7371" s="78"/>
      <c r="K7371" s="78"/>
      <c r="L7371" s="78"/>
      <c r="M7371" s="78"/>
      <c r="N7371" s="78"/>
      <c r="O7371" s="78"/>
      <c r="P7371" s="78"/>
      <c r="Q7371" s="78"/>
    </row>
    <row r="7372" spans="1:17" x14ac:dyDescent="0.2">
      <c r="A7372" s="19">
        <v>43611482</v>
      </c>
      <c r="B7372" s="78" t="s">
        <v>3149</v>
      </c>
      <c r="C7372" s="78"/>
      <c r="D7372" s="73">
        <v>364</v>
      </c>
      <c r="E7372" s="74">
        <v>0</v>
      </c>
      <c r="F7372" s="78"/>
      <c r="G7372" s="78"/>
      <c r="H7372" s="78"/>
      <c r="I7372" s="78"/>
      <c r="J7372" s="78"/>
      <c r="K7372" s="78"/>
      <c r="L7372" s="78"/>
      <c r="M7372" s="78"/>
      <c r="N7372" s="78"/>
      <c r="O7372" s="78"/>
      <c r="P7372" s="78"/>
      <c r="Q7372" s="78"/>
    </row>
    <row r="7373" spans="1:17" x14ac:dyDescent="0.2">
      <c r="A7373" s="19">
        <v>43611490</v>
      </c>
      <c r="B7373" s="78" t="s">
        <v>3258</v>
      </c>
      <c r="C7373" s="78"/>
      <c r="D7373" s="73">
        <v>83.25</v>
      </c>
      <c r="E7373" s="74">
        <v>0</v>
      </c>
      <c r="F7373" s="78"/>
      <c r="G7373" s="78"/>
      <c r="H7373" s="78"/>
      <c r="I7373" s="78"/>
      <c r="J7373" s="78"/>
      <c r="K7373" s="78"/>
      <c r="L7373" s="78"/>
      <c r="M7373" s="78"/>
      <c r="N7373" s="78"/>
      <c r="O7373" s="78"/>
      <c r="P7373" s="78"/>
      <c r="Q7373" s="78"/>
    </row>
    <row r="7374" spans="1:17" x14ac:dyDescent="0.2">
      <c r="A7374" s="19">
        <v>43611508</v>
      </c>
      <c r="B7374" s="78" t="s">
        <v>726</v>
      </c>
      <c r="C7374" s="78"/>
      <c r="D7374" s="73">
        <v>47</v>
      </c>
      <c r="E7374" s="74">
        <v>0</v>
      </c>
      <c r="F7374" s="78"/>
      <c r="G7374" s="78"/>
      <c r="H7374" s="78"/>
      <c r="I7374" s="78"/>
      <c r="J7374" s="78"/>
      <c r="K7374" s="78"/>
      <c r="L7374" s="78"/>
      <c r="M7374" s="78"/>
      <c r="N7374" s="78"/>
      <c r="O7374" s="78"/>
      <c r="P7374" s="78"/>
      <c r="Q7374" s="78"/>
    </row>
    <row r="7375" spans="1:17" x14ac:dyDescent="0.2">
      <c r="A7375" s="19">
        <v>43611516</v>
      </c>
      <c r="B7375" s="78" t="s">
        <v>1922</v>
      </c>
      <c r="C7375" s="78"/>
      <c r="D7375" s="73">
        <v>15.75</v>
      </c>
      <c r="E7375" s="74">
        <v>0</v>
      </c>
      <c r="F7375" s="78"/>
      <c r="G7375" s="78"/>
      <c r="H7375" s="78"/>
      <c r="I7375" s="78"/>
      <c r="J7375" s="78"/>
      <c r="K7375" s="78"/>
      <c r="L7375" s="78"/>
      <c r="M7375" s="78"/>
      <c r="N7375" s="78"/>
      <c r="O7375" s="78"/>
      <c r="P7375" s="78"/>
      <c r="Q7375" s="78"/>
    </row>
    <row r="7376" spans="1:17" x14ac:dyDescent="0.2">
      <c r="A7376" s="19">
        <v>43611524</v>
      </c>
      <c r="B7376" s="78" t="s">
        <v>1921</v>
      </c>
      <c r="C7376" s="78"/>
      <c r="D7376" s="73">
        <v>26</v>
      </c>
      <c r="E7376" s="74">
        <v>0</v>
      </c>
      <c r="F7376" s="78"/>
      <c r="G7376" s="78"/>
      <c r="H7376" s="78"/>
      <c r="I7376" s="78"/>
      <c r="J7376" s="78"/>
      <c r="K7376" s="78"/>
      <c r="L7376" s="78"/>
      <c r="M7376" s="78"/>
      <c r="N7376" s="78"/>
      <c r="O7376" s="78"/>
      <c r="P7376" s="78"/>
      <c r="Q7376" s="78"/>
    </row>
    <row r="7377" spans="1:17" x14ac:dyDescent="0.2">
      <c r="A7377" s="19">
        <v>43611532</v>
      </c>
      <c r="B7377" s="78" t="s">
        <v>1220</v>
      </c>
      <c r="C7377" s="78"/>
      <c r="D7377" s="73">
        <v>19.25</v>
      </c>
      <c r="E7377" s="74">
        <v>0</v>
      </c>
      <c r="F7377" s="78"/>
      <c r="G7377" s="78"/>
      <c r="H7377" s="78"/>
      <c r="I7377" s="78"/>
      <c r="J7377" s="78"/>
      <c r="K7377" s="78"/>
      <c r="L7377" s="78"/>
      <c r="M7377" s="78"/>
      <c r="N7377" s="78"/>
      <c r="O7377" s="78"/>
      <c r="P7377" s="78"/>
      <c r="Q7377" s="78"/>
    </row>
    <row r="7378" spans="1:17" x14ac:dyDescent="0.2">
      <c r="A7378" s="19">
        <v>43611540</v>
      </c>
      <c r="B7378" s="78" t="s">
        <v>1502</v>
      </c>
      <c r="C7378" s="78"/>
      <c r="D7378" s="73">
        <v>161.25</v>
      </c>
      <c r="E7378" s="74">
        <v>0</v>
      </c>
      <c r="F7378" s="78"/>
      <c r="G7378" s="78"/>
      <c r="H7378" s="78"/>
      <c r="I7378" s="78"/>
      <c r="J7378" s="78"/>
      <c r="K7378" s="78"/>
      <c r="L7378" s="78"/>
      <c r="M7378" s="78"/>
      <c r="N7378" s="78"/>
      <c r="O7378" s="78"/>
      <c r="P7378" s="78"/>
      <c r="Q7378" s="78"/>
    </row>
    <row r="7379" spans="1:17" x14ac:dyDescent="0.2">
      <c r="A7379" s="19">
        <v>43611557</v>
      </c>
      <c r="B7379" s="78" t="s">
        <v>1500</v>
      </c>
      <c r="C7379" s="78"/>
      <c r="D7379" s="73">
        <v>156</v>
      </c>
      <c r="E7379" s="74">
        <v>0</v>
      </c>
      <c r="F7379" s="78"/>
      <c r="G7379" s="78"/>
      <c r="H7379" s="78"/>
      <c r="I7379" s="78"/>
      <c r="J7379" s="78"/>
      <c r="K7379" s="78"/>
      <c r="L7379" s="78"/>
      <c r="M7379" s="78"/>
      <c r="N7379" s="78"/>
      <c r="O7379" s="78"/>
      <c r="P7379" s="78"/>
      <c r="Q7379" s="78"/>
    </row>
    <row r="7380" spans="1:17" x14ac:dyDescent="0.2">
      <c r="A7380" s="19">
        <v>43611565</v>
      </c>
      <c r="B7380" s="78" t="s">
        <v>2324</v>
      </c>
      <c r="C7380" s="78"/>
      <c r="D7380" s="73">
        <v>33.5</v>
      </c>
      <c r="E7380" s="74">
        <v>0</v>
      </c>
      <c r="F7380" s="78"/>
      <c r="G7380" s="78"/>
      <c r="H7380" s="78"/>
      <c r="I7380" s="78"/>
      <c r="J7380" s="78"/>
      <c r="K7380" s="78"/>
      <c r="L7380" s="78"/>
      <c r="M7380" s="78"/>
      <c r="N7380" s="78"/>
      <c r="O7380" s="78"/>
      <c r="P7380" s="78"/>
      <c r="Q7380" s="78"/>
    </row>
    <row r="7381" spans="1:17" x14ac:dyDescent="0.2">
      <c r="A7381" s="19">
        <v>43611581</v>
      </c>
      <c r="B7381" s="78" t="s">
        <v>4690</v>
      </c>
      <c r="C7381" s="78"/>
      <c r="D7381" s="73">
        <v>21</v>
      </c>
      <c r="E7381" s="74">
        <v>0</v>
      </c>
      <c r="F7381" s="78"/>
      <c r="G7381" s="78"/>
      <c r="H7381" s="78"/>
      <c r="I7381" s="78"/>
      <c r="J7381" s="78"/>
      <c r="K7381" s="78"/>
      <c r="L7381" s="78"/>
      <c r="M7381" s="78"/>
      <c r="N7381" s="78"/>
      <c r="O7381" s="78"/>
      <c r="P7381" s="78"/>
      <c r="Q7381" s="78"/>
    </row>
    <row r="7382" spans="1:17" x14ac:dyDescent="0.2">
      <c r="A7382" s="19">
        <v>43611599</v>
      </c>
      <c r="B7382" s="78" t="s">
        <v>4689</v>
      </c>
      <c r="C7382" s="78"/>
      <c r="D7382" s="73">
        <v>21</v>
      </c>
      <c r="E7382" s="74">
        <v>0</v>
      </c>
      <c r="F7382" s="78"/>
      <c r="G7382" s="78"/>
      <c r="H7382" s="78"/>
      <c r="I7382" s="78"/>
      <c r="J7382" s="78"/>
      <c r="K7382" s="78"/>
      <c r="L7382" s="78"/>
      <c r="M7382" s="78"/>
      <c r="N7382" s="78"/>
      <c r="O7382" s="78"/>
      <c r="P7382" s="78"/>
      <c r="Q7382" s="78"/>
    </row>
    <row r="7383" spans="1:17" x14ac:dyDescent="0.2">
      <c r="A7383" s="19">
        <v>43611607</v>
      </c>
      <c r="B7383" s="78" t="s">
        <v>4157</v>
      </c>
      <c r="C7383" s="78"/>
      <c r="D7383" s="73">
        <v>135.25</v>
      </c>
      <c r="E7383" s="74">
        <v>0</v>
      </c>
      <c r="F7383" s="78"/>
      <c r="G7383" s="78"/>
      <c r="H7383" s="78"/>
      <c r="I7383" s="78"/>
      <c r="J7383" s="78"/>
      <c r="K7383" s="78"/>
      <c r="L7383" s="78"/>
      <c r="M7383" s="78"/>
      <c r="N7383" s="78"/>
      <c r="O7383" s="78"/>
      <c r="P7383" s="78"/>
      <c r="Q7383" s="78"/>
    </row>
    <row r="7384" spans="1:17" x14ac:dyDescent="0.2">
      <c r="A7384" s="19">
        <v>43611615</v>
      </c>
      <c r="B7384" s="78" t="s">
        <v>1161</v>
      </c>
      <c r="C7384" s="78"/>
      <c r="D7384" s="73">
        <v>7</v>
      </c>
      <c r="E7384" s="74">
        <v>0</v>
      </c>
      <c r="F7384" s="78"/>
      <c r="G7384" s="78"/>
      <c r="H7384" s="78"/>
      <c r="I7384" s="78"/>
      <c r="J7384" s="78"/>
      <c r="K7384" s="78"/>
      <c r="L7384" s="78"/>
      <c r="M7384" s="78"/>
      <c r="N7384" s="78"/>
      <c r="O7384" s="78"/>
      <c r="P7384" s="78"/>
      <c r="Q7384" s="78"/>
    </row>
    <row r="7385" spans="1:17" x14ac:dyDescent="0.2">
      <c r="A7385" s="19">
        <v>43611615</v>
      </c>
      <c r="B7385" s="78" t="s">
        <v>1161</v>
      </c>
      <c r="C7385" s="78"/>
      <c r="D7385" s="73">
        <v>7</v>
      </c>
      <c r="E7385" s="74">
        <v>0</v>
      </c>
      <c r="F7385" s="78"/>
      <c r="G7385" s="78"/>
      <c r="H7385" s="78"/>
      <c r="I7385" s="78"/>
      <c r="J7385" s="78"/>
      <c r="K7385" s="78"/>
      <c r="L7385" s="78"/>
      <c r="M7385" s="78"/>
      <c r="N7385" s="78"/>
      <c r="O7385" s="78"/>
      <c r="P7385" s="78"/>
      <c r="Q7385" s="78"/>
    </row>
    <row r="7386" spans="1:17" x14ac:dyDescent="0.2">
      <c r="A7386" s="19">
        <v>43611623</v>
      </c>
      <c r="B7386" s="78" t="s">
        <v>3842</v>
      </c>
      <c r="C7386" s="78"/>
      <c r="D7386" s="73">
        <v>374.5</v>
      </c>
      <c r="E7386" s="74">
        <v>0</v>
      </c>
      <c r="F7386" s="78"/>
      <c r="G7386" s="78"/>
      <c r="H7386" s="78"/>
      <c r="I7386" s="78"/>
      <c r="J7386" s="78"/>
      <c r="K7386" s="78"/>
      <c r="L7386" s="78"/>
      <c r="M7386" s="78"/>
      <c r="N7386" s="78"/>
      <c r="O7386" s="78"/>
      <c r="P7386" s="78"/>
      <c r="Q7386" s="78"/>
    </row>
    <row r="7387" spans="1:17" x14ac:dyDescent="0.2">
      <c r="A7387" s="19">
        <v>43611631</v>
      </c>
      <c r="B7387" s="78" t="s">
        <v>3843</v>
      </c>
      <c r="C7387" s="78"/>
      <c r="D7387" s="73">
        <v>499.25</v>
      </c>
      <c r="E7387" s="74">
        <v>0</v>
      </c>
      <c r="F7387" s="78"/>
      <c r="G7387" s="78"/>
      <c r="H7387" s="78"/>
      <c r="I7387" s="78"/>
      <c r="J7387" s="78"/>
      <c r="K7387" s="78"/>
      <c r="L7387" s="78"/>
      <c r="M7387" s="78"/>
      <c r="N7387" s="78"/>
      <c r="O7387" s="78"/>
      <c r="P7387" s="78"/>
      <c r="Q7387" s="78"/>
    </row>
    <row r="7388" spans="1:17" x14ac:dyDescent="0.2">
      <c r="A7388" s="19">
        <v>43611649</v>
      </c>
      <c r="B7388" s="78" t="s">
        <v>3844</v>
      </c>
      <c r="C7388" s="78"/>
      <c r="D7388" s="73">
        <v>676</v>
      </c>
      <c r="E7388" s="74">
        <v>0</v>
      </c>
      <c r="F7388" s="78"/>
      <c r="G7388" s="78"/>
      <c r="H7388" s="78"/>
      <c r="I7388" s="78"/>
      <c r="J7388" s="78"/>
      <c r="K7388" s="78"/>
      <c r="L7388" s="78"/>
      <c r="M7388" s="78"/>
      <c r="N7388" s="78"/>
      <c r="O7388" s="78"/>
      <c r="P7388" s="78"/>
      <c r="Q7388" s="78"/>
    </row>
    <row r="7389" spans="1:17" x14ac:dyDescent="0.2">
      <c r="A7389" s="19">
        <v>43611656</v>
      </c>
      <c r="B7389" s="78" t="s">
        <v>3845</v>
      </c>
      <c r="C7389" s="78"/>
      <c r="D7389" s="73">
        <v>988</v>
      </c>
      <c r="E7389" s="74">
        <v>0</v>
      </c>
      <c r="F7389" s="78"/>
      <c r="G7389" s="78"/>
      <c r="H7389" s="78"/>
      <c r="I7389" s="78"/>
      <c r="J7389" s="78"/>
      <c r="K7389" s="78"/>
      <c r="L7389" s="78"/>
      <c r="M7389" s="78"/>
      <c r="N7389" s="78"/>
      <c r="O7389" s="78"/>
      <c r="P7389" s="78"/>
      <c r="Q7389" s="78"/>
    </row>
    <row r="7390" spans="1:17" x14ac:dyDescent="0.2">
      <c r="A7390" s="19">
        <v>43611664</v>
      </c>
      <c r="B7390" s="78" t="s">
        <v>3846</v>
      </c>
      <c r="C7390" s="78"/>
      <c r="D7390" s="73">
        <v>374.5</v>
      </c>
      <c r="E7390" s="74">
        <v>0</v>
      </c>
      <c r="F7390" s="78"/>
      <c r="G7390" s="78"/>
      <c r="H7390" s="78"/>
      <c r="I7390" s="78"/>
      <c r="J7390" s="78"/>
      <c r="K7390" s="78"/>
      <c r="L7390" s="78"/>
      <c r="M7390" s="78"/>
      <c r="N7390" s="78"/>
      <c r="O7390" s="78"/>
      <c r="P7390" s="78"/>
      <c r="Q7390" s="78"/>
    </row>
    <row r="7391" spans="1:17" x14ac:dyDescent="0.2">
      <c r="A7391" s="19">
        <v>43611672</v>
      </c>
      <c r="B7391" s="78" t="s">
        <v>3847</v>
      </c>
      <c r="C7391" s="78"/>
      <c r="D7391" s="73">
        <v>499.25</v>
      </c>
      <c r="E7391" s="74">
        <v>0</v>
      </c>
      <c r="F7391" s="78"/>
      <c r="G7391" s="78"/>
      <c r="H7391" s="78"/>
      <c r="I7391" s="78"/>
      <c r="J7391" s="78"/>
      <c r="K7391" s="78"/>
      <c r="L7391" s="78"/>
      <c r="M7391" s="78"/>
      <c r="N7391" s="78"/>
      <c r="O7391" s="78"/>
      <c r="P7391" s="78"/>
      <c r="Q7391" s="78"/>
    </row>
    <row r="7392" spans="1:17" x14ac:dyDescent="0.2">
      <c r="A7392" s="19">
        <v>43611680</v>
      </c>
      <c r="B7392" s="78" t="s">
        <v>3848</v>
      </c>
      <c r="C7392" s="78"/>
      <c r="D7392" s="73">
        <v>676</v>
      </c>
      <c r="E7392" s="74">
        <v>0</v>
      </c>
      <c r="F7392" s="78"/>
      <c r="G7392" s="78"/>
      <c r="H7392" s="78"/>
      <c r="I7392" s="78"/>
      <c r="J7392" s="78"/>
      <c r="K7392" s="78"/>
      <c r="L7392" s="78"/>
      <c r="M7392" s="78"/>
      <c r="N7392" s="78"/>
      <c r="O7392" s="78"/>
      <c r="P7392" s="78"/>
      <c r="Q7392" s="78"/>
    </row>
    <row r="7393" spans="1:17" x14ac:dyDescent="0.2">
      <c r="A7393" s="19">
        <v>43611698</v>
      </c>
      <c r="B7393" s="78" t="s">
        <v>3849</v>
      </c>
      <c r="C7393" s="78"/>
      <c r="D7393" s="73">
        <v>988</v>
      </c>
      <c r="E7393" s="74">
        <v>0</v>
      </c>
      <c r="F7393" s="78"/>
      <c r="G7393" s="78"/>
      <c r="H7393" s="78"/>
      <c r="I7393" s="78"/>
      <c r="J7393" s="78"/>
      <c r="K7393" s="78"/>
      <c r="L7393" s="78"/>
      <c r="M7393" s="78"/>
      <c r="N7393" s="78"/>
      <c r="O7393" s="78"/>
      <c r="P7393" s="78"/>
      <c r="Q7393" s="78"/>
    </row>
    <row r="7394" spans="1:17" x14ac:dyDescent="0.2">
      <c r="A7394" s="19">
        <v>43611706</v>
      </c>
      <c r="B7394" s="78" t="s">
        <v>3854</v>
      </c>
      <c r="C7394" s="78"/>
      <c r="D7394" s="73">
        <v>374.5</v>
      </c>
      <c r="E7394" s="74">
        <v>0</v>
      </c>
      <c r="F7394" s="78"/>
      <c r="G7394" s="78"/>
      <c r="H7394" s="78"/>
      <c r="I7394" s="78"/>
      <c r="J7394" s="78"/>
      <c r="K7394" s="78"/>
      <c r="L7394" s="78"/>
      <c r="M7394" s="78"/>
      <c r="N7394" s="78"/>
      <c r="O7394" s="78"/>
      <c r="P7394" s="78"/>
      <c r="Q7394" s="78"/>
    </row>
    <row r="7395" spans="1:17" x14ac:dyDescent="0.2">
      <c r="A7395" s="19">
        <v>43611714</v>
      </c>
      <c r="B7395" s="78" t="s">
        <v>3855</v>
      </c>
      <c r="C7395" s="78"/>
      <c r="D7395" s="73">
        <v>499.25</v>
      </c>
      <c r="E7395" s="74">
        <v>0</v>
      </c>
      <c r="F7395" s="78"/>
      <c r="G7395" s="78"/>
      <c r="H7395" s="78"/>
      <c r="I7395" s="78"/>
      <c r="J7395" s="78"/>
      <c r="K7395" s="78"/>
      <c r="L7395" s="78"/>
      <c r="M7395" s="78"/>
      <c r="N7395" s="78"/>
      <c r="O7395" s="78"/>
      <c r="P7395" s="78"/>
      <c r="Q7395" s="78"/>
    </row>
    <row r="7396" spans="1:17" x14ac:dyDescent="0.2">
      <c r="A7396" s="19">
        <v>43611722</v>
      </c>
      <c r="B7396" s="78" t="s">
        <v>3856</v>
      </c>
      <c r="C7396" s="78"/>
      <c r="D7396" s="73">
        <v>676</v>
      </c>
      <c r="E7396" s="74">
        <v>0</v>
      </c>
      <c r="F7396" s="78"/>
      <c r="G7396" s="78"/>
      <c r="H7396" s="78"/>
      <c r="I7396" s="78"/>
      <c r="J7396" s="78"/>
      <c r="K7396" s="78"/>
      <c r="L7396" s="78"/>
      <c r="M7396" s="78"/>
      <c r="N7396" s="78"/>
      <c r="O7396" s="78"/>
      <c r="P7396" s="78"/>
      <c r="Q7396" s="78"/>
    </row>
    <row r="7397" spans="1:17" x14ac:dyDescent="0.2">
      <c r="A7397" s="19">
        <v>43611730</v>
      </c>
      <c r="B7397" s="78" t="s">
        <v>3857</v>
      </c>
      <c r="C7397" s="78"/>
      <c r="D7397" s="73">
        <v>988</v>
      </c>
      <c r="E7397" s="74">
        <v>0</v>
      </c>
      <c r="F7397" s="78"/>
      <c r="G7397" s="78"/>
      <c r="H7397" s="78"/>
      <c r="I7397" s="78"/>
      <c r="J7397" s="78"/>
      <c r="K7397" s="78"/>
      <c r="L7397" s="78"/>
      <c r="M7397" s="78"/>
      <c r="N7397" s="78"/>
      <c r="O7397" s="78"/>
      <c r="P7397" s="78"/>
      <c r="Q7397" s="78"/>
    </row>
    <row r="7398" spans="1:17" x14ac:dyDescent="0.2">
      <c r="A7398" s="19">
        <v>43611748</v>
      </c>
      <c r="B7398" s="78" t="s">
        <v>3850</v>
      </c>
      <c r="C7398" s="78"/>
      <c r="D7398" s="73">
        <v>416</v>
      </c>
      <c r="E7398" s="74">
        <v>0</v>
      </c>
      <c r="F7398" s="78"/>
      <c r="G7398" s="78"/>
      <c r="H7398" s="78"/>
      <c r="I7398" s="78"/>
      <c r="J7398" s="78"/>
      <c r="K7398" s="78"/>
      <c r="L7398" s="78"/>
      <c r="M7398" s="78"/>
      <c r="N7398" s="78"/>
      <c r="O7398" s="78"/>
      <c r="P7398" s="78"/>
      <c r="Q7398" s="78"/>
    </row>
    <row r="7399" spans="1:17" x14ac:dyDescent="0.2">
      <c r="A7399" s="19">
        <v>43611755</v>
      </c>
      <c r="B7399" s="78" t="s">
        <v>3851</v>
      </c>
      <c r="C7399" s="78"/>
      <c r="D7399" s="73">
        <v>582.5</v>
      </c>
      <c r="E7399" s="74">
        <v>0</v>
      </c>
      <c r="F7399" s="78"/>
      <c r="G7399" s="78"/>
      <c r="H7399" s="78"/>
      <c r="I7399" s="78"/>
      <c r="J7399" s="78"/>
      <c r="K7399" s="78"/>
      <c r="L7399" s="78"/>
      <c r="M7399" s="78"/>
      <c r="N7399" s="78"/>
      <c r="O7399" s="78"/>
      <c r="P7399" s="78"/>
      <c r="Q7399" s="78"/>
    </row>
    <row r="7400" spans="1:17" x14ac:dyDescent="0.2">
      <c r="A7400" s="19">
        <v>43611763</v>
      </c>
      <c r="B7400" s="78" t="s">
        <v>3852</v>
      </c>
      <c r="C7400" s="78"/>
      <c r="D7400" s="73">
        <v>832</v>
      </c>
      <c r="E7400" s="74">
        <v>0</v>
      </c>
      <c r="F7400" s="78"/>
      <c r="G7400" s="78"/>
      <c r="H7400" s="78"/>
      <c r="I7400" s="78"/>
      <c r="J7400" s="78"/>
      <c r="K7400" s="78"/>
      <c r="L7400" s="78"/>
      <c r="M7400" s="78"/>
      <c r="N7400" s="78"/>
      <c r="O7400" s="78"/>
      <c r="P7400" s="78"/>
      <c r="Q7400" s="78"/>
    </row>
    <row r="7401" spans="1:17" x14ac:dyDescent="0.2">
      <c r="A7401" s="19">
        <v>43611771</v>
      </c>
      <c r="B7401" s="78" t="s">
        <v>3853</v>
      </c>
      <c r="C7401" s="78"/>
      <c r="D7401" s="73">
        <v>1248</v>
      </c>
      <c r="E7401" s="74">
        <v>0</v>
      </c>
      <c r="F7401" s="78"/>
      <c r="G7401" s="78"/>
      <c r="H7401" s="78"/>
      <c r="I7401" s="78"/>
      <c r="J7401" s="78"/>
      <c r="K7401" s="78"/>
      <c r="L7401" s="78"/>
      <c r="M7401" s="78"/>
      <c r="N7401" s="78"/>
      <c r="O7401" s="78"/>
      <c r="P7401" s="78"/>
      <c r="Q7401" s="78"/>
    </row>
    <row r="7402" spans="1:17" x14ac:dyDescent="0.2">
      <c r="A7402" s="19">
        <v>43611789</v>
      </c>
      <c r="B7402" s="78" t="s">
        <v>3861</v>
      </c>
      <c r="C7402" s="78"/>
      <c r="D7402" s="73">
        <v>333</v>
      </c>
      <c r="E7402" s="74">
        <v>0</v>
      </c>
      <c r="F7402" s="78"/>
      <c r="G7402" s="78"/>
      <c r="H7402" s="78"/>
      <c r="I7402" s="78"/>
      <c r="J7402" s="78"/>
      <c r="K7402" s="78"/>
      <c r="L7402" s="78"/>
      <c r="M7402" s="78"/>
      <c r="N7402" s="78"/>
      <c r="O7402" s="78"/>
      <c r="P7402" s="78"/>
      <c r="Q7402" s="78"/>
    </row>
    <row r="7403" spans="1:17" x14ac:dyDescent="0.2">
      <c r="A7403" s="19">
        <v>43611797</v>
      </c>
      <c r="B7403" s="78" t="s">
        <v>3862</v>
      </c>
      <c r="C7403" s="78"/>
      <c r="D7403" s="73">
        <v>416</v>
      </c>
      <c r="E7403" s="74">
        <v>0</v>
      </c>
      <c r="F7403" s="78"/>
      <c r="G7403" s="78"/>
      <c r="H7403" s="78"/>
      <c r="I7403" s="78"/>
      <c r="J7403" s="78"/>
      <c r="K7403" s="78"/>
      <c r="L7403" s="78"/>
      <c r="M7403" s="78"/>
      <c r="N7403" s="78"/>
      <c r="O7403" s="78"/>
      <c r="P7403" s="78"/>
      <c r="Q7403" s="78"/>
    </row>
    <row r="7404" spans="1:17" x14ac:dyDescent="0.2">
      <c r="A7404" s="19">
        <v>43611805</v>
      </c>
      <c r="B7404" s="78" t="s">
        <v>3863</v>
      </c>
      <c r="C7404" s="78"/>
      <c r="D7404" s="73">
        <v>572</v>
      </c>
      <c r="E7404" s="74">
        <v>0</v>
      </c>
      <c r="F7404" s="78"/>
      <c r="G7404" s="78"/>
      <c r="H7404" s="78"/>
      <c r="I7404" s="78"/>
      <c r="J7404" s="78"/>
      <c r="K7404" s="78"/>
      <c r="L7404" s="78"/>
      <c r="M7404" s="78"/>
      <c r="N7404" s="78"/>
      <c r="O7404" s="78"/>
      <c r="P7404" s="78"/>
      <c r="Q7404" s="78"/>
    </row>
    <row r="7405" spans="1:17" x14ac:dyDescent="0.2">
      <c r="A7405" s="19">
        <v>43611813</v>
      </c>
      <c r="B7405" s="78" t="s">
        <v>3864</v>
      </c>
      <c r="C7405" s="78"/>
      <c r="D7405" s="73">
        <v>894.5</v>
      </c>
      <c r="E7405" s="74">
        <v>0</v>
      </c>
      <c r="F7405" s="78"/>
      <c r="G7405" s="78"/>
      <c r="H7405" s="78"/>
      <c r="I7405" s="78"/>
      <c r="J7405" s="78"/>
      <c r="K7405" s="78"/>
      <c r="L7405" s="78"/>
      <c r="M7405" s="78"/>
      <c r="N7405" s="78"/>
      <c r="O7405" s="78"/>
      <c r="P7405" s="78"/>
      <c r="Q7405" s="78"/>
    </row>
    <row r="7406" spans="1:17" x14ac:dyDescent="0.2">
      <c r="A7406" s="19">
        <v>43611821</v>
      </c>
      <c r="B7406" s="78" t="s">
        <v>3858</v>
      </c>
      <c r="C7406" s="78"/>
      <c r="D7406" s="73">
        <v>260</v>
      </c>
      <c r="E7406" s="74">
        <v>0</v>
      </c>
      <c r="F7406" s="78"/>
      <c r="G7406" s="78"/>
      <c r="H7406" s="78"/>
      <c r="I7406" s="78"/>
      <c r="J7406" s="78"/>
      <c r="K7406" s="78"/>
      <c r="L7406" s="78"/>
      <c r="M7406" s="78"/>
      <c r="N7406" s="78"/>
      <c r="O7406" s="78"/>
      <c r="P7406" s="78"/>
      <c r="Q7406" s="78"/>
    </row>
    <row r="7407" spans="1:17" x14ac:dyDescent="0.2">
      <c r="A7407" s="19">
        <v>43611839</v>
      </c>
      <c r="B7407" s="78" t="s">
        <v>3859</v>
      </c>
      <c r="C7407" s="78"/>
      <c r="D7407" s="73">
        <v>385</v>
      </c>
      <c r="E7407" s="74">
        <v>0</v>
      </c>
      <c r="F7407" s="78"/>
      <c r="G7407" s="78"/>
      <c r="H7407" s="78"/>
      <c r="I7407" s="78"/>
      <c r="J7407" s="78"/>
      <c r="K7407" s="78"/>
      <c r="L7407" s="78"/>
      <c r="M7407" s="78"/>
      <c r="N7407" s="78"/>
      <c r="O7407" s="78"/>
      <c r="P7407" s="78"/>
      <c r="Q7407" s="78"/>
    </row>
    <row r="7408" spans="1:17" x14ac:dyDescent="0.2">
      <c r="A7408" s="19">
        <v>43611847</v>
      </c>
      <c r="B7408" s="78" t="s">
        <v>3860</v>
      </c>
      <c r="C7408" s="78"/>
      <c r="D7408" s="73">
        <v>509.75</v>
      </c>
      <c r="E7408" s="74">
        <v>0</v>
      </c>
      <c r="F7408" s="78"/>
      <c r="G7408" s="78"/>
      <c r="H7408" s="78"/>
      <c r="I7408" s="78"/>
      <c r="J7408" s="78"/>
      <c r="K7408" s="78"/>
      <c r="L7408" s="78"/>
      <c r="M7408" s="78"/>
      <c r="N7408" s="78"/>
      <c r="O7408" s="78"/>
      <c r="P7408" s="78"/>
      <c r="Q7408" s="78"/>
    </row>
    <row r="7409" spans="1:17" x14ac:dyDescent="0.2">
      <c r="A7409" s="19">
        <v>43611854</v>
      </c>
      <c r="B7409" s="78" t="s">
        <v>3841</v>
      </c>
      <c r="C7409" s="78"/>
      <c r="D7409" s="73">
        <v>104</v>
      </c>
      <c r="E7409" s="74">
        <v>0</v>
      </c>
      <c r="F7409" s="78"/>
      <c r="G7409" s="78"/>
      <c r="H7409" s="78"/>
      <c r="I7409" s="78"/>
      <c r="J7409" s="78"/>
      <c r="K7409" s="78"/>
      <c r="L7409" s="78"/>
      <c r="M7409" s="78"/>
      <c r="N7409" s="78"/>
      <c r="O7409" s="78"/>
      <c r="P7409" s="78"/>
      <c r="Q7409" s="78"/>
    </row>
    <row r="7410" spans="1:17" x14ac:dyDescent="0.2">
      <c r="A7410" s="19">
        <v>43611862</v>
      </c>
      <c r="B7410" s="78" t="s">
        <v>4499</v>
      </c>
      <c r="C7410" s="78"/>
      <c r="D7410" s="73">
        <v>62.5</v>
      </c>
      <c r="E7410" s="74">
        <v>0</v>
      </c>
      <c r="F7410" s="78"/>
      <c r="G7410" s="78"/>
      <c r="H7410" s="78"/>
      <c r="I7410" s="78"/>
      <c r="J7410" s="78"/>
      <c r="K7410" s="78"/>
      <c r="L7410" s="78"/>
      <c r="M7410" s="78"/>
      <c r="N7410" s="78"/>
      <c r="O7410" s="78"/>
      <c r="P7410" s="78"/>
      <c r="Q7410" s="78"/>
    </row>
    <row r="7411" spans="1:17" x14ac:dyDescent="0.2">
      <c r="A7411" s="19">
        <v>43611870</v>
      </c>
      <c r="B7411" s="78" t="s">
        <v>4158</v>
      </c>
      <c r="C7411" s="78"/>
      <c r="D7411" s="73">
        <v>88.5</v>
      </c>
      <c r="E7411" s="74">
        <v>0</v>
      </c>
      <c r="F7411" s="78"/>
      <c r="G7411" s="78"/>
      <c r="H7411" s="78"/>
      <c r="I7411" s="78"/>
      <c r="J7411" s="78"/>
      <c r="K7411" s="78"/>
      <c r="L7411" s="78"/>
      <c r="M7411" s="78"/>
      <c r="N7411" s="78"/>
      <c r="O7411" s="78"/>
      <c r="P7411" s="78"/>
      <c r="Q7411" s="78"/>
    </row>
    <row r="7412" spans="1:17" x14ac:dyDescent="0.2">
      <c r="A7412" s="19">
        <v>43611888</v>
      </c>
      <c r="B7412" s="78" t="s">
        <v>4159</v>
      </c>
      <c r="C7412" s="78"/>
      <c r="D7412" s="73">
        <v>78</v>
      </c>
      <c r="E7412" s="74">
        <v>0</v>
      </c>
      <c r="F7412" s="78"/>
      <c r="G7412" s="78"/>
      <c r="H7412" s="78"/>
      <c r="I7412" s="78"/>
      <c r="J7412" s="78"/>
      <c r="K7412" s="78"/>
      <c r="L7412" s="78"/>
      <c r="M7412" s="78"/>
      <c r="N7412" s="78"/>
      <c r="O7412" s="78"/>
      <c r="P7412" s="78"/>
      <c r="Q7412" s="78"/>
    </row>
    <row r="7413" spans="1:17" x14ac:dyDescent="0.2">
      <c r="A7413" s="19">
        <v>43611896</v>
      </c>
      <c r="B7413" s="78" t="s">
        <v>4729</v>
      </c>
      <c r="C7413" s="78"/>
      <c r="D7413" s="73">
        <v>64.75</v>
      </c>
      <c r="E7413" s="74">
        <v>0</v>
      </c>
      <c r="F7413" s="78"/>
      <c r="G7413" s="78"/>
      <c r="H7413" s="78"/>
      <c r="I7413" s="78"/>
      <c r="J7413" s="78"/>
      <c r="K7413" s="78"/>
      <c r="L7413" s="78"/>
      <c r="M7413" s="78"/>
      <c r="N7413" s="78"/>
      <c r="O7413" s="78"/>
      <c r="P7413" s="78"/>
      <c r="Q7413" s="78"/>
    </row>
    <row r="7414" spans="1:17" x14ac:dyDescent="0.2">
      <c r="A7414" s="19">
        <v>43611904</v>
      </c>
      <c r="B7414" s="78" t="s">
        <v>1112</v>
      </c>
      <c r="C7414" s="78"/>
      <c r="D7414" s="73">
        <v>29.75</v>
      </c>
      <c r="E7414" s="74">
        <v>0</v>
      </c>
      <c r="F7414" s="78"/>
      <c r="G7414" s="78"/>
      <c r="H7414" s="78"/>
      <c r="I7414" s="78"/>
      <c r="J7414" s="78"/>
      <c r="K7414" s="78"/>
      <c r="L7414" s="78"/>
      <c r="M7414" s="78"/>
      <c r="N7414" s="78"/>
      <c r="O7414" s="78"/>
      <c r="P7414" s="78"/>
      <c r="Q7414" s="78"/>
    </row>
  </sheetData>
  <autoFilter ref="B4:Q7414" xr:uid="{00000000-0009-0000-0000-000000000000}"/>
  <mergeCells count="3">
    <mergeCell ref="B1:G1"/>
    <mergeCell ref="B2:G2"/>
    <mergeCell ref="B3:G3"/>
  </mergeCells>
  <pageMargins left="0" right="0" top="0" bottom="0" header="0" footer="0"/>
  <pageSetup fitToWidth="0" fitToHeight="0" orientation="landscape" verticalDpi="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  <outlinePr summaryRight="0"/>
  </sheetPr>
  <dimension ref="A1:WRK1999"/>
  <sheetViews>
    <sheetView tabSelected="1" topLeftCell="B1" zoomScale="80" zoomScaleNormal="80" workbookViewId="0">
      <pane ySplit="5" topLeftCell="A6" activePane="bottomLeft" state="frozen"/>
      <selection pane="bottomLeft" activeCell="B1" sqref="B1:D1"/>
    </sheetView>
  </sheetViews>
  <sheetFormatPr defaultRowHeight="12.75" outlineLevelRow="1" outlineLevelCol="1" x14ac:dyDescent="0.2"/>
  <cols>
    <col min="1" max="1" width="11.5703125" style="1" hidden="1" customWidth="1"/>
    <col min="2" max="2" width="52.7109375" customWidth="1"/>
    <col min="3" max="3" width="12.28515625" customWidth="1"/>
    <col min="4" max="4" width="17" style="4" customWidth="1"/>
    <col min="5" max="5" width="11.85546875" style="98" customWidth="1"/>
    <col min="6" max="6" width="9.42578125" style="138" customWidth="1"/>
    <col min="7" max="7" width="23" style="98" customWidth="1"/>
    <col min="8" max="8" width="1.28515625" style="138" customWidth="1"/>
    <col min="9" max="9" width="18" style="98" customWidth="1"/>
    <col min="10" max="11" width="16.28515625" style="98" customWidth="1"/>
    <col min="12" max="22" width="16.28515625" style="98" customWidth="1" outlineLevel="1"/>
    <col min="23" max="23" width="0.85546875" style="138" customWidth="1"/>
    <col min="24" max="24" width="17.140625" style="138" bestFit="1" customWidth="1"/>
    <col min="25" max="25" width="15.85546875" style="138" customWidth="1" outlineLevel="1"/>
    <col min="26" max="27" width="19" style="138" customWidth="1" outlineLevel="1"/>
    <col min="28" max="28" width="0.85546875" style="138" customWidth="1"/>
    <col min="29" max="29" width="20.7109375" customWidth="1"/>
    <col min="30" max="34" width="20.7109375" customWidth="1" outlineLevel="1"/>
    <col min="35" max="35" width="0.85546875" style="138" customWidth="1"/>
    <col min="36" max="36" width="16" style="138" customWidth="1"/>
    <col min="37" max="37" width="12" style="138" customWidth="1" outlineLevel="1"/>
    <col min="38" max="38" width="17.140625" style="138" customWidth="1" outlineLevel="1"/>
    <col min="39" max="39" width="14.7109375" style="138" customWidth="1" outlineLevel="1"/>
    <col min="40" max="40" width="12" style="138" customWidth="1" outlineLevel="1"/>
    <col min="41" max="41" width="15.28515625" style="138" customWidth="1" outlineLevel="1"/>
    <col min="42" max="42" width="13.5703125" style="138" customWidth="1" outlineLevel="1"/>
    <col min="43" max="44" width="12" style="138" customWidth="1" outlineLevel="1"/>
    <col min="45" max="45" width="14.5703125" style="138" customWidth="1" outlineLevel="1"/>
    <col min="46" max="46" width="15" style="138" customWidth="1" outlineLevel="1"/>
    <col min="47" max="52" width="12" style="138" customWidth="1" outlineLevel="1"/>
    <col min="53" max="53" width="0.85546875" style="169" customWidth="1"/>
    <col min="54" max="54" width="10.28515625" bestFit="1" customWidth="1"/>
    <col min="55" max="55" width="11.28515625" bestFit="1" customWidth="1"/>
    <col min="56" max="56" width="9.140625" style="169"/>
    <col min="57" max="719" width="9.140625" style="209"/>
  </cols>
  <sheetData>
    <row r="1" spans="1:55" ht="15" customHeight="1" x14ac:dyDescent="0.2">
      <c r="A1" s="203"/>
      <c r="B1" s="204" t="s">
        <v>668</v>
      </c>
      <c r="C1" s="204"/>
      <c r="D1" s="204"/>
      <c r="E1" s="178"/>
      <c r="F1" s="178"/>
      <c r="G1" s="200" t="s">
        <v>5674</v>
      </c>
      <c r="H1" s="206"/>
      <c r="I1" s="184" t="s">
        <v>5707</v>
      </c>
      <c r="J1" s="167" t="s">
        <v>5695</v>
      </c>
      <c r="K1" s="154" t="s">
        <v>5633</v>
      </c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33"/>
      <c r="X1" s="155" t="s">
        <v>5658</v>
      </c>
      <c r="Y1" s="155"/>
      <c r="Z1" s="155"/>
      <c r="AA1" s="155"/>
      <c r="AB1" s="145"/>
      <c r="AC1" s="208" t="s">
        <v>5657</v>
      </c>
      <c r="AD1" s="208"/>
      <c r="AE1" s="208"/>
      <c r="AF1" s="208"/>
      <c r="AG1" s="208"/>
      <c r="AH1" s="208"/>
      <c r="AI1" s="133"/>
      <c r="AJ1" s="153" t="s">
        <v>5704</v>
      </c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  <c r="AV1" s="153"/>
      <c r="AW1" s="153"/>
      <c r="AX1" s="153"/>
      <c r="AY1" s="153"/>
      <c r="AZ1" s="153"/>
      <c r="BB1" s="169"/>
      <c r="BC1" s="169"/>
    </row>
    <row r="2" spans="1:55" ht="37.5" customHeight="1" thickBot="1" x14ac:dyDescent="0.25">
      <c r="A2" s="203"/>
      <c r="B2" s="181" t="s">
        <v>5705</v>
      </c>
      <c r="C2" s="181"/>
      <c r="D2" s="181"/>
      <c r="E2" s="177"/>
      <c r="F2" s="177"/>
      <c r="G2" s="201"/>
      <c r="H2" s="183"/>
      <c r="I2" s="185"/>
      <c r="J2" s="166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34"/>
      <c r="X2" s="155"/>
      <c r="Y2" s="155"/>
      <c r="Z2" s="155"/>
      <c r="AA2" s="155"/>
      <c r="AB2" s="145"/>
      <c r="AC2" s="208"/>
      <c r="AD2" s="208"/>
      <c r="AE2" s="208"/>
      <c r="AF2" s="208"/>
      <c r="AG2" s="208"/>
      <c r="AH2" s="208"/>
      <c r="AI2" s="134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B2" s="169"/>
      <c r="BC2" s="169"/>
    </row>
    <row r="3" spans="1:55" ht="17.25" customHeight="1" thickBot="1" x14ac:dyDescent="0.25">
      <c r="B3" s="179" t="s">
        <v>669</v>
      </c>
      <c r="C3" s="179"/>
      <c r="D3" s="179"/>
      <c r="E3" s="165"/>
      <c r="F3" s="165"/>
      <c r="G3" s="165"/>
      <c r="H3" s="165"/>
      <c r="I3" s="165"/>
      <c r="J3" s="157"/>
      <c r="K3" s="175" t="s">
        <v>5645</v>
      </c>
      <c r="L3" s="175" t="s">
        <v>5646</v>
      </c>
      <c r="M3" s="175" t="s">
        <v>5647</v>
      </c>
      <c r="N3" s="175" t="s">
        <v>5648</v>
      </c>
      <c r="O3" s="175" t="s">
        <v>5649</v>
      </c>
      <c r="P3" s="175" t="s">
        <v>5650</v>
      </c>
      <c r="Q3" s="175" t="s">
        <v>5651</v>
      </c>
      <c r="R3" s="175" t="s">
        <v>5652</v>
      </c>
      <c r="S3" s="175" t="s">
        <v>5653</v>
      </c>
      <c r="T3" s="175" t="s">
        <v>5654</v>
      </c>
      <c r="U3" s="175" t="s">
        <v>5655</v>
      </c>
      <c r="V3" s="175" t="s">
        <v>5656</v>
      </c>
      <c r="W3" s="176"/>
      <c r="X3" s="175">
        <v>200001</v>
      </c>
      <c r="Y3" s="175" t="s">
        <v>5661</v>
      </c>
      <c r="Z3" s="175" t="s">
        <v>5662</v>
      </c>
      <c r="AA3" s="175" t="s">
        <v>5663</v>
      </c>
      <c r="AB3" s="175"/>
      <c r="AC3" s="175" t="s">
        <v>5668</v>
      </c>
      <c r="AD3" s="175" t="s">
        <v>5665</v>
      </c>
      <c r="AE3" s="175" t="s">
        <v>5666</v>
      </c>
      <c r="AF3" s="175" t="s">
        <v>5667</v>
      </c>
      <c r="AG3" s="175">
        <v>300071</v>
      </c>
      <c r="AH3" s="175">
        <v>300072</v>
      </c>
      <c r="AI3" s="175"/>
      <c r="AJ3" s="175" t="s">
        <v>5676</v>
      </c>
      <c r="AK3" s="175" t="s">
        <v>5677</v>
      </c>
      <c r="AL3" s="175">
        <v>700015</v>
      </c>
      <c r="AM3" s="175" t="s">
        <v>5679</v>
      </c>
      <c r="AN3" s="175" t="s">
        <v>5681</v>
      </c>
      <c r="AO3" s="175" t="s">
        <v>5683</v>
      </c>
      <c r="AP3" s="175" t="s">
        <v>5685</v>
      </c>
      <c r="AQ3" s="175" t="s">
        <v>5687</v>
      </c>
      <c r="AR3" s="175" t="s">
        <v>5689</v>
      </c>
      <c r="AS3" s="175" t="s">
        <v>5691</v>
      </c>
      <c r="AT3" s="175" t="s">
        <v>5693</v>
      </c>
      <c r="AU3" s="175" t="s">
        <v>5697</v>
      </c>
      <c r="AV3" s="175" t="s">
        <v>5700</v>
      </c>
      <c r="AW3" s="175" t="s">
        <v>5701</v>
      </c>
      <c r="AX3" s="175">
        <v>700366</v>
      </c>
      <c r="AY3" s="175"/>
      <c r="AZ3" s="175"/>
      <c r="BB3" s="169"/>
      <c r="BC3" s="169"/>
    </row>
    <row r="4" spans="1:55" ht="33" customHeight="1" x14ac:dyDescent="0.2">
      <c r="B4" s="5" t="s">
        <v>28</v>
      </c>
      <c r="C4" s="5" t="s">
        <v>641</v>
      </c>
      <c r="D4" s="107" t="s">
        <v>27</v>
      </c>
      <c r="E4" s="7"/>
      <c r="F4" s="141"/>
      <c r="G4" s="202" t="s">
        <v>5708</v>
      </c>
      <c r="H4" s="141"/>
      <c r="I4" s="186" t="s">
        <v>5706</v>
      </c>
      <c r="J4" s="158" t="s">
        <v>5634</v>
      </c>
      <c r="K4" s="97" t="s">
        <v>5635</v>
      </c>
      <c r="L4" s="97" t="s">
        <v>5696</v>
      </c>
      <c r="M4" s="97" t="s">
        <v>5636</v>
      </c>
      <c r="N4" s="97" t="s">
        <v>5637</v>
      </c>
      <c r="O4" s="97" t="s">
        <v>5638</v>
      </c>
      <c r="P4" s="97" t="s">
        <v>649</v>
      </c>
      <c r="Q4" s="97" t="s">
        <v>5639</v>
      </c>
      <c r="R4" s="97" t="s">
        <v>5640</v>
      </c>
      <c r="S4" s="97" t="s">
        <v>5641</v>
      </c>
      <c r="T4" s="97" t="s">
        <v>5642</v>
      </c>
      <c r="U4" s="97" t="s">
        <v>5643</v>
      </c>
      <c r="V4" s="97" t="s">
        <v>5644</v>
      </c>
      <c r="W4" s="135"/>
      <c r="X4" s="146" t="s">
        <v>5658</v>
      </c>
      <c r="Y4" s="146" t="s">
        <v>5659</v>
      </c>
      <c r="Z4" s="146" t="s">
        <v>5660</v>
      </c>
      <c r="AA4" s="146" t="s">
        <v>5664</v>
      </c>
      <c r="AB4" s="135"/>
      <c r="AC4" s="5" t="s">
        <v>642</v>
      </c>
      <c r="AD4" s="5" t="s">
        <v>5669</v>
      </c>
      <c r="AE4" s="147" t="s">
        <v>5670</v>
      </c>
      <c r="AF4" s="149" t="s">
        <v>5671</v>
      </c>
      <c r="AG4" s="5" t="s">
        <v>5672</v>
      </c>
      <c r="AH4" s="5" t="s">
        <v>5673</v>
      </c>
      <c r="AI4" s="135"/>
      <c r="AJ4" s="156" t="s">
        <v>5675</v>
      </c>
      <c r="AK4" s="156" t="s">
        <v>5678</v>
      </c>
      <c r="AL4" s="156" t="s">
        <v>644</v>
      </c>
      <c r="AM4" s="156" t="s">
        <v>5680</v>
      </c>
      <c r="AN4" s="156" t="s">
        <v>5682</v>
      </c>
      <c r="AO4" s="156" t="s">
        <v>5684</v>
      </c>
      <c r="AP4" s="156" t="s">
        <v>5686</v>
      </c>
      <c r="AQ4" s="156" t="s">
        <v>5688</v>
      </c>
      <c r="AR4" s="156" t="s">
        <v>5690</v>
      </c>
      <c r="AS4" s="156" t="s">
        <v>5692</v>
      </c>
      <c r="AT4" s="156" t="s">
        <v>5694</v>
      </c>
      <c r="AU4" s="156" t="s">
        <v>5698</v>
      </c>
      <c r="AV4" s="156" t="s">
        <v>5699</v>
      </c>
      <c r="AW4" s="156" t="s">
        <v>5702</v>
      </c>
      <c r="AX4" s="156" t="s">
        <v>5703</v>
      </c>
      <c r="AY4" s="156" t="s">
        <v>648</v>
      </c>
      <c r="AZ4" s="156" t="s">
        <v>649</v>
      </c>
      <c r="BB4" s="5" t="s">
        <v>651</v>
      </c>
      <c r="BC4" s="5" t="s">
        <v>652</v>
      </c>
    </row>
    <row r="5" spans="1:55" ht="13.5" customHeight="1" thickBot="1" x14ac:dyDescent="0.25">
      <c r="B5" s="40" t="s">
        <v>653</v>
      </c>
      <c r="C5" s="2"/>
      <c r="D5" s="108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69"/>
      <c r="AD5" s="169"/>
      <c r="AE5" s="169"/>
      <c r="AF5" s="169"/>
      <c r="AG5" s="169"/>
      <c r="AH5" s="169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B5" s="205"/>
      <c r="BC5" s="205"/>
    </row>
    <row r="6" spans="1:55" ht="15.75" customHeight="1" x14ac:dyDescent="0.25">
      <c r="A6" s="4">
        <v>40182719</v>
      </c>
      <c r="B6" s="3" t="s">
        <v>640</v>
      </c>
      <c r="C6" s="3">
        <v>300</v>
      </c>
      <c r="D6" s="109">
        <v>83735</v>
      </c>
      <c r="E6" s="138"/>
      <c r="F6" s="187"/>
      <c r="G6" s="187"/>
      <c r="H6" s="187"/>
      <c r="I6" s="85">
        <v>58</v>
      </c>
      <c r="J6" s="98">
        <f>K6*110%</f>
        <v>13.137001900000001</v>
      </c>
      <c r="K6" s="106">
        <v>11.942729</v>
      </c>
      <c r="L6" s="106">
        <f>I6*0.1</f>
        <v>5.8000000000000007</v>
      </c>
      <c r="M6" s="106">
        <f>I6*0.2</f>
        <v>11.600000000000001</v>
      </c>
      <c r="N6" s="106">
        <f>I6*0.08</f>
        <v>4.6399999999999997</v>
      </c>
      <c r="O6" s="106">
        <v>4.6399999999999997</v>
      </c>
      <c r="P6" s="106">
        <f>I6*0.12</f>
        <v>6.96</v>
      </c>
      <c r="Q6" s="106">
        <f>I6*0.17</f>
        <v>9.8600000000000012</v>
      </c>
      <c r="R6" s="106">
        <f>I6*0.14</f>
        <v>8.120000000000001</v>
      </c>
      <c r="S6" s="106">
        <f>I6*0.18</f>
        <v>10.44</v>
      </c>
      <c r="T6" s="106">
        <f>I6*0.14</f>
        <v>8.120000000000001</v>
      </c>
      <c r="U6" s="106">
        <f>I6*0.15</f>
        <v>8.6999999999999993</v>
      </c>
      <c r="V6" s="106">
        <f>I6*0.08</f>
        <v>4.6399999999999997</v>
      </c>
      <c r="W6" s="137"/>
      <c r="X6" s="106">
        <f>I6*0.16</f>
        <v>9.2799999999999994</v>
      </c>
      <c r="Y6" s="106">
        <f>I6*0.1</f>
        <v>5.8000000000000007</v>
      </c>
      <c r="Z6" s="106">
        <f>I6*0.08</f>
        <v>4.6399999999999997</v>
      </c>
      <c r="AA6" s="106">
        <f>I6*0.11</f>
        <v>6.38</v>
      </c>
      <c r="AB6" s="137"/>
      <c r="AC6" s="7">
        <f>I6*0.22</f>
        <v>12.76</v>
      </c>
      <c r="AD6" s="7">
        <f>I6*0.3</f>
        <v>17.399999999999999</v>
      </c>
      <c r="AE6" s="7">
        <f>I6*0.05</f>
        <v>2.9000000000000004</v>
      </c>
      <c r="AF6" s="7">
        <f>I6*0.245</f>
        <v>14.209999999999999</v>
      </c>
      <c r="AG6" s="7">
        <f>I6*0.2</f>
        <v>11.600000000000001</v>
      </c>
      <c r="AH6" s="7">
        <f>I6*0.23</f>
        <v>13.34</v>
      </c>
      <c r="AI6" s="137"/>
      <c r="AJ6" s="7">
        <f>I6*0.2</f>
        <v>11.600000000000001</v>
      </c>
      <c r="AK6" s="137">
        <v>44.766767857142852</v>
      </c>
      <c r="AL6" s="137">
        <v>47.400107142857145</v>
      </c>
      <c r="AM6" s="137">
        <v>48.980110714285722</v>
      </c>
      <c r="AN6" s="137">
        <f>I6*0.12</f>
        <v>6.96</v>
      </c>
      <c r="AO6" s="137">
        <f>I6*0.6</f>
        <v>34.799999999999997</v>
      </c>
      <c r="AP6" s="137">
        <f>I6*0.9</f>
        <v>52.2</v>
      </c>
      <c r="AQ6" s="137">
        <f>I6*0.93</f>
        <v>53.940000000000005</v>
      </c>
      <c r="AR6" s="137">
        <f>I6*0.7</f>
        <v>40.599999999999994</v>
      </c>
      <c r="AS6" s="137">
        <f>I6*0.35</f>
        <v>20.299999999999997</v>
      </c>
      <c r="AT6" s="137">
        <v>0</v>
      </c>
      <c r="AU6" s="137">
        <f>I6*0.9</f>
        <v>52.2</v>
      </c>
      <c r="AV6" s="137">
        <f>I6*0.18</f>
        <v>10.44</v>
      </c>
      <c r="AW6" s="137">
        <f>I6*0.34</f>
        <v>19.720000000000002</v>
      </c>
      <c r="AX6" s="137">
        <f>I6*0.31</f>
        <v>17.98</v>
      </c>
      <c r="AY6" s="137">
        <v>47.400107142857145</v>
      </c>
      <c r="AZ6" s="137">
        <v>47.400107142857145</v>
      </c>
      <c r="BB6" s="28">
        <v>4.6399999999999997</v>
      </c>
      <c r="BC6" s="28">
        <v>53.940000000000005</v>
      </c>
    </row>
    <row r="7" spans="1:55" ht="15" x14ac:dyDescent="0.25">
      <c r="A7" s="4">
        <v>40176737</v>
      </c>
      <c r="B7" s="3" t="s">
        <v>637</v>
      </c>
      <c r="C7" s="3">
        <v>300</v>
      </c>
      <c r="D7" s="109">
        <v>83036</v>
      </c>
      <c r="E7" s="138"/>
      <c r="F7" s="187"/>
      <c r="G7" s="187"/>
      <c r="H7" s="187"/>
      <c r="I7" s="85">
        <v>91</v>
      </c>
      <c r="J7" s="98">
        <f t="shared" ref="J7:J70" si="0">K7*110%</f>
        <v>19.013394400000003</v>
      </c>
      <c r="K7" s="98">
        <v>17.284904000000001</v>
      </c>
      <c r="L7" s="106">
        <f>I7*0.1</f>
        <v>9.1</v>
      </c>
      <c r="M7" s="106">
        <f>I7*0.2</f>
        <v>18.2</v>
      </c>
      <c r="N7" s="106">
        <f>I7*0.08</f>
        <v>7.28</v>
      </c>
      <c r="O7" s="106">
        <v>7.28</v>
      </c>
      <c r="P7" s="106">
        <f>I7*0.12</f>
        <v>10.92</v>
      </c>
      <c r="Q7" s="106">
        <f>I7*0.17</f>
        <v>15.47</v>
      </c>
      <c r="R7" s="106">
        <f>I7*0.14</f>
        <v>12.740000000000002</v>
      </c>
      <c r="S7" s="106">
        <f>I7*0.18</f>
        <v>16.38</v>
      </c>
      <c r="T7" s="106">
        <f>I7*0.14</f>
        <v>12.740000000000002</v>
      </c>
      <c r="U7" s="106">
        <f>I7*0.15</f>
        <v>13.65</v>
      </c>
      <c r="V7" s="106">
        <f>I7*0.08</f>
        <v>7.28</v>
      </c>
      <c r="X7" s="106">
        <f>I7*0.16</f>
        <v>14.56</v>
      </c>
      <c r="Y7" s="106">
        <f>I7*0.1</f>
        <v>9.1</v>
      </c>
      <c r="Z7" s="106">
        <f>I7*0.08</f>
        <v>7.28</v>
      </c>
      <c r="AA7" s="106">
        <f>I7*0.11</f>
        <v>10.01</v>
      </c>
      <c r="AC7" s="7">
        <f>I7*0.22</f>
        <v>20.02</v>
      </c>
      <c r="AD7" s="7">
        <f>I7*0.3</f>
        <v>27.3</v>
      </c>
      <c r="AE7" s="7">
        <f>I7*0.05</f>
        <v>4.55</v>
      </c>
      <c r="AF7" s="7">
        <f>I7*0.245</f>
        <v>22.294999999999998</v>
      </c>
      <c r="AG7" s="7">
        <f>I7*0.2</f>
        <v>18.2</v>
      </c>
      <c r="AH7" s="7">
        <f>I7*0.23</f>
        <v>20.93</v>
      </c>
      <c r="AJ7" s="7">
        <f>I7*0.2</f>
        <v>18.2</v>
      </c>
      <c r="AK7" s="138">
        <v>69.552888888888887</v>
      </c>
      <c r="AL7" s="138">
        <v>73.644235294117649</v>
      </c>
      <c r="AM7" s="138">
        <v>76.09904313725491</v>
      </c>
      <c r="AN7" s="138">
        <f>I7*0.12</f>
        <v>10.92</v>
      </c>
      <c r="AO7" s="138">
        <f>I7*0.6</f>
        <v>54.6</v>
      </c>
      <c r="AP7" s="138">
        <f>I7*0.9</f>
        <v>81.900000000000006</v>
      </c>
      <c r="AQ7" s="138">
        <f>I7*0.93</f>
        <v>84.63000000000001</v>
      </c>
      <c r="AR7" s="138">
        <f>I7*0.7</f>
        <v>63.699999999999996</v>
      </c>
      <c r="AS7" s="138">
        <f>I7*0.35</f>
        <v>31.849999999999998</v>
      </c>
      <c r="AT7" s="138">
        <v>0</v>
      </c>
      <c r="AU7" s="138">
        <f>I7*0.9</f>
        <v>81.900000000000006</v>
      </c>
      <c r="AV7" s="138">
        <f>I7*0.18</f>
        <v>16.38</v>
      </c>
      <c r="AW7" s="138">
        <f>I7*0.34</f>
        <v>30.94</v>
      </c>
      <c r="AX7" s="138">
        <f>I7*0.31</f>
        <v>28.21</v>
      </c>
      <c r="AY7" s="138">
        <v>73.644235294117649</v>
      </c>
      <c r="AZ7" s="138">
        <v>73.644235294117649</v>
      </c>
      <c r="BB7" s="28">
        <v>7.28</v>
      </c>
      <c r="BC7" s="28">
        <v>84.63000000000001</v>
      </c>
    </row>
    <row r="8" spans="1:55" ht="15" x14ac:dyDescent="0.25">
      <c r="A8" s="4">
        <v>40188906</v>
      </c>
      <c r="B8" s="3" t="s">
        <v>636</v>
      </c>
      <c r="C8" s="3">
        <v>300</v>
      </c>
      <c r="D8" s="109">
        <v>87088</v>
      </c>
      <c r="E8" s="138"/>
      <c r="F8" s="187"/>
      <c r="G8" s="187"/>
      <c r="H8" s="187"/>
      <c r="I8" s="85">
        <v>92</v>
      </c>
      <c r="J8" s="98">
        <f t="shared" si="0"/>
        <v>15.853201100000001</v>
      </c>
      <c r="K8" s="106">
        <v>14.412001</v>
      </c>
      <c r="L8" s="106">
        <f>I8*0.1</f>
        <v>9.2000000000000011</v>
      </c>
      <c r="M8" s="106">
        <f>I8*0.2</f>
        <v>18.400000000000002</v>
      </c>
      <c r="N8" s="106">
        <f>I8*0.08</f>
        <v>7.36</v>
      </c>
      <c r="O8" s="106">
        <v>7.36</v>
      </c>
      <c r="P8" s="106">
        <f>I8*0.12</f>
        <v>11.04</v>
      </c>
      <c r="Q8" s="106">
        <f>I8*0.17</f>
        <v>15.64</v>
      </c>
      <c r="R8" s="106">
        <f>I8*0.14</f>
        <v>12.88</v>
      </c>
      <c r="S8" s="106">
        <f>I8*0.18</f>
        <v>16.559999999999999</v>
      </c>
      <c r="T8" s="106">
        <f>I8*0.14</f>
        <v>12.88</v>
      </c>
      <c r="U8" s="106">
        <f>I8*0.15</f>
        <v>13.799999999999999</v>
      </c>
      <c r="V8" s="106">
        <f>I8*0.08</f>
        <v>7.36</v>
      </c>
      <c r="W8" s="137"/>
      <c r="X8" s="106">
        <f>I8*0.16</f>
        <v>14.72</v>
      </c>
      <c r="Y8" s="106">
        <f>I8*0.1</f>
        <v>9.2000000000000011</v>
      </c>
      <c r="Z8" s="106">
        <f>I8*0.08</f>
        <v>7.36</v>
      </c>
      <c r="AA8" s="106">
        <f>I8*0.11</f>
        <v>10.119999999999999</v>
      </c>
      <c r="AB8" s="137"/>
      <c r="AC8" s="7">
        <f>I8*0.22</f>
        <v>20.239999999999998</v>
      </c>
      <c r="AD8" s="7">
        <f>I8*0.3</f>
        <v>27.599999999999998</v>
      </c>
      <c r="AE8" s="7">
        <f>I8*0.05</f>
        <v>4.6000000000000005</v>
      </c>
      <c r="AF8" s="7">
        <f>I8*0.245</f>
        <v>22.54</v>
      </c>
      <c r="AG8" s="7">
        <f>I8*0.2</f>
        <v>18.400000000000002</v>
      </c>
      <c r="AH8" s="7">
        <f>I8*0.23</f>
        <v>21.16</v>
      </c>
      <c r="AI8" s="137"/>
      <c r="AJ8" s="7">
        <f>I8*0.2</f>
        <v>18.400000000000002</v>
      </c>
      <c r="AK8" s="137">
        <v>60.392275471698113</v>
      </c>
      <c r="AL8" s="137">
        <v>63.944762264150945</v>
      </c>
      <c r="AM8" s="137">
        <v>66.07625433962265</v>
      </c>
      <c r="AN8" s="137">
        <f>I8*0.12</f>
        <v>11.04</v>
      </c>
      <c r="AO8" s="137">
        <f>I8*0.6</f>
        <v>55.199999999999996</v>
      </c>
      <c r="AP8" s="137">
        <f>I8*0.9</f>
        <v>82.8</v>
      </c>
      <c r="AQ8" s="137">
        <f>I8*0.93</f>
        <v>85.56</v>
      </c>
      <c r="AR8" s="137">
        <f>I8*0.7</f>
        <v>64.399999999999991</v>
      </c>
      <c r="AS8" s="137">
        <f>I8*0.35</f>
        <v>32.199999999999996</v>
      </c>
      <c r="AT8" s="137">
        <v>0</v>
      </c>
      <c r="AU8" s="137">
        <f>I8*0.9</f>
        <v>82.8</v>
      </c>
      <c r="AV8" s="137">
        <f>I8*0.18</f>
        <v>16.559999999999999</v>
      </c>
      <c r="AW8" s="137">
        <f>I8*0.34</f>
        <v>31.28</v>
      </c>
      <c r="AX8" s="137">
        <f>I8*0.31</f>
        <v>28.52</v>
      </c>
      <c r="AY8" s="137">
        <v>63.944762264150945</v>
      </c>
      <c r="AZ8" s="137">
        <v>63.944762264150945</v>
      </c>
      <c r="BB8" s="28">
        <v>7.36</v>
      </c>
      <c r="BC8" s="28">
        <v>85.56</v>
      </c>
    </row>
    <row r="9" spans="1:55" ht="15" x14ac:dyDescent="0.25">
      <c r="A9" s="4">
        <v>40181836</v>
      </c>
      <c r="B9" s="3" t="s">
        <v>635</v>
      </c>
      <c r="C9" s="3">
        <v>300</v>
      </c>
      <c r="D9" s="110">
        <v>83605</v>
      </c>
      <c r="E9" s="138"/>
      <c r="F9" s="187"/>
      <c r="G9" s="187"/>
      <c r="H9" s="187"/>
      <c r="I9" s="85">
        <v>111</v>
      </c>
      <c r="J9" s="98">
        <f t="shared" si="0"/>
        <v>9.548</v>
      </c>
      <c r="K9" s="98">
        <v>8.68</v>
      </c>
      <c r="L9" s="106">
        <f>I9*0.1</f>
        <v>11.100000000000001</v>
      </c>
      <c r="M9" s="106">
        <f>I9*0.2</f>
        <v>22.200000000000003</v>
      </c>
      <c r="N9" s="106">
        <f>I9*0.08</f>
        <v>8.8800000000000008</v>
      </c>
      <c r="O9" s="106">
        <v>8.8800000000000008</v>
      </c>
      <c r="P9" s="106">
        <f>I9*0.12</f>
        <v>13.32</v>
      </c>
      <c r="Q9" s="106">
        <f>I9*0.17</f>
        <v>18.87</v>
      </c>
      <c r="R9" s="106">
        <f>I9*0.14</f>
        <v>15.540000000000001</v>
      </c>
      <c r="S9" s="106">
        <f>I9*0.18</f>
        <v>19.98</v>
      </c>
      <c r="T9" s="106">
        <f>I9*0.14</f>
        <v>15.540000000000001</v>
      </c>
      <c r="U9" s="106">
        <f>I9*0.15</f>
        <v>16.649999999999999</v>
      </c>
      <c r="V9" s="106">
        <f>I9*0.08</f>
        <v>8.8800000000000008</v>
      </c>
      <c r="X9" s="106">
        <f>I9*0.16</f>
        <v>17.760000000000002</v>
      </c>
      <c r="Y9" s="106">
        <f>I9*0.1</f>
        <v>11.100000000000001</v>
      </c>
      <c r="Z9" s="106">
        <f>I9*0.08</f>
        <v>8.8800000000000008</v>
      </c>
      <c r="AA9" s="106">
        <f>I9*0.11</f>
        <v>12.21</v>
      </c>
      <c r="AC9" s="7">
        <f>I9*0.22</f>
        <v>24.42</v>
      </c>
      <c r="AD9" s="7">
        <f>I9*0.3</f>
        <v>33.299999999999997</v>
      </c>
      <c r="AE9" s="7">
        <f>I9*0.05</f>
        <v>5.5500000000000007</v>
      </c>
      <c r="AF9" s="7">
        <f>I9*0.245</f>
        <v>27.195</v>
      </c>
      <c r="AG9" s="7">
        <f>I9*0.2</f>
        <v>22.200000000000003</v>
      </c>
      <c r="AH9" s="7">
        <f>I9*0.23</f>
        <v>25.53</v>
      </c>
      <c r="AJ9" s="7">
        <f>I9*0.2</f>
        <v>22.200000000000003</v>
      </c>
      <c r="AK9" s="138">
        <v>84.689201612903233</v>
      </c>
      <c r="AL9" s="138">
        <v>89.670919354838716</v>
      </c>
      <c r="AM9" s="138">
        <v>92.659950000000009</v>
      </c>
      <c r="AN9" s="138">
        <f>I9*0.12</f>
        <v>13.32</v>
      </c>
      <c r="AO9" s="138">
        <f>I9*0.6</f>
        <v>66.599999999999994</v>
      </c>
      <c r="AP9" s="138">
        <f>I9*0.9</f>
        <v>99.9</v>
      </c>
      <c r="AQ9" s="138">
        <f>I9*0.93</f>
        <v>103.23</v>
      </c>
      <c r="AR9" s="138">
        <f>I9*0.7</f>
        <v>77.699999999999989</v>
      </c>
      <c r="AS9" s="138">
        <f>I9*0.35</f>
        <v>38.849999999999994</v>
      </c>
      <c r="AT9" s="138">
        <v>0</v>
      </c>
      <c r="AU9" s="138">
        <f>I9*0.9</f>
        <v>99.9</v>
      </c>
      <c r="AV9" s="138">
        <f>I9*0.18</f>
        <v>19.98</v>
      </c>
      <c r="AW9" s="138">
        <f>I9*0.34</f>
        <v>37.74</v>
      </c>
      <c r="AX9" s="138">
        <f>I9*0.31</f>
        <v>34.409999999999997</v>
      </c>
      <c r="AY9" s="138">
        <v>89.670919354838716</v>
      </c>
      <c r="AZ9" s="138">
        <v>89.670919354838716</v>
      </c>
      <c r="BB9" s="28">
        <v>8.68</v>
      </c>
      <c r="BC9" s="28">
        <v>103.23</v>
      </c>
    </row>
    <row r="10" spans="1:55" ht="15" x14ac:dyDescent="0.25">
      <c r="A10" s="4">
        <v>40188849</v>
      </c>
      <c r="B10" s="3" t="s">
        <v>634</v>
      </c>
      <c r="C10" s="3">
        <v>300</v>
      </c>
      <c r="D10" s="110">
        <v>87040</v>
      </c>
      <c r="E10" s="138"/>
      <c r="F10" s="187"/>
      <c r="G10" s="187"/>
      <c r="H10" s="187"/>
      <c r="I10" s="85">
        <v>111</v>
      </c>
      <c r="J10" s="98">
        <f t="shared" si="0"/>
        <v>8.5140000000000011</v>
      </c>
      <c r="K10" s="98">
        <v>7.74</v>
      </c>
      <c r="L10" s="106">
        <f>I10*0.1</f>
        <v>11.100000000000001</v>
      </c>
      <c r="M10" s="106">
        <f>I10*0.2</f>
        <v>22.200000000000003</v>
      </c>
      <c r="N10" s="106">
        <f>I10*0.08</f>
        <v>8.8800000000000008</v>
      </c>
      <c r="O10" s="106">
        <v>8.8800000000000008</v>
      </c>
      <c r="P10" s="106">
        <f>I10*0.12</f>
        <v>13.32</v>
      </c>
      <c r="Q10" s="106">
        <f>I10*0.17</f>
        <v>18.87</v>
      </c>
      <c r="R10" s="106">
        <f>I10*0.14</f>
        <v>15.540000000000001</v>
      </c>
      <c r="S10" s="106">
        <f>I10*0.18</f>
        <v>19.98</v>
      </c>
      <c r="T10" s="106">
        <f>I10*0.14</f>
        <v>15.540000000000001</v>
      </c>
      <c r="U10" s="106">
        <f>I10*0.15</f>
        <v>16.649999999999999</v>
      </c>
      <c r="V10" s="106">
        <f>I10*0.08</f>
        <v>8.8800000000000008</v>
      </c>
      <c r="X10" s="106">
        <f>I10*0.16</f>
        <v>17.760000000000002</v>
      </c>
      <c r="Y10" s="106">
        <f>I10*0.1</f>
        <v>11.100000000000001</v>
      </c>
      <c r="Z10" s="106">
        <f>I10*0.08</f>
        <v>8.8800000000000008</v>
      </c>
      <c r="AA10" s="106">
        <f>I10*0.11</f>
        <v>12.21</v>
      </c>
      <c r="AC10" s="7">
        <f>I10*0.22</f>
        <v>24.42</v>
      </c>
      <c r="AD10" s="7">
        <f>I10*0.3</f>
        <v>33.299999999999997</v>
      </c>
      <c r="AE10" s="7">
        <f>I10*0.05</f>
        <v>5.5500000000000007</v>
      </c>
      <c r="AF10" s="7">
        <f>I10*0.245</f>
        <v>27.195</v>
      </c>
      <c r="AG10" s="7">
        <f>I10*0.2</f>
        <v>22.200000000000003</v>
      </c>
      <c r="AH10" s="7">
        <f>I10*0.23</f>
        <v>25.53</v>
      </c>
      <c r="AJ10" s="7">
        <f>I10*0.2</f>
        <v>22.200000000000003</v>
      </c>
      <c r="AK10" s="138">
        <v>73.413391304347826</v>
      </c>
      <c r="AL10" s="138">
        <v>77.731826086956531</v>
      </c>
      <c r="AM10" s="138">
        <v>80.322886956521742</v>
      </c>
      <c r="AN10" s="138">
        <f>I10*0.12</f>
        <v>13.32</v>
      </c>
      <c r="AO10" s="138">
        <f>I10*0.6</f>
        <v>66.599999999999994</v>
      </c>
      <c r="AP10" s="138">
        <f>I10*0.9</f>
        <v>99.9</v>
      </c>
      <c r="AQ10" s="138">
        <f>I10*0.93</f>
        <v>103.23</v>
      </c>
      <c r="AR10" s="138">
        <f>I10*0.7</f>
        <v>77.699999999999989</v>
      </c>
      <c r="AS10" s="138">
        <f>I10*0.35</f>
        <v>38.849999999999994</v>
      </c>
      <c r="AT10" s="138">
        <v>0</v>
      </c>
      <c r="AU10" s="138">
        <f>I10*0.9</f>
        <v>99.9</v>
      </c>
      <c r="AV10" s="138">
        <f>I10*0.18</f>
        <v>19.98</v>
      </c>
      <c r="AW10" s="138">
        <f>I10*0.34</f>
        <v>37.74</v>
      </c>
      <c r="AX10" s="138">
        <f>I10*0.31</f>
        <v>34.409999999999997</v>
      </c>
      <c r="AY10" s="138">
        <v>77.731826086956531</v>
      </c>
      <c r="AZ10" s="138">
        <v>77.731826086956531</v>
      </c>
      <c r="BB10" s="28">
        <v>7.74</v>
      </c>
      <c r="BC10" s="28">
        <v>103.23</v>
      </c>
    </row>
    <row r="11" spans="1:55" ht="15" x14ac:dyDescent="0.25">
      <c r="A11">
        <v>40180630</v>
      </c>
      <c r="B11" s="16" t="s">
        <v>342</v>
      </c>
      <c r="C11" s="3">
        <v>300</v>
      </c>
      <c r="D11" s="110" t="s">
        <v>50</v>
      </c>
      <c r="E11" s="138"/>
      <c r="F11" s="187"/>
      <c r="G11" s="187"/>
      <c r="H11" s="187"/>
      <c r="I11" s="85">
        <v>252</v>
      </c>
      <c r="J11" s="98">
        <f t="shared" si="0"/>
        <v>94.402000000000001</v>
      </c>
      <c r="K11" s="98">
        <v>85.82</v>
      </c>
      <c r="L11" s="106">
        <f>I11*0.1</f>
        <v>25.200000000000003</v>
      </c>
      <c r="M11" s="106">
        <f>I11*0.2</f>
        <v>50.400000000000006</v>
      </c>
      <c r="N11" s="106">
        <f>I11*0.08</f>
        <v>20.16</v>
      </c>
      <c r="O11" s="106">
        <v>20.16</v>
      </c>
      <c r="P11" s="106">
        <f>I11*0.12</f>
        <v>30.24</v>
      </c>
      <c r="Q11" s="106">
        <f>I11*0.17</f>
        <v>42.84</v>
      </c>
      <c r="R11" s="106">
        <f>I11*0.14</f>
        <v>35.28</v>
      </c>
      <c r="S11" s="106">
        <f>I11*0.18</f>
        <v>45.36</v>
      </c>
      <c r="T11" s="106">
        <f>I11*0.14</f>
        <v>35.28</v>
      </c>
      <c r="U11" s="106">
        <f>I11*0.15</f>
        <v>37.799999999999997</v>
      </c>
      <c r="V11" s="106">
        <f>I11*0.08</f>
        <v>20.16</v>
      </c>
      <c r="X11" s="106">
        <f>I11*0.16</f>
        <v>40.32</v>
      </c>
      <c r="Y11" s="106">
        <f>I11*0.1</f>
        <v>25.200000000000003</v>
      </c>
      <c r="Z11" s="106">
        <f>I11*0.08</f>
        <v>20.16</v>
      </c>
      <c r="AA11" s="106">
        <f>I11*0.11</f>
        <v>27.72</v>
      </c>
      <c r="AC11" s="7">
        <f>I11*0.22</f>
        <v>55.44</v>
      </c>
      <c r="AD11" s="7">
        <f>I11*0.3</f>
        <v>75.599999999999994</v>
      </c>
      <c r="AE11" s="7">
        <f>I11*0.05</f>
        <v>12.600000000000001</v>
      </c>
      <c r="AF11" s="7">
        <f>I11*0.245</f>
        <v>61.74</v>
      </c>
      <c r="AG11" s="7">
        <f>I11*0.2</f>
        <v>50.400000000000006</v>
      </c>
      <c r="AH11" s="7">
        <f>I11*0.23</f>
        <v>57.96</v>
      </c>
      <c r="AJ11" s="7">
        <f>I11*0.2</f>
        <v>50.400000000000006</v>
      </c>
      <c r="AK11" s="138">
        <v>199.54305694760819</v>
      </c>
      <c r="AL11" s="138">
        <v>211.28088382687929</v>
      </c>
      <c r="AM11" s="138">
        <v>218.32357995444195</v>
      </c>
      <c r="AN11" s="138">
        <f>I11*0.12</f>
        <v>30.24</v>
      </c>
      <c r="AO11" s="138">
        <f>I11*0.6</f>
        <v>151.19999999999999</v>
      </c>
      <c r="AP11" s="138">
        <f>I11*0.9</f>
        <v>226.8</v>
      </c>
      <c r="AQ11" s="138">
        <f>I11*0.93</f>
        <v>234.36</v>
      </c>
      <c r="AR11" s="138">
        <f>I11*0.7</f>
        <v>176.39999999999998</v>
      </c>
      <c r="AS11" s="138">
        <f>I11*0.35</f>
        <v>88.199999999999989</v>
      </c>
      <c r="AT11" s="138">
        <v>0</v>
      </c>
      <c r="AU11" s="138">
        <f>I11*0.9</f>
        <v>226.8</v>
      </c>
      <c r="AV11" s="138">
        <f>I11*0.18</f>
        <v>45.36</v>
      </c>
      <c r="AW11" s="138">
        <f>I11*0.34</f>
        <v>85.68</v>
      </c>
      <c r="AX11" s="138">
        <f>I11*0.31</f>
        <v>78.12</v>
      </c>
      <c r="AY11" s="138">
        <v>211.28088382687929</v>
      </c>
      <c r="AZ11" s="138">
        <v>211.28088382687929</v>
      </c>
      <c r="BB11" s="28">
        <v>20.16</v>
      </c>
      <c r="BC11" s="28">
        <v>234.36</v>
      </c>
    </row>
    <row r="12" spans="1:55" ht="15" x14ac:dyDescent="0.25">
      <c r="A12" s="4">
        <v>40181075</v>
      </c>
      <c r="B12" s="3" t="s">
        <v>341</v>
      </c>
      <c r="C12" s="3">
        <v>300</v>
      </c>
      <c r="D12" s="110">
        <v>81001</v>
      </c>
      <c r="E12" s="138"/>
      <c r="F12" s="187"/>
      <c r="G12" s="187"/>
      <c r="H12" s="187"/>
      <c r="I12" s="85">
        <v>56</v>
      </c>
      <c r="J12" s="98">
        <f t="shared" si="0"/>
        <v>3.4870000000000001</v>
      </c>
      <c r="K12" s="98">
        <v>3.17</v>
      </c>
      <c r="L12" s="106">
        <f>I12*0.1</f>
        <v>5.6000000000000005</v>
      </c>
      <c r="M12" s="106">
        <f>I12*0.2</f>
        <v>11.200000000000001</v>
      </c>
      <c r="N12" s="106">
        <f>I12*0.08</f>
        <v>4.4800000000000004</v>
      </c>
      <c r="O12" s="106">
        <v>4.4800000000000004</v>
      </c>
      <c r="P12" s="106">
        <f>I12*0.12</f>
        <v>6.72</v>
      </c>
      <c r="Q12" s="106">
        <f>I12*0.17</f>
        <v>9.5200000000000014</v>
      </c>
      <c r="R12" s="106">
        <f>I12*0.14</f>
        <v>7.8400000000000007</v>
      </c>
      <c r="S12" s="106">
        <f>I12*0.18</f>
        <v>10.08</v>
      </c>
      <c r="T12" s="106">
        <f>I12*0.14</f>
        <v>7.8400000000000007</v>
      </c>
      <c r="U12" s="106">
        <f>I12*0.15</f>
        <v>8.4</v>
      </c>
      <c r="V12" s="106">
        <f>I12*0.08</f>
        <v>4.4800000000000004</v>
      </c>
      <c r="X12" s="106">
        <f>I12*0.16</f>
        <v>8.9600000000000009</v>
      </c>
      <c r="Y12" s="106">
        <f>I12*0.1</f>
        <v>5.6000000000000005</v>
      </c>
      <c r="Z12" s="106">
        <f>I12*0.08</f>
        <v>4.4800000000000004</v>
      </c>
      <c r="AA12" s="106">
        <f>I12*0.11</f>
        <v>6.16</v>
      </c>
      <c r="AC12" s="7">
        <f>I12*0.22</f>
        <v>12.32</v>
      </c>
      <c r="AD12" s="7">
        <f>I12*0.3</f>
        <v>16.8</v>
      </c>
      <c r="AE12" s="7">
        <f>I12*0.05</f>
        <v>2.8000000000000003</v>
      </c>
      <c r="AF12" s="7">
        <f>I12*0.245</f>
        <v>13.719999999999999</v>
      </c>
      <c r="AG12" s="7">
        <f>I12*0.2</f>
        <v>11.200000000000001</v>
      </c>
      <c r="AH12" s="7">
        <f>I12*0.23</f>
        <v>12.88</v>
      </c>
      <c r="AJ12" s="7">
        <f>I12*0.2</f>
        <v>11.200000000000001</v>
      </c>
      <c r="AK12" s="138">
        <v>36.788367283950613</v>
      </c>
      <c r="AL12" s="138">
        <v>38.952388888888891</v>
      </c>
      <c r="AM12" s="138">
        <v>40.250801851851854</v>
      </c>
      <c r="AN12" s="138">
        <f>I12*0.12</f>
        <v>6.72</v>
      </c>
      <c r="AO12" s="138">
        <f>I12*0.6</f>
        <v>33.6</v>
      </c>
      <c r="AP12" s="138">
        <f>I12*0.9</f>
        <v>50.4</v>
      </c>
      <c r="AQ12" s="138">
        <f>I12*0.93</f>
        <v>52.080000000000005</v>
      </c>
      <c r="AR12" s="138">
        <f>I12*0.7</f>
        <v>39.199999999999996</v>
      </c>
      <c r="AS12" s="138">
        <f>I12*0.35</f>
        <v>19.599999999999998</v>
      </c>
      <c r="AT12" s="138">
        <v>0</v>
      </c>
      <c r="AU12" s="138">
        <f>I12*0.9</f>
        <v>50.4</v>
      </c>
      <c r="AV12" s="138">
        <f>I12*0.18</f>
        <v>10.08</v>
      </c>
      <c r="AW12" s="138">
        <f>I12*0.34</f>
        <v>19.040000000000003</v>
      </c>
      <c r="AX12" s="138">
        <f>I12*0.31</f>
        <v>17.36</v>
      </c>
      <c r="AY12" s="138">
        <v>38.952388888888891</v>
      </c>
      <c r="AZ12" s="138">
        <v>38.952388888888891</v>
      </c>
      <c r="BB12" s="28">
        <v>3.17</v>
      </c>
      <c r="BC12" s="28">
        <v>52.080000000000005</v>
      </c>
    </row>
    <row r="13" spans="1:55" ht="15" x14ac:dyDescent="0.25">
      <c r="A13" s="4">
        <v>40181877</v>
      </c>
      <c r="B13" s="3" t="s">
        <v>340</v>
      </c>
      <c r="C13" s="3">
        <v>300</v>
      </c>
      <c r="D13" s="110">
        <v>81025</v>
      </c>
      <c r="E13" s="138"/>
      <c r="F13" s="187"/>
      <c r="G13" s="187"/>
      <c r="H13" s="187"/>
      <c r="I13" s="85">
        <v>81</v>
      </c>
      <c r="J13" s="98">
        <f t="shared" si="0"/>
        <v>9.4710000000000001</v>
      </c>
      <c r="K13" s="98">
        <v>8.61</v>
      </c>
      <c r="L13" s="106">
        <f>I13*0.1</f>
        <v>8.1</v>
      </c>
      <c r="M13" s="106">
        <f>I13*0.2</f>
        <v>16.2</v>
      </c>
      <c r="N13" s="106">
        <f>I13*0.08</f>
        <v>6.48</v>
      </c>
      <c r="O13" s="106">
        <v>6.48</v>
      </c>
      <c r="P13" s="106">
        <f>I13*0.12</f>
        <v>9.7199999999999989</v>
      </c>
      <c r="Q13" s="106">
        <f>I13*0.17</f>
        <v>13.770000000000001</v>
      </c>
      <c r="R13" s="106">
        <f>I13*0.14</f>
        <v>11.340000000000002</v>
      </c>
      <c r="S13" s="106">
        <f>I13*0.18</f>
        <v>14.58</v>
      </c>
      <c r="T13" s="106">
        <f>I13*0.14</f>
        <v>11.340000000000002</v>
      </c>
      <c r="U13" s="106">
        <f>I13*0.15</f>
        <v>12.15</v>
      </c>
      <c r="V13" s="106">
        <f>I13*0.08</f>
        <v>6.48</v>
      </c>
      <c r="X13" s="106">
        <f>I13*0.16</f>
        <v>12.96</v>
      </c>
      <c r="Y13" s="106">
        <f>I13*0.1</f>
        <v>8.1</v>
      </c>
      <c r="Z13" s="106">
        <f>I13*0.08</f>
        <v>6.48</v>
      </c>
      <c r="AA13" s="106">
        <f>I13*0.11</f>
        <v>8.91</v>
      </c>
      <c r="AC13" s="7">
        <f>I13*0.22</f>
        <v>17.82</v>
      </c>
      <c r="AD13" s="7">
        <f>I13*0.3</f>
        <v>24.3</v>
      </c>
      <c r="AE13" s="7">
        <f>I13*0.05</f>
        <v>4.05</v>
      </c>
      <c r="AF13" s="7">
        <f>I13*0.245</f>
        <v>19.844999999999999</v>
      </c>
      <c r="AG13" s="7">
        <f>I13*0.2</f>
        <v>16.2</v>
      </c>
      <c r="AH13" s="7">
        <f>I13*0.23</f>
        <v>18.630000000000003</v>
      </c>
      <c r="AJ13" s="7">
        <f>I13*0.2</f>
        <v>16.2</v>
      </c>
      <c r="AK13" s="138">
        <v>53.221732905982904</v>
      </c>
      <c r="AL13" s="138">
        <v>56.352423076923081</v>
      </c>
      <c r="AM13" s="138">
        <v>58.230837179487182</v>
      </c>
      <c r="AN13" s="138">
        <f>I13*0.12</f>
        <v>9.7199999999999989</v>
      </c>
      <c r="AO13" s="138">
        <f>I13*0.6</f>
        <v>48.6</v>
      </c>
      <c r="AP13" s="138">
        <f>I13*0.9</f>
        <v>72.900000000000006</v>
      </c>
      <c r="AQ13" s="138">
        <f>I13*0.93</f>
        <v>75.33</v>
      </c>
      <c r="AR13" s="138">
        <f>I13*0.7</f>
        <v>56.699999999999996</v>
      </c>
      <c r="AS13" s="138">
        <f>I13*0.35</f>
        <v>28.349999999999998</v>
      </c>
      <c r="AT13" s="138">
        <v>0</v>
      </c>
      <c r="AU13" s="138">
        <f>I13*0.9</f>
        <v>72.900000000000006</v>
      </c>
      <c r="AV13" s="138">
        <f>I13*0.18</f>
        <v>14.58</v>
      </c>
      <c r="AW13" s="138">
        <f>I13*0.34</f>
        <v>27.540000000000003</v>
      </c>
      <c r="AX13" s="138">
        <f>I13*0.31</f>
        <v>25.11</v>
      </c>
      <c r="AY13" s="138">
        <v>56.352423076923081</v>
      </c>
      <c r="AZ13" s="138">
        <v>56.352423076923081</v>
      </c>
      <c r="BB13" s="28">
        <v>6.48</v>
      </c>
      <c r="BC13" s="28">
        <v>75.33</v>
      </c>
    </row>
    <row r="14" spans="1:55" ht="15" x14ac:dyDescent="0.25">
      <c r="A14" s="4">
        <v>40182198</v>
      </c>
      <c r="B14" s="3" t="s">
        <v>339</v>
      </c>
      <c r="C14" s="3">
        <v>300</v>
      </c>
      <c r="D14" s="110">
        <v>87045</v>
      </c>
      <c r="E14" s="138"/>
      <c r="F14" s="187"/>
      <c r="G14" s="187"/>
      <c r="H14" s="187"/>
      <c r="I14" s="85">
        <v>239</v>
      </c>
      <c r="J14" s="98">
        <f t="shared" si="0"/>
        <v>7.7880000000000011</v>
      </c>
      <c r="K14" s="98">
        <v>7.08</v>
      </c>
      <c r="L14" s="106">
        <f>I14*0.1</f>
        <v>23.900000000000002</v>
      </c>
      <c r="M14" s="106">
        <f>I14*0.2</f>
        <v>47.800000000000004</v>
      </c>
      <c r="N14" s="106">
        <f>I14*0.08</f>
        <v>19.12</v>
      </c>
      <c r="O14" s="106">
        <v>19.12</v>
      </c>
      <c r="P14" s="106">
        <f>I14*0.12</f>
        <v>28.68</v>
      </c>
      <c r="Q14" s="106">
        <f>I14*0.17</f>
        <v>40.630000000000003</v>
      </c>
      <c r="R14" s="106">
        <f>I14*0.14</f>
        <v>33.46</v>
      </c>
      <c r="S14" s="106">
        <f>I14*0.18</f>
        <v>43.019999999999996</v>
      </c>
      <c r="T14" s="106">
        <f>I14*0.14</f>
        <v>33.46</v>
      </c>
      <c r="U14" s="106">
        <f>I14*0.15</f>
        <v>35.85</v>
      </c>
      <c r="V14" s="106">
        <f>I14*0.08</f>
        <v>19.12</v>
      </c>
      <c r="X14" s="106">
        <f>I14*0.16</f>
        <v>38.24</v>
      </c>
      <c r="Y14" s="106">
        <f>I14*0.1</f>
        <v>23.900000000000002</v>
      </c>
      <c r="Z14" s="106">
        <f>I14*0.08</f>
        <v>19.12</v>
      </c>
      <c r="AA14" s="106">
        <f>I14*0.11</f>
        <v>26.29</v>
      </c>
      <c r="AC14" s="7">
        <f>I14*0.22</f>
        <v>52.58</v>
      </c>
      <c r="AD14" s="7">
        <f>I14*0.3</f>
        <v>71.7</v>
      </c>
      <c r="AE14" s="7">
        <f>I14*0.05</f>
        <v>11.950000000000001</v>
      </c>
      <c r="AF14" s="7">
        <f>I14*0.245</f>
        <v>58.555</v>
      </c>
      <c r="AG14" s="7">
        <f>I14*0.2</f>
        <v>47.800000000000004</v>
      </c>
      <c r="AH14" s="7">
        <f>I14*0.23</f>
        <v>54.97</v>
      </c>
      <c r="AJ14" s="7">
        <f>I14*0.2</f>
        <v>47.800000000000004</v>
      </c>
      <c r="AK14" s="138">
        <v>158.06269784172662</v>
      </c>
      <c r="AL14" s="138">
        <v>167.36050359712232</v>
      </c>
      <c r="AM14" s="138">
        <v>172.93918705035972</v>
      </c>
      <c r="AN14" s="138">
        <f>I14*0.12</f>
        <v>28.68</v>
      </c>
      <c r="AO14" s="138">
        <f>I14*0.6</f>
        <v>143.4</v>
      </c>
      <c r="AP14" s="138">
        <f>I14*0.9</f>
        <v>215.1</v>
      </c>
      <c r="AQ14" s="138">
        <f>I14*0.93</f>
        <v>222.27</v>
      </c>
      <c r="AR14" s="138">
        <f>I14*0.7</f>
        <v>167.29999999999998</v>
      </c>
      <c r="AS14" s="138">
        <f>I14*0.35</f>
        <v>83.649999999999991</v>
      </c>
      <c r="AT14" s="138">
        <v>0</v>
      </c>
      <c r="AU14" s="138">
        <f>I14*0.9</f>
        <v>215.1</v>
      </c>
      <c r="AV14" s="138">
        <f>I14*0.18</f>
        <v>43.019999999999996</v>
      </c>
      <c r="AW14" s="138">
        <f>I14*0.34</f>
        <v>81.260000000000005</v>
      </c>
      <c r="AX14" s="138">
        <f>I14*0.31</f>
        <v>74.09</v>
      </c>
      <c r="AY14" s="138">
        <v>167.36050359712232</v>
      </c>
      <c r="AZ14" s="138">
        <v>167.36050359712232</v>
      </c>
      <c r="BB14" s="28">
        <v>7.08</v>
      </c>
      <c r="BC14" s="28">
        <v>222.27</v>
      </c>
    </row>
    <row r="15" spans="1:55" ht="15" x14ac:dyDescent="0.25">
      <c r="A15" s="4">
        <v>40182206</v>
      </c>
      <c r="B15" s="3" t="s">
        <v>338</v>
      </c>
      <c r="C15" s="3">
        <v>300</v>
      </c>
      <c r="D15" s="110">
        <v>87046</v>
      </c>
      <c r="E15" s="138"/>
      <c r="F15" s="187"/>
      <c r="G15" s="187"/>
      <c r="H15" s="187"/>
      <c r="I15" s="85">
        <v>84</v>
      </c>
      <c r="J15" s="98">
        <f t="shared" si="0"/>
        <v>7.7880000000000011</v>
      </c>
      <c r="K15" s="98">
        <v>7.08</v>
      </c>
      <c r="L15" s="106">
        <f>I15*0.1</f>
        <v>8.4</v>
      </c>
      <c r="M15" s="106">
        <f>I15*0.2</f>
        <v>16.8</v>
      </c>
      <c r="N15" s="106">
        <f>I15*0.08</f>
        <v>6.72</v>
      </c>
      <c r="O15" s="106">
        <v>6.72</v>
      </c>
      <c r="P15" s="106">
        <f>I15*0.12</f>
        <v>10.08</v>
      </c>
      <c r="Q15" s="106">
        <f>I15*0.17</f>
        <v>14.280000000000001</v>
      </c>
      <c r="R15" s="106">
        <f>I15*0.14</f>
        <v>11.760000000000002</v>
      </c>
      <c r="S15" s="106">
        <f>I15*0.18</f>
        <v>15.12</v>
      </c>
      <c r="T15" s="106">
        <f>I15*0.14</f>
        <v>11.760000000000002</v>
      </c>
      <c r="U15" s="106">
        <f>I15*0.15</f>
        <v>12.6</v>
      </c>
      <c r="V15" s="106">
        <f>I15*0.08</f>
        <v>6.72</v>
      </c>
      <c r="X15" s="106">
        <f>I15*0.16</f>
        <v>13.44</v>
      </c>
      <c r="Y15" s="106">
        <f>I15*0.1</f>
        <v>8.4</v>
      </c>
      <c r="Z15" s="106">
        <f>I15*0.08</f>
        <v>6.72</v>
      </c>
      <c r="AA15" s="106">
        <f>I15*0.11</f>
        <v>9.24</v>
      </c>
      <c r="AC15" s="7">
        <f>I15*0.22</f>
        <v>18.48</v>
      </c>
      <c r="AD15" s="7">
        <f>I15*0.3</f>
        <v>25.2</v>
      </c>
      <c r="AE15" s="7">
        <f>I15*0.05</f>
        <v>4.2</v>
      </c>
      <c r="AF15" s="7">
        <f>I15*0.245</f>
        <v>20.58</v>
      </c>
      <c r="AG15" s="7">
        <f>I15*0.2</f>
        <v>16.8</v>
      </c>
      <c r="AH15" s="7">
        <f>I15*0.23</f>
        <v>19.32</v>
      </c>
      <c r="AJ15" s="7">
        <f>I15*0.2</f>
        <v>16.8</v>
      </c>
      <c r="AK15" s="138">
        <v>55.178222222222217</v>
      </c>
      <c r="AL15" s="138">
        <v>58.424000000000007</v>
      </c>
      <c r="AM15" s="138">
        <v>60.37146666666667</v>
      </c>
      <c r="AN15" s="138">
        <f>I15*0.12</f>
        <v>10.08</v>
      </c>
      <c r="AO15" s="138">
        <f>I15*0.6</f>
        <v>50.4</v>
      </c>
      <c r="AP15" s="138">
        <f>I15*0.9</f>
        <v>75.600000000000009</v>
      </c>
      <c r="AQ15" s="138">
        <f>I15*0.93</f>
        <v>78.12</v>
      </c>
      <c r="AR15" s="138">
        <f>I15*0.7</f>
        <v>58.8</v>
      </c>
      <c r="AS15" s="138">
        <f>I15*0.35</f>
        <v>29.4</v>
      </c>
      <c r="AT15" s="138">
        <v>0</v>
      </c>
      <c r="AU15" s="138">
        <f>I15*0.9</f>
        <v>75.600000000000009</v>
      </c>
      <c r="AV15" s="138">
        <f>I15*0.18</f>
        <v>15.12</v>
      </c>
      <c r="AW15" s="138">
        <f>I15*0.34</f>
        <v>28.560000000000002</v>
      </c>
      <c r="AX15" s="138">
        <f>I15*0.31</f>
        <v>26.04</v>
      </c>
      <c r="AY15" s="138">
        <v>58.424000000000007</v>
      </c>
      <c r="AZ15" s="138">
        <v>58.424000000000007</v>
      </c>
      <c r="BB15" s="28">
        <v>6.72</v>
      </c>
      <c r="BC15" s="28">
        <v>78.12</v>
      </c>
    </row>
    <row r="16" spans="1:55" ht="15" x14ac:dyDescent="0.25">
      <c r="A16" s="4">
        <v>40183204</v>
      </c>
      <c r="B16" s="3" t="s">
        <v>337</v>
      </c>
      <c r="C16" s="3">
        <v>300</v>
      </c>
      <c r="D16" s="110">
        <v>82947</v>
      </c>
      <c r="E16" s="138"/>
      <c r="F16" s="187"/>
      <c r="G16" s="187"/>
      <c r="H16" s="187"/>
      <c r="I16" s="85">
        <v>43</v>
      </c>
      <c r="J16" s="98">
        <f t="shared" si="0"/>
        <v>1.881</v>
      </c>
      <c r="K16" s="98">
        <v>1.71</v>
      </c>
      <c r="L16" s="106">
        <f>I16*0.1</f>
        <v>4.3</v>
      </c>
      <c r="M16" s="106">
        <f>I16*0.2</f>
        <v>8.6</v>
      </c>
      <c r="N16" s="106">
        <f>I16*0.08</f>
        <v>3.44</v>
      </c>
      <c r="O16" s="106">
        <v>3.44</v>
      </c>
      <c r="P16" s="106">
        <f>I16*0.12</f>
        <v>5.16</v>
      </c>
      <c r="Q16" s="106">
        <f>I16*0.17</f>
        <v>7.3100000000000005</v>
      </c>
      <c r="R16" s="106">
        <f>I16*0.14</f>
        <v>6.0200000000000005</v>
      </c>
      <c r="S16" s="106">
        <f>I16*0.18</f>
        <v>7.7399999999999993</v>
      </c>
      <c r="T16" s="106">
        <f>I16*0.14</f>
        <v>6.0200000000000005</v>
      </c>
      <c r="U16" s="106">
        <f>I16*0.15</f>
        <v>6.45</v>
      </c>
      <c r="V16" s="106">
        <f>I16*0.08</f>
        <v>3.44</v>
      </c>
      <c r="X16" s="106">
        <f>I16*0.16</f>
        <v>6.88</v>
      </c>
      <c r="Y16" s="106">
        <f>I16*0.1</f>
        <v>4.3</v>
      </c>
      <c r="Z16" s="106">
        <f>I16*0.08</f>
        <v>3.44</v>
      </c>
      <c r="AA16" s="106">
        <f>I16*0.11</f>
        <v>4.7300000000000004</v>
      </c>
      <c r="AC16" s="7">
        <f>I16*0.22</f>
        <v>9.4600000000000009</v>
      </c>
      <c r="AD16" s="7">
        <f>I16*0.3</f>
        <v>12.9</v>
      </c>
      <c r="AE16" s="7">
        <f>I16*0.05</f>
        <v>2.15</v>
      </c>
      <c r="AF16" s="7">
        <f>I16*0.245</f>
        <v>10.535</v>
      </c>
      <c r="AG16" s="7">
        <f>I16*0.2</f>
        <v>8.6</v>
      </c>
      <c r="AH16" s="7">
        <f>I16*0.23</f>
        <v>9.89</v>
      </c>
      <c r="AJ16" s="7">
        <f>I16*0.2</f>
        <v>8.6</v>
      </c>
      <c r="AK16" s="138">
        <v>32.792645833333331</v>
      </c>
      <c r="AL16" s="138">
        <v>34.721624999999996</v>
      </c>
      <c r="AM16" s="138">
        <v>35.879012500000002</v>
      </c>
      <c r="AN16" s="138">
        <f>I16*0.12</f>
        <v>5.16</v>
      </c>
      <c r="AO16" s="138">
        <f>I16*0.6</f>
        <v>25.8</v>
      </c>
      <c r="AP16" s="138">
        <f>I16*0.9</f>
        <v>38.700000000000003</v>
      </c>
      <c r="AQ16" s="138">
        <f>I16*0.93</f>
        <v>39.99</v>
      </c>
      <c r="AR16" s="138">
        <f>I16*0.7</f>
        <v>30.099999999999998</v>
      </c>
      <c r="AS16" s="138">
        <f>I16*0.35</f>
        <v>15.049999999999999</v>
      </c>
      <c r="AT16" s="138">
        <v>0</v>
      </c>
      <c r="AU16" s="138">
        <f>I16*0.9</f>
        <v>38.700000000000003</v>
      </c>
      <c r="AV16" s="138">
        <f>I16*0.18</f>
        <v>7.7399999999999993</v>
      </c>
      <c r="AW16" s="138">
        <f>I16*0.34</f>
        <v>14.620000000000001</v>
      </c>
      <c r="AX16" s="138">
        <f>I16*0.31</f>
        <v>13.33</v>
      </c>
      <c r="AY16" s="138">
        <v>34.721624999999996</v>
      </c>
      <c r="AZ16" s="138">
        <v>34.721624999999996</v>
      </c>
      <c r="BB16" s="28">
        <v>1.71</v>
      </c>
      <c r="BC16" s="28">
        <v>39.99</v>
      </c>
    </row>
    <row r="17" spans="1:16027" ht="15" x14ac:dyDescent="0.25">
      <c r="A17" s="4">
        <v>40183477</v>
      </c>
      <c r="B17" s="3" t="s">
        <v>336</v>
      </c>
      <c r="C17" s="3">
        <v>300</v>
      </c>
      <c r="D17" s="109">
        <v>84550</v>
      </c>
      <c r="E17" s="138"/>
      <c r="F17" s="187"/>
      <c r="G17" s="187"/>
      <c r="H17" s="187"/>
      <c r="I17" s="85">
        <v>43</v>
      </c>
      <c r="J17" s="98">
        <f t="shared" si="0"/>
        <v>1.1880000000000002</v>
      </c>
      <c r="K17" s="98">
        <v>1.08</v>
      </c>
      <c r="L17" s="106">
        <f>I17*0.1</f>
        <v>4.3</v>
      </c>
      <c r="M17" s="106">
        <f>I17*0.2</f>
        <v>8.6</v>
      </c>
      <c r="N17" s="106">
        <f>I17*0.08</f>
        <v>3.44</v>
      </c>
      <c r="O17" s="106">
        <v>3.44</v>
      </c>
      <c r="P17" s="106">
        <f>I17*0.12</f>
        <v>5.16</v>
      </c>
      <c r="Q17" s="106">
        <f>I17*0.17</f>
        <v>7.3100000000000005</v>
      </c>
      <c r="R17" s="106">
        <f>I17*0.14</f>
        <v>6.0200000000000005</v>
      </c>
      <c r="S17" s="106">
        <f>I17*0.18</f>
        <v>7.7399999999999993</v>
      </c>
      <c r="T17" s="106">
        <f>I17*0.14</f>
        <v>6.0200000000000005</v>
      </c>
      <c r="U17" s="106">
        <f>I17*0.15</f>
        <v>6.45</v>
      </c>
      <c r="V17" s="106">
        <f>I17*0.08</f>
        <v>3.44</v>
      </c>
      <c r="X17" s="106">
        <f>I17*0.16</f>
        <v>6.88</v>
      </c>
      <c r="Y17" s="106">
        <f>I17*0.1</f>
        <v>4.3</v>
      </c>
      <c r="Z17" s="106">
        <f>I17*0.08</f>
        <v>3.44</v>
      </c>
      <c r="AA17" s="106">
        <f>I17*0.11</f>
        <v>4.7300000000000004</v>
      </c>
      <c r="AC17" s="7">
        <f>I17*0.22</f>
        <v>9.4600000000000009</v>
      </c>
      <c r="AD17" s="7">
        <f>I17*0.3</f>
        <v>12.9</v>
      </c>
      <c r="AE17" s="7">
        <f>I17*0.05</f>
        <v>2.15</v>
      </c>
      <c r="AF17" s="7">
        <f>I17*0.245</f>
        <v>10.535</v>
      </c>
      <c r="AG17" s="7">
        <f>I17*0.2</f>
        <v>8.6</v>
      </c>
      <c r="AH17" s="7">
        <f>I17*0.23</f>
        <v>9.89</v>
      </c>
      <c r="AJ17" s="7">
        <f>I17*0.2</f>
        <v>8.6</v>
      </c>
      <c r="AK17" s="138">
        <v>32.764489583333329</v>
      </c>
      <c r="AL17" s="138">
        <v>34.691812499999997</v>
      </c>
      <c r="AM17" s="138">
        <v>35.848206249999997</v>
      </c>
      <c r="AN17" s="138">
        <f>I17*0.12</f>
        <v>5.16</v>
      </c>
      <c r="AO17" s="138">
        <f>I17*0.6</f>
        <v>25.8</v>
      </c>
      <c r="AP17" s="138">
        <f>I17*0.9</f>
        <v>38.700000000000003</v>
      </c>
      <c r="AQ17" s="138">
        <f>I17*0.93</f>
        <v>39.99</v>
      </c>
      <c r="AR17" s="138">
        <f>I17*0.7</f>
        <v>30.099999999999998</v>
      </c>
      <c r="AS17" s="138">
        <f>I17*0.35</f>
        <v>15.049999999999999</v>
      </c>
      <c r="AT17" s="138">
        <v>0</v>
      </c>
      <c r="AU17" s="138">
        <f>I17*0.9</f>
        <v>38.700000000000003</v>
      </c>
      <c r="AV17" s="138">
        <f>I17*0.18</f>
        <v>7.7399999999999993</v>
      </c>
      <c r="AW17" s="138">
        <f>I17*0.34</f>
        <v>14.620000000000001</v>
      </c>
      <c r="AX17" s="138">
        <f>I17*0.31</f>
        <v>13.33</v>
      </c>
      <c r="AY17" s="138">
        <v>34.691812499999997</v>
      </c>
      <c r="AZ17" s="138">
        <v>34.691812499999997</v>
      </c>
      <c r="BB17" s="28">
        <v>1.08</v>
      </c>
      <c r="BC17" s="28">
        <v>39.99</v>
      </c>
    </row>
    <row r="18" spans="1:16027" ht="15" x14ac:dyDescent="0.25">
      <c r="A18" s="4">
        <v>40183618</v>
      </c>
      <c r="B18" s="3" t="s">
        <v>20</v>
      </c>
      <c r="C18" s="3">
        <v>300</v>
      </c>
      <c r="D18" s="109">
        <v>85027</v>
      </c>
      <c r="E18" s="138"/>
      <c r="F18" s="187"/>
      <c r="G18" s="187"/>
      <c r="H18" s="187"/>
      <c r="I18" s="85">
        <v>66</v>
      </c>
      <c r="J18" s="98">
        <f t="shared" si="0"/>
        <v>7.117</v>
      </c>
      <c r="K18" s="98">
        <v>6.47</v>
      </c>
      <c r="L18" s="106">
        <f>I18*0.1</f>
        <v>6.6000000000000005</v>
      </c>
      <c r="M18" s="106">
        <f>I18*0.2</f>
        <v>13.200000000000001</v>
      </c>
      <c r="N18" s="106">
        <f>I18*0.08</f>
        <v>5.28</v>
      </c>
      <c r="O18" s="106">
        <v>5.28</v>
      </c>
      <c r="P18" s="106">
        <f>I18*0.12</f>
        <v>7.92</v>
      </c>
      <c r="Q18" s="106">
        <f>I18*0.17</f>
        <v>11.22</v>
      </c>
      <c r="R18" s="106">
        <f>I18*0.14</f>
        <v>9.24</v>
      </c>
      <c r="S18" s="106">
        <f>I18*0.18</f>
        <v>11.879999999999999</v>
      </c>
      <c r="T18" s="106">
        <f>I18*0.14</f>
        <v>9.24</v>
      </c>
      <c r="U18" s="106">
        <f>I18*0.15</f>
        <v>9.9</v>
      </c>
      <c r="V18" s="106">
        <f>I18*0.08</f>
        <v>5.28</v>
      </c>
      <c r="X18" s="106">
        <f>I18*0.16</f>
        <v>10.56</v>
      </c>
      <c r="Y18" s="106">
        <f>I18*0.1</f>
        <v>6.6000000000000005</v>
      </c>
      <c r="Z18" s="106">
        <f>I18*0.08</f>
        <v>5.28</v>
      </c>
      <c r="AA18" s="106">
        <f>I18*0.11</f>
        <v>7.26</v>
      </c>
      <c r="AC18" s="7">
        <f>I18*0.22</f>
        <v>14.52</v>
      </c>
      <c r="AD18" s="7">
        <f>I18*0.3</f>
        <v>19.8</v>
      </c>
      <c r="AE18" s="7">
        <f>I18*0.05</f>
        <v>3.3000000000000003</v>
      </c>
      <c r="AF18" s="7">
        <f>I18*0.245</f>
        <v>16.169999999999998</v>
      </c>
      <c r="AG18" s="7">
        <f>I18*0.2</f>
        <v>13.200000000000001</v>
      </c>
      <c r="AH18" s="7">
        <f>I18*0.23</f>
        <v>15.180000000000001</v>
      </c>
      <c r="AJ18" s="7">
        <f>I18*0.2</f>
        <v>13.200000000000001</v>
      </c>
      <c r="AK18" s="138">
        <v>48.084402298850577</v>
      </c>
      <c r="AL18" s="138">
        <v>50.912896551724138</v>
      </c>
      <c r="AM18" s="138">
        <v>52.609993103448282</v>
      </c>
      <c r="AN18" s="138">
        <f>I18*0.12</f>
        <v>7.92</v>
      </c>
      <c r="AO18" s="138">
        <f>I18*0.6</f>
        <v>39.6</v>
      </c>
      <c r="AP18" s="138">
        <f>I18*0.9</f>
        <v>59.4</v>
      </c>
      <c r="AQ18" s="138">
        <f>I18*0.93</f>
        <v>61.38</v>
      </c>
      <c r="AR18" s="138">
        <f>I18*0.7</f>
        <v>46.199999999999996</v>
      </c>
      <c r="AS18" s="138">
        <f>I18*0.35</f>
        <v>23.099999999999998</v>
      </c>
      <c r="AT18" s="138">
        <v>0</v>
      </c>
      <c r="AU18" s="138">
        <f>I18*0.9</f>
        <v>59.4</v>
      </c>
      <c r="AV18" s="138">
        <f>I18*0.18</f>
        <v>11.879999999999999</v>
      </c>
      <c r="AW18" s="138">
        <f>I18*0.34</f>
        <v>22.44</v>
      </c>
      <c r="AX18" s="138">
        <f>I18*0.31</f>
        <v>20.46</v>
      </c>
      <c r="AY18" s="138">
        <v>50.912896551724138</v>
      </c>
      <c r="AZ18" s="138">
        <v>50.912896551724138</v>
      </c>
      <c r="BB18" s="28">
        <v>5.28</v>
      </c>
      <c r="BC18" s="28">
        <v>61.38</v>
      </c>
    </row>
    <row r="19" spans="1:16027" ht="15" x14ac:dyDescent="0.25">
      <c r="A19" s="4">
        <v>40164014</v>
      </c>
      <c r="B19" s="3" t="s">
        <v>655</v>
      </c>
      <c r="C19" s="3">
        <v>300</v>
      </c>
      <c r="D19" s="109">
        <v>86022</v>
      </c>
      <c r="E19" s="138"/>
      <c r="F19" s="187"/>
      <c r="G19" s="187"/>
      <c r="H19" s="187"/>
      <c r="I19" s="85">
        <v>82</v>
      </c>
      <c r="J19" s="98">
        <f t="shared" si="0"/>
        <v>15.158000000000001</v>
      </c>
      <c r="K19" s="98">
        <v>13.78</v>
      </c>
      <c r="L19" s="106">
        <f>I19*0.1</f>
        <v>8.2000000000000011</v>
      </c>
      <c r="M19" s="106">
        <f>I19*0.2</f>
        <v>16.400000000000002</v>
      </c>
      <c r="N19" s="106">
        <f>I19*0.08</f>
        <v>6.5600000000000005</v>
      </c>
      <c r="O19" s="106">
        <v>6.5600000000000005</v>
      </c>
      <c r="P19" s="106">
        <f>I19*0.12</f>
        <v>9.84</v>
      </c>
      <c r="Q19" s="106">
        <f>I19*0.17</f>
        <v>13.940000000000001</v>
      </c>
      <c r="R19" s="106">
        <f>I19*0.14</f>
        <v>11.48</v>
      </c>
      <c r="S19" s="106">
        <f>I19*0.18</f>
        <v>14.76</v>
      </c>
      <c r="T19" s="106">
        <f>I19*0.14</f>
        <v>11.48</v>
      </c>
      <c r="U19" s="106">
        <f>I19*0.15</f>
        <v>12.299999999999999</v>
      </c>
      <c r="V19" s="106">
        <f>I19*0.08</f>
        <v>6.5600000000000005</v>
      </c>
      <c r="X19" s="106">
        <f>I19*0.16</f>
        <v>13.120000000000001</v>
      </c>
      <c r="Y19" s="106">
        <f>I19*0.1</f>
        <v>8.2000000000000011</v>
      </c>
      <c r="Z19" s="106">
        <f>I19*0.08</f>
        <v>6.5600000000000005</v>
      </c>
      <c r="AA19" s="106">
        <f>I19*0.11</f>
        <v>9.02</v>
      </c>
      <c r="AC19" s="7">
        <f>I19*0.22</f>
        <v>18.04</v>
      </c>
      <c r="AD19" s="7">
        <f>I19*0.3</f>
        <v>24.599999999999998</v>
      </c>
      <c r="AE19" s="7">
        <f>I19*0.05</f>
        <v>4.1000000000000005</v>
      </c>
      <c r="AF19" s="7">
        <f>I19*0.245</f>
        <v>20.09</v>
      </c>
      <c r="AG19" s="7">
        <f>I19*0.2</f>
        <v>16.400000000000002</v>
      </c>
      <c r="AH19" s="7">
        <f>I19*0.23</f>
        <v>18.86</v>
      </c>
      <c r="AJ19" s="7">
        <f>I19*0.2</f>
        <v>16.400000000000002</v>
      </c>
      <c r="AK19" s="138">
        <v>64.547678445229678</v>
      </c>
      <c r="AL19" s="138">
        <v>68.344600706713777</v>
      </c>
      <c r="AM19" s="138">
        <v>70.622754063604233</v>
      </c>
      <c r="AN19" s="138">
        <f>I19*0.12</f>
        <v>9.84</v>
      </c>
      <c r="AO19" s="138">
        <f>I19*0.6</f>
        <v>49.199999999999996</v>
      </c>
      <c r="AP19" s="138">
        <f>I19*0.9</f>
        <v>73.8</v>
      </c>
      <c r="AQ19" s="138">
        <f>I19*0.93</f>
        <v>76.260000000000005</v>
      </c>
      <c r="AR19" s="138">
        <f>I19*0.7</f>
        <v>57.4</v>
      </c>
      <c r="AS19" s="138">
        <f>I19*0.35</f>
        <v>28.7</v>
      </c>
      <c r="AT19" s="138">
        <v>0</v>
      </c>
      <c r="AU19" s="138">
        <f>I19*0.9</f>
        <v>73.8</v>
      </c>
      <c r="AV19" s="138">
        <f>I19*0.18</f>
        <v>14.76</v>
      </c>
      <c r="AW19" s="138">
        <f>I19*0.34</f>
        <v>27.880000000000003</v>
      </c>
      <c r="AX19" s="138">
        <f>I19*0.31</f>
        <v>25.419999999999998</v>
      </c>
      <c r="AY19" s="138">
        <v>68.344600706713777</v>
      </c>
      <c r="AZ19" s="138">
        <v>68.344600706713777</v>
      </c>
      <c r="BB19" s="28">
        <v>6.5600000000000005</v>
      </c>
      <c r="BC19" s="28">
        <v>76.260000000000005</v>
      </c>
    </row>
    <row r="20" spans="1:16027" ht="15" x14ac:dyDescent="0.25">
      <c r="A20" s="4">
        <v>40164071</v>
      </c>
      <c r="B20" s="3" t="s">
        <v>654</v>
      </c>
      <c r="C20" s="3">
        <v>300</v>
      </c>
      <c r="D20" s="109">
        <v>84255</v>
      </c>
      <c r="E20" s="138"/>
      <c r="F20" s="187"/>
      <c r="G20" s="187"/>
      <c r="H20" s="187"/>
      <c r="I20" s="85">
        <v>52</v>
      </c>
      <c r="J20" s="98">
        <f t="shared" si="0"/>
        <v>21.065000000000001</v>
      </c>
      <c r="K20" s="98">
        <v>19.149999999999999</v>
      </c>
      <c r="L20" s="106">
        <f>I20*0.1</f>
        <v>5.2</v>
      </c>
      <c r="M20" s="106">
        <f>I20*0.2</f>
        <v>10.4</v>
      </c>
      <c r="N20" s="106">
        <f>I20*0.08</f>
        <v>4.16</v>
      </c>
      <c r="O20" s="106">
        <v>4.16</v>
      </c>
      <c r="P20" s="106">
        <f>I20*0.12</f>
        <v>6.24</v>
      </c>
      <c r="Q20" s="106">
        <f>I20*0.17</f>
        <v>8.84</v>
      </c>
      <c r="R20" s="106">
        <f>I20*0.14</f>
        <v>7.2800000000000011</v>
      </c>
      <c r="S20" s="106">
        <f>I20*0.18</f>
        <v>9.36</v>
      </c>
      <c r="T20" s="106">
        <f>I20*0.14</f>
        <v>7.2800000000000011</v>
      </c>
      <c r="U20" s="106">
        <f>I20*0.15</f>
        <v>7.8</v>
      </c>
      <c r="V20" s="106">
        <f>I20*0.08</f>
        <v>4.16</v>
      </c>
      <c r="X20" s="106">
        <f>I20*0.16</f>
        <v>8.32</v>
      </c>
      <c r="Y20" s="106">
        <f>I20*0.1</f>
        <v>5.2</v>
      </c>
      <c r="Z20" s="106">
        <f>I20*0.08</f>
        <v>4.16</v>
      </c>
      <c r="AA20" s="106">
        <f>I20*0.11</f>
        <v>5.72</v>
      </c>
      <c r="AC20" s="7">
        <f>I20*0.22</f>
        <v>11.44</v>
      </c>
      <c r="AD20" s="7">
        <f>I20*0.3</f>
        <v>15.6</v>
      </c>
      <c r="AE20" s="7">
        <f>I20*0.05</f>
        <v>2.6</v>
      </c>
      <c r="AF20" s="7">
        <f>I20*0.245</f>
        <v>12.74</v>
      </c>
      <c r="AG20" s="7">
        <f>I20*0.2</f>
        <v>10.4</v>
      </c>
      <c r="AH20" s="7">
        <f>I20*0.23</f>
        <v>11.96</v>
      </c>
      <c r="AJ20" s="7">
        <f>I20*0.2</f>
        <v>10.4</v>
      </c>
      <c r="AK20" s="138">
        <v>39.552551724137935</v>
      </c>
      <c r="AL20" s="138">
        <v>41.879172413793107</v>
      </c>
      <c r="AM20" s="138">
        <v>43.275144827586217</v>
      </c>
      <c r="AN20" s="138">
        <f>I20*0.12</f>
        <v>6.24</v>
      </c>
      <c r="AO20" s="138">
        <f>I20*0.6</f>
        <v>31.2</v>
      </c>
      <c r="AP20" s="138">
        <f>I20*0.9</f>
        <v>46.800000000000004</v>
      </c>
      <c r="AQ20" s="138">
        <f>I20*0.93</f>
        <v>48.36</v>
      </c>
      <c r="AR20" s="138">
        <f>I20*0.7</f>
        <v>36.4</v>
      </c>
      <c r="AS20" s="138">
        <f>I20*0.35</f>
        <v>18.2</v>
      </c>
      <c r="AT20" s="138">
        <v>0</v>
      </c>
      <c r="AU20" s="138">
        <f>I20*0.9</f>
        <v>46.800000000000004</v>
      </c>
      <c r="AV20" s="138">
        <f>I20*0.18</f>
        <v>9.36</v>
      </c>
      <c r="AW20" s="138">
        <f>I20*0.34</f>
        <v>17.68</v>
      </c>
      <c r="AX20" s="138">
        <f>I20*0.31</f>
        <v>16.12</v>
      </c>
      <c r="AY20" s="138">
        <v>41.879172413793107</v>
      </c>
      <c r="AZ20" s="138">
        <v>41.879172413793107</v>
      </c>
      <c r="BB20" s="28">
        <v>4.16</v>
      </c>
      <c r="BC20" s="28">
        <v>48.36</v>
      </c>
    </row>
    <row r="21" spans="1:16027" ht="15" x14ac:dyDescent="0.25">
      <c r="A21" s="4">
        <v>40183626</v>
      </c>
      <c r="B21" s="16" t="s">
        <v>335</v>
      </c>
      <c r="C21" s="3">
        <v>300</v>
      </c>
      <c r="D21" s="109">
        <v>82525</v>
      </c>
      <c r="E21" s="138"/>
      <c r="F21" s="187"/>
      <c r="G21" s="187"/>
      <c r="H21" s="187"/>
      <c r="I21" s="85">
        <v>139</v>
      </c>
      <c r="J21" s="98">
        <f t="shared" si="0"/>
        <v>10.241000000000001</v>
      </c>
      <c r="K21" s="98">
        <v>9.31</v>
      </c>
      <c r="L21" s="106">
        <f>I21*0.1</f>
        <v>13.9</v>
      </c>
      <c r="M21" s="106">
        <f>I21*0.2</f>
        <v>27.8</v>
      </c>
      <c r="N21" s="106">
        <f>I21*0.08</f>
        <v>11.120000000000001</v>
      </c>
      <c r="O21" s="106">
        <v>11.120000000000001</v>
      </c>
      <c r="P21" s="106">
        <f>I21*0.12</f>
        <v>16.68</v>
      </c>
      <c r="Q21" s="106">
        <f>I21*0.17</f>
        <v>23.630000000000003</v>
      </c>
      <c r="R21" s="106">
        <f>I21*0.14</f>
        <v>19.46</v>
      </c>
      <c r="S21" s="106">
        <f>I21*0.18</f>
        <v>25.02</v>
      </c>
      <c r="T21" s="106">
        <f>I21*0.14</f>
        <v>19.46</v>
      </c>
      <c r="U21" s="106">
        <f>I21*0.15</f>
        <v>20.849999999999998</v>
      </c>
      <c r="V21" s="106">
        <f>I21*0.08</f>
        <v>11.120000000000001</v>
      </c>
      <c r="X21" s="106">
        <f>I21*0.16</f>
        <v>22.240000000000002</v>
      </c>
      <c r="Y21" s="106">
        <f>I21*0.1</f>
        <v>13.9</v>
      </c>
      <c r="Z21" s="106">
        <f>I21*0.08</f>
        <v>11.120000000000001</v>
      </c>
      <c r="AA21" s="106">
        <f>I21*0.11</f>
        <v>15.290000000000001</v>
      </c>
      <c r="AC21" s="7">
        <f>I21*0.22</f>
        <v>30.580000000000002</v>
      </c>
      <c r="AD21" s="7">
        <f>I21*0.3</f>
        <v>41.699999999999996</v>
      </c>
      <c r="AE21" s="7">
        <f>I21*0.05</f>
        <v>6.95</v>
      </c>
      <c r="AF21" s="7">
        <f>I21*0.245</f>
        <v>34.055</v>
      </c>
      <c r="AG21" s="7">
        <f>I21*0.2</f>
        <v>27.8</v>
      </c>
      <c r="AH21" s="7">
        <f>I21*0.23</f>
        <v>31.970000000000002</v>
      </c>
      <c r="AJ21" s="7">
        <f>I21*0.2</f>
        <v>27.8</v>
      </c>
      <c r="AK21" s="138">
        <v>106.36987179487178</v>
      </c>
      <c r="AL21" s="138">
        <v>112.62692307692308</v>
      </c>
      <c r="AM21" s="138">
        <v>116.38115384615385</v>
      </c>
      <c r="AN21" s="138">
        <f>I21*0.12</f>
        <v>16.68</v>
      </c>
      <c r="AO21" s="138">
        <f>I21*0.6</f>
        <v>83.399999999999991</v>
      </c>
      <c r="AP21" s="138">
        <f>I21*0.9</f>
        <v>125.10000000000001</v>
      </c>
      <c r="AQ21" s="138">
        <f>I21*0.93</f>
        <v>129.27000000000001</v>
      </c>
      <c r="AR21" s="138">
        <f>I21*0.7</f>
        <v>97.3</v>
      </c>
      <c r="AS21" s="138">
        <f>I21*0.35</f>
        <v>48.65</v>
      </c>
      <c r="AT21" s="138">
        <v>0</v>
      </c>
      <c r="AU21" s="138">
        <f>I21*0.9</f>
        <v>125.10000000000001</v>
      </c>
      <c r="AV21" s="138">
        <f>I21*0.18</f>
        <v>25.02</v>
      </c>
      <c r="AW21" s="138">
        <f>I21*0.34</f>
        <v>47.260000000000005</v>
      </c>
      <c r="AX21" s="138">
        <f>I21*0.31</f>
        <v>43.089999999999996</v>
      </c>
      <c r="AY21" s="138">
        <v>112.62692307692308</v>
      </c>
      <c r="AZ21" s="138">
        <v>112.62692307692308</v>
      </c>
      <c r="BB21" s="28">
        <v>9.31</v>
      </c>
      <c r="BC21" s="28">
        <v>129.27000000000001</v>
      </c>
    </row>
    <row r="22" spans="1:16027" ht="15" x14ac:dyDescent="0.25">
      <c r="A22" s="4">
        <v>40190159</v>
      </c>
      <c r="B22" s="16" t="s">
        <v>334</v>
      </c>
      <c r="C22" s="3">
        <v>300</v>
      </c>
      <c r="D22" s="109">
        <v>84207</v>
      </c>
      <c r="E22" s="138"/>
      <c r="F22" s="187"/>
      <c r="G22" s="187"/>
      <c r="H22" s="187"/>
      <c r="I22" s="85">
        <v>474</v>
      </c>
      <c r="J22" s="98">
        <f t="shared" si="0"/>
        <v>23.187999999999999</v>
      </c>
      <c r="K22" s="98">
        <v>21.08</v>
      </c>
      <c r="L22" s="106">
        <f>I22*0.1</f>
        <v>47.400000000000006</v>
      </c>
      <c r="M22" s="106">
        <f>I22*0.2</f>
        <v>94.800000000000011</v>
      </c>
      <c r="N22" s="106">
        <f>I22*0.08</f>
        <v>37.92</v>
      </c>
      <c r="O22" s="106">
        <v>37.92</v>
      </c>
      <c r="P22" s="106">
        <f>I22*0.12</f>
        <v>56.879999999999995</v>
      </c>
      <c r="Q22" s="106">
        <f>I22*0.17</f>
        <v>80.580000000000013</v>
      </c>
      <c r="R22" s="106">
        <f>I22*0.14</f>
        <v>66.36</v>
      </c>
      <c r="S22" s="106">
        <f>I22*0.18</f>
        <v>85.32</v>
      </c>
      <c r="T22" s="106">
        <f>I22*0.14</f>
        <v>66.36</v>
      </c>
      <c r="U22" s="106">
        <f>I22*0.15</f>
        <v>71.099999999999994</v>
      </c>
      <c r="V22" s="106">
        <f>I22*0.08</f>
        <v>37.92</v>
      </c>
      <c r="X22" s="106">
        <f>I22*0.16</f>
        <v>75.84</v>
      </c>
      <c r="Y22" s="106">
        <f>I22*0.1</f>
        <v>47.400000000000006</v>
      </c>
      <c r="Z22" s="106">
        <f>I22*0.08</f>
        <v>37.92</v>
      </c>
      <c r="AA22" s="106">
        <f>I22*0.11</f>
        <v>52.14</v>
      </c>
      <c r="AC22" s="7">
        <f>I22*0.22</f>
        <v>104.28</v>
      </c>
      <c r="AD22" s="7">
        <f>I22*0.3</f>
        <v>142.19999999999999</v>
      </c>
      <c r="AE22" s="7">
        <f>I22*0.05</f>
        <v>23.700000000000003</v>
      </c>
      <c r="AF22" s="7">
        <f>I22*0.245</f>
        <v>116.13</v>
      </c>
      <c r="AG22" s="7">
        <f>I22*0.2</f>
        <v>94.800000000000011</v>
      </c>
      <c r="AH22" s="7">
        <f>I22*0.23</f>
        <v>109.02000000000001</v>
      </c>
      <c r="AJ22" s="7">
        <f>I22*0.2</f>
        <v>94.800000000000011</v>
      </c>
      <c r="AK22" s="138">
        <v>362.98621553884709</v>
      </c>
      <c r="AL22" s="138">
        <v>384.33834586466173</v>
      </c>
      <c r="AM22" s="138">
        <v>397.14962406015042</v>
      </c>
      <c r="AN22" s="138">
        <f>I22*0.12</f>
        <v>56.879999999999995</v>
      </c>
      <c r="AO22" s="138">
        <f>I22*0.6</f>
        <v>284.39999999999998</v>
      </c>
      <c r="AP22" s="138">
        <f>I22*0.9</f>
        <v>426.6</v>
      </c>
      <c r="AQ22" s="138">
        <f>I22*0.93</f>
        <v>440.82000000000005</v>
      </c>
      <c r="AR22" s="138">
        <f>I22*0.7</f>
        <v>331.79999999999995</v>
      </c>
      <c r="AS22" s="138">
        <f>I22*0.35</f>
        <v>165.89999999999998</v>
      </c>
      <c r="AT22" s="138">
        <v>0</v>
      </c>
      <c r="AU22" s="138">
        <f>I22*0.9</f>
        <v>426.6</v>
      </c>
      <c r="AV22" s="138">
        <f>I22*0.18</f>
        <v>85.32</v>
      </c>
      <c r="AW22" s="138">
        <f>I22*0.34</f>
        <v>161.16000000000003</v>
      </c>
      <c r="AX22" s="138">
        <f>I22*0.31</f>
        <v>146.94</v>
      </c>
      <c r="AY22" s="138">
        <v>384.33834586466173</v>
      </c>
      <c r="AZ22" s="138">
        <v>384.33834586466173</v>
      </c>
      <c r="BB22" s="28">
        <v>21.08</v>
      </c>
      <c r="BC22" s="28">
        <v>440.82000000000005</v>
      </c>
      <c r="BD22" s="182"/>
      <c r="BE22" s="210"/>
      <c r="BF22" s="210"/>
      <c r="BG22" s="211"/>
      <c r="BH22" s="212"/>
      <c r="BI22" s="213"/>
      <c r="BJ22" s="210"/>
      <c r="BK22" s="210"/>
      <c r="BL22" s="211"/>
      <c r="BM22" s="212"/>
      <c r="BN22" s="213"/>
      <c r="BO22" s="210"/>
      <c r="BP22" s="210"/>
      <c r="BQ22" s="211"/>
      <c r="BR22" s="212"/>
      <c r="BS22" s="213"/>
      <c r="BT22" s="210"/>
      <c r="BU22" s="210"/>
      <c r="BV22" s="211"/>
      <c r="BW22" s="212"/>
      <c r="BX22" s="213"/>
      <c r="BY22" s="210"/>
      <c r="BZ22" s="210"/>
      <c r="CA22" s="211"/>
      <c r="CB22" s="212"/>
      <c r="CC22" s="213"/>
      <c r="CD22" s="210"/>
      <c r="CE22" s="210"/>
      <c r="CF22" s="211"/>
      <c r="CG22" s="212"/>
      <c r="CH22" s="213"/>
      <c r="CI22" s="210"/>
      <c r="CJ22" s="210"/>
      <c r="CK22" s="211"/>
      <c r="CL22" s="212"/>
      <c r="CM22" s="213"/>
      <c r="CN22" s="210"/>
      <c r="CO22" s="210"/>
      <c r="CP22" s="211"/>
      <c r="CQ22" s="212"/>
      <c r="CR22" s="213"/>
      <c r="CS22" s="210"/>
      <c r="CT22" s="210"/>
      <c r="CU22" s="211"/>
      <c r="CV22" s="212"/>
      <c r="CW22" s="213"/>
      <c r="CX22" s="210"/>
      <c r="CY22" s="210"/>
      <c r="CZ22" s="211"/>
      <c r="DA22" s="212"/>
      <c r="DB22" s="213"/>
      <c r="DC22" s="210"/>
      <c r="DD22" s="210"/>
      <c r="DE22" s="211"/>
      <c r="DF22" s="212"/>
      <c r="DG22" s="213"/>
      <c r="DH22" s="210"/>
      <c r="DI22" s="210"/>
      <c r="DJ22" s="211"/>
      <c r="DK22" s="212"/>
      <c r="DL22" s="213"/>
      <c r="DM22" s="210"/>
      <c r="DN22" s="210"/>
      <c r="DO22" s="211"/>
      <c r="DP22" s="212"/>
      <c r="DQ22" s="213"/>
      <c r="DR22" s="210"/>
      <c r="DS22" s="210"/>
      <c r="DT22" s="211"/>
      <c r="DU22" s="212"/>
      <c r="DV22" s="213"/>
      <c r="DW22" s="210"/>
      <c r="DX22" s="210"/>
      <c r="DY22" s="211"/>
      <c r="DZ22" s="212"/>
      <c r="EA22" s="213"/>
      <c r="EB22" s="210"/>
      <c r="EC22" s="210"/>
      <c r="ED22" s="211"/>
      <c r="EE22" s="212"/>
      <c r="EF22" s="213"/>
      <c r="EG22" s="210"/>
      <c r="EH22" s="210"/>
      <c r="EI22" s="211"/>
      <c r="EJ22" s="212"/>
      <c r="EK22" s="213"/>
      <c r="EL22" s="210"/>
      <c r="EM22" s="210"/>
      <c r="EN22" s="211"/>
      <c r="EO22" s="212"/>
      <c r="EP22" s="213"/>
      <c r="EQ22" s="210"/>
      <c r="ER22" s="210"/>
      <c r="ES22" s="211"/>
      <c r="ET22" s="212"/>
      <c r="EU22" s="213"/>
      <c r="EV22" s="210"/>
      <c r="EW22" s="210"/>
      <c r="EX22" s="211"/>
      <c r="EY22" s="212"/>
      <c r="EZ22" s="213"/>
      <c r="FA22" s="210"/>
      <c r="FB22" s="210"/>
      <c r="FC22" s="211"/>
      <c r="FD22" s="212"/>
      <c r="FE22" s="213"/>
      <c r="FF22" s="210"/>
      <c r="FG22" s="210"/>
      <c r="FH22" s="211"/>
      <c r="FI22" s="212"/>
      <c r="FJ22" s="213"/>
      <c r="FK22" s="210"/>
      <c r="FL22" s="210"/>
      <c r="FM22" s="211"/>
      <c r="FN22" s="212"/>
      <c r="FO22" s="213"/>
      <c r="FP22" s="210"/>
      <c r="FQ22" s="210"/>
      <c r="FR22" s="211"/>
      <c r="FS22" s="212"/>
      <c r="FT22" s="213"/>
      <c r="FU22" s="210"/>
      <c r="FV22" s="210"/>
      <c r="FW22" s="211"/>
      <c r="FX22" s="212"/>
      <c r="FY22" s="213"/>
      <c r="FZ22" s="210"/>
      <c r="GA22" s="210"/>
      <c r="GB22" s="211"/>
      <c r="GC22" s="212"/>
      <c r="GD22" s="213"/>
      <c r="GE22" s="210"/>
      <c r="GF22" s="210"/>
      <c r="GG22" s="211"/>
      <c r="GH22" s="212"/>
      <c r="GI22" s="213"/>
      <c r="GJ22" s="210"/>
      <c r="GK22" s="210"/>
      <c r="GL22" s="211"/>
      <c r="GM22" s="212"/>
      <c r="GN22" s="213"/>
      <c r="GO22" s="210"/>
      <c r="GP22" s="210"/>
      <c r="GQ22" s="211"/>
      <c r="GR22" s="212"/>
      <c r="GS22" s="213"/>
      <c r="GT22" s="210"/>
      <c r="GU22" s="210"/>
      <c r="GV22" s="211"/>
      <c r="GW22" s="212"/>
      <c r="GX22" s="213"/>
      <c r="GY22" s="210"/>
      <c r="GZ22" s="210"/>
      <c r="HA22" s="211"/>
      <c r="HB22" s="212"/>
      <c r="HC22" s="213"/>
      <c r="HD22" s="210"/>
      <c r="HE22" s="210"/>
      <c r="HF22" s="211"/>
      <c r="HG22" s="212"/>
      <c r="HH22" s="213"/>
      <c r="HI22" s="210"/>
      <c r="HJ22" s="210"/>
      <c r="HK22" s="211"/>
      <c r="HL22" s="212"/>
      <c r="HM22" s="213"/>
      <c r="HN22" s="210"/>
      <c r="HO22" s="210"/>
      <c r="HP22" s="211"/>
      <c r="HQ22" s="212"/>
      <c r="HR22" s="213"/>
      <c r="HS22" s="210"/>
      <c r="HT22" s="210"/>
      <c r="HU22" s="211"/>
      <c r="HV22" s="212"/>
      <c r="HW22" s="213"/>
      <c r="HX22" s="210"/>
      <c r="HY22" s="210"/>
      <c r="HZ22" s="211"/>
      <c r="IA22" s="212"/>
      <c r="IB22" s="213"/>
      <c r="IC22" s="210"/>
      <c r="ID22" s="210"/>
      <c r="IE22" s="211"/>
      <c r="IF22" s="212"/>
      <c r="IG22" s="213"/>
      <c r="IH22" s="210"/>
      <c r="II22" s="210"/>
      <c r="IJ22" s="211"/>
      <c r="IK22" s="212"/>
      <c r="IL22" s="213"/>
      <c r="IM22" s="210"/>
      <c r="IN22" s="210"/>
      <c r="IO22" s="211"/>
      <c r="IP22" s="212"/>
      <c r="IQ22" s="213"/>
      <c r="IR22" s="210"/>
      <c r="IS22" s="210"/>
      <c r="IT22" s="211"/>
      <c r="IU22" s="212"/>
      <c r="IV22" s="213"/>
      <c r="IW22" s="210"/>
      <c r="IX22" s="210"/>
      <c r="IY22" s="211"/>
      <c r="IZ22" s="212"/>
      <c r="JA22" s="213"/>
      <c r="JB22" s="210"/>
      <c r="JC22" s="210"/>
      <c r="JD22" s="211"/>
      <c r="JE22" s="212"/>
      <c r="JF22" s="213"/>
      <c r="JG22" s="210"/>
      <c r="JH22" s="210"/>
      <c r="JI22" s="211"/>
      <c r="JJ22" s="212"/>
      <c r="JK22" s="213"/>
      <c r="JL22" s="210"/>
      <c r="JM22" s="210"/>
      <c r="JN22" s="211"/>
      <c r="JO22" s="212"/>
      <c r="JP22" s="213"/>
      <c r="JQ22" s="210"/>
      <c r="JR22" s="210"/>
      <c r="JS22" s="211"/>
      <c r="JT22" s="212"/>
      <c r="JU22" s="213"/>
      <c r="JV22" s="210"/>
      <c r="JW22" s="210"/>
      <c r="JX22" s="211"/>
      <c r="JY22" s="212"/>
      <c r="JZ22" s="213"/>
      <c r="KA22" s="210"/>
      <c r="KB22" s="210"/>
      <c r="KC22" s="211"/>
      <c r="KD22" s="212"/>
      <c r="KE22" s="213"/>
      <c r="KF22" s="210"/>
      <c r="KG22" s="210"/>
      <c r="KH22" s="211"/>
      <c r="KI22" s="212"/>
      <c r="KJ22" s="213"/>
      <c r="KK22" s="210"/>
      <c r="KL22" s="210"/>
      <c r="KM22" s="211"/>
      <c r="KN22" s="212"/>
      <c r="KO22" s="213"/>
      <c r="KP22" s="210"/>
      <c r="KQ22" s="210"/>
      <c r="KR22" s="211"/>
      <c r="KS22" s="212"/>
      <c r="KT22" s="213"/>
      <c r="KU22" s="210"/>
      <c r="KV22" s="210"/>
      <c r="KW22" s="211"/>
      <c r="KX22" s="212"/>
      <c r="KY22" s="213"/>
      <c r="KZ22" s="210"/>
      <c r="LA22" s="210"/>
      <c r="LB22" s="211"/>
      <c r="LC22" s="212"/>
      <c r="LD22" s="213"/>
      <c r="LE22" s="210"/>
      <c r="LF22" s="210"/>
      <c r="LG22" s="211"/>
      <c r="LH22" s="212"/>
      <c r="LI22" s="213"/>
      <c r="LJ22" s="210"/>
      <c r="LK22" s="210"/>
      <c r="LL22" s="211"/>
      <c r="LM22" s="212"/>
      <c r="LN22" s="213"/>
      <c r="LO22" s="210"/>
      <c r="LP22" s="210"/>
      <c r="LQ22" s="211"/>
      <c r="LR22" s="212"/>
      <c r="LS22" s="213"/>
      <c r="LT22" s="210"/>
      <c r="LU22" s="210"/>
      <c r="LV22" s="211"/>
      <c r="LW22" s="212"/>
      <c r="LX22" s="213"/>
      <c r="LY22" s="210"/>
      <c r="LZ22" s="210"/>
      <c r="MA22" s="211"/>
      <c r="MB22" s="212"/>
      <c r="MC22" s="213"/>
      <c r="MD22" s="210"/>
      <c r="ME22" s="210"/>
      <c r="MF22" s="211"/>
      <c r="MG22" s="212"/>
      <c r="MH22" s="213"/>
      <c r="MI22" s="210"/>
      <c r="MJ22" s="210"/>
      <c r="MK22" s="211"/>
      <c r="ML22" s="212"/>
      <c r="MM22" s="213"/>
      <c r="MN22" s="210"/>
      <c r="MO22" s="210"/>
      <c r="MP22" s="211"/>
      <c r="MQ22" s="212"/>
      <c r="MR22" s="213"/>
      <c r="MS22" s="210"/>
      <c r="MT22" s="210"/>
      <c r="MU22" s="211"/>
      <c r="MV22" s="212"/>
      <c r="MW22" s="213"/>
      <c r="MX22" s="210"/>
      <c r="MY22" s="210"/>
      <c r="MZ22" s="211"/>
      <c r="NA22" s="212"/>
      <c r="NB22" s="213"/>
      <c r="NC22" s="210"/>
      <c r="ND22" s="210"/>
      <c r="NE22" s="211"/>
      <c r="NF22" s="212"/>
      <c r="NG22" s="213"/>
      <c r="NH22" s="210"/>
      <c r="NI22" s="210"/>
      <c r="NJ22" s="211"/>
      <c r="NK22" s="212"/>
      <c r="NL22" s="213"/>
      <c r="NM22" s="210"/>
      <c r="NN22" s="210"/>
      <c r="NO22" s="211"/>
      <c r="NP22" s="212"/>
      <c r="NQ22" s="213"/>
      <c r="NR22" s="210"/>
      <c r="NS22" s="210"/>
      <c r="NT22" s="211"/>
      <c r="NU22" s="212"/>
      <c r="NV22" s="213"/>
      <c r="NW22" s="210"/>
      <c r="NX22" s="210"/>
      <c r="NY22" s="211"/>
      <c r="NZ22" s="212"/>
      <c r="OA22" s="213"/>
      <c r="OB22" s="210"/>
      <c r="OC22" s="210"/>
      <c r="OD22" s="211"/>
      <c r="OE22" s="212"/>
      <c r="OF22" s="213"/>
      <c r="OG22" s="210"/>
      <c r="OH22" s="210"/>
      <c r="OI22" s="211"/>
      <c r="OJ22" s="212"/>
      <c r="OK22" s="213"/>
      <c r="OL22" s="210"/>
      <c r="OM22" s="210"/>
      <c r="ON22" s="211"/>
      <c r="OO22" s="212"/>
      <c r="OP22" s="213"/>
      <c r="OQ22" s="210"/>
      <c r="OR22" s="210"/>
      <c r="OS22" s="211"/>
      <c r="OT22" s="212"/>
      <c r="OU22" s="213"/>
      <c r="OV22" s="210"/>
      <c r="OW22" s="210"/>
      <c r="OX22" s="211"/>
      <c r="OY22" s="212"/>
      <c r="OZ22" s="213"/>
      <c r="PA22" s="210"/>
      <c r="PB22" s="210"/>
      <c r="PC22" s="211"/>
      <c r="PD22" s="212"/>
      <c r="PE22" s="213"/>
      <c r="PF22" s="210"/>
      <c r="PG22" s="210"/>
      <c r="PH22" s="211"/>
      <c r="PI22" s="212"/>
      <c r="PJ22" s="213"/>
      <c r="PK22" s="210"/>
      <c r="PL22" s="210"/>
      <c r="PM22" s="211"/>
      <c r="PN22" s="212"/>
      <c r="PO22" s="213"/>
      <c r="PP22" s="210"/>
      <c r="PQ22" s="210"/>
      <c r="PR22" s="211"/>
      <c r="PS22" s="212"/>
      <c r="PT22" s="213"/>
      <c r="PU22" s="210"/>
      <c r="PV22" s="210"/>
      <c r="PW22" s="211"/>
      <c r="PX22" s="212"/>
      <c r="PY22" s="213"/>
      <c r="PZ22" s="210"/>
      <c r="QA22" s="210"/>
      <c r="QB22" s="211"/>
      <c r="QC22" s="212"/>
      <c r="QD22" s="213"/>
      <c r="QE22" s="210"/>
      <c r="QF22" s="210"/>
      <c r="QG22" s="211"/>
      <c r="QH22" s="212"/>
      <c r="QI22" s="213"/>
      <c r="QJ22" s="210"/>
      <c r="QK22" s="210"/>
      <c r="QL22" s="211"/>
      <c r="QM22" s="212"/>
      <c r="QN22" s="213"/>
      <c r="QO22" s="210"/>
      <c r="QP22" s="210"/>
      <c r="QQ22" s="211"/>
      <c r="QR22" s="212"/>
      <c r="QS22" s="213"/>
      <c r="QT22" s="210"/>
      <c r="QU22" s="210"/>
      <c r="QV22" s="211"/>
      <c r="QW22" s="212"/>
      <c r="QX22" s="213"/>
      <c r="QY22" s="210"/>
      <c r="QZ22" s="210"/>
      <c r="RA22" s="211"/>
      <c r="RB22" s="212"/>
      <c r="RC22" s="213"/>
      <c r="RD22" s="210"/>
      <c r="RE22" s="210"/>
      <c r="RF22" s="211"/>
      <c r="RG22" s="212"/>
      <c r="RH22" s="213"/>
      <c r="RI22" s="210"/>
      <c r="RJ22" s="210"/>
      <c r="RK22" s="211"/>
      <c r="RL22" s="212"/>
      <c r="RM22" s="213"/>
      <c r="RN22" s="210"/>
      <c r="RO22" s="210"/>
      <c r="RP22" s="211"/>
      <c r="RQ22" s="212"/>
      <c r="RR22" s="213"/>
      <c r="RS22" s="210"/>
      <c r="RT22" s="210"/>
      <c r="RU22" s="211"/>
      <c r="RV22" s="212"/>
      <c r="RW22" s="213"/>
      <c r="RX22" s="210"/>
      <c r="RY22" s="210"/>
      <c r="RZ22" s="211"/>
      <c r="SA22" s="212"/>
      <c r="SB22" s="213"/>
      <c r="SC22" s="210"/>
      <c r="SD22" s="210"/>
      <c r="SE22" s="211"/>
      <c r="SF22" s="212"/>
      <c r="SG22" s="213"/>
      <c r="SH22" s="210"/>
      <c r="SI22" s="210"/>
      <c r="SJ22" s="211"/>
      <c r="SK22" s="212"/>
      <c r="SL22" s="213"/>
      <c r="SM22" s="210"/>
      <c r="SN22" s="210"/>
      <c r="SO22" s="211"/>
      <c r="SP22" s="212"/>
      <c r="SQ22" s="213"/>
      <c r="SR22" s="210"/>
      <c r="SS22" s="210"/>
      <c r="ST22" s="211"/>
      <c r="SU22" s="212"/>
      <c r="SV22" s="213"/>
      <c r="SW22" s="210"/>
      <c r="SX22" s="210"/>
      <c r="SY22" s="211"/>
      <c r="SZ22" s="212"/>
      <c r="TA22" s="213"/>
      <c r="TB22" s="210"/>
      <c r="TC22" s="210"/>
      <c r="TD22" s="211"/>
      <c r="TE22" s="212"/>
      <c r="TF22" s="213"/>
      <c r="TG22" s="210"/>
      <c r="TH22" s="210"/>
      <c r="TI22" s="211"/>
      <c r="TJ22" s="212"/>
      <c r="TK22" s="213"/>
      <c r="TL22" s="210"/>
      <c r="TM22" s="210"/>
      <c r="TN22" s="211"/>
      <c r="TO22" s="212"/>
      <c r="TP22" s="213"/>
      <c r="TQ22" s="210"/>
      <c r="TR22" s="210"/>
      <c r="TS22" s="211"/>
      <c r="TT22" s="212"/>
      <c r="TU22" s="213"/>
      <c r="TV22" s="210"/>
      <c r="TW22" s="210"/>
      <c r="TX22" s="211"/>
      <c r="TY22" s="212"/>
      <c r="TZ22" s="213"/>
      <c r="UA22" s="210"/>
      <c r="UB22" s="210"/>
      <c r="UC22" s="211"/>
      <c r="UD22" s="212"/>
      <c r="UE22" s="213"/>
      <c r="UF22" s="210"/>
      <c r="UG22" s="210"/>
      <c r="UH22" s="211"/>
      <c r="UI22" s="212"/>
      <c r="UJ22" s="213"/>
      <c r="UK22" s="210"/>
      <c r="UL22" s="210"/>
      <c r="UM22" s="211"/>
      <c r="UN22" s="212"/>
      <c r="UO22" s="213"/>
      <c r="UP22" s="210"/>
      <c r="UQ22" s="210"/>
      <c r="UR22" s="211"/>
      <c r="US22" s="212"/>
      <c r="UT22" s="213"/>
      <c r="UU22" s="210"/>
      <c r="UV22" s="210"/>
      <c r="UW22" s="211"/>
      <c r="UX22" s="212"/>
      <c r="UY22" s="213"/>
      <c r="UZ22" s="210"/>
      <c r="VA22" s="210"/>
      <c r="VB22" s="211"/>
      <c r="VC22" s="212"/>
      <c r="VD22" s="213"/>
      <c r="VE22" s="210"/>
      <c r="VF22" s="210"/>
      <c r="VG22" s="211"/>
      <c r="VH22" s="212"/>
      <c r="VI22" s="213"/>
      <c r="VJ22" s="210"/>
      <c r="VK22" s="210"/>
      <c r="VL22" s="211"/>
      <c r="VM22" s="212"/>
      <c r="VN22" s="213"/>
      <c r="VO22" s="210"/>
      <c r="VP22" s="210"/>
      <c r="VQ22" s="211"/>
      <c r="VR22" s="212"/>
      <c r="VS22" s="213"/>
      <c r="VT22" s="210"/>
      <c r="VU22" s="210"/>
      <c r="VV22" s="211"/>
      <c r="VW22" s="212"/>
      <c r="VX22" s="213"/>
      <c r="VY22" s="210"/>
      <c r="VZ22" s="210"/>
      <c r="WA22" s="211"/>
      <c r="WB22" s="212"/>
      <c r="WC22" s="213"/>
      <c r="WD22" s="210"/>
      <c r="WE22" s="210"/>
      <c r="WF22" s="211"/>
      <c r="WG22" s="212"/>
      <c r="WH22" s="213"/>
      <c r="WI22" s="210"/>
      <c r="WJ22" s="210"/>
      <c r="WK22" s="211"/>
      <c r="WL22" s="212"/>
      <c r="WM22" s="213"/>
      <c r="WN22" s="210"/>
      <c r="WO22" s="210"/>
      <c r="WP22" s="211"/>
      <c r="WQ22" s="212"/>
      <c r="WR22" s="213"/>
      <c r="WS22" s="210"/>
      <c r="WT22" s="210"/>
      <c r="WU22" s="211"/>
      <c r="WV22" s="212"/>
      <c r="WW22" s="213"/>
      <c r="WX22" s="210"/>
      <c r="WY22" s="210"/>
      <c r="WZ22" s="211"/>
      <c r="XA22" s="212"/>
      <c r="XB22" s="213"/>
      <c r="XC22" s="210"/>
      <c r="XD22" s="210"/>
      <c r="XE22" s="211"/>
      <c r="XF22" s="212"/>
      <c r="XG22" s="213"/>
      <c r="XH22" s="210"/>
      <c r="XI22" s="210"/>
      <c r="XJ22" s="211"/>
      <c r="XK22" s="212"/>
      <c r="XL22" s="213"/>
      <c r="XM22" s="210"/>
      <c r="XN22" s="210"/>
      <c r="XO22" s="211"/>
      <c r="XP22" s="212"/>
      <c r="XQ22" s="213"/>
      <c r="XR22" s="210"/>
      <c r="XS22" s="210"/>
      <c r="XT22" s="211"/>
      <c r="XU22" s="212"/>
      <c r="XV22" s="213"/>
      <c r="XW22" s="210"/>
      <c r="XX22" s="210"/>
      <c r="XY22" s="211"/>
      <c r="XZ22" s="212"/>
      <c r="YA22" s="213"/>
      <c r="YB22" s="210"/>
      <c r="YC22" s="210"/>
      <c r="YD22" s="211"/>
      <c r="YE22" s="212"/>
      <c r="YF22" s="213"/>
      <c r="YG22" s="210"/>
      <c r="YH22" s="210"/>
      <c r="YI22" s="211"/>
      <c r="YJ22" s="212"/>
      <c r="YK22" s="213"/>
      <c r="YL22" s="210"/>
      <c r="YM22" s="210"/>
      <c r="YN22" s="211"/>
      <c r="YO22" s="212"/>
      <c r="YP22" s="213"/>
      <c r="YQ22" s="210"/>
      <c r="YR22" s="210"/>
      <c r="YS22" s="211"/>
      <c r="YT22" s="212"/>
      <c r="YU22" s="213"/>
      <c r="YV22" s="210"/>
      <c r="YW22" s="210"/>
      <c r="YX22" s="211"/>
      <c r="YY22" s="212"/>
      <c r="YZ22" s="213"/>
      <c r="ZA22" s="210"/>
      <c r="ZB22" s="210"/>
      <c r="ZC22" s="211"/>
      <c r="ZD22" s="212"/>
      <c r="ZE22" s="213"/>
      <c r="ZF22" s="210"/>
      <c r="ZG22" s="210"/>
      <c r="ZH22" s="211"/>
      <c r="ZI22" s="212"/>
      <c r="ZJ22" s="213"/>
      <c r="ZK22" s="210"/>
      <c r="ZL22" s="210"/>
      <c r="ZM22" s="211"/>
      <c r="ZN22" s="212"/>
      <c r="ZO22" s="213"/>
      <c r="ZP22" s="210"/>
      <c r="ZQ22" s="210"/>
      <c r="ZR22" s="211"/>
      <c r="ZS22" s="212"/>
      <c r="ZT22" s="213"/>
      <c r="ZU22" s="210"/>
      <c r="ZV22" s="210"/>
      <c r="ZW22" s="211"/>
      <c r="ZX22" s="212"/>
      <c r="ZY22" s="213"/>
      <c r="ZZ22" s="210"/>
      <c r="AAA22" s="210"/>
      <c r="AAB22" s="211"/>
      <c r="AAC22" s="212"/>
      <c r="AAD22" s="213"/>
      <c r="AAE22" s="210"/>
      <c r="AAF22" s="210"/>
      <c r="AAG22" s="211"/>
      <c r="AAH22" s="212"/>
      <c r="AAI22" s="213"/>
      <c r="AAJ22" s="210"/>
      <c r="AAK22" s="210"/>
      <c r="AAL22" s="211"/>
      <c r="AAM22" s="212"/>
      <c r="AAN22" s="213"/>
      <c r="AAO22" s="210"/>
      <c r="AAP22" s="210"/>
      <c r="AAQ22" s="211"/>
      <c r="AAR22" s="14"/>
      <c r="AAS22" s="4"/>
      <c r="AAT22" s="3"/>
      <c r="AAU22" s="3"/>
      <c r="AAV22" s="15"/>
      <c r="AAW22" s="14"/>
      <c r="AAX22" s="4"/>
      <c r="AAY22" s="3"/>
      <c r="AAZ22" s="3"/>
      <c r="ABA22" s="15"/>
      <c r="ABB22" s="14"/>
      <c r="ABC22" s="4"/>
      <c r="ABD22" s="3"/>
      <c r="ABE22" s="3"/>
      <c r="ABF22" s="15"/>
      <c r="ABG22" s="14"/>
      <c r="ABH22" s="4"/>
      <c r="ABI22" s="3"/>
      <c r="ABJ22" s="3"/>
      <c r="ABK22" s="15"/>
      <c r="ABL22" s="14"/>
      <c r="ABM22" s="4"/>
      <c r="ABN22" s="3"/>
      <c r="ABO22" s="3"/>
      <c r="ABP22" s="15"/>
      <c r="ABQ22" s="14"/>
      <c r="ABR22" s="4"/>
      <c r="ABS22" s="3"/>
      <c r="ABT22" s="3"/>
      <c r="ABU22" s="15"/>
      <c r="ABV22" s="14"/>
      <c r="ABW22" s="4"/>
      <c r="ABX22" s="3"/>
      <c r="ABY22" s="3"/>
      <c r="ABZ22" s="15"/>
      <c r="ACA22" s="14"/>
      <c r="ACB22" s="4"/>
      <c r="ACC22" s="3"/>
      <c r="ACD22" s="3"/>
      <c r="ACE22" s="15"/>
      <c r="ACF22" s="14"/>
      <c r="ACG22" s="4"/>
      <c r="ACH22" s="3"/>
      <c r="ACI22" s="3"/>
      <c r="ACJ22" s="15"/>
      <c r="ACK22" s="14"/>
      <c r="ACL22" s="4"/>
      <c r="ACM22" s="3"/>
      <c r="ACN22" s="3"/>
      <c r="ACO22" s="15"/>
      <c r="ACP22" s="14"/>
      <c r="ACQ22" s="4"/>
      <c r="ACR22" s="3"/>
      <c r="ACS22" s="3"/>
      <c r="ACT22" s="15"/>
      <c r="ACU22" s="14"/>
      <c r="ACV22" s="4"/>
      <c r="ACW22" s="3"/>
      <c r="ACX22" s="3"/>
      <c r="ACY22" s="15"/>
      <c r="ACZ22" s="14"/>
      <c r="ADA22" s="4"/>
      <c r="ADB22" s="3"/>
      <c r="ADC22" s="3"/>
      <c r="ADD22" s="15"/>
      <c r="ADE22" s="14"/>
      <c r="ADF22" s="4"/>
      <c r="ADG22" s="3"/>
      <c r="ADH22" s="3"/>
      <c r="ADI22" s="15"/>
      <c r="ADJ22" s="14"/>
      <c r="ADK22" s="4"/>
      <c r="ADL22" s="3"/>
      <c r="ADM22" s="3"/>
      <c r="ADN22" s="15"/>
      <c r="ADO22" s="14"/>
      <c r="ADP22" s="4"/>
      <c r="ADQ22" s="3"/>
      <c r="ADR22" s="3"/>
      <c r="ADS22" s="15"/>
      <c r="ADT22" s="14"/>
      <c r="ADU22" s="4"/>
      <c r="ADV22" s="3"/>
      <c r="ADW22" s="3"/>
      <c r="ADX22" s="15"/>
      <c r="ADY22" s="14"/>
      <c r="ADZ22" s="4"/>
      <c r="AEA22" s="3"/>
      <c r="AEB22" s="3"/>
      <c r="AEC22" s="15"/>
      <c r="AED22" s="14"/>
      <c r="AEE22" s="4"/>
      <c r="AEF22" s="3"/>
      <c r="AEG22" s="3"/>
      <c r="AEH22" s="15"/>
      <c r="AEI22" s="14"/>
      <c r="AEJ22" s="4"/>
      <c r="AEK22" s="3"/>
      <c r="AEL22" s="3"/>
      <c r="AEM22" s="15"/>
      <c r="AEN22" s="14"/>
      <c r="AEO22" s="4"/>
      <c r="AEP22" s="3"/>
      <c r="AEQ22" s="3"/>
      <c r="AER22" s="15"/>
      <c r="AES22" s="14"/>
      <c r="AET22" s="4"/>
      <c r="AEU22" s="3"/>
      <c r="AEV22" s="3"/>
      <c r="AEW22" s="15"/>
      <c r="AEX22" s="14"/>
      <c r="AEY22" s="4"/>
      <c r="AEZ22" s="3"/>
      <c r="AFA22" s="3"/>
      <c r="AFB22" s="15"/>
      <c r="AFC22" s="14"/>
      <c r="AFD22" s="4"/>
      <c r="AFE22" s="3"/>
      <c r="AFF22" s="3"/>
      <c r="AFG22" s="15"/>
      <c r="AFH22" s="14"/>
      <c r="AFI22" s="4"/>
      <c r="AFJ22" s="3"/>
      <c r="AFK22" s="3"/>
      <c r="AFL22" s="15"/>
      <c r="AFM22" s="14"/>
      <c r="AFN22" s="4"/>
      <c r="AFO22" s="3"/>
      <c r="AFP22" s="3"/>
      <c r="AFQ22" s="15"/>
      <c r="AFR22" s="14"/>
      <c r="AFS22" s="4"/>
      <c r="AFT22" s="3"/>
      <c r="AFU22" s="3"/>
      <c r="AFV22" s="15"/>
      <c r="AFW22" s="14"/>
      <c r="AFX22" s="4"/>
      <c r="AFY22" s="3"/>
      <c r="AFZ22" s="3"/>
      <c r="AGA22" s="15"/>
      <c r="AGB22" s="14"/>
      <c r="AGC22" s="4"/>
      <c r="AGD22" s="3"/>
      <c r="AGE22" s="3"/>
      <c r="AGF22" s="15"/>
      <c r="AGG22" s="14"/>
      <c r="AGH22" s="4"/>
      <c r="AGI22" s="3"/>
      <c r="AGJ22" s="3"/>
      <c r="AGK22" s="15"/>
      <c r="AGL22" s="14"/>
      <c r="AGM22" s="4"/>
      <c r="AGN22" s="3"/>
      <c r="AGO22" s="3"/>
      <c r="AGP22" s="15"/>
      <c r="AGQ22" s="14"/>
      <c r="AGR22" s="4"/>
      <c r="AGS22" s="3"/>
      <c r="AGT22" s="3"/>
      <c r="AGU22" s="15"/>
      <c r="AGV22" s="14"/>
      <c r="AGW22" s="4"/>
      <c r="AGX22" s="3"/>
      <c r="AGY22" s="3"/>
      <c r="AGZ22" s="15"/>
      <c r="AHA22" s="14"/>
      <c r="AHB22" s="4"/>
      <c r="AHC22" s="3"/>
      <c r="AHD22" s="3"/>
      <c r="AHE22" s="15"/>
      <c r="AHF22" s="14"/>
      <c r="AHG22" s="4"/>
      <c r="AHH22" s="3"/>
      <c r="AHI22" s="3"/>
      <c r="AHJ22" s="15"/>
      <c r="AHK22" s="14"/>
      <c r="AHL22" s="4"/>
      <c r="AHM22" s="3"/>
      <c r="AHN22" s="3"/>
      <c r="AHO22" s="15"/>
      <c r="AHP22" s="14"/>
      <c r="AHQ22" s="4"/>
      <c r="AHR22" s="3"/>
      <c r="AHS22" s="3"/>
      <c r="AHT22" s="15"/>
      <c r="AHU22" s="14"/>
      <c r="AHV22" s="4"/>
      <c r="AHW22" s="3"/>
      <c r="AHX22" s="3"/>
      <c r="AHY22" s="15"/>
      <c r="AHZ22" s="14"/>
      <c r="AIA22" s="4"/>
      <c r="AIB22" s="3"/>
      <c r="AIC22" s="3"/>
      <c r="AID22" s="15"/>
      <c r="AIE22" s="14"/>
      <c r="AIF22" s="4"/>
      <c r="AIG22" s="3"/>
      <c r="AIH22" s="3"/>
      <c r="AII22" s="15"/>
      <c r="AIJ22" s="14"/>
      <c r="AIK22" s="4"/>
      <c r="AIL22" s="3"/>
      <c r="AIM22" s="3"/>
      <c r="AIN22" s="15"/>
      <c r="AIO22" s="14"/>
      <c r="AIP22" s="4"/>
      <c r="AIQ22" s="3"/>
      <c r="AIR22" s="3"/>
      <c r="AIS22" s="15"/>
      <c r="AIT22" s="14"/>
      <c r="AIU22" s="4"/>
      <c r="AIV22" s="3"/>
      <c r="AIW22" s="3"/>
      <c r="AIX22" s="15"/>
      <c r="AIY22" s="14"/>
      <c r="AIZ22" s="4"/>
      <c r="AJA22" s="3"/>
      <c r="AJB22" s="3"/>
      <c r="AJC22" s="15"/>
      <c r="AJD22" s="14"/>
      <c r="AJE22" s="4"/>
      <c r="AJF22" s="3"/>
      <c r="AJG22" s="3"/>
      <c r="AJH22" s="15"/>
      <c r="AJI22" s="14"/>
      <c r="AJJ22" s="4"/>
      <c r="AJK22" s="3"/>
      <c r="AJL22" s="3"/>
      <c r="AJM22" s="15"/>
      <c r="AJN22" s="14"/>
      <c r="AJO22" s="4"/>
      <c r="AJP22" s="3"/>
      <c r="AJQ22" s="3"/>
      <c r="AJR22" s="15"/>
      <c r="AJS22" s="14"/>
      <c r="AJT22" s="4"/>
      <c r="AJU22" s="3"/>
      <c r="AJV22" s="3"/>
      <c r="AJW22" s="15"/>
      <c r="AJX22" s="14"/>
      <c r="AJY22" s="4"/>
      <c r="AJZ22" s="3"/>
      <c r="AKA22" s="3"/>
      <c r="AKB22" s="15"/>
      <c r="AKC22" s="14"/>
      <c r="AKD22" s="4"/>
      <c r="AKE22" s="3"/>
      <c r="AKF22" s="3"/>
      <c r="AKG22" s="15"/>
      <c r="AKH22" s="14"/>
      <c r="AKI22" s="4"/>
      <c r="AKJ22" s="3"/>
      <c r="AKK22" s="3"/>
      <c r="AKL22" s="15"/>
      <c r="AKM22" s="14"/>
      <c r="AKN22" s="4"/>
      <c r="AKO22" s="3"/>
      <c r="AKP22" s="3"/>
      <c r="AKQ22" s="15"/>
      <c r="AKR22" s="14"/>
      <c r="AKS22" s="4"/>
      <c r="AKT22" s="3"/>
      <c r="AKU22" s="3"/>
      <c r="AKV22" s="15"/>
      <c r="AKW22" s="14"/>
      <c r="AKX22" s="4"/>
      <c r="AKY22" s="3"/>
      <c r="AKZ22" s="3"/>
      <c r="ALA22" s="15"/>
      <c r="ALB22" s="14"/>
      <c r="ALC22" s="4"/>
      <c r="ALD22" s="3"/>
      <c r="ALE22" s="3"/>
      <c r="ALF22" s="15"/>
      <c r="ALG22" s="14"/>
      <c r="ALH22" s="4"/>
      <c r="ALI22" s="3"/>
      <c r="ALJ22" s="3"/>
      <c r="ALK22" s="15"/>
      <c r="ALL22" s="14"/>
      <c r="ALM22" s="4"/>
      <c r="ALN22" s="3"/>
      <c r="ALO22" s="3"/>
      <c r="ALP22" s="15"/>
      <c r="ALQ22" s="14"/>
      <c r="ALR22" s="4"/>
      <c r="ALS22" s="3"/>
      <c r="ALT22" s="3"/>
      <c r="ALU22" s="15"/>
      <c r="ALV22" s="14"/>
      <c r="ALW22" s="4"/>
      <c r="ALX22" s="3"/>
      <c r="ALY22" s="3"/>
      <c r="ALZ22" s="15"/>
      <c r="AMA22" s="14"/>
      <c r="AMB22" s="4"/>
      <c r="AMC22" s="3"/>
      <c r="AMD22" s="3"/>
      <c r="AME22" s="15"/>
      <c r="AMF22" s="14"/>
      <c r="AMG22" s="4"/>
      <c r="AMH22" s="3"/>
      <c r="AMI22" s="3"/>
      <c r="AMJ22" s="15"/>
      <c r="AMK22" s="14"/>
      <c r="AML22" s="4"/>
      <c r="AMM22" s="3"/>
      <c r="AMN22" s="3"/>
      <c r="AMO22" s="15"/>
      <c r="AMP22" s="14"/>
      <c r="AMQ22" s="4"/>
      <c r="AMR22" s="3"/>
      <c r="AMS22" s="3"/>
      <c r="AMT22" s="15"/>
      <c r="AMU22" s="14"/>
      <c r="AMV22" s="4"/>
      <c r="AMW22" s="3"/>
      <c r="AMX22" s="3"/>
      <c r="AMY22" s="15"/>
      <c r="AMZ22" s="14"/>
      <c r="ANA22" s="4"/>
      <c r="ANB22" s="3"/>
      <c r="ANC22" s="3"/>
      <c r="AND22" s="15"/>
      <c r="ANE22" s="14"/>
      <c r="ANF22" s="4"/>
      <c r="ANG22" s="3"/>
      <c r="ANH22" s="3"/>
      <c r="ANI22" s="15"/>
      <c r="ANJ22" s="14"/>
      <c r="ANK22" s="4"/>
      <c r="ANL22" s="3"/>
      <c r="ANM22" s="3"/>
      <c r="ANN22" s="15"/>
      <c r="ANO22" s="14"/>
      <c r="ANP22" s="4"/>
      <c r="ANQ22" s="3"/>
      <c r="ANR22" s="3"/>
      <c r="ANS22" s="15"/>
      <c r="ANT22" s="14"/>
      <c r="ANU22" s="4"/>
      <c r="ANV22" s="3"/>
      <c r="ANW22" s="3"/>
      <c r="ANX22" s="15"/>
      <c r="ANY22" s="14"/>
      <c r="ANZ22" s="4"/>
      <c r="AOA22" s="3"/>
      <c r="AOB22" s="3"/>
      <c r="AOC22" s="15"/>
      <c r="AOD22" s="14"/>
      <c r="AOE22" s="4"/>
      <c r="AOF22" s="3"/>
      <c r="AOG22" s="3"/>
      <c r="AOH22" s="15"/>
      <c r="AOI22" s="14"/>
      <c r="AOJ22" s="4"/>
      <c r="AOK22" s="3"/>
      <c r="AOL22" s="3"/>
      <c r="AOM22" s="15"/>
      <c r="AON22" s="14"/>
      <c r="AOO22" s="4"/>
      <c r="AOP22" s="3"/>
      <c r="AOQ22" s="3"/>
      <c r="AOR22" s="15"/>
      <c r="AOS22" s="14"/>
      <c r="AOT22" s="4"/>
      <c r="AOU22" s="3"/>
      <c r="AOV22" s="3"/>
      <c r="AOW22" s="15"/>
      <c r="AOX22" s="14"/>
      <c r="AOY22" s="4"/>
      <c r="AOZ22" s="3"/>
      <c r="APA22" s="3"/>
      <c r="APB22" s="15"/>
      <c r="APC22" s="14"/>
      <c r="APD22" s="4"/>
      <c r="APE22" s="3"/>
      <c r="APF22" s="3"/>
      <c r="APG22" s="15"/>
      <c r="APH22" s="14"/>
      <c r="API22" s="4"/>
      <c r="APJ22" s="3"/>
      <c r="APK22" s="3"/>
      <c r="APL22" s="15"/>
      <c r="APM22" s="14"/>
      <c r="APN22" s="4"/>
      <c r="APO22" s="3"/>
      <c r="APP22" s="3"/>
      <c r="APQ22" s="15"/>
      <c r="APR22" s="14"/>
      <c r="APS22" s="4"/>
      <c r="APT22" s="3"/>
      <c r="APU22" s="3"/>
      <c r="APV22" s="15"/>
      <c r="APW22" s="14"/>
      <c r="APX22" s="4"/>
      <c r="APY22" s="3"/>
      <c r="APZ22" s="3"/>
      <c r="AQA22" s="15"/>
      <c r="AQB22" s="14"/>
      <c r="AQC22" s="4"/>
      <c r="AQD22" s="3"/>
      <c r="AQE22" s="3"/>
      <c r="AQF22" s="15"/>
      <c r="AQG22" s="14"/>
      <c r="AQH22" s="4"/>
      <c r="AQI22" s="3"/>
      <c r="AQJ22" s="3"/>
      <c r="AQK22" s="15"/>
      <c r="AQL22" s="14"/>
      <c r="AQM22" s="4"/>
      <c r="AQN22" s="3"/>
      <c r="AQO22" s="3"/>
      <c r="AQP22" s="15"/>
      <c r="AQQ22" s="14"/>
      <c r="AQR22" s="4"/>
      <c r="AQS22" s="3"/>
      <c r="AQT22" s="3"/>
      <c r="AQU22" s="15"/>
      <c r="AQV22" s="14"/>
      <c r="AQW22" s="4"/>
      <c r="AQX22" s="3"/>
      <c r="AQY22" s="3"/>
      <c r="AQZ22" s="15"/>
      <c r="ARA22" s="14"/>
      <c r="ARB22" s="4"/>
      <c r="ARC22" s="3"/>
      <c r="ARD22" s="3"/>
      <c r="ARE22" s="15"/>
      <c r="ARF22" s="14"/>
      <c r="ARG22" s="4"/>
      <c r="ARH22" s="3"/>
      <c r="ARI22" s="3"/>
      <c r="ARJ22" s="15"/>
      <c r="ARK22" s="14"/>
      <c r="ARL22" s="4"/>
      <c r="ARM22" s="3"/>
      <c r="ARN22" s="3"/>
      <c r="ARO22" s="15"/>
      <c r="ARP22" s="14"/>
      <c r="ARQ22" s="4"/>
      <c r="ARR22" s="3"/>
      <c r="ARS22" s="3"/>
      <c r="ART22" s="15"/>
      <c r="ARU22" s="14"/>
      <c r="ARV22" s="4"/>
      <c r="ARW22" s="3"/>
      <c r="ARX22" s="3"/>
      <c r="ARY22" s="15"/>
      <c r="ARZ22" s="14"/>
      <c r="ASA22" s="4"/>
      <c r="ASB22" s="3"/>
      <c r="ASC22" s="3"/>
      <c r="ASD22" s="15"/>
      <c r="ASE22" s="14"/>
      <c r="ASF22" s="4"/>
      <c r="ASG22" s="3"/>
      <c r="ASH22" s="3"/>
      <c r="ASI22" s="15"/>
      <c r="ASJ22" s="14"/>
      <c r="ASK22" s="4"/>
      <c r="ASL22" s="3"/>
      <c r="ASM22" s="3"/>
      <c r="ASN22" s="15"/>
      <c r="ASO22" s="14"/>
      <c r="ASP22" s="4"/>
      <c r="ASQ22" s="3"/>
      <c r="ASR22" s="3"/>
      <c r="ASS22" s="15"/>
      <c r="AST22" s="14"/>
      <c r="ASU22" s="4"/>
      <c r="ASV22" s="3"/>
      <c r="ASW22" s="3"/>
      <c r="ASX22" s="15"/>
      <c r="ASY22" s="14"/>
      <c r="ASZ22" s="4"/>
      <c r="ATA22" s="3"/>
      <c r="ATB22" s="3"/>
      <c r="ATC22" s="15"/>
      <c r="ATD22" s="14"/>
      <c r="ATE22" s="4"/>
      <c r="ATF22" s="3"/>
      <c r="ATG22" s="3"/>
      <c r="ATH22" s="15"/>
      <c r="ATI22" s="14"/>
      <c r="ATJ22" s="4"/>
      <c r="ATK22" s="3"/>
      <c r="ATL22" s="3"/>
      <c r="ATM22" s="15"/>
      <c r="ATN22" s="14"/>
      <c r="ATO22" s="4"/>
      <c r="ATP22" s="3"/>
      <c r="ATQ22" s="3"/>
      <c r="ATR22" s="15"/>
      <c r="ATS22" s="14"/>
      <c r="ATT22" s="4"/>
      <c r="ATU22" s="3"/>
      <c r="ATV22" s="3"/>
      <c r="ATW22" s="15"/>
      <c r="ATX22" s="14"/>
      <c r="ATY22" s="4"/>
      <c r="ATZ22" s="3"/>
      <c r="AUA22" s="3"/>
      <c r="AUB22" s="15"/>
      <c r="AUC22" s="14"/>
      <c r="AUD22" s="4"/>
      <c r="AUE22" s="3"/>
      <c r="AUF22" s="3"/>
      <c r="AUG22" s="15"/>
      <c r="AUH22" s="14"/>
      <c r="AUI22" s="4"/>
      <c r="AUJ22" s="3"/>
      <c r="AUK22" s="3"/>
      <c r="AUL22" s="15"/>
      <c r="AUM22" s="14"/>
      <c r="AUN22" s="4"/>
      <c r="AUO22" s="3"/>
      <c r="AUP22" s="3"/>
      <c r="AUQ22" s="15"/>
      <c r="AUR22" s="14"/>
      <c r="AUS22" s="4"/>
      <c r="AUT22" s="3"/>
      <c r="AUU22" s="3"/>
      <c r="AUV22" s="15"/>
      <c r="AUW22" s="14"/>
      <c r="AUX22" s="4"/>
      <c r="AUY22" s="3"/>
      <c r="AUZ22" s="3"/>
      <c r="AVA22" s="15"/>
      <c r="AVB22" s="14"/>
      <c r="AVC22" s="4"/>
      <c r="AVD22" s="3"/>
      <c r="AVE22" s="3"/>
      <c r="AVF22" s="15"/>
      <c r="AVG22" s="14"/>
      <c r="AVH22" s="4"/>
      <c r="AVI22" s="3"/>
      <c r="AVJ22" s="3"/>
      <c r="AVK22" s="15"/>
      <c r="AVL22" s="14"/>
      <c r="AVM22" s="4"/>
      <c r="AVN22" s="3"/>
      <c r="AVO22" s="3"/>
      <c r="AVP22" s="15"/>
      <c r="AVQ22" s="14"/>
      <c r="AVR22" s="4"/>
      <c r="AVS22" s="3"/>
      <c r="AVT22" s="3"/>
      <c r="AVU22" s="15"/>
      <c r="AVV22" s="14"/>
      <c r="AVW22" s="4"/>
      <c r="AVX22" s="3"/>
      <c r="AVY22" s="3"/>
      <c r="AVZ22" s="15"/>
      <c r="AWA22" s="14"/>
      <c r="AWB22" s="4"/>
      <c r="AWC22" s="3"/>
      <c r="AWD22" s="3"/>
      <c r="AWE22" s="15"/>
      <c r="AWF22" s="14"/>
      <c r="AWG22" s="4"/>
      <c r="AWH22" s="3"/>
      <c r="AWI22" s="3"/>
      <c r="AWJ22" s="15"/>
      <c r="AWK22" s="14"/>
      <c r="AWL22" s="4"/>
      <c r="AWM22" s="3"/>
      <c r="AWN22" s="3"/>
      <c r="AWO22" s="15"/>
      <c r="AWP22" s="14"/>
      <c r="AWQ22" s="4"/>
      <c r="AWR22" s="3"/>
      <c r="AWS22" s="3"/>
      <c r="AWT22" s="15"/>
      <c r="AWU22" s="14"/>
      <c r="AWV22" s="4"/>
      <c r="AWW22" s="3"/>
      <c r="AWX22" s="3"/>
      <c r="AWY22" s="15"/>
      <c r="AWZ22" s="14"/>
      <c r="AXA22" s="4"/>
      <c r="AXB22" s="3"/>
      <c r="AXC22" s="3"/>
      <c r="AXD22" s="15"/>
      <c r="AXE22" s="14"/>
      <c r="AXF22" s="4"/>
      <c r="AXG22" s="3"/>
      <c r="AXH22" s="3"/>
      <c r="AXI22" s="15"/>
      <c r="AXJ22" s="14"/>
      <c r="AXK22" s="4"/>
      <c r="AXL22" s="3"/>
      <c r="AXM22" s="3"/>
      <c r="AXN22" s="15"/>
      <c r="AXO22" s="14"/>
      <c r="AXP22" s="4"/>
      <c r="AXQ22" s="3"/>
      <c r="AXR22" s="3"/>
      <c r="AXS22" s="15"/>
      <c r="AXT22" s="14"/>
      <c r="AXU22" s="4"/>
      <c r="AXV22" s="3"/>
      <c r="AXW22" s="3"/>
      <c r="AXX22" s="15"/>
      <c r="AXY22" s="14"/>
      <c r="AXZ22" s="4"/>
      <c r="AYA22" s="3"/>
      <c r="AYB22" s="3"/>
      <c r="AYC22" s="15"/>
      <c r="AYD22" s="14"/>
      <c r="AYE22" s="4"/>
      <c r="AYF22" s="3"/>
      <c r="AYG22" s="3"/>
      <c r="AYH22" s="15"/>
      <c r="AYI22" s="14"/>
      <c r="AYJ22" s="4"/>
      <c r="AYK22" s="3"/>
      <c r="AYL22" s="3"/>
      <c r="AYM22" s="15"/>
      <c r="AYN22" s="14"/>
      <c r="AYO22" s="4"/>
      <c r="AYP22" s="3"/>
      <c r="AYQ22" s="3"/>
      <c r="AYR22" s="15"/>
      <c r="AYS22" s="14"/>
      <c r="AYT22" s="4"/>
      <c r="AYU22" s="3"/>
      <c r="AYV22" s="3"/>
      <c r="AYW22" s="15"/>
      <c r="AYX22" s="14"/>
      <c r="AYY22" s="4"/>
      <c r="AYZ22" s="3"/>
      <c r="AZA22" s="3"/>
      <c r="AZB22" s="15"/>
      <c r="AZC22" s="14"/>
      <c r="AZD22" s="4"/>
      <c r="AZE22" s="3"/>
      <c r="AZF22" s="3"/>
      <c r="AZG22" s="15"/>
      <c r="AZH22" s="14"/>
      <c r="AZI22" s="4"/>
      <c r="AZJ22" s="3"/>
      <c r="AZK22" s="3"/>
      <c r="AZL22" s="15"/>
      <c r="AZM22" s="14"/>
      <c r="AZN22" s="4"/>
      <c r="AZO22" s="3"/>
      <c r="AZP22" s="3"/>
      <c r="AZQ22" s="15"/>
      <c r="AZR22" s="14"/>
      <c r="AZS22" s="4"/>
      <c r="AZT22" s="3"/>
      <c r="AZU22" s="3"/>
      <c r="AZV22" s="15"/>
      <c r="AZW22" s="14"/>
      <c r="AZX22" s="4"/>
      <c r="AZY22" s="3"/>
      <c r="AZZ22" s="3"/>
      <c r="BAA22" s="15"/>
      <c r="BAB22" s="14"/>
      <c r="BAC22" s="4"/>
      <c r="BAD22" s="3"/>
      <c r="BAE22" s="3"/>
      <c r="BAF22" s="15"/>
      <c r="BAG22" s="14"/>
      <c r="BAH22" s="4"/>
      <c r="BAI22" s="3"/>
      <c r="BAJ22" s="3"/>
      <c r="BAK22" s="15"/>
      <c r="BAL22" s="14"/>
      <c r="BAM22" s="4"/>
      <c r="BAN22" s="3"/>
      <c r="BAO22" s="3"/>
      <c r="BAP22" s="15"/>
      <c r="BAQ22" s="14"/>
      <c r="BAR22" s="4"/>
      <c r="BAS22" s="3"/>
      <c r="BAT22" s="3"/>
      <c r="BAU22" s="15"/>
      <c r="BAV22" s="14"/>
      <c r="BAW22" s="4"/>
      <c r="BAX22" s="3"/>
      <c r="BAY22" s="3"/>
      <c r="BAZ22" s="15"/>
      <c r="BBA22" s="14"/>
      <c r="BBB22" s="4"/>
      <c r="BBC22" s="3"/>
      <c r="BBD22" s="3"/>
      <c r="BBE22" s="15"/>
      <c r="BBF22" s="14"/>
      <c r="BBG22" s="4"/>
      <c r="BBH22" s="3"/>
      <c r="BBI22" s="3"/>
      <c r="BBJ22" s="15"/>
      <c r="BBK22" s="14"/>
      <c r="BBL22" s="4"/>
      <c r="BBM22" s="3"/>
      <c r="BBN22" s="3"/>
      <c r="BBO22" s="15"/>
      <c r="BBP22" s="14"/>
      <c r="BBQ22" s="4"/>
      <c r="BBR22" s="3"/>
      <c r="BBS22" s="3"/>
      <c r="BBT22" s="15"/>
      <c r="BBU22" s="14"/>
      <c r="BBV22" s="4"/>
      <c r="BBW22" s="3"/>
      <c r="BBX22" s="3"/>
      <c r="BBY22" s="15"/>
      <c r="BBZ22" s="14"/>
      <c r="BCA22" s="4"/>
      <c r="BCB22" s="3"/>
      <c r="BCC22" s="3"/>
      <c r="BCD22" s="15"/>
      <c r="BCE22" s="14"/>
      <c r="BCF22" s="4"/>
      <c r="BCG22" s="3"/>
      <c r="BCH22" s="3"/>
      <c r="BCI22" s="15"/>
      <c r="BCJ22" s="14"/>
      <c r="BCK22" s="4"/>
      <c r="BCL22" s="3"/>
      <c r="BCM22" s="3"/>
      <c r="BCN22" s="15"/>
      <c r="BCO22" s="14"/>
      <c r="BCP22" s="4"/>
      <c r="BCQ22" s="3"/>
      <c r="BCR22" s="3"/>
      <c r="BCS22" s="15"/>
      <c r="BCT22" s="14"/>
      <c r="BCU22" s="4"/>
      <c r="BCV22" s="3"/>
      <c r="BCW22" s="3"/>
      <c r="BCX22" s="15"/>
      <c r="BCY22" s="14"/>
      <c r="BCZ22" s="4"/>
      <c r="BDA22" s="3"/>
      <c r="BDB22" s="3"/>
      <c r="BDC22" s="15"/>
      <c r="BDD22" s="14"/>
      <c r="BDE22" s="4"/>
      <c r="BDF22" s="3"/>
      <c r="BDG22" s="3"/>
      <c r="BDH22" s="15"/>
      <c r="BDI22" s="14"/>
      <c r="BDJ22" s="4"/>
      <c r="BDK22" s="3"/>
      <c r="BDL22" s="3"/>
      <c r="BDM22" s="15"/>
      <c r="BDN22" s="14"/>
      <c r="BDO22" s="4"/>
      <c r="BDP22" s="3"/>
      <c r="BDQ22" s="3"/>
      <c r="BDR22" s="15"/>
      <c r="BDS22" s="14"/>
      <c r="BDT22" s="4"/>
      <c r="BDU22" s="3"/>
      <c r="BDV22" s="3"/>
      <c r="BDW22" s="15"/>
      <c r="BDX22" s="14"/>
      <c r="BDY22" s="4"/>
      <c r="BDZ22" s="3"/>
      <c r="BEA22" s="3"/>
      <c r="BEB22" s="15"/>
      <c r="BEC22" s="14"/>
      <c r="BED22" s="4"/>
      <c r="BEE22" s="3"/>
      <c r="BEF22" s="3"/>
      <c r="BEG22" s="15"/>
      <c r="BEH22" s="14"/>
      <c r="BEI22" s="4"/>
      <c r="BEJ22" s="3"/>
      <c r="BEK22" s="3"/>
      <c r="BEL22" s="15"/>
      <c r="BEM22" s="14"/>
      <c r="BEN22" s="4"/>
      <c r="BEO22" s="3"/>
      <c r="BEP22" s="3"/>
      <c r="BEQ22" s="15"/>
      <c r="BER22" s="14"/>
      <c r="BES22" s="4"/>
      <c r="BET22" s="3"/>
      <c r="BEU22" s="3"/>
      <c r="BEV22" s="15"/>
      <c r="BEW22" s="14"/>
      <c r="BEX22" s="4"/>
      <c r="BEY22" s="3"/>
      <c r="BEZ22" s="3"/>
      <c r="BFA22" s="15"/>
      <c r="BFB22" s="14"/>
      <c r="BFC22" s="4"/>
      <c r="BFD22" s="3"/>
      <c r="BFE22" s="3"/>
      <c r="BFF22" s="15"/>
      <c r="BFG22" s="14"/>
      <c r="BFH22" s="4"/>
      <c r="BFI22" s="3"/>
      <c r="BFJ22" s="3"/>
      <c r="BFK22" s="15"/>
      <c r="BFL22" s="14"/>
      <c r="BFM22" s="4"/>
      <c r="BFN22" s="3"/>
      <c r="BFO22" s="3"/>
      <c r="BFP22" s="15"/>
      <c r="BFQ22" s="14"/>
      <c r="BFR22" s="4"/>
      <c r="BFS22" s="3"/>
      <c r="BFT22" s="3"/>
      <c r="BFU22" s="15"/>
      <c r="BFV22" s="14"/>
      <c r="BFW22" s="4"/>
      <c r="BFX22" s="3"/>
      <c r="BFY22" s="3"/>
      <c r="BFZ22" s="15"/>
      <c r="BGA22" s="14"/>
      <c r="BGB22" s="4"/>
      <c r="BGC22" s="3"/>
      <c r="BGD22" s="3"/>
      <c r="BGE22" s="15"/>
      <c r="BGF22" s="14"/>
      <c r="BGG22" s="4"/>
      <c r="BGH22" s="3"/>
      <c r="BGI22" s="3"/>
      <c r="BGJ22" s="15"/>
      <c r="BGK22" s="14"/>
      <c r="BGL22" s="4"/>
      <c r="BGM22" s="3"/>
      <c r="BGN22" s="3"/>
      <c r="BGO22" s="15"/>
      <c r="BGP22" s="14"/>
      <c r="BGQ22" s="4"/>
      <c r="BGR22" s="3"/>
      <c r="BGS22" s="3"/>
      <c r="BGT22" s="15"/>
      <c r="BGU22" s="14"/>
      <c r="BGV22" s="4"/>
      <c r="BGW22" s="3"/>
      <c r="BGX22" s="3"/>
      <c r="BGY22" s="15"/>
      <c r="BGZ22" s="14"/>
      <c r="BHA22" s="4"/>
      <c r="BHB22" s="3"/>
      <c r="BHC22" s="3"/>
      <c r="BHD22" s="15"/>
      <c r="BHE22" s="14"/>
      <c r="BHF22" s="4"/>
      <c r="BHG22" s="3"/>
      <c r="BHH22" s="3"/>
      <c r="BHI22" s="15"/>
      <c r="BHJ22" s="14"/>
      <c r="BHK22" s="4"/>
      <c r="BHL22" s="3"/>
      <c r="BHM22" s="3"/>
      <c r="BHN22" s="15"/>
      <c r="BHO22" s="14"/>
      <c r="BHP22" s="4"/>
      <c r="BHQ22" s="3"/>
      <c r="BHR22" s="3"/>
      <c r="BHS22" s="15"/>
      <c r="BHT22" s="14"/>
      <c r="BHU22" s="4"/>
      <c r="BHV22" s="3"/>
      <c r="BHW22" s="3"/>
      <c r="BHX22" s="15"/>
      <c r="BHY22" s="14"/>
      <c r="BHZ22" s="4"/>
      <c r="BIA22" s="3"/>
      <c r="BIB22" s="3"/>
      <c r="BIC22" s="15"/>
      <c r="BID22" s="14"/>
      <c r="BIE22" s="4"/>
      <c r="BIF22" s="3"/>
      <c r="BIG22" s="3"/>
      <c r="BIH22" s="15"/>
      <c r="BII22" s="14"/>
      <c r="BIJ22" s="4"/>
      <c r="BIK22" s="3"/>
      <c r="BIL22" s="3"/>
      <c r="BIM22" s="15"/>
      <c r="BIN22" s="14"/>
      <c r="BIO22" s="4"/>
      <c r="BIP22" s="3"/>
      <c r="BIQ22" s="3"/>
      <c r="BIR22" s="15"/>
      <c r="BIS22" s="14"/>
      <c r="BIT22" s="4"/>
      <c r="BIU22" s="3"/>
      <c r="BIV22" s="3"/>
      <c r="BIW22" s="15"/>
      <c r="BIX22" s="14"/>
      <c r="BIY22" s="4"/>
      <c r="BIZ22" s="3"/>
      <c r="BJA22" s="3"/>
      <c r="BJB22" s="15"/>
      <c r="BJC22" s="14"/>
      <c r="BJD22" s="4"/>
      <c r="BJE22" s="3"/>
      <c r="BJF22" s="3"/>
      <c r="BJG22" s="15"/>
      <c r="BJH22" s="14"/>
      <c r="BJI22" s="4"/>
      <c r="BJJ22" s="3"/>
      <c r="BJK22" s="3"/>
      <c r="BJL22" s="15"/>
      <c r="BJM22" s="14"/>
      <c r="BJN22" s="4"/>
      <c r="BJO22" s="3"/>
      <c r="BJP22" s="3"/>
      <c r="BJQ22" s="15"/>
      <c r="BJR22" s="14"/>
      <c r="BJS22" s="4"/>
      <c r="BJT22" s="3"/>
      <c r="BJU22" s="3"/>
      <c r="BJV22" s="15"/>
      <c r="BJW22" s="14"/>
      <c r="BJX22" s="4"/>
      <c r="BJY22" s="3"/>
      <c r="BJZ22" s="3"/>
      <c r="BKA22" s="15"/>
      <c r="BKB22" s="14"/>
      <c r="BKC22" s="4"/>
      <c r="BKD22" s="3"/>
      <c r="BKE22" s="3"/>
      <c r="BKF22" s="15"/>
      <c r="BKG22" s="14"/>
      <c r="BKH22" s="4"/>
      <c r="BKI22" s="3"/>
      <c r="BKJ22" s="3"/>
      <c r="BKK22" s="15"/>
      <c r="BKL22" s="14"/>
      <c r="BKM22" s="4"/>
      <c r="BKN22" s="3"/>
      <c r="BKO22" s="3"/>
      <c r="BKP22" s="15"/>
      <c r="BKQ22" s="14"/>
      <c r="BKR22" s="4"/>
      <c r="BKS22" s="3"/>
      <c r="BKT22" s="3"/>
      <c r="BKU22" s="15"/>
      <c r="BKV22" s="14"/>
      <c r="BKW22" s="4"/>
      <c r="BKX22" s="3"/>
      <c r="BKY22" s="3"/>
      <c r="BKZ22" s="15"/>
      <c r="BLA22" s="14"/>
      <c r="BLB22" s="4"/>
      <c r="BLC22" s="3"/>
      <c r="BLD22" s="3"/>
      <c r="BLE22" s="15"/>
      <c r="BLF22" s="14"/>
      <c r="BLG22" s="4"/>
      <c r="BLH22" s="3"/>
      <c r="BLI22" s="3"/>
      <c r="BLJ22" s="15"/>
      <c r="BLK22" s="14"/>
      <c r="BLL22" s="4"/>
      <c r="BLM22" s="3"/>
      <c r="BLN22" s="3"/>
      <c r="BLO22" s="15"/>
      <c r="BLP22" s="14"/>
      <c r="BLQ22" s="4"/>
      <c r="BLR22" s="3"/>
      <c r="BLS22" s="3"/>
      <c r="BLT22" s="15"/>
      <c r="BLU22" s="14"/>
      <c r="BLV22" s="4"/>
      <c r="BLW22" s="3"/>
      <c r="BLX22" s="3"/>
      <c r="BLY22" s="15"/>
      <c r="BLZ22" s="14"/>
      <c r="BMA22" s="4"/>
      <c r="BMB22" s="3"/>
      <c r="BMC22" s="3"/>
      <c r="BMD22" s="15"/>
      <c r="BME22" s="14"/>
      <c r="BMF22" s="4"/>
      <c r="BMG22" s="3"/>
      <c r="BMH22" s="3"/>
      <c r="BMI22" s="15"/>
      <c r="BMJ22" s="14"/>
      <c r="BMK22" s="4"/>
      <c r="BML22" s="3"/>
      <c r="BMM22" s="3"/>
      <c r="BMN22" s="15"/>
      <c r="BMO22" s="14"/>
      <c r="BMP22" s="4"/>
      <c r="BMQ22" s="3"/>
      <c r="BMR22" s="3"/>
      <c r="BMS22" s="15"/>
      <c r="BMT22" s="14"/>
      <c r="BMU22" s="4"/>
      <c r="BMV22" s="3"/>
      <c r="BMW22" s="3"/>
      <c r="BMX22" s="15"/>
      <c r="BMY22" s="14"/>
      <c r="BMZ22" s="4"/>
      <c r="BNA22" s="3"/>
      <c r="BNB22" s="3"/>
      <c r="BNC22" s="15"/>
      <c r="BND22" s="14"/>
      <c r="BNE22" s="4"/>
      <c r="BNF22" s="3"/>
      <c r="BNG22" s="3"/>
      <c r="BNH22" s="15"/>
      <c r="BNI22" s="14"/>
      <c r="BNJ22" s="4"/>
      <c r="BNK22" s="3"/>
      <c r="BNL22" s="3"/>
      <c r="BNM22" s="15"/>
      <c r="BNN22" s="14"/>
      <c r="BNO22" s="4"/>
      <c r="BNP22" s="3"/>
      <c r="BNQ22" s="3"/>
      <c r="BNR22" s="15"/>
      <c r="BNS22" s="14"/>
      <c r="BNT22" s="4"/>
      <c r="BNU22" s="3"/>
      <c r="BNV22" s="3"/>
      <c r="BNW22" s="15"/>
      <c r="BNX22" s="14"/>
      <c r="BNY22" s="4"/>
      <c r="BNZ22" s="3"/>
      <c r="BOA22" s="3"/>
      <c r="BOB22" s="15"/>
      <c r="BOC22" s="14"/>
      <c r="BOD22" s="4"/>
      <c r="BOE22" s="3"/>
      <c r="BOF22" s="3"/>
      <c r="BOG22" s="15"/>
      <c r="BOH22" s="14"/>
      <c r="BOI22" s="4"/>
      <c r="BOJ22" s="3"/>
      <c r="BOK22" s="3"/>
      <c r="BOL22" s="15"/>
      <c r="BOM22" s="14"/>
      <c r="BON22" s="4"/>
      <c r="BOO22" s="3"/>
      <c r="BOP22" s="3"/>
      <c r="BOQ22" s="15"/>
      <c r="BOR22" s="14"/>
      <c r="BOS22" s="4"/>
      <c r="BOT22" s="3"/>
      <c r="BOU22" s="3"/>
      <c r="BOV22" s="15"/>
      <c r="BOW22" s="14"/>
      <c r="BOX22" s="4"/>
      <c r="BOY22" s="3"/>
      <c r="BOZ22" s="3"/>
      <c r="BPA22" s="15"/>
      <c r="BPB22" s="14"/>
      <c r="BPC22" s="4"/>
      <c r="BPD22" s="3"/>
      <c r="BPE22" s="3"/>
      <c r="BPF22" s="15"/>
      <c r="BPG22" s="14"/>
      <c r="BPH22" s="4"/>
      <c r="BPI22" s="3"/>
      <c r="BPJ22" s="3"/>
      <c r="BPK22" s="15"/>
      <c r="BPL22" s="14"/>
      <c r="BPM22" s="4"/>
      <c r="BPN22" s="3"/>
      <c r="BPO22" s="3"/>
      <c r="BPP22" s="15"/>
      <c r="BPQ22" s="14"/>
      <c r="BPR22" s="4"/>
      <c r="BPS22" s="3"/>
      <c r="BPT22" s="3"/>
      <c r="BPU22" s="15"/>
      <c r="BPV22" s="14"/>
      <c r="BPW22" s="4"/>
      <c r="BPX22" s="3"/>
      <c r="BPY22" s="3"/>
      <c r="BPZ22" s="15"/>
      <c r="BQA22" s="14"/>
      <c r="BQB22" s="4"/>
      <c r="BQC22" s="3"/>
      <c r="BQD22" s="3"/>
      <c r="BQE22" s="15"/>
      <c r="BQF22" s="14"/>
      <c r="BQG22" s="4"/>
      <c r="BQH22" s="3"/>
      <c r="BQI22" s="3"/>
      <c r="BQJ22" s="15"/>
      <c r="BQK22" s="14"/>
      <c r="BQL22" s="4"/>
      <c r="BQM22" s="3"/>
      <c r="BQN22" s="3"/>
      <c r="BQO22" s="15"/>
      <c r="BQP22" s="14"/>
      <c r="BQQ22" s="4"/>
      <c r="BQR22" s="3"/>
      <c r="BQS22" s="3"/>
      <c r="BQT22" s="15"/>
      <c r="BQU22" s="14"/>
      <c r="BQV22" s="4"/>
      <c r="BQW22" s="3"/>
      <c r="BQX22" s="3"/>
      <c r="BQY22" s="15"/>
      <c r="BQZ22" s="14"/>
      <c r="BRA22" s="4"/>
      <c r="BRB22" s="3"/>
      <c r="BRC22" s="3"/>
      <c r="BRD22" s="15"/>
      <c r="BRE22" s="14"/>
      <c r="BRF22" s="4"/>
      <c r="BRG22" s="3"/>
      <c r="BRH22" s="3"/>
      <c r="BRI22" s="15"/>
      <c r="BRJ22" s="14"/>
      <c r="BRK22" s="4"/>
      <c r="BRL22" s="3"/>
      <c r="BRM22" s="3"/>
      <c r="BRN22" s="15"/>
      <c r="BRO22" s="14"/>
      <c r="BRP22" s="4"/>
      <c r="BRQ22" s="3"/>
      <c r="BRR22" s="3"/>
      <c r="BRS22" s="15"/>
      <c r="BRT22" s="14"/>
      <c r="BRU22" s="4"/>
      <c r="BRV22" s="3"/>
      <c r="BRW22" s="3"/>
      <c r="BRX22" s="15"/>
      <c r="BRY22" s="14"/>
      <c r="BRZ22" s="4"/>
      <c r="BSA22" s="3"/>
      <c r="BSB22" s="3"/>
      <c r="BSC22" s="15"/>
      <c r="BSD22" s="14"/>
      <c r="BSE22" s="4"/>
      <c r="BSF22" s="3"/>
      <c r="BSG22" s="3"/>
      <c r="BSH22" s="15"/>
      <c r="BSI22" s="14"/>
      <c r="BSJ22" s="4"/>
      <c r="BSK22" s="3"/>
      <c r="BSL22" s="3"/>
      <c r="BSM22" s="15"/>
      <c r="BSN22" s="14"/>
      <c r="BSO22" s="4"/>
      <c r="BSP22" s="3"/>
      <c r="BSQ22" s="3"/>
      <c r="BSR22" s="15"/>
      <c r="BSS22" s="14"/>
      <c r="BST22" s="4"/>
      <c r="BSU22" s="3"/>
      <c r="BSV22" s="3"/>
      <c r="BSW22" s="15"/>
      <c r="BSX22" s="14"/>
      <c r="BSY22" s="4"/>
      <c r="BSZ22" s="3"/>
      <c r="BTA22" s="3"/>
      <c r="BTB22" s="15"/>
      <c r="BTC22" s="14"/>
      <c r="BTD22" s="4"/>
      <c r="BTE22" s="3"/>
      <c r="BTF22" s="3"/>
      <c r="BTG22" s="15"/>
      <c r="BTH22" s="14"/>
      <c r="BTI22" s="4"/>
      <c r="BTJ22" s="3"/>
      <c r="BTK22" s="3"/>
      <c r="BTL22" s="15"/>
      <c r="BTM22" s="14"/>
      <c r="BTN22" s="4"/>
      <c r="BTO22" s="3"/>
      <c r="BTP22" s="3"/>
      <c r="BTQ22" s="15"/>
      <c r="BTR22" s="14"/>
      <c r="BTS22" s="4"/>
      <c r="BTT22" s="3"/>
      <c r="BTU22" s="3"/>
      <c r="BTV22" s="15"/>
      <c r="BTW22" s="14"/>
      <c r="BTX22" s="4"/>
      <c r="BTY22" s="3"/>
      <c r="BTZ22" s="3"/>
      <c r="BUA22" s="15"/>
      <c r="BUB22" s="14"/>
      <c r="BUC22" s="4"/>
      <c r="BUD22" s="3"/>
      <c r="BUE22" s="3"/>
      <c r="BUF22" s="15"/>
      <c r="BUG22" s="14"/>
      <c r="BUH22" s="4"/>
      <c r="BUI22" s="3"/>
      <c r="BUJ22" s="3"/>
      <c r="BUK22" s="15"/>
      <c r="BUL22" s="14"/>
      <c r="BUM22" s="4"/>
      <c r="BUN22" s="3"/>
      <c r="BUO22" s="3"/>
      <c r="BUP22" s="15"/>
      <c r="BUQ22" s="14"/>
      <c r="BUR22" s="4"/>
      <c r="BUS22" s="3"/>
      <c r="BUT22" s="3"/>
      <c r="BUU22" s="15"/>
      <c r="BUV22" s="14"/>
      <c r="BUW22" s="4"/>
      <c r="BUX22" s="3"/>
      <c r="BUY22" s="3"/>
      <c r="BUZ22" s="15"/>
      <c r="BVA22" s="14"/>
      <c r="BVB22" s="4"/>
      <c r="BVC22" s="3"/>
      <c r="BVD22" s="3"/>
      <c r="BVE22" s="15"/>
      <c r="BVF22" s="14"/>
      <c r="BVG22" s="4"/>
      <c r="BVH22" s="3"/>
      <c r="BVI22" s="3"/>
      <c r="BVJ22" s="15"/>
      <c r="BVK22" s="14"/>
      <c r="BVL22" s="4"/>
      <c r="BVM22" s="3"/>
      <c r="BVN22" s="3"/>
      <c r="BVO22" s="15"/>
      <c r="BVP22" s="14"/>
      <c r="BVQ22" s="4"/>
      <c r="BVR22" s="3"/>
      <c r="BVS22" s="3"/>
      <c r="BVT22" s="15"/>
      <c r="BVU22" s="14"/>
      <c r="BVV22" s="4"/>
      <c r="BVW22" s="3"/>
      <c r="BVX22" s="3"/>
      <c r="BVY22" s="15"/>
      <c r="BVZ22" s="14"/>
      <c r="BWA22" s="4"/>
      <c r="BWB22" s="3"/>
      <c r="BWC22" s="3"/>
      <c r="BWD22" s="15"/>
      <c r="BWE22" s="14"/>
      <c r="BWF22" s="4"/>
      <c r="BWG22" s="3"/>
      <c r="BWH22" s="3"/>
      <c r="BWI22" s="15"/>
      <c r="BWJ22" s="14"/>
      <c r="BWK22" s="4"/>
      <c r="BWL22" s="3"/>
      <c r="BWM22" s="3"/>
      <c r="BWN22" s="15"/>
      <c r="BWO22" s="14"/>
      <c r="BWP22" s="4"/>
      <c r="BWQ22" s="3"/>
      <c r="BWR22" s="3"/>
      <c r="BWS22" s="15"/>
      <c r="BWT22" s="14"/>
      <c r="BWU22" s="4"/>
      <c r="BWV22" s="3"/>
      <c r="BWW22" s="3"/>
      <c r="BWX22" s="15"/>
      <c r="BWY22" s="14"/>
      <c r="BWZ22" s="4"/>
      <c r="BXA22" s="3"/>
      <c r="BXB22" s="3"/>
      <c r="BXC22" s="15"/>
      <c r="BXD22" s="14"/>
      <c r="BXE22" s="4"/>
      <c r="BXF22" s="3"/>
      <c r="BXG22" s="3"/>
      <c r="BXH22" s="15"/>
      <c r="BXI22" s="14"/>
      <c r="BXJ22" s="4"/>
      <c r="BXK22" s="3"/>
      <c r="BXL22" s="3"/>
      <c r="BXM22" s="15"/>
      <c r="BXN22" s="14"/>
      <c r="BXO22" s="4"/>
      <c r="BXP22" s="3"/>
      <c r="BXQ22" s="3"/>
      <c r="BXR22" s="15"/>
      <c r="BXS22" s="14"/>
      <c r="BXT22" s="4"/>
      <c r="BXU22" s="3"/>
      <c r="BXV22" s="3"/>
      <c r="BXW22" s="15"/>
      <c r="BXX22" s="14"/>
      <c r="BXY22" s="4"/>
      <c r="BXZ22" s="3"/>
      <c r="BYA22" s="3"/>
      <c r="BYB22" s="15"/>
      <c r="BYC22" s="14"/>
      <c r="BYD22" s="4"/>
      <c r="BYE22" s="3"/>
      <c r="BYF22" s="3"/>
      <c r="BYG22" s="15"/>
      <c r="BYH22" s="14"/>
      <c r="BYI22" s="4"/>
      <c r="BYJ22" s="3"/>
      <c r="BYK22" s="3"/>
      <c r="BYL22" s="15"/>
      <c r="BYM22" s="14"/>
      <c r="BYN22" s="4"/>
      <c r="BYO22" s="3"/>
      <c r="BYP22" s="3"/>
      <c r="BYQ22" s="15"/>
      <c r="BYR22" s="14"/>
      <c r="BYS22" s="4"/>
      <c r="BYT22" s="3"/>
      <c r="BYU22" s="3"/>
      <c r="BYV22" s="15"/>
      <c r="BYW22" s="14"/>
      <c r="BYX22" s="4"/>
      <c r="BYY22" s="3"/>
      <c r="BYZ22" s="3"/>
      <c r="BZA22" s="15"/>
      <c r="BZB22" s="14"/>
      <c r="BZC22" s="4"/>
      <c r="BZD22" s="3"/>
      <c r="BZE22" s="3"/>
      <c r="BZF22" s="15"/>
      <c r="BZG22" s="14"/>
      <c r="BZH22" s="4"/>
      <c r="BZI22" s="3"/>
      <c r="BZJ22" s="3"/>
      <c r="BZK22" s="15"/>
      <c r="BZL22" s="14"/>
      <c r="BZM22" s="4"/>
      <c r="BZN22" s="3"/>
      <c r="BZO22" s="3"/>
      <c r="BZP22" s="15"/>
      <c r="BZQ22" s="14"/>
      <c r="BZR22" s="4"/>
      <c r="BZS22" s="3"/>
      <c r="BZT22" s="3"/>
      <c r="BZU22" s="15"/>
      <c r="BZV22" s="14"/>
      <c r="BZW22" s="4"/>
      <c r="BZX22" s="3"/>
      <c r="BZY22" s="3"/>
      <c r="BZZ22" s="15"/>
      <c r="CAA22" s="14"/>
      <c r="CAB22" s="4"/>
      <c r="CAC22" s="3"/>
      <c r="CAD22" s="3"/>
      <c r="CAE22" s="15"/>
      <c r="CAF22" s="14"/>
      <c r="CAG22" s="4"/>
      <c r="CAH22" s="3"/>
      <c r="CAI22" s="3"/>
      <c r="CAJ22" s="15"/>
      <c r="CAK22" s="14"/>
      <c r="CAL22" s="4"/>
      <c r="CAM22" s="3"/>
      <c r="CAN22" s="3"/>
      <c r="CAO22" s="15"/>
      <c r="CAP22" s="14"/>
      <c r="CAQ22" s="4"/>
      <c r="CAR22" s="3"/>
      <c r="CAS22" s="3"/>
      <c r="CAT22" s="15"/>
      <c r="CAU22" s="14"/>
      <c r="CAV22" s="4"/>
      <c r="CAW22" s="3"/>
      <c r="CAX22" s="3"/>
      <c r="CAY22" s="15"/>
      <c r="CAZ22" s="14"/>
      <c r="CBA22" s="4"/>
      <c r="CBB22" s="3"/>
      <c r="CBC22" s="3"/>
      <c r="CBD22" s="15"/>
      <c r="CBE22" s="14"/>
      <c r="CBF22" s="4"/>
      <c r="CBG22" s="3"/>
      <c r="CBH22" s="3"/>
      <c r="CBI22" s="15"/>
      <c r="CBJ22" s="14"/>
      <c r="CBK22" s="4"/>
      <c r="CBL22" s="3"/>
      <c r="CBM22" s="3"/>
      <c r="CBN22" s="15"/>
      <c r="CBO22" s="14"/>
      <c r="CBP22" s="4"/>
      <c r="CBQ22" s="3"/>
      <c r="CBR22" s="3"/>
      <c r="CBS22" s="15"/>
      <c r="CBT22" s="14"/>
      <c r="CBU22" s="4"/>
      <c r="CBV22" s="3"/>
      <c r="CBW22" s="3"/>
      <c r="CBX22" s="15"/>
      <c r="CBY22" s="14"/>
      <c r="CBZ22" s="4"/>
      <c r="CCA22" s="3"/>
      <c r="CCB22" s="3"/>
      <c r="CCC22" s="15"/>
      <c r="CCD22" s="14"/>
      <c r="CCE22" s="4"/>
      <c r="CCF22" s="3"/>
      <c r="CCG22" s="3"/>
      <c r="CCH22" s="15"/>
      <c r="CCI22" s="14"/>
      <c r="CCJ22" s="4"/>
      <c r="CCK22" s="3"/>
      <c r="CCL22" s="3"/>
      <c r="CCM22" s="15"/>
      <c r="CCN22" s="14"/>
      <c r="CCO22" s="4"/>
      <c r="CCP22" s="3"/>
      <c r="CCQ22" s="3"/>
      <c r="CCR22" s="15"/>
      <c r="CCS22" s="14"/>
      <c r="CCT22" s="4"/>
      <c r="CCU22" s="3"/>
      <c r="CCV22" s="3"/>
      <c r="CCW22" s="15"/>
      <c r="CCX22" s="14"/>
      <c r="CCY22" s="4"/>
      <c r="CCZ22" s="3"/>
      <c r="CDA22" s="3"/>
      <c r="CDB22" s="15"/>
      <c r="CDC22" s="14"/>
      <c r="CDD22" s="4"/>
      <c r="CDE22" s="3"/>
      <c r="CDF22" s="3"/>
      <c r="CDG22" s="15"/>
      <c r="CDH22" s="14"/>
      <c r="CDI22" s="4"/>
      <c r="CDJ22" s="3"/>
      <c r="CDK22" s="3"/>
      <c r="CDL22" s="15"/>
      <c r="CDM22" s="14"/>
      <c r="CDN22" s="4"/>
      <c r="CDO22" s="3"/>
      <c r="CDP22" s="3"/>
      <c r="CDQ22" s="15"/>
      <c r="CDR22" s="14"/>
      <c r="CDS22" s="4"/>
      <c r="CDT22" s="3"/>
      <c r="CDU22" s="3"/>
      <c r="CDV22" s="15"/>
      <c r="CDW22" s="14"/>
      <c r="CDX22" s="4"/>
      <c r="CDY22" s="3"/>
      <c r="CDZ22" s="3"/>
      <c r="CEA22" s="15"/>
      <c r="CEB22" s="14"/>
      <c r="CEC22" s="4"/>
      <c r="CED22" s="3"/>
      <c r="CEE22" s="3"/>
      <c r="CEF22" s="15"/>
      <c r="CEG22" s="14"/>
      <c r="CEH22" s="4"/>
      <c r="CEI22" s="3"/>
      <c r="CEJ22" s="3"/>
      <c r="CEK22" s="15"/>
      <c r="CEL22" s="14"/>
      <c r="CEM22" s="4"/>
      <c r="CEN22" s="3"/>
      <c r="CEO22" s="3"/>
      <c r="CEP22" s="15"/>
      <c r="CEQ22" s="14"/>
      <c r="CER22" s="4"/>
      <c r="CES22" s="3"/>
      <c r="CET22" s="3"/>
      <c r="CEU22" s="15"/>
      <c r="CEV22" s="14"/>
      <c r="CEW22" s="4"/>
      <c r="CEX22" s="3"/>
      <c r="CEY22" s="3"/>
      <c r="CEZ22" s="15"/>
      <c r="CFA22" s="14"/>
      <c r="CFB22" s="4"/>
      <c r="CFC22" s="3"/>
      <c r="CFD22" s="3"/>
      <c r="CFE22" s="15"/>
      <c r="CFF22" s="14"/>
      <c r="CFG22" s="4"/>
      <c r="CFH22" s="3"/>
      <c r="CFI22" s="3"/>
      <c r="CFJ22" s="15"/>
      <c r="CFK22" s="14"/>
      <c r="CFL22" s="4"/>
      <c r="CFM22" s="3"/>
      <c r="CFN22" s="3"/>
      <c r="CFO22" s="15"/>
      <c r="CFP22" s="14"/>
      <c r="CFQ22" s="4"/>
      <c r="CFR22" s="3"/>
      <c r="CFS22" s="3"/>
      <c r="CFT22" s="15"/>
      <c r="CFU22" s="14"/>
      <c r="CFV22" s="4"/>
      <c r="CFW22" s="3"/>
      <c r="CFX22" s="3"/>
      <c r="CFY22" s="15"/>
      <c r="CFZ22" s="14"/>
      <c r="CGA22" s="4"/>
      <c r="CGB22" s="3"/>
      <c r="CGC22" s="3"/>
      <c r="CGD22" s="15"/>
      <c r="CGE22" s="14"/>
      <c r="CGF22" s="4"/>
      <c r="CGG22" s="3"/>
      <c r="CGH22" s="3"/>
      <c r="CGI22" s="15"/>
      <c r="CGJ22" s="14"/>
      <c r="CGK22" s="4"/>
      <c r="CGL22" s="3"/>
      <c r="CGM22" s="3"/>
      <c r="CGN22" s="15"/>
      <c r="CGO22" s="14"/>
      <c r="CGP22" s="4"/>
      <c r="CGQ22" s="3"/>
      <c r="CGR22" s="3"/>
      <c r="CGS22" s="15"/>
      <c r="CGT22" s="14"/>
      <c r="CGU22" s="4"/>
      <c r="CGV22" s="3"/>
      <c r="CGW22" s="3"/>
      <c r="CGX22" s="15"/>
      <c r="CGY22" s="14"/>
      <c r="CGZ22" s="4"/>
      <c r="CHA22" s="3"/>
      <c r="CHB22" s="3"/>
      <c r="CHC22" s="15"/>
      <c r="CHD22" s="14"/>
      <c r="CHE22" s="4"/>
      <c r="CHF22" s="3"/>
      <c r="CHG22" s="3"/>
      <c r="CHH22" s="15"/>
      <c r="CHI22" s="14"/>
      <c r="CHJ22" s="4"/>
      <c r="CHK22" s="3"/>
      <c r="CHL22" s="3"/>
      <c r="CHM22" s="15"/>
      <c r="CHN22" s="14"/>
      <c r="CHO22" s="4"/>
      <c r="CHP22" s="3"/>
      <c r="CHQ22" s="3"/>
      <c r="CHR22" s="15"/>
      <c r="CHS22" s="14"/>
      <c r="CHT22" s="4"/>
      <c r="CHU22" s="3"/>
      <c r="CHV22" s="3"/>
      <c r="CHW22" s="15"/>
      <c r="CHX22" s="14"/>
      <c r="CHY22" s="4"/>
      <c r="CHZ22" s="3"/>
      <c r="CIA22" s="3"/>
      <c r="CIB22" s="15"/>
      <c r="CIC22" s="14"/>
      <c r="CID22" s="4"/>
      <c r="CIE22" s="3"/>
      <c r="CIF22" s="3"/>
      <c r="CIG22" s="15"/>
      <c r="CIH22" s="14"/>
      <c r="CII22" s="4"/>
      <c r="CIJ22" s="3"/>
      <c r="CIK22" s="3"/>
      <c r="CIL22" s="15"/>
      <c r="CIM22" s="14"/>
      <c r="CIN22" s="4"/>
      <c r="CIO22" s="3"/>
      <c r="CIP22" s="3"/>
      <c r="CIQ22" s="15"/>
      <c r="CIR22" s="14"/>
      <c r="CIS22" s="4"/>
      <c r="CIT22" s="3"/>
      <c r="CIU22" s="3"/>
      <c r="CIV22" s="15"/>
      <c r="CIW22" s="14"/>
      <c r="CIX22" s="4"/>
      <c r="CIY22" s="3"/>
      <c r="CIZ22" s="3"/>
      <c r="CJA22" s="15"/>
      <c r="CJB22" s="14"/>
      <c r="CJC22" s="4"/>
      <c r="CJD22" s="3"/>
      <c r="CJE22" s="3"/>
      <c r="CJF22" s="15"/>
      <c r="CJG22" s="14"/>
      <c r="CJH22" s="4"/>
      <c r="CJI22" s="3"/>
      <c r="CJJ22" s="3"/>
      <c r="CJK22" s="15"/>
      <c r="CJL22" s="14"/>
      <c r="CJM22" s="4"/>
      <c r="CJN22" s="3"/>
      <c r="CJO22" s="3"/>
      <c r="CJP22" s="15"/>
      <c r="CJQ22" s="14"/>
      <c r="CJR22" s="4"/>
      <c r="CJS22" s="3"/>
      <c r="CJT22" s="3"/>
      <c r="CJU22" s="15"/>
      <c r="CJV22" s="14"/>
      <c r="CJW22" s="4"/>
      <c r="CJX22" s="3"/>
      <c r="CJY22" s="3"/>
      <c r="CJZ22" s="15"/>
      <c r="CKA22" s="14"/>
      <c r="CKB22" s="4"/>
      <c r="CKC22" s="3"/>
      <c r="CKD22" s="3"/>
      <c r="CKE22" s="15"/>
      <c r="CKF22" s="14"/>
      <c r="CKG22" s="4"/>
      <c r="CKH22" s="3"/>
      <c r="CKI22" s="3"/>
      <c r="CKJ22" s="15"/>
      <c r="CKK22" s="14"/>
      <c r="CKL22" s="4"/>
      <c r="CKM22" s="3"/>
      <c r="CKN22" s="3"/>
      <c r="CKO22" s="15"/>
      <c r="CKP22" s="14"/>
      <c r="CKQ22" s="4"/>
      <c r="CKR22" s="3"/>
      <c r="CKS22" s="3"/>
      <c r="CKT22" s="15"/>
      <c r="CKU22" s="14"/>
      <c r="CKV22" s="4"/>
      <c r="CKW22" s="3"/>
      <c r="CKX22" s="3"/>
      <c r="CKY22" s="15"/>
      <c r="CKZ22" s="14"/>
      <c r="CLA22" s="4"/>
      <c r="CLB22" s="3"/>
      <c r="CLC22" s="3"/>
      <c r="CLD22" s="15"/>
      <c r="CLE22" s="14"/>
      <c r="CLF22" s="4"/>
      <c r="CLG22" s="3"/>
      <c r="CLH22" s="3"/>
      <c r="CLI22" s="15"/>
      <c r="CLJ22" s="14"/>
      <c r="CLK22" s="4"/>
      <c r="CLL22" s="3"/>
      <c r="CLM22" s="3"/>
      <c r="CLN22" s="15"/>
      <c r="CLO22" s="14"/>
      <c r="CLP22" s="4"/>
      <c r="CLQ22" s="3"/>
      <c r="CLR22" s="3"/>
      <c r="CLS22" s="15"/>
      <c r="CLT22" s="14"/>
      <c r="CLU22" s="4"/>
      <c r="CLV22" s="3"/>
      <c r="CLW22" s="3"/>
      <c r="CLX22" s="15"/>
      <c r="CLY22" s="14"/>
      <c r="CLZ22" s="4"/>
      <c r="CMA22" s="3"/>
      <c r="CMB22" s="3"/>
      <c r="CMC22" s="15"/>
      <c r="CMD22" s="14"/>
      <c r="CME22" s="4"/>
      <c r="CMF22" s="3"/>
      <c r="CMG22" s="3"/>
      <c r="CMH22" s="15"/>
      <c r="CMI22" s="14"/>
      <c r="CMJ22" s="4"/>
      <c r="CMK22" s="3"/>
      <c r="CML22" s="3"/>
      <c r="CMM22" s="15"/>
      <c r="CMN22" s="14"/>
      <c r="CMO22" s="4"/>
      <c r="CMP22" s="3"/>
      <c r="CMQ22" s="3"/>
      <c r="CMR22" s="15"/>
      <c r="CMS22" s="14"/>
      <c r="CMT22" s="4"/>
      <c r="CMU22" s="3"/>
      <c r="CMV22" s="3"/>
      <c r="CMW22" s="15"/>
      <c r="CMX22" s="14"/>
      <c r="CMY22" s="4"/>
      <c r="CMZ22" s="3"/>
      <c r="CNA22" s="3"/>
      <c r="CNB22" s="15"/>
      <c r="CNC22" s="14"/>
      <c r="CND22" s="4"/>
      <c r="CNE22" s="3"/>
      <c r="CNF22" s="3"/>
      <c r="CNG22" s="15"/>
      <c r="CNH22" s="14"/>
      <c r="CNI22" s="4"/>
      <c r="CNJ22" s="3"/>
      <c r="CNK22" s="3"/>
      <c r="CNL22" s="15"/>
      <c r="CNM22" s="14"/>
      <c r="CNN22" s="4"/>
      <c r="CNO22" s="3"/>
      <c r="CNP22" s="3"/>
      <c r="CNQ22" s="15"/>
      <c r="CNR22" s="14"/>
      <c r="CNS22" s="4"/>
      <c r="CNT22" s="3"/>
      <c r="CNU22" s="3"/>
      <c r="CNV22" s="15"/>
      <c r="CNW22" s="14"/>
      <c r="CNX22" s="4"/>
      <c r="CNY22" s="3"/>
      <c r="CNZ22" s="3"/>
      <c r="COA22" s="15"/>
      <c r="COB22" s="14"/>
      <c r="COC22" s="4"/>
      <c r="COD22" s="3"/>
      <c r="COE22" s="3"/>
      <c r="COF22" s="15"/>
      <c r="COG22" s="14"/>
      <c r="COH22" s="4"/>
      <c r="COI22" s="3"/>
      <c r="COJ22" s="3"/>
      <c r="COK22" s="15"/>
      <c r="COL22" s="14"/>
      <c r="COM22" s="4"/>
      <c r="CON22" s="3"/>
      <c r="COO22" s="3"/>
      <c r="COP22" s="15"/>
      <c r="COQ22" s="14"/>
      <c r="COR22" s="4"/>
      <c r="COS22" s="3"/>
      <c r="COT22" s="3"/>
      <c r="COU22" s="15"/>
      <c r="COV22" s="14"/>
      <c r="COW22" s="4"/>
      <c r="COX22" s="3"/>
      <c r="COY22" s="3"/>
      <c r="COZ22" s="15"/>
      <c r="CPA22" s="14"/>
      <c r="CPB22" s="4"/>
      <c r="CPC22" s="3"/>
      <c r="CPD22" s="3"/>
      <c r="CPE22" s="15"/>
      <c r="CPF22" s="14"/>
      <c r="CPG22" s="4"/>
      <c r="CPH22" s="3"/>
      <c r="CPI22" s="3"/>
      <c r="CPJ22" s="15"/>
      <c r="CPK22" s="14"/>
      <c r="CPL22" s="4"/>
      <c r="CPM22" s="3"/>
      <c r="CPN22" s="3"/>
      <c r="CPO22" s="15"/>
      <c r="CPP22" s="14"/>
      <c r="CPQ22" s="4"/>
      <c r="CPR22" s="3"/>
      <c r="CPS22" s="3"/>
      <c r="CPT22" s="15"/>
      <c r="CPU22" s="14"/>
      <c r="CPV22" s="4"/>
      <c r="CPW22" s="3"/>
      <c r="CPX22" s="3"/>
      <c r="CPY22" s="15"/>
      <c r="CPZ22" s="14"/>
      <c r="CQA22" s="4"/>
      <c r="CQB22" s="3"/>
      <c r="CQC22" s="3"/>
      <c r="CQD22" s="15"/>
      <c r="CQE22" s="14"/>
      <c r="CQF22" s="4"/>
      <c r="CQG22" s="3"/>
      <c r="CQH22" s="3"/>
      <c r="CQI22" s="15"/>
      <c r="CQJ22" s="14"/>
      <c r="CQK22" s="4"/>
      <c r="CQL22" s="3"/>
      <c r="CQM22" s="3"/>
      <c r="CQN22" s="15"/>
      <c r="CQO22" s="14"/>
      <c r="CQP22" s="4"/>
      <c r="CQQ22" s="3"/>
      <c r="CQR22" s="3"/>
      <c r="CQS22" s="15"/>
      <c r="CQT22" s="14"/>
      <c r="CQU22" s="4"/>
      <c r="CQV22" s="3"/>
      <c r="CQW22" s="3"/>
      <c r="CQX22" s="15"/>
      <c r="CQY22" s="14"/>
      <c r="CQZ22" s="4"/>
      <c r="CRA22" s="3"/>
      <c r="CRB22" s="3"/>
      <c r="CRC22" s="15"/>
      <c r="CRD22" s="14"/>
      <c r="CRE22" s="4"/>
      <c r="CRF22" s="3"/>
      <c r="CRG22" s="3"/>
      <c r="CRH22" s="15"/>
      <c r="CRI22" s="14"/>
      <c r="CRJ22" s="4"/>
      <c r="CRK22" s="3"/>
      <c r="CRL22" s="3"/>
      <c r="CRM22" s="15"/>
      <c r="CRN22" s="14"/>
      <c r="CRO22" s="4"/>
      <c r="CRP22" s="3"/>
      <c r="CRQ22" s="3"/>
      <c r="CRR22" s="15"/>
      <c r="CRS22" s="14"/>
      <c r="CRT22" s="4"/>
      <c r="CRU22" s="3"/>
      <c r="CRV22" s="3"/>
      <c r="CRW22" s="15"/>
      <c r="CRX22" s="14"/>
      <c r="CRY22" s="4"/>
      <c r="CRZ22" s="3"/>
      <c r="CSA22" s="3"/>
      <c r="CSB22" s="15"/>
      <c r="CSC22" s="14"/>
      <c r="CSD22" s="4"/>
      <c r="CSE22" s="3"/>
      <c r="CSF22" s="3"/>
      <c r="CSG22" s="15"/>
      <c r="CSH22" s="14"/>
      <c r="CSI22" s="4"/>
      <c r="CSJ22" s="3"/>
      <c r="CSK22" s="3"/>
      <c r="CSL22" s="15"/>
      <c r="CSM22" s="14"/>
      <c r="CSN22" s="4"/>
      <c r="CSO22" s="3"/>
      <c r="CSP22" s="3"/>
      <c r="CSQ22" s="15"/>
      <c r="CSR22" s="14"/>
      <c r="CSS22" s="4"/>
      <c r="CST22" s="3"/>
      <c r="CSU22" s="3"/>
      <c r="CSV22" s="15"/>
      <c r="CSW22" s="14"/>
      <c r="CSX22" s="4"/>
      <c r="CSY22" s="3"/>
      <c r="CSZ22" s="3"/>
      <c r="CTA22" s="15"/>
      <c r="CTB22" s="14"/>
      <c r="CTC22" s="4"/>
      <c r="CTD22" s="3"/>
      <c r="CTE22" s="3"/>
      <c r="CTF22" s="15"/>
      <c r="CTG22" s="14"/>
      <c r="CTH22" s="4"/>
      <c r="CTI22" s="3"/>
      <c r="CTJ22" s="3"/>
      <c r="CTK22" s="15"/>
      <c r="CTL22" s="14"/>
      <c r="CTM22" s="4"/>
      <c r="CTN22" s="3"/>
      <c r="CTO22" s="3"/>
      <c r="CTP22" s="15"/>
      <c r="CTQ22" s="14"/>
      <c r="CTR22" s="4"/>
      <c r="CTS22" s="3"/>
      <c r="CTT22" s="3"/>
      <c r="CTU22" s="15"/>
      <c r="CTV22" s="14"/>
      <c r="CTW22" s="4"/>
      <c r="CTX22" s="3"/>
      <c r="CTY22" s="3"/>
      <c r="CTZ22" s="15"/>
      <c r="CUA22" s="14"/>
      <c r="CUB22" s="4"/>
      <c r="CUC22" s="3"/>
      <c r="CUD22" s="3"/>
      <c r="CUE22" s="15"/>
      <c r="CUF22" s="14"/>
      <c r="CUG22" s="4"/>
      <c r="CUH22" s="3"/>
      <c r="CUI22" s="3"/>
      <c r="CUJ22" s="15"/>
      <c r="CUK22" s="14"/>
      <c r="CUL22" s="4"/>
      <c r="CUM22" s="3"/>
      <c r="CUN22" s="3"/>
      <c r="CUO22" s="15"/>
      <c r="CUP22" s="14"/>
      <c r="CUQ22" s="4"/>
      <c r="CUR22" s="3"/>
      <c r="CUS22" s="3"/>
      <c r="CUT22" s="15"/>
      <c r="CUU22" s="14"/>
      <c r="CUV22" s="4"/>
      <c r="CUW22" s="3"/>
      <c r="CUX22" s="3"/>
      <c r="CUY22" s="15"/>
      <c r="CUZ22" s="14"/>
      <c r="CVA22" s="4"/>
      <c r="CVB22" s="3"/>
      <c r="CVC22" s="3"/>
      <c r="CVD22" s="15"/>
      <c r="CVE22" s="14"/>
      <c r="CVF22" s="4"/>
      <c r="CVG22" s="3"/>
      <c r="CVH22" s="3"/>
      <c r="CVI22" s="15"/>
      <c r="CVJ22" s="14"/>
      <c r="CVK22" s="4"/>
      <c r="CVL22" s="3"/>
      <c r="CVM22" s="3"/>
      <c r="CVN22" s="15"/>
      <c r="CVO22" s="14"/>
      <c r="CVP22" s="4"/>
      <c r="CVQ22" s="3"/>
      <c r="CVR22" s="3"/>
      <c r="CVS22" s="15"/>
      <c r="CVT22" s="14"/>
      <c r="CVU22" s="4"/>
      <c r="CVV22" s="3"/>
      <c r="CVW22" s="3"/>
      <c r="CVX22" s="15"/>
      <c r="CVY22" s="14"/>
      <c r="CVZ22" s="4"/>
      <c r="CWA22" s="3"/>
      <c r="CWB22" s="3"/>
      <c r="CWC22" s="15"/>
      <c r="CWD22" s="14"/>
      <c r="CWE22" s="4"/>
      <c r="CWF22" s="3"/>
      <c r="CWG22" s="3"/>
      <c r="CWH22" s="15"/>
      <c r="CWI22" s="14"/>
      <c r="CWJ22" s="4"/>
      <c r="CWK22" s="3"/>
      <c r="CWL22" s="3"/>
      <c r="CWM22" s="15"/>
      <c r="CWN22" s="14"/>
      <c r="CWO22" s="4"/>
      <c r="CWP22" s="3"/>
      <c r="CWQ22" s="3"/>
      <c r="CWR22" s="15"/>
      <c r="CWS22" s="14"/>
      <c r="CWT22" s="4"/>
      <c r="CWU22" s="3"/>
      <c r="CWV22" s="3"/>
      <c r="CWW22" s="15"/>
      <c r="CWX22" s="14"/>
      <c r="CWY22" s="4"/>
      <c r="CWZ22" s="3"/>
      <c r="CXA22" s="3"/>
      <c r="CXB22" s="15"/>
      <c r="CXC22" s="14"/>
      <c r="CXD22" s="4"/>
      <c r="CXE22" s="3"/>
      <c r="CXF22" s="3"/>
      <c r="CXG22" s="15"/>
      <c r="CXH22" s="14"/>
      <c r="CXI22" s="4"/>
      <c r="CXJ22" s="3"/>
      <c r="CXK22" s="3"/>
      <c r="CXL22" s="15"/>
      <c r="CXM22" s="14"/>
      <c r="CXN22" s="4"/>
      <c r="CXO22" s="3"/>
      <c r="CXP22" s="3"/>
      <c r="CXQ22" s="15"/>
      <c r="CXR22" s="14"/>
      <c r="CXS22" s="4"/>
      <c r="CXT22" s="3"/>
      <c r="CXU22" s="3"/>
      <c r="CXV22" s="15"/>
      <c r="CXW22" s="14"/>
      <c r="CXX22" s="4"/>
      <c r="CXY22" s="3"/>
      <c r="CXZ22" s="3"/>
      <c r="CYA22" s="15"/>
      <c r="CYB22" s="14"/>
      <c r="CYC22" s="4"/>
      <c r="CYD22" s="3"/>
      <c r="CYE22" s="3"/>
      <c r="CYF22" s="15"/>
      <c r="CYG22" s="14"/>
      <c r="CYH22" s="4"/>
      <c r="CYI22" s="3"/>
      <c r="CYJ22" s="3"/>
      <c r="CYK22" s="15"/>
      <c r="CYL22" s="14"/>
      <c r="CYM22" s="4"/>
      <c r="CYN22" s="3"/>
      <c r="CYO22" s="3"/>
      <c r="CYP22" s="15"/>
      <c r="CYQ22" s="14"/>
      <c r="CYR22" s="4"/>
      <c r="CYS22" s="3"/>
      <c r="CYT22" s="3"/>
      <c r="CYU22" s="15"/>
      <c r="CYV22" s="14"/>
      <c r="CYW22" s="4"/>
      <c r="CYX22" s="3"/>
      <c r="CYY22" s="3"/>
      <c r="CYZ22" s="15"/>
      <c r="CZA22" s="14"/>
      <c r="CZB22" s="4"/>
      <c r="CZC22" s="3"/>
      <c r="CZD22" s="3"/>
      <c r="CZE22" s="15"/>
      <c r="CZF22" s="14"/>
      <c r="CZG22" s="4"/>
      <c r="CZH22" s="3"/>
      <c r="CZI22" s="3"/>
      <c r="CZJ22" s="15"/>
      <c r="CZK22" s="14"/>
      <c r="CZL22" s="4"/>
      <c r="CZM22" s="3"/>
      <c r="CZN22" s="3"/>
      <c r="CZO22" s="15"/>
      <c r="CZP22" s="14"/>
      <c r="CZQ22" s="4"/>
      <c r="CZR22" s="3"/>
      <c r="CZS22" s="3"/>
      <c r="CZT22" s="15"/>
      <c r="CZU22" s="14"/>
      <c r="CZV22" s="4"/>
      <c r="CZW22" s="3"/>
      <c r="CZX22" s="3"/>
      <c r="CZY22" s="15"/>
      <c r="CZZ22" s="14"/>
      <c r="DAA22" s="4"/>
      <c r="DAB22" s="3"/>
      <c r="DAC22" s="3"/>
      <c r="DAD22" s="15"/>
      <c r="DAE22" s="14"/>
      <c r="DAF22" s="4"/>
      <c r="DAG22" s="3"/>
      <c r="DAH22" s="3"/>
      <c r="DAI22" s="15"/>
      <c r="DAJ22" s="14"/>
      <c r="DAK22" s="4"/>
      <c r="DAL22" s="3"/>
      <c r="DAM22" s="3"/>
      <c r="DAN22" s="15"/>
      <c r="DAO22" s="14"/>
      <c r="DAP22" s="4"/>
      <c r="DAQ22" s="3"/>
      <c r="DAR22" s="3"/>
      <c r="DAS22" s="15"/>
      <c r="DAT22" s="14"/>
      <c r="DAU22" s="4"/>
      <c r="DAV22" s="3"/>
      <c r="DAW22" s="3"/>
      <c r="DAX22" s="15"/>
      <c r="DAY22" s="14"/>
      <c r="DAZ22" s="4"/>
      <c r="DBA22" s="3"/>
      <c r="DBB22" s="3"/>
      <c r="DBC22" s="15"/>
      <c r="DBD22" s="14"/>
      <c r="DBE22" s="4"/>
      <c r="DBF22" s="3"/>
      <c r="DBG22" s="3"/>
      <c r="DBH22" s="15"/>
      <c r="DBI22" s="14"/>
      <c r="DBJ22" s="4"/>
      <c r="DBK22" s="3"/>
      <c r="DBL22" s="3"/>
      <c r="DBM22" s="15"/>
      <c r="DBN22" s="14"/>
      <c r="DBO22" s="4"/>
      <c r="DBP22" s="3"/>
      <c r="DBQ22" s="3"/>
      <c r="DBR22" s="15"/>
      <c r="DBS22" s="14"/>
      <c r="DBT22" s="4"/>
      <c r="DBU22" s="3"/>
      <c r="DBV22" s="3"/>
      <c r="DBW22" s="15"/>
      <c r="DBX22" s="14"/>
      <c r="DBY22" s="4"/>
      <c r="DBZ22" s="3"/>
      <c r="DCA22" s="3"/>
      <c r="DCB22" s="15"/>
      <c r="DCC22" s="14"/>
      <c r="DCD22" s="4"/>
      <c r="DCE22" s="3"/>
      <c r="DCF22" s="3"/>
      <c r="DCG22" s="15"/>
      <c r="DCH22" s="14"/>
      <c r="DCI22" s="4"/>
      <c r="DCJ22" s="3"/>
      <c r="DCK22" s="3"/>
      <c r="DCL22" s="15"/>
      <c r="DCM22" s="14"/>
      <c r="DCN22" s="4"/>
      <c r="DCO22" s="3"/>
      <c r="DCP22" s="3"/>
      <c r="DCQ22" s="15"/>
      <c r="DCR22" s="14"/>
      <c r="DCS22" s="4"/>
      <c r="DCT22" s="3"/>
      <c r="DCU22" s="3"/>
      <c r="DCV22" s="15"/>
      <c r="DCW22" s="14"/>
      <c r="DCX22" s="4"/>
      <c r="DCY22" s="3"/>
      <c r="DCZ22" s="3"/>
      <c r="DDA22" s="15"/>
      <c r="DDB22" s="14"/>
      <c r="DDC22" s="4"/>
      <c r="DDD22" s="3"/>
      <c r="DDE22" s="3"/>
      <c r="DDF22" s="15"/>
      <c r="DDG22" s="14"/>
      <c r="DDH22" s="4"/>
      <c r="DDI22" s="3"/>
      <c r="DDJ22" s="3"/>
      <c r="DDK22" s="15"/>
      <c r="DDL22" s="14"/>
      <c r="DDM22" s="4"/>
      <c r="DDN22" s="3"/>
      <c r="DDO22" s="3"/>
      <c r="DDP22" s="15"/>
      <c r="DDQ22" s="14"/>
      <c r="DDR22" s="4"/>
      <c r="DDS22" s="3"/>
      <c r="DDT22" s="3"/>
      <c r="DDU22" s="15"/>
      <c r="DDV22" s="14"/>
      <c r="DDW22" s="4"/>
      <c r="DDX22" s="3"/>
      <c r="DDY22" s="3"/>
      <c r="DDZ22" s="15"/>
      <c r="DEA22" s="14"/>
      <c r="DEB22" s="4"/>
      <c r="DEC22" s="3"/>
      <c r="DED22" s="3"/>
      <c r="DEE22" s="15"/>
      <c r="DEF22" s="14"/>
      <c r="DEG22" s="4"/>
      <c r="DEH22" s="3"/>
      <c r="DEI22" s="3"/>
      <c r="DEJ22" s="15"/>
      <c r="DEK22" s="14"/>
      <c r="DEL22" s="4"/>
      <c r="DEM22" s="3"/>
      <c r="DEN22" s="3"/>
      <c r="DEO22" s="15"/>
      <c r="DEP22" s="14"/>
      <c r="DEQ22" s="4"/>
      <c r="DER22" s="3"/>
      <c r="DES22" s="3"/>
      <c r="DET22" s="15"/>
      <c r="DEU22" s="14"/>
      <c r="DEV22" s="4"/>
      <c r="DEW22" s="3"/>
      <c r="DEX22" s="3"/>
      <c r="DEY22" s="15"/>
      <c r="DEZ22" s="14"/>
      <c r="DFA22" s="4"/>
      <c r="DFB22" s="3"/>
      <c r="DFC22" s="3"/>
      <c r="DFD22" s="15"/>
      <c r="DFE22" s="14"/>
      <c r="DFF22" s="4"/>
      <c r="DFG22" s="3"/>
      <c r="DFH22" s="3"/>
      <c r="DFI22" s="15"/>
      <c r="DFJ22" s="14"/>
      <c r="DFK22" s="4"/>
      <c r="DFL22" s="3"/>
      <c r="DFM22" s="3"/>
      <c r="DFN22" s="15"/>
      <c r="DFO22" s="14"/>
      <c r="DFP22" s="4"/>
      <c r="DFQ22" s="3"/>
      <c r="DFR22" s="3"/>
      <c r="DFS22" s="15"/>
      <c r="DFT22" s="14"/>
      <c r="DFU22" s="4"/>
      <c r="DFV22" s="3"/>
      <c r="DFW22" s="3"/>
      <c r="DFX22" s="15"/>
      <c r="DFY22" s="14"/>
      <c r="DFZ22" s="4"/>
      <c r="DGA22" s="3"/>
      <c r="DGB22" s="3"/>
      <c r="DGC22" s="15"/>
      <c r="DGD22" s="14"/>
      <c r="DGE22" s="4"/>
      <c r="DGF22" s="3"/>
      <c r="DGG22" s="3"/>
      <c r="DGH22" s="15"/>
      <c r="DGI22" s="14"/>
      <c r="DGJ22" s="4"/>
      <c r="DGK22" s="3"/>
      <c r="DGL22" s="3"/>
      <c r="DGM22" s="15"/>
      <c r="DGN22" s="14"/>
      <c r="DGO22" s="4"/>
      <c r="DGP22" s="3"/>
      <c r="DGQ22" s="3"/>
      <c r="DGR22" s="15"/>
      <c r="DGS22" s="14"/>
      <c r="DGT22" s="4"/>
      <c r="DGU22" s="3"/>
      <c r="DGV22" s="3"/>
      <c r="DGW22" s="15"/>
      <c r="DGX22" s="14"/>
      <c r="DGY22" s="4"/>
      <c r="DGZ22" s="3"/>
      <c r="DHA22" s="3"/>
      <c r="DHB22" s="15"/>
      <c r="DHC22" s="14"/>
      <c r="DHD22" s="4"/>
      <c r="DHE22" s="3"/>
      <c r="DHF22" s="3"/>
      <c r="DHG22" s="15"/>
      <c r="DHH22" s="14"/>
      <c r="DHI22" s="4"/>
      <c r="DHJ22" s="3"/>
      <c r="DHK22" s="3"/>
      <c r="DHL22" s="15"/>
      <c r="DHM22" s="14"/>
      <c r="DHN22" s="4"/>
      <c r="DHO22" s="3"/>
      <c r="DHP22" s="3"/>
      <c r="DHQ22" s="15"/>
      <c r="DHR22" s="14"/>
      <c r="DHS22" s="4"/>
      <c r="DHT22" s="3"/>
      <c r="DHU22" s="3"/>
      <c r="DHV22" s="15"/>
      <c r="DHW22" s="14"/>
      <c r="DHX22" s="4"/>
      <c r="DHY22" s="3"/>
      <c r="DHZ22" s="3"/>
      <c r="DIA22" s="15"/>
      <c r="DIB22" s="14"/>
      <c r="DIC22" s="4"/>
      <c r="DID22" s="3"/>
      <c r="DIE22" s="3"/>
      <c r="DIF22" s="15"/>
      <c r="DIG22" s="14"/>
      <c r="DIH22" s="4"/>
      <c r="DII22" s="3"/>
      <c r="DIJ22" s="3"/>
      <c r="DIK22" s="15"/>
      <c r="DIL22" s="14"/>
      <c r="DIM22" s="4"/>
      <c r="DIN22" s="3"/>
      <c r="DIO22" s="3"/>
      <c r="DIP22" s="15"/>
      <c r="DIQ22" s="14"/>
      <c r="DIR22" s="4"/>
      <c r="DIS22" s="3"/>
      <c r="DIT22" s="3"/>
      <c r="DIU22" s="15"/>
      <c r="DIV22" s="14"/>
      <c r="DIW22" s="4"/>
      <c r="DIX22" s="3"/>
      <c r="DIY22" s="3"/>
      <c r="DIZ22" s="15"/>
      <c r="DJA22" s="14"/>
      <c r="DJB22" s="4"/>
      <c r="DJC22" s="3"/>
      <c r="DJD22" s="3"/>
      <c r="DJE22" s="15"/>
      <c r="DJF22" s="14"/>
      <c r="DJG22" s="4"/>
      <c r="DJH22" s="3"/>
      <c r="DJI22" s="3"/>
      <c r="DJJ22" s="15"/>
      <c r="DJK22" s="14"/>
      <c r="DJL22" s="4"/>
      <c r="DJM22" s="3"/>
      <c r="DJN22" s="3"/>
      <c r="DJO22" s="15"/>
      <c r="DJP22" s="14"/>
      <c r="DJQ22" s="4"/>
      <c r="DJR22" s="3"/>
      <c r="DJS22" s="3"/>
      <c r="DJT22" s="15"/>
      <c r="DJU22" s="14"/>
      <c r="DJV22" s="4"/>
      <c r="DJW22" s="3"/>
      <c r="DJX22" s="3"/>
      <c r="DJY22" s="15"/>
      <c r="DJZ22" s="14"/>
      <c r="DKA22" s="4"/>
      <c r="DKB22" s="3"/>
      <c r="DKC22" s="3"/>
      <c r="DKD22" s="15"/>
      <c r="DKE22" s="14"/>
      <c r="DKF22" s="4"/>
      <c r="DKG22" s="3"/>
      <c r="DKH22" s="3"/>
      <c r="DKI22" s="15"/>
      <c r="DKJ22" s="14"/>
      <c r="DKK22" s="4"/>
      <c r="DKL22" s="3"/>
      <c r="DKM22" s="3"/>
      <c r="DKN22" s="15"/>
      <c r="DKO22" s="14"/>
      <c r="DKP22" s="4"/>
      <c r="DKQ22" s="3"/>
      <c r="DKR22" s="3"/>
      <c r="DKS22" s="15"/>
      <c r="DKT22" s="14"/>
      <c r="DKU22" s="4"/>
      <c r="DKV22" s="3"/>
      <c r="DKW22" s="3"/>
      <c r="DKX22" s="15"/>
      <c r="DKY22" s="14"/>
      <c r="DKZ22" s="4"/>
      <c r="DLA22" s="3"/>
      <c r="DLB22" s="3"/>
      <c r="DLC22" s="15"/>
      <c r="DLD22" s="14"/>
      <c r="DLE22" s="4"/>
      <c r="DLF22" s="3"/>
      <c r="DLG22" s="3"/>
      <c r="DLH22" s="15"/>
      <c r="DLI22" s="14"/>
      <c r="DLJ22" s="4"/>
      <c r="DLK22" s="3"/>
      <c r="DLL22" s="3"/>
      <c r="DLM22" s="15"/>
      <c r="DLN22" s="14"/>
      <c r="DLO22" s="4"/>
      <c r="DLP22" s="3"/>
      <c r="DLQ22" s="3"/>
      <c r="DLR22" s="15"/>
      <c r="DLS22" s="14"/>
      <c r="DLT22" s="4"/>
      <c r="DLU22" s="3"/>
      <c r="DLV22" s="3"/>
      <c r="DLW22" s="15"/>
      <c r="DLX22" s="14"/>
      <c r="DLY22" s="4"/>
      <c r="DLZ22" s="3"/>
      <c r="DMA22" s="3"/>
      <c r="DMB22" s="15"/>
      <c r="DMC22" s="14"/>
      <c r="DMD22" s="4"/>
      <c r="DME22" s="3"/>
      <c r="DMF22" s="3"/>
      <c r="DMG22" s="15"/>
      <c r="DMH22" s="14"/>
      <c r="DMI22" s="4"/>
      <c r="DMJ22" s="3"/>
      <c r="DMK22" s="3"/>
      <c r="DML22" s="15"/>
      <c r="DMM22" s="14"/>
      <c r="DMN22" s="4"/>
      <c r="DMO22" s="3"/>
      <c r="DMP22" s="3"/>
      <c r="DMQ22" s="15"/>
      <c r="DMR22" s="14"/>
      <c r="DMS22" s="4"/>
      <c r="DMT22" s="3"/>
      <c r="DMU22" s="3"/>
      <c r="DMV22" s="15"/>
      <c r="DMW22" s="14"/>
      <c r="DMX22" s="4"/>
      <c r="DMY22" s="3"/>
      <c r="DMZ22" s="3"/>
      <c r="DNA22" s="15"/>
      <c r="DNB22" s="14"/>
      <c r="DNC22" s="4"/>
      <c r="DND22" s="3"/>
      <c r="DNE22" s="3"/>
      <c r="DNF22" s="15"/>
      <c r="DNG22" s="14"/>
      <c r="DNH22" s="4"/>
      <c r="DNI22" s="3"/>
      <c r="DNJ22" s="3"/>
      <c r="DNK22" s="15"/>
      <c r="DNL22" s="14"/>
      <c r="DNM22" s="4"/>
      <c r="DNN22" s="3"/>
      <c r="DNO22" s="3"/>
      <c r="DNP22" s="15"/>
      <c r="DNQ22" s="14"/>
      <c r="DNR22" s="4"/>
      <c r="DNS22" s="3"/>
      <c r="DNT22" s="3"/>
      <c r="DNU22" s="15"/>
      <c r="DNV22" s="14"/>
      <c r="DNW22" s="4"/>
      <c r="DNX22" s="3"/>
      <c r="DNY22" s="3"/>
      <c r="DNZ22" s="15"/>
      <c r="DOA22" s="14"/>
      <c r="DOB22" s="4"/>
      <c r="DOC22" s="3"/>
      <c r="DOD22" s="3"/>
      <c r="DOE22" s="15"/>
      <c r="DOF22" s="14"/>
      <c r="DOG22" s="4"/>
      <c r="DOH22" s="3"/>
      <c r="DOI22" s="3"/>
      <c r="DOJ22" s="15"/>
      <c r="DOK22" s="14"/>
      <c r="DOL22" s="4"/>
      <c r="DOM22" s="3"/>
      <c r="DON22" s="3"/>
      <c r="DOO22" s="15"/>
      <c r="DOP22" s="14"/>
      <c r="DOQ22" s="4"/>
      <c r="DOR22" s="3"/>
      <c r="DOS22" s="3"/>
      <c r="DOT22" s="15"/>
      <c r="DOU22" s="14"/>
      <c r="DOV22" s="4"/>
      <c r="DOW22" s="3"/>
      <c r="DOX22" s="3"/>
      <c r="DOY22" s="15"/>
      <c r="DOZ22" s="14"/>
      <c r="DPA22" s="4"/>
      <c r="DPB22" s="3"/>
      <c r="DPC22" s="3"/>
      <c r="DPD22" s="15"/>
      <c r="DPE22" s="14"/>
      <c r="DPF22" s="4"/>
      <c r="DPG22" s="3"/>
      <c r="DPH22" s="3"/>
      <c r="DPI22" s="15"/>
      <c r="DPJ22" s="14"/>
      <c r="DPK22" s="4"/>
      <c r="DPL22" s="3"/>
      <c r="DPM22" s="3"/>
      <c r="DPN22" s="15"/>
      <c r="DPO22" s="14"/>
      <c r="DPP22" s="4"/>
      <c r="DPQ22" s="3"/>
      <c r="DPR22" s="3"/>
      <c r="DPS22" s="15"/>
      <c r="DPT22" s="14"/>
      <c r="DPU22" s="4"/>
      <c r="DPV22" s="3"/>
      <c r="DPW22" s="3"/>
      <c r="DPX22" s="15"/>
      <c r="DPY22" s="14"/>
      <c r="DPZ22" s="4"/>
      <c r="DQA22" s="3"/>
      <c r="DQB22" s="3"/>
      <c r="DQC22" s="15"/>
      <c r="DQD22" s="14"/>
      <c r="DQE22" s="4"/>
      <c r="DQF22" s="3"/>
      <c r="DQG22" s="3"/>
      <c r="DQH22" s="15"/>
      <c r="DQI22" s="14"/>
      <c r="DQJ22" s="4"/>
      <c r="DQK22" s="3"/>
      <c r="DQL22" s="3"/>
      <c r="DQM22" s="15"/>
      <c r="DQN22" s="14"/>
      <c r="DQO22" s="4"/>
      <c r="DQP22" s="3"/>
      <c r="DQQ22" s="3"/>
      <c r="DQR22" s="15"/>
      <c r="DQS22" s="14"/>
      <c r="DQT22" s="4"/>
      <c r="DQU22" s="3"/>
      <c r="DQV22" s="3"/>
      <c r="DQW22" s="15"/>
      <c r="DQX22" s="14"/>
      <c r="DQY22" s="4"/>
      <c r="DQZ22" s="3"/>
      <c r="DRA22" s="3"/>
      <c r="DRB22" s="15"/>
      <c r="DRC22" s="14"/>
      <c r="DRD22" s="4"/>
      <c r="DRE22" s="3"/>
      <c r="DRF22" s="3"/>
      <c r="DRG22" s="15"/>
      <c r="DRH22" s="14"/>
      <c r="DRI22" s="4"/>
      <c r="DRJ22" s="3"/>
      <c r="DRK22" s="3"/>
      <c r="DRL22" s="15"/>
      <c r="DRM22" s="14"/>
      <c r="DRN22" s="4"/>
      <c r="DRO22" s="3"/>
      <c r="DRP22" s="3"/>
      <c r="DRQ22" s="15"/>
      <c r="DRR22" s="14"/>
      <c r="DRS22" s="4"/>
      <c r="DRT22" s="3"/>
      <c r="DRU22" s="3"/>
      <c r="DRV22" s="15"/>
      <c r="DRW22" s="14"/>
      <c r="DRX22" s="4"/>
      <c r="DRY22" s="3"/>
      <c r="DRZ22" s="3"/>
      <c r="DSA22" s="15"/>
      <c r="DSB22" s="14"/>
      <c r="DSC22" s="4"/>
      <c r="DSD22" s="3"/>
      <c r="DSE22" s="3"/>
      <c r="DSF22" s="15"/>
      <c r="DSG22" s="14"/>
      <c r="DSH22" s="4"/>
      <c r="DSI22" s="3"/>
      <c r="DSJ22" s="3"/>
      <c r="DSK22" s="15"/>
      <c r="DSL22" s="14"/>
      <c r="DSM22" s="4"/>
      <c r="DSN22" s="3"/>
      <c r="DSO22" s="3"/>
      <c r="DSP22" s="15"/>
      <c r="DSQ22" s="14"/>
      <c r="DSR22" s="4"/>
      <c r="DSS22" s="3"/>
      <c r="DST22" s="3"/>
      <c r="DSU22" s="15"/>
      <c r="DSV22" s="14"/>
      <c r="DSW22" s="4"/>
      <c r="DSX22" s="3"/>
      <c r="DSY22" s="3"/>
      <c r="DSZ22" s="15"/>
      <c r="DTA22" s="14"/>
      <c r="DTB22" s="4"/>
      <c r="DTC22" s="3"/>
      <c r="DTD22" s="3"/>
      <c r="DTE22" s="15"/>
      <c r="DTF22" s="14"/>
      <c r="DTG22" s="4"/>
      <c r="DTH22" s="3"/>
      <c r="DTI22" s="3"/>
      <c r="DTJ22" s="15"/>
      <c r="DTK22" s="14"/>
      <c r="DTL22" s="4"/>
      <c r="DTM22" s="3"/>
      <c r="DTN22" s="3"/>
      <c r="DTO22" s="15"/>
      <c r="DTP22" s="14"/>
      <c r="DTQ22" s="4"/>
      <c r="DTR22" s="3"/>
      <c r="DTS22" s="3"/>
      <c r="DTT22" s="15"/>
      <c r="DTU22" s="14"/>
      <c r="DTV22" s="4"/>
      <c r="DTW22" s="3"/>
      <c r="DTX22" s="3"/>
      <c r="DTY22" s="15"/>
      <c r="DTZ22" s="14"/>
      <c r="DUA22" s="4"/>
      <c r="DUB22" s="3"/>
      <c r="DUC22" s="3"/>
      <c r="DUD22" s="15"/>
      <c r="DUE22" s="14"/>
      <c r="DUF22" s="4"/>
      <c r="DUG22" s="3"/>
      <c r="DUH22" s="3"/>
      <c r="DUI22" s="15"/>
      <c r="DUJ22" s="14"/>
      <c r="DUK22" s="4"/>
      <c r="DUL22" s="3"/>
      <c r="DUM22" s="3"/>
      <c r="DUN22" s="15"/>
      <c r="DUO22" s="14"/>
      <c r="DUP22" s="4"/>
      <c r="DUQ22" s="3"/>
      <c r="DUR22" s="3"/>
      <c r="DUS22" s="15"/>
      <c r="DUT22" s="14"/>
      <c r="DUU22" s="4"/>
      <c r="DUV22" s="3"/>
      <c r="DUW22" s="3"/>
      <c r="DUX22" s="15"/>
      <c r="DUY22" s="14"/>
      <c r="DUZ22" s="4"/>
      <c r="DVA22" s="3"/>
      <c r="DVB22" s="3"/>
      <c r="DVC22" s="15"/>
      <c r="DVD22" s="14"/>
      <c r="DVE22" s="4"/>
      <c r="DVF22" s="3"/>
      <c r="DVG22" s="3"/>
      <c r="DVH22" s="15"/>
      <c r="DVI22" s="14"/>
      <c r="DVJ22" s="4"/>
      <c r="DVK22" s="3"/>
      <c r="DVL22" s="3"/>
      <c r="DVM22" s="15"/>
      <c r="DVN22" s="14"/>
      <c r="DVO22" s="4"/>
      <c r="DVP22" s="3"/>
      <c r="DVQ22" s="3"/>
      <c r="DVR22" s="15"/>
      <c r="DVS22" s="14"/>
      <c r="DVT22" s="4"/>
      <c r="DVU22" s="3"/>
      <c r="DVV22" s="3"/>
      <c r="DVW22" s="15"/>
      <c r="DVX22" s="14"/>
      <c r="DVY22" s="4"/>
      <c r="DVZ22" s="3"/>
      <c r="DWA22" s="3"/>
      <c r="DWB22" s="15"/>
      <c r="DWC22" s="14"/>
      <c r="DWD22" s="4"/>
      <c r="DWE22" s="3"/>
      <c r="DWF22" s="3"/>
      <c r="DWG22" s="15"/>
      <c r="DWH22" s="14"/>
      <c r="DWI22" s="4"/>
      <c r="DWJ22" s="3"/>
      <c r="DWK22" s="3"/>
      <c r="DWL22" s="15"/>
      <c r="DWM22" s="14"/>
      <c r="DWN22" s="4"/>
      <c r="DWO22" s="3"/>
      <c r="DWP22" s="3"/>
      <c r="DWQ22" s="15"/>
      <c r="DWR22" s="14"/>
      <c r="DWS22" s="4"/>
      <c r="DWT22" s="3"/>
      <c r="DWU22" s="3"/>
      <c r="DWV22" s="15"/>
      <c r="DWW22" s="14"/>
      <c r="DWX22" s="4"/>
      <c r="DWY22" s="3"/>
      <c r="DWZ22" s="3"/>
      <c r="DXA22" s="15"/>
      <c r="DXB22" s="14"/>
      <c r="DXC22" s="4"/>
      <c r="DXD22" s="3"/>
      <c r="DXE22" s="3"/>
      <c r="DXF22" s="15"/>
      <c r="DXG22" s="14"/>
      <c r="DXH22" s="4"/>
      <c r="DXI22" s="3"/>
      <c r="DXJ22" s="3"/>
      <c r="DXK22" s="15"/>
      <c r="DXL22" s="14"/>
      <c r="DXM22" s="4"/>
      <c r="DXN22" s="3"/>
      <c r="DXO22" s="3"/>
      <c r="DXP22" s="15"/>
      <c r="DXQ22" s="14"/>
      <c r="DXR22" s="4"/>
      <c r="DXS22" s="3"/>
      <c r="DXT22" s="3"/>
      <c r="DXU22" s="15"/>
      <c r="DXV22" s="14"/>
      <c r="DXW22" s="4"/>
      <c r="DXX22" s="3"/>
      <c r="DXY22" s="3"/>
      <c r="DXZ22" s="15"/>
      <c r="DYA22" s="14"/>
      <c r="DYB22" s="4"/>
      <c r="DYC22" s="3"/>
      <c r="DYD22" s="3"/>
      <c r="DYE22" s="15"/>
      <c r="DYF22" s="14"/>
      <c r="DYG22" s="4"/>
      <c r="DYH22" s="3"/>
      <c r="DYI22" s="3"/>
      <c r="DYJ22" s="15"/>
      <c r="DYK22" s="14"/>
      <c r="DYL22" s="4"/>
      <c r="DYM22" s="3"/>
      <c r="DYN22" s="3"/>
      <c r="DYO22" s="15"/>
      <c r="DYP22" s="14"/>
      <c r="DYQ22" s="4"/>
      <c r="DYR22" s="3"/>
      <c r="DYS22" s="3"/>
      <c r="DYT22" s="15"/>
      <c r="DYU22" s="14"/>
      <c r="DYV22" s="4"/>
      <c r="DYW22" s="3"/>
      <c r="DYX22" s="3"/>
      <c r="DYY22" s="15"/>
      <c r="DYZ22" s="14"/>
      <c r="DZA22" s="4"/>
      <c r="DZB22" s="3"/>
      <c r="DZC22" s="3"/>
      <c r="DZD22" s="15"/>
      <c r="DZE22" s="14"/>
      <c r="DZF22" s="4"/>
      <c r="DZG22" s="3"/>
      <c r="DZH22" s="3"/>
      <c r="DZI22" s="15"/>
      <c r="DZJ22" s="14"/>
      <c r="DZK22" s="4"/>
      <c r="DZL22" s="3"/>
      <c r="DZM22" s="3"/>
      <c r="DZN22" s="15"/>
      <c r="DZO22" s="14"/>
      <c r="DZP22" s="4"/>
      <c r="DZQ22" s="3"/>
      <c r="DZR22" s="3"/>
      <c r="DZS22" s="15"/>
      <c r="DZT22" s="14"/>
      <c r="DZU22" s="4"/>
      <c r="DZV22" s="3"/>
      <c r="DZW22" s="3"/>
      <c r="DZX22" s="15"/>
      <c r="DZY22" s="14"/>
      <c r="DZZ22" s="4"/>
      <c r="EAA22" s="3"/>
      <c r="EAB22" s="3"/>
      <c r="EAC22" s="15"/>
      <c r="EAD22" s="14"/>
      <c r="EAE22" s="4"/>
      <c r="EAF22" s="3"/>
      <c r="EAG22" s="3"/>
      <c r="EAH22" s="15"/>
      <c r="EAI22" s="14"/>
      <c r="EAJ22" s="4"/>
      <c r="EAK22" s="3"/>
      <c r="EAL22" s="3"/>
      <c r="EAM22" s="15"/>
      <c r="EAN22" s="14"/>
      <c r="EAO22" s="4"/>
      <c r="EAP22" s="3"/>
      <c r="EAQ22" s="3"/>
      <c r="EAR22" s="15"/>
      <c r="EAS22" s="14"/>
      <c r="EAT22" s="4"/>
      <c r="EAU22" s="3"/>
      <c r="EAV22" s="3"/>
      <c r="EAW22" s="15"/>
      <c r="EAX22" s="14"/>
      <c r="EAY22" s="4"/>
      <c r="EAZ22" s="3"/>
      <c r="EBA22" s="3"/>
      <c r="EBB22" s="15"/>
      <c r="EBC22" s="14"/>
      <c r="EBD22" s="4"/>
      <c r="EBE22" s="3"/>
      <c r="EBF22" s="3"/>
      <c r="EBG22" s="15"/>
      <c r="EBH22" s="14"/>
      <c r="EBI22" s="4"/>
      <c r="EBJ22" s="3"/>
      <c r="EBK22" s="3"/>
      <c r="EBL22" s="15"/>
      <c r="EBM22" s="14"/>
      <c r="EBN22" s="4"/>
      <c r="EBO22" s="3"/>
      <c r="EBP22" s="3"/>
      <c r="EBQ22" s="15"/>
      <c r="EBR22" s="14"/>
      <c r="EBS22" s="4"/>
      <c r="EBT22" s="3"/>
      <c r="EBU22" s="3"/>
      <c r="EBV22" s="15"/>
      <c r="EBW22" s="14"/>
      <c r="EBX22" s="4"/>
      <c r="EBY22" s="3"/>
      <c r="EBZ22" s="3"/>
      <c r="ECA22" s="15"/>
      <c r="ECB22" s="14"/>
      <c r="ECC22" s="4"/>
      <c r="ECD22" s="3"/>
      <c r="ECE22" s="3"/>
      <c r="ECF22" s="15"/>
      <c r="ECG22" s="14"/>
      <c r="ECH22" s="4"/>
      <c r="ECI22" s="3"/>
      <c r="ECJ22" s="3"/>
      <c r="ECK22" s="15"/>
      <c r="ECL22" s="14"/>
      <c r="ECM22" s="4"/>
      <c r="ECN22" s="3"/>
      <c r="ECO22" s="3"/>
      <c r="ECP22" s="15"/>
      <c r="ECQ22" s="14"/>
      <c r="ECR22" s="4"/>
      <c r="ECS22" s="3"/>
      <c r="ECT22" s="3"/>
      <c r="ECU22" s="15"/>
      <c r="ECV22" s="14"/>
      <c r="ECW22" s="4"/>
      <c r="ECX22" s="3"/>
      <c r="ECY22" s="3"/>
      <c r="ECZ22" s="15"/>
      <c r="EDA22" s="14"/>
      <c r="EDB22" s="4"/>
      <c r="EDC22" s="3"/>
      <c r="EDD22" s="3"/>
      <c r="EDE22" s="15"/>
      <c r="EDF22" s="14"/>
      <c r="EDG22" s="4"/>
      <c r="EDH22" s="3"/>
      <c r="EDI22" s="3"/>
      <c r="EDJ22" s="15"/>
      <c r="EDK22" s="14"/>
      <c r="EDL22" s="4"/>
      <c r="EDM22" s="3"/>
      <c r="EDN22" s="3"/>
      <c r="EDO22" s="15"/>
      <c r="EDP22" s="14"/>
      <c r="EDQ22" s="4"/>
      <c r="EDR22" s="3"/>
      <c r="EDS22" s="3"/>
      <c r="EDT22" s="15"/>
      <c r="EDU22" s="14"/>
      <c r="EDV22" s="4"/>
      <c r="EDW22" s="3"/>
      <c r="EDX22" s="3"/>
      <c r="EDY22" s="15"/>
      <c r="EDZ22" s="14"/>
      <c r="EEA22" s="4"/>
      <c r="EEB22" s="3"/>
      <c r="EEC22" s="3"/>
      <c r="EED22" s="15"/>
      <c r="EEE22" s="14"/>
      <c r="EEF22" s="4"/>
      <c r="EEG22" s="3"/>
      <c r="EEH22" s="3"/>
      <c r="EEI22" s="15"/>
      <c r="EEJ22" s="14"/>
      <c r="EEK22" s="4"/>
      <c r="EEL22" s="3"/>
      <c r="EEM22" s="3"/>
      <c r="EEN22" s="15"/>
      <c r="EEO22" s="14"/>
      <c r="EEP22" s="4"/>
      <c r="EEQ22" s="3"/>
      <c r="EER22" s="3"/>
      <c r="EES22" s="15"/>
      <c r="EET22" s="14"/>
      <c r="EEU22" s="4"/>
      <c r="EEV22" s="3"/>
      <c r="EEW22" s="3"/>
      <c r="EEX22" s="15"/>
      <c r="EEY22" s="14"/>
      <c r="EEZ22" s="4"/>
      <c r="EFA22" s="3"/>
      <c r="EFB22" s="3"/>
      <c r="EFC22" s="15"/>
      <c r="EFD22" s="14"/>
      <c r="EFE22" s="4"/>
      <c r="EFF22" s="3"/>
      <c r="EFG22" s="3"/>
      <c r="EFH22" s="15"/>
      <c r="EFI22" s="14"/>
      <c r="EFJ22" s="4"/>
      <c r="EFK22" s="3"/>
      <c r="EFL22" s="3"/>
      <c r="EFM22" s="15"/>
      <c r="EFN22" s="14"/>
      <c r="EFO22" s="4"/>
      <c r="EFP22" s="3"/>
      <c r="EFQ22" s="3"/>
      <c r="EFR22" s="15"/>
      <c r="EFS22" s="14"/>
      <c r="EFT22" s="4"/>
      <c r="EFU22" s="3"/>
      <c r="EFV22" s="3"/>
      <c r="EFW22" s="15"/>
      <c r="EFX22" s="14"/>
      <c r="EFY22" s="4"/>
      <c r="EFZ22" s="3"/>
      <c r="EGA22" s="3"/>
      <c r="EGB22" s="15"/>
      <c r="EGC22" s="14"/>
      <c r="EGD22" s="4"/>
      <c r="EGE22" s="3"/>
      <c r="EGF22" s="3"/>
      <c r="EGG22" s="15"/>
      <c r="EGH22" s="14"/>
      <c r="EGI22" s="4"/>
      <c r="EGJ22" s="3"/>
      <c r="EGK22" s="3"/>
      <c r="EGL22" s="15"/>
      <c r="EGM22" s="14"/>
      <c r="EGN22" s="4"/>
      <c r="EGO22" s="3"/>
      <c r="EGP22" s="3"/>
      <c r="EGQ22" s="15"/>
      <c r="EGR22" s="14"/>
      <c r="EGS22" s="4"/>
      <c r="EGT22" s="3"/>
      <c r="EGU22" s="3"/>
      <c r="EGV22" s="15"/>
      <c r="EGW22" s="14"/>
      <c r="EGX22" s="4"/>
      <c r="EGY22" s="3"/>
      <c r="EGZ22" s="3"/>
      <c r="EHA22" s="15"/>
      <c r="EHB22" s="14"/>
      <c r="EHC22" s="4"/>
      <c r="EHD22" s="3"/>
      <c r="EHE22" s="3"/>
      <c r="EHF22" s="15"/>
      <c r="EHG22" s="14"/>
      <c r="EHH22" s="4"/>
      <c r="EHI22" s="3"/>
      <c r="EHJ22" s="3"/>
      <c r="EHK22" s="15"/>
      <c r="EHL22" s="14"/>
      <c r="EHM22" s="4"/>
      <c r="EHN22" s="3"/>
      <c r="EHO22" s="3"/>
      <c r="EHP22" s="15"/>
      <c r="EHQ22" s="14"/>
      <c r="EHR22" s="4"/>
      <c r="EHS22" s="3"/>
      <c r="EHT22" s="3"/>
      <c r="EHU22" s="15"/>
      <c r="EHV22" s="14"/>
      <c r="EHW22" s="4"/>
      <c r="EHX22" s="3"/>
      <c r="EHY22" s="3"/>
      <c r="EHZ22" s="15"/>
      <c r="EIA22" s="14"/>
      <c r="EIB22" s="4"/>
      <c r="EIC22" s="3"/>
      <c r="EID22" s="3"/>
      <c r="EIE22" s="15"/>
      <c r="EIF22" s="14"/>
      <c r="EIG22" s="4"/>
      <c r="EIH22" s="3"/>
      <c r="EII22" s="3"/>
      <c r="EIJ22" s="15"/>
      <c r="EIK22" s="14"/>
      <c r="EIL22" s="4"/>
      <c r="EIM22" s="3"/>
      <c r="EIN22" s="3"/>
      <c r="EIO22" s="15"/>
      <c r="EIP22" s="14"/>
      <c r="EIQ22" s="4"/>
      <c r="EIR22" s="3"/>
      <c r="EIS22" s="3"/>
      <c r="EIT22" s="15"/>
      <c r="EIU22" s="14"/>
      <c r="EIV22" s="4"/>
      <c r="EIW22" s="3"/>
      <c r="EIX22" s="3"/>
      <c r="EIY22" s="15"/>
      <c r="EIZ22" s="14"/>
      <c r="EJA22" s="4"/>
      <c r="EJB22" s="3"/>
      <c r="EJC22" s="3"/>
      <c r="EJD22" s="15"/>
      <c r="EJE22" s="14"/>
      <c r="EJF22" s="4"/>
      <c r="EJG22" s="3"/>
      <c r="EJH22" s="3"/>
      <c r="EJI22" s="15"/>
      <c r="EJJ22" s="14"/>
      <c r="EJK22" s="4"/>
      <c r="EJL22" s="3"/>
      <c r="EJM22" s="3"/>
      <c r="EJN22" s="15"/>
      <c r="EJO22" s="14"/>
      <c r="EJP22" s="4"/>
      <c r="EJQ22" s="3"/>
      <c r="EJR22" s="3"/>
      <c r="EJS22" s="15"/>
      <c r="EJT22" s="14"/>
      <c r="EJU22" s="4"/>
      <c r="EJV22" s="3"/>
      <c r="EJW22" s="3"/>
      <c r="EJX22" s="15"/>
      <c r="EJY22" s="14"/>
      <c r="EJZ22" s="4"/>
      <c r="EKA22" s="3"/>
      <c r="EKB22" s="3"/>
      <c r="EKC22" s="15"/>
      <c r="EKD22" s="14"/>
      <c r="EKE22" s="4"/>
      <c r="EKF22" s="3"/>
      <c r="EKG22" s="3"/>
      <c r="EKH22" s="15"/>
      <c r="EKI22" s="14"/>
      <c r="EKJ22" s="4"/>
      <c r="EKK22" s="3"/>
      <c r="EKL22" s="3"/>
      <c r="EKM22" s="15"/>
      <c r="EKN22" s="14"/>
      <c r="EKO22" s="4"/>
      <c r="EKP22" s="3"/>
      <c r="EKQ22" s="3"/>
      <c r="EKR22" s="15"/>
      <c r="EKS22" s="14"/>
      <c r="EKT22" s="4"/>
      <c r="EKU22" s="3"/>
      <c r="EKV22" s="3"/>
      <c r="EKW22" s="15"/>
      <c r="EKX22" s="14"/>
      <c r="EKY22" s="4"/>
      <c r="EKZ22" s="3"/>
      <c r="ELA22" s="3"/>
      <c r="ELB22" s="15"/>
      <c r="ELC22" s="14"/>
      <c r="ELD22" s="4"/>
      <c r="ELE22" s="3"/>
      <c r="ELF22" s="3"/>
      <c r="ELG22" s="15"/>
      <c r="ELH22" s="14"/>
      <c r="ELI22" s="4"/>
      <c r="ELJ22" s="3"/>
      <c r="ELK22" s="3"/>
      <c r="ELL22" s="15"/>
      <c r="ELM22" s="14"/>
      <c r="ELN22" s="4"/>
      <c r="ELO22" s="3"/>
      <c r="ELP22" s="3"/>
      <c r="ELQ22" s="15"/>
      <c r="ELR22" s="14"/>
      <c r="ELS22" s="4"/>
      <c r="ELT22" s="3"/>
      <c r="ELU22" s="3"/>
      <c r="ELV22" s="15"/>
      <c r="ELW22" s="14"/>
      <c r="ELX22" s="4"/>
      <c r="ELY22" s="3"/>
      <c r="ELZ22" s="3"/>
      <c r="EMA22" s="15"/>
      <c r="EMB22" s="14"/>
      <c r="EMC22" s="4"/>
      <c r="EMD22" s="3"/>
      <c r="EME22" s="3"/>
      <c r="EMF22" s="15"/>
      <c r="EMG22" s="14"/>
      <c r="EMH22" s="4"/>
      <c r="EMI22" s="3"/>
      <c r="EMJ22" s="3"/>
      <c r="EMK22" s="15"/>
      <c r="EML22" s="14"/>
      <c r="EMM22" s="4"/>
      <c r="EMN22" s="3"/>
      <c r="EMO22" s="3"/>
      <c r="EMP22" s="15"/>
      <c r="EMQ22" s="14"/>
      <c r="EMR22" s="4"/>
      <c r="EMS22" s="3"/>
      <c r="EMT22" s="3"/>
      <c r="EMU22" s="15"/>
      <c r="EMV22" s="14"/>
      <c r="EMW22" s="4"/>
      <c r="EMX22" s="3"/>
      <c r="EMY22" s="3"/>
      <c r="EMZ22" s="15"/>
      <c r="ENA22" s="14"/>
      <c r="ENB22" s="4"/>
      <c r="ENC22" s="3"/>
      <c r="END22" s="3"/>
      <c r="ENE22" s="15"/>
      <c r="ENF22" s="14"/>
      <c r="ENG22" s="4"/>
      <c r="ENH22" s="3"/>
      <c r="ENI22" s="3"/>
      <c r="ENJ22" s="15"/>
      <c r="ENK22" s="14"/>
      <c r="ENL22" s="4"/>
      <c r="ENM22" s="3"/>
      <c r="ENN22" s="3"/>
      <c r="ENO22" s="15"/>
      <c r="ENP22" s="14"/>
      <c r="ENQ22" s="4"/>
      <c r="ENR22" s="3"/>
      <c r="ENS22" s="3"/>
      <c r="ENT22" s="15"/>
      <c r="ENU22" s="14"/>
      <c r="ENV22" s="4"/>
      <c r="ENW22" s="3"/>
      <c r="ENX22" s="3"/>
      <c r="ENY22" s="15"/>
      <c r="ENZ22" s="14"/>
      <c r="EOA22" s="4"/>
      <c r="EOB22" s="3"/>
      <c r="EOC22" s="3"/>
      <c r="EOD22" s="15"/>
      <c r="EOE22" s="14"/>
      <c r="EOF22" s="4"/>
      <c r="EOG22" s="3"/>
      <c r="EOH22" s="3"/>
      <c r="EOI22" s="15"/>
      <c r="EOJ22" s="14"/>
      <c r="EOK22" s="4"/>
      <c r="EOL22" s="3"/>
      <c r="EOM22" s="3"/>
      <c r="EON22" s="15"/>
      <c r="EOO22" s="14"/>
      <c r="EOP22" s="4"/>
      <c r="EOQ22" s="3"/>
      <c r="EOR22" s="3"/>
      <c r="EOS22" s="15"/>
      <c r="EOT22" s="14"/>
      <c r="EOU22" s="4"/>
      <c r="EOV22" s="3"/>
      <c r="EOW22" s="3"/>
      <c r="EOX22" s="15"/>
      <c r="EOY22" s="14"/>
      <c r="EOZ22" s="4"/>
      <c r="EPA22" s="3"/>
      <c r="EPB22" s="3"/>
      <c r="EPC22" s="15"/>
      <c r="EPD22" s="14"/>
      <c r="EPE22" s="4"/>
      <c r="EPF22" s="3"/>
      <c r="EPG22" s="3"/>
      <c r="EPH22" s="15"/>
      <c r="EPI22" s="14"/>
      <c r="EPJ22" s="4"/>
      <c r="EPK22" s="3"/>
      <c r="EPL22" s="3"/>
      <c r="EPM22" s="15"/>
      <c r="EPN22" s="14"/>
      <c r="EPO22" s="4"/>
      <c r="EPP22" s="3"/>
      <c r="EPQ22" s="3"/>
      <c r="EPR22" s="15"/>
      <c r="EPS22" s="14"/>
      <c r="EPT22" s="4"/>
      <c r="EPU22" s="3"/>
      <c r="EPV22" s="3"/>
      <c r="EPW22" s="15"/>
      <c r="EPX22" s="14"/>
      <c r="EPY22" s="4"/>
      <c r="EPZ22" s="3"/>
      <c r="EQA22" s="3"/>
      <c r="EQB22" s="15"/>
      <c r="EQC22" s="14"/>
      <c r="EQD22" s="4"/>
      <c r="EQE22" s="3"/>
      <c r="EQF22" s="3"/>
      <c r="EQG22" s="15"/>
      <c r="EQH22" s="14"/>
      <c r="EQI22" s="4"/>
      <c r="EQJ22" s="3"/>
      <c r="EQK22" s="3"/>
      <c r="EQL22" s="15"/>
      <c r="EQM22" s="14"/>
      <c r="EQN22" s="4"/>
      <c r="EQO22" s="3"/>
      <c r="EQP22" s="3"/>
      <c r="EQQ22" s="15"/>
      <c r="EQR22" s="14"/>
      <c r="EQS22" s="4"/>
      <c r="EQT22" s="3"/>
      <c r="EQU22" s="3"/>
      <c r="EQV22" s="15"/>
      <c r="EQW22" s="14"/>
      <c r="EQX22" s="4"/>
      <c r="EQY22" s="3"/>
      <c r="EQZ22" s="3"/>
      <c r="ERA22" s="15"/>
      <c r="ERB22" s="14"/>
      <c r="ERC22" s="4"/>
      <c r="ERD22" s="3"/>
      <c r="ERE22" s="3"/>
      <c r="ERF22" s="15"/>
      <c r="ERG22" s="14"/>
      <c r="ERH22" s="4"/>
      <c r="ERI22" s="3"/>
      <c r="ERJ22" s="3"/>
      <c r="ERK22" s="15"/>
      <c r="ERL22" s="14"/>
      <c r="ERM22" s="4"/>
      <c r="ERN22" s="3"/>
      <c r="ERO22" s="3"/>
      <c r="ERP22" s="15"/>
      <c r="ERQ22" s="14"/>
      <c r="ERR22" s="4"/>
      <c r="ERS22" s="3"/>
      <c r="ERT22" s="3"/>
      <c r="ERU22" s="15"/>
      <c r="ERV22" s="14"/>
      <c r="ERW22" s="4"/>
      <c r="ERX22" s="3"/>
      <c r="ERY22" s="3"/>
      <c r="ERZ22" s="15"/>
      <c r="ESA22" s="14"/>
      <c r="ESB22" s="4"/>
      <c r="ESC22" s="3"/>
      <c r="ESD22" s="3"/>
      <c r="ESE22" s="15"/>
      <c r="ESF22" s="14"/>
      <c r="ESG22" s="4"/>
      <c r="ESH22" s="3"/>
      <c r="ESI22" s="3"/>
      <c r="ESJ22" s="15"/>
      <c r="ESK22" s="14"/>
      <c r="ESL22" s="4"/>
      <c r="ESM22" s="3"/>
      <c r="ESN22" s="3"/>
      <c r="ESO22" s="15"/>
      <c r="ESP22" s="14"/>
      <c r="ESQ22" s="4"/>
      <c r="ESR22" s="3"/>
      <c r="ESS22" s="3"/>
      <c r="EST22" s="15"/>
      <c r="ESU22" s="14"/>
      <c r="ESV22" s="4"/>
      <c r="ESW22" s="3"/>
      <c r="ESX22" s="3"/>
      <c r="ESY22" s="15"/>
      <c r="ESZ22" s="14"/>
      <c r="ETA22" s="4"/>
      <c r="ETB22" s="3"/>
      <c r="ETC22" s="3"/>
      <c r="ETD22" s="15"/>
      <c r="ETE22" s="14"/>
      <c r="ETF22" s="4"/>
      <c r="ETG22" s="3"/>
      <c r="ETH22" s="3"/>
      <c r="ETI22" s="15"/>
      <c r="ETJ22" s="14"/>
      <c r="ETK22" s="4"/>
      <c r="ETL22" s="3"/>
      <c r="ETM22" s="3"/>
      <c r="ETN22" s="15"/>
      <c r="ETO22" s="14"/>
      <c r="ETP22" s="4"/>
      <c r="ETQ22" s="3"/>
      <c r="ETR22" s="3"/>
      <c r="ETS22" s="15"/>
      <c r="ETT22" s="14"/>
      <c r="ETU22" s="4"/>
      <c r="ETV22" s="3"/>
      <c r="ETW22" s="3"/>
      <c r="ETX22" s="15"/>
      <c r="ETY22" s="14"/>
      <c r="ETZ22" s="4"/>
      <c r="EUA22" s="3"/>
      <c r="EUB22" s="3"/>
      <c r="EUC22" s="15"/>
      <c r="EUD22" s="14"/>
      <c r="EUE22" s="4"/>
      <c r="EUF22" s="3"/>
      <c r="EUG22" s="3"/>
      <c r="EUH22" s="15"/>
      <c r="EUI22" s="14"/>
      <c r="EUJ22" s="4"/>
      <c r="EUK22" s="3"/>
      <c r="EUL22" s="3"/>
      <c r="EUM22" s="15"/>
      <c r="EUN22" s="14"/>
      <c r="EUO22" s="4"/>
      <c r="EUP22" s="3"/>
      <c r="EUQ22" s="3"/>
      <c r="EUR22" s="15"/>
      <c r="EUS22" s="14"/>
      <c r="EUT22" s="4"/>
      <c r="EUU22" s="3"/>
      <c r="EUV22" s="3"/>
      <c r="EUW22" s="15"/>
      <c r="EUX22" s="14"/>
      <c r="EUY22" s="4"/>
      <c r="EUZ22" s="3"/>
      <c r="EVA22" s="3"/>
      <c r="EVB22" s="15"/>
      <c r="EVC22" s="14"/>
      <c r="EVD22" s="4"/>
      <c r="EVE22" s="3"/>
      <c r="EVF22" s="3"/>
      <c r="EVG22" s="15"/>
      <c r="EVH22" s="14"/>
      <c r="EVI22" s="4"/>
      <c r="EVJ22" s="3"/>
      <c r="EVK22" s="3"/>
      <c r="EVL22" s="15"/>
      <c r="EVM22" s="14"/>
      <c r="EVN22" s="4"/>
      <c r="EVO22" s="3"/>
      <c r="EVP22" s="3"/>
      <c r="EVQ22" s="15"/>
      <c r="EVR22" s="14"/>
      <c r="EVS22" s="4"/>
      <c r="EVT22" s="3"/>
      <c r="EVU22" s="3"/>
      <c r="EVV22" s="15"/>
      <c r="EVW22" s="14"/>
      <c r="EVX22" s="4"/>
      <c r="EVY22" s="3"/>
      <c r="EVZ22" s="3"/>
      <c r="EWA22" s="15"/>
      <c r="EWB22" s="14"/>
      <c r="EWC22" s="4"/>
      <c r="EWD22" s="3"/>
      <c r="EWE22" s="3"/>
      <c r="EWF22" s="15"/>
      <c r="EWG22" s="14"/>
      <c r="EWH22" s="4"/>
      <c r="EWI22" s="3"/>
      <c r="EWJ22" s="3"/>
      <c r="EWK22" s="15"/>
      <c r="EWL22" s="14"/>
      <c r="EWM22" s="4"/>
      <c r="EWN22" s="3"/>
      <c r="EWO22" s="3"/>
      <c r="EWP22" s="15"/>
      <c r="EWQ22" s="14"/>
      <c r="EWR22" s="4"/>
      <c r="EWS22" s="3"/>
      <c r="EWT22" s="3"/>
      <c r="EWU22" s="15"/>
      <c r="EWV22" s="14"/>
      <c r="EWW22" s="4"/>
      <c r="EWX22" s="3"/>
      <c r="EWY22" s="3"/>
      <c r="EWZ22" s="15"/>
      <c r="EXA22" s="14"/>
      <c r="EXB22" s="4"/>
      <c r="EXC22" s="3"/>
      <c r="EXD22" s="3"/>
      <c r="EXE22" s="15"/>
      <c r="EXF22" s="14"/>
      <c r="EXG22" s="4"/>
      <c r="EXH22" s="3"/>
      <c r="EXI22" s="3"/>
      <c r="EXJ22" s="15"/>
      <c r="EXK22" s="14"/>
      <c r="EXL22" s="4"/>
      <c r="EXM22" s="3"/>
      <c r="EXN22" s="3"/>
      <c r="EXO22" s="15"/>
      <c r="EXP22" s="14"/>
      <c r="EXQ22" s="4"/>
      <c r="EXR22" s="3"/>
      <c r="EXS22" s="3"/>
      <c r="EXT22" s="15"/>
      <c r="EXU22" s="14"/>
      <c r="EXV22" s="4"/>
      <c r="EXW22" s="3"/>
      <c r="EXX22" s="3"/>
      <c r="EXY22" s="15"/>
      <c r="EXZ22" s="14"/>
      <c r="EYA22" s="4"/>
      <c r="EYB22" s="3"/>
      <c r="EYC22" s="3"/>
      <c r="EYD22" s="15"/>
      <c r="EYE22" s="14"/>
      <c r="EYF22" s="4"/>
      <c r="EYG22" s="3"/>
      <c r="EYH22" s="3"/>
      <c r="EYI22" s="15"/>
      <c r="EYJ22" s="14"/>
      <c r="EYK22" s="4"/>
      <c r="EYL22" s="3"/>
      <c r="EYM22" s="3"/>
      <c r="EYN22" s="15"/>
      <c r="EYO22" s="14"/>
      <c r="EYP22" s="4"/>
      <c r="EYQ22" s="3"/>
      <c r="EYR22" s="3"/>
      <c r="EYS22" s="15"/>
      <c r="EYT22" s="14"/>
      <c r="EYU22" s="4"/>
      <c r="EYV22" s="3"/>
      <c r="EYW22" s="3"/>
      <c r="EYX22" s="15"/>
      <c r="EYY22" s="14"/>
      <c r="EYZ22" s="4"/>
      <c r="EZA22" s="3"/>
      <c r="EZB22" s="3"/>
      <c r="EZC22" s="15"/>
      <c r="EZD22" s="14"/>
      <c r="EZE22" s="4"/>
      <c r="EZF22" s="3"/>
      <c r="EZG22" s="3"/>
      <c r="EZH22" s="15"/>
      <c r="EZI22" s="14"/>
      <c r="EZJ22" s="4"/>
      <c r="EZK22" s="3"/>
      <c r="EZL22" s="3"/>
      <c r="EZM22" s="15"/>
      <c r="EZN22" s="14"/>
      <c r="EZO22" s="4"/>
      <c r="EZP22" s="3"/>
      <c r="EZQ22" s="3"/>
      <c r="EZR22" s="15"/>
      <c r="EZS22" s="14"/>
      <c r="EZT22" s="4"/>
      <c r="EZU22" s="3"/>
      <c r="EZV22" s="3"/>
      <c r="EZW22" s="15"/>
      <c r="EZX22" s="14"/>
      <c r="EZY22" s="4"/>
      <c r="EZZ22" s="3"/>
      <c r="FAA22" s="3"/>
      <c r="FAB22" s="15"/>
      <c r="FAC22" s="14"/>
      <c r="FAD22" s="4"/>
      <c r="FAE22" s="3"/>
      <c r="FAF22" s="3"/>
      <c r="FAG22" s="15"/>
      <c r="FAH22" s="14"/>
      <c r="FAI22" s="4"/>
      <c r="FAJ22" s="3"/>
      <c r="FAK22" s="3"/>
      <c r="FAL22" s="15"/>
      <c r="FAM22" s="14"/>
      <c r="FAN22" s="4"/>
      <c r="FAO22" s="3"/>
      <c r="FAP22" s="3"/>
      <c r="FAQ22" s="15"/>
      <c r="FAR22" s="14"/>
      <c r="FAS22" s="4"/>
      <c r="FAT22" s="3"/>
      <c r="FAU22" s="3"/>
      <c r="FAV22" s="15"/>
      <c r="FAW22" s="14"/>
      <c r="FAX22" s="4"/>
      <c r="FAY22" s="3"/>
      <c r="FAZ22" s="3"/>
      <c r="FBA22" s="15"/>
      <c r="FBB22" s="14"/>
      <c r="FBC22" s="4"/>
      <c r="FBD22" s="3"/>
      <c r="FBE22" s="3"/>
      <c r="FBF22" s="15"/>
      <c r="FBG22" s="14"/>
      <c r="FBH22" s="4"/>
      <c r="FBI22" s="3"/>
      <c r="FBJ22" s="3"/>
      <c r="FBK22" s="15"/>
      <c r="FBL22" s="14"/>
      <c r="FBM22" s="4"/>
      <c r="FBN22" s="3"/>
      <c r="FBO22" s="3"/>
      <c r="FBP22" s="15"/>
      <c r="FBQ22" s="14"/>
      <c r="FBR22" s="4"/>
      <c r="FBS22" s="3"/>
      <c r="FBT22" s="3"/>
      <c r="FBU22" s="15"/>
      <c r="FBV22" s="14"/>
      <c r="FBW22" s="4"/>
      <c r="FBX22" s="3"/>
      <c r="FBY22" s="3"/>
      <c r="FBZ22" s="15"/>
      <c r="FCA22" s="14"/>
      <c r="FCB22" s="4"/>
      <c r="FCC22" s="3"/>
      <c r="FCD22" s="3"/>
      <c r="FCE22" s="15"/>
      <c r="FCF22" s="14"/>
      <c r="FCG22" s="4"/>
      <c r="FCH22" s="3"/>
      <c r="FCI22" s="3"/>
      <c r="FCJ22" s="15"/>
      <c r="FCK22" s="14"/>
      <c r="FCL22" s="4"/>
      <c r="FCM22" s="3"/>
      <c r="FCN22" s="3"/>
      <c r="FCO22" s="15"/>
      <c r="FCP22" s="14"/>
      <c r="FCQ22" s="4"/>
      <c r="FCR22" s="3"/>
      <c r="FCS22" s="3"/>
      <c r="FCT22" s="15"/>
      <c r="FCU22" s="14"/>
      <c r="FCV22" s="4"/>
      <c r="FCW22" s="3"/>
      <c r="FCX22" s="3"/>
      <c r="FCY22" s="15"/>
      <c r="FCZ22" s="14"/>
      <c r="FDA22" s="4"/>
      <c r="FDB22" s="3"/>
      <c r="FDC22" s="3"/>
      <c r="FDD22" s="15"/>
      <c r="FDE22" s="14"/>
      <c r="FDF22" s="4"/>
      <c r="FDG22" s="3"/>
      <c r="FDH22" s="3"/>
      <c r="FDI22" s="15"/>
      <c r="FDJ22" s="14"/>
      <c r="FDK22" s="4"/>
      <c r="FDL22" s="3"/>
      <c r="FDM22" s="3"/>
      <c r="FDN22" s="15"/>
      <c r="FDO22" s="14"/>
      <c r="FDP22" s="4"/>
      <c r="FDQ22" s="3"/>
      <c r="FDR22" s="3"/>
      <c r="FDS22" s="15"/>
      <c r="FDT22" s="14"/>
      <c r="FDU22" s="4"/>
      <c r="FDV22" s="3"/>
      <c r="FDW22" s="3"/>
      <c r="FDX22" s="15"/>
      <c r="FDY22" s="14"/>
      <c r="FDZ22" s="4"/>
      <c r="FEA22" s="3"/>
      <c r="FEB22" s="3"/>
      <c r="FEC22" s="15"/>
      <c r="FED22" s="14"/>
      <c r="FEE22" s="4"/>
      <c r="FEF22" s="3"/>
      <c r="FEG22" s="3"/>
      <c r="FEH22" s="15"/>
      <c r="FEI22" s="14"/>
      <c r="FEJ22" s="4"/>
      <c r="FEK22" s="3"/>
      <c r="FEL22" s="3"/>
      <c r="FEM22" s="15"/>
      <c r="FEN22" s="14"/>
      <c r="FEO22" s="4"/>
      <c r="FEP22" s="3"/>
      <c r="FEQ22" s="3"/>
      <c r="FER22" s="15"/>
      <c r="FES22" s="14"/>
      <c r="FET22" s="4"/>
      <c r="FEU22" s="3"/>
      <c r="FEV22" s="3"/>
      <c r="FEW22" s="15"/>
      <c r="FEX22" s="14"/>
      <c r="FEY22" s="4"/>
      <c r="FEZ22" s="3"/>
      <c r="FFA22" s="3"/>
      <c r="FFB22" s="15"/>
      <c r="FFC22" s="14"/>
      <c r="FFD22" s="4"/>
      <c r="FFE22" s="3"/>
      <c r="FFF22" s="3"/>
      <c r="FFG22" s="15"/>
      <c r="FFH22" s="14"/>
      <c r="FFI22" s="4"/>
      <c r="FFJ22" s="3"/>
      <c r="FFK22" s="3"/>
      <c r="FFL22" s="15"/>
      <c r="FFM22" s="14"/>
      <c r="FFN22" s="4"/>
      <c r="FFO22" s="3"/>
      <c r="FFP22" s="3"/>
      <c r="FFQ22" s="15"/>
      <c r="FFR22" s="14"/>
      <c r="FFS22" s="4"/>
      <c r="FFT22" s="3"/>
      <c r="FFU22" s="3"/>
      <c r="FFV22" s="15"/>
      <c r="FFW22" s="14"/>
      <c r="FFX22" s="4"/>
      <c r="FFY22" s="3"/>
      <c r="FFZ22" s="3"/>
      <c r="FGA22" s="15"/>
      <c r="FGB22" s="14"/>
      <c r="FGC22" s="4"/>
      <c r="FGD22" s="3"/>
      <c r="FGE22" s="3"/>
      <c r="FGF22" s="15"/>
      <c r="FGG22" s="14"/>
      <c r="FGH22" s="4"/>
      <c r="FGI22" s="3"/>
      <c r="FGJ22" s="3"/>
      <c r="FGK22" s="15"/>
      <c r="FGL22" s="14"/>
      <c r="FGM22" s="4"/>
      <c r="FGN22" s="3"/>
      <c r="FGO22" s="3"/>
      <c r="FGP22" s="15"/>
      <c r="FGQ22" s="14"/>
      <c r="FGR22" s="4"/>
      <c r="FGS22" s="3"/>
      <c r="FGT22" s="3"/>
      <c r="FGU22" s="15"/>
      <c r="FGV22" s="14"/>
      <c r="FGW22" s="4"/>
      <c r="FGX22" s="3"/>
      <c r="FGY22" s="3"/>
      <c r="FGZ22" s="15"/>
      <c r="FHA22" s="14"/>
      <c r="FHB22" s="4"/>
      <c r="FHC22" s="3"/>
      <c r="FHD22" s="3"/>
      <c r="FHE22" s="15"/>
      <c r="FHF22" s="14"/>
      <c r="FHG22" s="4"/>
      <c r="FHH22" s="3"/>
      <c r="FHI22" s="3"/>
      <c r="FHJ22" s="15"/>
      <c r="FHK22" s="14"/>
      <c r="FHL22" s="4"/>
      <c r="FHM22" s="3"/>
      <c r="FHN22" s="3"/>
      <c r="FHO22" s="15"/>
      <c r="FHP22" s="14"/>
      <c r="FHQ22" s="4"/>
      <c r="FHR22" s="3"/>
      <c r="FHS22" s="3"/>
      <c r="FHT22" s="15"/>
      <c r="FHU22" s="14"/>
      <c r="FHV22" s="4"/>
      <c r="FHW22" s="3"/>
      <c r="FHX22" s="3"/>
      <c r="FHY22" s="15"/>
      <c r="FHZ22" s="14"/>
      <c r="FIA22" s="4"/>
      <c r="FIB22" s="3"/>
      <c r="FIC22" s="3"/>
      <c r="FID22" s="15"/>
      <c r="FIE22" s="14"/>
      <c r="FIF22" s="4"/>
      <c r="FIG22" s="3"/>
      <c r="FIH22" s="3"/>
      <c r="FII22" s="15"/>
      <c r="FIJ22" s="14"/>
      <c r="FIK22" s="4"/>
      <c r="FIL22" s="3"/>
      <c r="FIM22" s="3"/>
      <c r="FIN22" s="15"/>
      <c r="FIO22" s="14"/>
      <c r="FIP22" s="4"/>
      <c r="FIQ22" s="3"/>
      <c r="FIR22" s="3"/>
      <c r="FIS22" s="15"/>
      <c r="FIT22" s="14"/>
      <c r="FIU22" s="4"/>
      <c r="FIV22" s="3"/>
      <c r="FIW22" s="3"/>
      <c r="FIX22" s="15"/>
      <c r="FIY22" s="14"/>
      <c r="FIZ22" s="4"/>
      <c r="FJA22" s="3"/>
      <c r="FJB22" s="3"/>
      <c r="FJC22" s="15"/>
      <c r="FJD22" s="14"/>
      <c r="FJE22" s="4"/>
      <c r="FJF22" s="3"/>
      <c r="FJG22" s="3"/>
      <c r="FJH22" s="15"/>
      <c r="FJI22" s="14"/>
      <c r="FJJ22" s="4"/>
      <c r="FJK22" s="3"/>
      <c r="FJL22" s="3"/>
      <c r="FJM22" s="15"/>
      <c r="FJN22" s="14"/>
      <c r="FJO22" s="4"/>
      <c r="FJP22" s="3"/>
      <c r="FJQ22" s="3"/>
      <c r="FJR22" s="15"/>
      <c r="FJS22" s="14"/>
      <c r="FJT22" s="4"/>
      <c r="FJU22" s="3"/>
      <c r="FJV22" s="3"/>
      <c r="FJW22" s="15"/>
      <c r="FJX22" s="14"/>
      <c r="FJY22" s="4"/>
      <c r="FJZ22" s="3"/>
      <c r="FKA22" s="3"/>
      <c r="FKB22" s="15"/>
      <c r="FKC22" s="14"/>
      <c r="FKD22" s="4"/>
      <c r="FKE22" s="3"/>
      <c r="FKF22" s="3"/>
      <c r="FKG22" s="15"/>
      <c r="FKH22" s="14"/>
      <c r="FKI22" s="4"/>
      <c r="FKJ22" s="3"/>
      <c r="FKK22" s="3"/>
      <c r="FKL22" s="15"/>
      <c r="FKM22" s="14"/>
      <c r="FKN22" s="4"/>
      <c r="FKO22" s="3"/>
      <c r="FKP22" s="3"/>
      <c r="FKQ22" s="15"/>
      <c r="FKR22" s="14"/>
      <c r="FKS22" s="4"/>
      <c r="FKT22" s="3"/>
      <c r="FKU22" s="3"/>
      <c r="FKV22" s="15"/>
      <c r="FKW22" s="14"/>
      <c r="FKX22" s="4"/>
      <c r="FKY22" s="3"/>
      <c r="FKZ22" s="3"/>
      <c r="FLA22" s="15"/>
      <c r="FLB22" s="14"/>
      <c r="FLC22" s="4"/>
      <c r="FLD22" s="3"/>
      <c r="FLE22" s="3"/>
      <c r="FLF22" s="15"/>
      <c r="FLG22" s="14"/>
      <c r="FLH22" s="4"/>
      <c r="FLI22" s="3"/>
      <c r="FLJ22" s="3"/>
      <c r="FLK22" s="15"/>
      <c r="FLL22" s="14"/>
      <c r="FLM22" s="4"/>
      <c r="FLN22" s="3"/>
      <c r="FLO22" s="3"/>
      <c r="FLP22" s="15"/>
      <c r="FLQ22" s="14"/>
      <c r="FLR22" s="4"/>
      <c r="FLS22" s="3"/>
      <c r="FLT22" s="3"/>
      <c r="FLU22" s="15"/>
      <c r="FLV22" s="14"/>
      <c r="FLW22" s="4"/>
      <c r="FLX22" s="3"/>
      <c r="FLY22" s="3"/>
      <c r="FLZ22" s="15"/>
      <c r="FMA22" s="14"/>
      <c r="FMB22" s="4"/>
      <c r="FMC22" s="3"/>
      <c r="FMD22" s="3"/>
      <c r="FME22" s="15"/>
      <c r="FMF22" s="14"/>
      <c r="FMG22" s="4"/>
      <c r="FMH22" s="3"/>
      <c r="FMI22" s="3"/>
      <c r="FMJ22" s="15"/>
      <c r="FMK22" s="14"/>
      <c r="FML22" s="4"/>
      <c r="FMM22" s="3"/>
      <c r="FMN22" s="3"/>
      <c r="FMO22" s="15"/>
      <c r="FMP22" s="14"/>
      <c r="FMQ22" s="4"/>
      <c r="FMR22" s="3"/>
      <c r="FMS22" s="3"/>
      <c r="FMT22" s="15"/>
      <c r="FMU22" s="14"/>
      <c r="FMV22" s="4"/>
      <c r="FMW22" s="3"/>
      <c r="FMX22" s="3"/>
      <c r="FMY22" s="15"/>
      <c r="FMZ22" s="14"/>
      <c r="FNA22" s="4"/>
      <c r="FNB22" s="3"/>
      <c r="FNC22" s="3"/>
      <c r="FND22" s="15"/>
      <c r="FNE22" s="14"/>
      <c r="FNF22" s="4"/>
      <c r="FNG22" s="3"/>
      <c r="FNH22" s="3"/>
      <c r="FNI22" s="15"/>
      <c r="FNJ22" s="14"/>
      <c r="FNK22" s="4"/>
      <c r="FNL22" s="3"/>
      <c r="FNM22" s="3"/>
      <c r="FNN22" s="15"/>
      <c r="FNO22" s="14"/>
      <c r="FNP22" s="4"/>
      <c r="FNQ22" s="3"/>
      <c r="FNR22" s="3"/>
      <c r="FNS22" s="15"/>
      <c r="FNT22" s="14"/>
      <c r="FNU22" s="4"/>
      <c r="FNV22" s="3"/>
      <c r="FNW22" s="3"/>
      <c r="FNX22" s="15"/>
      <c r="FNY22" s="14"/>
      <c r="FNZ22" s="4"/>
      <c r="FOA22" s="3"/>
      <c r="FOB22" s="3"/>
      <c r="FOC22" s="15"/>
      <c r="FOD22" s="14"/>
      <c r="FOE22" s="4"/>
      <c r="FOF22" s="3"/>
      <c r="FOG22" s="3"/>
      <c r="FOH22" s="15"/>
      <c r="FOI22" s="14"/>
      <c r="FOJ22" s="4"/>
      <c r="FOK22" s="3"/>
      <c r="FOL22" s="3"/>
      <c r="FOM22" s="15"/>
      <c r="FON22" s="14"/>
      <c r="FOO22" s="4"/>
      <c r="FOP22" s="3"/>
      <c r="FOQ22" s="3"/>
      <c r="FOR22" s="15"/>
      <c r="FOS22" s="14"/>
      <c r="FOT22" s="4"/>
      <c r="FOU22" s="3"/>
      <c r="FOV22" s="3"/>
      <c r="FOW22" s="15"/>
      <c r="FOX22" s="14"/>
      <c r="FOY22" s="4"/>
      <c r="FOZ22" s="3"/>
      <c r="FPA22" s="3"/>
      <c r="FPB22" s="15"/>
      <c r="FPC22" s="14"/>
      <c r="FPD22" s="4"/>
      <c r="FPE22" s="3"/>
      <c r="FPF22" s="3"/>
      <c r="FPG22" s="15"/>
      <c r="FPH22" s="14"/>
      <c r="FPI22" s="4"/>
      <c r="FPJ22" s="3"/>
      <c r="FPK22" s="3"/>
      <c r="FPL22" s="15"/>
      <c r="FPM22" s="14"/>
      <c r="FPN22" s="4"/>
      <c r="FPO22" s="3"/>
      <c r="FPP22" s="3"/>
      <c r="FPQ22" s="15"/>
      <c r="FPR22" s="14"/>
      <c r="FPS22" s="4"/>
      <c r="FPT22" s="3"/>
      <c r="FPU22" s="3"/>
      <c r="FPV22" s="15"/>
      <c r="FPW22" s="14"/>
      <c r="FPX22" s="4"/>
      <c r="FPY22" s="3"/>
      <c r="FPZ22" s="3"/>
      <c r="FQA22" s="15"/>
      <c r="FQB22" s="14"/>
      <c r="FQC22" s="4"/>
      <c r="FQD22" s="3"/>
      <c r="FQE22" s="3"/>
      <c r="FQF22" s="15"/>
      <c r="FQG22" s="14"/>
      <c r="FQH22" s="4"/>
      <c r="FQI22" s="3"/>
      <c r="FQJ22" s="3"/>
      <c r="FQK22" s="15"/>
      <c r="FQL22" s="14"/>
      <c r="FQM22" s="4"/>
      <c r="FQN22" s="3"/>
      <c r="FQO22" s="3"/>
      <c r="FQP22" s="15"/>
      <c r="FQQ22" s="14"/>
      <c r="FQR22" s="4"/>
      <c r="FQS22" s="3"/>
      <c r="FQT22" s="3"/>
      <c r="FQU22" s="15"/>
      <c r="FQV22" s="14"/>
      <c r="FQW22" s="4"/>
      <c r="FQX22" s="3"/>
      <c r="FQY22" s="3"/>
      <c r="FQZ22" s="15"/>
      <c r="FRA22" s="14"/>
      <c r="FRB22" s="4"/>
      <c r="FRC22" s="3"/>
      <c r="FRD22" s="3"/>
      <c r="FRE22" s="15"/>
      <c r="FRF22" s="14"/>
      <c r="FRG22" s="4"/>
      <c r="FRH22" s="3"/>
      <c r="FRI22" s="3"/>
      <c r="FRJ22" s="15"/>
      <c r="FRK22" s="14"/>
      <c r="FRL22" s="4"/>
      <c r="FRM22" s="3"/>
      <c r="FRN22" s="3"/>
      <c r="FRO22" s="15"/>
      <c r="FRP22" s="14"/>
      <c r="FRQ22" s="4"/>
      <c r="FRR22" s="3"/>
      <c r="FRS22" s="3"/>
      <c r="FRT22" s="15"/>
      <c r="FRU22" s="14"/>
      <c r="FRV22" s="4"/>
      <c r="FRW22" s="3"/>
      <c r="FRX22" s="3"/>
      <c r="FRY22" s="15"/>
      <c r="FRZ22" s="14"/>
      <c r="FSA22" s="4"/>
      <c r="FSB22" s="3"/>
      <c r="FSC22" s="3"/>
      <c r="FSD22" s="15"/>
      <c r="FSE22" s="14"/>
      <c r="FSF22" s="4"/>
      <c r="FSG22" s="3"/>
      <c r="FSH22" s="3"/>
      <c r="FSI22" s="15"/>
      <c r="FSJ22" s="14"/>
      <c r="FSK22" s="4"/>
      <c r="FSL22" s="3"/>
      <c r="FSM22" s="3"/>
      <c r="FSN22" s="15"/>
      <c r="FSO22" s="14"/>
      <c r="FSP22" s="4"/>
      <c r="FSQ22" s="3"/>
      <c r="FSR22" s="3"/>
      <c r="FSS22" s="15"/>
      <c r="FST22" s="14"/>
      <c r="FSU22" s="4"/>
      <c r="FSV22" s="3"/>
      <c r="FSW22" s="3"/>
      <c r="FSX22" s="15"/>
      <c r="FSY22" s="14"/>
      <c r="FSZ22" s="4"/>
      <c r="FTA22" s="3"/>
      <c r="FTB22" s="3"/>
      <c r="FTC22" s="15"/>
      <c r="FTD22" s="14"/>
      <c r="FTE22" s="4"/>
      <c r="FTF22" s="3"/>
      <c r="FTG22" s="3"/>
      <c r="FTH22" s="15"/>
      <c r="FTI22" s="14"/>
      <c r="FTJ22" s="4"/>
      <c r="FTK22" s="3"/>
      <c r="FTL22" s="3"/>
      <c r="FTM22" s="15"/>
      <c r="FTN22" s="14"/>
      <c r="FTO22" s="4"/>
      <c r="FTP22" s="3"/>
      <c r="FTQ22" s="3"/>
      <c r="FTR22" s="15"/>
      <c r="FTS22" s="14"/>
      <c r="FTT22" s="4"/>
      <c r="FTU22" s="3"/>
      <c r="FTV22" s="3"/>
      <c r="FTW22" s="15"/>
      <c r="FTX22" s="14"/>
      <c r="FTY22" s="4"/>
      <c r="FTZ22" s="3"/>
      <c r="FUA22" s="3"/>
      <c r="FUB22" s="15"/>
      <c r="FUC22" s="14"/>
      <c r="FUD22" s="4"/>
      <c r="FUE22" s="3"/>
      <c r="FUF22" s="3"/>
      <c r="FUG22" s="15"/>
      <c r="FUH22" s="14"/>
      <c r="FUI22" s="4"/>
      <c r="FUJ22" s="3"/>
      <c r="FUK22" s="3"/>
      <c r="FUL22" s="15"/>
      <c r="FUM22" s="14"/>
      <c r="FUN22" s="4"/>
      <c r="FUO22" s="3"/>
      <c r="FUP22" s="3"/>
      <c r="FUQ22" s="15"/>
      <c r="FUR22" s="14"/>
      <c r="FUS22" s="4"/>
      <c r="FUT22" s="3"/>
      <c r="FUU22" s="3"/>
      <c r="FUV22" s="15"/>
      <c r="FUW22" s="14"/>
      <c r="FUX22" s="4"/>
      <c r="FUY22" s="3"/>
      <c r="FUZ22" s="3"/>
      <c r="FVA22" s="15"/>
      <c r="FVB22" s="14"/>
      <c r="FVC22" s="4"/>
      <c r="FVD22" s="3"/>
      <c r="FVE22" s="3"/>
      <c r="FVF22" s="15"/>
      <c r="FVG22" s="14"/>
      <c r="FVH22" s="4"/>
      <c r="FVI22" s="3"/>
      <c r="FVJ22" s="3"/>
      <c r="FVK22" s="15"/>
      <c r="FVL22" s="14"/>
      <c r="FVM22" s="4"/>
      <c r="FVN22" s="3"/>
      <c r="FVO22" s="3"/>
      <c r="FVP22" s="15"/>
      <c r="FVQ22" s="14"/>
      <c r="FVR22" s="4"/>
      <c r="FVS22" s="3"/>
      <c r="FVT22" s="3"/>
      <c r="FVU22" s="15"/>
      <c r="FVV22" s="14"/>
      <c r="FVW22" s="4"/>
      <c r="FVX22" s="3"/>
      <c r="FVY22" s="3"/>
      <c r="FVZ22" s="15"/>
      <c r="FWA22" s="14"/>
      <c r="FWB22" s="4"/>
      <c r="FWC22" s="3"/>
      <c r="FWD22" s="3"/>
      <c r="FWE22" s="15"/>
      <c r="FWF22" s="14"/>
      <c r="FWG22" s="4"/>
      <c r="FWH22" s="3"/>
      <c r="FWI22" s="3"/>
      <c r="FWJ22" s="15"/>
      <c r="FWK22" s="14"/>
      <c r="FWL22" s="4"/>
      <c r="FWM22" s="3"/>
      <c r="FWN22" s="3"/>
      <c r="FWO22" s="15"/>
      <c r="FWP22" s="14"/>
      <c r="FWQ22" s="4"/>
      <c r="FWR22" s="3"/>
      <c r="FWS22" s="3"/>
      <c r="FWT22" s="15"/>
      <c r="FWU22" s="14"/>
      <c r="FWV22" s="4"/>
      <c r="FWW22" s="3"/>
      <c r="FWX22" s="3"/>
      <c r="FWY22" s="15"/>
      <c r="FWZ22" s="14"/>
      <c r="FXA22" s="4"/>
      <c r="FXB22" s="3"/>
      <c r="FXC22" s="3"/>
      <c r="FXD22" s="15"/>
      <c r="FXE22" s="14"/>
      <c r="FXF22" s="4"/>
      <c r="FXG22" s="3"/>
      <c r="FXH22" s="3"/>
      <c r="FXI22" s="15"/>
      <c r="FXJ22" s="14"/>
      <c r="FXK22" s="4"/>
      <c r="FXL22" s="3"/>
      <c r="FXM22" s="3"/>
      <c r="FXN22" s="15"/>
      <c r="FXO22" s="14"/>
      <c r="FXP22" s="4"/>
      <c r="FXQ22" s="3"/>
      <c r="FXR22" s="3"/>
      <c r="FXS22" s="15"/>
      <c r="FXT22" s="14"/>
      <c r="FXU22" s="4"/>
      <c r="FXV22" s="3"/>
      <c r="FXW22" s="3"/>
      <c r="FXX22" s="15"/>
      <c r="FXY22" s="14"/>
      <c r="FXZ22" s="4"/>
      <c r="FYA22" s="3"/>
      <c r="FYB22" s="3"/>
      <c r="FYC22" s="15"/>
      <c r="FYD22" s="14"/>
      <c r="FYE22" s="4"/>
      <c r="FYF22" s="3"/>
      <c r="FYG22" s="3"/>
      <c r="FYH22" s="15"/>
      <c r="FYI22" s="14"/>
      <c r="FYJ22" s="4"/>
      <c r="FYK22" s="3"/>
      <c r="FYL22" s="3"/>
      <c r="FYM22" s="15"/>
      <c r="FYN22" s="14"/>
      <c r="FYO22" s="4"/>
      <c r="FYP22" s="3"/>
      <c r="FYQ22" s="3"/>
      <c r="FYR22" s="15"/>
      <c r="FYS22" s="14"/>
      <c r="FYT22" s="4"/>
      <c r="FYU22" s="3"/>
      <c r="FYV22" s="3"/>
      <c r="FYW22" s="15"/>
      <c r="FYX22" s="14"/>
      <c r="FYY22" s="4"/>
      <c r="FYZ22" s="3"/>
      <c r="FZA22" s="3"/>
      <c r="FZB22" s="15"/>
      <c r="FZC22" s="14"/>
      <c r="FZD22" s="4"/>
      <c r="FZE22" s="3"/>
      <c r="FZF22" s="3"/>
      <c r="FZG22" s="15"/>
      <c r="FZH22" s="14"/>
      <c r="FZI22" s="4"/>
      <c r="FZJ22" s="3"/>
      <c r="FZK22" s="3"/>
      <c r="FZL22" s="15"/>
      <c r="FZM22" s="14"/>
      <c r="FZN22" s="4"/>
      <c r="FZO22" s="3"/>
      <c r="FZP22" s="3"/>
      <c r="FZQ22" s="15"/>
      <c r="FZR22" s="14"/>
      <c r="FZS22" s="4"/>
      <c r="FZT22" s="3"/>
      <c r="FZU22" s="3"/>
      <c r="FZV22" s="15"/>
      <c r="FZW22" s="14"/>
      <c r="FZX22" s="4"/>
      <c r="FZY22" s="3"/>
      <c r="FZZ22" s="3"/>
      <c r="GAA22" s="15"/>
      <c r="GAB22" s="14"/>
      <c r="GAC22" s="4"/>
      <c r="GAD22" s="3"/>
      <c r="GAE22" s="3"/>
      <c r="GAF22" s="15"/>
      <c r="GAG22" s="14"/>
      <c r="GAH22" s="4"/>
      <c r="GAI22" s="3"/>
      <c r="GAJ22" s="3"/>
      <c r="GAK22" s="15"/>
      <c r="GAL22" s="14"/>
      <c r="GAM22" s="4"/>
      <c r="GAN22" s="3"/>
      <c r="GAO22" s="3"/>
      <c r="GAP22" s="15"/>
      <c r="GAQ22" s="14"/>
      <c r="GAR22" s="4"/>
      <c r="GAS22" s="3"/>
      <c r="GAT22" s="3"/>
      <c r="GAU22" s="15"/>
      <c r="GAV22" s="14"/>
      <c r="GAW22" s="4"/>
      <c r="GAX22" s="3"/>
      <c r="GAY22" s="3"/>
      <c r="GAZ22" s="15"/>
      <c r="GBA22" s="14"/>
      <c r="GBB22" s="4"/>
      <c r="GBC22" s="3"/>
      <c r="GBD22" s="3"/>
      <c r="GBE22" s="15"/>
      <c r="GBF22" s="14"/>
      <c r="GBG22" s="4"/>
      <c r="GBH22" s="3"/>
      <c r="GBI22" s="3"/>
      <c r="GBJ22" s="15"/>
      <c r="GBK22" s="14"/>
      <c r="GBL22" s="4"/>
      <c r="GBM22" s="3"/>
      <c r="GBN22" s="3"/>
      <c r="GBO22" s="15"/>
      <c r="GBP22" s="14"/>
      <c r="GBQ22" s="4"/>
      <c r="GBR22" s="3"/>
      <c r="GBS22" s="3"/>
      <c r="GBT22" s="15"/>
      <c r="GBU22" s="14"/>
      <c r="GBV22" s="4"/>
      <c r="GBW22" s="3"/>
      <c r="GBX22" s="3"/>
      <c r="GBY22" s="15"/>
      <c r="GBZ22" s="14"/>
      <c r="GCA22" s="4"/>
      <c r="GCB22" s="3"/>
      <c r="GCC22" s="3"/>
      <c r="GCD22" s="15"/>
      <c r="GCE22" s="14"/>
      <c r="GCF22" s="4"/>
      <c r="GCG22" s="3"/>
      <c r="GCH22" s="3"/>
      <c r="GCI22" s="15"/>
      <c r="GCJ22" s="14"/>
      <c r="GCK22" s="4"/>
      <c r="GCL22" s="3"/>
      <c r="GCM22" s="3"/>
      <c r="GCN22" s="15"/>
      <c r="GCO22" s="14"/>
      <c r="GCP22" s="4"/>
      <c r="GCQ22" s="3"/>
      <c r="GCR22" s="3"/>
      <c r="GCS22" s="15"/>
      <c r="GCT22" s="14"/>
      <c r="GCU22" s="4"/>
      <c r="GCV22" s="3"/>
      <c r="GCW22" s="3"/>
      <c r="GCX22" s="15"/>
      <c r="GCY22" s="14"/>
      <c r="GCZ22" s="4"/>
      <c r="GDA22" s="3"/>
      <c r="GDB22" s="3"/>
      <c r="GDC22" s="15"/>
      <c r="GDD22" s="14"/>
      <c r="GDE22" s="4"/>
      <c r="GDF22" s="3"/>
      <c r="GDG22" s="3"/>
      <c r="GDH22" s="15"/>
      <c r="GDI22" s="14"/>
      <c r="GDJ22" s="4"/>
      <c r="GDK22" s="3"/>
      <c r="GDL22" s="3"/>
      <c r="GDM22" s="15"/>
      <c r="GDN22" s="14"/>
      <c r="GDO22" s="4"/>
      <c r="GDP22" s="3"/>
      <c r="GDQ22" s="3"/>
      <c r="GDR22" s="15"/>
      <c r="GDS22" s="14"/>
      <c r="GDT22" s="4"/>
      <c r="GDU22" s="3"/>
      <c r="GDV22" s="3"/>
      <c r="GDW22" s="15"/>
      <c r="GDX22" s="14"/>
      <c r="GDY22" s="4"/>
      <c r="GDZ22" s="3"/>
      <c r="GEA22" s="3"/>
      <c r="GEB22" s="15"/>
      <c r="GEC22" s="14"/>
      <c r="GED22" s="4"/>
      <c r="GEE22" s="3"/>
      <c r="GEF22" s="3"/>
      <c r="GEG22" s="15"/>
      <c r="GEH22" s="14"/>
      <c r="GEI22" s="4"/>
      <c r="GEJ22" s="3"/>
      <c r="GEK22" s="3"/>
      <c r="GEL22" s="15"/>
      <c r="GEM22" s="14"/>
      <c r="GEN22" s="4"/>
      <c r="GEO22" s="3"/>
      <c r="GEP22" s="3"/>
      <c r="GEQ22" s="15"/>
      <c r="GER22" s="14"/>
      <c r="GES22" s="4"/>
      <c r="GET22" s="3"/>
      <c r="GEU22" s="3"/>
      <c r="GEV22" s="15"/>
      <c r="GEW22" s="14"/>
      <c r="GEX22" s="4"/>
      <c r="GEY22" s="3"/>
      <c r="GEZ22" s="3"/>
      <c r="GFA22" s="15"/>
      <c r="GFB22" s="14"/>
      <c r="GFC22" s="4"/>
      <c r="GFD22" s="3"/>
      <c r="GFE22" s="3"/>
      <c r="GFF22" s="15"/>
      <c r="GFG22" s="14"/>
      <c r="GFH22" s="4"/>
      <c r="GFI22" s="3"/>
      <c r="GFJ22" s="3"/>
      <c r="GFK22" s="15"/>
      <c r="GFL22" s="14"/>
      <c r="GFM22" s="4"/>
      <c r="GFN22" s="3"/>
      <c r="GFO22" s="3"/>
      <c r="GFP22" s="15"/>
      <c r="GFQ22" s="14"/>
      <c r="GFR22" s="4"/>
      <c r="GFS22" s="3"/>
      <c r="GFT22" s="3"/>
      <c r="GFU22" s="15"/>
      <c r="GFV22" s="14"/>
      <c r="GFW22" s="4"/>
      <c r="GFX22" s="3"/>
      <c r="GFY22" s="3"/>
      <c r="GFZ22" s="15"/>
      <c r="GGA22" s="14"/>
      <c r="GGB22" s="4"/>
      <c r="GGC22" s="3"/>
      <c r="GGD22" s="3"/>
      <c r="GGE22" s="15"/>
      <c r="GGF22" s="14"/>
      <c r="GGG22" s="4"/>
      <c r="GGH22" s="3"/>
      <c r="GGI22" s="3"/>
      <c r="GGJ22" s="15"/>
      <c r="GGK22" s="14"/>
      <c r="GGL22" s="4"/>
      <c r="GGM22" s="3"/>
      <c r="GGN22" s="3"/>
      <c r="GGO22" s="15"/>
      <c r="GGP22" s="14"/>
      <c r="GGQ22" s="4"/>
      <c r="GGR22" s="3"/>
      <c r="GGS22" s="3"/>
      <c r="GGT22" s="15"/>
      <c r="GGU22" s="14"/>
      <c r="GGV22" s="4"/>
      <c r="GGW22" s="3"/>
      <c r="GGX22" s="3"/>
      <c r="GGY22" s="15"/>
      <c r="GGZ22" s="14"/>
      <c r="GHA22" s="4"/>
      <c r="GHB22" s="3"/>
      <c r="GHC22" s="3"/>
      <c r="GHD22" s="15"/>
      <c r="GHE22" s="14"/>
      <c r="GHF22" s="4"/>
      <c r="GHG22" s="3"/>
      <c r="GHH22" s="3"/>
      <c r="GHI22" s="15"/>
      <c r="GHJ22" s="14"/>
      <c r="GHK22" s="4"/>
      <c r="GHL22" s="3"/>
      <c r="GHM22" s="3"/>
      <c r="GHN22" s="15"/>
      <c r="GHO22" s="14"/>
      <c r="GHP22" s="4"/>
      <c r="GHQ22" s="3"/>
      <c r="GHR22" s="3"/>
      <c r="GHS22" s="15"/>
      <c r="GHT22" s="14"/>
      <c r="GHU22" s="4"/>
      <c r="GHV22" s="3"/>
      <c r="GHW22" s="3"/>
      <c r="GHX22" s="15"/>
      <c r="GHY22" s="14"/>
      <c r="GHZ22" s="4"/>
      <c r="GIA22" s="3"/>
      <c r="GIB22" s="3"/>
      <c r="GIC22" s="15"/>
      <c r="GID22" s="14"/>
      <c r="GIE22" s="4"/>
      <c r="GIF22" s="3"/>
      <c r="GIG22" s="3"/>
      <c r="GIH22" s="15"/>
      <c r="GII22" s="14"/>
      <c r="GIJ22" s="4"/>
      <c r="GIK22" s="3"/>
      <c r="GIL22" s="3"/>
      <c r="GIM22" s="15"/>
      <c r="GIN22" s="14"/>
      <c r="GIO22" s="4"/>
      <c r="GIP22" s="3"/>
      <c r="GIQ22" s="3"/>
      <c r="GIR22" s="15"/>
      <c r="GIS22" s="14"/>
      <c r="GIT22" s="4"/>
      <c r="GIU22" s="3"/>
      <c r="GIV22" s="3"/>
      <c r="GIW22" s="15"/>
      <c r="GIX22" s="14"/>
      <c r="GIY22" s="4"/>
      <c r="GIZ22" s="3"/>
      <c r="GJA22" s="3"/>
      <c r="GJB22" s="15"/>
      <c r="GJC22" s="14"/>
      <c r="GJD22" s="4"/>
      <c r="GJE22" s="3"/>
      <c r="GJF22" s="3"/>
      <c r="GJG22" s="15"/>
      <c r="GJH22" s="14"/>
      <c r="GJI22" s="4"/>
      <c r="GJJ22" s="3"/>
      <c r="GJK22" s="3"/>
      <c r="GJL22" s="15"/>
      <c r="GJM22" s="14"/>
      <c r="GJN22" s="4"/>
      <c r="GJO22" s="3"/>
      <c r="GJP22" s="3"/>
      <c r="GJQ22" s="15"/>
      <c r="GJR22" s="14"/>
      <c r="GJS22" s="4"/>
      <c r="GJT22" s="3"/>
      <c r="GJU22" s="3"/>
      <c r="GJV22" s="15"/>
      <c r="GJW22" s="14"/>
      <c r="GJX22" s="4"/>
      <c r="GJY22" s="3"/>
      <c r="GJZ22" s="3"/>
      <c r="GKA22" s="15"/>
      <c r="GKB22" s="14"/>
      <c r="GKC22" s="4"/>
      <c r="GKD22" s="3"/>
      <c r="GKE22" s="3"/>
      <c r="GKF22" s="15"/>
      <c r="GKG22" s="14"/>
      <c r="GKH22" s="4"/>
      <c r="GKI22" s="3"/>
      <c r="GKJ22" s="3"/>
      <c r="GKK22" s="15"/>
      <c r="GKL22" s="14"/>
      <c r="GKM22" s="4"/>
      <c r="GKN22" s="3"/>
      <c r="GKO22" s="3"/>
      <c r="GKP22" s="15"/>
      <c r="GKQ22" s="14"/>
      <c r="GKR22" s="4"/>
      <c r="GKS22" s="3"/>
      <c r="GKT22" s="3"/>
      <c r="GKU22" s="15"/>
      <c r="GKV22" s="14"/>
      <c r="GKW22" s="4"/>
      <c r="GKX22" s="3"/>
      <c r="GKY22" s="3"/>
      <c r="GKZ22" s="15"/>
      <c r="GLA22" s="14"/>
      <c r="GLB22" s="4"/>
      <c r="GLC22" s="3"/>
      <c r="GLD22" s="3"/>
      <c r="GLE22" s="15"/>
      <c r="GLF22" s="14"/>
      <c r="GLG22" s="4"/>
      <c r="GLH22" s="3"/>
      <c r="GLI22" s="3"/>
      <c r="GLJ22" s="15"/>
      <c r="GLK22" s="14"/>
      <c r="GLL22" s="4"/>
      <c r="GLM22" s="3"/>
      <c r="GLN22" s="3"/>
      <c r="GLO22" s="15"/>
      <c r="GLP22" s="14"/>
      <c r="GLQ22" s="4"/>
      <c r="GLR22" s="3"/>
      <c r="GLS22" s="3"/>
      <c r="GLT22" s="15"/>
      <c r="GLU22" s="14"/>
      <c r="GLV22" s="4"/>
      <c r="GLW22" s="3"/>
      <c r="GLX22" s="3"/>
      <c r="GLY22" s="15"/>
      <c r="GLZ22" s="14"/>
      <c r="GMA22" s="4"/>
      <c r="GMB22" s="3"/>
      <c r="GMC22" s="3"/>
      <c r="GMD22" s="15"/>
      <c r="GME22" s="14"/>
      <c r="GMF22" s="4"/>
      <c r="GMG22" s="3"/>
      <c r="GMH22" s="3"/>
      <c r="GMI22" s="15"/>
      <c r="GMJ22" s="14"/>
      <c r="GMK22" s="4"/>
      <c r="GML22" s="3"/>
      <c r="GMM22" s="3"/>
      <c r="GMN22" s="15"/>
      <c r="GMO22" s="14"/>
      <c r="GMP22" s="4"/>
      <c r="GMQ22" s="3"/>
      <c r="GMR22" s="3"/>
      <c r="GMS22" s="15"/>
      <c r="GMT22" s="14"/>
      <c r="GMU22" s="4"/>
      <c r="GMV22" s="3"/>
      <c r="GMW22" s="3"/>
      <c r="GMX22" s="15"/>
      <c r="GMY22" s="14"/>
      <c r="GMZ22" s="4"/>
      <c r="GNA22" s="3"/>
      <c r="GNB22" s="3"/>
      <c r="GNC22" s="15"/>
      <c r="GND22" s="14"/>
      <c r="GNE22" s="4"/>
      <c r="GNF22" s="3"/>
      <c r="GNG22" s="3"/>
      <c r="GNH22" s="15"/>
      <c r="GNI22" s="14"/>
      <c r="GNJ22" s="4"/>
      <c r="GNK22" s="3"/>
      <c r="GNL22" s="3"/>
      <c r="GNM22" s="15"/>
      <c r="GNN22" s="14"/>
      <c r="GNO22" s="4"/>
      <c r="GNP22" s="3"/>
      <c r="GNQ22" s="3"/>
      <c r="GNR22" s="15"/>
      <c r="GNS22" s="14"/>
      <c r="GNT22" s="4"/>
      <c r="GNU22" s="3"/>
      <c r="GNV22" s="3"/>
      <c r="GNW22" s="15"/>
      <c r="GNX22" s="14"/>
      <c r="GNY22" s="4"/>
      <c r="GNZ22" s="3"/>
      <c r="GOA22" s="3"/>
      <c r="GOB22" s="15"/>
      <c r="GOC22" s="14"/>
      <c r="GOD22" s="4"/>
      <c r="GOE22" s="3"/>
      <c r="GOF22" s="3"/>
      <c r="GOG22" s="15"/>
      <c r="GOH22" s="14"/>
      <c r="GOI22" s="4"/>
      <c r="GOJ22" s="3"/>
      <c r="GOK22" s="3"/>
      <c r="GOL22" s="15"/>
      <c r="GOM22" s="14"/>
      <c r="GON22" s="4"/>
      <c r="GOO22" s="3"/>
      <c r="GOP22" s="3"/>
      <c r="GOQ22" s="15"/>
      <c r="GOR22" s="14"/>
      <c r="GOS22" s="4"/>
      <c r="GOT22" s="3"/>
      <c r="GOU22" s="3"/>
      <c r="GOV22" s="15"/>
      <c r="GOW22" s="14"/>
      <c r="GOX22" s="4"/>
      <c r="GOY22" s="3"/>
      <c r="GOZ22" s="3"/>
      <c r="GPA22" s="15"/>
      <c r="GPB22" s="14"/>
      <c r="GPC22" s="4"/>
      <c r="GPD22" s="3"/>
      <c r="GPE22" s="3"/>
      <c r="GPF22" s="15"/>
      <c r="GPG22" s="14"/>
      <c r="GPH22" s="4"/>
      <c r="GPI22" s="3"/>
      <c r="GPJ22" s="3"/>
      <c r="GPK22" s="15"/>
      <c r="GPL22" s="14"/>
      <c r="GPM22" s="4"/>
      <c r="GPN22" s="3"/>
      <c r="GPO22" s="3"/>
      <c r="GPP22" s="15"/>
      <c r="GPQ22" s="14"/>
      <c r="GPR22" s="4"/>
      <c r="GPS22" s="3"/>
      <c r="GPT22" s="3"/>
      <c r="GPU22" s="15"/>
      <c r="GPV22" s="14"/>
      <c r="GPW22" s="4"/>
      <c r="GPX22" s="3"/>
      <c r="GPY22" s="3"/>
      <c r="GPZ22" s="15"/>
      <c r="GQA22" s="14"/>
      <c r="GQB22" s="4"/>
      <c r="GQC22" s="3"/>
      <c r="GQD22" s="3"/>
      <c r="GQE22" s="15"/>
      <c r="GQF22" s="14"/>
      <c r="GQG22" s="4"/>
      <c r="GQH22" s="3"/>
      <c r="GQI22" s="3"/>
      <c r="GQJ22" s="15"/>
      <c r="GQK22" s="14"/>
      <c r="GQL22" s="4"/>
      <c r="GQM22" s="3"/>
      <c r="GQN22" s="3"/>
      <c r="GQO22" s="15"/>
      <c r="GQP22" s="14"/>
      <c r="GQQ22" s="4"/>
      <c r="GQR22" s="3"/>
      <c r="GQS22" s="3"/>
      <c r="GQT22" s="15"/>
      <c r="GQU22" s="14"/>
      <c r="GQV22" s="4"/>
      <c r="GQW22" s="3"/>
      <c r="GQX22" s="3"/>
      <c r="GQY22" s="15"/>
      <c r="GQZ22" s="14"/>
      <c r="GRA22" s="4"/>
      <c r="GRB22" s="3"/>
      <c r="GRC22" s="3"/>
      <c r="GRD22" s="15"/>
      <c r="GRE22" s="14"/>
      <c r="GRF22" s="4"/>
      <c r="GRG22" s="3"/>
      <c r="GRH22" s="3"/>
      <c r="GRI22" s="15"/>
      <c r="GRJ22" s="14"/>
      <c r="GRK22" s="4"/>
      <c r="GRL22" s="3"/>
      <c r="GRM22" s="3"/>
      <c r="GRN22" s="15"/>
      <c r="GRO22" s="14"/>
      <c r="GRP22" s="4"/>
      <c r="GRQ22" s="3"/>
      <c r="GRR22" s="3"/>
      <c r="GRS22" s="15"/>
      <c r="GRT22" s="14"/>
      <c r="GRU22" s="4"/>
      <c r="GRV22" s="3"/>
      <c r="GRW22" s="3"/>
      <c r="GRX22" s="15"/>
      <c r="GRY22" s="14"/>
      <c r="GRZ22" s="4"/>
      <c r="GSA22" s="3"/>
      <c r="GSB22" s="3"/>
      <c r="GSC22" s="15"/>
      <c r="GSD22" s="14"/>
      <c r="GSE22" s="4"/>
      <c r="GSF22" s="3"/>
      <c r="GSG22" s="3"/>
      <c r="GSH22" s="15"/>
      <c r="GSI22" s="14"/>
      <c r="GSJ22" s="4"/>
      <c r="GSK22" s="3"/>
      <c r="GSL22" s="3"/>
      <c r="GSM22" s="15"/>
      <c r="GSN22" s="14"/>
      <c r="GSO22" s="4"/>
      <c r="GSP22" s="3"/>
      <c r="GSQ22" s="3"/>
      <c r="GSR22" s="15"/>
      <c r="GSS22" s="14"/>
      <c r="GST22" s="4"/>
      <c r="GSU22" s="3"/>
      <c r="GSV22" s="3"/>
      <c r="GSW22" s="15"/>
      <c r="GSX22" s="14"/>
      <c r="GSY22" s="4"/>
      <c r="GSZ22" s="3"/>
      <c r="GTA22" s="3"/>
      <c r="GTB22" s="15"/>
      <c r="GTC22" s="14"/>
      <c r="GTD22" s="4"/>
      <c r="GTE22" s="3"/>
      <c r="GTF22" s="3"/>
      <c r="GTG22" s="15"/>
      <c r="GTH22" s="14"/>
      <c r="GTI22" s="4"/>
      <c r="GTJ22" s="3"/>
      <c r="GTK22" s="3"/>
      <c r="GTL22" s="15"/>
      <c r="GTM22" s="14"/>
      <c r="GTN22" s="4"/>
      <c r="GTO22" s="3"/>
      <c r="GTP22" s="3"/>
      <c r="GTQ22" s="15"/>
      <c r="GTR22" s="14"/>
      <c r="GTS22" s="4"/>
      <c r="GTT22" s="3"/>
      <c r="GTU22" s="3"/>
      <c r="GTV22" s="15"/>
      <c r="GTW22" s="14"/>
      <c r="GTX22" s="4"/>
      <c r="GTY22" s="3"/>
      <c r="GTZ22" s="3"/>
      <c r="GUA22" s="15"/>
      <c r="GUB22" s="14"/>
      <c r="GUC22" s="4"/>
      <c r="GUD22" s="3"/>
      <c r="GUE22" s="3"/>
      <c r="GUF22" s="15"/>
      <c r="GUG22" s="14"/>
      <c r="GUH22" s="4"/>
      <c r="GUI22" s="3"/>
      <c r="GUJ22" s="3"/>
      <c r="GUK22" s="15"/>
      <c r="GUL22" s="14"/>
      <c r="GUM22" s="4"/>
      <c r="GUN22" s="3"/>
      <c r="GUO22" s="3"/>
      <c r="GUP22" s="15"/>
      <c r="GUQ22" s="14"/>
      <c r="GUR22" s="4"/>
      <c r="GUS22" s="3"/>
      <c r="GUT22" s="3"/>
      <c r="GUU22" s="15"/>
      <c r="GUV22" s="14"/>
      <c r="GUW22" s="4"/>
      <c r="GUX22" s="3"/>
      <c r="GUY22" s="3"/>
      <c r="GUZ22" s="15"/>
      <c r="GVA22" s="14"/>
      <c r="GVB22" s="4"/>
      <c r="GVC22" s="3"/>
      <c r="GVD22" s="3"/>
      <c r="GVE22" s="15"/>
      <c r="GVF22" s="14"/>
      <c r="GVG22" s="4"/>
      <c r="GVH22" s="3"/>
      <c r="GVI22" s="3"/>
      <c r="GVJ22" s="15"/>
      <c r="GVK22" s="14"/>
      <c r="GVL22" s="4"/>
      <c r="GVM22" s="3"/>
      <c r="GVN22" s="3"/>
      <c r="GVO22" s="15"/>
      <c r="GVP22" s="14"/>
      <c r="GVQ22" s="4"/>
      <c r="GVR22" s="3"/>
      <c r="GVS22" s="3"/>
      <c r="GVT22" s="15"/>
      <c r="GVU22" s="14"/>
      <c r="GVV22" s="4"/>
      <c r="GVW22" s="3"/>
      <c r="GVX22" s="3"/>
      <c r="GVY22" s="15"/>
      <c r="GVZ22" s="14"/>
      <c r="GWA22" s="4"/>
      <c r="GWB22" s="3"/>
      <c r="GWC22" s="3"/>
      <c r="GWD22" s="15"/>
      <c r="GWE22" s="14"/>
      <c r="GWF22" s="4"/>
      <c r="GWG22" s="3"/>
      <c r="GWH22" s="3"/>
      <c r="GWI22" s="15"/>
      <c r="GWJ22" s="14"/>
      <c r="GWK22" s="4"/>
      <c r="GWL22" s="3"/>
      <c r="GWM22" s="3"/>
      <c r="GWN22" s="15"/>
      <c r="GWO22" s="14"/>
      <c r="GWP22" s="4"/>
      <c r="GWQ22" s="3"/>
      <c r="GWR22" s="3"/>
      <c r="GWS22" s="15"/>
      <c r="GWT22" s="14"/>
      <c r="GWU22" s="4"/>
      <c r="GWV22" s="3"/>
      <c r="GWW22" s="3"/>
      <c r="GWX22" s="15"/>
      <c r="GWY22" s="14"/>
      <c r="GWZ22" s="4"/>
      <c r="GXA22" s="3"/>
      <c r="GXB22" s="3"/>
      <c r="GXC22" s="15"/>
      <c r="GXD22" s="14"/>
      <c r="GXE22" s="4"/>
      <c r="GXF22" s="3"/>
      <c r="GXG22" s="3"/>
      <c r="GXH22" s="15"/>
      <c r="GXI22" s="14"/>
      <c r="GXJ22" s="4"/>
      <c r="GXK22" s="3"/>
      <c r="GXL22" s="3"/>
      <c r="GXM22" s="15"/>
      <c r="GXN22" s="14"/>
      <c r="GXO22" s="4"/>
      <c r="GXP22" s="3"/>
      <c r="GXQ22" s="3"/>
      <c r="GXR22" s="15"/>
      <c r="GXS22" s="14"/>
      <c r="GXT22" s="4"/>
      <c r="GXU22" s="3"/>
      <c r="GXV22" s="3"/>
      <c r="GXW22" s="15"/>
      <c r="GXX22" s="14"/>
      <c r="GXY22" s="4"/>
      <c r="GXZ22" s="3"/>
      <c r="GYA22" s="3"/>
      <c r="GYB22" s="15"/>
      <c r="GYC22" s="14"/>
      <c r="GYD22" s="4"/>
      <c r="GYE22" s="3"/>
      <c r="GYF22" s="3"/>
      <c r="GYG22" s="15"/>
      <c r="GYH22" s="14"/>
      <c r="GYI22" s="4"/>
      <c r="GYJ22" s="3"/>
      <c r="GYK22" s="3"/>
      <c r="GYL22" s="15"/>
      <c r="GYM22" s="14"/>
      <c r="GYN22" s="4"/>
      <c r="GYO22" s="3"/>
      <c r="GYP22" s="3"/>
      <c r="GYQ22" s="15"/>
      <c r="GYR22" s="14"/>
      <c r="GYS22" s="4"/>
      <c r="GYT22" s="3"/>
      <c r="GYU22" s="3"/>
      <c r="GYV22" s="15"/>
      <c r="GYW22" s="14"/>
      <c r="GYX22" s="4"/>
      <c r="GYY22" s="3"/>
      <c r="GYZ22" s="3"/>
      <c r="GZA22" s="15"/>
      <c r="GZB22" s="14"/>
      <c r="GZC22" s="4"/>
      <c r="GZD22" s="3"/>
      <c r="GZE22" s="3"/>
      <c r="GZF22" s="15"/>
      <c r="GZG22" s="14"/>
      <c r="GZH22" s="4"/>
      <c r="GZI22" s="3"/>
      <c r="GZJ22" s="3"/>
      <c r="GZK22" s="15"/>
      <c r="GZL22" s="14"/>
      <c r="GZM22" s="4"/>
      <c r="GZN22" s="3"/>
      <c r="GZO22" s="3"/>
      <c r="GZP22" s="15"/>
      <c r="GZQ22" s="14"/>
      <c r="GZR22" s="4"/>
      <c r="GZS22" s="3"/>
      <c r="GZT22" s="3"/>
      <c r="GZU22" s="15"/>
      <c r="GZV22" s="14"/>
      <c r="GZW22" s="4"/>
      <c r="GZX22" s="3"/>
      <c r="GZY22" s="3"/>
      <c r="GZZ22" s="15"/>
      <c r="HAA22" s="14"/>
      <c r="HAB22" s="4"/>
      <c r="HAC22" s="3"/>
      <c r="HAD22" s="3"/>
      <c r="HAE22" s="15"/>
      <c r="HAF22" s="14"/>
      <c r="HAG22" s="4"/>
      <c r="HAH22" s="3"/>
      <c r="HAI22" s="3"/>
      <c r="HAJ22" s="15"/>
      <c r="HAK22" s="14"/>
      <c r="HAL22" s="4"/>
      <c r="HAM22" s="3"/>
      <c r="HAN22" s="3"/>
      <c r="HAO22" s="15"/>
      <c r="HAP22" s="14"/>
      <c r="HAQ22" s="4"/>
      <c r="HAR22" s="3"/>
      <c r="HAS22" s="3"/>
      <c r="HAT22" s="15"/>
      <c r="HAU22" s="14"/>
      <c r="HAV22" s="4"/>
      <c r="HAW22" s="3"/>
      <c r="HAX22" s="3"/>
      <c r="HAY22" s="15"/>
      <c r="HAZ22" s="14"/>
      <c r="HBA22" s="4"/>
      <c r="HBB22" s="3"/>
      <c r="HBC22" s="3"/>
      <c r="HBD22" s="15"/>
      <c r="HBE22" s="14"/>
      <c r="HBF22" s="4"/>
      <c r="HBG22" s="3"/>
      <c r="HBH22" s="3"/>
      <c r="HBI22" s="15"/>
      <c r="HBJ22" s="14"/>
      <c r="HBK22" s="4"/>
      <c r="HBL22" s="3"/>
      <c r="HBM22" s="3"/>
      <c r="HBN22" s="15"/>
      <c r="HBO22" s="14"/>
      <c r="HBP22" s="4"/>
      <c r="HBQ22" s="3"/>
      <c r="HBR22" s="3"/>
      <c r="HBS22" s="15"/>
      <c r="HBT22" s="14"/>
      <c r="HBU22" s="4"/>
      <c r="HBV22" s="3"/>
      <c r="HBW22" s="3"/>
      <c r="HBX22" s="15"/>
      <c r="HBY22" s="14"/>
      <c r="HBZ22" s="4"/>
      <c r="HCA22" s="3"/>
      <c r="HCB22" s="3"/>
      <c r="HCC22" s="15"/>
      <c r="HCD22" s="14"/>
      <c r="HCE22" s="4"/>
      <c r="HCF22" s="3"/>
      <c r="HCG22" s="3"/>
      <c r="HCH22" s="15"/>
      <c r="HCI22" s="14"/>
      <c r="HCJ22" s="4"/>
      <c r="HCK22" s="3"/>
      <c r="HCL22" s="3"/>
      <c r="HCM22" s="15"/>
      <c r="HCN22" s="14"/>
      <c r="HCO22" s="4"/>
      <c r="HCP22" s="3"/>
      <c r="HCQ22" s="3"/>
      <c r="HCR22" s="15"/>
      <c r="HCS22" s="14"/>
      <c r="HCT22" s="4"/>
      <c r="HCU22" s="3"/>
      <c r="HCV22" s="3"/>
      <c r="HCW22" s="15"/>
      <c r="HCX22" s="14"/>
      <c r="HCY22" s="4"/>
      <c r="HCZ22" s="3"/>
      <c r="HDA22" s="3"/>
      <c r="HDB22" s="15"/>
      <c r="HDC22" s="14"/>
      <c r="HDD22" s="4"/>
      <c r="HDE22" s="3"/>
      <c r="HDF22" s="3"/>
      <c r="HDG22" s="15"/>
      <c r="HDH22" s="14"/>
      <c r="HDI22" s="4"/>
      <c r="HDJ22" s="3"/>
      <c r="HDK22" s="3"/>
      <c r="HDL22" s="15"/>
      <c r="HDM22" s="14"/>
      <c r="HDN22" s="4"/>
      <c r="HDO22" s="3"/>
      <c r="HDP22" s="3"/>
      <c r="HDQ22" s="15"/>
      <c r="HDR22" s="14"/>
      <c r="HDS22" s="4"/>
      <c r="HDT22" s="3"/>
      <c r="HDU22" s="3"/>
      <c r="HDV22" s="15"/>
      <c r="HDW22" s="14"/>
      <c r="HDX22" s="4"/>
      <c r="HDY22" s="3"/>
      <c r="HDZ22" s="3"/>
      <c r="HEA22" s="15"/>
      <c r="HEB22" s="14"/>
      <c r="HEC22" s="4"/>
      <c r="HED22" s="3"/>
      <c r="HEE22" s="3"/>
      <c r="HEF22" s="15"/>
      <c r="HEG22" s="14"/>
      <c r="HEH22" s="4"/>
      <c r="HEI22" s="3"/>
      <c r="HEJ22" s="3"/>
      <c r="HEK22" s="15"/>
      <c r="HEL22" s="14"/>
      <c r="HEM22" s="4"/>
      <c r="HEN22" s="3"/>
      <c r="HEO22" s="3"/>
      <c r="HEP22" s="15"/>
      <c r="HEQ22" s="14"/>
      <c r="HER22" s="4"/>
      <c r="HES22" s="3"/>
      <c r="HET22" s="3"/>
      <c r="HEU22" s="15"/>
      <c r="HEV22" s="14"/>
      <c r="HEW22" s="4"/>
      <c r="HEX22" s="3"/>
      <c r="HEY22" s="3"/>
      <c r="HEZ22" s="15"/>
      <c r="HFA22" s="14"/>
      <c r="HFB22" s="4"/>
      <c r="HFC22" s="3"/>
      <c r="HFD22" s="3"/>
      <c r="HFE22" s="15"/>
      <c r="HFF22" s="14"/>
      <c r="HFG22" s="4"/>
      <c r="HFH22" s="3"/>
      <c r="HFI22" s="3"/>
      <c r="HFJ22" s="15"/>
      <c r="HFK22" s="14"/>
      <c r="HFL22" s="4"/>
      <c r="HFM22" s="3"/>
      <c r="HFN22" s="3"/>
      <c r="HFO22" s="15"/>
      <c r="HFP22" s="14"/>
      <c r="HFQ22" s="4"/>
      <c r="HFR22" s="3"/>
      <c r="HFS22" s="3"/>
      <c r="HFT22" s="15"/>
      <c r="HFU22" s="14"/>
      <c r="HFV22" s="4"/>
      <c r="HFW22" s="3"/>
      <c r="HFX22" s="3"/>
      <c r="HFY22" s="15"/>
      <c r="HFZ22" s="14"/>
      <c r="HGA22" s="4"/>
      <c r="HGB22" s="3"/>
      <c r="HGC22" s="3"/>
      <c r="HGD22" s="15"/>
      <c r="HGE22" s="14"/>
      <c r="HGF22" s="4"/>
      <c r="HGG22" s="3"/>
      <c r="HGH22" s="3"/>
      <c r="HGI22" s="15"/>
      <c r="HGJ22" s="14"/>
      <c r="HGK22" s="4"/>
      <c r="HGL22" s="3"/>
      <c r="HGM22" s="3"/>
      <c r="HGN22" s="15"/>
      <c r="HGO22" s="14"/>
      <c r="HGP22" s="4"/>
      <c r="HGQ22" s="3"/>
      <c r="HGR22" s="3"/>
      <c r="HGS22" s="15"/>
      <c r="HGT22" s="14"/>
      <c r="HGU22" s="4"/>
      <c r="HGV22" s="3"/>
      <c r="HGW22" s="3"/>
      <c r="HGX22" s="15"/>
      <c r="HGY22" s="14"/>
      <c r="HGZ22" s="4"/>
      <c r="HHA22" s="3"/>
      <c r="HHB22" s="3"/>
      <c r="HHC22" s="15"/>
      <c r="HHD22" s="14"/>
      <c r="HHE22" s="4"/>
      <c r="HHF22" s="3"/>
      <c r="HHG22" s="3"/>
      <c r="HHH22" s="15"/>
      <c r="HHI22" s="14"/>
      <c r="HHJ22" s="4"/>
      <c r="HHK22" s="3"/>
      <c r="HHL22" s="3"/>
      <c r="HHM22" s="15"/>
      <c r="HHN22" s="14"/>
      <c r="HHO22" s="4"/>
      <c r="HHP22" s="3"/>
      <c r="HHQ22" s="3"/>
      <c r="HHR22" s="15"/>
      <c r="HHS22" s="14"/>
      <c r="HHT22" s="4"/>
      <c r="HHU22" s="3"/>
      <c r="HHV22" s="3"/>
      <c r="HHW22" s="15"/>
      <c r="HHX22" s="14"/>
      <c r="HHY22" s="4"/>
      <c r="HHZ22" s="3"/>
      <c r="HIA22" s="3"/>
      <c r="HIB22" s="15"/>
      <c r="HIC22" s="14"/>
      <c r="HID22" s="4"/>
      <c r="HIE22" s="3"/>
      <c r="HIF22" s="3"/>
      <c r="HIG22" s="15"/>
      <c r="HIH22" s="14"/>
      <c r="HII22" s="4"/>
      <c r="HIJ22" s="3"/>
      <c r="HIK22" s="3"/>
      <c r="HIL22" s="15"/>
      <c r="HIM22" s="14"/>
      <c r="HIN22" s="4"/>
      <c r="HIO22" s="3"/>
      <c r="HIP22" s="3"/>
      <c r="HIQ22" s="15"/>
      <c r="HIR22" s="14"/>
      <c r="HIS22" s="4"/>
      <c r="HIT22" s="3"/>
      <c r="HIU22" s="3"/>
      <c r="HIV22" s="15"/>
      <c r="HIW22" s="14"/>
      <c r="HIX22" s="4"/>
      <c r="HIY22" s="3"/>
      <c r="HIZ22" s="3"/>
      <c r="HJA22" s="15"/>
      <c r="HJB22" s="14"/>
      <c r="HJC22" s="4"/>
      <c r="HJD22" s="3"/>
      <c r="HJE22" s="3"/>
      <c r="HJF22" s="15"/>
      <c r="HJG22" s="14"/>
      <c r="HJH22" s="4"/>
      <c r="HJI22" s="3"/>
      <c r="HJJ22" s="3"/>
      <c r="HJK22" s="15"/>
      <c r="HJL22" s="14"/>
      <c r="HJM22" s="4"/>
      <c r="HJN22" s="3"/>
      <c r="HJO22" s="3"/>
      <c r="HJP22" s="15"/>
      <c r="HJQ22" s="14"/>
      <c r="HJR22" s="4"/>
      <c r="HJS22" s="3"/>
      <c r="HJT22" s="3"/>
      <c r="HJU22" s="15"/>
      <c r="HJV22" s="14"/>
      <c r="HJW22" s="4"/>
      <c r="HJX22" s="3"/>
      <c r="HJY22" s="3"/>
      <c r="HJZ22" s="15"/>
      <c r="HKA22" s="14"/>
      <c r="HKB22" s="4"/>
      <c r="HKC22" s="3"/>
      <c r="HKD22" s="3"/>
      <c r="HKE22" s="15"/>
      <c r="HKF22" s="14"/>
      <c r="HKG22" s="4"/>
      <c r="HKH22" s="3"/>
      <c r="HKI22" s="3"/>
      <c r="HKJ22" s="15"/>
      <c r="HKK22" s="14"/>
      <c r="HKL22" s="4"/>
      <c r="HKM22" s="3"/>
      <c r="HKN22" s="3"/>
      <c r="HKO22" s="15"/>
      <c r="HKP22" s="14"/>
      <c r="HKQ22" s="4"/>
      <c r="HKR22" s="3"/>
      <c r="HKS22" s="3"/>
      <c r="HKT22" s="15"/>
      <c r="HKU22" s="14"/>
      <c r="HKV22" s="4"/>
      <c r="HKW22" s="3"/>
      <c r="HKX22" s="3"/>
      <c r="HKY22" s="15"/>
      <c r="HKZ22" s="14"/>
      <c r="HLA22" s="4"/>
      <c r="HLB22" s="3"/>
      <c r="HLC22" s="3"/>
      <c r="HLD22" s="15"/>
      <c r="HLE22" s="14"/>
      <c r="HLF22" s="4"/>
      <c r="HLG22" s="3"/>
      <c r="HLH22" s="3"/>
      <c r="HLI22" s="15"/>
      <c r="HLJ22" s="14"/>
      <c r="HLK22" s="4"/>
      <c r="HLL22" s="3"/>
      <c r="HLM22" s="3"/>
      <c r="HLN22" s="15"/>
      <c r="HLO22" s="14"/>
      <c r="HLP22" s="4"/>
      <c r="HLQ22" s="3"/>
      <c r="HLR22" s="3"/>
      <c r="HLS22" s="15"/>
      <c r="HLT22" s="14"/>
      <c r="HLU22" s="4"/>
      <c r="HLV22" s="3"/>
      <c r="HLW22" s="3"/>
      <c r="HLX22" s="15"/>
      <c r="HLY22" s="14"/>
      <c r="HLZ22" s="4"/>
      <c r="HMA22" s="3"/>
      <c r="HMB22" s="3"/>
      <c r="HMC22" s="15"/>
      <c r="HMD22" s="14"/>
      <c r="HME22" s="4"/>
      <c r="HMF22" s="3"/>
      <c r="HMG22" s="3"/>
      <c r="HMH22" s="15"/>
      <c r="HMI22" s="14"/>
      <c r="HMJ22" s="4"/>
      <c r="HMK22" s="3"/>
      <c r="HML22" s="3"/>
      <c r="HMM22" s="15"/>
      <c r="HMN22" s="14"/>
      <c r="HMO22" s="4"/>
      <c r="HMP22" s="3"/>
      <c r="HMQ22" s="3"/>
      <c r="HMR22" s="15"/>
      <c r="HMS22" s="14"/>
      <c r="HMT22" s="4"/>
      <c r="HMU22" s="3"/>
      <c r="HMV22" s="3"/>
      <c r="HMW22" s="15"/>
      <c r="HMX22" s="14"/>
      <c r="HMY22" s="4"/>
      <c r="HMZ22" s="3"/>
      <c r="HNA22" s="3"/>
      <c r="HNB22" s="15"/>
      <c r="HNC22" s="14"/>
      <c r="HND22" s="4"/>
      <c r="HNE22" s="3"/>
      <c r="HNF22" s="3"/>
      <c r="HNG22" s="15"/>
      <c r="HNH22" s="14"/>
      <c r="HNI22" s="4"/>
      <c r="HNJ22" s="3"/>
      <c r="HNK22" s="3"/>
      <c r="HNL22" s="15"/>
      <c r="HNM22" s="14"/>
      <c r="HNN22" s="4"/>
      <c r="HNO22" s="3"/>
      <c r="HNP22" s="3"/>
      <c r="HNQ22" s="15"/>
      <c r="HNR22" s="14"/>
      <c r="HNS22" s="4"/>
      <c r="HNT22" s="3"/>
      <c r="HNU22" s="3"/>
      <c r="HNV22" s="15"/>
      <c r="HNW22" s="14"/>
      <c r="HNX22" s="4"/>
      <c r="HNY22" s="3"/>
      <c r="HNZ22" s="3"/>
      <c r="HOA22" s="15"/>
      <c r="HOB22" s="14"/>
      <c r="HOC22" s="4"/>
      <c r="HOD22" s="3"/>
      <c r="HOE22" s="3"/>
      <c r="HOF22" s="15"/>
      <c r="HOG22" s="14"/>
      <c r="HOH22" s="4"/>
      <c r="HOI22" s="3"/>
      <c r="HOJ22" s="3"/>
      <c r="HOK22" s="15"/>
      <c r="HOL22" s="14"/>
      <c r="HOM22" s="4"/>
      <c r="HON22" s="3"/>
      <c r="HOO22" s="3"/>
      <c r="HOP22" s="15"/>
      <c r="HOQ22" s="14"/>
      <c r="HOR22" s="4"/>
      <c r="HOS22" s="3"/>
      <c r="HOT22" s="3"/>
      <c r="HOU22" s="15"/>
      <c r="HOV22" s="14"/>
      <c r="HOW22" s="4"/>
      <c r="HOX22" s="3"/>
      <c r="HOY22" s="3"/>
      <c r="HOZ22" s="15"/>
      <c r="HPA22" s="14"/>
      <c r="HPB22" s="4"/>
      <c r="HPC22" s="3"/>
      <c r="HPD22" s="3"/>
      <c r="HPE22" s="15"/>
      <c r="HPF22" s="14"/>
      <c r="HPG22" s="4"/>
      <c r="HPH22" s="3"/>
      <c r="HPI22" s="3"/>
      <c r="HPJ22" s="15"/>
      <c r="HPK22" s="14"/>
      <c r="HPL22" s="4"/>
      <c r="HPM22" s="3"/>
      <c r="HPN22" s="3"/>
      <c r="HPO22" s="15"/>
      <c r="HPP22" s="14"/>
      <c r="HPQ22" s="4"/>
      <c r="HPR22" s="3"/>
      <c r="HPS22" s="3"/>
      <c r="HPT22" s="15"/>
      <c r="HPU22" s="14"/>
      <c r="HPV22" s="4"/>
      <c r="HPW22" s="3"/>
      <c r="HPX22" s="3"/>
      <c r="HPY22" s="15"/>
      <c r="HPZ22" s="14"/>
      <c r="HQA22" s="4"/>
      <c r="HQB22" s="3"/>
      <c r="HQC22" s="3"/>
      <c r="HQD22" s="15"/>
      <c r="HQE22" s="14"/>
      <c r="HQF22" s="4"/>
      <c r="HQG22" s="3"/>
      <c r="HQH22" s="3"/>
      <c r="HQI22" s="15"/>
      <c r="HQJ22" s="14"/>
      <c r="HQK22" s="4"/>
      <c r="HQL22" s="3"/>
      <c r="HQM22" s="3"/>
      <c r="HQN22" s="15"/>
      <c r="HQO22" s="14"/>
      <c r="HQP22" s="4"/>
      <c r="HQQ22" s="3"/>
      <c r="HQR22" s="3"/>
      <c r="HQS22" s="15"/>
      <c r="HQT22" s="14"/>
      <c r="HQU22" s="4"/>
      <c r="HQV22" s="3"/>
      <c r="HQW22" s="3"/>
      <c r="HQX22" s="15"/>
      <c r="HQY22" s="14"/>
      <c r="HQZ22" s="4"/>
      <c r="HRA22" s="3"/>
      <c r="HRB22" s="3"/>
      <c r="HRC22" s="15"/>
      <c r="HRD22" s="14"/>
      <c r="HRE22" s="4"/>
      <c r="HRF22" s="3"/>
      <c r="HRG22" s="3"/>
      <c r="HRH22" s="15"/>
      <c r="HRI22" s="14"/>
      <c r="HRJ22" s="4"/>
      <c r="HRK22" s="3"/>
      <c r="HRL22" s="3"/>
      <c r="HRM22" s="15"/>
      <c r="HRN22" s="14"/>
      <c r="HRO22" s="4"/>
      <c r="HRP22" s="3"/>
      <c r="HRQ22" s="3"/>
      <c r="HRR22" s="15"/>
      <c r="HRS22" s="14"/>
      <c r="HRT22" s="4"/>
      <c r="HRU22" s="3"/>
      <c r="HRV22" s="3"/>
      <c r="HRW22" s="15"/>
      <c r="HRX22" s="14"/>
      <c r="HRY22" s="4"/>
      <c r="HRZ22" s="3"/>
      <c r="HSA22" s="3"/>
      <c r="HSB22" s="15"/>
      <c r="HSC22" s="14"/>
      <c r="HSD22" s="4"/>
      <c r="HSE22" s="3"/>
      <c r="HSF22" s="3"/>
      <c r="HSG22" s="15"/>
      <c r="HSH22" s="14"/>
      <c r="HSI22" s="4"/>
      <c r="HSJ22" s="3"/>
      <c r="HSK22" s="3"/>
      <c r="HSL22" s="15"/>
      <c r="HSM22" s="14"/>
      <c r="HSN22" s="4"/>
      <c r="HSO22" s="3"/>
      <c r="HSP22" s="3"/>
      <c r="HSQ22" s="15"/>
      <c r="HSR22" s="14"/>
      <c r="HSS22" s="4"/>
      <c r="HST22" s="3"/>
      <c r="HSU22" s="3"/>
      <c r="HSV22" s="15"/>
      <c r="HSW22" s="14"/>
      <c r="HSX22" s="4"/>
      <c r="HSY22" s="3"/>
      <c r="HSZ22" s="3"/>
      <c r="HTA22" s="15"/>
      <c r="HTB22" s="14"/>
      <c r="HTC22" s="4"/>
      <c r="HTD22" s="3"/>
      <c r="HTE22" s="3"/>
      <c r="HTF22" s="15"/>
      <c r="HTG22" s="14"/>
      <c r="HTH22" s="4"/>
      <c r="HTI22" s="3"/>
      <c r="HTJ22" s="3"/>
      <c r="HTK22" s="15"/>
      <c r="HTL22" s="14"/>
      <c r="HTM22" s="4"/>
      <c r="HTN22" s="3"/>
      <c r="HTO22" s="3"/>
      <c r="HTP22" s="15"/>
      <c r="HTQ22" s="14"/>
      <c r="HTR22" s="4"/>
      <c r="HTS22" s="3"/>
      <c r="HTT22" s="3"/>
      <c r="HTU22" s="15"/>
      <c r="HTV22" s="14"/>
      <c r="HTW22" s="4"/>
      <c r="HTX22" s="3"/>
      <c r="HTY22" s="3"/>
      <c r="HTZ22" s="15"/>
      <c r="HUA22" s="14"/>
      <c r="HUB22" s="4"/>
      <c r="HUC22" s="3"/>
      <c r="HUD22" s="3"/>
      <c r="HUE22" s="15"/>
      <c r="HUF22" s="14"/>
      <c r="HUG22" s="4"/>
      <c r="HUH22" s="3"/>
      <c r="HUI22" s="3"/>
      <c r="HUJ22" s="15"/>
      <c r="HUK22" s="14"/>
      <c r="HUL22" s="4"/>
      <c r="HUM22" s="3"/>
      <c r="HUN22" s="3"/>
      <c r="HUO22" s="15"/>
      <c r="HUP22" s="14"/>
      <c r="HUQ22" s="4"/>
      <c r="HUR22" s="3"/>
      <c r="HUS22" s="3"/>
      <c r="HUT22" s="15"/>
      <c r="HUU22" s="14"/>
      <c r="HUV22" s="4"/>
      <c r="HUW22" s="3"/>
      <c r="HUX22" s="3"/>
      <c r="HUY22" s="15"/>
      <c r="HUZ22" s="14"/>
      <c r="HVA22" s="4"/>
      <c r="HVB22" s="3"/>
      <c r="HVC22" s="3"/>
      <c r="HVD22" s="15"/>
      <c r="HVE22" s="14"/>
      <c r="HVF22" s="4"/>
      <c r="HVG22" s="3"/>
      <c r="HVH22" s="3"/>
      <c r="HVI22" s="15"/>
      <c r="HVJ22" s="14"/>
      <c r="HVK22" s="4"/>
      <c r="HVL22" s="3"/>
      <c r="HVM22" s="3"/>
      <c r="HVN22" s="15"/>
      <c r="HVO22" s="14"/>
      <c r="HVP22" s="4"/>
      <c r="HVQ22" s="3"/>
      <c r="HVR22" s="3"/>
      <c r="HVS22" s="15"/>
      <c r="HVT22" s="14"/>
      <c r="HVU22" s="4"/>
      <c r="HVV22" s="3"/>
      <c r="HVW22" s="3"/>
      <c r="HVX22" s="15"/>
      <c r="HVY22" s="14"/>
      <c r="HVZ22" s="4"/>
      <c r="HWA22" s="3"/>
      <c r="HWB22" s="3"/>
      <c r="HWC22" s="15"/>
      <c r="HWD22" s="14"/>
      <c r="HWE22" s="4"/>
      <c r="HWF22" s="3"/>
      <c r="HWG22" s="3"/>
      <c r="HWH22" s="15"/>
      <c r="HWI22" s="14"/>
      <c r="HWJ22" s="4"/>
      <c r="HWK22" s="3"/>
      <c r="HWL22" s="3"/>
      <c r="HWM22" s="15"/>
      <c r="HWN22" s="14"/>
      <c r="HWO22" s="4"/>
      <c r="HWP22" s="3"/>
      <c r="HWQ22" s="3"/>
      <c r="HWR22" s="15"/>
      <c r="HWS22" s="14"/>
      <c r="HWT22" s="4"/>
      <c r="HWU22" s="3"/>
      <c r="HWV22" s="3"/>
      <c r="HWW22" s="15"/>
      <c r="HWX22" s="14"/>
      <c r="HWY22" s="4"/>
      <c r="HWZ22" s="3"/>
      <c r="HXA22" s="3"/>
      <c r="HXB22" s="15"/>
      <c r="HXC22" s="14"/>
      <c r="HXD22" s="4"/>
      <c r="HXE22" s="3"/>
      <c r="HXF22" s="3"/>
      <c r="HXG22" s="15"/>
      <c r="HXH22" s="14"/>
      <c r="HXI22" s="4"/>
      <c r="HXJ22" s="3"/>
      <c r="HXK22" s="3"/>
      <c r="HXL22" s="15"/>
      <c r="HXM22" s="14"/>
      <c r="HXN22" s="4"/>
      <c r="HXO22" s="3"/>
      <c r="HXP22" s="3"/>
      <c r="HXQ22" s="15"/>
      <c r="HXR22" s="14"/>
      <c r="HXS22" s="4"/>
      <c r="HXT22" s="3"/>
      <c r="HXU22" s="3"/>
      <c r="HXV22" s="15"/>
      <c r="HXW22" s="14"/>
      <c r="HXX22" s="4"/>
      <c r="HXY22" s="3"/>
      <c r="HXZ22" s="3"/>
      <c r="HYA22" s="15"/>
      <c r="HYB22" s="14"/>
      <c r="HYC22" s="4"/>
      <c r="HYD22" s="3"/>
      <c r="HYE22" s="3"/>
      <c r="HYF22" s="15"/>
      <c r="HYG22" s="14"/>
      <c r="HYH22" s="4"/>
      <c r="HYI22" s="3"/>
      <c r="HYJ22" s="3"/>
      <c r="HYK22" s="15"/>
      <c r="HYL22" s="14"/>
      <c r="HYM22" s="4"/>
      <c r="HYN22" s="3"/>
      <c r="HYO22" s="3"/>
      <c r="HYP22" s="15"/>
      <c r="HYQ22" s="14"/>
      <c r="HYR22" s="4"/>
      <c r="HYS22" s="3"/>
      <c r="HYT22" s="3"/>
      <c r="HYU22" s="15"/>
      <c r="HYV22" s="14"/>
      <c r="HYW22" s="4"/>
      <c r="HYX22" s="3"/>
      <c r="HYY22" s="3"/>
      <c r="HYZ22" s="15"/>
      <c r="HZA22" s="14"/>
      <c r="HZB22" s="4"/>
      <c r="HZC22" s="3"/>
      <c r="HZD22" s="3"/>
      <c r="HZE22" s="15"/>
      <c r="HZF22" s="14"/>
      <c r="HZG22" s="4"/>
      <c r="HZH22" s="3"/>
      <c r="HZI22" s="3"/>
      <c r="HZJ22" s="15"/>
      <c r="HZK22" s="14"/>
      <c r="HZL22" s="4"/>
      <c r="HZM22" s="3"/>
      <c r="HZN22" s="3"/>
      <c r="HZO22" s="15"/>
      <c r="HZP22" s="14"/>
      <c r="HZQ22" s="4"/>
      <c r="HZR22" s="3"/>
      <c r="HZS22" s="3"/>
      <c r="HZT22" s="15"/>
      <c r="HZU22" s="14"/>
      <c r="HZV22" s="4"/>
      <c r="HZW22" s="3"/>
      <c r="HZX22" s="3"/>
      <c r="HZY22" s="15"/>
      <c r="HZZ22" s="14"/>
      <c r="IAA22" s="4"/>
      <c r="IAB22" s="3"/>
      <c r="IAC22" s="3"/>
      <c r="IAD22" s="15"/>
      <c r="IAE22" s="14"/>
      <c r="IAF22" s="4"/>
      <c r="IAG22" s="3"/>
      <c r="IAH22" s="3"/>
      <c r="IAI22" s="15"/>
      <c r="IAJ22" s="14"/>
      <c r="IAK22" s="4"/>
      <c r="IAL22" s="3"/>
      <c r="IAM22" s="3"/>
      <c r="IAN22" s="15"/>
      <c r="IAO22" s="14"/>
      <c r="IAP22" s="4"/>
      <c r="IAQ22" s="3"/>
      <c r="IAR22" s="3"/>
      <c r="IAS22" s="15"/>
      <c r="IAT22" s="14"/>
      <c r="IAU22" s="4"/>
      <c r="IAV22" s="3"/>
      <c r="IAW22" s="3"/>
      <c r="IAX22" s="15"/>
      <c r="IAY22" s="14"/>
      <c r="IAZ22" s="4"/>
      <c r="IBA22" s="3"/>
      <c r="IBB22" s="3"/>
      <c r="IBC22" s="15"/>
      <c r="IBD22" s="14"/>
      <c r="IBE22" s="4"/>
      <c r="IBF22" s="3"/>
      <c r="IBG22" s="3"/>
      <c r="IBH22" s="15"/>
      <c r="IBI22" s="14"/>
      <c r="IBJ22" s="4"/>
      <c r="IBK22" s="3"/>
      <c r="IBL22" s="3"/>
      <c r="IBM22" s="15"/>
      <c r="IBN22" s="14"/>
      <c r="IBO22" s="4"/>
      <c r="IBP22" s="3"/>
      <c r="IBQ22" s="3"/>
      <c r="IBR22" s="15"/>
      <c r="IBS22" s="14"/>
      <c r="IBT22" s="4"/>
      <c r="IBU22" s="3"/>
      <c r="IBV22" s="3"/>
      <c r="IBW22" s="15"/>
      <c r="IBX22" s="14"/>
      <c r="IBY22" s="4"/>
      <c r="IBZ22" s="3"/>
      <c r="ICA22" s="3"/>
      <c r="ICB22" s="15"/>
      <c r="ICC22" s="14"/>
      <c r="ICD22" s="4"/>
      <c r="ICE22" s="3"/>
      <c r="ICF22" s="3"/>
      <c r="ICG22" s="15"/>
      <c r="ICH22" s="14"/>
      <c r="ICI22" s="4"/>
      <c r="ICJ22" s="3"/>
      <c r="ICK22" s="3"/>
      <c r="ICL22" s="15"/>
      <c r="ICM22" s="14"/>
      <c r="ICN22" s="4"/>
      <c r="ICO22" s="3"/>
      <c r="ICP22" s="3"/>
      <c r="ICQ22" s="15"/>
      <c r="ICR22" s="14"/>
      <c r="ICS22" s="4"/>
      <c r="ICT22" s="3"/>
      <c r="ICU22" s="3"/>
      <c r="ICV22" s="15"/>
      <c r="ICW22" s="14"/>
      <c r="ICX22" s="4"/>
      <c r="ICY22" s="3"/>
      <c r="ICZ22" s="3"/>
      <c r="IDA22" s="15"/>
      <c r="IDB22" s="14"/>
      <c r="IDC22" s="4"/>
      <c r="IDD22" s="3"/>
      <c r="IDE22" s="3"/>
      <c r="IDF22" s="15"/>
      <c r="IDG22" s="14"/>
      <c r="IDH22" s="4"/>
      <c r="IDI22" s="3"/>
      <c r="IDJ22" s="3"/>
      <c r="IDK22" s="15"/>
      <c r="IDL22" s="14"/>
      <c r="IDM22" s="4"/>
      <c r="IDN22" s="3"/>
      <c r="IDO22" s="3"/>
      <c r="IDP22" s="15"/>
      <c r="IDQ22" s="14"/>
      <c r="IDR22" s="4"/>
      <c r="IDS22" s="3"/>
      <c r="IDT22" s="3"/>
      <c r="IDU22" s="15"/>
      <c r="IDV22" s="14"/>
      <c r="IDW22" s="4"/>
      <c r="IDX22" s="3"/>
      <c r="IDY22" s="3"/>
      <c r="IDZ22" s="15"/>
      <c r="IEA22" s="14"/>
      <c r="IEB22" s="4"/>
      <c r="IEC22" s="3"/>
      <c r="IED22" s="3"/>
      <c r="IEE22" s="15"/>
      <c r="IEF22" s="14"/>
      <c r="IEG22" s="4"/>
      <c r="IEH22" s="3"/>
      <c r="IEI22" s="3"/>
      <c r="IEJ22" s="15"/>
      <c r="IEK22" s="14"/>
      <c r="IEL22" s="4"/>
      <c r="IEM22" s="3"/>
      <c r="IEN22" s="3"/>
      <c r="IEO22" s="15"/>
      <c r="IEP22" s="14"/>
      <c r="IEQ22" s="4"/>
      <c r="IER22" s="3"/>
      <c r="IES22" s="3"/>
      <c r="IET22" s="15"/>
      <c r="IEU22" s="14"/>
      <c r="IEV22" s="4"/>
      <c r="IEW22" s="3"/>
      <c r="IEX22" s="3"/>
      <c r="IEY22" s="15"/>
      <c r="IEZ22" s="14"/>
      <c r="IFA22" s="4"/>
      <c r="IFB22" s="3"/>
      <c r="IFC22" s="3"/>
      <c r="IFD22" s="15"/>
      <c r="IFE22" s="14"/>
      <c r="IFF22" s="4"/>
      <c r="IFG22" s="3"/>
      <c r="IFH22" s="3"/>
      <c r="IFI22" s="15"/>
      <c r="IFJ22" s="14"/>
      <c r="IFK22" s="4"/>
      <c r="IFL22" s="3"/>
      <c r="IFM22" s="3"/>
      <c r="IFN22" s="15"/>
      <c r="IFO22" s="14"/>
      <c r="IFP22" s="4"/>
      <c r="IFQ22" s="3"/>
      <c r="IFR22" s="3"/>
      <c r="IFS22" s="15"/>
      <c r="IFT22" s="14"/>
      <c r="IFU22" s="4"/>
      <c r="IFV22" s="3"/>
      <c r="IFW22" s="3"/>
      <c r="IFX22" s="15"/>
      <c r="IFY22" s="14"/>
      <c r="IFZ22" s="4"/>
      <c r="IGA22" s="3"/>
      <c r="IGB22" s="3"/>
      <c r="IGC22" s="15"/>
      <c r="IGD22" s="14"/>
      <c r="IGE22" s="4"/>
      <c r="IGF22" s="3"/>
      <c r="IGG22" s="3"/>
      <c r="IGH22" s="15"/>
      <c r="IGI22" s="14"/>
      <c r="IGJ22" s="4"/>
      <c r="IGK22" s="3"/>
      <c r="IGL22" s="3"/>
      <c r="IGM22" s="15"/>
      <c r="IGN22" s="14"/>
      <c r="IGO22" s="4"/>
      <c r="IGP22" s="3"/>
      <c r="IGQ22" s="3"/>
      <c r="IGR22" s="15"/>
      <c r="IGS22" s="14"/>
      <c r="IGT22" s="4"/>
      <c r="IGU22" s="3"/>
      <c r="IGV22" s="3"/>
      <c r="IGW22" s="15"/>
      <c r="IGX22" s="14"/>
      <c r="IGY22" s="4"/>
      <c r="IGZ22" s="3"/>
      <c r="IHA22" s="3"/>
      <c r="IHB22" s="15"/>
      <c r="IHC22" s="14"/>
      <c r="IHD22" s="4"/>
      <c r="IHE22" s="3"/>
      <c r="IHF22" s="3"/>
      <c r="IHG22" s="15"/>
      <c r="IHH22" s="14"/>
      <c r="IHI22" s="4"/>
      <c r="IHJ22" s="3"/>
      <c r="IHK22" s="3"/>
      <c r="IHL22" s="15"/>
      <c r="IHM22" s="14"/>
      <c r="IHN22" s="4"/>
      <c r="IHO22" s="3"/>
      <c r="IHP22" s="3"/>
      <c r="IHQ22" s="15"/>
      <c r="IHR22" s="14"/>
      <c r="IHS22" s="4"/>
      <c r="IHT22" s="3"/>
      <c r="IHU22" s="3"/>
      <c r="IHV22" s="15"/>
      <c r="IHW22" s="14"/>
      <c r="IHX22" s="4"/>
      <c r="IHY22" s="3"/>
      <c r="IHZ22" s="3"/>
      <c r="IIA22" s="15"/>
      <c r="IIB22" s="14"/>
      <c r="IIC22" s="4"/>
      <c r="IID22" s="3"/>
      <c r="IIE22" s="3"/>
      <c r="IIF22" s="15"/>
      <c r="IIG22" s="14"/>
      <c r="IIH22" s="4"/>
      <c r="III22" s="3"/>
      <c r="IIJ22" s="3"/>
      <c r="IIK22" s="15"/>
      <c r="IIL22" s="14"/>
      <c r="IIM22" s="4"/>
      <c r="IIN22" s="3"/>
      <c r="IIO22" s="3"/>
      <c r="IIP22" s="15"/>
      <c r="IIQ22" s="14"/>
      <c r="IIR22" s="4"/>
      <c r="IIS22" s="3"/>
      <c r="IIT22" s="3"/>
      <c r="IIU22" s="15"/>
      <c r="IIV22" s="14"/>
      <c r="IIW22" s="4"/>
      <c r="IIX22" s="3"/>
      <c r="IIY22" s="3"/>
      <c r="IIZ22" s="15"/>
      <c r="IJA22" s="14"/>
      <c r="IJB22" s="4"/>
      <c r="IJC22" s="3"/>
      <c r="IJD22" s="3"/>
      <c r="IJE22" s="15"/>
      <c r="IJF22" s="14"/>
      <c r="IJG22" s="4"/>
      <c r="IJH22" s="3"/>
      <c r="IJI22" s="3"/>
      <c r="IJJ22" s="15"/>
      <c r="IJK22" s="14"/>
      <c r="IJL22" s="4"/>
      <c r="IJM22" s="3"/>
      <c r="IJN22" s="3"/>
      <c r="IJO22" s="15"/>
      <c r="IJP22" s="14"/>
      <c r="IJQ22" s="4"/>
      <c r="IJR22" s="3"/>
      <c r="IJS22" s="3"/>
      <c r="IJT22" s="15"/>
      <c r="IJU22" s="14"/>
      <c r="IJV22" s="4"/>
      <c r="IJW22" s="3"/>
      <c r="IJX22" s="3"/>
      <c r="IJY22" s="15"/>
      <c r="IJZ22" s="14"/>
      <c r="IKA22" s="4"/>
      <c r="IKB22" s="3"/>
      <c r="IKC22" s="3"/>
      <c r="IKD22" s="15"/>
      <c r="IKE22" s="14"/>
      <c r="IKF22" s="4"/>
      <c r="IKG22" s="3"/>
      <c r="IKH22" s="3"/>
      <c r="IKI22" s="15"/>
      <c r="IKJ22" s="14"/>
      <c r="IKK22" s="4"/>
      <c r="IKL22" s="3"/>
      <c r="IKM22" s="3"/>
      <c r="IKN22" s="15"/>
      <c r="IKO22" s="14"/>
      <c r="IKP22" s="4"/>
      <c r="IKQ22" s="3"/>
      <c r="IKR22" s="3"/>
      <c r="IKS22" s="15"/>
      <c r="IKT22" s="14"/>
      <c r="IKU22" s="4"/>
      <c r="IKV22" s="3"/>
      <c r="IKW22" s="3"/>
      <c r="IKX22" s="15"/>
      <c r="IKY22" s="14"/>
      <c r="IKZ22" s="4"/>
      <c r="ILA22" s="3"/>
      <c r="ILB22" s="3"/>
      <c r="ILC22" s="15"/>
      <c r="ILD22" s="14"/>
      <c r="ILE22" s="4"/>
      <c r="ILF22" s="3"/>
      <c r="ILG22" s="3"/>
      <c r="ILH22" s="15"/>
      <c r="ILI22" s="14"/>
      <c r="ILJ22" s="4"/>
      <c r="ILK22" s="3"/>
      <c r="ILL22" s="3"/>
      <c r="ILM22" s="15"/>
      <c r="ILN22" s="14"/>
      <c r="ILO22" s="4"/>
      <c r="ILP22" s="3"/>
      <c r="ILQ22" s="3"/>
      <c r="ILR22" s="15"/>
      <c r="ILS22" s="14"/>
      <c r="ILT22" s="4"/>
      <c r="ILU22" s="3"/>
      <c r="ILV22" s="3"/>
      <c r="ILW22" s="15"/>
      <c r="ILX22" s="14"/>
      <c r="ILY22" s="4"/>
      <c r="ILZ22" s="3"/>
      <c r="IMA22" s="3"/>
      <c r="IMB22" s="15"/>
      <c r="IMC22" s="14"/>
      <c r="IMD22" s="4"/>
      <c r="IME22" s="3"/>
      <c r="IMF22" s="3"/>
      <c r="IMG22" s="15"/>
      <c r="IMH22" s="14"/>
      <c r="IMI22" s="4"/>
      <c r="IMJ22" s="3"/>
      <c r="IMK22" s="3"/>
      <c r="IML22" s="15"/>
      <c r="IMM22" s="14"/>
      <c r="IMN22" s="4"/>
      <c r="IMO22" s="3"/>
      <c r="IMP22" s="3"/>
      <c r="IMQ22" s="15"/>
      <c r="IMR22" s="14"/>
      <c r="IMS22" s="4"/>
      <c r="IMT22" s="3"/>
      <c r="IMU22" s="3"/>
      <c r="IMV22" s="15"/>
      <c r="IMW22" s="14"/>
      <c r="IMX22" s="4"/>
      <c r="IMY22" s="3"/>
      <c r="IMZ22" s="3"/>
      <c r="INA22" s="15"/>
      <c r="INB22" s="14"/>
      <c r="INC22" s="4"/>
      <c r="IND22" s="3"/>
      <c r="INE22" s="3"/>
      <c r="INF22" s="15"/>
      <c r="ING22" s="14"/>
      <c r="INH22" s="4"/>
      <c r="INI22" s="3"/>
      <c r="INJ22" s="3"/>
      <c r="INK22" s="15"/>
      <c r="INL22" s="14"/>
      <c r="INM22" s="4"/>
      <c r="INN22" s="3"/>
      <c r="INO22" s="3"/>
      <c r="INP22" s="15"/>
      <c r="INQ22" s="14"/>
      <c r="INR22" s="4"/>
      <c r="INS22" s="3"/>
      <c r="INT22" s="3"/>
      <c r="INU22" s="15"/>
      <c r="INV22" s="14"/>
      <c r="INW22" s="4"/>
      <c r="INX22" s="3"/>
      <c r="INY22" s="3"/>
      <c r="INZ22" s="15"/>
      <c r="IOA22" s="14"/>
      <c r="IOB22" s="4"/>
      <c r="IOC22" s="3"/>
      <c r="IOD22" s="3"/>
      <c r="IOE22" s="15"/>
      <c r="IOF22" s="14"/>
      <c r="IOG22" s="4"/>
      <c r="IOH22" s="3"/>
      <c r="IOI22" s="3"/>
      <c r="IOJ22" s="15"/>
      <c r="IOK22" s="14"/>
      <c r="IOL22" s="4"/>
      <c r="IOM22" s="3"/>
      <c r="ION22" s="3"/>
      <c r="IOO22" s="15"/>
      <c r="IOP22" s="14"/>
      <c r="IOQ22" s="4"/>
      <c r="IOR22" s="3"/>
      <c r="IOS22" s="3"/>
      <c r="IOT22" s="15"/>
      <c r="IOU22" s="14"/>
      <c r="IOV22" s="4"/>
      <c r="IOW22" s="3"/>
      <c r="IOX22" s="3"/>
      <c r="IOY22" s="15"/>
      <c r="IOZ22" s="14"/>
      <c r="IPA22" s="4"/>
      <c r="IPB22" s="3"/>
      <c r="IPC22" s="3"/>
      <c r="IPD22" s="15"/>
      <c r="IPE22" s="14"/>
      <c r="IPF22" s="4"/>
      <c r="IPG22" s="3"/>
      <c r="IPH22" s="3"/>
      <c r="IPI22" s="15"/>
      <c r="IPJ22" s="14"/>
      <c r="IPK22" s="4"/>
      <c r="IPL22" s="3"/>
      <c r="IPM22" s="3"/>
      <c r="IPN22" s="15"/>
      <c r="IPO22" s="14"/>
      <c r="IPP22" s="4"/>
      <c r="IPQ22" s="3"/>
      <c r="IPR22" s="3"/>
      <c r="IPS22" s="15"/>
      <c r="IPT22" s="14"/>
      <c r="IPU22" s="4"/>
      <c r="IPV22" s="3"/>
      <c r="IPW22" s="3"/>
      <c r="IPX22" s="15"/>
      <c r="IPY22" s="14"/>
      <c r="IPZ22" s="4"/>
      <c r="IQA22" s="3"/>
      <c r="IQB22" s="3"/>
      <c r="IQC22" s="15"/>
      <c r="IQD22" s="14"/>
      <c r="IQE22" s="4"/>
      <c r="IQF22" s="3"/>
      <c r="IQG22" s="3"/>
      <c r="IQH22" s="15"/>
      <c r="IQI22" s="14"/>
      <c r="IQJ22" s="4"/>
      <c r="IQK22" s="3"/>
      <c r="IQL22" s="3"/>
      <c r="IQM22" s="15"/>
      <c r="IQN22" s="14"/>
      <c r="IQO22" s="4"/>
      <c r="IQP22" s="3"/>
      <c r="IQQ22" s="3"/>
      <c r="IQR22" s="15"/>
      <c r="IQS22" s="14"/>
      <c r="IQT22" s="4"/>
      <c r="IQU22" s="3"/>
      <c r="IQV22" s="3"/>
      <c r="IQW22" s="15"/>
      <c r="IQX22" s="14"/>
      <c r="IQY22" s="4"/>
      <c r="IQZ22" s="3"/>
      <c r="IRA22" s="3"/>
      <c r="IRB22" s="15"/>
      <c r="IRC22" s="14"/>
      <c r="IRD22" s="4"/>
      <c r="IRE22" s="3"/>
      <c r="IRF22" s="3"/>
      <c r="IRG22" s="15"/>
      <c r="IRH22" s="14"/>
      <c r="IRI22" s="4"/>
      <c r="IRJ22" s="3"/>
      <c r="IRK22" s="3"/>
      <c r="IRL22" s="15"/>
      <c r="IRM22" s="14"/>
      <c r="IRN22" s="4"/>
      <c r="IRO22" s="3"/>
      <c r="IRP22" s="3"/>
      <c r="IRQ22" s="15"/>
      <c r="IRR22" s="14"/>
      <c r="IRS22" s="4"/>
      <c r="IRT22" s="3"/>
      <c r="IRU22" s="3"/>
      <c r="IRV22" s="15"/>
      <c r="IRW22" s="14"/>
      <c r="IRX22" s="4"/>
      <c r="IRY22" s="3"/>
      <c r="IRZ22" s="3"/>
      <c r="ISA22" s="15"/>
      <c r="ISB22" s="14"/>
      <c r="ISC22" s="4"/>
      <c r="ISD22" s="3"/>
      <c r="ISE22" s="3"/>
      <c r="ISF22" s="15"/>
      <c r="ISG22" s="14"/>
      <c r="ISH22" s="4"/>
      <c r="ISI22" s="3"/>
      <c r="ISJ22" s="3"/>
      <c r="ISK22" s="15"/>
      <c r="ISL22" s="14"/>
      <c r="ISM22" s="4"/>
      <c r="ISN22" s="3"/>
      <c r="ISO22" s="3"/>
      <c r="ISP22" s="15"/>
      <c r="ISQ22" s="14"/>
      <c r="ISR22" s="4"/>
      <c r="ISS22" s="3"/>
      <c r="IST22" s="3"/>
      <c r="ISU22" s="15"/>
      <c r="ISV22" s="14"/>
      <c r="ISW22" s="4"/>
      <c r="ISX22" s="3"/>
      <c r="ISY22" s="3"/>
      <c r="ISZ22" s="15"/>
      <c r="ITA22" s="14"/>
      <c r="ITB22" s="4"/>
      <c r="ITC22" s="3"/>
      <c r="ITD22" s="3"/>
      <c r="ITE22" s="15"/>
      <c r="ITF22" s="14"/>
      <c r="ITG22" s="4"/>
      <c r="ITH22" s="3"/>
      <c r="ITI22" s="3"/>
      <c r="ITJ22" s="15"/>
      <c r="ITK22" s="14"/>
      <c r="ITL22" s="4"/>
      <c r="ITM22" s="3"/>
      <c r="ITN22" s="3"/>
      <c r="ITO22" s="15"/>
      <c r="ITP22" s="14"/>
      <c r="ITQ22" s="4"/>
      <c r="ITR22" s="3"/>
      <c r="ITS22" s="3"/>
      <c r="ITT22" s="15"/>
      <c r="ITU22" s="14"/>
      <c r="ITV22" s="4"/>
      <c r="ITW22" s="3"/>
      <c r="ITX22" s="3"/>
      <c r="ITY22" s="15"/>
      <c r="ITZ22" s="14"/>
      <c r="IUA22" s="4"/>
      <c r="IUB22" s="3"/>
      <c r="IUC22" s="3"/>
      <c r="IUD22" s="15"/>
      <c r="IUE22" s="14"/>
      <c r="IUF22" s="4"/>
      <c r="IUG22" s="3"/>
      <c r="IUH22" s="3"/>
      <c r="IUI22" s="15"/>
      <c r="IUJ22" s="14"/>
      <c r="IUK22" s="4"/>
      <c r="IUL22" s="3"/>
      <c r="IUM22" s="3"/>
      <c r="IUN22" s="15"/>
      <c r="IUO22" s="14"/>
      <c r="IUP22" s="4"/>
      <c r="IUQ22" s="3"/>
      <c r="IUR22" s="3"/>
      <c r="IUS22" s="15"/>
      <c r="IUT22" s="14"/>
      <c r="IUU22" s="4"/>
      <c r="IUV22" s="3"/>
      <c r="IUW22" s="3"/>
      <c r="IUX22" s="15"/>
      <c r="IUY22" s="14"/>
      <c r="IUZ22" s="4"/>
      <c r="IVA22" s="3"/>
      <c r="IVB22" s="3"/>
      <c r="IVC22" s="15"/>
      <c r="IVD22" s="14"/>
      <c r="IVE22" s="4"/>
      <c r="IVF22" s="3"/>
      <c r="IVG22" s="3"/>
      <c r="IVH22" s="15"/>
      <c r="IVI22" s="14"/>
      <c r="IVJ22" s="4"/>
      <c r="IVK22" s="3"/>
      <c r="IVL22" s="3"/>
      <c r="IVM22" s="15"/>
      <c r="IVN22" s="14"/>
      <c r="IVO22" s="4"/>
      <c r="IVP22" s="3"/>
      <c r="IVQ22" s="3"/>
      <c r="IVR22" s="15"/>
      <c r="IVS22" s="14"/>
      <c r="IVT22" s="4"/>
      <c r="IVU22" s="3"/>
      <c r="IVV22" s="3"/>
      <c r="IVW22" s="15"/>
      <c r="IVX22" s="14"/>
      <c r="IVY22" s="4"/>
      <c r="IVZ22" s="3"/>
      <c r="IWA22" s="3"/>
      <c r="IWB22" s="15"/>
      <c r="IWC22" s="14"/>
      <c r="IWD22" s="4"/>
      <c r="IWE22" s="3"/>
      <c r="IWF22" s="3"/>
      <c r="IWG22" s="15"/>
      <c r="IWH22" s="14"/>
      <c r="IWI22" s="4"/>
      <c r="IWJ22" s="3"/>
      <c r="IWK22" s="3"/>
      <c r="IWL22" s="15"/>
      <c r="IWM22" s="14"/>
      <c r="IWN22" s="4"/>
      <c r="IWO22" s="3"/>
      <c r="IWP22" s="3"/>
      <c r="IWQ22" s="15"/>
      <c r="IWR22" s="14"/>
      <c r="IWS22" s="4"/>
      <c r="IWT22" s="3"/>
      <c r="IWU22" s="3"/>
      <c r="IWV22" s="15"/>
      <c r="IWW22" s="14"/>
      <c r="IWX22" s="4"/>
      <c r="IWY22" s="3"/>
      <c r="IWZ22" s="3"/>
      <c r="IXA22" s="15"/>
      <c r="IXB22" s="14"/>
      <c r="IXC22" s="4"/>
      <c r="IXD22" s="3"/>
      <c r="IXE22" s="3"/>
      <c r="IXF22" s="15"/>
      <c r="IXG22" s="14"/>
      <c r="IXH22" s="4"/>
      <c r="IXI22" s="3"/>
      <c r="IXJ22" s="3"/>
      <c r="IXK22" s="15"/>
      <c r="IXL22" s="14"/>
      <c r="IXM22" s="4"/>
      <c r="IXN22" s="3"/>
      <c r="IXO22" s="3"/>
      <c r="IXP22" s="15"/>
      <c r="IXQ22" s="14"/>
      <c r="IXR22" s="4"/>
      <c r="IXS22" s="3"/>
      <c r="IXT22" s="3"/>
      <c r="IXU22" s="15"/>
      <c r="IXV22" s="14"/>
      <c r="IXW22" s="4"/>
      <c r="IXX22" s="3"/>
      <c r="IXY22" s="3"/>
      <c r="IXZ22" s="15"/>
      <c r="IYA22" s="14"/>
      <c r="IYB22" s="4"/>
      <c r="IYC22" s="3"/>
      <c r="IYD22" s="3"/>
      <c r="IYE22" s="15"/>
      <c r="IYF22" s="14"/>
      <c r="IYG22" s="4"/>
      <c r="IYH22" s="3"/>
      <c r="IYI22" s="3"/>
      <c r="IYJ22" s="15"/>
      <c r="IYK22" s="14"/>
      <c r="IYL22" s="4"/>
      <c r="IYM22" s="3"/>
      <c r="IYN22" s="3"/>
      <c r="IYO22" s="15"/>
      <c r="IYP22" s="14"/>
      <c r="IYQ22" s="4"/>
      <c r="IYR22" s="3"/>
      <c r="IYS22" s="3"/>
      <c r="IYT22" s="15"/>
      <c r="IYU22" s="14"/>
      <c r="IYV22" s="4"/>
      <c r="IYW22" s="3"/>
      <c r="IYX22" s="3"/>
      <c r="IYY22" s="15"/>
      <c r="IYZ22" s="14"/>
      <c r="IZA22" s="4"/>
      <c r="IZB22" s="3"/>
      <c r="IZC22" s="3"/>
      <c r="IZD22" s="15"/>
      <c r="IZE22" s="14"/>
      <c r="IZF22" s="4"/>
      <c r="IZG22" s="3"/>
      <c r="IZH22" s="3"/>
      <c r="IZI22" s="15"/>
      <c r="IZJ22" s="14"/>
      <c r="IZK22" s="4"/>
      <c r="IZL22" s="3"/>
      <c r="IZM22" s="3"/>
      <c r="IZN22" s="15"/>
      <c r="IZO22" s="14"/>
      <c r="IZP22" s="4"/>
      <c r="IZQ22" s="3"/>
      <c r="IZR22" s="3"/>
      <c r="IZS22" s="15"/>
      <c r="IZT22" s="14"/>
      <c r="IZU22" s="4"/>
      <c r="IZV22" s="3"/>
      <c r="IZW22" s="3"/>
      <c r="IZX22" s="15"/>
      <c r="IZY22" s="14"/>
      <c r="IZZ22" s="4"/>
      <c r="JAA22" s="3"/>
      <c r="JAB22" s="3"/>
      <c r="JAC22" s="15"/>
      <c r="JAD22" s="14"/>
      <c r="JAE22" s="4"/>
      <c r="JAF22" s="3"/>
      <c r="JAG22" s="3"/>
      <c r="JAH22" s="15"/>
      <c r="JAI22" s="14"/>
      <c r="JAJ22" s="4"/>
      <c r="JAK22" s="3"/>
      <c r="JAL22" s="3"/>
      <c r="JAM22" s="15"/>
      <c r="JAN22" s="14"/>
      <c r="JAO22" s="4"/>
      <c r="JAP22" s="3"/>
      <c r="JAQ22" s="3"/>
      <c r="JAR22" s="15"/>
      <c r="JAS22" s="14"/>
      <c r="JAT22" s="4"/>
      <c r="JAU22" s="3"/>
      <c r="JAV22" s="3"/>
      <c r="JAW22" s="15"/>
      <c r="JAX22" s="14"/>
      <c r="JAY22" s="4"/>
      <c r="JAZ22" s="3"/>
      <c r="JBA22" s="3"/>
      <c r="JBB22" s="15"/>
      <c r="JBC22" s="14"/>
      <c r="JBD22" s="4"/>
      <c r="JBE22" s="3"/>
      <c r="JBF22" s="3"/>
      <c r="JBG22" s="15"/>
      <c r="JBH22" s="14"/>
      <c r="JBI22" s="4"/>
      <c r="JBJ22" s="3"/>
      <c r="JBK22" s="3"/>
      <c r="JBL22" s="15"/>
      <c r="JBM22" s="14"/>
      <c r="JBN22" s="4"/>
      <c r="JBO22" s="3"/>
      <c r="JBP22" s="3"/>
      <c r="JBQ22" s="15"/>
      <c r="JBR22" s="14"/>
      <c r="JBS22" s="4"/>
      <c r="JBT22" s="3"/>
      <c r="JBU22" s="3"/>
      <c r="JBV22" s="15"/>
      <c r="JBW22" s="14"/>
      <c r="JBX22" s="4"/>
      <c r="JBY22" s="3"/>
      <c r="JBZ22" s="3"/>
      <c r="JCA22" s="15"/>
      <c r="JCB22" s="14"/>
      <c r="JCC22" s="4"/>
      <c r="JCD22" s="3"/>
      <c r="JCE22" s="3"/>
      <c r="JCF22" s="15"/>
      <c r="JCG22" s="14"/>
      <c r="JCH22" s="4"/>
      <c r="JCI22" s="3"/>
      <c r="JCJ22" s="3"/>
      <c r="JCK22" s="15"/>
      <c r="JCL22" s="14"/>
      <c r="JCM22" s="4"/>
      <c r="JCN22" s="3"/>
      <c r="JCO22" s="3"/>
      <c r="JCP22" s="15"/>
      <c r="JCQ22" s="14"/>
      <c r="JCR22" s="4"/>
      <c r="JCS22" s="3"/>
      <c r="JCT22" s="3"/>
      <c r="JCU22" s="15"/>
      <c r="JCV22" s="14"/>
      <c r="JCW22" s="4"/>
      <c r="JCX22" s="3"/>
      <c r="JCY22" s="3"/>
      <c r="JCZ22" s="15"/>
      <c r="JDA22" s="14"/>
      <c r="JDB22" s="4"/>
      <c r="JDC22" s="3"/>
      <c r="JDD22" s="3"/>
      <c r="JDE22" s="15"/>
      <c r="JDF22" s="14"/>
      <c r="JDG22" s="4"/>
      <c r="JDH22" s="3"/>
      <c r="JDI22" s="3"/>
      <c r="JDJ22" s="15"/>
      <c r="JDK22" s="14"/>
      <c r="JDL22" s="4"/>
      <c r="JDM22" s="3"/>
      <c r="JDN22" s="3"/>
      <c r="JDO22" s="15"/>
      <c r="JDP22" s="14"/>
      <c r="JDQ22" s="4"/>
      <c r="JDR22" s="3"/>
      <c r="JDS22" s="3"/>
      <c r="JDT22" s="15"/>
      <c r="JDU22" s="14"/>
      <c r="JDV22" s="4"/>
      <c r="JDW22" s="3"/>
      <c r="JDX22" s="3"/>
      <c r="JDY22" s="15"/>
      <c r="JDZ22" s="14"/>
      <c r="JEA22" s="4"/>
      <c r="JEB22" s="3"/>
      <c r="JEC22" s="3"/>
      <c r="JED22" s="15"/>
      <c r="JEE22" s="14"/>
      <c r="JEF22" s="4"/>
      <c r="JEG22" s="3"/>
      <c r="JEH22" s="3"/>
      <c r="JEI22" s="15"/>
      <c r="JEJ22" s="14"/>
      <c r="JEK22" s="4"/>
      <c r="JEL22" s="3"/>
      <c r="JEM22" s="3"/>
      <c r="JEN22" s="15"/>
      <c r="JEO22" s="14"/>
      <c r="JEP22" s="4"/>
      <c r="JEQ22" s="3"/>
      <c r="JER22" s="3"/>
      <c r="JES22" s="15"/>
      <c r="JET22" s="14"/>
      <c r="JEU22" s="4"/>
      <c r="JEV22" s="3"/>
      <c r="JEW22" s="3"/>
      <c r="JEX22" s="15"/>
      <c r="JEY22" s="14"/>
      <c r="JEZ22" s="4"/>
      <c r="JFA22" s="3"/>
      <c r="JFB22" s="3"/>
      <c r="JFC22" s="15"/>
      <c r="JFD22" s="14"/>
      <c r="JFE22" s="4"/>
      <c r="JFF22" s="3"/>
      <c r="JFG22" s="3"/>
      <c r="JFH22" s="15"/>
      <c r="JFI22" s="14"/>
      <c r="JFJ22" s="4"/>
      <c r="JFK22" s="3"/>
      <c r="JFL22" s="3"/>
      <c r="JFM22" s="15"/>
      <c r="JFN22" s="14"/>
      <c r="JFO22" s="4"/>
      <c r="JFP22" s="3"/>
      <c r="JFQ22" s="3"/>
      <c r="JFR22" s="15"/>
      <c r="JFS22" s="14"/>
      <c r="JFT22" s="4"/>
      <c r="JFU22" s="3"/>
      <c r="JFV22" s="3"/>
      <c r="JFW22" s="15"/>
      <c r="JFX22" s="14"/>
      <c r="JFY22" s="4"/>
      <c r="JFZ22" s="3"/>
      <c r="JGA22" s="3"/>
      <c r="JGB22" s="15"/>
      <c r="JGC22" s="14"/>
      <c r="JGD22" s="4"/>
      <c r="JGE22" s="3"/>
      <c r="JGF22" s="3"/>
      <c r="JGG22" s="15"/>
      <c r="JGH22" s="14"/>
      <c r="JGI22" s="4"/>
      <c r="JGJ22" s="3"/>
      <c r="JGK22" s="3"/>
      <c r="JGL22" s="15"/>
      <c r="JGM22" s="14"/>
      <c r="JGN22" s="4"/>
      <c r="JGO22" s="3"/>
      <c r="JGP22" s="3"/>
      <c r="JGQ22" s="15"/>
      <c r="JGR22" s="14"/>
      <c r="JGS22" s="4"/>
      <c r="JGT22" s="3"/>
      <c r="JGU22" s="3"/>
      <c r="JGV22" s="15"/>
      <c r="JGW22" s="14"/>
      <c r="JGX22" s="4"/>
      <c r="JGY22" s="3"/>
      <c r="JGZ22" s="3"/>
      <c r="JHA22" s="15"/>
      <c r="JHB22" s="14"/>
      <c r="JHC22" s="4"/>
      <c r="JHD22" s="3"/>
      <c r="JHE22" s="3"/>
      <c r="JHF22" s="15"/>
      <c r="JHG22" s="14"/>
      <c r="JHH22" s="4"/>
      <c r="JHI22" s="3"/>
      <c r="JHJ22" s="3"/>
      <c r="JHK22" s="15"/>
      <c r="JHL22" s="14"/>
      <c r="JHM22" s="4"/>
      <c r="JHN22" s="3"/>
      <c r="JHO22" s="3"/>
      <c r="JHP22" s="15"/>
      <c r="JHQ22" s="14"/>
      <c r="JHR22" s="4"/>
      <c r="JHS22" s="3"/>
      <c r="JHT22" s="3"/>
      <c r="JHU22" s="15"/>
      <c r="JHV22" s="14"/>
      <c r="JHW22" s="4"/>
      <c r="JHX22" s="3"/>
      <c r="JHY22" s="3"/>
      <c r="JHZ22" s="15"/>
      <c r="JIA22" s="14"/>
      <c r="JIB22" s="4"/>
      <c r="JIC22" s="3"/>
      <c r="JID22" s="3"/>
      <c r="JIE22" s="15"/>
      <c r="JIF22" s="14"/>
      <c r="JIG22" s="4"/>
      <c r="JIH22" s="3"/>
      <c r="JII22" s="3"/>
      <c r="JIJ22" s="15"/>
      <c r="JIK22" s="14"/>
      <c r="JIL22" s="4"/>
      <c r="JIM22" s="3"/>
      <c r="JIN22" s="3"/>
      <c r="JIO22" s="15"/>
      <c r="JIP22" s="14"/>
      <c r="JIQ22" s="4"/>
      <c r="JIR22" s="3"/>
      <c r="JIS22" s="3"/>
      <c r="JIT22" s="15"/>
      <c r="JIU22" s="14"/>
      <c r="JIV22" s="4"/>
      <c r="JIW22" s="3"/>
      <c r="JIX22" s="3"/>
      <c r="JIY22" s="15"/>
      <c r="JIZ22" s="14"/>
      <c r="JJA22" s="4"/>
      <c r="JJB22" s="3"/>
      <c r="JJC22" s="3"/>
      <c r="JJD22" s="15"/>
      <c r="JJE22" s="14"/>
      <c r="JJF22" s="4"/>
      <c r="JJG22" s="3"/>
      <c r="JJH22" s="3"/>
      <c r="JJI22" s="15"/>
      <c r="JJJ22" s="14"/>
      <c r="JJK22" s="4"/>
      <c r="JJL22" s="3"/>
      <c r="JJM22" s="3"/>
      <c r="JJN22" s="15"/>
      <c r="JJO22" s="14"/>
      <c r="JJP22" s="4"/>
      <c r="JJQ22" s="3"/>
      <c r="JJR22" s="3"/>
      <c r="JJS22" s="15"/>
      <c r="JJT22" s="14"/>
      <c r="JJU22" s="4"/>
      <c r="JJV22" s="3"/>
      <c r="JJW22" s="3"/>
      <c r="JJX22" s="15"/>
      <c r="JJY22" s="14"/>
      <c r="JJZ22" s="4"/>
      <c r="JKA22" s="3"/>
      <c r="JKB22" s="3"/>
      <c r="JKC22" s="15"/>
      <c r="JKD22" s="14"/>
      <c r="JKE22" s="4"/>
      <c r="JKF22" s="3"/>
      <c r="JKG22" s="3"/>
      <c r="JKH22" s="15"/>
      <c r="JKI22" s="14"/>
      <c r="JKJ22" s="4"/>
      <c r="JKK22" s="3"/>
      <c r="JKL22" s="3"/>
      <c r="JKM22" s="15"/>
      <c r="JKN22" s="14"/>
      <c r="JKO22" s="4"/>
      <c r="JKP22" s="3"/>
      <c r="JKQ22" s="3"/>
      <c r="JKR22" s="15"/>
      <c r="JKS22" s="14"/>
      <c r="JKT22" s="4"/>
      <c r="JKU22" s="3"/>
      <c r="JKV22" s="3"/>
      <c r="JKW22" s="15"/>
      <c r="JKX22" s="14"/>
      <c r="JKY22" s="4"/>
      <c r="JKZ22" s="3"/>
      <c r="JLA22" s="3"/>
      <c r="JLB22" s="15"/>
      <c r="JLC22" s="14"/>
      <c r="JLD22" s="4"/>
      <c r="JLE22" s="3"/>
      <c r="JLF22" s="3"/>
      <c r="JLG22" s="15"/>
      <c r="JLH22" s="14"/>
      <c r="JLI22" s="4"/>
      <c r="JLJ22" s="3"/>
      <c r="JLK22" s="3"/>
      <c r="JLL22" s="15"/>
      <c r="JLM22" s="14"/>
      <c r="JLN22" s="4"/>
      <c r="JLO22" s="3"/>
      <c r="JLP22" s="3"/>
      <c r="JLQ22" s="15"/>
      <c r="JLR22" s="14"/>
      <c r="JLS22" s="4"/>
      <c r="JLT22" s="3"/>
      <c r="JLU22" s="3"/>
      <c r="JLV22" s="15"/>
      <c r="JLW22" s="14"/>
      <c r="JLX22" s="4"/>
      <c r="JLY22" s="3"/>
      <c r="JLZ22" s="3"/>
      <c r="JMA22" s="15"/>
      <c r="JMB22" s="14"/>
      <c r="JMC22" s="4"/>
      <c r="JMD22" s="3"/>
      <c r="JME22" s="3"/>
      <c r="JMF22" s="15"/>
      <c r="JMG22" s="14"/>
      <c r="JMH22" s="4"/>
      <c r="JMI22" s="3"/>
      <c r="JMJ22" s="3"/>
      <c r="JMK22" s="15"/>
      <c r="JML22" s="14"/>
      <c r="JMM22" s="4"/>
      <c r="JMN22" s="3"/>
      <c r="JMO22" s="3"/>
      <c r="JMP22" s="15"/>
      <c r="JMQ22" s="14"/>
      <c r="JMR22" s="4"/>
      <c r="JMS22" s="3"/>
      <c r="JMT22" s="3"/>
      <c r="JMU22" s="15"/>
      <c r="JMV22" s="14"/>
      <c r="JMW22" s="4"/>
      <c r="JMX22" s="3"/>
      <c r="JMY22" s="3"/>
      <c r="JMZ22" s="15"/>
      <c r="JNA22" s="14"/>
      <c r="JNB22" s="4"/>
      <c r="JNC22" s="3"/>
      <c r="JND22" s="3"/>
      <c r="JNE22" s="15"/>
      <c r="JNF22" s="14"/>
      <c r="JNG22" s="4"/>
      <c r="JNH22" s="3"/>
      <c r="JNI22" s="3"/>
      <c r="JNJ22" s="15"/>
      <c r="JNK22" s="14"/>
      <c r="JNL22" s="4"/>
      <c r="JNM22" s="3"/>
      <c r="JNN22" s="3"/>
      <c r="JNO22" s="15"/>
      <c r="JNP22" s="14"/>
      <c r="JNQ22" s="4"/>
      <c r="JNR22" s="3"/>
      <c r="JNS22" s="3"/>
      <c r="JNT22" s="15"/>
      <c r="JNU22" s="14"/>
      <c r="JNV22" s="4"/>
      <c r="JNW22" s="3"/>
      <c r="JNX22" s="3"/>
      <c r="JNY22" s="15"/>
      <c r="JNZ22" s="14"/>
      <c r="JOA22" s="4"/>
      <c r="JOB22" s="3"/>
      <c r="JOC22" s="3"/>
      <c r="JOD22" s="15"/>
      <c r="JOE22" s="14"/>
      <c r="JOF22" s="4"/>
      <c r="JOG22" s="3"/>
      <c r="JOH22" s="3"/>
      <c r="JOI22" s="15"/>
      <c r="JOJ22" s="14"/>
      <c r="JOK22" s="4"/>
      <c r="JOL22" s="3"/>
      <c r="JOM22" s="3"/>
      <c r="JON22" s="15"/>
      <c r="JOO22" s="14"/>
      <c r="JOP22" s="4"/>
      <c r="JOQ22" s="3"/>
      <c r="JOR22" s="3"/>
      <c r="JOS22" s="15"/>
      <c r="JOT22" s="14"/>
      <c r="JOU22" s="4"/>
      <c r="JOV22" s="3"/>
      <c r="JOW22" s="3"/>
      <c r="JOX22" s="15"/>
      <c r="JOY22" s="14"/>
      <c r="JOZ22" s="4"/>
      <c r="JPA22" s="3"/>
      <c r="JPB22" s="3"/>
      <c r="JPC22" s="15"/>
      <c r="JPD22" s="14"/>
      <c r="JPE22" s="4"/>
      <c r="JPF22" s="3"/>
      <c r="JPG22" s="3"/>
      <c r="JPH22" s="15"/>
      <c r="JPI22" s="14"/>
      <c r="JPJ22" s="4"/>
      <c r="JPK22" s="3"/>
      <c r="JPL22" s="3"/>
      <c r="JPM22" s="15"/>
      <c r="JPN22" s="14"/>
      <c r="JPO22" s="4"/>
      <c r="JPP22" s="3"/>
      <c r="JPQ22" s="3"/>
      <c r="JPR22" s="15"/>
      <c r="JPS22" s="14"/>
      <c r="JPT22" s="4"/>
      <c r="JPU22" s="3"/>
      <c r="JPV22" s="3"/>
      <c r="JPW22" s="15"/>
      <c r="JPX22" s="14"/>
      <c r="JPY22" s="4"/>
      <c r="JPZ22" s="3"/>
      <c r="JQA22" s="3"/>
      <c r="JQB22" s="15"/>
      <c r="JQC22" s="14"/>
      <c r="JQD22" s="4"/>
      <c r="JQE22" s="3"/>
      <c r="JQF22" s="3"/>
      <c r="JQG22" s="15"/>
      <c r="JQH22" s="14"/>
      <c r="JQI22" s="4"/>
      <c r="JQJ22" s="3"/>
      <c r="JQK22" s="3"/>
      <c r="JQL22" s="15"/>
      <c r="JQM22" s="14"/>
      <c r="JQN22" s="4"/>
      <c r="JQO22" s="3"/>
      <c r="JQP22" s="3"/>
      <c r="JQQ22" s="15"/>
      <c r="JQR22" s="14"/>
      <c r="JQS22" s="4"/>
      <c r="JQT22" s="3"/>
      <c r="JQU22" s="3"/>
      <c r="JQV22" s="15"/>
      <c r="JQW22" s="14"/>
      <c r="JQX22" s="4"/>
      <c r="JQY22" s="3"/>
      <c r="JQZ22" s="3"/>
      <c r="JRA22" s="15"/>
      <c r="JRB22" s="14"/>
      <c r="JRC22" s="4"/>
      <c r="JRD22" s="3"/>
      <c r="JRE22" s="3"/>
      <c r="JRF22" s="15"/>
      <c r="JRG22" s="14"/>
      <c r="JRH22" s="4"/>
      <c r="JRI22" s="3"/>
      <c r="JRJ22" s="3"/>
      <c r="JRK22" s="15"/>
      <c r="JRL22" s="14"/>
      <c r="JRM22" s="4"/>
      <c r="JRN22" s="3"/>
      <c r="JRO22" s="3"/>
      <c r="JRP22" s="15"/>
      <c r="JRQ22" s="14"/>
      <c r="JRR22" s="4"/>
      <c r="JRS22" s="3"/>
      <c r="JRT22" s="3"/>
      <c r="JRU22" s="15"/>
      <c r="JRV22" s="14"/>
      <c r="JRW22" s="4"/>
      <c r="JRX22" s="3"/>
      <c r="JRY22" s="3"/>
      <c r="JRZ22" s="15"/>
      <c r="JSA22" s="14"/>
      <c r="JSB22" s="4"/>
      <c r="JSC22" s="3"/>
      <c r="JSD22" s="3"/>
      <c r="JSE22" s="15"/>
      <c r="JSF22" s="14"/>
      <c r="JSG22" s="4"/>
      <c r="JSH22" s="3"/>
      <c r="JSI22" s="3"/>
      <c r="JSJ22" s="15"/>
      <c r="JSK22" s="14"/>
      <c r="JSL22" s="4"/>
      <c r="JSM22" s="3"/>
      <c r="JSN22" s="3"/>
      <c r="JSO22" s="15"/>
      <c r="JSP22" s="14"/>
      <c r="JSQ22" s="4"/>
      <c r="JSR22" s="3"/>
      <c r="JSS22" s="3"/>
      <c r="JST22" s="15"/>
      <c r="JSU22" s="14"/>
      <c r="JSV22" s="4"/>
      <c r="JSW22" s="3"/>
      <c r="JSX22" s="3"/>
      <c r="JSY22" s="15"/>
      <c r="JSZ22" s="14"/>
      <c r="JTA22" s="4"/>
      <c r="JTB22" s="3"/>
      <c r="JTC22" s="3"/>
      <c r="JTD22" s="15"/>
      <c r="JTE22" s="14"/>
      <c r="JTF22" s="4"/>
      <c r="JTG22" s="3"/>
      <c r="JTH22" s="3"/>
      <c r="JTI22" s="15"/>
      <c r="JTJ22" s="14"/>
      <c r="JTK22" s="4"/>
      <c r="JTL22" s="3"/>
      <c r="JTM22" s="3"/>
      <c r="JTN22" s="15"/>
      <c r="JTO22" s="14"/>
      <c r="JTP22" s="4"/>
      <c r="JTQ22" s="3"/>
      <c r="JTR22" s="3"/>
      <c r="JTS22" s="15"/>
      <c r="JTT22" s="14"/>
      <c r="JTU22" s="4"/>
      <c r="JTV22" s="3"/>
      <c r="JTW22" s="3"/>
      <c r="JTX22" s="15"/>
      <c r="JTY22" s="14"/>
      <c r="JTZ22" s="4"/>
      <c r="JUA22" s="3"/>
      <c r="JUB22" s="3"/>
      <c r="JUC22" s="15"/>
      <c r="JUD22" s="14"/>
      <c r="JUE22" s="4"/>
      <c r="JUF22" s="3"/>
      <c r="JUG22" s="3"/>
      <c r="JUH22" s="15"/>
      <c r="JUI22" s="14"/>
      <c r="JUJ22" s="4"/>
      <c r="JUK22" s="3"/>
      <c r="JUL22" s="3"/>
      <c r="JUM22" s="15"/>
      <c r="JUN22" s="14"/>
      <c r="JUO22" s="4"/>
      <c r="JUP22" s="3"/>
      <c r="JUQ22" s="3"/>
      <c r="JUR22" s="15"/>
      <c r="JUS22" s="14"/>
      <c r="JUT22" s="4"/>
      <c r="JUU22" s="3"/>
      <c r="JUV22" s="3"/>
      <c r="JUW22" s="15"/>
      <c r="JUX22" s="14"/>
      <c r="JUY22" s="4"/>
      <c r="JUZ22" s="3"/>
      <c r="JVA22" s="3"/>
      <c r="JVB22" s="15"/>
      <c r="JVC22" s="14"/>
      <c r="JVD22" s="4"/>
      <c r="JVE22" s="3"/>
      <c r="JVF22" s="3"/>
      <c r="JVG22" s="15"/>
      <c r="JVH22" s="14"/>
      <c r="JVI22" s="4"/>
      <c r="JVJ22" s="3"/>
      <c r="JVK22" s="3"/>
      <c r="JVL22" s="15"/>
      <c r="JVM22" s="14"/>
      <c r="JVN22" s="4"/>
      <c r="JVO22" s="3"/>
      <c r="JVP22" s="3"/>
      <c r="JVQ22" s="15"/>
      <c r="JVR22" s="14"/>
      <c r="JVS22" s="4"/>
      <c r="JVT22" s="3"/>
      <c r="JVU22" s="3"/>
      <c r="JVV22" s="15"/>
      <c r="JVW22" s="14"/>
      <c r="JVX22" s="4"/>
      <c r="JVY22" s="3"/>
      <c r="JVZ22" s="3"/>
      <c r="JWA22" s="15"/>
      <c r="JWB22" s="14"/>
      <c r="JWC22" s="4"/>
      <c r="JWD22" s="3"/>
      <c r="JWE22" s="3"/>
      <c r="JWF22" s="15"/>
      <c r="JWG22" s="14"/>
      <c r="JWH22" s="4"/>
      <c r="JWI22" s="3"/>
      <c r="JWJ22" s="3"/>
      <c r="JWK22" s="15"/>
      <c r="JWL22" s="14"/>
      <c r="JWM22" s="4"/>
      <c r="JWN22" s="3"/>
      <c r="JWO22" s="3"/>
      <c r="JWP22" s="15"/>
      <c r="JWQ22" s="14"/>
      <c r="JWR22" s="4"/>
      <c r="JWS22" s="3"/>
      <c r="JWT22" s="3"/>
      <c r="JWU22" s="15"/>
      <c r="JWV22" s="14"/>
      <c r="JWW22" s="4"/>
      <c r="JWX22" s="3"/>
      <c r="JWY22" s="3"/>
      <c r="JWZ22" s="15"/>
      <c r="JXA22" s="14"/>
      <c r="JXB22" s="4"/>
      <c r="JXC22" s="3"/>
      <c r="JXD22" s="3"/>
      <c r="JXE22" s="15"/>
      <c r="JXF22" s="14"/>
      <c r="JXG22" s="4"/>
      <c r="JXH22" s="3"/>
      <c r="JXI22" s="3"/>
      <c r="JXJ22" s="15"/>
      <c r="JXK22" s="14"/>
      <c r="JXL22" s="4"/>
      <c r="JXM22" s="3"/>
      <c r="JXN22" s="3"/>
      <c r="JXO22" s="15"/>
      <c r="JXP22" s="14"/>
      <c r="JXQ22" s="4"/>
      <c r="JXR22" s="3"/>
      <c r="JXS22" s="3"/>
      <c r="JXT22" s="15"/>
      <c r="JXU22" s="14"/>
      <c r="JXV22" s="4"/>
      <c r="JXW22" s="3"/>
      <c r="JXX22" s="3"/>
      <c r="JXY22" s="15"/>
      <c r="JXZ22" s="14"/>
      <c r="JYA22" s="4"/>
      <c r="JYB22" s="3"/>
      <c r="JYC22" s="3"/>
      <c r="JYD22" s="15"/>
      <c r="JYE22" s="14"/>
      <c r="JYF22" s="4"/>
      <c r="JYG22" s="3"/>
      <c r="JYH22" s="3"/>
      <c r="JYI22" s="15"/>
      <c r="JYJ22" s="14"/>
      <c r="JYK22" s="4"/>
      <c r="JYL22" s="3"/>
      <c r="JYM22" s="3"/>
      <c r="JYN22" s="15"/>
      <c r="JYO22" s="14"/>
      <c r="JYP22" s="4"/>
      <c r="JYQ22" s="3"/>
      <c r="JYR22" s="3"/>
      <c r="JYS22" s="15"/>
      <c r="JYT22" s="14"/>
      <c r="JYU22" s="4"/>
      <c r="JYV22" s="3"/>
      <c r="JYW22" s="3"/>
      <c r="JYX22" s="15"/>
      <c r="JYY22" s="14"/>
      <c r="JYZ22" s="4"/>
      <c r="JZA22" s="3"/>
      <c r="JZB22" s="3"/>
      <c r="JZC22" s="15"/>
      <c r="JZD22" s="14"/>
      <c r="JZE22" s="4"/>
      <c r="JZF22" s="3"/>
      <c r="JZG22" s="3"/>
      <c r="JZH22" s="15"/>
      <c r="JZI22" s="14"/>
      <c r="JZJ22" s="4"/>
      <c r="JZK22" s="3"/>
      <c r="JZL22" s="3"/>
      <c r="JZM22" s="15"/>
      <c r="JZN22" s="14"/>
      <c r="JZO22" s="4"/>
      <c r="JZP22" s="3"/>
      <c r="JZQ22" s="3"/>
      <c r="JZR22" s="15"/>
      <c r="JZS22" s="14"/>
      <c r="JZT22" s="4"/>
      <c r="JZU22" s="3"/>
      <c r="JZV22" s="3"/>
      <c r="JZW22" s="15"/>
      <c r="JZX22" s="14"/>
      <c r="JZY22" s="4"/>
      <c r="JZZ22" s="3"/>
      <c r="KAA22" s="3"/>
      <c r="KAB22" s="15"/>
      <c r="KAC22" s="14"/>
      <c r="KAD22" s="4"/>
      <c r="KAE22" s="3"/>
      <c r="KAF22" s="3"/>
      <c r="KAG22" s="15"/>
      <c r="KAH22" s="14"/>
      <c r="KAI22" s="4"/>
      <c r="KAJ22" s="3"/>
      <c r="KAK22" s="3"/>
      <c r="KAL22" s="15"/>
      <c r="KAM22" s="14"/>
      <c r="KAN22" s="4"/>
      <c r="KAO22" s="3"/>
      <c r="KAP22" s="3"/>
      <c r="KAQ22" s="15"/>
      <c r="KAR22" s="14"/>
      <c r="KAS22" s="4"/>
      <c r="KAT22" s="3"/>
      <c r="KAU22" s="3"/>
      <c r="KAV22" s="15"/>
      <c r="KAW22" s="14"/>
      <c r="KAX22" s="4"/>
      <c r="KAY22" s="3"/>
      <c r="KAZ22" s="3"/>
      <c r="KBA22" s="15"/>
      <c r="KBB22" s="14"/>
      <c r="KBC22" s="4"/>
      <c r="KBD22" s="3"/>
      <c r="KBE22" s="3"/>
      <c r="KBF22" s="15"/>
      <c r="KBG22" s="14"/>
      <c r="KBH22" s="4"/>
      <c r="KBI22" s="3"/>
      <c r="KBJ22" s="3"/>
      <c r="KBK22" s="15"/>
      <c r="KBL22" s="14"/>
      <c r="KBM22" s="4"/>
      <c r="KBN22" s="3"/>
      <c r="KBO22" s="3"/>
      <c r="KBP22" s="15"/>
      <c r="KBQ22" s="14"/>
      <c r="KBR22" s="4"/>
      <c r="KBS22" s="3"/>
      <c r="KBT22" s="3"/>
      <c r="KBU22" s="15"/>
      <c r="KBV22" s="14"/>
      <c r="KBW22" s="4"/>
      <c r="KBX22" s="3"/>
      <c r="KBY22" s="3"/>
      <c r="KBZ22" s="15"/>
      <c r="KCA22" s="14"/>
      <c r="KCB22" s="4"/>
      <c r="KCC22" s="3"/>
      <c r="KCD22" s="3"/>
      <c r="KCE22" s="15"/>
      <c r="KCF22" s="14"/>
      <c r="KCG22" s="4"/>
      <c r="KCH22" s="3"/>
      <c r="KCI22" s="3"/>
      <c r="KCJ22" s="15"/>
      <c r="KCK22" s="14"/>
      <c r="KCL22" s="4"/>
      <c r="KCM22" s="3"/>
      <c r="KCN22" s="3"/>
      <c r="KCO22" s="15"/>
      <c r="KCP22" s="14"/>
      <c r="KCQ22" s="4"/>
      <c r="KCR22" s="3"/>
      <c r="KCS22" s="3"/>
      <c r="KCT22" s="15"/>
      <c r="KCU22" s="14"/>
      <c r="KCV22" s="4"/>
      <c r="KCW22" s="3"/>
      <c r="KCX22" s="3"/>
      <c r="KCY22" s="15"/>
      <c r="KCZ22" s="14"/>
      <c r="KDA22" s="4"/>
      <c r="KDB22" s="3"/>
      <c r="KDC22" s="3"/>
      <c r="KDD22" s="15"/>
      <c r="KDE22" s="14"/>
      <c r="KDF22" s="4"/>
      <c r="KDG22" s="3"/>
      <c r="KDH22" s="3"/>
      <c r="KDI22" s="15"/>
      <c r="KDJ22" s="14"/>
      <c r="KDK22" s="4"/>
      <c r="KDL22" s="3"/>
      <c r="KDM22" s="3"/>
      <c r="KDN22" s="15"/>
      <c r="KDO22" s="14"/>
      <c r="KDP22" s="4"/>
      <c r="KDQ22" s="3"/>
      <c r="KDR22" s="3"/>
      <c r="KDS22" s="15"/>
      <c r="KDT22" s="14"/>
      <c r="KDU22" s="4"/>
      <c r="KDV22" s="3"/>
      <c r="KDW22" s="3"/>
      <c r="KDX22" s="15"/>
      <c r="KDY22" s="14"/>
      <c r="KDZ22" s="4"/>
      <c r="KEA22" s="3"/>
      <c r="KEB22" s="3"/>
      <c r="KEC22" s="15"/>
      <c r="KED22" s="14"/>
      <c r="KEE22" s="4"/>
      <c r="KEF22" s="3"/>
      <c r="KEG22" s="3"/>
      <c r="KEH22" s="15"/>
      <c r="KEI22" s="14"/>
      <c r="KEJ22" s="4"/>
      <c r="KEK22" s="3"/>
      <c r="KEL22" s="3"/>
      <c r="KEM22" s="15"/>
      <c r="KEN22" s="14"/>
      <c r="KEO22" s="4"/>
      <c r="KEP22" s="3"/>
      <c r="KEQ22" s="3"/>
      <c r="KER22" s="15"/>
      <c r="KES22" s="14"/>
      <c r="KET22" s="4"/>
      <c r="KEU22" s="3"/>
      <c r="KEV22" s="3"/>
      <c r="KEW22" s="15"/>
      <c r="KEX22" s="14"/>
      <c r="KEY22" s="4"/>
      <c r="KEZ22" s="3"/>
      <c r="KFA22" s="3"/>
      <c r="KFB22" s="15"/>
      <c r="KFC22" s="14"/>
      <c r="KFD22" s="4"/>
      <c r="KFE22" s="3"/>
      <c r="KFF22" s="3"/>
      <c r="KFG22" s="15"/>
      <c r="KFH22" s="14"/>
      <c r="KFI22" s="4"/>
      <c r="KFJ22" s="3"/>
      <c r="KFK22" s="3"/>
      <c r="KFL22" s="15"/>
      <c r="KFM22" s="14"/>
      <c r="KFN22" s="4"/>
      <c r="KFO22" s="3"/>
      <c r="KFP22" s="3"/>
      <c r="KFQ22" s="15"/>
      <c r="KFR22" s="14"/>
      <c r="KFS22" s="4"/>
      <c r="KFT22" s="3"/>
      <c r="KFU22" s="3"/>
      <c r="KFV22" s="15"/>
      <c r="KFW22" s="14"/>
      <c r="KFX22" s="4"/>
      <c r="KFY22" s="3"/>
      <c r="KFZ22" s="3"/>
      <c r="KGA22" s="15"/>
      <c r="KGB22" s="14"/>
      <c r="KGC22" s="4"/>
      <c r="KGD22" s="3"/>
      <c r="KGE22" s="3"/>
      <c r="KGF22" s="15"/>
      <c r="KGG22" s="14"/>
      <c r="KGH22" s="4"/>
      <c r="KGI22" s="3"/>
      <c r="KGJ22" s="3"/>
      <c r="KGK22" s="15"/>
      <c r="KGL22" s="14"/>
      <c r="KGM22" s="4"/>
      <c r="KGN22" s="3"/>
      <c r="KGO22" s="3"/>
      <c r="KGP22" s="15"/>
      <c r="KGQ22" s="14"/>
      <c r="KGR22" s="4"/>
      <c r="KGS22" s="3"/>
      <c r="KGT22" s="3"/>
      <c r="KGU22" s="15"/>
      <c r="KGV22" s="14"/>
      <c r="KGW22" s="4"/>
      <c r="KGX22" s="3"/>
      <c r="KGY22" s="3"/>
      <c r="KGZ22" s="15"/>
      <c r="KHA22" s="14"/>
      <c r="KHB22" s="4"/>
      <c r="KHC22" s="3"/>
      <c r="KHD22" s="3"/>
      <c r="KHE22" s="15"/>
      <c r="KHF22" s="14"/>
      <c r="KHG22" s="4"/>
      <c r="KHH22" s="3"/>
      <c r="KHI22" s="3"/>
      <c r="KHJ22" s="15"/>
      <c r="KHK22" s="14"/>
      <c r="KHL22" s="4"/>
      <c r="KHM22" s="3"/>
      <c r="KHN22" s="3"/>
      <c r="KHO22" s="15"/>
      <c r="KHP22" s="14"/>
      <c r="KHQ22" s="4"/>
      <c r="KHR22" s="3"/>
      <c r="KHS22" s="3"/>
      <c r="KHT22" s="15"/>
      <c r="KHU22" s="14"/>
      <c r="KHV22" s="4"/>
      <c r="KHW22" s="3"/>
      <c r="KHX22" s="3"/>
      <c r="KHY22" s="15"/>
      <c r="KHZ22" s="14"/>
      <c r="KIA22" s="4"/>
      <c r="KIB22" s="3"/>
      <c r="KIC22" s="3"/>
      <c r="KID22" s="15"/>
      <c r="KIE22" s="14"/>
      <c r="KIF22" s="4"/>
      <c r="KIG22" s="3"/>
      <c r="KIH22" s="3"/>
      <c r="KII22" s="15"/>
      <c r="KIJ22" s="14"/>
      <c r="KIK22" s="4"/>
      <c r="KIL22" s="3"/>
      <c r="KIM22" s="3"/>
      <c r="KIN22" s="15"/>
      <c r="KIO22" s="14"/>
      <c r="KIP22" s="4"/>
      <c r="KIQ22" s="3"/>
      <c r="KIR22" s="3"/>
      <c r="KIS22" s="15"/>
      <c r="KIT22" s="14"/>
      <c r="KIU22" s="4"/>
      <c r="KIV22" s="3"/>
      <c r="KIW22" s="3"/>
      <c r="KIX22" s="15"/>
      <c r="KIY22" s="14"/>
      <c r="KIZ22" s="4"/>
      <c r="KJA22" s="3"/>
      <c r="KJB22" s="3"/>
      <c r="KJC22" s="15"/>
      <c r="KJD22" s="14"/>
      <c r="KJE22" s="4"/>
      <c r="KJF22" s="3"/>
      <c r="KJG22" s="3"/>
      <c r="KJH22" s="15"/>
      <c r="KJI22" s="14"/>
      <c r="KJJ22" s="4"/>
      <c r="KJK22" s="3"/>
      <c r="KJL22" s="3"/>
      <c r="KJM22" s="15"/>
      <c r="KJN22" s="14"/>
      <c r="KJO22" s="4"/>
      <c r="KJP22" s="3"/>
      <c r="KJQ22" s="3"/>
      <c r="KJR22" s="15"/>
      <c r="KJS22" s="14"/>
      <c r="KJT22" s="4"/>
      <c r="KJU22" s="3"/>
      <c r="KJV22" s="3"/>
      <c r="KJW22" s="15"/>
      <c r="KJX22" s="14"/>
      <c r="KJY22" s="4"/>
      <c r="KJZ22" s="3"/>
      <c r="KKA22" s="3"/>
      <c r="KKB22" s="15"/>
      <c r="KKC22" s="14"/>
      <c r="KKD22" s="4"/>
      <c r="KKE22" s="3"/>
      <c r="KKF22" s="3"/>
      <c r="KKG22" s="15"/>
      <c r="KKH22" s="14"/>
      <c r="KKI22" s="4"/>
      <c r="KKJ22" s="3"/>
      <c r="KKK22" s="3"/>
      <c r="KKL22" s="15"/>
      <c r="KKM22" s="14"/>
      <c r="KKN22" s="4"/>
      <c r="KKO22" s="3"/>
      <c r="KKP22" s="3"/>
      <c r="KKQ22" s="15"/>
      <c r="KKR22" s="14"/>
      <c r="KKS22" s="4"/>
      <c r="KKT22" s="3"/>
      <c r="KKU22" s="3"/>
      <c r="KKV22" s="15"/>
      <c r="KKW22" s="14"/>
      <c r="KKX22" s="4"/>
      <c r="KKY22" s="3"/>
      <c r="KKZ22" s="3"/>
      <c r="KLA22" s="15"/>
      <c r="KLB22" s="14"/>
      <c r="KLC22" s="4"/>
      <c r="KLD22" s="3"/>
      <c r="KLE22" s="3"/>
      <c r="KLF22" s="15"/>
      <c r="KLG22" s="14"/>
      <c r="KLH22" s="4"/>
      <c r="KLI22" s="3"/>
      <c r="KLJ22" s="3"/>
      <c r="KLK22" s="15"/>
      <c r="KLL22" s="14"/>
      <c r="KLM22" s="4"/>
      <c r="KLN22" s="3"/>
      <c r="KLO22" s="3"/>
      <c r="KLP22" s="15"/>
      <c r="KLQ22" s="14"/>
      <c r="KLR22" s="4"/>
      <c r="KLS22" s="3"/>
      <c r="KLT22" s="3"/>
      <c r="KLU22" s="15"/>
      <c r="KLV22" s="14"/>
      <c r="KLW22" s="4"/>
      <c r="KLX22" s="3"/>
      <c r="KLY22" s="3"/>
      <c r="KLZ22" s="15"/>
      <c r="KMA22" s="14"/>
      <c r="KMB22" s="4"/>
      <c r="KMC22" s="3"/>
      <c r="KMD22" s="3"/>
      <c r="KME22" s="15"/>
      <c r="KMF22" s="14"/>
      <c r="KMG22" s="4"/>
      <c r="KMH22" s="3"/>
      <c r="KMI22" s="3"/>
      <c r="KMJ22" s="15"/>
      <c r="KMK22" s="14"/>
      <c r="KML22" s="4"/>
      <c r="KMM22" s="3"/>
      <c r="KMN22" s="3"/>
      <c r="KMO22" s="15"/>
      <c r="KMP22" s="14"/>
      <c r="KMQ22" s="4"/>
      <c r="KMR22" s="3"/>
      <c r="KMS22" s="3"/>
      <c r="KMT22" s="15"/>
      <c r="KMU22" s="14"/>
      <c r="KMV22" s="4"/>
      <c r="KMW22" s="3"/>
      <c r="KMX22" s="3"/>
      <c r="KMY22" s="15"/>
      <c r="KMZ22" s="14"/>
      <c r="KNA22" s="4"/>
      <c r="KNB22" s="3"/>
      <c r="KNC22" s="3"/>
      <c r="KND22" s="15"/>
      <c r="KNE22" s="14"/>
      <c r="KNF22" s="4"/>
      <c r="KNG22" s="3"/>
      <c r="KNH22" s="3"/>
      <c r="KNI22" s="15"/>
      <c r="KNJ22" s="14"/>
      <c r="KNK22" s="4"/>
      <c r="KNL22" s="3"/>
      <c r="KNM22" s="3"/>
      <c r="KNN22" s="15"/>
      <c r="KNO22" s="14"/>
      <c r="KNP22" s="4"/>
      <c r="KNQ22" s="3"/>
      <c r="KNR22" s="3"/>
      <c r="KNS22" s="15"/>
      <c r="KNT22" s="14"/>
      <c r="KNU22" s="4"/>
      <c r="KNV22" s="3"/>
      <c r="KNW22" s="3"/>
      <c r="KNX22" s="15"/>
      <c r="KNY22" s="14"/>
      <c r="KNZ22" s="4"/>
      <c r="KOA22" s="3"/>
      <c r="KOB22" s="3"/>
      <c r="KOC22" s="15"/>
      <c r="KOD22" s="14"/>
      <c r="KOE22" s="4"/>
      <c r="KOF22" s="3"/>
      <c r="KOG22" s="3"/>
      <c r="KOH22" s="15"/>
      <c r="KOI22" s="14"/>
      <c r="KOJ22" s="4"/>
      <c r="KOK22" s="3"/>
      <c r="KOL22" s="3"/>
      <c r="KOM22" s="15"/>
      <c r="KON22" s="14"/>
      <c r="KOO22" s="4"/>
      <c r="KOP22" s="3"/>
      <c r="KOQ22" s="3"/>
      <c r="KOR22" s="15"/>
      <c r="KOS22" s="14"/>
      <c r="KOT22" s="4"/>
      <c r="KOU22" s="3"/>
      <c r="KOV22" s="3"/>
      <c r="KOW22" s="15"/>
      <c r="KOX22" s="14"/>
      <c r="KOY22" s="4"/>
      <c r="KOZ22" s="3"/>
      <c r="KPA22" s="3"/>
      <c r="KPB22" s="15"/>
      <c r="KPC22" s="14"/>
      <c r="KPD22" s="4"/>
      <c r="KPE22" s="3"/>
      <c r="KPF22" s="3"/>
      <c r="KPG22" s="15"/>
      <c r="KPH22" s="14"/>
      <c r="KPI22" s="4"/>
      <c r="KPJ22" s="3"/>
      <c r="KPK22" s="3"/>
      <c r="KPL22" s="15"/>
      <c r="KPM22" s="14"/>
      <c r="KPN22" s="4"/>
      <c r="KPO22" s="3"/>
      <c r="KPP22" s="3"/>
      <c r="KPQ22" s="15"/>
      <c r="KPR22" s="14"/>
      <c r="KPS22" s="4"/>
      <c r="KPT22" s="3"/>
      <c r="KPU22" s="3"/>
      <c r="KPV22" s="15"/>
      <c r="KPW22" s="14"/>
      <c r="KPX22" s="4"/>
      <c r="KPY22" s="3"/>
      <c r="KPZ22" s="3"/>
      <c r="KQA22" s="15"/>
      <c r="KQB22" s="14"/>
      <c r="KQC22" s="4"/>
      <c r="KQD22" s="3"/>
      <c r="KQE22" s="3"/>
      <c r="KQF22" s="15"/>
      <c r="KQG22" s="14"/>
      <c r="KQH22" s="4"/>
      <c r="KQI22" s="3"/>
      <c r="KQJ22" s="3"/>
      <c r="KQK22" s="15"/>
      <c r="KQL22" s="14"/>
      <c r="KQM22" s="4"/>
      <c r="KQN22" s="3"/>
      <c r="KQO22" s="3"/>
      <c r="KQP22" s="15"/>
      <c r="KQQ22" s="14"/>
      <c r="KQR22" s="4"/>
      <c r="KQS22" s="3"/>
      <c r="KQT22" s="3"/>
      <c r="KQU22" s="15"/>
      <c r="KQV22" s="14"/>
      <c r="KQW22" s="4"/>
      <c r="KQX22" s="3"/>
      <c r="KQY22" s="3"/>
      <c r="KQZ22" s="15"/>
      <c r="KRA22" s="14"/>
      <c r="KRB22" s="4"/>
      <c r="KRC22" s="3"/>
      <c r="KRD22" s="3"/>
      <c r="KRE22" s="15"/>
      <c r="KRF22" s="14"/>
      <c r="KRG22" s="4"/>
      <c r="KRH22" s="3"/>
      <c r="KRI22" s="3"/>
      <c r="KRJ22" s="15"/>
      <c r="KRK22" s="14"/>
      <c r="KRL22" s="4"/>
      <c r="KRM22" s="3"/>
      <c r="KRN22" s="3"/>
      <c r="KRO22" s="15"/>
      <c r="KRP22" s="14"/>
      <c r="KRQ22" s="4"/>
      <c r="KRR22" s="3"/>
      <c r="KRS22" s="3"/>
      <c r="KRT22" s="15"/>
      <c r="KRU22" s="14"/>
      <c r="KRV22" s="4"/>
      <c r="KRW22" s="3"/>
      <c r="KRX22" s="3"/>
      <c r="KRY22" s="15"/>
      <c r="KRZ22" s="14"/>
      <c r="KSA22" s="4"/>
      <c r="KSB22" s="3"/>
      <c r="KSC22" s="3"/>
      <c r="KSD22" s="15"/>
      <c r="KSE22" s="14"/>
      <c r="KSF22" s="4"/>
      <c r="KSG22" s="3"/>
      <c r="KSH22" s="3"/>
      <c r="KSI22" s="15"/>
      <c r="KSJ22" s="14"/>
      <c r="KSK22" s="4"/>
      <c r="KSL22" s="3"/>
      <c r="KSM22" s="3"/>
      <c r="KSN22" s="15"/>
      <c r="KSO22" s="14"/>
      <c r="KSP22" s="4"/>
      <c r="KSQ22" s="3"/>
      <c r="KSR22" s="3"/>
      <c r="KSS22" s="15"/>
      <c r="KST22" s="14"/>
      <c r="KSU22" s="4"/>
      <c r="KSV22" s="3"/>
      <c r="KSW22" s="3"/>
      <c r="KSX22" s="15"/>
      <c r="KSY22" s="14"/>
      <c r="KSZ22" s="4"/>
      <c r="KTA22" s="3"/>
      <c r="KTB22" s="3"/>
      <c r="KTC22" s="15"/>
      <c r="KTD22" s="14"/>
      <c r="KTE22" s="4"/>
      <c r="KTF22" s="3"/>
      <c r="KTG22" s="3"/>
      <c r="KTH22" s="15"/>
      <c r="KTI22" s="14"/>
      <c r="KTJ22" s="4"/>
      <c r="KTK22" s="3"/>
      <c r="KTL22" s="3"/>
      <c r="KTM22" s="15"/>
      <c r="KTN22" s="14"/>
      <c r="KTO22" s="4"/>
      <c r="KTP22" s="3"/>
      <c r="KTQ22" s="3"/>
      <c r="KTR22" s="15"/>
      <c r="KTS22" s="14"/>
      <c r="KTT22" s="4"/>
      <c r="KTU22" s="3"/>
      <c r="KTV22" s="3"/>
      <c r="KTW22" s="15"/>
      <c r="KTX22" s="14"/>
      <c r="KTY22" s="4"/>
      <c r="KTZ22" s="3"/>
      <c r="KUA22" s="3"/>
      <c r="KUB22" s="15"/>
      <c r="KUC22" s="14"/>
      <c r="KUD22" s="4"/>
      <c r="KUE22" s="3"/>
      <c r="KUF22" s="3"/>
      <c r="KUG22" s="15"/>
      <c r="KUH22" s="14"/>
      <c r="KUI22" s="4"/>
      <c r="KUJ22" s="3"/>
      <c r="KUK22" s="3"/>
      <c r="KUL22" s="15"/>
      <c r="KUM22" s="14"/>
      <c r="KUN22" s="4"/>
      <c r="KUO22" s="3"/>
      <c r="KUP22" s="3"/>
      <c r="KUQ22" s="15"/>
      <c r="KUR22" s="14"/>
      <c r="KUS22" s="4"/>
      <c r="KUT22" s="3"/>
      <c r="KUU22" s="3"/>
      <c r="KUV22" s="15"/>
      <c r="KUW22" s="14"/>
      <c r="KUX22" s="4"/>
      <c r="KUY22" s="3"/>
      <c r="KUZ22" s="3"/>
      <c r="KVA22" s="15"/>
      <c r="KVB22" s="14"/>
      <c r="KVC22" s="4"/>
      <c r="KVD22" s="3"/>
      <c r="KVE22" s="3"/>
      <c r="KVF22" s="15"/>
      <c r="KVG22" s="14"/>
      <c r="KVH22" s="4"/>
      <c r="KVI22" s="3"/>
      <c r="KVJ22" s="3"/>
      <c r="KVK22" s="15"/>
      <c r="KVL22" s="14"/>
      <c r="KVM22" s="4"/>
      <c r="KVN22" s="3"/>
      <c r="KVO22" s="3"/>
      <c r="KVP22" s="15"/>
      <c r="KVQ22" s="14"/>
      <c r="KVR22" s="4"/>
      <c r="KVS22" s="3"/>
      <c r="KVT22" s="3"/>
      <c r="KVU22" s="15"/>
      <c r="KVV22" s="14"/>
      <c r="KVW22" s="4"/>
      <c r="KVX22" s="3"/>
      <c r="KVY22" s="3"/>
      <c r="KVZ22" s="15"/>
      <c r="KWA22" s="14"/>
      <c r="KWB22" s="4"/>
      <c r="KWC22" s="3"/>
      <c r="KWD22" s="3"/>
      <c r="KWE22" s="15"/>
      <c r="KWF22" s="14"/>
      <c r="KWG22" s="4"/>
      <c r="KWH22" s="3"/>
      <c r="KWI22" s="3"/>
      <c r="KWJ22" s="15"/>
      <c r="KWK22" s="14"/>
      <c r="KWL22" s="4"/>
      <c r="KWM22" s="3"/>
      <c r="KWN22" s="3"/>
      <c r="KWO22" s="15"/>
      <c r="KWP22" s="14"/>
      <c r="KWQ22" s="4"/>
      <c r="KWR22" s="3"/>
      <c r="KWS22" s="3"/>
      <c r="KWT22" s="15"/>
      <c r="KWU22" s="14"/>
      <c r="KWV22" s="4"/>
      <c r="KWW22" s="3"/>
      <c r="KWX22" s="3"/>
      <c r="KWY22" s="15"/>
      <c r="KWZ22" s="14"/>
      <c r="KXA22" s="4"/>
      <c r="KXB22" s="3"/>
      <c r="KXC22" s="3"/>
      <c r="KXD22" s="15"/>
      <c r="KXE22" s="14"/>
      <c r="KXF22" s="4"/>
      <c r="KXG22" s="3"/>
      <c r="KXH22" s="3"/>
      <c r="KXI22" s="15"/>
      <c r="KXJ22" s="14"/>
      <c r="KXK22" s="4"/>
      <c r="KXL22" s="3"/>
      <c r="KXM22" s="3"/>
      <c r="KXN22" s="15"/>
      <c r="KXO22" s="14"/>
      <c r="KXP22" s="4"/>
      <c r="KXQ22" s="3"/>
      <c r="KXR22" s="3"/>
      <c r="KXS22" s="15"/>
      <c r="KXT22" s="14"/>
      <c r="KXU22" s="4"/>
      <c r="KXV22" s="3"/>
      <c r="KXW22" s="3"/>
      <c r="KXX22" s="15"/>
      <c r="KXY22" s="14"/>
      <c r="KXZ22" s="4"/>
      <c r="KYA22" s="3"/>
      <c r="KYB22" s="3"/>
      <c r="KYC22" s="15"/>
      <c r="KYD22" s="14"/>
      <c r="KYE22" s="4"/>
      <c r="KYF22" s="3"/>
      <c r="KYG22" s="3"/>
      <c r="KYH22" s="15"/>
      <c r="KYI22" s="14"/>
      <c r="KYJ22" s="4"/>
      <c r="KYK22" s="3"/>
      <c r="KYL22" s="3"/>
      <c r="KYM22" s="15"/>
      <c r="KYN22" s="14"/>
      <c r="KYO22" s="4"/>
      <c r="KYP22" s="3"/>
      <c r="KYQ22" s="3"/>
      <c r="KYR22" s="15"/>
      <c r="KYS22" s="14"/>
      <c r="KYT22" s="4"/>
      <c r="KYU22" s="3"/>
      <c r="KYV22" s="3"/>
      <c r="KYW22" s="15"/>
      <c r="KYX22" s="14"/>
      <c r="KYY22" s="4"/>
      <c r="KYZ22" s="3"/>
      <c r="KZA22" s="3"/>
      <c r="KZB22" s="15"/>
      <c r="KZC22" s="14"/>
      <c r="KZD22" s="4"/>
      <c r="KZE22" s="3"/>
      <c r="KZF22" s="3"/>
      <c r="KZG22" s="15"/>
      <c r="KZH22" s="14"/>
      <c r="KZI22" s="4"/>
      <c r="KZJ22" s="3"/>
      <c r="KZK22" s="3"/>
      <c r="KZL22" s="15"/>
      <c r="KZM22" s="14"/>
      <c r="KZN22" s="4"/>
      <c r="KZO22" s="3"/>
      <c r="KZP22" s="3"/>
      <c r="KZQ22" s="15"/>
      <c r="KZR22" s="14"/>
      <c r="KZS22" s="4"/>
      <c r="KZT22" s="3"/>
      <c r="KZU22" s="3"/>
      <c r="KZV22" s="15"/>
      <c r="KZW22" s="14"/>
      <c r="KZX22" s="4"/>
      <c r="KZY22" s="3"/>
      <c r="KZZ22" s="3"/>
      <c r="LAA22" s="15"/>
      <c r="LAB22" s="14"/>
      <c r="LAC22" s="4"/>
      <c r="LAD22" s="3"/>
      <c r="LAE22" s="3"/>
      <c r="LAF22" s="15"/>
      <c r="LAG22" s="14"/>
      <c r="LAH22" s="4"/>
      <c r="LAI22" s="3"/>
      <c r="LAJ22" s="3"/>
      <c r="LAK22" s="15"/>
      <c r="LAL22" s="14"/>
      <c r="LAM22" s="4"/>
      <c r="LAN22" s="3"/>
      <c r="LAO22" s="3"/>
      <c r="LAP22" s="15"/>
      <c r="LAQ22" s="14"/>
      <c r="LAR22" s="4"/>
      <c r="LAS22" s="3"/>
      <c r="LAT22" s="3"/>
      <c r="LAU22" s="15"/>
      <c r="LAV22" s="14"/>
      <c r="LAW22" s="4"/>
      <c r="LAX22" s="3"/>
      <c r="LAY22" s="3"/>
      <c r="LAZ22" s="15"/>
      <c r="LBA22" s="14"/>
      <c r="LBB22" s="4"/>
      <c r="LBC22" s="3"/>
      <c r="LBD22" s="3"/>
      <c r="LBE22" s="15"/>
      <c r="LBF22" s="14"/>
      <c r="LBG22" s="4"/>
      <c r="LBH22" s="3"/>
      <c r="LBI22" s="3"/>
      <c r="LBJ22" s="15"/>
      <c r="LBK22" s="14"/>
      <c r="LBL22" s="4"/>
      <c r="LBM22" s="3"/>
      <c r="LBN22" s="3"/>
      <c r="LBO22" s="15"/>
      <c r="LBP22" s="14"/>
      <c r="LBQ22" s="4"/>
      <c r="LBR22" s="3"/>
      <c r="LBS22" s="3"/>
      <c r="LBT22" s="15"/>
      <c r="LBU22" s="14"/>
      <c r="LBV22" s="4"/>
      <c r="LBW22" s="3"/>
      <c r="LBX22" s="3"/>
      <c r="LBY22" s="15"/>
      <c r="LBZ22" s="14"/>
      <c r="LCA22" s="4"/>
      <c r="LCB22" s="3"/>
      <c r="LCC22" s="3"/>
      <c r="LCD22" s="15"/>
      <c r="LCE22" s="14"/>
      <c r="LCF22" s="4"/>
      <c r="LCG22" s="3"/>
      <c r="LCH22" s="3"/>
      <c r="LCI22" s="15"/>
      <c r="LCJ22" s="14"/>
      <c r="LCK22" s="4"/>
      <c r="LCL22" s="3"/>
      <c r="LCM22" s="3"/>
      <c r="LCN22" s="15"/>
      <c r="LCO22" s="14"/>
      <c r="LCP22" s="4"/>
      <c r="LCQ22" s="3"/>
      <c r="LCR22" s="3"/>
      <c r="LCS22" s="15"/>
      <c r="LCT22" s="14"/>
      <c r="LCU22" s="4"/>
      <c r="LCV22" s="3"/>
      <c r="LCW22" s="3"/>
      <c r="LCX22" s="15"/>
      <c r="LCY22" s="14"/>
      <c r="LCZ22" s="4"/>
      <c r="LDA22" s="3"/>
      <c r="LDB22" s="3"/>
      <c r="LDC22" s="15"/>
      <c r="LDD22" s="14"/>
      <c r="LDE22" s="4"/>
      <c r="LDF22" s="3"/>
      <c r="LDG22" s="3"/>
      <c r="LDH22" s="15"/>
      <c r="LDI22" s="14"/>
      <c r="LDJ22" s="4"/>
      <c r="LDK22" s="3"/>
      <c r="LDL22" s="3"/>
      <c r="LDM22" s="15"/>
      <c r="LDN22" s="14"/>
      <c r="LDO22" s="4"/>
      <c r="LDP22" s="3"/>
      <c r="LDQ22" s="3"/>
      <c r="LDR22" s="15"/>
      <c r="LDS22" s="14"/>
      <c r="LDT22" s="4"/>
      <c r="LDU22" s="3"/>
      <c r="LDV22" s="3"/>
      <c r="LDW22" s="15"/>
      <c r="LDX22" s="14"/>
      <c r="LDY22" s="4"/>
      <c r="LDZ22" s="3"/>
      <c r="LEA22" s="3"/>
      <c r="LEB22" s="15"/>
      <c r="LEC22" s="14"/>
      <c r="LED22" s="4"/>
      <c r="LEE22" s="3"/>
      <c r="LEF22" s="3"/>
      <c r="LEG22" s="15"/>
      <c r="LEH22" s="14"/>
      <c r="LEI22" s="4"/>
      <c r="LEJ22" s="3"/>
      <c r="LEK22" s="3"/>
      <c r="LEL22" s="15"/>
      <c r="LEM22" s="14"/>
      <c r="LEN22" s="4"/>
      <c r="LEO22" s="3"/>
      <c r="LEP22" s="3"/>
      <c r="LEQ22" s="15"/>
      <c r="LER22" s="14"/>
      <c r="LES22" s="4"/>
      <c r="LET22" s="3"/>
      <c r="LEU22" s="3"/>
      <c r="LEV22" s="15"/>
      <c r="LEW22" s="14"/>
      <c r="LEX22" s="4"/>
      <c r="LEY22" s="3"/>
      <c r="LEZ22" s="3"/>
      <c r="LFA22" s="15"/>
      <c r="LFB22" s="14"/>
      <c r="LFC22" s="4"/>
      <c r="LFD22" s="3"/>
      <c r="LFE22" s="3"/>
      <c r="LFF22" s="15"/>
      <c r="LFG22" s="14"/>
      <c r="LFH22" s="4"/>
      <c r="LFI22" s="3"/>
      <c r="LFJ22" s="3"/>
      <c r="LFK22" s="15"/>
      <c r="LFL22" s="14"/>
      <c r="LFM22" s="4"/>
      <c r="LFN22" s="3"/>
      <c r="LFO22" s="3"/>
      <c r="LFP22" s="15"/>
      <c r="LFQ22" s="14"/>
      <c r="LFR22" s="4"/>
      <c r="LFS22" s="3"/>
      <c r="LFT22" s="3"/>
      <c r="LFU22" s="15"/>
      <c r="LFV22" s="14"/>
      <c r="LFW22" s="4"/>
      <c r="LFX22" s="3"/>
      <c r="LFY22" s="3"/>
      <c r="LFZ22" s="15"/>
      <c r="LGA22" s="14"/>
      <c r="LGB22" s="4"/>
      <c r="LGC22" s="3"/>
      <c r="LGD22" s="3"/>
      <c r="LGE22" s="15"/>
      <c r="LGF22" s="14"/>
      <c r="LGG22" s="4"/>
      <c r="LGH22" s="3"/>
      <c r="LGI22" s="3"/>
      <c r="LGJ22" s="15"/>
      <c r="LGK22" s="14"/>
      <c r="LGL22" s="4"/>
      <c r="LGM22" s="3"/>
      <c r="LGN22" s="3"/>
      <c r="LGO22" s="15"/>
      <c r="LGP22" s="14"/>
      <c r="LGQ22" s="4"/>
      <c r="LGR22" s="3"/>
      <c r="LGS22" s="3"/>
      <c r="LGT22" s="15"/>
      <c r="LGU22" s="14"/>
      <c r="LGV22" s="4"/>
      <c r="LGW22" s="3"/>
      <c r="LGX22" s="3"/>
      <c r="LGY22" s="15"/>
      <c r="LGZ22" s="14"/>
      <c r="LHA22" s="4"/>
      <c r="LHB22" s="3"/>
      <c r="LHC22" s="3"/>
      <c r="LHD22" s="15"/>
      <c r="LHE22" s="14"/>
      <c r="LHF22" s="4"/>
      <c r="LHG22" s="3"/>
      <c r="LHH22" s="3"/>
      <c r="LHI22" s="15"/>
      <c r="LHJ22" s="14"/>
      <c r="LHK22" s="4"/>
      <c r="LHL22" s="3"/>
      <c r="LHM22" s="3"/>
      <c r="LHN22" s="15"/>
      <c r="LHO22" s="14"/>
      <c r="LHP22" s="4"/>
      <c r="LHQ22" s="3"/>
      <c r="LHR22" s="3"/>
      <c r="LHS22" s="15"/>
      <c r="LHT22" s="14"/>
      <c r="LHU22" s="4"/>
      <c r="LHV22" s="3"/>
      <c r="LHW22" s="3"/>
      <c r="LHX22" s="15"/>
      <c r="LHY22" s="14"/>
      <c r="LHZ22" s="4"/>
      <c r="LIA22" s="3"/>
      <c r="LIB22" s="3"/>
      <c r="LIC22" s="15"/>
      <c r="LID22" s="14"/>
      <c r="LIE22" s="4"/>
      <c r="LIF22" s="3"/>
      <c r="LIG22" s="3"/>
      <c r="LIH22" s="15"/>
      <c r="LII22" s="14"/>
      <c r="LIJ22" s="4"/>
      <c r="LIK22" s="3"/>
      <c r="LIL22" s="3"/>
      <c r="LIM22" s="15"/>
      <c r="LIN22" s="14"/>
      <c r="LIO22" s="4"/>
      <c r="LIP22" s="3"/>
      <c r="LIQ22" s="3"/>
      <c r="LIR22" s="15"/>
      <c r="LIS22" s="14"/>
      <c r="LIT22" s="4"/>
      <c r="LIU22" s="3"/>
      <c r="LIV22" s="3"/>
      <c r="LIW22" s="15"/>
      <c r="LIX22" s="14"/>
      <c r="LIY22" s="4"/>
      <c r="LIZ22" s="3"/>
      <c r="LJA22" s="3"/>
      <c r="LJB22" s="15"/>
      <c r="LJC22" s="14"/>
      <c r="LJD22" s="4"/>
      <c r="LJE22" s="3"/>
      <c r="LJF22" s="3"/>
      <c r="LJG22" s="15"/>
      <c r="LJH22" s="14"/>
      <c r="LJI22" s="4"/>
      <c r="LJJ22" s="3"/>
      <c r="LJK22" s="3"/>
      <c r="LJL22" s="15"/>
      <c r="LJM22" s="14"/>
      <c r="LJN22" s="4"/>
      <c r="LJO22" s="3"/>
      <c r="LJP22" s="3"/>
      <c r="LJQ22" s="15"/>
      <c r="LJR22" s="14"/>
      <c r="LJS22" s="4"/>
      <c r="LJT22" s="3"/>
      <c r="LJU22" s="3"/>
      <c r="LJV22" s="15"/>
      <c r="LJW22" s="14"/>
      <c r="LJX22" s="4"/>
      <c r="LJY22" s="3"/>
      <c r="LJZ22" s="3"/>
      <c r="LKA22" s="15"/>
      <c r="LKB22" s="14"/>
      <c r="LKC22" s="4"/>
      <c r="LKD22" s="3"/>
      <c r="LKE22" s="3"/>
      <c r="LKF22" s="15"/>
      <c r="LKG22" s="14"/>
      <c r="LKH22" s="4"/>
      <c r="LKI22" s="3"/>
      <c r="LKJ22" s="3"/>
      <c r="LKK22" s="15"/>
      <c r="LKL22" s="14"/>
      <c r="LKM22" s="4"/>
      <c r="LKN22" s="3"/>
      <c r="LKO22" s="3"/>
      <c r="LKP22" s="15"/>
      <c r="LKQ22" s="14"/>
      <c r="LKR22" s="4"/>
      <c r="LKS22" s="3"/>
      <c r="LKT22" s="3"/>
      <c r="LKU22" s="15"/>
      <c r="LKV22" s="14"/>
      <c r="LKW22" s="4"/>
      <c r="LKX22" s="3"/>
      <c r="LKY22" s="3"/>
      <c r="LKZ22" s="15"/>
      <c r="LLA22" s="14"/>
      <c r="LLB22" s="4"/>
      <c r="LLC22" s="3"/>
      <c r="LLD22" s="3"/>
      <c r="LLE22" s="15"/>
      <c r="LLF22" s="14"/>
      <c r="LLG22" s="4"/>
      <c r="LLH22" s="3"/>
      <c r="LLI22" s="3"/>
      <c r="LLJ22" s="15"/>
      <c r="LLK22" s="14"/>
      <c r="LLL22" s="4"/>
      <c r="LLM22" s="3"/>
      <c r="LLN22" s="3"/>
      <c r="LLO22" s="15"/>
      <c r="LLP22" s="14"/>
      <c r="LLQ22" s="4"/>
      <c r="LLR22" s="3"/>
      <c r="LLS22" s="3"/>
      <c r="LLT22" s="15"/>
      <c r="LLU22" s="14"/>
      <c r="LLV22" s="4"/>
      <c r="LLW22" s="3"/>
      <c r="LLX22" s="3"/>
      <c r="LLY22" s="15"/>
      <c r="LLZ22" s="14"/>
      <c r="LMA22" s="4"/>
      <c r="LMB22" s="3"/>
      <c r="LMC22" s="3"/>
      <c r="LMD22" s="15"/>
      <c r="LME22" s="14"/>
      <c r="LMF22" s="4"/>
      <c r="LMG22" s="3"/>
      <c r="LMH22" s="3"/>
      <c r="LMI22" s="15"/>
      <c r="LMJ22" s="14"/>
      <c r="LMK22" s="4"/>
      <c r="LML22" s="3"/>
      <c r="LMM22" s="3"/>
      <c r="LMN22" s="15"/>
      <c r="LMO22" s="14"/>
      <c r="LMP22" s="4"/>
      <c r="LMQ22" s="3"/>
      <c r="LMR22" s="3"/>
      <c r="LMS22" s="15"/>
      <c r="LMT22" s="14"/>
      <c r="LMU22" s="4"/>
      <c r="LMV22" s="3"/>
      <c r="LMW22" s="3"/>
      <c r="LMX22" s="15"/>
      <c r="LMY22" s="14"/>
      <c r="LMZ22" s="4"/>
      <c r="LNA22" s="3"/>
      <c r="LNB22" s="3"/>
      <c r="LNC22" s="15"/>
      <c r="LND22" s="14"/>
      <c r="LNE22" s="4"/>
      <c r="LNF22" s="3"/>
      <c r="LNG22" s="3"/>
      <c r="LNH22" s="15"/>
      <c r="LNI22" s="14"/>
      <c r="LNJ22" s="4"/>
      <c r="LNK22" s="3"/>
      <c r="LNL22" s="3"/>
      <c r="LNM22" s="15"/>
      <c r="LNN22" s="14"/>
      <c r="LNO22" s="4"/>
      <c r="LNP22" s="3"/>
      <c r="LNQ22" s="3"/>
      <c r="LNR22" s="15"/>
      <c r="LNS22" s="14"/>
      <c r="LNT22" s="4"/>
      <c r="LNU22" s="3"/>
      <c r="LNV22" s="3"/>
      <c r="LNW22" s="15"/>
      <c r="LNX22" s="14"/>
      <c r="LNY22" s="4"/>
      <c r="LNZ22" s="3"/>
      <c r="LOA22" s="3"/>
      <c r="LOB22" s="15"/>
      <c r="LOC22" s="14"/>
      <c r="LOD22" s="4"/>
      <c r="LOE22" s="3"/>
      <c r="LOF22" s="3"/>
      <c r="LOG22" s="15"/>
      <c r="LOH22" s="14"/>
      <c r="LOI22" s="4"/>
      <c r="LOJ22" s="3"/>
      <c r="LOK22" s="3"/>
      <c r="LOL22" s="15"/>
      <c r="LOM22" s="14"/>
      <c r="LON22" s="4"/>
      <c r="LOO22" s="3"/>
      <c r="LOP22" s="3"/>
      <c r="LOQ22" s="15"/>
      <c r="LOR22" s="14"/>
      <c r="LOS22" s="4"/>
      <c r="LOT22" s="3"/>
      <c r="LOU22" s="3"/>
      <c r="LOV22" s="15"/>
      <c r="LOW22" s="14"/>
      <c r="LOX22" s="4"/>
      <c r="LOY22" s="3"/>
      <c r="LOZ22" s="3"/>
      <c r="LPA22" s="15"/>
      <c r="LPB22" s="14"/>
      <c r="LPC22" s="4"/>
      <c r="LPD22" s="3"/>
      <c r="LPE22" s="3"/>
      <c r="LPF22" s="15"/>
      <c r="LPG22" s="14"/>
      <c r="LPH22" s="4"/>
      <c r="LPI22" s="3"/>
      <c r="LPJ22" s="3"/>
      <c r="LPK22" s="15"/>
      <c r="LPL22" s="14"/>
      <c r="LPM22" s="4"/>
      <c r="LPN22" s="3"/>
      <c r="LPO22" s="3"/>
      <c r="LPP22" s="15"/>
      <c r="LPQ22" s="14"/>
      <c r="LPR22" s="4"/>
      <c r="LPS22" s="3"/>
      <c r="LPT22" s="3"/>
      <c r="LPU22" s="15"/>
      <c r="LPV22" s="14"/>
      <c r="LPW22" s="4"/>
      <c r="LPX22" s="3"/>
      <c r="LPY22" s="3"/>
      <c r="LPZ22" s="15"/>
      <c r="LQA22" s="14"/>
      <c r="LQB22" s="4"/>
      <c r="LQC22" s="3"/>
      <c r="LQD22" s="3"/>
      <c r="LQE22" s="15"/>
      <c r="LQF22" s="14"/>
      <c r="LQG22" s="4"/>
      <c r="LQH22" s="3"/>
      <c r="LQI22" s="3"/>
      <c r="LQJ22" s="15"/>
      <c r="LQK22" s="14"/>
      <c r="LQL22" s="4"/>
      <c r="LQM22" s="3"/>
      <c r="LQN22" s="3"/>
      <c r="LQO22" s="15"/>
      <c r="LQP22" s="14"/>
      <c r="LQQ22" s="4"/>
      <c r="LQR22" s="3"/>
      <c r="LQS22" s="3"/>
      <c r="LQT22" s="15"/>
      <c r="LQU22" s="14"/>
      <c r="LQV22" s="4"/>
      <c r="LQW22" s="3"/>
      <c r="LQX22" s="3"/>
      <c r="LQY22" s="15"/>
      <c r="LQZ22" s="14"/>
      <c r="LRA22" s="4"/>
      <c r="LRB22" s="3"/>
      <c r="LRC22" s="3"/>
      <c r="LRD22" s="15"/>
      <c r="LRE22" s="14"/>
      <c r="LRF22" s="4"/>
      <c r="LRG22" s="3"/>
      <c r="LRH22" s="3"/>
      <c r="LRI22" s="15"/>
      <c r="LRJ22" s="14"/>
      <c r="LRK22" s="4"/>
      <c r="LRL22" s="3"/>
      <c r="LRM22" s="3"/>
      <c r="LRN22" s="15"/>
      <c r="LRO22" s="14"/>
      <c r="LRP22" s="4"/>
      <c r="LRQ22" s="3"/>
      <c r="LRR22" s="3"/>
      <c r="LRS22" s="15"/>
      <c r="LRT22" s="14"/>
      <c r="LRU22" s="4"/>
      <c r="LRV22" s="3"/>
      <c r="LRW22" s="3"/>
      <c r="LRX22" s="15"/>
      <c r="LRY22" s="14"/>
      <c r="LRZ22" s="4"/>
      <c r="LSA22" s="3"/>
      <c r="LSB22" s="3"/>
      <c r="LSC22" s="15"/>
      <c r="LSD22" s="14"/>
      <c r="LSE22" s="4"/>
      <c r="LSF22" s="3"/>
      <c r="LSG22" s="3"/>
      <c r="LSH22" s="15"/>
      <c r="LSI22" s="14"/>
      <c r="LSJ22" s="4"/>
      <c r="LSK22" s="3"/>
      <c r="LSL22" s="3"/>
      <c r="LSM22" s="15"/>
      <c r="LSN22" s="14"/>
      <c r="LSO22" s="4"/>
      <c r="LSP22" s="3"/>
      <c r="LSQ22" s="3"/>
      <c r="LSR22" s="15"/>
      <c r="LSS22" s="14"/>
      <c r="LST22" s="4"/>
      <c r="LSU22" s="3"/>
      <c r="LSV22" s="3"/>
      <c r="LSW22" s="15"/>
      <c r="LSX22" s="14"/>
      <c r="LSY22" s="4"/>
      <c r="LSZ22" s="3"/>
      <c r="LTA22" s="3"/>
      <c r="LTB22" s="15"/>
      <c r="LTC22" s="14"/>
      <c r="LTD22" s="4"/>
      <c r="LTE22" s="3"/>
      <c r="LTF22" s="3"/>
      <c r="LTG22" s="15"/>
      <c r="LTH22" s="14"/>
      <c r="LTI22" s="4"/>
      <c r="LTJ22" s="3"/>
      <c r="LTK22" s="3"/>
      <c r="LTL22" s="15"/>
      <c r="LTM22" s="14"/>
      <c r="LTN22" s="4"/>
      <c r="LTO22" s="3"/>
      <c r="LTP22" s="3"/>
      <c r="LTQ22" s="15"/>
      <c r="LTR22" s="14"/>
      <c r="LTS22" s="4"/>
      <c r="LTT22" s="3"/>
      <c r="LTU22" s="3"/>
      <c r="LTV22" s="15"/>
      <c r="LTW22" s="14"/>
      <c r="LTX22" s="4"/>
      <c r="LTY22" s="3"/>
      <c r="LTZ22" s="3"/>
      <c r="LUA22" s="15"/>
      <c r="LUB22" s="14"/>
      <c r="LUC22" s="4"/>
      <c r="LUD22" s="3"/>
      <c r="LUE22" s="3"/>
      <c r="LUF22" s="15"/>
      <c r="LUG22" s="14"/>
      <c r="LUH22" s="4"/>
      <c r="LUI22" s="3"/>
      <c r="LUJ22" s="3"/>
      <c r="LUK22" s="15"/>
      <c r="LUL22" s="14"/>
      <c r="LUM22" s="4"/>
      <c r="LUN22" s="3"/>
      <c r="LUO22" s="3"/>
      <c r="LUP22" s="15"/>
      <c r="LUQ22" s="14"/>
      <c r="LUR22" s="4"/>
      <c r="LUS22" s="3"/>
      <c r="LUT22" s="3"/>
      <c r="LUU22" s="15"/>
      <c r="LUV22" s="14"/>
      <c r="LUW22" s="4"/>
      <c r="LUX22" s="3"/>
      <c r="LUY22" s="3"/>
      <c r="LUZ22" s="15"/>
      <c r="LVA22" s="14"/>
      <c r="LVB22" s="4"/>
      <c r="LVC22" s="3"/>
      <c r="LVD22" s="3"/>
      <c r="LVE22" s="15"/>
      <c r="LVF22" s="14"/>
      <c r="LVG22" s="4"/>
      <c r="LVH22" s="3"/>
      <c r="LVI22" s="3"/>
      <c r="LVJ22" s="15"/>
      <c r="LVK22" s="14"/>
      <c r="LVL22" s="4"/>
      <c r="LVM22" s="3"/>
      <c r="LVN22" s="3"/>
      <c r="LVO22" s="15"/>
      <c r="LVP22" s="14"/>
      <c r="LVQ22" s="4"/>
      <c r="LVR22" s="3"/>
      <c r="LVS22" s="3"/>
      <c r="LVT22" s="15"/>
      <c r="LVU22" s="14"/>
      <c r="LVV22" s="4"/>
      <c r="LVW22" s="3"/>
      <c r="LVX22" s="3"/>
      <c r="LVY22" s="15"/>
      <c r="LVZ22" s="14"/>
      <c r="LWA22" s="4"/>
      <c r="LWB22" s="3"/>
      <c r="LWC22" s="3"/>
      <c r="LWD22" s="15"/>
      <c r="LWE22" s="14"/>
      <c r="LWF22" s="4"/>
      <c r="LWG22" s="3"/>
      <c r="LWH22" s="3"/>
      <c r="LWI22" s="15"/>
      <c r="LWJ22" s="14"/>
      <c r="LWK22" s="4"/>
      <c r="LWL22" s="3"/>
      <c r="LWM22" s="3"/>
      <c r="LWN22" s="15"/>
      <c r="LWO22" s="14"/>
      <c r="LWP22" s="4"/>
      <c r="LWQ22" s="3"/>
      <c r="LWR22" s="3"/>
      <c r="LWS22" s="15"/>
      <c r="LWT22" s="14"/>
      <c r="LWU22" s="4"/>
      <c r="LWV22" s="3"/>
      <c r="LWW22" s="3"/>
      <c r="LWX22" s="15"/>
      <c r="LWY22" s="14"/>
      <c r="LWZ22" s="4"/>
      <c r="LXA22" s="3"/>
      <c r="LXB22" s="3"/>
      <c r="LXC22" s="15"/>
      <c r="LXD22" s="14"/>
      <c r="LXE22" s="4"/>
      <c r="LXF22" s="3"/>
      <c r="LXG22" s="3"/>
      <c r="LXH22" s="15"/>
      <c r="LXI22" s="14"/>
      <c r="LXJ22" s="4"/>
      <c r="LXK22" s="3"/>
      <c r="LXL22" s="3"/>
      <c r="LXM22" s="15"/>
      <c r="LXN22" s="14"/>
      <c r="LXO22" s="4"/>
      <c r="LXP22" s="3"/>
      <c r="LXQ22" s="3"/>
      <c r="LXR22" s="15"/>
      <c r="LXS22" s="14"/>
      <c r="LXT22" s="4"/>
      <c r="LXU22" s="3"/>
      <c r="LXV22" s="3"/>
      <c r="LXW22" s="15"/>
      <c r="LXX22" s="14"/>
      <c r="LXY22" s="4"/>
      <c r="LXZ22" s="3"/>
      <c r="LYA22" s="3"/>
      <c r="LYB22" s="15"/>
      <c r="LYC22" s="14"/>
      <c r="LYD22" s="4"/>
      <c r="LYE22" s="3"/>
      <c r="LYF22" s="3"/>
      <c r="LYG22" s="15"/>
      <c r="LYH22" s="14"/>
      <c r="LYI22" s="4"/>
      <c r="LYJ22" s="3"/>
      <c r="LYK22" s="3"/>
      <c r="LYL22" s="15"/>
      <c r="LYM22" s="14"/>
      <c r="LYN22" s="4"/>
      <c r="LYO22" s="3"/>
      <c r="LYP22" s="3"/>
      <c r="LYQ22" s="15"/>
      <c r="LYR22" s="14"/>
      <c r="LYS22" s="4"/>
      <c r="LYT22" s="3"/>
      <c r="LYU22" s="3"/>
      <c r="LYV22" s="15"/>
      <c r="LYW22" s="14"/>
      <c r="LYX22" s="4"/>
      <c r="LYY22" s="3"/>
      <c r="LYZ22" s="3"/>
      <c r="LZA22" s="15"/>
      <c r="LZB22" s="14"/>
      <c r="LZC22" s="4"/>
      <c r="LZD22" s="3"/>
      <c r="LZE22" s="3"/>
      <c r="LZF22" s="15"/>
      <c r="LZG22" s="14"/>
      <c r="LZH22" s="4"/>
      <c r="LZI22" s="3"/>
      <c r="LZJ22" s="3"/>
      <c r="LZK22" s="15"/>
      <c r="LZL22" s="14"/>
      <c r="LZM22" s="4"/>
      <c r="LZN22" s="3"/>
      <c r="LZO22" s="3"/>
      <c r="LZP22" s="15"/>
      <c r="LZQ22" s="14"/>
      <c r="LZR22" s="4"/>
      <c r="LZS22" s="3"/>
      <c r="LZT22" s="3"/>
      <c r="LZU22" s="15"/>
      <c r="LZV22" s="14"/>
      <c r="LZW22" s="4"/>
      <c r="LZX22" s="3"/>
      <c r="LZY22" s="3"/>
      <c r="LZZ22" s="15"/>
      <c r="MAA22" s="14"/>
      <c r="MAB22" s="4"/>
      <c r="MAC22" s="3"/>
      <c r="MAD22" s="3"/>
      <c r="MAE22" s="15"/>
      <c r="MAF22" s="14"/>
      <c r="MAG22" s="4"/>
      <c r="MAH22" s="3"/>
      <c r="MAI22" s="3"/>
      <c r="MAJ22" s="15"/>
      <c r="MAK22" s="14"/>
      <c r="MAL22" s="4"/>
      <c r="MAM22" s="3"/>
      <c r="MAN22" s="3"/>
      <c r="MAO22" s="15"/>
      <c r="MAP22" s="14"/>
      <c r="MAQ22" s="4"/>
      <c r="MAR22" s="3"/>
      <c r="MAS22" s="3"/>
      <c r="MAT22" s="15"/>
      <c r="MAU22" s="14"/>
      <c r="MAV22" s="4"/>
      <c r="MAW22" s="3"/>
      <c r="MAX22" s="3"/>
      <c r="MAY22" s="15"/>
      <c r="MAZ22" s="14"/>
      <c r="MBA22" s="4"/>
      <c r="MBB22" s="3"/>
      <c r="MBC22" s="3"/>
      <c r="MBD22" s="15"/>
      <c r="MBE22" s="14"/>
      <c r="MBF22" s="4"/>
      <c r="MBG22" s="3"/>
      <c r="MBH22" s="3"/>
      <c r="MBI22" s="15"/>
      <c r="MBJ22" s="14"/>
      <c r="MBK22" s="4"/>
      <c r="MBL22" s="3"/>
      <c r="MBM22" s="3"/>
      <c r="MBN22" s="15"/>
      <c r="MBO22" s="14"/>
      <c r="MBP22" s="4"/>
      <c r="MBQ22" s="3"/>
      <c r="MBR22" s="3"/>
      <c r="MBS22" s="15"/>
      <c r="MBT22" s="14"/>
      <c r="MBU22" s="4"/>
      <c r="MBV22" s="3"/>
      <c r="MBW22" s="3"/>
      <c r="MBX22" s="15"/>
      <c r="MBY22" s="14"/>
      <c r="MBZ22" s="4"/>
      <c r="MCA22" s="3"/>
      <c r="MCB22" s="3"/>
      <c r="MCC22" s="15"/>
      <c r="MCD22" s="14"/>
      <c r="MCE22" s="4"/>
      <c r="MCF22" s="3"/>
      <c r="MCG22" s="3"/>
      <c r="MCH22" s="15"/>
      <c r="MCI22" s="14"/>
      <c r="MCJ22" s="4"/>
      <c r="MCK22" s="3"/>
      <c r="MCL22" s="3"/>
      <c r="MCM22" s="15"/>
      <c r="MCN22" s="14"/>
      <c r="MCO22" s="4"/>
      <c r="MCP22" s="3"/>
      <c r="MCQ22" s="3"/>
      <c r="MCR22" s="15"/>
      <c r="MCS22" s="14"/>
      <c r="MCT22" s="4"/>
      <c r="MCU22" s="3"/>
      <c r="MCV22" s="3"/>
      <c r="MCW22" s="15"/>
      <c r="MCX22" s="14"/>
      <c r="MCY22" s="4"/>
      <c r="MCZ22" s="3"/>
      <c r="MDA22" s="3"/>
      <c r="MDB22" s="15"/>
      <c r="MDC22" s="14"/>
      <c r="MDD22" s="4"/>
      <c r="MDE22" s="3"/>
      <c r="MDF22" s="3"/>
      <c r="MDG22" s="15"/>
      <c r="MDH22" s="14"/>
      <c r="MDI22" s="4"/>
      <c r="MDJ22" s="3"/>
      <c r="MDK22" s="3"/>
      <c r="MDL22" s="15"/>
      <c r="MDM22" s="14"/>
      <c r="MDN22" s="4"/>
      <c r="MDO22" s="3"/>
      <c r="MDP22" s="3"/>
      <c r="MDQ22" s="15"/>
      <c r="MDR22" s="14"/>
      <c r="MDS22" s="4"/>
      <c r="MDT22" s="3"/>
      <c r="MDU22" s="3"/>
      <c r="MDV22" s="15"/>
      <c r="MDW22" s="14"/>
      <c r="MDX22" s="4"/>
      <c r="MDY22" s="3"/>
      <c r="MDZ22" s="3"/>
      <c r="MEA22" s="15"/>
      <c r="MEB22" s="14"/>
      <c r="MEC22" s="4"/>
      <c r="MED22" s="3"/>
      <c r="MEE22" s="3"/>
      <c r="MEF22" s="15"/>
      <c r="MEG22" s="14"/>
      <c r="MEH22" s="4"/>
      <c r="MEI22" s="3"/>
      <c r="MEJ22" s="3"/>
      <c r="MEK22" s="15"/>
      <c r="MEL22" s="14"/>
      <c r="MEM22" s="4"/>
      <c r="MEN22" s="3"/>
      <c r="MEO22" s="3"/>
      <c r="MEP22" s="15"/>
      <c r="MEQ22" s="14"/>
      <c r="MER22" s="4"/>
      <c r="MES22" s="3"/>
      <c r="MET22" s="3"/>
      <c r="MEU22" s="15"/>
      <c r="MEV22" s="14"/>
      <c r="MEW22" s="4"/>
      <c r="MEX22" s="3"/>
      <c r="MEY22" s="3"/>
      <c r="MEZ22" s="15"/>
      <c r="MFA22" s="14"/>
      <c r="MFB22" s="4"/>
      <c r="MFC22" s="3"/>
      <c r="MFD22" s="3"/>
      <c r="MFE22" s="15"/>
      <c r="MFF22" s="14"/>
      <c r="MFG22" s="4"/>
      <c r="MFH22" s="3"/>
      <c r="MFI22" s="3"/>
      <c r="MFJ22" s="15"/>
      <c r="MFK22" s="14"/>
      <c r="MFL22" s="4"/>
      <c r="MFM22" s="3"/>
      <c r="MFN22" s="3"/>
      <c r="MFO22" s="15"/>
      <c r="MFP22" s="14"/>
      <c r="MFQ22" s="4"/>
      <c r="MFR22" s="3"/>
      <c r="MFS22" s="3"/>
      <c r="MFT22" s="15"/>
      <c r="MFU22" s="14"/>
      <c r="MFV22" s="4"/>
      <c r="MFW22" s="3"/>
      <c r="MFX22" s="3"/>
      <c r="MFY22" s="15"/>
      <c r="MFZ22" s="14"/>
      <c r="MGA22" s="4"/>
      <c r="MGB22" s="3"/>
      <c r="MGC22" s="3"/>
      <c r="MGD22" s="15"/>
      <c r="MGE22" s="14"/>
      <c r="MGF22" s="4"/>
      <c r="MGG22" s="3"/>
      <c r="MGH22" s="3"/>
      <c r="MGI22" s="15"/>
      <c r="MGJ22" s="14"/>
      <c r="MGK22" s="4"/>
      <c r="MGL22" s="3"/>
      <c r="MGM22" s="3"/>
      <c r="MGN22" s="15"/>
      <c r="MGO22" s="14"/>
      <c r="MGP22" s="4"/>
      <c r="MGQ22" s="3"/>
      <c r="MGR22" s="3"/>
      <c r="MGS22" s="15"/>
      <c r="MGT22" s="14"/>
      <c r="MGU22" s="4"/>
      <c r="MGV22" s="3"/>
      <c r="MGW22" s="3"/>
      <c r="MGX22" s="15"/>
      <c r="MGY22" s="14"/>
      <c r="MGZ22" s="4"/>
      <c r="MHA22" s="3"/>
      <c r="MHB22" s="3"/>
      <c r="MHC22" s="15"/>
      <c r="MHD22" s="14"/>
      <c r="MHE22" s="4"/>
      <c r="MHF22" s="3"/>
      <c r="MHG22" s="3"/>
      <c r="MHH22" s="15"/>
      <c r="MHI22" s="14"/>
      <c r="MHJ22" s="4"/>
      <c r="MHK22" s="3"/>
      <c r="MHL22" s="3"/>
      <c r="MHM22" s="15"/>
      <c r="MHN22" s="14"/>
      <c r="MHO22" s="4"/>
      <c r="MHP22" s="3"/>
      <c r="MHQ22" s="3"/>
      <c r="MHR22" s="15"/>
      <c r="MHS22" s="14"/>
      <c r="MHT22" s="4"/>
      <c r="MHU22" s="3"/>
      <c r="MHV22" s="3"/>
      <c r="MHW22" s="15"/>
      <c r="MHX22" s="14"/>
      <c r="MHY22" s="4"/>
      <c r="MHZ22" s="3"/>
      <c r="MIA22" s="3"/>
      <c r="MIB22" s="15"/>
      <c r="MIC22" s="14"/>
      <c r="MID22" s="4"/>
      <c r="MIE22" s="3"/>
      <c r="MIF22" s="3"/>
      <c r="MIG22" s="15"/>
      <c r="MIH22" s="14"/>
      <c r="MII22" s="4"/>
      <c r="MIJ22" s="3"/>
      <c r="MIK22" s="3"/>
      <c r="MIL22" s="15"/>
      <c r="MIM22" s="14"/>
      <c r="MIN22" s="4"/>
      <c r="MIO22" s="3"/>
      <c r="MIP22" s="3"/>
      <c r="MIQ22" s="15"/>
      <c r="MIR22" s="14"/>
      <c r="MIS22" s="4"/>
      <c r="MIT22" s="3"/>
      <c r="MIU22" s="3"/>
      <c r="MIV22" s="15"/>
      <c r="MIW22" s="14"/>
      <c r="MIX22" s="4"/>
      <c r="MIY22" s="3"/>
      <c r="MIZ22" s="3"/>
      <c r="MJA22" s="15"/>
      <c r="MJB22" s="14"/>
      <c r="MJC22" s="4"/>
      <c r="MJD22" s="3"/>
      <c r="MJE22" s="3"/>
      <c r="MJF22" s="15"/>
      <c r="MJG22" s="14"/>
      <c r="MJH22" s="4"/>
      <c r="MJI22" s="3"/>
      <c r="MJJ22" s="3"/>
      <c r="MJK22" s="15"/>
      <c r="MJL22" s="14"/>
      <c r="MJM22" s="4"/>
      <c r="MJN22" s="3"/>
      <c r="MJO22" s="3"/>
      <c r="MJP22" s="15"/>
      <c r="MJQ22" s="14"/>
      <c r="MJR22" s="4"/>
      <c r="MJS22" s="3"/>
      <c r="MJT22" s="3"/>
      <c r="MJU22" s="15"/>
      <c r="MJV22" s="14"/>
      <c r="MJW22" s="4"/>
      <c r="MJX22" s="3"/>
      <c r="MJY22" s="3"/>
      <c r="MJZ22" s="15"/>
      <c r="MKA22" s="14"/>
      <c r="MKB22" s="4"/>
      <c r="MKC22" s="3"/>
      <c r="MKD22" s="3"/>
      <c r="MKE22" s="15"/>
      <c r="MKF22" s="14"/>
      <c r="MKG22" s="4"/>
      <c r="MKH22" s="3"/>
      <c r="MKI22" s="3"/>
      <c r="MKJ22" s="15"/>
      <c r="MKK22" s="14"/>
      <c r="MKL22" s="4"/>
      <c r="MKM22" s="3"/>
      <c r="MKN22" s="3"/>
      <c r="MKO22" s="15"/>
      <c r="MKP22" s="14"/>
      <c r="MKQ22" s="4"/>
      <c r="MKR22" s="3"/>
      <c r="MKS22" s="3"/>
      <c r="MKT22" s="15"/>
      <c r="MKU22" s="14"/>
      <c r="MKV22" s="4"/>
      <c r="MKW22" s="3"/>
      <c r="MKX22" s="3"/>
      <c r="MKY22" s="15"/>
      <c r="MKZ22" s="14"/>
      <c r="MLA22" s="4"/>
      <c r="MLB22" s="3"/>
      <c r="MLC22" s="3"/>
      <c r="MLD22" s="15"/>
      <c r="MLE22" s="14"/>
      <c r="MLF22" s="4"/>
      <c r="MLG22" s="3"/>
      <c r="MLH22" s="3"/>
      <c r="MLI22" s="15"/>
      <c r="MLJ22" s="14"/>
      <c r="MLK22" s="4"/>
      <c r="MLL22" s="3"/>
      <c r="MLM22" s="3"/>
      <c r="MLN22" s="15"/>
      <c r="MLO22" s="14"/>
      <c r="MLP22" s="4"/>
      <c r="MLQ22" s="3"/>
      <c r="MLR22" s="3"/>
      <c r="MLS22" s="15"/>
      <c r="MLT22" s="14"/>
      <c r="MLU22" s="4"/>
      <c r="MLV22" s="3"/>
      <c r="MLW22" s="3"/>
      <c r="MLX22" s="15"/>
      <c r="MLY22" s="14"/>
      <c r="MLZ22" s="4"/>
      <c r="MMA22" s="3"/>
      <c r="MMB22" s="3"/>
      <c r="MMC22" s="15"/>
      <c r="MMD22" s="14"/>
      <c r="MME22" s="4"/>
      <c r="MMF22" s="3"/>
      <c r="MMG22" s="3"/>
      <c r="MMH22" s="15"/>
      <c r="MMI22" s="14"/>
      <c r="MMJ22" s="4"/>
      <c r="MMK22" s="3"/>
      <c r="MML22" s="3"/>
      <c r="MMM22" s="15"/>
      <c r="MMN22" s="14"/>
      <c r="MMO22" s="4"/>
      <c r="MMP22" s="3"/>
      <c r="MMQ22" s="3"/>
      <c r="MMR22" s="15"/>
      <c r="MMS22" s="14"/>
      <c r="MMT22" s="4"/>
      <c r="MMU22" s="3"/>
      <c r="MMV22" s="3"/>
      <c r="MMW22" s="15"/>
      <c r="MMX22" s="14"/>
      <c r="MMY22" s="4"/>
      <c r="MMZ22" s="3"/>
      <c r="MNA22" s="3"/>
      <c r="MNB22" s="15"/>
      <c r="MNC22" s="14"/>
      <c r="MND22" s="4"/>
      <c r="MNE22" s="3"/>
      <c r="MNF22" s="3"/>
      <c r="MNG22" s="15"/>
      <c r="MNH22" s="14"/>
      <c r="MNI22" s="4"/>
      <c r="MNJ22" s="3"/>
      <c r="MNK22" s="3"/>
      <c r="MNL22" s="15"/>
      <c r="MNM22" s="14"/>
      <c r="MNN22" s="4"/>
      <c r="MNO22" s="3"/>
      <c r="MNP22" s="3"/>
      <c r="MNQ22" s="15"/>
      <c r="MNR22" s="14"/>
      <c r="MNS22" s="4"/>
      <c r="MNT22" s="3"/>
      <c r="MNU22" s="3"/>
      <c r="MNV22" s="15"/>
      <c r="MNW22" s="14"/>
      <c r="MNX22" s="4"/>
      <c r="MNY22" s="3"/>
      <c r="MNZ22" s="3"/>
      <c r="MOA22" s="15"/>
      <c r="MOB22" s="14"/>
      <c r="MOC22" s="4"/>
      <c r="MOD22" s="3"/>
      <c r="MOE22" s="3"/>
      <c r="MOF22" s="15"/>
      <c r="MOG22" s="14"/>
      <c r="MOH22" s="4"/>
      <c r="MOI22" s="3"/>
      <c r="MOJ22" s="3"/>
      <c r="MOK22" s="15"/>
      <c r="MOL22" s="14"/>
      <c r="MOM22" s="4"/>
      <c r="MON22" s="3"/>
      <c r="MOO22" s="3"/>
      <c r="MOP22" s="15"/>
      <c r="MOQ22" s="14"/>
      <c r="MOR22" s="4"/>
      <c r="MOS22" s="3"/>
      <c r="MOT22" s="3"/>
      <c r="MOU22" s="15"/>
      <c r="MOV22" s="14"/>
      <c r="MOW22" s="4"/>
      <c r="MOX22" s="3"/>
      <c r="MOY22" s="3"/>
      <c r="MOZ22" s="15"/>
      <c r="MPA22" s="14"/>
      <c r="MPB22" s="4"/>
      <c r="MPC22" s="3"/>
      <c r="MPD22" s="3"/>
      <c r="MPE22" s="15"/>
      <c r="MPF22" s="14"/>
      <c r="MPG22" s="4"/>
      <c r="MPH22" s="3"/>
      <c r="MPI22" s="3"/>
      <c r="MPJ22" s="15"/>
      <c r="MPK22" s="14"/>
      <c r="MPL22" s="4"/>
      <c r="MPM22" s="3"/>
      <c r="MPN22" s="3"/>
      <c r="MPO22" s="15"/>
      <c r="MPP22" s="14"/>
      <c r="MPQ22" s="4"/>
      <c r="MPR22" s="3"/>
      <c r="MPS22" s="3"/>
      <c r="MPT22" s="15"/>
      <c r="MPU22" s="14"/>
      <c r="MPV22" s="4"/>
      <c r="MPW22" s="3"/>
      <c r="MPX22" s="3"/>
      <c r="MPY22" s="15"/>
      <c r="MPZ22" s="14"/>
      <c r="MQA22" s="4"/>
      <c r="MQB22" s="3"/>
      <c r="MQC22" s="3"/>
      <c r="MQD22" s="15"/>
      <c r="MQE22" s="14"/>
      <c r="MQF22" s="4"/>
      <c r="MQG22" s="3"/>
      <c r="MQH22" s="3"/>
      <c r="MQI22" s="15"/>
      <c r="MQJ22" s="14"/>
      <c r="MQK22" s="4"/>
      <c r="MQL22" s="3"/>
      <c r="MQM22" s="3"/>
      <c r="MQN22" s="15"/>
      <c r="MQO22" s="14"/>
      <c r="MQP22" s="4"/>
      <c r="MQQ22" s="3"/>
      <c r="MQR22" s="3"/>
      <c r="MQS22" s="15"/>
      <c r="MQT22" s="14"/>
      <c r="MQU22" s="4"/>
      <c r="MQV22" s="3"/>
      <c r="MQW22" s="3"/>
      <c r="MQX22" s="15"/>
      <c r="MQY22" s="14"/>
      <c r="MQZ22" s="4"/>
      <c r="MRA22" s="3"/>
      <c r="MRB22" s="3"/>
      <c r="MRC22" s="15"/>
      <c r="MRD22" s="14"/>
      <c r="MRE22" s="4"/>
      <c r="MRF22" s="3"/>
      <c r="MRG22" s="3"/>
      <c r="MRH22" s="15"/>
      <c r="MRI22" s="14"/>
      <c r="MRJ22" s="4"/>
      <c r="MRK22" s="3"/>
      <c r="MRL22" s="3"/>
      <c r="MRM22" s="15"/>
      <c r="MRN22" s="14"/>
      <c r="MRO22" s="4"/>
      <c r="MRP22" s="3"/>
      <c r="MRQ22" s="3"/>
      <c r="MRR22" s="15"/>
      <c r="MRS22" s="14"/>
      <c r="MRT22" s="4"/>
      <c r="MRU22" s="3"/>
      <c r="MRV22" s="3"/>
      <c r="MRW22" s="15"/>
      <c r="MRX22" s="14"/>
      <c r="MRY22" s="4"/>
      <c r="MRZ22" s="3"/>
      <c r="MSA22" s="3"/>
      <c r="MSB22" s="15"/>
      <c r="MSC22" s="14"/>
      <c r="MSD22" s="4"/>
      <c r="MSE22" s="3"/>
      <c r="MSF22" s="3"/>
      <c r="MSG22" s="15"/>
      <c r="MSH22" s="14"/>
      <c r="MSI22" s="4"/>
      <c r="MSJ22" s="3"/>
      <c r="MSK22" s="3"/>
      <c r="MSL22" s="15"/>
      <c r="MSM22" s="14"/>
      <c r="MSN22" s="4"/>
      <c r="MSO22" s="3"/>
      <c r="MSP22" s="3"/>
      <c r="MSQ22" s="15"/>
      <c r="MSR22" s="14"/>
      <c r="MSS22" s="4"/>
      <c r="MST22" s="3"/>
      <c r="MSU22" s="3"/>
      <c r="MSV22" s="15"/>
      <c r="MSW22" s="14"/>
      <c r="MSX22" s="4"/>
      <c r="MSY22" s="3"/>
      <c r="MSZ22" s="3"/>
      <c r="MTA22" s="15"/>
      <c r="MTB22" s="14"/>
      <c r="MTC22" s="4"/>
      <c r="MTD22" s="3"/>
      <c r="MTE22" s="3"/>
      <c r="MTF22" s="15"/>
      <c r="MTG22" s="14"/>
      <c r="MTH22" s="4"/>
      <c r="MTI22" s="3"/>
      <c r="MTJ22" s="3"/>
      <c r="MTK22" s="15"/>
      <c r="MTL22" s="14"/>
      <c r="MTM22" s="4"/>
      <c r="MTN22" s="3"/>
      <c r="MTO22" s="3"/>
      <c r="MTP22" s="15"/>
      <c r="MTQ22" s="14"/>
      <c r="MTR22" s="4"/>
      <c r="MTS22" s="3"/>
      <c r="MTT22" s="3"/>
      <c r="MTU22" s="15"/>
      <c r="MTV22" s="14"/>
      <c r="MTW22" s="4"/>
      <c r="MTX22" s="3"/>
      <c r="MTY22" s="3"/>
      <c r="MTZ22" s="15"/>
      <c r="MUA22" s="14"/>
      <c r="MUB22" s="4"/>
      <c r="MUC22" s="3"/>
      <c r="MUD22" s="3"/>
      <c r="MUE22" s="15"/>
      <c r="MUF22" s="14"/>
      <c r="MUG22" s="4"/>
      <c r="MUH22" s="3"/>
      <c r="MUI22" s="3"/>
      <c r="MUJ22" s="15"/>
      <c r="MUK22" s="14"/>
      <c r="MUL22" s="4"/>
      <c r="MUM22" s="3"/>
      <c r="MUN22" s="3"/>
      <c r="MUO22" s="15"/>
      <c r="MUP22" s="14"/>
      <c r="MUQ22" s="4"/>
      <c r="MUR22" s="3"/>
      <c r="MUS22" s="3"/>
      <c r="MUT22" s="15"/>
      <c r="MUU22" s="14"/>
      <c r="MUV22" s="4"/>
      <c r="MUW22" s="3"/>
      <c r="MUX22" s="3"/>
      <c r="MUY22" s="15"/>
      <c r="MUZ22" s="14"/>
      <c r="MVA22" s="4"/>
      <c r="MVB22" s="3"/>
      <c r="MVC22" s="3"/>
      <c r="MVD22" s="15"/>
      <c r="MVE22" s="14"/>
      <c r="MVF22" s="4"/>
      <c r="MVG22" s="3"/>
      <c r="MVH22" s="3"/>
      <c r="MVI22" s="15"/>
      <c r="MVJ22" s="14"/>
      <c r="MVK22" s="4"/>
      <c r="MVL22" s="3"/>
      <c r="MVM22" s="3"/>
      <c r="MVN22" s="15"/>
      <c r="MVO22" s="14"/>
      <c r="MVP22" s="4"/>
      <c r="MVQ22" s="3"/>
      <c r="MVR22" s="3"/>
      <c r="MVS22" s="15"/>
      <c r="MVT22" s="14"/>
      <c r="MVU22" s="4"/>
      <c r="MVV22" s="3"/>
      <c r="MVW22" s="3"/>
      <c r="MVX22" s="15"/>
      <c r="MVY22" s="14"/>
      <c r="MVZ22" s="4"/>
      <c r="MWA22" s="3"/>
      <c r="MWB22" s="3"/>
      <c r="MWC22" s="15"/>
      <c r="MWD22" s="14"/>
      <c r="MWE22" s="4"/>
      <c r="MWF22" s="3"/>
      <c r="MWG22" s="3"/>
      <c r="MWH22" s="15"/>
      <c r="MWI22" s="14"/>
      <c r="MWJ22" s="4"/>
      <c r="MWK22" s="3"/>
      <c r="MWL22" s="3"/>
      <c r="MWM22" s="15"/>
      <c r="MWN22" s="14"/>
      <c r="MWO22" s="4"/>
      <c r="MWP22" s="3"/>
      <c r="MWQ22" s="3"/>
      <c r="MWR22" s="15"/>
      <c r="MWS22" s="14"/>
      <c r="MWT22" s="4"/>
      <c r="MWU22" s="3"/>
      <c r="MWV22" s="3"/>
      <c r="MWW22" s="15"/>
      <c r="MWX22" s="14"/>
      <c r="MWY22" s="4"/>
      <c r="MWZ22" s="3"/>
      <c r="MXA22" s="3"/>
      <c r="MXB22" s="15"/>
      <c r="MXC22" s="14"/>
      <c r="MXD22" s="4"/>
      <c r="MXE22" s="3"/>
      <c r="MXF22" s="3"/>
      <c r="MXG22" s="15"/>
      <c r="MXH22" s="14"/>
      <c r="MXI22" s="4"/>
      <c r="MXJ22" s="3"/>
      <c r="MXK22" s="3"/>
      <c r="MXL22" s="15"/>
      <c r="MXM22" s="14"/>
      <c r="MXN22" s="4"/>
      <c r="MXO22" s="3"/>
      <c r="MXP22" s="3"/>
      <c r="MXQ22" s="15"/>
      <c r="MXR22" s="14"/>
      <c r="MXS22" s="4"/>
      <c r="MXT22" s="3"/>
      <c r="MXU22" s="3"/>
      <c r="MXV22" s="15"/>
      <c r="MXW22" s="14"/>
      <c r="MXX22" s="4"/>
      <c r="MXY22" s="3"/>
      <c r="MXZ22" s="3"/>
      <c r="MYA22" s="15"/>
      <c r="MYB22" s="14"/>
      <c r="MYC22" s="4"/>
      <c r="MYD22" s="3"/>
      <c r="MYE22" s="3"/>
      <c r="MYF22" s="15"/>
      <c r="MYG22" s="14"/>
      <c r="MYH22" s="4"/>
      <c r="MYI22" s="3"/>
      <c r="MYJ22" s="3"/>
      <c r="MYK22" s="15"/>
      <c r="MYL22" s="14"/>
      <c r="MYM22" s="4"/>
      <c r="MYN22" s="3"/>
      <c r="MYO22" s="3"/>
      <c r="MYP22" s="15"/>
      <c r="MYQ22" s="14"/>
      <c r="MYR22" s="4"/>
      <c r="MYS22" s="3"/>
      <c r="MYT22" s="3"/>
      <c r="MYU22" s="15"/>
      <c r="MYV22" s="14"/>
      <c r="MYW22" s="4"/>
      <c r="MYX22" s="3"/>
      <c r="MYY22" s="3"/>
      <c r="MYZ22" s="15"/>
      <c r="MZA22" s="14"/>
      <c r="MZB22" s="4"/>
      <c r="MZC22" s="3"/>
      <c r="MZD22" s="3"/>
      <c r="MZE22" s="15"/>
      <c r="MZF22" s="14"/>
      <c r="MZG22" s="4"/>
      <c r="MZH22" s="3"/>
      <c r="MZI22" s="3"/>
      <c r="MZJ22" s="15"/>
      <c r="MZK22" s="14"/>
      <c r="MZL22" s="4"/>
      <c r="MZM22" s="3"/>
      <c r="MZN22" s="3"/>
      <c r="MZO22" s="15"/>
      <c r="MZP22" s="14"/>
      <c r="MZQ22" s="4"/>
      <c r="MZR22" s="3"/>
      <c r="MZS22" s="3"/>
      <c r="MZT22" s="15"/>
      <c r="MZU22" s="14"/>
      <c r="MZV22" s="4"/>
      <c r="MZW22" s="3"/>
      <c r="MZX22" s="3"/>
      <c r="MZY22" s="15"/>
      <c r="MZZ22" s="14"/>
      <c r="NAA22" s="4"/>
      <c r="NAB22" s="3"/>
      <c r="NAC22" s="3"/>
      <c r="NAD22" s="15"/>
      <c r="NAE22" s="14"/>
      <c r="NAF22" s="4"/>
      <c r="NAG22" s="3"/>
      <c r="NAH22" s="3"/>
      <c r="NAI22" s="15"/>
      <c r="NAJ22" s="14"/>
      <c r="NAK22" s="4"/>
      <c r="NAL22" s="3"/>
      <c r="NAM22" s="3"/>
      <c r="NAN22" s="15"/>
      <c r="NAO22" s="14"/>
      <c r="NAP22" s="4"/>
      <c r="NAQ22" s="3"/>
      <c r="NAR22" s="3"/>
      <c r="NAS22" s="15"/>
      <c r="NAT22" s="14"/>
      <c r="NAU22" s="4"/>
      <c r="NAV22" s="3"/>
      <c r="NAW22" s="3"/>
      <c r="NAX22" s="15"/>
      <c r="NAY22" s="14"/>
      <c r="NAZ22" s="4"/>
      <c r="NBA22" s="3"/>
      <c r="NBB22" s="3"/>
      <c r="NBC22" s="15"/>
      <c r="NBD22" s="14"/>
      <c r="NBE22" s="4"/>
      <c r="NBF22" s="3"/>
      <c r="NBG22" s="3"/>
      <c r="NBH22" s="15"/>
      <c r="NBI22" s="14"/>
      <c r="NBJ22" s="4"/>
      <c r="NBK22" s="3"/>
      <c r="NBL22" s="3"/>
      <c r="NBM22" s="15"/>
      <c r="NBN22" s="14"/>
      <c r="NBO22" s="4"/>
      <c r="NBP22" s="3"/>
      <c r="NBQ22" s="3"/>
      <c r="NBR22" s="15"/>
      <c r="NBS22" s="14"/>
      <c r="NBT22" s="4"/>
      <c r="NBU22" s="3"/>
      <c r="NBV22" s="3"/>
      <c r="NBW22" s="15"/>
      <c r="NBX22" s="14"/>
      <c r="NBY22" s="4"/>
      <c r="NBZ22" s="3"/>
      <c r="NCA22" s="3"/>
      <c r="NCB22" s="15"/>
      <c r="NCC22" s="14"/>
      <c r="NCD22" s="4"/>
      <c r="NCE22" s="3"/>
      <c r="NCF22" s="3"/>
      <c r="NCG22" s="15"/>
      <c r="NCH22" s="14"/>
      <c r="NCI22" s="4"/>
      <c r="NCJ22" s="3"/>
      <c r="NCK22" s="3"/>
      <c r="NCL22" s="15"/>
      <c r="NCM22" s="14"/>
      <c r="NCN22" s="4"/>
      <c r="NCO22" s="3"/>
      <c r="NCP22" s="3"/>
      <c r="NCQ22" s="15"/>
      <c r="NCR22" s="14"/>
      <c r="NCS22" s="4"/>
      <c r="NCT22" s="3"/>
      <c r="NCU22" s="3"/>
      <c r="NCV22" s="15"/>
      <c r="NCW22" s="14"/>
      <c r="NCX22" s="4"/>
      <c r="NCY22" s="3"/>
      <c r="NCZ22" s="3"/>
      <c r="NDA22" s="15"/>
      <c r="NDB22" s="14"/>
      <c r="NDC22" s="4"/>
      <c r="NDD22" s="3"/>
      <c r="NDE22" s="3"/>
      <c r="NDF22" s="15"/>
      <c r="NDG22" s="14"/>
      <c r="NDH22" s="4"/>
      <c r="NDI22" s="3"/>
      <c r="NDJ22" s="3"/>
      <c r="NDK22" s="15"/>
      <c r="NDL22" s="14"/>
      <c r="NDM22" s="4"/>
      <c r="NDN22" s="3"/>
      <c r="NDO22" s="3"/>
      <c r="NDP22" s="15"/>
      <c r="NDQ22" s="14"/>
      <c r="NDR22" s="4"/>
      <c r="NDS22" s="3"/>
      <c r="NDT22" s="3"/>
      <c r="NDU22" s="15"/>
      <c r="NDV22" s="14"/>
      <c r="NDW22" s="4"/>
      <c r="NDX22" s="3"/>
      <c r="NDY22" s="3"/>
      <c r="NDZ22" s="15"/>
      <c r="NEA22" s="14"/>
      <c r="NEB22" s="4"/>
      <c r="NEC22" s="3"/>
      <c r="NED22" s="3"/>
      <c r="NEE22" s="15"/>
      <c r="NEF22" s="14"/>
      <c r="NEG22" s="4"/>
      <c r="NEH22" s="3"/>
      <c r="NEI22" s="3"/>
      <c r="NEJ22" s="15"/>
      <c r="NEK22" s="14"/>
      <c r="NEL22" s="4"/>
      <c r="NEM22" s="3"/>
      <c r="NEN22" s="3"/>
      <c r="NEO22" s="15"/>
      <c r="NEP22" s="14"/>
      <c r="NEQ22" s="4"/>
      <c r="NER22" s="3"/>
      <c r="NES22" s="3"/>
      <c r="NET22" s="15"/>
      <c r="NEU22" s="14"/>
      <c r="NEV22" s="4"/>
      <c r="NEW22" s="3"/>
      <c r="NEX22" s="3"/>
      <c r="NEY22" s="15"/>
      <c r="NEZ22" s="14"/>
      <c r="NFA22" s="4"/>
      <c r="NFB22" s="3"/>
      <c r="NFC22" s="3"/>
      <c r="NFD22" s="15"/>
      <c r="NFE22" s="14"/>
      <c r="NFF22" s="4"/>
      <c r="NFG22" s="3"/>
      <c r="NFH22" s="3"/>
      <c r="NFI22" s="15"/>
      <c r="NFJ22" s="14"/>
      <c r="NFK22" s="4"/>
      <c r="NFL22" s="3"/>
      <c r="NFM22" s="3"/>
      <c r="NFN22" s="15"/>
      <c r="NFO22" s="14"/>
      <c r="NFP22" s="4"/>
      <c r="NFQ22" s="3"/>
      <c r="NFR22" s="3"/>
      <c r="NFS22" s="15"/>
      <c r="NFT22" s="14"/>
      <c r="NFU22" s="4"/>
      <c r="NFV22" s="3"/>
      <c r="NFW22" s="3"/>
      <c r="NFX22" s="15"/>
      <c r="NFY22" s="14"/>
      <c r="NFZ22" s="4"/>
      <c r="NGA22" s="3"/>
      <c r="NGB22" s="3"/>
      <c r="NGC22" s="15"/>
      <c r="NGD22" s="14"/>
      <c r="NGE22" s="4"/>
      <c r="NGF22" s="3"/>
      <c r="NGG22" s="3"/>
      <c r="NGH22" s="15"/>
      <c r="NGI22" s="14"/>
      <c r="NGJ22" s="4"/>
      <c r="NGK22" s="3"/>
      <c r="NGL22" s="3"/>
      <c r="NGM22" s="15"/>
      <c r="NGN22" s="14"/>
      <c r="NGO22" s="4"/>
      <c r="NGP22" s="3"/>
      <c r="NGQ22" s="3"/>
      <c r="NGR22" s="15"/>
      <c r="NGS22" s="14"/>
      <c r="NGT22" s="4"/>
      <c r="NGU22" s="3"/>
      <c r="NGV22" s="3"/>
      <c r="NGW22" s="15"/>
      <c r="NGX22" s="14"/>
      <c r="NGY22" s="4"/>
      <c r="NGZ22" s="3"/>
      <c r="NHA22" s="3"/>
      <c r="NHB22" s="15"/>
      <c r="NHC22" s="14"/>
      <c r="NHD22" s="4"/>
      <c r="NHE22" s="3"/>
      <c r="NHF22" s="3"/>
      <c r="NHG22" s="15"/>
      <c r="NHH22" s="14"/>
      <c r="NHI22" s="4"/>
      <c r="NHJ22" s="3"/>
      <c r="NHK22" s="3"/>
      <c r="NHL22" s="15"/>
      <c r="NHM22" s="14"/>
      <c r="NHN22" s="4"/>
      <c r="NHO22" s="3"/>
      <c r="NHP22" s="3"/>
      <c r="NHQ22" s="15"/>
      <c r="NHR22" s="14"/>
      <c r="NHS22" s="4"/>
      <c r="NHT22" s="3"/>
      <c r="NHU22" s="3"/>
      <c r="NHV22" s="15"/>
      <c r="NHW22" s="14"/>
      <c r="NHX22" s="4"/>
      <c r="NHY22" s="3"/>
      <c r="NHZ22" s="3"/>
      <c r="NIA22" s="15"/>
      <c r="NIB22" s="14"/>
      <c r="NIC22" s="4"/>
      <c r="NID22" s="3"/>
      <c r="NIE22" s="3"/>
      <c r="NIF22" s="15"/>
      <c r="NIG22" s="14"/>
      <c r="NIH22" s="4"/>
      <c r="NII22" s="3"/>
      <c r="NIJ22" s="3"/>
      <c r="NIK22" s="15"/>
      <c r="NIL22" s="14"/>
      <c r="NIM22" s="4"/>
      <c r="NIN22" s="3"/>
      <c r="NIO22" s="3"/>
      <c r="NIP22" s="15"/>
      <c r="NIQ22" s="14"/>
      <c r="NIR22" s="4"/>
      <c r="NIS22" s="3"/>
      <c r="NIT22" s="3"/>
      <c r="NIU22" s="15"/>
      <c r="NIV22" s="14"/>
      <c r="NIW22" s="4"/>
      <c r="NIX22" s="3"/>
      <c r="NIY22" s="3"/>
      <c r="NIZ22" s="15"/>
      <c r="NJA22" s="14"/>
      <c r="NJB22" s="4"/>
      <c r="NJC22" s="3"/>
      <c r="NJD22" s="3"/>
      <c r="NJE22" s="15"/>
      <c r="NJF22" s="14"/>
      <c r="NJG22" s="4"/>
      <c r="NJH22" s="3"/>
      <c r="NJI22" s="3"/>
      <c r="NJJ22" s="15"/>
      <c r="NJK22" s="14"/>
      <c r="NJL22" s="4"/>
      <c r="NJM22" s="3"/>
      <c r="NJN22" s="3"/>
      <c r="NJO22" s="15"/>
      <c r="NJP22" s="14"/>
      <c r="NJQ22" s="4"/>
      <c r="NJR22" s="3"/>
      <c r="NJS22" s="3"/>
      <c r="NJT22" s="15"/>
      <c r="NJU22" s="14"/>
      <c r="NJV22" s="4"/>
      <c r="NJW22" s="3"/>
      <c r="NJX22" s="3"/>
      <c r="NJY22" s="15"/>
      <c r="NJZ22" s="14"/>
      <c r="NKA22" s="4"/>
      <c r="NKB22" s="3"/>
      <c r="NKC22" s="3"/>
      <c r="NKD22" s="15"/>
      <c r="NKE22" s="14"/>
      <c r="NKF22" s="4"/>
      <c r="NKG22" s="3"/>
      <c r="NKH22" s="3"/>
      <c r="NKI22" s="15"/>
      <c r="NKJ22" s="14"/>
      <c r="NKK22" s="4"/>
      <c r="NKL22" s="3"/>
      <c r="NKM22" s="3"/>
      <c r="NKN22" s="15"/>
      <c r="NKO22" s="14"/>
      <c r="NKP22" s="4"/>
      <c r="NKQ22" s="3"/>
      <c r="NKR22" s="3"/>
      <c r="NKS22" s="15"/>
      <c r="NKT22" s="14"/>
      <c r="NKU22" s="4"/>
      <c r="NKV22" s="3"/>
      <c r="NKW22" s="3"/>
      <c r="NKX22" s="15"/>
      <c r="NKY22" s="14"/>
      <c r="NKZ22" s="4"/>
      <c r="NLA22" s="3"/>
      <c r="NLB22" s="3"/>
      <c r="NLC22" s="15"/>
      <c r="NLD22" s="14"/>
      <c r="NLE22" s="4"/>
      <c r="NLF22" s="3"/>
      <c r="NLG22" s="3"/>
      <c r="NLH22" s="15"/>
      <c r="NLI22" s="14"/>
      <c r="NLJ22" s="4"/>
      <c r="NLK22" s="3"/>
      <c r="NLL22" s="3"/>
      <c r="NLM22" s="15"/>
      <c r="NLN22" s="14"/>
      <c r="NLO22" s="4"/>
      <c r="NLP22" s="3"/>
      <c r="NLQ22" s="3"/>
      <c r="NLR22" s="15"/>
      <c r="NLS22" s="14"/>
      <c r="NLT22" s="4"/>
      <c r="NLU22" s="3"/>
      <c r="NLV22" s="3"/>
      <c r="NLW22" s="15"/>
      <c r="NLX22" s="14"/>
      <c r="NLY22" s="4"/>
      <c r="NLZ22" s="3"/>
      <c r="NMA22" s="3"/>
      <c r="NMB22" s="15"/>
      <c r="NMC22" s="14"/>
      <c r="NMD22" s="4"/>
      <c r="NME22" s="3"/>
      <c r="NMF22" s="3"/>
      <c r="NMG22" s="15"/>
      <c r="NMH22" s="14"/>
      <c r="NMI22" s="4"/>
      <c r="NMJ22" s="3"/>
      <c r="NMK22" s="3"/>
      <c r="NML22" s="15"/>
      <c r="NMM22" s="14"/>
      <c r="NMN22" s="4"/>
      <c r="NMO22" s="3"/>
      <c r="NMP22" s="3"/>
      <c r="NMQ22" s="15"/>
      <c r="NMR22" s="14"/>
      <c r="NMS22" s="4"/>
      <c r="NMT22" s="3"/>
      <c r="NMU22" s="3"/>
      <c r="NMV22" s="15"/>
      <c r="NMW22" s="14"/>
      <c r="NMX22" s="4"/>
      <c r="NMY22" s="3"/>
      <c r="NMZ22" s="3"/>
      <c r="NNA22" s="15"/>
      <c r="NNB22" s="14"/>
      <c r="NNC22" s="4"/>
      <c r="NND22" s="3"/>
      <c r="NNE22" s="3"/>
      <c r="NNF22" s="15"/>
      <c r="NNG22" s="14"/>
      <c r="NNH22" s="4"/>
      <c r="NNI22" s="3"/>
      <c r="NNJ22" s="3"/>
      <c r="NNK22" s="15"/>
      <c r="NNL22" s="14"/>
      <c r="NNM22" s="4"/>
      <c r="NNN22" s="3"/>
      <c r="NNO22" s="3"/>
      <c r="NNP22" s="15"/>
      <c r="NNQ22" s="14"/>
      <c r="NNR22" s="4"/>
      <c r="NNS22" s="3"/>
      <c r="NNT22" s="3"/>
      <c r="NNU22" s="15"/>
      <c r="NNV22" s="14"/>
      <c r="NNW22" s="4"/>
      <c r="NNX22" s="3"/>
      <c r="NNY22" s="3"/>
      <c r="NNZ22" s="15"/>
      <c r="NOA22" s="14"/>
      <c r="NOB22" s="4"/>
      <c r="NOC22" s="3"/>
      <c r="NOD22" s="3"/>
      <c r="NOE22" s="15"/>
      <c r="NOF22" s="14"/>
      <c r="NOG22" s="4"/>
      <c r="NOH22" s="3"/>
      <c r="NOI22" s="3"/>
      <c r="NOJ22" s="15"/>
      <c r="NOK22" s="14"/>
      <c r="NOL22" s="4"/>
      <c r="NOM22" s="3"/>
      <c r="NON22" s="3"/>
      <c r="NOO22" s="15"/>
      <c r="NOP22" s="14"/>
      <c r="NOQ22" s="4"/>
      <c r="NOR22" s="3"/>
      <c r="NOS22" s="3"/>
      <c r="NOT22" s="15"/>
      <c r="NOU22" s="14"/>
      <c r="NOV22" s="4"/>
      <c r="NOW22" s="3"/>
      <c r="NOX22" s="3"/>
      <c r="NOY22" s="15"/>
      <c r="NOZ22" s="14"/>
      <c r="NPA22" s="4"/>
      <c r="NPB22" s="3"/>
      <c r="NPC22" s="3"/>
      <c r="NPD22" s="15"/>
      <c r="NPE22" s="14"/>
      <c r="NPF22" s="4"/>
      <c r="NPG22" s="3"/>
      <c r="NPH22" s="3"/>
      <c r="NPI22" s="15"/>
      <c r="NPJ22" s="14"/>
      <c r="NPK22" s="4"/>
      <c r="NPL22" s="3"/>
      <c r="NPM22" s="3"/>
      <c r="NPN22" s="15"/>
      <c r="NPO22" s="14"/>
      <c r="NPP22" s="4"/>
      <c r="NPQ22" s="3"/>
      <c r="NPR22" s="3"/>
      <c r="NPS22" s="15"/>
      <c r="NPT22" s="14"/>
      <c r="NPU22" s="4"/>
      <c r="NPV22" s="3"/>
      <c r="NPW22" s="3"/>
      <c r="NPX22" s="15"/>
      <c r="NPY22" s="14"/>
      <c r="NPZ22" s="4"/>
      <c r="NQA22" s="3"/>
      <c r="NQB22" s="3"/>
      <c r="NQC22" s="15"/>
      <c r="NQD22" s="14"/>
      <c r="NQE22" s="4"/>
      <c r="NQF22" s="3"/>
      <c r="NQG22" s="3"/>
      <c r="NQH22" s="15"/>
      <c r="NQI22" s="14"/>
      <c r="NQJ22" s="4"/>
      <c r="NQK22" s="3"/>
      <c r="NQL22" s="3"/>
      <c r="NQM22" s="15"/>
      <c r="NQN22" s="14"/>
      <c r="NQO22" s="4"/>
      <c r="NQP22" s="3"/>
      <c r="NQQ22" s="3"/>
      <c r="NQR22" s="15"/>
      <c r="NQS22" s="14"/>
      <c r="NQT22" s="4"/>
      <c r="NQU22" s="3"/>
      <c r="NQV22" s="3"/>
      <c r="NQW22" s="15"/>
      <c r="NQX22" s="14"/>
      <c r="NQY22" s="4"/>
      <c r="NQZ22" s="3"/>
      <c r="NRA22" s="3"/>
      <c r="NRB22" s="15"/>
      <c r="NRC22" s="14"/>
      <c r="NRD22" s="4"/>
      <c r="NRE22" s="3"/>
      <c r="NRF22" s="3"/>
      <c r="NRG22" s="15"/>
      <c r="NRH22" s="14"/>
      <c r="NRI22" s="4"/>
      <c r="NRJ22" s="3"/>
      <c r="NRK22" s="3"/>
      <c r="NRL22" s="15"/>
      <c r="NRM22" s="14"/>
      <c r="NRN22" s="4"/>
      <c r="NRO22" s="3"/>
      <c r="NRP22" s="3"/>
      <c r="NRQ22" s="15"/>
      <c r="NRR22" s="14"/>
      <c r="NRS22" s="4"/>
      <c r="NRT22" s="3"/>
      <c r="NRU22" s="3"/>
      <c r="NRV22" s="15"/>
      <c r="NRW22" s="14"/>
      <c r="NRX22" s="4"/>
      <c r="NRY22" s="3"/>
      <c r="NRZ22" s="3"/>
      <c r="NSA22" s="15"/>
      <c r="NSB22" s="14"/>
      <c r="NSC22" s="4"/>
      <c r="NSD22" s="3"/>
      <c r="NSE22" s="3"/>
      <c r="NSF22" s="15"/>
      <c r="NSG22" s="14"/>
      <c r="NSH22" s="4"/>
      <c r="NSI22" s="3"/>
      <c r="NSJ22" s="3"/>
      <c r="NSK22" s="15"/>
      <c r="NSL22" s="14"/>
      <c r="NSM22" s="4"/>
      <c r="NSN22" s="3"/>
      <c r="NSO22" s="3"/>
      <c r="NSP22" s="15"/>
      <c r="NSQ22" s="14"/>
      <c r="NSR22" s="4"/>
      <c r="NSS22" s="3"/>
      <c r="NST22" s="3"/>
      <c r="NSU22" s="15"/>
      <c r="NSV22" s="14"/>
      <c r="NSW22" s="4"/>
      <c r="NSX22" s="3"/>
      <c r="NSY22" s="3"/>
      <c r="NSZ22" s="15"/>
      <c r="NTA22" s="14"/>
      <c r="NTB22" s="4"/>
      <c r="NTC22" s="3"/>
      <c r="NTD22" s="3"/>
      <c r="NTE22" s="15"/>
      <c r="NTF22" s="14"/>
      <c r="NTG22" s="4"/>
      <c r="NTH22" s="3"/>
      <c r="NTI22" s="3"/>
      <c r="NTJ22" s="15"/>
      <c r="NTK22" s="14"/>
      <c r="NTL22" s="4"/>
      <c r="NTM22" s="3"/>
      <c r="NTN22" s="3"/>
      <c r="NTO22" s="15"/>
      <c r="NTP22" s="14"/>
      <c r="NTQ22" s="4"/>
      <c r="NTR22" s="3"/>
      <c r="NTS22" s="3"/>
      <c r="NTT22" s="15"/>
      <c r="NTU22" s="14"/>
      <c r="NTV22" s="4"/>
      <c r="NTW22" s="3"/>
      <c r="NTX22" s="3"/>
      <c r="NTY22" s="15"/>
      <c r="NTZ22" s="14"/>
      <c r="NUA22" s="4"/>
      <c r="NUB22" s="3"/>
      <c r="NUC22" s="3"/>
      <c r="NUD22" s="15"/>
      <c r="NUE22" s="14"/>
      <c r="NUF22" s="4"/>
      <c r="NUG22" s="3"/>
      <c r="NUH22" s="3"/>
      <c r="NUI22" s="15"/>
      <c r="NUJ22" s="14"/>
      <c r="NUK22" s="4"/>
      <c r="NUL22" s="3"/>
      <c r="NUM22" s="3"/>
      <c r="NUN22" s="15"/>
      <c r="NUO22" s="14"/>
      <c r="NUP22" s="4"/>
      <c r="NUQ22" s="3"/>
      <c r="NUR22" s="3"/>
      <c r="NUS22" s="15"/>
      <c r="NUT22" s="14"/>
      <c r="NUU22" s="4"/>
      <c r="NUV22" s="3"/>
      <c r="NUW22" s="3"/>
      <c r="NUX22" s="15"/>
      <c r="NUY22" s="14"/>
      <c r="NUZ22" s="4"/>
      <c r="NVA22" s="3"/>
      <c r="NVB22" s="3"/>
      <c r="NVC22" s="15"/>
      <c r="NVD22" s="14"/>
      <c r="NVE22" s="4"/>
      <c r="NVF22" s="3"/>
      <c r="NVG22" s="3"/>
      <c r="NVH22" s="15"/>
      <c r="NVI22" s="14"/>
      <c r="NVJ22" s="4"/>
      <c r="NVK22" s="3"/>
      <c r="NVL22" s="3"/>
      <c r="NVM22" s="15"/>
      <c r="NVN22" s="14"/>
      <c r="NVO22" s="4"/>
      <c r="NVP22" s="3"/>
      <c r="NVQ22" s="3"/>
      <c r="NVR22" s="15"/>
      <c r="NVS22" s="14"/>
      <c r="NVT22" s="4"/>
      <c r="NVU22" s="3"/>
      <c r="NVV22" s="3"/>
      <c r="NVW22" s="15"/>
      <c r="NVX22" s="14"/>
      <c r="NVY22" s="4"/>
      <c r="NVZ22" s="3"/>
      <c r="NWA22" s="3"/>
      <c r="NWB22" s="15"/>
      <c r="NWC22" s="14"/>
      <c r="NWD22" s="4"/>
      <c r="NWE22" s="3"/>
      <c r="NWF22" s="3"/>
      <c r="NWG22" s="15"/>
      <c r="NWH22" s="14"/>
      <c r="NWI22" s="4"/>
      <c r="NWJ22" s="3"/>
      <c r="NWK22" s="3"/>
      <c r="NWL22" s="15"/>
      <c r="NWM22" s="14"/>
      <c r="NWN22" s="4"/>
      <c r="NWO22" s="3"/>
      <c r="NWP22" s="3"/>
      <c r="NWQ22" s="15"/>
      <c r="NWR22" s="14"/>
      <c r="NWS22" s="4"/>
      <c r="NWT22" s="3"/>
      <c r="NWU22" s="3"/>
      <c r="NWV22" s="15"/>
      <c r="NWW22" s="14"/>
      <c r="NWX22" s="4"/>
      <c r="NWY22" s="3"/>
      <c r="NWZ22" s="3"/>
      <c r="NXA22" s="15"/>
      <c r="NXB22" s="14"/>
      <c r="NXC22" s="4"/>
      <c r="NXD22" s="3"/>
      <c r="NXE22" s="3"/>
      <c r="NXF22" s="15"/>
      <c r="NXG22" s="14"/>
      <c r="NXH22" s="4"/>
      <c r="NXI22" s="3"/>
      <c r="NXJ22" s="3"/>
      <c r="NXK22" s="15"/>
      <c r="NXL22" s="14"/>
      <c r="NXM22" s="4"/>
      <c r="NXN22" s="3"/>
      <c r="NXO22" s="3"/>
      <c r="NXP22" s="15"/>
      <c r="NXQ22" s="14"/>
      <c r="NXR22" s="4"/>
      <c r="NXS22" s="3"/>
      <c r="NXT22" s="3"/>
      <c r="NXU22" s="15"/>
      <c r="NXV22" s="14"/>
      <c r="NXW22" s="4"/>
      <c r="NXX22" s="3"/>
      <c r="NXY22" s="3"/>
      <c r="NXZ22" s="15"/>
      <c r="NYA22" s="14"/>
      <c r="NYB22" s="4"/>
      <c r="NYC22" s="3"/>
      <c r="NYD22" s="3"/>
      <c r="NYE22" s="15"/>
      <c r="NYF22" s="14"/>
      <c r="NYG22" s="4"/>
      <c r="NYH22" s="3"/>
      <c r="NYI22" s="3"/>
      <c r="NYJ22" s="15"/>
      <c r="NYK22" s="14"/>
      <c r="NYL22" s="4"/>
      <c r="NYM22" s="3"/>
      <c r="NYN22" s="3"/>
      <c r="NYO22" s="15"/>
      <c r="NYP22" s="14"/>
      <c r="NYQ22" s="4"/>
      <c r="NYR22" s="3"/>
      <c r="NYS22" s="3"/>
      <c r="NYT22" s="15"/>
      <c r="NYU22" s="14"/>
      <c r="NYV22" s="4"/>
      <c r="NYW22" s="3"/>
      <c r="NYX22" s="3"/>
      <c r="NYY22" s="15"/>
      <c r="NYZ22" s="14"/>
      <c r="NZA22" s="4"/>
      <c r="NZB22" s="3"/>
      <c r="NZC22" s="3"/>
      <c r="NZD22" s="15"/>
      <c r="NZE22" s="14"/>
      <c r="NZF22" s="4"/>
      <c r="NZG22" s="3"/>
      <c r="NZH22" s="3"/>
      <c r="NZI22" s="15"/>
      <c r="NZJ22" s="14"/>
      <c r="NZK22" s="4"/>
      <c r="NZL22" s="3"/>
      <c r="NZM22" s="3"/>
      <c r="NZN22" s="15"/>
      <c r="NZO22" s="14"/>
      <c r="NZP22" s="4"/>
      <c r="NZQ22" s="3"/>
      <c r="NZR22" s="3"/>
      <c r="NZS22" s="15"/>
      <c r="NZT22" s="14"/>
      <c r="NZU22" s="4"/>
      <c r="NZV22" s="3"/>
      <c r="NZW22" s="3"/>
      <c r="NZX22" s="15"/>
      <c r="NZY22" s="14"/>
      <c r="NZZ22" s="4"/>
      <c r="OAA22" s="3"/>
      <c r="OAB22" s="3"/>
      <c r="OAC22" s="15"/>
      <c r="OAD22" s="14"/>
      <c r="OAE22" s="4"/>
      <c r="OAF22" s="3"/>
      <c r="OAG22" s="3"/>
      <c r="OAH22" s="15"/>
      <c r="OAI22" s="14"/>
      <c r="OAJ22" s="4"/>
      <c r="OAK22" s="3"/>
      <c r="OAL22" s="3"/>
      <c r="OAM22" s="15"/>
      <c r="OAN22" s="14"/>
      <c r="OAO22" s="4"/>
      <c r="OAP22" s="3"/>
      <c r="OAQ22" s="3"/>
      <c r="OAR22" s="15"/>
      <c r="OAS22" s="14"/>
      <c r="OAT22" s="4"/>
      <c r="OAU22" s="3"/>
      <c r="OAV22" s="3"/>
      <c r="OAW22" s="15"/>
      <c r="OAX22" s="14"/>
      <c r="OAY22" s="4"/>
      <c r="OAZ22" s="3"/>
      <c r="OBA22" s="3"/>
      <c r="OBB22" s="15"/>
      <c r="OBC22" s="14"/>
      <c r="OBD22" s="4"/>
      <c r="OBE22" s="3"/>
      <c r="OBF22" s="3"/>
      <c r="OBG22" s="15"/>
      <c r="OBH22" s="14"/>
      <c r="OBI22" s="4"/>
      <c r="OBJ22" s="3"/>
      <c r="OBK22" s="3"/>
      <c r="OBL22" s="15"/>
      <c r="OBM22" s="14"/>
      <c r="OBN22" s="4"/>
      <c r="OBO22" s="3"/>
      <c r="OBP22" s="3"/>
      <c r="OBQ22" s="15"/>
      <c r="OBR22" s="14"/>
      <c r="OBS22" s="4"/>
      <c r="OBT22" s="3"/>
      <c r="OBU22" s="3"/>
      <c r="OBV22" s="15"/>
      <c r="OBW22" s="14"/>
      <c r="OBX22" s="4"/>
      <c r="OBY22" s="3"/>
      <c r="OBZ22" s="3"/>
      <c r="OCA22" s="15"/>
      <c r="OCB22" s="14"/>
      <c r="OCC22" s="4"/>
      <c r="OCD22" s="3"/>
      <c r="OCE22" s="3"/>
      <c r="OCF22" s="15"/>
      <c r="OCG22" s="14"/>
      <c r="OCH22" s="4"/>
      <c r="OCI22" s="3"/>
      <c r="OCJ22" s="3"/>
      <c r="OCK22" s="15"/>
      <c r="OCL22" s="14"/>
      <c r="OCM22" s="4"/>
      <c r="OCN22" s="3"/>
      <c r="OCO22" s="3"/>
      <c r="OCP22" s="15"/>
      <c r="OCQ22" s="14"/>
      <c r="OCR22" s="4"/>
      <c r="OCS22" s="3"/>
      <c r="OCT22" s="3"/>
      <c r="OCU22" s="15"/>
      <c r="OCV22" s="14"/>
      <c r="OCW22" s="4"/>
      <c r="OCX22" s="3"/>
      <c r="OCY22" s="3"/>
      <c r="OCZ22" s="15"/>
      <c r="ODA22" s="14"/>
      <c r="ODB22" s="4"/>
      <c r="ODC22" s="3"/>
      <c r="ODD22" s="3"/>
      <c r="ODE22" s="15"/>
      <c r="ODF22" s="14"/>
      <c r="ODG22" s="4"/>
      <c r="ODH22" s="3"/>
      <c r="ODI22" s="3"/>
      <c r="ODJ22" s="15"/>
      <c r="ODK22" s="14"/>
      <c r="ODL22" s="4"/>
      <c r="ODM22" s="3"/>
      <c r="ODN22" s="3"/>
      <c r="ODO22" s="15"/>
      <c r="ODP22" s="14"/>
      <c r="ODQ22" s="4"/>
      <c r="ODR22" s="3"/>
      <c r="ODS22" s="3"/>
      <c r="ODT22" s="15"/>
      <c r="ODU22" s="14"/>
      <c r="ODV22" s="4"/>
      <c r="ODW22" s="3"/>
      <c r="ODX22" s="3"/>
      <c r="ODY22" s="15"/>
      <c r="ODZ22" s="14"/>
      <c r="OEA22" s="4"/>
      <c r="OEB22" s="3"/>
      <c r="OEC22" s="3"/>
      <c r="OED22" s="15"/>
      <c r="OEE22" s="14"/>
      <c r="OEF22" s="4"/>
      <c r="OEG22" s="3"/>
      <c r="OEH22" s="3"/>
      <c r="OEI22" s="15"/>
      <c r="OEJ22" s="14"/>
      <c r="OEK22" s="4"/>
      <c r="OEL22" s="3"/>
      <c r="OEM22" s="3"/>
      <c r="OEN22" s="15"/>
      <c r="OEO22" s="14"/>
      <c r="OEP22" s="4"/>
      <c r="OEQ22" s="3"/>
      <c r="OER22" s="3"/>
      <c r="OES22" s="15"/>
      <c r="OET22" s="14"/>
      <c r="OEU22" s="4"/>
      <c r="OEV22" s="3"/>
      <c r="OEW22" s="3"/>
      <c r="OEX22" s="15"/>
      <c r="OEY22" s="14"/>
      <c r="OEZ22" s="4"/>
      <c r="OFA22" s="3"/>
      <c r="OFB22" s="3"/>
      <c r="OFC22" s="15"/>
      <c r="OFD22" s="14"/>
      <c r="OFE22" s="4"/>
      <c r="OFF22" s="3"/>
      <c r="OFG22" s="3"/>
      <c r="OFH22" s="15"/>
      <c r="OFI22" s="14"/>
      <c r="OFJ22" s="4"/>
      <c r="OFK22" s="3"/>
      <c r="OFL22" s="3"/>
      <c r="OFM22" s="15"/>
      <c r="OFN22" s="14"/>
      <c r="OFO22" s="4"/>
      <c r="OFP22" s="3"/>
      <c r="OFQ22" s="3"/>
      <c r="OFR22" s="15"/>
      <c r="OFS22" s="14"/>
      <c r="OFT22" s="4"/>
      <c r="OFU22" s="3"/>
      <c r="OFV22" s="3"/>
      <c r="OFW22" s="15"/>
      <c r="OFX22" s="14"/>
      <c r="OFY22" s="4"/>
      <c r="OFZ22" s="3"/>
      <c r="OGA22" s="3"/>
      <c r="OGB22" s="15"/>
      <c r="OGC22" s="14"/>
      <c r="OGD22" s="4"/>
      <c r="OGE22" s="3"/>
      <c r="OGF22" s="3"/>
      <c r="OGG22" s="15"/>
      <c r="OGH22" s="14"/>
      <c r="OGI22" s="4"/>
      <c r="OGJ22" s="3"/>
      <c r="OGK22" s="3"/>
      <c r="OGL22" s="15"/>
      <c r="OGM22" s="14"/>
      <c r="OGN22" s="4"/>
      <c r="OGO22" s="3"/>
      <c r="OGP22" s="3"/>
      <c r="OGQ22" s="15"/>
      <c r="OGR22" s="14"/>
      <c r="OGS22" s="4"/>
      <c r="OGT22" s="3"/>
      <c r="OGU22" s="3"/>
      <c r="OGV22" s="15"/>
      <c r="OGW22" s="14"/>
      <c r="OGX22" s="4"/>
      <c r="OGY22" s="3"/>
      <c r="OGZ22" s="3"/>
      <c r="OHA22" s="15"/>
      <c r="OHB22" s="14"/>
      <c r="OHC22" s="4"/>
      <c r="OHD22" s="3"/>
      <c r="OHE22" s="3"/>
      <c r="OHF22" s="15"/>
      <c r="OHG22" s="14"/>
      <c r="OHH22" s="4"/>
      <c r="OHI22" s="3"/>
      <c r="OHJ22" s="3"/>
      <c r="OHK22" s="15"/>
      <c r="OHL22" s="14"/>
      <c r="OHM22" s="4"/>
      <c r="OHN22" s="3"/>
      <c r="OHO22" s="3"/>
      <c r="OHP22" s="15"/>
      <c r="OHQ22" s="14"/>
      <c r="OHR22" s="4"/>
      <c r="OHS22" s="3"/>
      <c r="OHT22" s="3"/>
      <c r="OHU22" s="15"/>
      <c r="OHV22" s="14"/>
      <c r="OHW22" s="4"/>
      <c r="OHX22" s="3"/>
      <c r="OHY22" s="3"/>
      <c r="OHZ22" s="15"/>
      <c r="OIA22" s="14"/>
      <c r="OIB22" s="4"/>
      <c r="OIC22" s="3"/>
      <c r="OID22" s="3"/>
      <c r="OIE22" s="15"/>
      <c r="OIF22" s="14"/>
      <c r="OIG22" s="4"/>
      <c r="OIH22" s="3"/>
      <c r="OII22" s="3"/>
      <c r="OIJ22" s="15"/>
      <c r="OIK22" s="14"/>
      <c r="OIL22" s="4"/>
      <c r="OIM22" s="3"/>
      <c r="OIN22" s="3"/>
      <c r="OIO22" s="15"/>
      <c r="OIP22" s="14"/>
      <c r="OIQ22" s="4"/>
      <c r="OIR22" s="3"/>
      <c r="OIS22" s="3"/>
      <c r="OIT22" s="15"/>
      <c r="OIU22" s="14"/>
      <c r="OIV22" s="4"/>
      <c r="OIW22" s="3"/>
      <c r="OIX22" s="3"/>
      <c r="OIY22" s="15"/>
      <c r="OIZ22" s="14"/>
      <c r="OJA22" s="4"/>
      <c r="OJB22" s="3"/>
      <c r="OJC22" s="3"/>
      <c r="OJD22" s="15"/>
      <c r="OJE22" s="14"/>
      <c r="OJF22" s="4"/>
      <c r="OJG22" s="3"/>
      <c r="OJH22" s="3"/>
      <c r="OJI22" s="15"/>
      <c r="OJJ22" s="14"/>
      <c r="OJK22" s="4"/>
      <c r="OJL22" s="3"/>
      <c r="OJM22" s="3"/>
      <c r="OJN22" s="15"/>
      <c r="OJO22" s="14"/>
      <c r="OJP22" s="4"/>
      <c r="OJQ22" s="3"/>
      <c r="OJR22" s="3"/>
      <c r="OJS22" s="15"/>
      <c r="OJT22" s="14"/>
      <c r="OJU22" s="4"/>
      <c r="OJV22" s="3"/>
      <c r="OJW22" s="3"/>
      <c r="OJX22" s="15"/>
      <c r="OJY22" s="14"/>
      <c r="OJZ22" s="4"/>
      <c r="OKA22" s="3"/>
      <c r="OKB22" s="3"/>
      <c r="OKC22" s="15"/>
      <c r="OKD22" s="14"/>
      <c r="OKE22" s="4"/>
      <c r="OKF22" s="3"/>
      <c r="OKG22" s="3"/>
      <c r="OKH22" s="15"/>
      <c r="OKI22" s="14"/>
      <c r="OKJ22" s="4"/>
      <c r="OKK22" s="3"/>
      <c r="OKL22" s="3"/>
      <c r="OKM22" s="15"/>
      <c r="OKN22" s="14"/>
      <c r="OKO22" s="4"/>
      <c r="OKP22" s="3"/>
      <c r="OKQ22" s="3"/>
      <c r="OKR22" s="15"/>
      <c r="OKS22" s="14"/>
      <c r="OKT22" s="4"/>
      <c r="OKU22" s="3"/>
      <c r="OKV22" s="3"/>
      <c r="OKW22" s="15"/>
      <c r="OKX22" s="14"/>
      <c r="OKY22" s="4"/>
      <c r="OKZ22" s="3"/>
      <c r="OLA22" s="3"/>
      <c r="OLB22" s="15"/>
      <c r="OLC22" s="14"/>
      <c r="OLD22" s="4"/>
      <c r="OLE22" s="3"/>
      <c r="OLF22" s="3"/>
      <c r="OLG22" s="15"/>
      <c r="OLH22" s="14"/>
      <c r="OLI22" s="4"/>
      <c r="OLJ22" s="3"/>
      <c r="OLK22" s="3"/>
      <c r="OLL22" s="15"/>
      <c r="OLM22" s="14"/>
      <c r="OLN22" s="4"/>
      <c r="OLO22" s="3"/>
      <c r="OLP22" s="3"/>
      <c r="OLQ22" s="15"/>
      <c r="OLR22" s="14"/>
      <c r="OLS22" s="4"/>
      <c r="OLT22" s="3"/>
      <c r="OLU22" s="3"/>
      <c r="OLV22" s="15"/>
      <c r="OLW22" s="14"/>
      <c r="OLX22" s="4"/>
      <c r="OLY22" s="3"/>
      <c r="OLZ22" s="3"/>
      <c r="OMA22" s="15"/>
      <c r="OMB22" s="14"/>
      <c r="OMC22" s="4"/>
      <c r="OMD22" s="3"/>
      <c r="OME22" s="3"/>
      <c r="OMF22" s="15"/>
      <c r="OMG22" s="14"/>
      <c r="OMH22" s="4"/>
      <c r="OMI22" s="3"/>
      <c r="OMJ22" s="3"/>
      <c r="OMK22" s="15"/>
      <c r="OML22" s="14"/>
      <c r="OMM22" s="4"/>
      <c r="OMN22" s="3"/>
      <c r="OMO22" s="3"/>
      <c r="OMP22" s="15"/>
      <c r="OMQ22" s="14"/>
      <c r="OMR22" s="4"/>
      <c r="OMS22" s="3"/>
      <c r="OMT22" s="3"/>
      <c r="OMU22" s="15"/>
      <c r="OMV22" s="14"/>
      <c r="OMW22" s="4"/>
      <c r="OMX22" s="3"/>
      <c r="OMY22" s="3"/>
      <c r="OMZ22" s="15"/>
      <c r="ONA22" s="14"/>
      <c r="ONB22" s="4"/>
      <c r="ONC22" s="3"/>
      <c r="OND22" s="3"/>
      <c r="ONE22" s="15"/>
      <c r="ONF22" s="14"/>
      <c r="ONG22" s="4"/>
      <c r="ONH22" s="3"/>
      <c r="ONI22" s="3"/>
      <c r="ONJ22" s="15"/>
      <c r="ONK22" s="14"/>
      <c r="ONL22" s="4"/>
      <c r="ONM22" s="3"/>
      <c r="ONN22" s="3"/>
      <c r="ONO22" s="15"/>
      <c r="ONP22" s="14"/>
      <c r="ONQ22" s="4"/>
      <c r="ONR22" s="3"/>
      <c r="ONS22" s="3"/>
      <c r="ONT22" s="15"/>
      <c r="ONU22" s="14"/>
      <c r="ONV22" s="4"/>
      <c r="ONW22" s="3"/>
      <c r="ONX22" s="3"/>
      <c r="ONY22" s="15"/>
      <c r="ONZ22" s="14"/>
      <c r="OOA22" s="4"/>
      <c r="OOB22" s="3"/>
      <c r="OOC22" s="3"/>
      <c r="OOD22" s="15"/>
      <c r="OOE22" s="14"/>
      <c r="OOF22" s="4"/>
      <c r="OOG22" s="3"/>
      <c r="OOH22" s="3"/>
      <c r="OOI22" s="15"/>
      <c r="OOJ22" s="14"/>
      <c r="OOK22" s="4"/>
      <c r="OOL22" s="3"/>
      <c r="OOM22" s="3"/>
      <c r="OON22" s="15"/>
      <c r="OOO22" s="14"/>
      <c r="OOP22" s="4"/>
      <c r="OOQ22" s="3"/>
      <c r="OOR22" s="3"/>
      <c r="OOS22" s="15"/>
      <c r="OOT22" s="14"/>
      <c r="OOU22" s="4"/>
      <c r="OOV22" s="3"/>
      <c r="OOW22" s="3"/>
      <c r="OOX22" s="15"/>
      <c r="OOY22" s="14"/>
      <c r="OOZ22" s="4"/>
      <c r="OPA22" s="3"/>
      <c r="OPB22" s="3"/>
      <c r="OPC22" s="15"/>
      <c r="OPD22" s="14"/>
      <c r="OPE22" s="4"/>
      <c r="OPF22" s="3"/>
      <c r="OPG22" s="3"/>
      <c r="OPH22" s="15"/>
      <c r="OPI22" s="14"/>
      <c r="OPJ22" s="4"/>
      <c r="OPK22" s="3"/>
      <c r="OPL22" s="3"/>
      <c r="OPM22" s="15"/>
      <c r="OPN22" s="14"/>
      <c r="OPO22" s="4"/>
      <c r="OPP22" s="3"/>
      <c r="OPQ22" s="3"/>
      <c r="OPR22" s="15"/>
      <c r="OPS22" s="14"/>
      <c r="OPT22" s="4"/>
      <c r="OPU22" s="3"/>
      <c r="OPV22" s="3"/>
      <c r="OPW22" s="15"/>
      <c r="OPX22" s="14"/>
      <c r="OPY22" s="4"/>
      <c r="OPZ22" s="3"/>
      <c r="OQA22" s="3"/>
      <c r="OQB22" s="15"/>
      <c r="OQC22" s="14"/>
      <c r="OQD22" s="4"/>
      <c r="OQE22" s="3"/>
      <c r="OQF22" s="3"/>
      <c r="OQG22" s="15"/>
      <c r="OQH22" s="14"/>
      <c r="OQI22" s="4"/>
      <c r="OQJ22" s="3"/>
      <c r="OQK22" s="3"/>
      <c r="OQL22" s="15"/>
      <c r="OQM22" s="14"/>
      <c r="OQN22" s="4"/>
      <c r="OQO22" s="3"/>
      <c r="OQP22" s="3"/>
      <c r="OQQ22" s="15"/>
      <c r="OQR22" s="14"/>
      <c r="OQS22" s="4"/>
      <c r="OQT22" s="3"/>
      <c r="OQU22" s="3"/>
      <c r="OQV22" s="15"/>
      <c r="OQW22" s="14"/>
      <c r="OQX22" s="4"/>
      <c r="OQY22" s="3"/>
      <c r="OQZ22" s="3"/>
      <c r="ORA22" s="15"/>
      <c r="ORB22" s="14"/>
      <c r="ORC22" s="4"/>
      <c r="ORD22" s="3"/>
      <c r="ORE22" s="3"/>
      <c r="ORF22" s="15"/>
      <c r="ORG22" s="14"/>
      <c r="ORH22" s="4"/>
      <c r="ORI22" s="3"/>
      <c r="ORJ22" s="3"/>
      <c r="ORK22" s="15"/>
      <c r="ORL22" s="14"/>
      <c r="ORM22" s="4"/>
      <c r="ORN22" s="3"/>
      <c r="ORO22" s="3"/>
      <c r="ORP22" s="15"/>
      <c r="ORQ22" s="14"/>
      <c r="ORR22" s="4"/>
      <c r="ORS22" s="3"/>
      <c r="ORT22" s="3"/>
      <c r="ORU22" s="15"/>
      <c r="ORV22" s="14"/>
      <c r="ORW22" s="4"/>
      <c r="ORX22" s="3"/>
      <c r="ORY22" s="3"/>
      <c r="ORZ22" s="15"/>
      <c r="OSA22" s="14"/>
      <c r="OSB22" s="4"/>
      <c r="OSC22" s="3"/>
      <c r="OSD22" s="3"/>
      <c r="OSE22" s="15"/>
      <c r="OSF22" s="14"/>
      <c r="OSG22" s="4"/>
      <c r="OSH22" s="3"/>
      <c r="OSI22" s="3"/>
      <c r="OSJ22" s="15"/>
      <c r="OSK22" s="14"/>
      <c r="OSL22" s="4"/>
      <c r="OSM22" s="3"/>
      <c r="OSN22" s="3"/>
      <c r="OSO22" s="15"/>
      <c r="OSP22" s="14"/>
      <c r="OSQ22" s="4"/>
      <c r="OSR22" s="3"/>
      <c r="OSS22" s="3"/>
      <c r="OST22" s="15"/>
      <c r="OSU22" s="14"/>
      <c r="OSV22" s="4"/>
      <c r="OSW22" s="3"/>
      <c r="OSX22" s="3"/>
      <c r="OSY22" s="15"/>
      <c r="OSZ22" s="14"/>
      <c r="OTA22" s="4"/>
      <c r="OTB22" s="3"/>
      <c r="OTC22" s="3"/>
      <c r="OTD22" s="15"/>
      <c r="OTE22" s="14"/>
      <c r="OTF22" s="4"/>
      <c r="OTG22" s="3"/>
      <c r="OTH22" s="3"/>
      <c r="OTI22" s="15"/>
      <c r="OTJ22" s="14"/>
      <c r="OTK22" s="4"/>
      <c r="OTL22" s="3"/>
      <c r="OTM22" s="3"/>
      <c r="OTN22" s="15"/>
      <c r="OTO22" s="14"/>
      <c r="OTP22" s="4"/>
      <c r="OTQ22" s="3"/>
      <c r="OTR22" s="3"/>
      <c r="OTS22" s="15"/>
      <c r="OTT22" s="14"/>
      <c r="OTU22" s="4"/>
      <c r="OTV22" s="3"/>
      <c r="OTW22" s="3"/>
      <c r="OTX22" s="15"/>
      <c r="OTY22" s="14"/>
      <c r="OTZ22" s="4"/>
      <c r="OUA22" s="3"/>
      <c r="OUB22" s="3"/>
      <c r="OUC22" s="15"/>
      <c r="OUD22" s="14"/>
      <c r="OUE22" s="4"/>
      <c r="OUF22" s="3"/>
      <c r="OUG22" s="3"/>
      <c r="OUH22" s="15"/>
      <c r="OUI22" s="14"/>
      <c r="OUJ22" s="4"/>
      <c r="OUK22" s="3"/>
      <c r="OUL22" s="3"/>
      <c r="OUM22" s="15"/>
      <c r="OUN22" s="14"/>
      <c r="OUO22" s="4"/>
      <c r="OUP22" s="3"/>
      <c r="OUQ22" s="3"/>
      <c r="OUR22" s="15"/>
      <c r="OUS22" s="14"/>
      <c r="OUT22" s="4"/>
      <c r="OUU22" s="3"/>
      <c r="OUV22" s="3"/>
      <c r="OUW22" s="15"/>
      <c r="OUX22" s="14"/>
      <c r="OUY22" s="4"/>
      <c r="OUZ22" s="3"/>
      <c r="OVA22" s="3"/>
      <c r="OVB22" s="15"/>
      <c r="OVC22" s="14"/>
      <c r="OVD22" s="4"/>
      <c r="OVE22" s="3"/>
      <c r="OVF22" s="3"/>
      <c r="OVG22" s="15"/>
      <c r="OVH22" s="14"/>
      <c r="OVI22" s="4"/>
      <c r="OVJ22" s="3"/>
      <c r="OVK22" s="3"/>
      <c r="OVL22" s="15"/>
      <c r="OVM22" s="14"/>
      <c r="OVN22" s="4"/>
      <c r="OVO22" s="3"/>
      <c r="OVP22" s="3"/>
      <c r="OVQ22" s="15"/>
      <c r="OVR22" s="14"/>
      <c r="OVS22" s="4"/>
      <c r="OVT22" s="3"/>
      <c r="OVU22" s="3"/>
      <c r="OVV22" s="15"/>
      <c r="OVW22" s="14"/>
      <c r="OVX22" s="4"/>
      <c r="OVY22" s="3"/>
      <c r="OVZ22" s="3"/>
      <c r="OWA22" s="15"/>
      <c r="OWB22" s="14"/>
      <c r="OWC22" s="4"/>
      <c r="OWD22" s="3"/>
      <c r="OWE22" s="3"/>
      <c r="OWF22" s="15"/>
      <c r="OWG22" s="14"/>
      <c r="OWH22" s="4"/>
      <c r="OWI22" s="3"/>
      <c r="OWJ22" s="3"/>
      <c r="OWK22" s="15"/>
      <c r="OWL22" s="14"/>
      <c r="OWM22" s="4"/>
      <c r="OWN22" s="3"/>
      <c r="OWO22" s="3"/>
      <c r="OWP22" s="15"/>
      <c r="OWQ22" s="14"/>
      <c r="OWR22" s="4"/>
      <c r="OWS22" s="3"/>
      <c r="OWT22" s="3"/>
      <c r="OWU22" s="15"/>
      <c r="OWV22" s="14"/>
      <c r="OWW22" s="4"/>
      <c r="OWX22" s="3"/>
      <c r="OWY22" s="3"/>
      <c r="OWZ22" s="15"/>
      <c r="OXA22" s="14"/>
      <c r="OXB22" s="4"/>
      <c r="OXC22" s="3"/>
      <c r="OXD22" s="3"/>
      <c r="OXE22" s="15"/>
      <c r="OXF22" s="14"/>
      <c r="OXG22" s="4"/>
      <c r="OXH22" s="3"/>
      <c r="OXI22" s="3"/>
      <c r="OXJ22" s="15"/>
      <c r="OXK22" s="14"/>
      <c r="OXL22" s="4"/>
      <c r="OXM22" s="3"/>
      <c r="OXN22" s="3"/>
      <c r="OXO22" s="15"/>
      <c r="OXP22" s="14"/>
      <c r="OXQ22" s="4"/>
      <c r="OXR22" s="3"/>
      <c r="OXS22" s="3"/>
      <c r="OXT22" s="15"/>
      <c r="OXU22" s="14"/>
      <c r="OXV22" s="4"/>
      <c r="OXW22" s="3"/>
      <c r="OXX22" s="3"/>
      <c r="OXY22" s="15"/>
      <c r="OXZ22" s="14"/>
      <c r="OYA22" s="4"/>
      <c r="OYB22" s="3"/>
      <c r="OYC22" s="3"/>
      <c r="OYD22" s="15"/>
      <c r="OYE22" s="14"/>
      <c r="OYF22" s="4"/>
      <c r="OYG22" s="3"/>
      <c r="OYH22" s="3"/>
      <c r="OYI22" s="15"/>
      <c r="OYJ22" s="14"/>
      <c r="OYK22" s="4"/>
      <c r="OYL22" s="3"/>
      <c r="OYM22" s="3"/>
      <c r="OYN22" s="15"/>
      <c r="OYO22" s="14"/>
      <c r="OYP22" s="4"/>
      <c r="OYQ22" s="3"/>
      <c r="OYR22" s="3"/>
      <c r="OYS22" s="15"/>
      <c r="OYT22" s="14"/>
      <c r="OYU22" s="4"/>
      <c r="OYV22" s="3"/>
      <c r="OYW22" s="3"/>
      <c r="OYX22" s="15"/>
      <c r="OYY22" s="14"/>
      <c r="OYZ22" s="4"/>
      <c r="OZA22" s="3"/>
      <c r="OZB22" s="3"/>
      <c r="OZC22" s="15"/>
      <c r="OZD22" s="14"/>
      <c r="OZE22" s="4"/>
      <c r="OZF22" s="3"/>
      <c r="OZG22" s="3"/>
      <c r="OZH22" s="15"/>
      <c r="OZI22" s="14"/>
      <c r="OZJ22" s="4"/>
      <c r="OZK22" s="3"/>
      <c r="OZL22" s="3"/>
      <c r="OZM22" s="15"/>
      <c r="OZN22" s="14"/>
      <c r="OZO22" s="4"/>
      <c r="OZP22" s="3"/>
      <c r="OZQ22" s="3"/>
      <c r="OZR22" s="15"/>
      <c r="OZS22" s="14"/>
      <c r="OZT22" s="4"/>
      <c r="OZU22" s="3"/>
      <c r="OZV22" s="3"/>
      <c r="OZW22" s="15"/>
      <c r="OZX22" s="14"/>
      <c r="OZY22" s="4"/>
      <c r="OZZ22" s="3"/>
      <c r="PAA22" s="3"/>
      <c r="PAB22" s="15"/>
      <c r="PAC22" s="14"/>
      <c r="PAD22" s="4"/>
      <c r="PAE22" s="3"/>
      <c r="PAF22" s="3"/>
      <c r="PAG22" s="15"/>
      <c r="PAH22" s="14"/>
      <c r="PAI22" s="4"/>
      <c r="PAJ22" s="3"/>
      <c r="PAK22" s="3"/>
      <c r="PAL22" s="15"/>
      <c r="PAM22" s="14"/>
      <c r="PAN22" s="4"/>
      <c r="PAO22" s="3"/>
      <c r="PAP22" s="3"/>
      <c r="PAQ22" s="15"/>
      <c r="PAR22" s="14"/>
      <c r="PAS22" s="4"/>
      <c r="PAT22" s="3"/>
      <c r="PAU22" s="3"/>
      <c r="PAV22" s="15"/>
      <c r="PAW22" s="14"/>
      <c r="PAX22" s="4"/>
      <c r="PAY22" s="3"/>
      <c r="PAZ22" s="3"/>
      <c r="PBA22" s="15"/>
      <c r="PBB22" s="14"/>
      <c r="PBC22" s="4"/>
      <c r="PBD22" s="3"/>
      <c r="PBE22" s="3"/>
      <c r="PBF22" s="15"/>
      <c r="PBG22" s="14"/>
      <c r="PBH22" s="4"/>
      <c r="PBI22" s="3"/>
      <c r="PBJ22" s="3"/>
      <c r="PBK22" s="15"/>
      <c r="PBL22" s="14"/>
      <c r="PBM22" s="4"/>
      <c r="PBN22" s="3"/>
      <c r="PBO22" s="3"/>
      <c r="PBP22" s="15"/>
      <c r="PBQ22" s="14"/>
      <c r="PBR22" s="4"/>
      <c r="PBS22" s="3"/>
      <c r="PBT22" s="3"/>
      <c r="PBU22" s="15"/>
      <c r="PBV22" s="14"/>
      <c r="PBW22" s="4"/>
      <c r="PBX22" s="3"/>
      <c r="PBY22" s="3"/>
      <c r="PBZ22" s="15"/>
      <c r="PCA22" s="14"/>
      <c r="PCB22" s="4"/>
      <c r="PCC22" s="3"/>
      <c r="PCD22" s="3"/>
      <c r="PCE22" s="15"/>
      <c r="PCF22" s="14"/>
      <c r="PCG22" s="4"/>
      <c r="PCH22" s="3"/>
      <c r="PCI22" s="3"/>
      <c r="PCJ22" s="15"/>
      <c r="PCK22" s="14"/>
      <c r="PCL22" s="4"/>
      <c r="PCM22" s="3"/>
      <c r="PCN22" s="3"/>
      <c r="PCO22" s="15"/>
      <c r="PCP22" s="14"/>
      <c r="PCQ22" s="4"/>
      <c r="PCR22" s="3"/>
      <c r="PCS22" s="3"/>
      <c r="PCT22" s="15"/>
      <c r="PCU22" s="14"/>
      <c r="PCV22" s="4"/>
      <c r="PCW22" s="3"/>
      <c r="PCX22" s="3"/>
      <c r="PCY22" s="15"/>
      <c r="PCZ22" s="14"/>
      <c r="PDA22" s="4"/>
      <c r="PDB22" s="3"/>
      <c r="PDC22" s="3"/>
      <c r="PDD22" s="15"/>
      <c r="PDE22" s="14"/>
      <c r="PDF22" s="4"/>
      <c r="PDG22" s="3"/>
      <c r="PDH22" s="3"/>
      <c r="PDI22" s="15"/>
      <c r="PDJ22" s="14"/>
      <c r="PDK22" s="4"/>
      <c r="PDL22" s="3"/>
      <c r="PDM22" s="3"/>
      <c r="PDN22" s="15"/>
      <c r="PDO22" s="14"/>
      <c r="PDP22" s="4"/>
      <c r="PDQ22" s="3"/>
      <c r="PDR22" s="3"/>
      <c r="PDS22" s="15"/>
      <c r="PDT22" s="14"/>
      <c r="PDU22" s="4"/>
      <c r="PDV22" s="3"/>
      <c r="PDW22" s="3"/>
      <c r="PDX22" s="15"/>
      <c r="PDY22" s="14"/>
      <c r="PDZ22" s="4"/>
      <c r="PEA22" s="3"/>
      <c r="PEB22" s="3"/>
      <c r="PEC22" s="15"/>
      <c r="PED22" s="14"/>
      <c r="PEE22" s="4"/>
      <c r="PEF22" s="3"/>
      <c r="PEG22" s="3"/>
      <c r="PEH22" s="15"/>
      <c r="PEI22" s="14"/>
      <c r="PEJ22" s="4"/>
      <c r="PEK22" s="3"/>
      <c r="PEL22" s="3"/>
      <c r="PEM22" s="15"/>
      <c r="PEN22" s="14"/>
      <c r="PEO22" s="4"/>
      <c r="PEP22" s="3"/>
      <c r="PEQ22" s="3"/>
      <c r="PER22" s="15"/>
      <c r="PES22" s="14"/>
      <c r="PET22" s="4"/>
      <c r="PEU22" s="3"/>
      <c r="PEV22" s="3"/>
      <c r="PEW22" s="15"/>
      <c r="PEX22" s="14"/>
      <c r="PEY22" s="4"/>
      <c r="PEZ22" s="3"/>
      <c r="PFA22" s="3"/>
      <c r="PFB22" s="15"/>
      <c r="PFC22" s="14"/>
      <c r="PFD22" s="4"/>
      <c r="PFE22" s="3"/>
      <c r="PFF22" s="3"/>
      <c r="PFG22" s="15"/>
      <c r="PFH22" s="14"/>
      <c r="PFI22" s="4"/>
      <c r="PFJ22" s="3"/>
      <c r="PFK22" s="3"/>
      <c r="PFL22" s="15"/>
      <c r="PFM22" s="14"/>
      <c r="PFN22" s="4"/>
      <c r="PFO22" s="3"/>
      <c r="PFP22" s="3"/>
      <c r="PFQ22" s="15"/>
      <c r="PFR22" s="14"/>
      <c r="PFS22" s="4"/>
      <c r="PFT22" s="3"/>
      <c r="PFU22" s="3"/>
      <c r="PFV22" s="15"/>
      <c r="PFW22" s="14"/>
      <c r="PFX22" s="4"/>
      <c r="PFY22" s="3"/>
      <c r="PFZ22" s="3"/>
      <c r="PGA22" s="15"/>
      <c r="PGB22" s="14"/>
      <c r="PGC22" s="4"/>
      <c r="PGD22" s="3"/>
      <c r="PGE22" s="3"/>
      <c r="PGF22" s="15"/>
      <c r="PGG22" s="14"/>
      <c r="PGH22" s="4"/>
      <c r="PGI22" s="3"/>
      <c r="PGJ22" s="3"/>
      <c r="PGK22" s="15"/>
      <c r="PGL22" s="14"/>
      <c r="PGM22" s="4"/>
      <c r="PGN22" s="3"/>
      <c r="PGO22" s="3"/>
      <c r="PGP22" s="15"/>
      <c r="PGQ22" s="14"/>
      <c r="PGR22" s="4"/>
      <c r="PGS22" s="3"/>
      <c r="PGT22" s="3"/>
      <c r="PGU22" s="15"/>
      <c r="PGV22" s="14"/>
      <c r="PGW22" s="4"/>
      <c r="PGX22" s="3"/>
      <c r="PGY22" s="3"/>
      <c r="PGZ22" s="15"/>
      <c r="PHA22" s="14"/>
      <c r="PHB22" s="4"/>
      <c r="PHC22" s="3"/>
      <c r="PHD22" s="3"/>
      <c r="PHE22" s="15"/>
      <c r="PHF22" s="14"/>
      <c r="PHG22" s="4"/>
      <c r="PHH22" s="3"/>
      <c r="PHI22" s="3"/>
      <c r="PHJ22" s="15"/>
      <c r="PHK22" s="14"/>
      <c r="PHL22" s="4"/>
      <c r="PHM22" s="3"/>
      <c r="PHN22" s="3"/>
      <c r="PHO22" s="15"/>
      <c r="PHP22" s="14"/>
      <c r="PHQ22" s="4"/>
      <c r="PHR22" s="3"/>
      <c r="PHS22" s="3"/>
      <c r="PHT22" s="15"/>
      <c r="PHU22" s="14"/>
      <c r="PHV22" s="4"/>
      <c r="PHW22" s="3"/>
      <c r="PHX22" s="3"/>
      <c r="PHY22" s="15"/>
      <c r="PHZ22" s="14"/>
      <c r="PIA22" s="4"/>
      <c r="PIB22" s="3"/>
      <c r="PIC22" s="3"/>
      <c r="PID22" s="15"/>
      <c r="PIE22" s="14"/>
      <c r="PIF22" s="4"/>
      <c r="PIG22" s="3"/>
      <c r="PIH22" s="3"/>
      <c r="PII22" s="15"/>
      <c r="PIJ22" s="14"/>
      <c r="PIK22" s="4"/>
      <c r="PIL22" s="3"/>
      <c r="PIM22" s="3"/>
      <c r="PIN22" s="15"/>
      <c r="PIO22" s="14"/>
      <c r="PIP22" s="4"/>
      <c r="PIQ22" s="3"/>
      <c r="PIR22" s="3"/>
      <c r="PIS22" s="15"/>
      <c r="PIT22" s="14"/>
      <c r="PIU22" s="4"/>
      <c r="PIV22" s="3"/>
      <c r="PIW22" s="3"/>
      <c r="PIX22" s="15"/>
      <c r="PIY22" s="14"/>
      <c r="PIZ22" s="4"/>
      <c r="PJA22" s="3"/>
      <c r="PJB22" s="3"/>
      <c r="PJC22" s="15"/>
      <c r="PJD22" s="14"/>
      <c r="PJE22" s="4"/>
      <c r="PJF22" s="3"/>
      <c r="PJG22" s="3"/>
      <c r="PJH22" s="15"/>
      <c r="PJI22" s="14"/>
      <c r="PJJ22" s="4"/>
      <c r="PJK22" s="3"/>
      <c r="PJL22" s="3"/>
      <c r="PJM22" s="15"/>
      <c r="PJN22" s="14"/>
      <c r="PJO22" s="4"/>
      <c r="PJP22" s="3"/>
      <c r="PJQ22" s="3"/>
      <c r="PJR22" s="15"/>
      <c r="PJS22" s="14"/>
      <c r="PJT22" s="4"/>
      <c r="PJU22" s="3"/>
      <c r="PJV22" s="3"/>
      <c r="PJW22" s="15"/>
      <c r="PJX22" s="14"/>
      <c r="PJY22" s="4"/>
      <c r="PJZ22" s="3"/>
      <c r="PKA22" s="3"/>
      <c r="PKB22" s="15"/>
      <c r="PKC22" s="14"/>
      <c r="PKD22" s="4"/>
      <c r="PKE22" s="3"/>
      <c r="PKF22" s="3"/>
      <c r="PKG22" s="15"/>
      <c r="PKH22" s="14"/>
      <c r="PKI22" s="4"/>
      <c r="PKJ22" s="3"/>
      <c r="PKK22" s="3"/>
      <c r="PKL22" s="15"/>
      <c r="PKM22" s="14"/>
      <c r="PKN22" s="4"/>
      <c r="PKO22" s="3"/>
      <c r="PKP22" s="3"/>
      <c r="PKQ22" s="15"/>
      <c r="PKR22" s="14"/>
      <c r="PKS22" s="4"/>
      <c r="PKT22" s="3"/>
      <c r="PKU22" s="3"/>
      <c r="PKV22" s="15"/>
      <c r="PKW22" s="14"/>
      <c r="PKX22" s="4"/>
      <c r="PKY22" s="3"/>
      <c r="PKZ22" s="3"/>
      <c r="PLA22" s="15"/>
      <c r="PLB22" s="14"/>
      <c r="PLC22" s="4"/>
      <c r="PLD22" s="3"/>
      <c r="PLE22" s="3"/>
      <c r="PLF22" s="15"/>
      <c r="PLG22" s="14"/>
      <c r="PLH22" s="4"/>
      <c r="PLI22" s="3"/>
      <c r="PLJ22" s="3"/>
      <c r="PLK22" s="15"/>
      <c r="PLL22" s="14"/>
      <c r="PLM22" s="4"/>
      <c r="PLN22" s="3"/>
      <c r="PLO22" s="3"/>
      <c r="PLP22" s="15"/>
      <c r="PLQ22" s="14"/>
      <c r="PLR22" s="4"/>
      <c r="PLS22" s="3"/>
      <c r="PLT22" s="3"/>
      <c r="PLU22" s="15"/>
      <c r="PLV22" s="14"/>
      <c r="PLW22" s="4"/>
      <c r="PLX22" s="3"/>
      <c r="PLY22" s="3"/>
      <c r="PLZ22" s="15"/>
      <c r="PMA22" s="14"/>
      <c r="PMB22" s="4"/>
      <c r="PMC22" s="3"/>
      <c r="PMD22" s="3"/>
      <c r="PME22" s="15"/>
      <c r="PMF22" s="14"/>
      <c r="PMG22" s="4"/>
      <c r="PMH22" s="3"/>
      <c r="PMI22" s="3"/>
      <c r="PMJ22" s="15"/>
      <c r="PMK22" s="14"/>
      <c r="PML22" s="4"/>
      <c r="PMM22" s="3"/>
      <c r="PMN22" s="3"/>
      <c r="PMO22" s="15"/>
      <c r="PMP22" s="14"/>
      <c r="PMQ22" s="4"/>
      <c r="PMR22" s="3"/>
      <c r="PMS22" s="3"/>
      <c r="PMT22" s="15"/>
      <c r="PMU22" s="14"/>
      <c r="PMV22" s="4"/>
      <c r="PMW22" s="3"/>
      <c r="PMX22" s="3"/>
      <c r="PMY22" s="15"/>
      <c r="PMZ22" s="14"/>
      <c r="PNA22" s="4"/>
      <c r="PNB22" s="3"/>
      <c r="PNC22" s="3"/>
      <c r="PND22" s="15"/>
      <c r="PNE22" s="14"/>
      <c r="PNF22" s="4"/>
      <c r="PNG22" s="3"/>
      <c r="PNH22" s="3"/>
      <c r="PNI22" s="15"/>
      <c r="PNJ22" s="14"/>
      <c r="PNK22" s="4"/>
      <c r="PNL22" s="3"/>
      <c r="PNM22" s="3"/>
      <c r="PNN22" s="15"/>
      <c r="PNO22" s="14"/>
      <c r="PNP22" s="4"/>
      <c r="PNQ22" s="3"/>
      <c r="PNR22" s="3"/>
      <c r="PNS22" s="15"/>
      <c r="PNT22" s="14"/>
      <c r="PNU22" s="4"/>
      <c r="PNV22" s="3"/>
      <c r="PNW22" s="3"/>
      <c r="PNX22" s="15"/>
      <c r="PNY22" s="14"/>
      <c r="PNZ22" s="4"/>
      <c r="POA22" s="3"/>
      <c r="POB22" s="3"/>
      <c r="POC22" s="15"/>
      <c r="POD22" s="14"/>
      <c r="POE22" s="4"/>
      <c r="POF22" s="3"/>
      <c r="POG22" s="3"/>
      <c r="POH22" s="15"/>
      <c r="POI22" s="14"/>
      <c r="POJ22" s="4"/>
      <c r="POK22" s="3"/>
      <c r="POL22" s="3"/>
      <c r="POM22" s="15"/>
      <c r="PON22" s="14"/>
      <c r="POO22" s="4"/>
      <c r="POP22" s="3"/>
      <c r="POQ22" s="3"/>
      <c r="POR22" s="15"/>
      <c r="POS22" s="14"/>
      <c r="POT22" s="4"/>
      <c r="POU22" s="3"/>
      <c r="POV22" s="3"/>
      <c r="POW22" s="15"/>
      <c r="POX22" s="14"/>
      <c r="POY22" s="4"/>
      <c r="POZ22" s="3"/>
      <c r="PPA22" s="3"/>
      <c r="PPB22" s="15"/>
      <c r="PPC22" s="14"/>
      <c r="PPD22" s="4"/>
      <c r="PPE22" s="3"/>
      <c r="PPF22" s="3"/>
      <c r="PPG22" s="15"/>
      <c r="PPH22" s="14"/>
      <c r="PPI22" s="4"/>
      <c r="PPJ22" s="3"/>
      <c r="PPK22" s="3"/>
      <c r="PPL22" s="15"/>
      <c r="PPM22" s="14"/>
      <c r="PPN22" s="4"/>
      <c r="PPO22" s="3"/>
      <c r="PPP22" s="3"/>
      <c r="PPQ22" s="15"/>
      <c r="PPR22" s="14"/>
      <c r="PPS22" s="4"/>
      <c r="PPT22" s="3"/>
      <c r="PPU22" s="3"/>
      <c r="PPV22" s="15"/>
      <c r="PPW22" s="14"/>
      <c r="PPX22" s="4"/>
      <c r="PPY22" s="3"/>
      <c r="PPZ22" s="3"/>
      <c r="PQA22" s="15"/>
      <c r="PQB22" s="14"/>
      <c r="PQC22" s="4"/>
      <c r="PQD22" s="3"/>
      <c r="PQE22" s="3"/>
      <c r="PQF22" s="15"/>
      <c r="PQG22" s="14"/>
      <c r="PQH22" s="4"/>
      <c r="PQI22" s="3"/>
      <c r="PQJ22" s="3"/>
      <c r="PQK22" s="15"/>
      <c r="PQL22" s="14"/>
      <c r="PQM22" s="4"/>
      <c r="PQN22" s="3"/>
      <c r="PQO22" s="3"/>
      <c r="PQP22" s="15"/>
      <c r="PQQ22" s="14"/>
      <c r="PQR22" s="4"/>
      <c r="PQS22" s="3"/>
      <c r="PQT22" s="3"/>
      <c r="PQU22" s="15"/>
      <c r="PQV22" s="14"/>
      <c r="PQW22" s="4"/>
      <c r="PQX22" s="3"/>
      <c r="PQY22" s="3"/>
      <c r="PQZ22" s="15"/>
      <c r="PRA22" s="14"/>
      <c r="PRB22" s="4"/>
      <c r="PRC22" s="3"/>
      <c r="PRD22" s="3"/>
      <c r="PRE22" s="15"/>
      <c r="PRF22" s="14"/>
      <c r="PRG22" s="4"/>
      <c r="PRH22" s="3"/>
      <c r="PRI22" s="3"/>
      <c r="PRJ22" s="15"/>
      <c r="PRK22" s="14"/>
      <c r="PRL22" s="4"/>
      <c r="PRM22" s="3"/>
      <c r="PRN22" s="3"/>
      <c r="PRO22" s="15"/>
      <c r="PRP22" s="14"/>
      <c r="PRQ22" s="4"/>
      <c r="PRR22" s="3"/>
      <c r="PRS22" s="3"/>
      <c r="PRT22" s="15"/>
      <c r="PRU22" s="14"/>
      <c r="PRV22" s="4"/>
      <c r="PRW22" s="3"/>
      <c r="PRX22" s="3"/>
      <c r="PRY22" s="15"/>
      <c r="PRZ22" s="14"/>
      <c r="PSA22" s="4"/>
      <c r="PSB22" s="3"/>
      <c r="PSC22" s="3"/>
      <c r="PSD22" s="15"/>
      <c r="PSE22" s="14"/>
      <c r="PSF22" s="4"/>
      <c r="PSG22" s="3"/>
      <c r="PSH22" s="3"/>
      <c r="PSI22" s="15"/>
      <c r="PSJ22" s="14"/>
      <c r="PSK22" s="4"/>
      <c r="PSL22" s="3"/>
      <c r="PSM22" s="3"/>
      <c r="PSN22" s="15"/>
      <c r="PSO22" s="14"/>
      <c r="PSP22" s="4"/>
      <c r="PSQ22" s="3"/>
      <c r="PSR22" s="3"/>
      <c r="PSS22" s="15"/>
      <c r="PST22" s="14"/>
      <c r="PSU22" s="4"/>
      <c r="PSV22" s="3"/>
      <c r="PSW22" s="3"/>
      <c r="PSX22" s="15"/>
      <c r="PSY22" s="14"/>
      <c r="PSZ22" s="4"/>
      <c r="PTA22" s="3"/>
      <c r="PTB22" s="3"/>
      <c r="PTC22" s="15"/>
      <c r="PTD22" s="14"/>
      <c r="PTE22" s="4"/>
      <c r="PTF22" s="3"/>
      <c r="PTG22" s="3"/>
      <c r="PTH22" s="15"/>
      <c r="PTI22" s="14"/>
      <c r="PTJ22" s="4"/>
      <c r="PTK22" s="3"/>
      <c r="PTL22" s="3"/>
      <c r="PTM22" s="15"/>
      <c r="PTN22" s="14"/>
      <c r="PTO22" s="4"/>
      <c r="PTP22" s="3"/>
      <c r="PTQ22" s="3"/>
      <c r="PTR22" s="15"/>
      <c r="PTS22" s="14"/>
      <c r="PTT22" s="4"/>
      <c r="PTU22" s="3"/>
      <c r="PTV22" s="3"/>
      <c r="PTW22" s="15"/>
      <c r="PTX22" s="14"/>
      <c r="PTY22" s="4"/>
      <c r="PTZ22" s="3"/>
      <c r="PUA22" s="3"/>
      <c r="PUB22" s="15"/>
      <c r="PUC22" s="14"/>
      <c r="PUD22" s="4"/>
      <c r="PUE22" s="3"/>
      <c r="PUF22" s="3"/>
      <c r="PUG22" s="15"/>
      <c r="PUH22" s="14"/>
      <c r="PUI22" s="4"/>
      <c r="PUJ22" s="3"/>
      <c r="PUK22" s="3"/>
      <c r="PUL22" s="15"/>
      <c r="PUM22" s="14"/>
      <c r="PUN22" s="4"/>
      <c r="PUO22" s="3"/>
      <c r="PUP22" s="3"/>
      <c r="PUQ22" s="15"/>
      <c r="PUR22" s="14"/>
      <c r="PUS22" s="4"/>
      <c r="PUT22" s="3"/>
      <c r="PUU22" s="3"/>
      <c r="PUV22" s="15"/>
      <c r="PUW22" s="14"/>
      <c r="PUX22" s="4"/>
      <c r="PUY22" s="3"/>
      <c r="PUZ22" s="3"/>
      <c r="PVA22" s="15"/>
      <c r="PVB22" s="14"/>
      <c r="PVC22" s="4"/>
      <c r="PVD22" s="3"/>
      <c r="PVE22" s="3"/>
      <c r="PVF22" s="15"/>
      <c r="PVG22" s="14"/>
      <c r="PVH22" s="4"/>
      <c r="PVI22" s="3"/>
      <c r="PVJ22" s="3"/>
      <c r="PVK22" s="15"/>
      <c r="PVL22" s="14"/>
      <c r="PVM22" s="4"/>
      <c r="PVN22" s="3"/>
      <c r="PVO22" s="3"/>
      <c r="PVP22" s="15"/>
      <c r="PVQ22" s="14"/>
      <c r="PVR22" s="4"/>
      <c r="PVS22" s="3"/>
      <c r="PVT22" s="3"/>
      <c r="PVU22" s="15"/>
      <c r="PVV22" s="14"/>
      <c r="PVW22" s="4"/>
      <c r="PVX22" s="3"/>
      <c r="PVY22" s="3"/>
      <c r="PVZ22" s="15"/>
      <c r="PWA22" s="14"/>
      <c r="PWB22" s="4"/>
      <c r="PWC22" s="3"/>
      <c r="PWD22" s="3"/>
      <c r="PWE22" s="15"/>
      <c r="PWF22" s="14"/>
      <c r="PWG22" s="4"/>
      <c r="PWH22" s="3"/>
      <c r="PWI22" s="3"/>
      <c r="PWJ22" s="15"/>
      <c r="PWK22" s="14"/>
      <c r="PWL22" s="4"/>
      <c r="PWM22" s="3"/>
      <c r="PWN22" s="3"/>
      <c r="PWO22" s="15"/>
      <c r="PWP22" s="14"/>
      <c r="PWQ22" s="4"/>
      <c r="PWR22" s="3"/>
      <c r="PWS22" s="3"/>
      <c r="PWT22" s="15"/>
      <c r="PWU22" s="14"/>
      <c r="PWV22" s="4"/>
      <c r="PWW22" s="3"/>
      <c r="PWX22" s="3"/>
      <c r="PWY22" s="15"/>
      <c r="PWZ22" s="14"/>
      <c r="PXA22" s="4"/>
      <c r="PXB22" s="3"/>
      <c r="PXC22" s="3"/>
      <c r="PXD22" s="15"/>
      <c r="PXE22" s="14"/>
      <c r="PXF22" s="4"/>
      <c r="PXG22" s="3"/>
      <c r="PXH22" s="3"/>
      <c r="PXI22" s="15"/>
      <c r="PXJ22" s="14"/>
      <c r="PXK22" s="4"/>
      <c r="PXL22" s="3"/>
      <c r="PXM22" s="3"/>
      <c r="PXN22" s="15"/>
      <c r="PXO22" s="14"/>
      <c r="PXP22" s="4"/>
      <c r="PXQ22" s="3"/>
      <c r="PXR22" s="3"/>
      <c r="PXS22" s="15"/>
      <c r="PXT22" s="14"/>
      <c r="PXU22" s="4"/>
      <c r="PXV22" s="3"/>
      <c r="PXW22" s="3"/>
      <c r="PXX22" s="15"/>
      <c r="PXY22" s="14"/>
      <c r="PXZ22" s="4"/>
      <c r="PYA22" s="3"/>
      <c r="PYB22" s="3"/>
      <c r="PYC22" s="15"/>
      <c r="PYD22" s="14"/>
      <c r="PYE22" s="4"/>
      <c r="PYF22" s="3"/>
      <c r="PYG22" s="3"/>
      <c r="PYH22" s="15"/>
      <c r="PYI22" s="14"/>
      <c r="PYJ22" s="4"/>
      <c r="PYK22" s="3"/>
      <c r="PYL22" s="3"/>
      <c r="PYM22" s="15"/>
      <c r="PYN22" s="14"/>
      <c r="PYO22" s="4"/>
      <c r="PYP22" s="3"/>
      <c r="PYQ22" s="3"/>
      <c r="PYR22" s="15"/>
      <c r="PYS22" s="14"/>
      <c r="PYT22" s="4"/>
      <c r="PYU22" s="3"/>
      <c r="PYV22" s="3"/>
      <c r="PYW22" s="15"/>
      <c r="PYX22" s="14"/>
      <c r="PYY22" s="4"/>
      <c r="PYZ22" s="3"/>
      <c r="PZA22" s="3"/>
      <c r="PZB22" s="15"/>
      <c r="PZC22" s="14"/>
      <c r="PZD22" s="4"/>
      <c r="PZE22" s="3"/>
      <c r="PZF22" s="3"/>
      <c r="PZG22" s="15"/>
      <c r="PZH22" s="14"/>
      <c r="PZI22" s="4"/>
      <c r="PZJ22" s="3"/>
      <c r="PZK22" s="3"/>
      <c r="PZL22" s="15"/>
      <c r="PZM22" s="14"/>
      <c r="PZN22" s="4"/>
      <c r="PZO22" s="3"/>
      <c r="PZP22" s="3"/>
      <c r="PZQ22" s="15"/>
      <c r="PZR22" s="14"/>
      <c r="PZS22" s="4"/>
      <c r="PZT22" s="3"/>
      <c r="PZU22" s="3"/>
      <c r="PZV22" s="15"/>
      <c r="PZW22" s="14"/>
      <c r="PZX22" s="4"/>
      <c r="PZY22" s="3"/>
      <c r="PZZ22" s="3"/>
      <c r="QAA22" s="15"/>
      <c r="QAB22" s="14"/>
      <c r="QAC22" s="4"/>
      <c r="QAD22" s="3"/>
      <c r="QAE22" s="3"/>
      <c r="QAF22" s="15"/>
      <c r="QAG22" s="14"/>
      <c r="QAH22" s="4"/>
      <c r="QAI22" s="3"/>
      <c r="QAJ22" s="3"/>
      <c r="QAK22" s="15"/>
      <c r="QAL22" s="14"/>
      <c r="QAM22" s="4"/>
      <c r="QAN22" s="3"/>
      <c r="QAO22" s="3"/>
      <c r="QAP22" s="15"/>
      <c r="QAQ22" s="14"/>
      <c r="QAR22" s="4"/>
      <c r="QAS22" s="3"/>
      <c r="QAT22" s="3"/>
      <c r="QAU22" s="15"/>
      <c r="QAV22" s="14"/>
      <c r="QAW22" s="4"/>
      <c r="QAX22" s="3"/>
      <c r="QAY22" s="3"/>
      <c r="QAZ22" s="15"/>
      <c r="QBA22" s="14"/>
      <c r="QBB22" s="4"/>
      <c r="QBC22" s="3"/>
      <c r="QBD22" s="3"/>
      <c r="QBE22" s="15"/>
      <c r="QBF22" s="14"/>
      <c r="QBG22" s="4"/>
      <c r="QBH22" s="3"/>
      <c r="QBI22" s="3"/>
      <c r="QBJ22" s="15"/>
      <c r="QBK22" s="14"/>
      <c r="QBL22" s="4"/>
      <c r="QBM22" s="3"/>
      <c r="QBN22" s="3"/>
      <c r="QBO22" s="15"/>
      <c r="QBP22" s="14"/>
      <c r="QBQ22" s="4"/>
      <c r="QBR22" s="3"/>
      <c r="QBS22" s="3"/>
      <c r="QBT22" s="15"/>
      <c r="QBU22" s="14"/>
      <c r="QBV22" s="4"/>
      <c r="QBW22" s="3"/>
      <c r="QBX22" s="3"/>
      <c r="QBY22" s="15"/>
      <c r="QBZ22" s="14"/>
      <c r="QCA22" s="4"/>
      <c r="QCB22" s="3"/>
      <c r="QCC22" s="3"/>
      <c r="QCD22" s="15"/>
      <c r="QCE22" s="14"/>
      <c r="QCF22" s="4"/>
      <c r="QCG22" s="3"/>
      <c r="QCH22" s="3"/>
      <c r="QCI22" s="15"/>
      <c r="QCJ22" s="14"/>
      <c r="QCK22" s="4"/>
      <c r="QCL22" s="3"/>
      <c r="QCM22" s="3"/>
      <c r="QCN22" s="15"/>
      <c r="QCO22" s="14"/>
      <c r="QCP22" s="4"/>
      <c r="QCQ22" s="3"/>
      <c r="QCR22" s="3"/>
      <c r="QCS22" s="15"/>
      <c r="QCT22" s="14"/>
      <c r="QCU22" s="4"/>
      <c r="QCV22" s="3"/>
      <c r="QCW22" s="3"/>
      <c r="QCX22" s="15"/>
      <c r="QCY22" s="14"/>
      <c r="QCZ22" s="4"/>
      <c r="QDA22" s="3"/>
      <c r="QDB22" s="3"/>
      <c r="QDC22" s="15"/>
      <c r="QDD22" s="14"/>
      <c r="QDE22" s="4"/>
      <c r="QDF22" s="3"/>
      <c r="QDG22" s="3"/>
      <c r="QDH22" s="15"/>
      <c r="QDI22" s="14"/>
      <c r="QDJ22" s="4"/>
      <c r="QDK22" s="3"/>
      <c r="QDL22" s="3"/>
      <c r="QDM22" s="15"/>
      <c r="QDN22" s="14"/>
      <c r="QDO22" s="4"/>
      <c r="QDP22" s="3"/>
      <c r="QDQ22" s="3"/>
      <c r="QDR22" s="15"/>
      <c r="QDS22" s="14"/>
      <c r="QDT22" s="4"/>
      <c r="QDU22" s="3"/>
      <c r="QDV22" s="3"/>
      <c r="QDW22" s="15"/>
      <c r="QDX22" s="14"/>
      <c r="QDY22" s="4"/>
      <c r="QDZ22" s="3"/>
      <c r="QEA22" s="3"/>
      <c r="QEB22" s="15"/>
      <c r="QEC22" s="14"/>
      <c r="QED22" s="4"/>
      <c r="QEE22" s="3"/>
      <c r="QEF22" s="3"/>
      <c r="QEG22" s="15"/>
      <c r="QEH22" s="14"/>
      <c r="QEI22" s="4"/>
      <c r="QEJ22" s="3"/>
      <c r="QEK22" s="3"/>
      <c r="QEL22" s="15"/>
      <c r="QEM22" s="14"/>
      <c r="QEN22" s="4"/>
      <c r="QEO22" s="3"/>
      <c r="QEP22" s="3"/>
      <c r="QEQ22" s="15"/>
      <c r="QER22" s="14"/>
      <c r="QES22" s="4"/>
      <c r="QET22" s="3"/>
      <c r="QEU22" s="3"/>
      <c r="QEV22" s="15"/>
      <c r="QEW22" s="14"/>
      <c r="QEX22" s="4"/>
      <c r="QEY22" s="3"/>
      <c r="QEZ22" s="3"/>
      <c r="QFA22" s="15"/>
      <c r="QFB22" s="14"/>
      <c r="QFC22" s="4"/>
      <c r="QFD22" s="3"/>
      <c r="QFE22" s="3"/>
      <c r="QFF22" s="15"/>
      <c r="QFG22" s="14"/>
      <c r="QFH22" s="4"/>
      <c r="QFI22" s="3"/>
      <c r="QFJ22" s="3"/>
      <c r="QFK22" s="15"/>
      <c r="QFL22" s="14"/>
      <c r="QFM22" s="4"/>
      <c r="QFN22" s="3"/>
      <c r="QFO22" s="3"/>
      <c r="QFP22" s="15"/>
      <c r="QFQ22" s="14"/>
      <c r="QFR22" s="4"/>
      <c r="QFS22" s="3"/>
      <c r="QFT22" s="3"/>
      <c r="QFU22" s="15"/>
      <c r="QFV22" s="14"/>
      <c r="QFW22" s="4"/>
      <c r="QFX22" s="3"/>
      <c r="QFY22" s="3"/>
      <c r="QFZ22" s="15"/>
      <c r="QGA22" s="14"/>
      <c r="QGB22" s="4"/>
      <c r="QGC22" s="3"/>
      <c r="QGD22" s="3"/>
      <c r="QGE22" s="15"/>
      <c r="QGF22" s="14"/>
      <c r="QGG22" s="4"/>
      <c r="QGH22" s="3"/>
      <c r="QGI22" s="3"/>
      <c r="QGJ22" s="15"/>
      <c r="QGK22" s="14"/>
      <c r="QGL22" s="4"/>
      <c r="QGM22" s="3"/>
      <c r="QGN22" s="3"/>
      <c r="QGO22" s="15"/>
      <c r="QGP22" s="14"/>
      <c r="QGQ22" s="4"/>
      <c r="QGR22" s="3"/>
      <c r="QGS22" s="3"/>
      <c r="QGT22" s="15"/>
      <c r="QGU22" s="14"/>
      <c r="QGV22" s="4"/>
      <c r="QGW22" s="3"/>
      <c r="QGX22" s="3"/>
      <c r="QGY22" s="15"/>
      <c r="QGZ22" s="14"/>
      <c r="QHA22" s="4"/>
      <c r="QHB22" s="3"/>
      <c r="QHC22" s="3"/>
      <c r="QHD22" s="15"/>
      <c r="QHE22" s="14"/>
      <c r="QHF22" s="4"/>
      <c r="QHG22" s="3"/>
      <c r="QHH22" s="3"/>
      <c r="QHI22" s="15"/>
      <c r="QHJ22" s="14"/>
      <c r="QHK22" s="4"/>
      <c r="QHL22" s="3"/>
      <c r="QHM22" s="3"/>
      <c r="QHN22" s="15"/>
      <c r="QHO22" s="14"/>
      <c r="QHP22" s="4"/>
      <c r="QHQ22" s="3"/>
      <c r="QHR22" s="3"/>
      <c r="QHS22" s="15"/>
      <c r="QHT22" s="14"/>
      <c r="QHU22" s="4"/>
      <c r="QHV22" s="3"/>
      <c r="QHW22" s="3"/>
      <c r="QHX22" s="15"/>
      <c r="QHY22" s="14"/>
      <c r="QHZ22" s="4"/>
      <c r="QIA22" s="3"/>
      <c r="QIB22" s="3"/>
      <c r="QIC22" s="15"/>
      <c r="QID22" s="14"/>
      <c r="QIE22" s="4"/>
      <c r="QIF22" s="3"/>
      <c r="QIG22" s="3"/>
      <c r="QIH22" s="15"/>
      <c r="QII22" s="14"/>
      <c r="QIJ22" s="4"/>
      <c r="QIK22" s="3"/>
      <c r="QIL22" s="3"/>
      <c r="QIM22" s="15"/>
      <c r="QIN22" s="14"/>
      <c r="QIO22" s="4"/>
      <c r="QIP22" s="3"/>
      <c r="QIQ22" s="3"/>
      <c r="QIR22" s="15"/>
      <c r="QIS22" s="14"/>
      <c r="QIT22" s="4"/>
      <c r="QIU22" s="3"/>
      <c r="QIV22" s="3"/>
      <c r="QIW22" s="15"/>
      <c r="QIX22" s="14"/>
      <c r="QIY22" s="4"/>
      <c r="QIZ22" s="3"/>
      <c r="QJA22" s="3"/>
      <c r="QJB22" s="15"/>
      <c r="QJC22" s="14"/>
      <c r="QJD22" s="4"/>
      <c r="QJE22" s="3"/>
      <c r="QJF22" s="3"/>
      <c r="QJG22" s="15"/>
      <c r="QJH22" s="14"/>
      <c r="QJI22" s="4"/>
      <c r="QJJ22" s="3"/>
      <c r="QJK22" s="3"/>
      <c r="QJL22" s="15"/>
      <c r="QJM22" s="14"/>
      <c r="QJN22" s="4"/>
      <c r="QJO22" s="3"/>
      <c r="QJP22" s="3"/>
      <c r="QJQ22" s="15"/>
      <c r="QJR22" s="14"/>
      <c r="QJS22" s="4"/>
      <c r="QJT22" s="3"/>
      <c r="QJU22" s="3"/>
      <c r="QJV22" s="15"/>
      <c r="QJW22" s="14"/>
      <c r="QJX22" s="4"/>
      <c r="QJY22" s="3"/>
      <c r="QJZ22" s="3"/>
      <c r="QKA22" s="15"/>
      <c r="QKB22" s="14"/>
      <c r="QKC22" s="4"/>
      <c r="QKD22" s="3"/>
      <c r="QKE22" s="3"/>
      <c r="QKF22" s="15"/>
      <c r="QKG22" s="14"/>
      <c r="QKH22" s="4"/>
      <c r="QKI22" s="3"/>
      <c r="QKJ22" s="3"/>
      <c r="QKK22" s="15"/>
      <c r="QKL22" s="14"/>
      <c r="QKM22" s="4"/>
      <c r="QKN22" s="3"/>
      <c r="QKO22" s="3"/>
      <c r="QKP22" s="15"/>
      <c r="QKQ22" s="14"/>
      <c r="QKR22" s="4"/>
      <c r="QKS22" s="3"/>
      <c r="QKT22" s="3"/>
      <c r="QKU22" s="15"/>
      <c r="QKV22" s="14"/>
      <c r="QKW22" s="4"/>
      <c r="QKX22" s="3"/>
      <c r="QKY22" s="3"/>
      <c r="QKZ22" s="15"/>
      <c r="QLA22" s="14"/>
      <c r="QLB22" s="4"/>
      <c r="QLC22" s="3"/>
      <c r="QLD22" s="3"/>
      <c r="QLE22" s="15"/>
      <c r="QLF22" s="14"/>
      <c r="QLG22" s="4"/>
      <c r="QLH22" s="3"/>
      <c r="QLI22" s="3"/>
      <c r="QLJ22" s="15"/>
      <c r="QLK22" s="14"/>
      <c r="QLL22" s="4"/>
      <c r="QLM22" s="3"/>
      <c r="QLN22" s="3"/>
      <c r="QLO22" s="15"/>
      <c r="QLP22" s="14"/>
      <c r="QLQ22" s="4"/>
      <c r="QLR22" s="3"/>
      <c r="QLS22" s="3"/>
      <c r="QLT22" s="15"/>
      <c r="QLU22" s="14"/>
      <c r="QLV22" s="4"/>
      <c r="QLW22" s="3"/>
      <c r="QLX22" s="3"/>
      <c r="QLY22" s="15"/>
      <c r="QLZ22" s="14"/>
      <c r="QMA22" s="4"/>
      <c r="QMB22" s="3"/>
      <c r="QMC22" s="3"/>
      <c r="QMD22" s="15"/>
      <c r="QME22" s="14"/>
      <c r="QMF22" s="4"/>
      <c r="QMG22" s="3"/>
      <c r="QMH22" s="3"/>
      <c r="QMI22" s="15"/>
      <c r="QMJ22" s="14"/>
      <c r="QMK22" s="4"/>
      <c r="QML22" s="3"/>
      <c r="QMM22" s="3"/>
      <c r="QMN22" s="15"/>
      <c r="QMO22" s="14"/>
      <c r="QMP22" s="4"/>
      <c r="QMQ22" s="3"/>
      <c r="QMR22" s="3"/>
      <c r="QMS22" s="15"/>
      <c r="QMT22" s="14"/>
      <c r="QMU22" s="4"/>
      <c r="QMV22" s="3"/>
      <c r="QMW22" s="3"/>
      <c r="QMX22" s="15"/>
      <c r="QMY22" s="14"/>
      <c r="QMZ22" s="4"/>
      <c r="QNA22" s="3"/>
      <c r="QNB22" s="3"/>
      <c r="QNC22" s="15"/>
      <c r="QND22" s="14"/>
      <c r="QNE22" s="4"/>
      <c r="QNF22" s="3"/>
      <c r="QNG22" s="3"/>
      <c r="QNH22" s="15"/>
      <c r="QNI22" s="14"/>
      <c r="QNJ22" s="4"/>
      <c r="QNK22" s="3"/>
      <c r="QNL22" s="3"/>
      <c r="QNM22" s="15"/>
      <c r="QNN22" s="14"/>
      <c r="QNO22" s="4"/>
      <c r="QNP22" s="3"/>
      <c r="QNQ22" s="3"/>
      <c r="QNR22" s="15"/>
      <c r="QNS22" s="14"/>
      <c r="QNT22" s="4"/>
      <c r="QNU22" s="3"/>
      <c r="QNV22" s="3"/>
      <c r="QNW22" s="15"/>
      <c r="QNX22" s="14"/>
      <c r="QNY22" s="4"/>
      <c r="QNZ22" s="3"/>
      <c r="QOA22" s="3"/>
      <c r="QOB22" s="15"/>
      <c r="QOC22" s="14"/>
      <c r="QOD22" s="4"/>
      <c r="QOE22" s="3"/>
      <c r="QOF22" s="3"/>
      <c r="QOG22" s="15"/>
      <c r="QOH22" s="14"/>
      <c r="QOI22" s="4"/>
      <c r="QOJ22" s="3"/>
      <c r="QOK22" s="3"/>
      <c r="QOL22" s="15"/>
      <c r="QOM22" s="14"/>
      <c r="QON22" s="4"/>
      <c r="QOO22" s="3"/>
      <c r="QOP22" s="3"/>
      <c r="QOQ22" s="15"/>
      <c r="QOR22" s="14"/>
      <c r="QOS22" s="4"/>
      <c r="QOT22" s="3"/>
      <c r="QOU22" s="3"/>
      <c r="QOV22" s="15"/>
      <c r="QOW22" s="14"/>
      <c r="QOX22" s="4"/>
      <c r="QOY22" s="3"/>
      <c r="QOZ22" s="3"/>
      <c r="QPA22" s="15"/>
      <c r="QPB22" s="14"/>
      <c r="QPC22" s="4"/>
      <c r="QPD22" s="3"/>
      <c r="QPE22" s="3"/>
      <c r="QPF22" s="15"/>
      <c r="QPG22" s="14"/>
      <c r="QPH22" s="4"/>
      <c r="QPI22" s="3"/>
      <c r="QPJ22" s="3"/>
      <c r="QPK22" s="15"/>
      <c r="QPL22" s="14"/>
      <c r="QPM22" s="4"/>
      <c r="QPN22" s="3"/>
      <c r="QPO22" s="3"/>
      <c r="QPP22" s="15"/>
      <c r="QPQ22" s="14"/>
      <c r="QPR22" s="4"/>
      <c r="QPS22" s="3"/>
      <c r="QPT22" s="3"/>
      <c r="QPU22" s="15"/>
      <c r="QPV22" s="14"/>
      <c r="QPW22" s="4"/>
      <c r="QPX22" s="3"/>
      <c r="QPY22" s="3"/>
      <c r="QPZ22" s="15"/>
      <c r="QQA22" s="14"/>
      <c r="QQB22" s="4"/>
      <c r="QQC22" s="3"/>
      <c r="QQD22" s="3"/>
      <c r="QQE22" s="15"/>
      <c r="QQF22" s="14"/>
      <c r="QQG22" s="4"/>
      <c r="QQH22" s="3"/>
      <c r="QQI22" s="3"/>
      <c r="QQJ22" s="15"/>
      <c r="QQK22" s="14"/>
      <c r="QQL22" s="4"/>
      <c r="QQM22" s="3"/>
      <c r="QQN22" s="3"/>
      <c r="QQO22" s="15"/>
      <c r="QQP22" s="14"/>
      <c r="QQQ22" s="4"/>
      <c r="QQR22" s="3"/>
      <c r="QQS22" s="3"/>
      <c r="QQT22" s="15"/>
      <c r="QQU22" s="14"/>
      <c r="QQV22" s="4"/>
      <c r="QQW22" s="3"/>
      <c r="QQX22" s="3"/>
      <c r="QQY22" s="15"/>
      <c r="QQZ22" s="14"/>
      <c r="QRA22" s="4"/>
      <c r="QRB22" s="3"/>
      <c r="QRC22" s="3"/>
      <c r="QRD22" s="15"/>
      <c r="QRE22" s="14"/>
      <c r="QRF22" s="4"/>
      <c r="QRG22" s="3"/>
      <c r="QRH22" s="3"/>
      <c r="QRI22" s="15"/>
      <c r="QRJ22" s="14"/>
      <c r="QRK22" s="4"/>
      <c r="QRL22" s="3"/>
      <c r="QRM22" s="3"/>
      <c r="QRN22" s="15"/>
      <c r="QRO22" s="14"/>
      <c r="QRP22" s="4"/>
      <c r="QRQ22" s="3"/>
      <c r="QRR22" s="3"/>
      <c r="QRS22" s="15"/>
      <c r="QRT22" s="14"/>
      <c r="QRU22" s="4"/>
      <c r="QRV22" s="3"/>
      <c r="QRW22" s="3"/>
      <c r="QRX22" s="15"/>
      <c r="QRY22" s="14"/>
      <c r="QRZ22" s="4"/>
      <c r="QSA22" s="3"/>
      <c r="QSB22" s="3"/>
      <c r="QSC22" s="15"/>
      <c r="QSD22" s="14"/>
      <c r="QSE22" s="4"/>
      <c r="QSF22" s="3"/>
      <c r="QSG22" s="3"/>
      <c r="QSH22" s="15"/>
      <c r="QSI22" s="14"/>
      <c r="QSJ22" s="4"/>
      <c r="QSK22" s="3"/>
      <c r="QSL22" s="3"/>
      <c r="QSM22" s="15"/>
      <c r="QSN22" s="14"/>
      <c r="QSO22" s="4"/>
      <c r="QSP22" s="3"/>
      <c r="QSQ22" s="3"/>
      <c r="QSR22" s="15"/>
      <c r="QSS22" s="14"/>
      <c r="QST22" s="4"/>
      <c r="QSU22" s="3"/>
      <c r="QSV22" s="3"/>
      <c r="QSW22" s="15"/>
      <c r="QSX22" s="14"/>
      <c r="QSY22" s="4"/>
      <c r="QSZ22" s="3"/>
      <c r="QTA22" s="3"/>
      <c r="QTB22" s="15"/>
      <c r="QTC22" s="14"/>
      <c r="QTD22" s="4"/>
      <c r="QTE22" s="3"/>
      <c r="QTF22" s="3"/>
      <c r="QTG22" s="15"/>
      <c r="QTH22" s="14"/>
      <c r="QTI22" s="4"/>
      <c r="QTJ22" s="3"/>
      <c r="QTK22" s="3"/>
      <c r="QTL22" s="15"/>
      <c r="QTM22" s="14"/>
      <c r="QTN22" s="4"/>
      <c r="QTO22" s="3"/>
      <c r="QTP22" s="3"/>
      <c r="QTQ22" s="15"/>
      <c r="QTR22" s="14"/>
      <c r="QTS22" s="4"/>
      <c r="QTT22" s="3"/>
      <c r="QTU22" s="3"/>
      <c r="QTV22" s="15"/>
      <c r="QTW22" s="14"/>
      <c r="QTX22" s="4"/>
      <c r="QTY22" s="3"/>
      <c r="QTZ22" s="3"/>
      <c r="QUA22" s="15"/>
      <c r="QUB22" s="14"/>
      <c r="QUC22" s="4"/>
      <c r="QUD22" s="3"/>
      <c r="QUE22" s="3"/>
      <c r="QUF22" s="15"/>
      <c r="QUG22" s="14"/>
      <c r="QUH22" s="4"/>
      <c r="QUI22" s="3"/>
      <c r="QUJ22" s="3"/>
      <c r="QUK22" s="15"/>
      <c r="QUL22" s="14"/>
      <c r="QUM22" s="4"/>
      <c r="QUN22" s="3"/>
      <c r="QUO22" s="3"/>
      <c r="QUP22" s="15"/>
      <c r="QUQ22" s="14"/>
      <c r="QUR22" s="4"/>
      <c r="QUS22" s="3"/>
      <c r="QUT22" s="3"/>
      <c r="QUU22" s="15"/>
      <c r="QUV22" s="14"/>
      <c r="QUW22" s="4"/>
      <c r="QUX22" s="3"/>
      <c r="QUY22" s="3"/>
      <c r="QUZ22" s="15"/>
      <c r="QVA22" s="14"/>
      <c r="QVB22" s="4"/>
      <c r="QVC22" s="3"/>
      <c r="QVD22" s="3"/>
      <c r="QVE22" s="15"/>
      <c r="QVF22" s="14"/>
      <c r="QVG22" s="4"/>
      <c r="QVH22" s="3"/>
      <c r="QVI22" s="3"/>
      <c r="QVJ22" s="15"/>
      <c r="QVK22" s="14"/>
      <c r="QVL22" s="4"/>
      <c r="QVM22" s="3"/>
      <c r="QVN22" s="3"/>
      <c r="QVO22" s="15"/>
      <c r="QVP22" s="14"/>
      <c r="QVQ22" s="4"/>
      <c r="QVR22" s="3"/>
      <c r="QVS22" s="3"/>
      <c r="QVT22" s="15"/>
      <c r="QVU22" s="14"/>
      <c r="QVV22" s="4"/>
      <c r="QVW22" s="3"/>
      <c r="QVX22" s="3"/>
      <c r="QVY22" s="15"/>
      <c r="QVZ22" s="14"/>
      <c r="QWA22" s="4"/>
      <c r="QWB22" s="3"/>
      <c r="QWC22" s="3"/>
      <c r="QWD22" s="15"/>
      <c r="QWE22" s="14"/>
      <c r="QWF22" s="4"/>
      <c r="QWG22" s="3"/>
      <c r="QWH22" s="3"/>
      <c r="QWI22" s="15"/>
      <c r="QWJ22" s="14"/>
      <c r="QWK22" s="4"/>
      <c r="QWL22" s="3"/>
      <c r="QWM22" s="3"/>
      <c r="QWN22" s="15"/>
      <c r="QWO22" s="14"/>
      <c r="QWP22" s="4"/>
      <c r="QWQ22" s="3"/>
      <c r="QWR22" s="3"/>
      <c r="QWS22" s="15"/>
      <c r="QWT22" s="14"/>
      <c r="QWU22" s="4"/>
      <c r="QWV22" s="3"/>
      <c r="QWW22" s="3"/>
      <c r="QWX22" s="15"/>
      <c r="QWY22" s="14"/>
      <c r="QWZ22" s="4"/>
      <c r="QXA22" s="3"/>
      <c r="QXB22" s="3"/>
      <c r="QXC22" s="15"/>
      <c r="QXD22" s="14"/>
      <c r="QXE22" s="4"/>
      <c r="QXF22" s="3"/>
      <c r="QXG22" s="3"/>
      <c r="QXH22" s="15"/>
      <c r="QXI22" s="14"/>
      <c r="QXJ22" s="4"/>
      <c r="QXK22" s="3"/>
      <c r="QXL22" s="3"/>
      <c r="QXM22" s="15"/>
      <c r="QXN22" s="14"/>
      <c r="QXO22" s="4"/>
      <c r="QXP22" s="3"/>
      <c r="QXQ22" s="3"/>
      <c r="QXR22" s="15"/>
      <c r="QXS22" s="14"/>
      <c r="QXT22" s="4"/>
      <c r="QXU22" s="3"/>
      <c r="QXV22" s="3"/>
      <c r="QXW22" s="15"/>
      <c r="QXX22" s="14"/>
      <c r="QXY22" s="4"/>
      <c r="QXZ22" s="3"/>
      <c r="QYA22" s="3"/>
      <c r="QYB22" s="15"/>
      <c r="QYC22" s="14"/>
      <c r="QYD22" s="4"/>
      <c r="QYE22" s="3"/>
      <c r="QYF22" s="3"/>
      <c r="QYG22" s="15"/>
      <c r="QYH22" s="14"/>
      <c r="QYI22" s="4"/>
      <c r="QYJ22" s="3"/>
      <c r="QYK22" s="3"/>
      <c r="QYL22" s="15"/>
      <c r="QYM22" s="14"/>
      <c r="QYN22" s="4"/>
      <c r="QYO22" s="3"/>
      <c r="QYP22" s="3"/>
      <c r="QYQ22" s="15"/>
      <c r="QYR22" s="14"/>
      <c r="QYS22" s="4"/>
      <c r="QYT22" s="3"/>
      <c r="QYU22" s="3"/>
      <c r="QYV22" s="15"/>
      <c r="QYW22" s="14"/>
      <c r="QYX22" s="4"/>
      <c r="QYY22" s="3"/>
      <c r="QYZ22" s="3"/>
      <c r="QZA22" s="15"/>
      <c r="QZB22" s="14"/>
      <c r="QZC22" s="4"/>
      <c r="QZD22" s="3"/>
      <c r="QZE22" s="3"/>
      <c r="QZF22" s="15"/>
      <c r="QZG22" s="14"/>
      <c r="QZH22" s="4"/>
      <c r="QZI22" s="3"/>
      <c r="QZJ22" s="3"/>
      <c r="QZK22" s="15"/>
      <c r="QZL22" s="14"/>
      <c r="QZM22" s="4"/>
      <c r="QZN22" s="3"/>
      <c r="QZO22" s="3"/>
      <c r="QZP22" s="15"/>
      <c r="QZQ22" s="14"/>
      <c r="QZR22" s="4"/>
      <c r="QZS22" s="3"/>
      <c r="QZT22" s="3"/>
      <c r="QZU22" s="15"/>
      <c r="QZV22" s="14"/>
      <c r="QZW22" s="4"/>
      <c r="QZX22" s="3"/>
      <c r="QZY22" s="3"/>
      <c r="QZZ22" s="15"/>
      <c r="RAA22" s="14"/>
      <c r="RAB22" s="4"/>
      <c r="RAC22" s="3"/>
      <c r="RAD22" s="3"/>
      <c r="RAE22" s="15"/>
      <c r="RAF22" s="14"/>
      <c r="RAG22" s="4"/>
      <c r="RAH22" s="3"/>
      <c r="RAI22" s="3"/>
      <c r="RAJ22" s="15"/>
      <c r="RAK22" s="14"/>
      <c r="RAL22" s="4"/>
      <c r="RAM22" s="3"/>
      <c r="RAN22" s="3"/>
      <c r="RAO22" s="15"/>
      <c r="RAP22" s="14"/>
      <c r="RAQ22" s="4"/>
      <c r="RAR22" s="3"/>
      <c r="RAS22" s="3"/>
      <c r="RAT22" s="15"/>
      <c r="RAU22" s="14"/>
      <c r="RAV22" s="4"/>
      <c r="RAW22" s="3"/>
      <c r="RAX22" s="3"/>
      <c r="RAY22" s="15"/>
      <c r="RAZ22" s="14"/>
      <c r="RBA22" s="4"/>
      <c r="RBB22" s="3"/>
      <c r="RBC22" s="3"/>
      <c r="RBD22" s="15"/>
      <c r="RBE22" s="14"/>
      <c r="RBF22" s="4"/>
      <c r="RBG22" s="3"/>
      <c r="RBH22" s="3"/>
      <c r="RBI22" s="15"/>
      <c r="RBJ22" s="14"/>
      <c r="RBK22" s="4"/>
      <c r="RBL22" s="3"/>
      <c r="RBM22" s="3"/>
      <c r="RBN22" s="15"/>
      <c r="RBO22" s="14"/>
      <c r="RBP22" s="4"/>
      <c r="RBQ22" s="3"/>
      <c r="RBR22" s="3"/>
      <c r="RBS22" s="15"/>
      <c r="RBT22" s="14"/>
      <c r="RBU22" s="4"/>
      <c r="RBV22" s="3"/>
      <c r="RBW22" s="3"/>
      <c r="RBX22" s="15"/>
      <c r="RBY22" s="14"/>
      <c r="RBZ22" s="4"/>
      <c r="RCA22" s="3"/>
      <c r="RCB22" s="3"/>
      <c r="RCC22" s="15"/>
      <c r="RCD22" s="14"/>
      <c r="RCE22" s="4"/>
      <c r="RCF22" s="3"/>
      <c r="RCG22" s="3"/>
      <c r="RCH22" s="15"/>
      <c r="RCI22" s="14"/>
      <c r="RCJ22" s="4"/>
      <c r="RCK22" s="3"/>
      <c r="RCL22" s="3"/>
      <c r="RCM22" s="15"/>
      <c r="RCN22" s="14"/>
      <c r="RCO22" s="4"/>
      <c r="RCP22" s="3"/>
      <c r="RCQ22" s="3"/>
      <c r="RCR22" s="15"/>
      <c r="RCS22" s="14"/>
      <c r="RCT22" s="4"/>
      <c r="RCU22" s="3"/>
      <c r="RCV22" s="3"/>
      <c r="RCW22" s="15"/>
      <c r="RCX22" s="14"/>
      <c r="RCY22" s="4"/>
      <c r="RCZ22" s="3"/>
      <c r="RDA22" s="3"/>
      <c r="RDB22" s="15"/>
      <c r="RDC22" s="14"/>
      <c r="RDD22" s="4"/>
      <c r="RDE22" s="3"/>
      <c r="RDF22" s="3"/>
      <c r="RDG22" s="15"/>
      <c r="RDH22" s="14"/>
      <c r="RDI22" s="4"/>
      <c r="RDJ22" s="3"/>
      <c r="RDK22" s="3"/>
      <c r="RDL22" s="15"/>
      <c r="RDM22" s="14"/>
      <c r="RDN22" s="4"/>
      <c r="RDO22" s="3"/>
      <c r="RDP22" s="3"/>
      <c r="RDQ22" s="15"/>
      <c r="RDR22" s="14"/>
      <c r="RDS22" s="4"/>
      <c r="RDT22" s="3"/>
      <c r="RDU22" s="3"/>
      <c r="RDV22" s="15"/>
      <c r="RDW22" s="14"/>
      <c r="RDX22" s="4"/>
      <c r="RDY22" s="3"/>
      <c r="RDZ22" s="3"/>
      <c r="REA22" s="15"/>
      <c r="REB22" s="14"/>
      <c r="REC22" s="4"/>
      <c r="RED22" s="3"/>
      <c r="REE22" s="3"/>
      <c r="REF22" s="15"/>
      <c r="REG22" s="14"/>
      <c r="REH22" s="4"/>
      <c r="REI22" s="3"/>
      <c r="REJ22" s="3"/>
      <c r="REK22" s="15"/>
      <c r="REL22" s="14"/>
      <c r="REM22" s="4"/>
      <c r="REN22" s="3"/>
      <c r="REO22" s="3"/>
      <c r="REP22" s="15"/>
      <c r="REQ22" s="14"/>
      <c r="RER22" s="4"/>
      <c r="RES22" s="3"/>
      <c r="RET22" s="3"/>
      <c r="REU22" s="15"/>
      <c r="REV22" s="14"/>
      <c r="REW22" s="4"/>
      <c r="REX22" s="3"/>
      <c r="REY22" s="3"/>
      <c r="REZ22" s="15"/>
      <c r="RFA22" s="14"/>
      <c r="RFB22" s="4"/>
      <c r="RFC22" s="3"/>
      <c r="RFD22" s="3"/>
      <c r="RFE22" s="15"/>
      <c r="RFF22" s="14"/>
      <c r="RFG22" s="4"/>
      <c r="RFH22" s="3"/>
      <c r="RFI22" s="3"/>
      <c r="RFJ22" s="15"/>
      <c r="RFK22" s="14"/>
      <c r="RFL22" s="4"/>
      <c r="RFM22" s="3"/>
      <c r="RFN22" s="3"/>
      <c r="RFO22" s="15"/>
      <c r="RFP22" s="14"/>
      <c r="RFQ22" s="4"/>
      <c r="RFR22" s="3"/>
      <c r="RFS22" s="3"/>
      <c r="RFT22" s="15"/>
      <c r="RFU22" s="14"/>
      <c r="RFV22" s="4"/>
      <c r="RFW22" s="3"/>
      <c r="RFX22" s="3"/>
      <c r="RFY22" s="15"/>
      <c r="RFZ22" s="14"/>
      <c r="RGA22" s="4"/>
      <c r="RGB22" s="3"/>
      <c r="RGC22" s="3"/>
      <c r="RGD22" s="15"/>
      <c r="RGE22" s="14"/>
      <c r="RGF22" s="4"/>
      <c r="RGG22" s="3"/>
      <c r="RGH22" s="3"/>
      <c r="RGI22" s="15"/>
      <c r="RGJ22" s="14"/>
      <c r="RGK22" s="4"/>
      <c r="RGL22" s="3"/>
      <c r="RGM22" s="3"/>
      <c r="RGN22" s="15"/>
      <c r="RGO22" s="14"/>
      <c r="RGP22" s="4"/>
      <c r="RGQ22" s="3"/>
      <c r="RGR22" s="3"/>
      <c r="RGS22" s="15"/>
      <c r="RGT22" s="14"/>
      <c r="RGU22" s="4"/>
      <c r="RGV22" s="3"/>
      <c r="RGW22" s="3"/>
      <c r="RGX22" s="15"/>
      <c r="RGY22" s="14"/>
      <c r="RGZ22" s="4"/>
      <c r="RHA22" s="3"/>
      <c r="RHB22" s="3"/>
      <c r="RHC22" s="15"/>
      <c r="RHD22" s="14"/>
      <c r="RHE22" s="4"/>
      <c r="RHF22" s="3"/>
      <c r="RHG22" s="3"/>
      <c r="RHH22" s="15"/>
      <c r="RHI22" s="14"/>
      <c r="RHJ22" s="4"/>
      <c r="RHK22" s="3"/>
      <c r="RHL22" s="3"/>
      <c r="RHM22" s="15"/>
      <c r="RHN22" s="14"/>
      <c r="RHO22" s="4"/>
      <c r="RHP22" s="3"/>
      <c r="RHQ22" s="3"/>
      <c r="RHR22" s="15"/>
      <c r="RHS22" s="14"/>
      <c r="RHT22" s="4"/>
      <c r="RHU22" s="3"/>
      <c r="RHV22" s="3"/>
      <c r="RHW22" s="15"/>
      <c r="RHX22" s="14"/>
      <c r="RHY22" s="4"/>
      <c r="RHZ22" s="3"/>
      <c r="RIA22" s="3"/>
      <c r="RIB22" s="15"/>
      <c r="RIC22" s="14"/>
      <c r="RID22" s="4"/>
      <c r="RIE22" s="3"/>
      <c r="RIF22" s="3"/>
      <c r="RIG22" s="15"/>
      <c r="RIH22" s="14"/>
      <c r="RII22" s="4"/>
      <c r="RIJ22" s="3"/>
      <c r="RIK22" s="3"/>
      <c r="RIL22" s="15"/>
      <c r="RIM22" s="14"/>
      <c r="RIN22" s="4"/>
      <c r="RIO22" s="3"/>
      <c r="RIP22" s="3"/>
      <c r="RIQ22" s="15"/>
      <c r="RIR22" s="14"/>
      <c r="RIS22" s="4"/>
      <c r="RIT22" s="3"/>
      <c r="RIU22" s="3"/>
      <c r="RIV22" s="15"/>
      <c r="RIW22" s="14"/>
      <c r="RIX22" s="4"/>
      <c r="RIY22" s="3"/>
      <c r="RIZ22" s="3"/>
      <c r="RJA22" s="15"/>
      <c r="RJB22" s="14"/>
      <c r="RJC22" s="4"/>
      <c r="RJD22" s="3"/>
      <c r="RJE22" s="3"/>
      <c r="RJF22" s="15"/>
      <c r="RJG22" s="14"/>
      <c r="RJH22" s="4"/>
      <c r="RJI22" s="3"/>
      <c r="RJJ22" s="3"/>
      <c r="RJK22" s="15"/>
      <c r="RJL22" s="14"/>
      <c r="RJM22" s="4"/>
      <c r="RJN22" s="3"/>
      <c r="RJO22" s="3"/>
      <c r="RJP22" s="15"/>
      <c r="RJQ22" s="14"/>
      <c r="RJR22" s="4"/>
      <c r="RJS22" s="3"/>
      <c r="RJT22" s="3"/>
      <c r="RJU22" s="15"/>
      <c r="RJV22" s="14"/>
      <c r="RJW22" s="4"/>
      <c r="RJX22" s="3"/>
      <c r="RJY22" s="3"/>
      <c r="RJZ22" s="15"/>
      <c r="RKA22" s="14"/>
      <c r="RKB22" s="4"/>
      <c r="RKC22" s="3"/>
      <c r="RKD22" s="3"/>
      <c r="RKE22" s="15"/>
      <c r="RKF22" s="14"/>
      <c r="RKG22" s="4"/>
      <c r="RKH22" s="3"/>
      <c r="RKI22" s="3"/>
      <c r="RKJ22" s="15"/>
      <c r="RKK22" s="14"/>
      <c r="RKL22" s="4"/>
      <c r="RKM22" s="3"/>
      <c r="RKN22" s="3"/>
      <c r="RKO22" s="15"/>
      <c r="RKP22" s="14"/>
      <c r="RKQ22" s="4"/>
      <c r="RKR22" s="3"/>
      <c r="RKS22" s="3"/>
      <c r="RKT22" s="15"/>
      <c r="RKU22" s="14"/>
      <c r="RKV22" s="4"/>
      <c r="RKW22" s="3"/>
      <c r="RKX22" s="3"/>
      <c r="RKY22" s="15"/>
      <c r="RKZ22" s="14"/>
      <c r="RLA22" s="4"/>
      <c r="RLB22" s="3"/>
      <c r="RLC22" s="3"/>
      <c r="RLD22" s="15"/>
      <c r="RLE22" s="14"/>
      <c r="RLF22" s="4"/>
      <c r="RLG22" s="3"/>
      <c r="RLH22" s="3"/>
      <c r="RLI22" s="15"/>
      <c r="RLJ22" s="14"/>
      <c r="RLK22" s="4"/>
      <c r="RLL22" s="3"/>
      <c r="RLM22" s="3"/>
      <c r="RLN22" s="15"/>
      <c r="RLO22" s="14"/>
      <c r="RLP22" s="4"/>
      <c r="RLQ22" s="3"/>
      <c r="RLR22" s="3"/>
      <c r="RLS22" s="15"/>
      <c r="RLT22" s="14"/>
      <c r="RLU22" s="4"/>
      <c r="RLV22" s="3"/>
      <c r="RLW22" s="3"/>
      <c r="RLX22" s="15"/>
      <c r="RLY22" s="14"/>
      <c r="RLZ22" s="4"/>
      <c r="RMA22" s="3"/>
      <c r="RMB22" s="3"/>
      <c r="RMC22" s="15"/>
      <c r="RMD22" s="14"/>
      <c r="RME22" s="4"/>
      <c r="RMF22" s="3"/>
      <c r="RMG22" s="3"/>
      <c r="RMH22" s="15"/>
      <c r="RMI22" s="14"/>
      <c r="RMJ22" s="4"/>
      <c r="RMK22" s="3"/>
      <c r="RML22" s="3"/>
      <c r="RMM22" s="15"/>
      <c r="RMN22" s="14"/>
      <c r="RMO22" s="4"/>
      <c r="RMP22" s="3"/>
      <c r="RMQ22" s="3"/>
      <c r="RMR22" s="15"/>
      <c r="RMS22" s="14"/>
      <c r="RMT22" s="4"/>
      <c r="RMU22" s="3"/>
      <c r="RMV22" s="3"/>
      <c r="RMW22" s="15"/>
      <c r="RMX22" s="14"/>
      <c r="RMY22" s="4"/>
      <c r="RMZ22" s="3"/>
      <c r="RNA22" s="3"/>
      <c r="RNB22" s="15"/>
      <c r="RNC22" s="14"/>
      <c r="RND22" s="4"/>
      <c r="RNE22" s="3"/>
      <c r="RNF22" s="3"/>
      <c r="RNG22" s="15"/>
      <c r="RNH22" s="14"/>
      <c r="RNI22" s="4"/>
      <c r="RNJ22" s="3"/>
      <c r="RNK22" s="3"/>
      <c r="RNL22" s="15"/>
      <c r="RNM22" s="14"/>
      <c r="RNN22" s="4"/>
      <c r="RNO22" s="3"/>
      <c r="RNP22" s="3"/>
      <c r="RNQ22" s="15"/>
      <c r="RNR22" s="14"/>
      <c r="RNS22" s="4"/>
      <c r="RNT22" s="3"/>
      <c r="RNU22" s="3"/>
      <c r="RNV22" s="15"/>
      <c r="RNW22" s="14"/>
      <c r="RNX22" s="4"/>
      <c r="RNY22" s="3"/>
      <c r="RNZ22" s="3"/>
      <c r="ROA22" s="15"/>
      <c r="ROB22" s="14"/>
      <c r="ROC22" s="4"/>
      <c r="ROD22" s="3"/>
      <c r="ROE22" s="3"/>
      <c r="ROF22" s="15"/>
      <c r="ROG22" s="14"/>
      <c r="ROH22" s="4"/>
      <c r="ROI22" s="3"/>
      <c r="ROJ22" s="3"/>
      <c r="ROK22" s="15"/>
      <c r="ROL22" s="14"/>
      <c r="ROM22" s="4"/>
      <c r="RON22" s="3"/>
      <c r="ROO22" s="3"/>
      <c r="ROP22" s="15"/>
      <c r="ROQ22" s="14"/>
      <c r="ROR22" s="4"/>
      <c r="ROS22" s="3"/>
      <c r="ROT22" s="3"/>
      <c r="ROU22" s="15"/>
      <c r="ROV22" s="14"/>
      <c r="ROW22" s="4"/>
      <c r="ROX22" s="3"/>
      <c r="ROY22" s="3"/>
      <c r="ROZ22" s="15"/>
      <c r="RPA22" s="14"/>
      <c r="RPB22" s="4"/>
      <c r="RPC22" s="3"/>
      <c r="RPD22" s="3"/>
      <c r="RPE22" s="15"/>
      <c r="RPF22" s="14"/>
      <c r="RPG22" s="4"/>
      <c r="RPH22" s="3"/>
      <c r="RPI22" s="3"/>
      <c r="RPJ22" s="15"/>
      <c r="RPK22" s="14"/>
      <c r="RPL22" s="4"/>
      <c r="RPM22" s="3"/>
      <c r="RPN22" s="3"/>
      <c r="RPO22" s="15"/>
      <c r="RPP22" s="14"/>
      <c r="RPQ22" s="4"/>
      <c r="RPR22" s="3"/>
      <c r="RPS22" s="3"/>
      <c r="RPT22" s="15"/>
      <c r="RPU22" s="14"/>
      <c r="RPV22" s="4"/>
      <c r="RPW22" s="3"/>
      <c r="RPX22" s="3"/>
      <c r="RPY22" s="15"/>
      <c r="RPZ22" s="14"/>
      <c r="RQA22" s="4"/>
      <c r="RQB22" s="3"/>
      <c r="RQC22" s="3"/>
      <c r="RQD22" s="15"/>
      <c r="RQE22" s="14"/>
      <c r="RQF22" s="4"/>
      <c r="RQG22" s="3"/>
      <c r="RQH22" s="3"/>
      <c r="RQI22" s="15"/>
      <c r="RQJ22" s="14"/>
      <c r="RQK22" s="4"/>
      <c r="RQL22" s="3"/>
      <c r="RQM22" s="3"/>
      <c r="RQN22" s="15"/>
      <c r="RQO22" s="14"/>
      <c r="RQP22" s="4"/>
      <c r="RQQ22" s="3"/>
      <c r="RQR22" s="3"/>
      <c r="RQS22" s="15"/>
      <c r="RQT22" s="14"/>
      <c r="RQU22" s="4"/>
      <c r="RQV22" s="3"/>
      <c r="RQW22" s="3"/>
      <c r="RQX22" s="15"/>
      <c r="RQY22" s="14"/>
      <c r="RQZ22" s="4"/>
      <c r="RRA22" s="3"/>
      <c r="RRB22" s="3"/>
      <c r="RRC22" s="15"/>
      <c r="RRD22" s="14"/>
      <c r="RRE22" s="4"/>
      <c r="RRF22" s="3"/>
      <c r="RRG22" s="3"/>
      <c r="RRH22" s="15"/>
      <c r="RRI22" s="14"/>
      <c r="RRJ22" s="4"/>
      <c r="RRK22" s="3"/>
      <c r="RRL22" s="3"/>
      <c r="RRM22" s="15"/>
      <c r="RRN22" s="14"/>
      <c r="RRO22" s="4"/>
      <c r="RRP22" s="3"/>
      <c r="RRQ22" s="3"/>
      <c r="RRR22" s="15"/>
      <c r="RRS22" s="14"/>
      <c r="RRT22" s="4"/>
      <c r="RRU22" s="3"/>
      <c r="RRV22" s="3"/>
      <c r="RRW22" s="15"/>
      <c r="RRX22" s="14"/>
      <c r="RRY22" s="4"/>
      <c r="RRZ22" s="3"/>
      <c r="RSA22" s="3"/>
      <c r="RSB22" s="15"/>
      <c r="RSC22" s="14"/>
      <c r="RSD22" s="4"/>
      <c r="RSE22" s="3"/>
      <c r="RSF22" s="3"/>
      <c r="RSG22" s="15"/>
      <c r="RSH22" s="14"/>
      <c r="RSI22" s="4"/>
      <c r="RSJ22" s="3"/>
      <c r="RSK22" s="3"/>
      <c r="RSL22" s="15"/>
      <c r="RSM22" s="14"/>
      <c r="RSN22" s="4"/>
      <c r="RSO22" s="3"/>
      <c r="RSP22" s="3"/>
      <c r="RSQ22" s="15"/>
      <c r="RSR22" s="14"/>
      <c r="RSS22" s="4"/>
      <c r="RST22" s="3"/>
      <c r="RSU22" s="3"/>
      <c r="RSV22" s="15"/>
      <c r="RSW22" s="14"/>
      <c r="RSX22" s="4"/>
      <c r="RSY22" s="3"/>
      <c r="RSZ22" s="3"/>
      <c r="RTA22" s="15"/>
      <c r="RTB22" s="14"/>
      <c r="RTC22" s="4"/>
      <c r="RTD22" s="3"/>
      <c r="RTE22" s="3"/>
      <c r="RTF22" s="15"/>
      <c r="RTG22" s="14"/>
      <c r="RTH22" s="4"/>
      <c r="RTI22" s="3"/>
      <c r="RTJ22" s="3"/>
      <c r="RTK22" s="15"/>
      <c r="RTL22" s="14"/>
      <c r="RTM22" s="4"/>
      <c r="RTN22" s="3"/>
      <c r="RTO22" s="3"/>
      <c r="RTP22" s="15"/>
      <c r="RTQ22" s="14"/>
      <c r="RTR22" s="4"/>
      <c r="RTS22" s="3"/>
      <c r="RTT22" s="3"/>
      <c r="RTU22" s="15"/>
      <c r="RTV22" s="14"/>
      <c r="RTW22" s="4"/>
      <c r="RTX22" s="3"/>
      <c r="RTY22" s="3"/>
      <c r="RTZ22" s="15"/>
      <c r="RUA22" s="14"/>
      <c r="RUB22" s="4"/>
      <c r="RUC22" s="3"/>
      <c r="RUD22" s="3"/>
      <c r="RUE22" s="15"/>
      <c r="RUF22" s="14"/>
      <c r="RUG22" s="4"/>
      <c r="RUH22" s="3"/>
      <c r="RUI22" s="3"/>
      <c r="RUJ22" s="15"/>
      <c r="RUK22" s="14"/>
      <c r="RUL22" s="4"/>
      <c r="RUM22" s="3"/>
      <c r="RUN22" s="3"/>
      <c r="RUO22" s="15"/>
      <c r="RUP22" s="14"/>
      <c r="RUQ22" s="4"/>
      <c r="RUR22" s="3"/>
      <c r="RUS22" s="3"/>
      <c r="RUT22" s="15"/>
      <c r="RUU22" s="14"/>
      <c r="RUV22" s="4"/>
      <c r="RUW22" s="3"/>
      <c r="RUX22" s="3"/>
      <c r="RUY22" s="15"/>
      <c r="RUZ22" s="14"/>
      <c r="RVA22" s="4"/>
      <c r="RVB22" s="3"/>
      <c r="RVC22" s="3"/>
      <c r="RVD22" s="15"/>
      <c r="RVE22" s="14"/>
      <c r="RVF22" s="4"/>
      <c r="RVG22" s="3"/>
      <c r="RVH22" s="3"/>
      <c r="RVI22" s="15"/>
      <c r="RVJ22" s="14"/>
      <c r="RVK22" s="4"/>
      <c r="RVL22" s="3"/>
      <c r="RVM22" s="3"/>
      <c r="RVN22" s="15"/>
      <c r="RVO22" s="14"/>
      <c r="RVP22" s="4"/>
      <c r="RVQ22" s="3"/>
      <c r="RVR22" s="3"/>
      <c r="RVS22" s="15"/>
      <c r="RVT22" s="14"/>
      <c r="RVU22" s="4"/>
      <c r="RVV22" s="3"/>
      <c r="RVW22" s="3"/>
      <c r="RVX22" s="15"/>
      <c r="RVY22" s="14"/>
      <c r="RVZ22" s="4"/>
      <c r="RWA22" s="3"/>
      <c r="RWB22" s="3"/>
      <c r="RWC22" s="15"/>
      <c r="RWD22" s="14"/>
      <c r="RWE22" s="4"/>
      <c r="RWF22" s="3"/>
      <c r="RWG22" s="3"/>
      <c r="RWH22" s="15"/>
      <c r="RWI22" s="14"/>
      <c r="RWJ22" s="4"/>
      <c r="RWK22" s="3"/>
      <c r="RWL22" s="3"/>
      <c r="RWM22" s="15"/>
      <c r="RWN22" s="14"/>
      <c r="RWO22" s="4"/>
      <c r="RWP22" s="3"/>
      <c r="RWQ22" s="3"/>
      <c r="RWR22" s="15"/>
      <c r="RWS22" s="14"/>
      <c r="RWT22" s="4"/>
      <c r="RWU22" s="3"/>
      <c r="RWV22" s="3"/>
      <c r="RWW22" s="15"/>
      <c r="RWX22" s="14"/>
      <c r="RWY22" s="4"/>
      <c r="RWZ22" s="3"/>
      <c r="RXA22" s="3"/>
      <c r="RXB22" s="15"/>
      <c r="RXC22" s="14"/>
      <c r="RXD22" s="4"/>
      <c r="RXE22" s="3"/>
      <c r="RXF22" s="3"/>
      <c r="RXG22" s="15"/>
      <c r="RXH22" s="14"/>
      <c r="RXI22" s="4"/>
      <c r="RXJ22" s="3"/>
      <c r="RXK22" s="3"/>
      <c r="RXL22" s="15"/>
      <c r="RXM22" s="14"/>
      <c r="RXN22" s="4"/>
      <c r="RXO22" s="3"/>
      <c r="RXP22" s="3"/>
      <c r="RXQ22" s="15"/>
      <c r="RXR22" s="14"/>
      <c r="RXS22" s="4"/>
      <c r="RXT22" s="3"/>
      <c r="RXU22" s="3"/>
      <c r="RXV22" s="15"/>
      <c r="RXW22" s="14"/>
      <c r="RXX22" s="4"/>
      <c r="RXY22" s="3"/>
      <c r="RXZ22" s="3"/>
      <c r="RYA22" s="15"/>
      <c r="RYB22" s="14"/>
      <c r="RYC22" s="4"/>
      <c r="RYD22" s="3"/>
      <c r="RYE22" s="3"/>
      <c r="RYF22" s="15"/>
      <c r="RYG22" s="14"/>
      <c r="RYH22" s="4"/>
      <c r="RYI22" s="3"/>
      <c r="RYJ22" s="3"/>
      <c r="RYK22" s="15"/>
      <c r="RYL22" s="14"/>
      <c r="RYM22" s="4"/>
      <c r="RYN22" s="3"/>
      <c r="RYO22" s="3"/>
      <c r="RYP22" s="15"/>
      <c r="RYQ22" s="14"/>
      <c r="RYR22" s="4"/>
      <c r="RYS22" s="3"/>
      <c r="RYT22" s="3"/>
      <c r="RYU22" s="15"/>
      <c r="RYV22" s="14"/>
      <c r="RYW22" s="4"/>
      <c r="RYX22" s="3"/>
      <c r="RYY22" s="3"/>
      <c r="RYZ22" s="15"/>
      <c r="RZA22" s="14"/>
      <c r="RZB22" s="4"/>
      <c r="RZC22" s="3"/>
      <c r="RZD22" s="3"/>
      <c r="RZE22" s="15"/>
      <c r="RZF22" s="14"/>
      <c r="RZG22" s="4"/>
      <c r="RZH22" s="3"/>
      <c r="RZI22" s="3"/>
      <c r="RZJ22" s="15"/>
      <c r="RZK22" s="14"/>
      <c r="RZL22" s="4"/>
      <c r="RZM22" s="3"/>
      <c r="RZN22" s="3"/>
      <c r="RZO22" s="15"/>
      <c r="RZP22" s="14"/>
      <c r="RZQ22" s="4"/>
      <c r="RZR22" s="3"/>
      <c r="RZS22" s="3"/>
      <c r="RZT22" s="15"/>
      <c r="RZU22" s="14"/>
      <c r="RZV22" s="4"/>
      <c r="RZW22" s="3"/>
      <c r="RZX22" s="3"/>
      <c r="RZY22" s="15"/>
      <c r="RZZ22" s="14"/>
      <c r="SAA22" s="4"/>
      <c r="SAB22" s="3"/>
      <c r="SAC22" s="3"/>
      <c r="SAD22" s="15"/>
      <c r="SAE22" s="14"/>
      <c r="SAF22" s="4"/>
      <c r="SAG22" s="3"/>
      <c r="SAH22" s="3"/>
      <c r="SAI22" s="15"/>
      <c r="SAJ22" s="14"/>
      <c r="SAK22" s="4"/>
      <c r="SAL22" s="3"/>
      <c r="SAM22" s="3"/>
      <c r="SAN22" s="15"/>
      <c r="SAO22" s="14"/>
      <c r="SAP22" s="4"/>
      <c r="SAQ22" s="3"/>
      <c r="SAR22" s="3"/>
      <c r="SAS22" s="15"/>
      <c r="SAT22" s="14"/>
      <c r="SAU22" s="4"/>
      <c r="SAV22" s="3"/>
      <c r="SAW22" s="3"/>
      <c r="SAX22" s="15"/>
      <c r="SAY22" s="14"/>
      <c r="SAZ22" s="4"/>
      <c r="SBA22" s="3"/>
      <c r="SBB22" s="3"/>
      <c r="SBC22" s="15"/>
      <c r="SBD22" s="14"/>
      <c r="SBE22" s="4"/>
      <c r="SBF22" s="3"/>
      <c r="SBG22" s="3"/>
      <c r="SBH22" s="15"/>
      <c r="SBI22" s="14"/>
      <c r="SBJ22" s="4"/>
      <c r="SBK22" s="3"/>
      <c r="SBL22" s="3"/>
      <c r="SBM22" s="15"/>
      <c r="SBN22" s="14"/>
      <c r="SBO22" s="4"/>
      <c r="SBP22" s="3"/>
      <c r="SBQ22" s="3"/>
      <c r="SBR22" s="15"/>
      <c r="SBS22" s="14"/>
      <c r="SBT22" s="4"/>
      <c r="SBU22" s="3"/>
      <c r="SBV22" s="3"/>
      <c r="SBW22" s="15"/>
      <c r="SBX22" s="14"/>
      <c r="SBY22" s="4"/>
      <c r="SBZ22" s="3"/>
      <c r="SCA22" s="3"/>
      <c r="SCB22" s="15"/>
      <c r="SCC22" s="14"/>
      <c r="SCD22" s="4"/>
      <c r="SCE22" s="3"/>
      <c r="SCF22" s="3"/>
      <c r="SCG22" s="15"/>
      <c r="SCH22" s="14"/>
      <c r="SCI22" s="4"/>
      <c r="SCJ22" s="3"/>
      <c r="SCK22" s="3"/>
      <c r="SCL22" s="15"/>
      <c r="SCM22" s="14"/>
      <c r="SCN22" s="4"/>
      <c r="SCO22" s="3"/>
      <c r="SCP22" s="3"/>
      <c r="SCQ22" s="15"/>
      <c r="SCR22" s="14"/>
      <c r="SCS22" s="4"/>
      <c r="SCT22" s="3"/>
      <c r="SCU22" s="3"/>
      <c r="SCV22" s="15"/>
      <c r="SCW22" s="14"/>
      <c r="SCX22" s="4"/>
      <c r="SCY22" s="3"/>
      <c r="SCZ22" s="3"/>
      <c r="SDA22" s="15"/>
      <c r="SDB22" s="14"/>
      <c r="SDC22" s="4"/>
      <c r="SDD22" s="3"/>
      <c r="SDE22" s="3"/>
      <c r="SDF22" s="15"/>
      <c r="SDG22" s="14"/>
      <c r="SDH22" s="4"/>
      <c r="SDI22" s="3"/>
      <c r="SDJ22" s="3"/>
      <c r="SDK22" s="15"/>
      <c r="SDL22" s="14"/>
      <c r="SDM22" s="4"/>
      <c r="SDN22" s="3"/>
      <c r="SDO22" s="3"/>
      <c r="SDP22" s="15"/>
      <c r="SDQ22" s="14"/>
      <c r="SDR22" s="4"/>
      <c r="SDS22" s="3"/>
      <c r="SDT22" s="3"/>
      <c r="SDU22" s="15"/>
      <c r="SDV22" s="14"/>
      <c r="SDW22" s="4"/>
      <c r="SDX22" s="3"/>
      <c r="SDY22" s="3"/>
      <c r="SDZ22" s="15"/>
      <c r="SEA22" s="14"/>
      <c r="SEB22" s="4"/>
      <c r="SEC22" s="3"/>
      <c r="SED22" s="3"/>
      <c r="SEE22" s="15"/>
      <c r="SEF22" s="14"/>
      <c r="SEG22" s="4"/>
      <c r="SEH22" s="3"/>
      <c r="SEI22" s="3"/>
      <c r="SEJ22" s="15"/>
      <c r="SEK22" s="14"/>
      <c r="SEL22" s="4"/>
      <c r="SEM22" s="3"/>
      <c r="SEN22" s="3"/>
      <c r="SEO22" s="15"/>
      <c r="SEP22" s="14"/>
      <c r="SEQ22" s="4"/>
      <c r="SER22" s="3"/>
      <c r="SES22" s="3"/>
      <c r="SET22" s="15"/>
      <c r="SEU22" s="14"/>
      <c r="SEV22" s="4"/>
      <c r="SEW22" s="3"/>
      <c r="SEX22" s="3"/>
      <c r="SEY22" s="15"/>
      <c r="SEZ22" s="14"/>
      <c r="SFA22" s="4"/>
      <c r="SFB22" s="3"/>
      <c r="SFC22" s="3"/>
      <c r="SFD22" s="15"/>
      <c r="SFE22" s="14"/>
      <c r="SFF22" s="4"/>
      <c r="SFG22" s="3"/>
      <c r="SFH22" s="3"/>
      <c r="SFI22" s="15"/>
      <c r="SFJ22" s="14"/>
      <c r="SFK22" s="4"/>
      <c r="SFL22" s="3"/>
      <c r="SFM22" s="3"/>
      <c r="SFN22" s="15"/>
      <c r="SFO22" s="14"/>
      <c r="SFP22" s="4"/>
      <c r="SFQ22" s="3"/>
      <c r="SFR22" s="3"/>
      <c r="SFS22" s="15"/>
      <c r="SFT22" s="14"/>
      <c r="SFU22" s="4"/>
      <c r="SFV22" s="3"/>
      <c r="SFW22" s="3"/>
      <c r="SFX22" s="15"/>
      <c r="SFY22" s="14"/>
      <c r="SFZ22" s="4"/>
      <c r="SGA22" s="3"/>
      <c r="SGB22" s="3"/>
      <c r="SGC22" s="15"/>
      <c r="SGD22" s="14"/>
      <c r="SGE22" s="4"/>
      <c r="SGF22" s="3"/>
      <c r="SGG22" s="3"/>
      <c r="SGH22" s="15"/>
      <c r="SGI22" s="14"/>
      <c r="SGJ22" s="4"/>
      <c r="SGK22" s="3"/>
      <c r="SGL22" s="3"/>
      <c r="SGM22" s="15"/>
      <c r="SGN22" s="14"/>
      <c r="SGO22" s="4"/>
      <c r="SGP22" s="3"/>
      <c r="SGQ22" s="3"/>
      <c r="SGR22" s="15"/>
      <c r="SGS22" s="14"/>
      <c r="SGT22" s="4"/>
      <c r="SGU22" s="3"/>
      <c r="SGV22" s="3"/>
      <c r="SGW22" s="15"/>
      <c r="SGX22" s="14"/>
      <c r="SGY22" s="4"/>
      <c r="SGZ22" s="3"/>
      <c r="SHA22" s="3"/>
      <c r="SHB22" s="15"/>
      <c r="SHC22" s="14"/>
      <c r="SHD22" s="4"/>
      <c r="SHE22" s="3"/>
      <c r="SHF22" s="3"/>
      <c r="SHG22" s="15"/>
      <c r="SHH22" s="14"/>
      <c r="SHI22" s="4"/>
      <c r="SHJ22" s="3"/>
      <c r="SHK22" s="3"/>
      <c r="SHL22" s="15"/>
      <c r="SHM22" s="14"/>
      <c r="SHN22" s="4"/>
      <c r="SHO22" s="3"/>
      <c r="SHP22" s="3"/>
      <c r="SHQ22" s="15"/>
      <c r="SHR22" s="14"/>
      <c r="SHS22" s="4"/>
      <c r="SHT22" s="3"/>
      <c r="SHU22" s="3"/>
      <c r="SHV22" s="15"/>
      <c r="SHW22" s="14"/>
      <c r="SHX22" s="4"/>
      <c r="SHY22" s="3"/>
      <c r="SHZ22" s="3"/>
      <c r="SIA22" s="15"/>
      <c r="SIB22" s="14"/>
      <c r="SIC22" s="4"/>
      <c r="SID22" s="3"/>
      <c r="SIE22" s="3"/>
      <c r="SIF22" s="15"/>
      <c r="SIG22" s="14"/>
      <c r="SIH22" s="4"/>
      <c r="SII22" s="3"/>
      <c r="SIJ22" s="3"/>
      <c r="SIK22" s="15"/>
      <c r="SIL22" s="14"/>
      <c r="SIM22" s="4"/>
      <c r="SIN22" s="3"/>
      <c r="SIO22" s="3"/>
      <c r="SIP22" s="15"/>
      <c r="SIQ22" s="14"/>
      <c r="SIR22" s="4"/>
      <c r="SIS22" s="3"/>
      <c r="SIT22" s="3"/>
      <c r="SIU22" s="15"/>
      <c r="SIV22" s="14"/>
      <c r="SIW22" s="4"/>
      <c r="SIX22" s="3"/>
      <c r="SIY22" s="3"/>
      <c r="SIZ22" s="15"/>
      <c r="SJA22" s="14"/>
      <c r="SJB22" s="4"/>
      <c r="SJC22" s="3"/>
      <c r="SJD22" s="3"/>
      <c r="SJE22" s="15"/>
      <c r="SJF22" s="14"/>
      <c r="SJG22" s="4"/>
      <c r="SJH22" s="3"/>
      <c r="SJI22" s="3"/>
      <c r="SJJ22" s="15"/>
      <c r="SJK22" s="14"/>
      <c r="SJL22" s="4"/>
      <c r="SJM22" s="3"/>
      <c r="SJN22" s="3"/>
      <c r="SJO22" s="15"/>
      <c r="SJP22" s="14"/>
      <c r="SJQ22" s="4"/>
      <c r="SJR22" s="3"/>
      <c r="SJS22" s="3"/>
      <c r="SJT22" s="15"/>
      <c r="SJU22" s="14"/>
      <c r="SJV22" s="4"/>
      <c r="SJW22" s="3"/>
      <c r="SJX22" s="3"/>
      <c r="SJY22" s="15"/>
      <c r="SJZ22" s="14"/>
      <c r="SKA22" s="4"/>
      <c r="SKB22" s="3"/>
      <c r="SKC22" s="3"/>
      <c r="SKD22" s="15"/>
      <c r="SKE22" s="14"/>
      <c r="SKF22" s="4"/>
      <c r="SKG22" s="3"/>
      <c r="SKH22" s="3"/>
      <c r="SKI22" s="15"/>
      <c r="SKJ22" s="14"/>
      <c r="SKK22" s="4"/>
      <c r="SKL22" s="3"/>
      <c r="SKM22" s="3"/>
      <c r="SKN22" s="15"/>
      <c r="SKO22" s="14"/>
      <c r="SKP22" s="4"/>
      <c r="SKQ22" s="3"/>
      <c r="SKR22" s="3"/>
      <c r="SKS22" s="15"/>
      <c r="SKT22" s="14"/>
      <c r="SKU22" s="4"/>
      <c r="SKV22" s="3"/>
      <c r="SKW22" s="3"/>
      <c r="SKX22" s="15"/>
      <c r="SKY22" s="14"/>
      <c r="SKZ22" s="4"/>
      <c r="SLA22" s="3"/>
      <c r="SLB22" s="3"/>
      <c r="SLC22" s="15"/>
      <c r="SLD22" s="14"/>
      <c r="SLE22" s="4"/>
      <c r="SLF22" s="3"/>
      <c r="SLG22" s="3"/>
      <c r="SLH22" s="15"/>
      <c r="SLI22" s="14"/>
      <c r="SLJ22" s="4"/>
      <c r="SLK22" s="3"/>
      <c r="SLL22" s="3"/>
      <c r="SLM22" s="15"/>
      <c r="SLN22" s="14"/>
      <c r="SLO22" s="4"/>
      <c r="SLP22" s="3"/>
      <c r="SLQ22" s="3"/>
      <c r="SLR22" s="15"/>
      <c r="SLS22" s="14"/>
      <c r="SLT22" s="4"/>
      <c r="SLU22" s="3"/>
      <c r="SLV22" s="3"/>
      <c r="SLW22" s="15"/>
      <c r="SLX22" s="14"/>
      <c r="SLY22" s="4"/>
      <c r="SLZ22" s="3"/>
      <c r="SMA22" s="3"/>
      <c r="SMB22" s="15"/>
      <c r="SMC22" s="14"/>
      <c r="SMD22" s="4"/>
      <c r="SME22" s="3"/>
      <c r="SMF22" s="3"/>
      <c r="SMG22" s="15"/>
      <c r="SMH22" s="14"/>
      <c r="SMI22" s="4"/>
      <c r="SMJ22" s="3"/>
      <c r="SMK22" s="3"/>
      <c r="SML22" s="15"/>
      <c r="SMM22" s="14"/>
      <c r="SMN22" s="4"/>
      <c r="SMO22" s="3"/>
      <c r="SMP22" s="3"/>
      <c r="SMQ22" s="15"/>
      <c r="SMR22" s="14"/>
      <c r="SMS22" s="4"/>
      <c r="SMT22" s="3"/>
      <c r="SMU22" s="3"/>
      <c r="SMV22" s="15"/>
      <c r="SMW22" s="14"/>
      <c r="SMX22" s="4"/>
      <c r="SMY22" s="3"/>
      <c r="SMZ22" s="3"/>
      <c r="SNA22" s="15"/>
      <c r="SNB22" s="14"/>
      <c r="SNC22" s="4"/>
      <c r="SND22" s="3"/>
      <c r="SNE22" s="3"/>
      <c r="SNF22" s="15"/>
      <c r="SNG22" s="14"/>
      <c r="SNH22" s="4"/>
      <c r="SNI22" s="3"/>
      <c r="SNJ22" s="3"/>
      <c r="SNK22" s="15"/>
      <c r="SNL22" s="14"/>
      <c r="SNM22" s="4"/>
      <c r="SNN22" s="3"/>
      <c r="SNO22" s="3"/>
      <c r="SNP22" s="15"/>
      <c r="SNQ22" s="14"/>
      <c r="SNR22" s="4"/>
      <c r="SNS22" s="3"/>
      <c r="SNT22" s="3"/>
      <c r="SNU22" s="15"/>
      <c r="SNV22" s="14"/>
      <c r="SNW22" s="4"/>
      <c r="SNX22" s="3"/>
      <c r="SNY22" s="3"/>
      <c r="SNZ22" s="15"/>
      <c r="SOA22" s="14"/>
      <c r="SOB22" s="4"/>
      <c r="SOC22" s="3"/>
      <c r="SOD22" s="3"/>
      <c r="SOE22" s="15"/>
      <c r="SOF22" s="14"/>
      <c r="SOG22" s="4"/>
      <c r="SOH22" s="3"/>
      <c r="SOI22" s="3"/>
      <c r="SOJ22" s="15"/>
      <c r="SOK22" s="14"/>
      <c r="SOL22" s="4"/>
      <c r="SOM22" s="3"/>
      <c r="SON22" s="3"/>
      <c r="SOO22" s="15"/>
      <c r="SOP22" s="14"/>
      <c r="SOQ22" s="4"/>
      <c r="SOR22" s="3"/>
      <c r="SOS22" s="3"/>
      <c r="SOT22" s="15"/>
      <c r="SOU22" s="14"/>
      <c r="SOV22" s="4"/>
      <c r="SOW22" s="3"/>
      <c r="SOX22" s="3"/>
      <c r="SOY22" s="15"/>
      <c r="SOZ22" s="14"/>
      <c r="SPA22" s="4"/>
      <c r="SPB22" s="3"/>
      <c r="SPC22" s="3"/>
      <c r="SPD22" s="15"/>
      <c r="SPE22" s="14"/>
      <c r="SPF22" s="4"/>
      <c r="SPG22" s="3"/>
      <c r="SPH22" s="3"/>
      <c r="SPI22" s="15"/>
      <c r="SPJ22" s="14"/>
      <c r="SPK22" s="4"/>
      <c r="SPL22" s="3"/>
      <c r="SPM22" s="3"/>
      <c r="SPN22" s="15"/>
      <c r="SPO22" s="14"/>
      <c r="SPP22" s="4"/>
      <c r="SPQ22" s="3"/>
      <c r="SPR22" s="3"/>
      <c r="SPS22" s="15"/>
      <c r="SPT22" s="14"/>
      <c r="SPU22" s="4"/>
      <c r="SPV22" s="3"/>
      <c r="SPW22" s="3"/>
      <c r="SPX22" s="15"/>
      <c r="SPY22" s="14"/>
      <c r="SPZ22" s="4"/>
      <c r="SQA22" s="3"/>
      <c r="SQB22" s="3"/>
      <c r="SQC22" s="15"/>
      <c r="SQD22" s="14"/>
      <c r="SQE22" s="4"/>
      <c r="SQF22" s="3"/>
      <c r="SQG22" s="3"/>
      <c r="SQH22" s="15"/>
      <c r="SQI22" s="14"/>
      <c r="SQJ22" s="4"/>
      <c r="SQK22" s="3"/>
      <c r="SQL22" s="3"/>
      <c r="SQM22" s="15"/>
      <c r="SQN22" s="14"/>
      <c r="SQO22" s="4"/>
      <c r="SQP22" s="3"/>
      <c r="SQQ22" s="3"/>
      <c r="SQR22" s="15"/>
      <c r="SQS22" s="14"/>
      <c r="SQT22" s="4"/>
      <c r="SQU22" s="3"/>
      <c r="SQV22" s="3"/>
      <c r="SQW22" s="15"/>
      <c r="SQX22" s="14"/>
      <c r="SQY22" s="4"/>
      <c r="SQZ22" s="3"/>
      <c r="SRA22" s="3"/>
      <c r="SRB22" s="15"/>
      <c r="SRC22" s="14"/>
      <c r="SRD22" s="4"/>
      <c r="SRE22" s="3"/>
      <c r="SRF22" s="3"/>
      <c r="SRG22" s="15"/>
      <c r="SRH22" s="14"/>
      <c r="SRI22" s="4"/>
      <c r="SRJ22" s="3"/>
      <c r="SRK22" s="3"/>
      <c r="SRL22" s="15"/>
      <c r="SRM22" s="14"/>
      <c r="SRN22" s="4"/>
      <c r="SRO22" s="3"/>
      <c r="SRP22" s="3"/>
      <c r="SRQ22" s="15"/>
      <c r="SRR22" s="14"/>
      <c r="SRS22" s="4"/>
      <c r="SRT22" s="3"/>
      <c r="SRU22" s="3"/>
      <c r="SRV22" s="15"/>
      <c r="SRW22" s="14"/>
      <c r="SRX22" s="4"/>
      <c r="SRY22" s="3"/>
      <c r="SRZ22" s="3"/>
      <c r="SSA22" s="15"/>
      <c r="SSB22" s="14"/>
      <c r="SSC22" s="4"/>
      <c r="SSD22" s="3"/>
      <c r="SSE22" s="3"/>
      <c r="SSF22" s="15"/>
      <c r="SSG22" s="14"/>
      <c r="SSH22" s="4"/>
      <c r="SSI22" s="3"/>
      <c r="SSJ22" s="3"/>
      <c r="SSK22" s="15"/>
      <c r="SSL22" s="14"/>
      <c r="SSM22" s="4"/>
      <c r="SSN22" s="3"/>
      <c r="SSO22" s="3"/>
      <c r="SSP22" s="15"/>
      <c r="SSQ22" s="14"/>
      <c r="SSR22" s="4"/>
      <c r="SSS22" s="3"/>
      <c r="SST22" s="3"/>
      <c r="SSU22" s="15"/>
      <c r="SSV22" s="14"/>
      <c r="SSW22" s="4"/>
      <c r="SSX22" s="3"/>
      <c r="SSY22" s="3"/>
      <c r="SSZ22" s="15"/>
      <c r="STA22" s="14"/>
      <c r="STB22" s="4"/>
      <c r="STC22" s="3"/>
      <c r="STD22" s="3"/>
      <c r="STE22" s="15"/>
      <c r="STF22" s="14"/>
      <c r="STG22" s="4"/>
      <c r="STH22" s="3"/>
      <c r="STI22" s="3"/>
      <c r="STJ22" s="15"/>
      <c r="STK22" s="14"/>
      <c r="STL22" s="4"/>
      <c r="STM22" s="3"/>
      <c r="STN22" s="3"/>
      <c r="STO22" s="15"/>
      <c r="STP22" s="14"/>
      <c r="STQ22" s="4"/>
      <c r="STR22" s="3"/>
      <c r="STS22" s="3"/>
      <c r="STT22" s="15"/>
      <c r="STU22" s="14"/>
      <c r="STV22" s="4"/>
      <c r="STW22" s="3"/>
      <c r="STX22" s="3"/>
      <c r="STY22" s="15"/>
      <c r="STZ22" s="14"/>
      <c r="SUA22" s="4"/>
      <c r="SUB22" s="3"/>
      <c r="SUC22" s="3"/>
      <c r="SUD22" s="15"/>
      <c r="SUE22" s="14"/>
      <c r="SUF22" s="4"/>
      <c r="SUG22" s="3"/>
      <c r="SUH22" s="3"/>
      <c r="SUI22" s="15"/>
      <c r="SUJ22" s="14"/>
      <c r="SUK22" s="4"/>
      <c r="SUL22" s="3"/>
      <c r="SUM22" s="3"/>
      <c r="SUN22" s="15"/>
      <c r="SUO22" s="14"/>
      <c r="SUP22" s="4"/>
      <c r="SUQ22" s="3"/>
      <c r="SUR22" s="3"/>
      <c r="SUS22" s="15"/>
      <c r="SUT22" s="14"/>
      <c r="SUU22" s="4"/>
      <c r="SUV22" s="3"/>
      <c r="SUW22" s="3"/>
      <c r="SUX22" s="15"/>
      <c r="SUY22" s="14"/>
      <c r="SUZ22" s="4"/>
      <c r="SVA22" s="3"/>
      <c r="SVB22" s="3"/>
      <c r="SVC22" s="15"/>
      <c r="SVD22" s="14"/>
      <c r="SVE22" s="4"/>
      <c r="SVF22" s="3"/>
      <c r="SVG22" s="3"/>
      <c r="SVH22" s="15"/>
      <c r="SVI22" s="14"/>
      <c r="SVJ22" s="4"/>
      <c r="SVK22" s="3"/>
      <c r="SVL22" s="3"/>
      <c r="SVM22" s="15"/>
      <c r="SVN22" s="14"/>
      <c r="SVO22" s="4"/>
      <c r="SVP22" s="3"/>
      <c r="SVQ22" s="3"/>
      <c r="SVR22" s="15"/>
      <c r="SVS22" s="14"/>
      <c r="SVT22" s="4"/>
      <c r="SVU22" s="3"/>
      <c r="SVV22" s="3"/>
      <c r="SVW22" s="15"/>
      <c r="SVX22" s="14"/>
      <c r="SVY22" s="4"/>
      <c r="SVZ22" s="3"/>
      <c r="SWA22" s="3"/>
      <c r="SWB22" s="15"/>
      <c r="SWC22" s="14"/>
      <c r="SWD22" s="4"/>
      <c r="SWE22" s="3"/>
      <c r="SWF22" s="3"/>
      <c r="SWG22" s="15"/>
      <c r="SWH22" s="14"/>
      <c r="SWI22" s="4"/>
      <c r="SWJ22" s="3"/>
      <c r="SWK22" s="3"/>
      <c r="SWL22" s="15"/>
      <c r="SWM22" s="14"/>
      <c r="SWN22" s="4"/>
      <c r="SWO22" s="3"/>
      <c r="SWP22" s="3"/>
      <c r="SWQ22" s="15"/>
      <c r="SWR22" s="14"/>
      <c r="SWS22" s="4"/>
      <c r="SWT22" s="3"/>
      <c r="SWU22" s="3"/>
      <c r="SWV22" s="15"/>
      <c r="SWW22" s="14"/>
      <c r="SWX22" s="4"/>
      <c r="SWY22" s="3"/>
      <c r="SWZ22" s="3"/>
      <c r="SXA22" s="15"/>
      <c r="SXB22" s="14"/>
      <c r="SXC22" s="4"/>
      <c r="SXD22" s="3"/>
      <c r="SXE22" s="3"/>
      <c r="SXF22" s="15"/>
      <c r="SXG22" s="14"/>
      <c r="SXH22" s="4"/>
      <c r="SXI22" s="3"/>
      <c r="SXJ22" s="3"/>
      <c r="SXK22" s="15"/>
      <c r="SXL22" s="14"/>
      <c r="SXM22" s="4"/>
      <c r="SXN22" s="3"/>
      <c r="SXO22" s="3"/>
      <c r="SXP22" s="15"/>
      <c r="SXQ22" s="14"/>
      <c r="SXR22" s="4"/>
      <c r="SXS22" s="3"/>
      <c r="SXT22" s="3"/>
      <c r="SXU22" s="15"/>
      <c r="SXV22" s="14"/>
      <c r="SXW22" s="4"/>
      <c r="SXX22" s="3"/>
      <c r="SXY22" s="3"/>
      <c r="SXZ22" s="15"/>
      <c r="SYA22" s="14"/>
      <c r="SYB22" s="4"/>
      <c r="SYC22" s="3"/>
      <c r="SYD22" s="3"/>
      <c r="SYE22" s="15"/>
      <c r="SYF22" s="14"/>
      <c r="SYG22" s="4"/>
      <c r="SYH22" s="3"/>
      <c r="SYI22" s="3"/>
      <c r="SYJ22" s="15"/>
      <c r="SYK22" s="14"/>
      <c r="SYL22" s="4"/>
      <c r="SYM22" s="3"/>
      <c r="SYN22" s="3"/>
      <c r="SYO22" s="15"/>
      <c r="SYP22" s="14"/>
      <c r="SYQ22" s="4"/>
      <c r="SYR22" s="3"/>
      <c r="SYS22" s="3"/>
      <c r="SYT22" s="15"/>
      <c r="SYU22" s="14"/>
      <c r="SYV22" s="4"/>
      <c r="SYW22" s="3"/>
      <c r="SYX22" s="3"/>
      <c r="SYY22" s="15"/>
      <c r="SYZ22" s="14"/>
      <c r="SZA22" s="4"/>
      <c r="SZB22" s="3"/>
      <c r="SZC22" s="3"/>
      <c r="SZD22" s="15"/>
      <c r="SZE22" s="14"/>
      <c r="SZF22" s="4"/>
      <c r="SZG22" s="3"/>
      <c r="SZH22" s="3"/>
      <c r="SZI22" s="15"/>
      <c r="SZJ22" s="14"/>
      <c r="SZK22" s="4"/>
      <c r="SZL22" s="3"/>
      <c r="SZM22" s="3"/>
      <c r="SZN22" s="15"/>
      <c r="SZO22" s="14"/>
      <c r="SZP22" s="4"/>
      <c r="SZQ22" s="3"/>
      <c r="SZR22" s="3"/>
      <c r="SZS22" s="15"/>
      <c r="SZT22" s="14"/>
      <c r="SZU22" s="4"/>
      <c r="SZV22" s="3"/>
      <c r="SZW22" s="3"/>
      <c r="SZX22" s="15"/>
      <c r="SZY22" s="14"/>
      <c r="SZZ22" s="4"/>
      <c r="TAA22" s="3"/>
      <c r="TAB22" s="3"/>
      <c r="TAC22" s="15"/>
      <c r="TAD22" s="14"/>
      <c r="TAE22" s="4"/>
      <c r="TAF22" s="3"/>
      <c r="TAG22" s="3"/>
      <c r="TAH22" s="15"/>
      <c r="TAI22" s="14"/>
      <c r="TAJ22" s="4"/>
      <c r="TAK22" s="3"/>
      <c r="TAL22" s="3"/>
      <c r="TAM22" s="15"/>
      <c r="TAN22" s="14"/>
      <c r="TAO22" s="4"/>
      <c r="TAP22" s="3"/>
      <c r="TAQ22" s="3"/>
      <c r="TAR22" s="15"/>
      <c r="TAS22" s="14"/>
      <c r="TAT22" s="4"/>
      <c r="TAU22" s="3"/>
      <c r="TAV22" s="3"/>
      <c r="TAW22" s="15"/>
      <c r="TAX22" s="14"/>
      <c r="TAY22" s="4"/>
      <c r="TAZ22" s="3"/>
      <c r="TBA22" s="3"/>
      <c r="TBB22" s="15"/>
      <c r="TBC22" s="14"/>
      <c r="TBD22" s="4"/>
      <c r="TBE22" s="3"/>
      <c r="TBF22" s="3"/>
      <c r="TBG22" s="15"/>
      <c r="TBH22" s="14"/>
      <c r="TBI22" s="4"/>
      <c r="TBJ22" s="3"/>
      <c r="TBK22" s="3"/>
      <c r="TBL22" s="15"/>
      <c r="TBM22" s="14"/>
      <c r="TBN22" s="4"/>
      <c r="TBO22" s="3"/>
      <c r="TBP22" s="3"/>
      <c r="TBQ22" s="15"/>
      <c r="TBR22" s="14"/>
      <c r="TBS22" s="4"/>
      <c r="TBT22" s="3"/>
      <c r="TBU22" s="3"/>
      <c r="TBV22" s="15"/>
      <c r="TBW22" s="14"/>
      <c r="TBX22" s="4"/>
      <c r="TBY22" s="3"/>
      <c r="TBZ22" s="3"/>
      <c r="TCA22" s="15"/>
      <c r="TCB22" s="14"/>
      <c r="TCC22" s="4"/>
      <c r="TCD22" s="3"/>
      <c r="TCE22" s="3"/>
      <c r="TCF22" s="15"/>
      <c r="TCG22" s="14"/>
      <c r="TCH22" s="4"/>
      <c r="TCI22" s="3"/>
      <c r="TCJ22" s="3"/>
      <c r="TCK22" s="15"/>
      <c r="TCL22" s="14"/>
      <c r="TCM22" s="4"/>
      <c r="TCN22" s="3"/>
      <c r="TCO22" s="3"/>
      <c r="TCP22" s="15"/>
      <c r="TCQ22" s="14"/>
      <c r="TCR22" s="4"/>
      <c r="TCS22" s="3"/>
      <c r="TCT22" s="3"/>
      <c r="TCU22" s="15"/>
      <c r="TCV22" s="14"/>
      <c r="TCW22" s="4"/>
      <c r="TCX22" s="3"/>
      <c r="TCY22" s="3"/>
      <c r="TCZ22" s="15"/>
      <c r="TDA22" s="14"/>
      <c r="TDB22" s="4"/>
      <c r="TDC22" s="3"/>
      <c r="TDD22" s="3"/>
      <c r="TDE22" s="15"/>
      <c r="TDF22" s="14"/>
      <c r="TDG22" s="4"/>
      <c r="TDH22" s="3"/>
      <c r="TDI22" s="3"/>
      <c r="TDJ22" s="15"/>
      <c r="TDK22" s="14"/>
      <c r="TDL22" s="4"/>
      <c r="TDM22" s="3"/>
      <c r="TDN22" s="3"/>
      <c r="TDO22" s="15"/>
      <c r="TDP22" s="14"/>
      <c r="TDQ22" s="4"/>
      <c r="TDR22" s="3"/>
      <c r="TDS22" s="3"/>
      <c r="TDT22" s="15"/>
      <c r="TDU22" s="14"/>
      <c r="TDV22" s="4"/>
      <c r="TDW22" s="3"/>
      <c r="TDX22" s="3"/>
      <c r="TDY22" s="15"/>
      <c r="TDZ22" s="14"/>
      <c r="TEA22" s="4"/>
      <c r="TEB22" s="3"/>
      <c r="TEC22" s="3"/>
      <c r="TED22" s="15"/>
      <c r="TEE22" s="14"/>
      <c r="TEF22" s="4"/>
      <c r="TEG22" s="3"/>
      <c r="TEH22" s="3"/>
      <c r="TEI22" s="15"/>
      <c r="TEJ22" s="14"/>
      <c r="TEK22" s="4"/>
      <c r="TEL22" s="3"/>
      <c r="TEM22" s="3"/>
      <c r="TEN22" s="15"/>
      <c r="TEO22" s="14"/>
      <c r="TEP22" s="4"/>
      <c r="TEQ22" s="3"/>
      <c r="TER22" s="3"/>
      <c r="TES22" s="15"/>
      <c r="TET22" s="14"/>
      <c r="TEU22" s="4"/>
      <c r="TEV22" s="3"/>
      <c r="TEW22" s="3"/>
      <c r="TEX22" s="15"/>
      <c r="TEY22" s="14"/>
      <c r="TEZ22" s="4"/>
      <c r="TFA22" s="3"/>
      <c r="TFB22" s="3"/>
      <c r="TFC22" s="15"/>
      <c r="TFD22" s="14"/>
      <c r="TFE22" s="4"/>
      <c r="TFF22" s="3"/>
      <c r="TFG22" s="3"/>
      <c r="TFH22" s="15"/>
      <c r="TFI22" s="14"/>
      <c r="TFJ22" s="4"/>
      <c r="TFK22" s="3"/>
      <c r="TFL22" s="3"/>
      <c r="TFM22" s="15"/>
      <c r="TFN22" s="14"/>
      <c r="TFO22" s="4"/>
      <c r="TFP22" s="3"/>
      <c r="TFQ22" s="3"/>
      <c r="TFR22" s="15"/>
      <c r="TFS22" s="14"/>
      <c r="TFT22" s="4"/>
      <c r="TFU22" s="3"/>
      <c r="TFV22" s="3"/>
      <c r="TFW22" s="15"/>
      <c r="TFX22" s="14"/>
      <c r="TFY22" s="4"/>
      <c r="TFZ22" s="3"/>
      <c r="TGA22" s="3"/>
      <c r="TGB22" s="15"/>
      <c r="TGC22" s="14"/>
      <c r="TGD22" s="4"/>
      <c r="TGE22" s="3"/>
      <c r="TGF22" s="3"/>
      <c r="TGG22" s="15"/>
      <c r="TGH22" s="14"/>
      <c r="TGI22" s="4"/>
      <c r="TGJ22" s="3"/>
      <c r="TGK22" s="3"/>
      <c r="TGL22" s="15"/>
      <c r="TGM22" s="14"/>
      <c r="TGN22" s="4"/>
      <c r="TGO22" s="3"/>
      <c r="TGP22" s="3"/>
      <c r="TGQ22" s="15"/>
      <c r="TGR22" s="14"/>
      <c r="TGS22" s="4"/>
      <c r="TGT22" s="3"/>
      <c r="TGU22" s="3"/>
      <c r="TGV22" s="15"/>
      <c r="TGW22" s="14"/>
      <c r="TGX22" s="4"/>
      <c r="TGY22" s="3"/>
      <c r="TGZ22" s="3"/>
      <c r="THA22" s="15"/>
      <c r="THB22" s="14"/>
      <c r="THC22" s="4"/>
      <c r="THD22" s="3"/>
      <c r="THE22" s="3"/>
      <c r="THF22" s="15"/>
      <c r="THG22" s="14"/>
      <c r="THH22" s="4"/>
      <c r="THI22" s="3"/>
      <c r="THJ22" s="3"/>
      <c r="THK22" s="15"/>
      <c r="THL22" s="14"/>
      <c r="THM22" s="4"/>
      <c r="THN22" s="3"/>
      <c r="THO22" s="3"/>
      <c r="THP22" s="15"/>
      <c r="THQ22" s="14"/>
      <c r="THR22" s="4"/>
      <c r="THS22" s="3"/>
      <c r="THT22" s="3"/>
      <c r="THU22" s="15"/>
      <c r="THV22" s="14"/>
      <c r="THW22" s="4"/>
      <c r="THX22" s="3"/>
      <c r="THY22" s="3"/>
      <c r="THZ22" s="15"/>
      <c r="TIA22" s="14"/>
      <c r="TIB22" s="4"/>
      <c r="TIC22" s="3"/>
      <c r="TID22" s="3"/>
      <c r="TIE22" s="15"/>
      <c r="TIF22" s="14"/>
      <c r="TIG22" s="4"/>
      <c r="TIH22" s="3"/>
      <c r="TII22" s="3"/>
      <c r="TIJ22" s="15"/>
      <c r="TIK22" s="14"/>
      <c r="TIL22" s="4"/>
      <c r="TIM22" s="3"/>
      <c r="TIN22" s="3"/>
      <c r="TIO22" s="15"/>
      <c r="TIP22" s="14"/>
      <c r="TIQ22" s="4"/>
      <c r="TIR22" s="3"/>
      <c r="TIS22" s="3"/>
      <c r="TIT22" s="15"/>
      <c r="TIU22" s="14"/>
      <c r="TIV22" s="4"/>
      <c r="TIW22" s="3"/>
      <c r="TIX22" s="3"/>
      <c r="TIY22" s="15"/>
      <c r="TIZ22" s="14"/>
      <c r="TJA22" s="4"/>
      <c r="TJB22" s="3"/>
      <c r="TJC22" s="3"/>
      <c r="TJD22" s="15"/>
      <c r="TJE22" s="14"/>
      <c r="TJF22" s="4"/>
      <c r="TJG22" s="3"/>
      <c r="TJH22" s="3"/>
      <c r="TJI22" s="15"/>
      <c r="TJJ22" s="14"/>
      <c r="TJK22" s="4"/>
      <c r="TJL22" s="3"/>
      <c r="TJM22" s="3"/>
      <c r="TJN22" s="15"/>
      <c r="TJO22" s="14"/>
      <c r="TJP22" s="4"/>
      <c r="TJQ22" s="3"/>
      <c r="TJR22" s="3"/>
      <c r="TJS22" s="15"/>
      <c r="TJT22" s="14"/>
      <c r="TJU22" s="4"/>
      <c r="TJV22" s="3"/>
      <c r="TJW22" s="3"/>
      <c r="TJX22" s="15"/>
      <c r="TJY22" s="14"/>
      <c r="TJZ22" s="4"/>
      <c r="TKA22" s="3"/>
      <c r="TKB22" s="3"/>
      <c r="TKC22" s="15"/>
      <c r="TKD22" s="14"/>
      <c r="TKE22" s="4"/>
      <c r="TKF22" s="3"/>
      <c r="TKG22" s="3"/>
      <c r="TKH22" s="15"/>
      <c r="TKI22" s="14"/>
      <c r="TKJ22" s="4"/>
      <c r="TKK22" s="3"/>
      <c r="TKL22" s="3"/>
      <c r="TKM22" s="15"/>
      <c r="TKN22" s="14"/>
      <c r="TKO22" s="4"/>
      <c r="TKP22" s="3"/>
      <c r="TKQ22" s="3"/>
      <c r="TKR22" s="15"/>
      <c r="TKS22" s="14"/>
      <c r="TKT22" s="4"/>
      <c r="TKU22" s="3"/>
      <c r="TKV22" s="3"/>
      <c r="TKW22" s="15"/>
      <c r="TKX22" s="14"/>
      <c r="TKY22" s="4"/>
      <c r="TKZ22" s="3"/>
      <c r="TLA22" s="3"/>
      <c r="TLB22" s="15"/>
      <c r="TLC22" s="14"/>
      <c r="TLD22" s="4"/>
      <c r="TLE22" s="3"/>
      <c r="TLF22" s="3"/>
      <c r="TLG22" s="15"/>
      <c r="TLH22" s="14"/>
      <c r="TLI22" s="4"/>
      <c r="TLJ22" s="3"/>
      <c r="TLK22" s="3"/>
      <c r="TLL22" s="15"/>
      <c r="TLM22" s="14"/>
      <c r="TLN22" s="4"/>
      <c r="TLO22" s="3"/>
      <c r="TLP22" s="3"/>
      <c r="TLQ22" s="15"/>
      <c r="TLR22" s="14"/>
      <c r="TLS22" s="4"/>
      <c r="TLT22" s="3"/>
      <c r="TLU22" s="3"/>
      <c r="TLV22" s="15"/>
      <c r="TLW22" s="14"/>
      <c r="TLX22" s="4"/>
      <c r="TLY22" s="3"/>
      <c r="TLZ22" s="3"/>
      <c r="TMA22" s="15"/>
      <c r="TMB22" s="14"/>
      <c r="TMC22" s="4"/>
      <c r="TMD22" s="3"/>
      <c r="TME22" s="3"/>
      <c r="TMF22" s="15"/>
      <c r="TMG22" s="14"/>
      <c r="TMH22" s="4"/>
      <c r="TMI22" s="3"/>
      <c r="TMJ22" s="3"/>
      <c r="TMK22" s="15"/>
      <c r="TML22" s="14"/>
      <c r="TMM22" s="4"/>
      <c r="TMN22" s="3"/>
      <c r="TMO22" s="3"/>
      <c r="TMP22" s="15"/>
      <c r="TMQ22" s="14"/>
      <c r="TMR22" s="4"/>
      <c r="TMS22" s="3"/>
      <c r="TMT22" s="3"/>
      <c r="TMU22" s="15"/>
      <c r="TMV22" s="14"/>
      <c r="TMW22" s="4"/>
      <c r="TMX22" s="3"/>
      <c r="TMY22" s="3"/>
      <c r="TMZ22" s="15"/>
      <c r="TNA22" s="14"/>
      <c r="TNB22" s="4"/>
      <c r="TNC22" s="3"/>
      <c r="TND22" s="3"/>
      <c r="TNE22" s="15"/>
      <c r="TNF22" s="14"/>
      <c r="TNG22" s="4"/>
      <c r="TNH22" s="3"/>
      <c r="TNI22" s="3"/>
      <c r="TNJ22" s="15"/>
      <c r="TNK22" s="14"/>
      <c r="TNL22" s="4"/>
      <c r="TNM22" s="3"/>
      <c r="TNN22" s="3"/>
      <c r="TNO22" s="15"/>
      <c r="TNP22" s="14"/>
      <c r="TNQ22" s="4"/>
      <c r="TNR22" s="3"/>
      <c r="TNS22" s="3"/>
      <c r="TNT22" s="15"/>
      <c r="TNU22" s="14"/>
      <c r="TNV22" s="4"/>
      <c r="TNW22" s="3"/>
      <c r="TNX22" s="3"/>
      <c r="TNY22" s="15"/>
      <c r="TNZ22" s="14"/>
      <c r="TOA22" s="4"/>
      <c r="TOB22" s="3"/>
      <c r="TOC22" s="3"/>
      <c r="TOD22" s="15"/>
      <c r="TOE22" s="14"/>
      <c r="TOF22" s="4"/>
      <c r="TOG22" s="3"/>
      <c r="TOH22" s="3"/>
      <c r="TOI22" s="15"/>
      <c r="TOJ22" s="14"/>
      <c r="TOK22" s="4"/>
      <c r="TOL22" s="3"/>
      <c r="TOM22" s="3"/>
      <c r="TON22" s="15"/>
      <c r="TOO22" s="14"/>
      <c r="TOP22" s="4"/>
      <c r="TOQ22" s="3"/>
      <c r="TOR22" s="3"/>
      <c r="TOS22" s="15"/>
      <c r="TOT22" s="14"/>
      <c r="TOU22" s="4"/>
      <c r="TOV22" s="3"/>
      <c r="TOW22" s="3"/>
      <c r="TOX22" s="15"/>
      <c r="TOY22" s="14"/>
      <c r="TOZ22" s="4"/>
      <c r="TPA22" s="3"/>
      <c r="TPB22" s="3"/>
      <c r="TPC22" s="15"/>
      <c r="TPD22" s="14"/>
      <c r="TPE22" s="4"/>
      <c r="TPF22" s="3"/>
      <c r="TPG22" s="3"/>
      <c r="TPH22" s="15"/>
      <c r="TPI22" s="14"/>
      <c r="TPJ22" s="4"/>
      <c r="TPK22" s="3"/>
      <c r="TPL22" s="3"/>
      <c r="TPM22" s="15"/>
      <c r="TPN22" s="14"/>
      <c r="TPO22" s="4"/>
      <c r="TPP22" s="3"/>
      <c r="TPQ22" s="3"/>
      <c r="TPR22" s="15"/>
      <c r="TPS22" s="14"/>
      <c r="TPT22" s="4"/>
      <c r="TPU22" s="3"/>
      <c r="TPV22" s="3"/>
      <c r="TPW22" s="15"/>
      <c r="TPX22" s="14"/>
      <c r="TPY22" s="4"/>
      <c r="TPZ22" s="3"/>
      <c r="TQA22" s="3"/>
      <c r="TQB22" s="15"/>
      <c r="TQC22" s="14"/>
      <c r="TQD22" s="4"/>
      <c r="TQE22" s="3"/>
      <c r="TQF22" s="3"/>
      <c r="TQG22" s="15"/>
      <c r="TQH22" s="14"/>
      <c r="TQI22" s="4"/>
      <c r="TQJ22" s="3"/>
      <c r="TQK22" s="3"/>
      <c r="TQL22" s="15"/>
      <c r="TQM22" s="14"/>
      <c r="TQN22" s="4"/>
      <c r="TQO22" s="3"/>
      <c r="TQP22" s="3"/>
      <c r="TQQ22" s="15"/>
      <c r="TQR22" s="14"/>
      <c r="TQS22" s="4"/>
      <c r="TQT22" s="3"/>
      <c r="TQU22" s="3"/>
      <c r="TQV22" s="15"/>
      <c r="TQW22" s="14"/>
      <c r="TQX22" s="4"/>
      <c r="TQY22" s="3"/>
      <c r="TQZ22" s="3"/>
      <c r="TRA22" s="15"/>
      <c r="TRB22" s="14"/>
      <c r="TRC22" s="4"/>
      <c r="TRD22" s="3"/>
      <c r="TRE22" s="3"/>
      <c r="TRF22" s="15"/>
      <c r="TRG22" s="14"/>
      <c r="TRH22" s="4"/>
      <c r="TRI22" s="3"/>
      <c r="TRJ22" s="3"/>
      <c r="TRK22" s="15"/>
      <c r="TRL22" s="14"/>
      <c r="TRM22" s="4"/>
      <c r="TRN22" s="3"/>
      <c r="TRO22" s="3"/>
      <c r="TRP22" s="15"/>
      <c r="TRQ22" s="14"/>
      <c r="TRR22" s="4"/>
      <c r="TRS22" s="3"/>
      <c r="TRT22" s="3"/>
      <c r="TRU22" s="15"/>
      <c r="TRV22" s="14"/>
      <c r="TRW22" s="4"/>
      <c r="TRX22" s="3"/>
      <c r="TRY22" s="3"/>
      <c r="TRZ22" s="15"/>
      <c r="TSA22" s="14"/>
      <c r="TSB22" s="4"/>
      <c r="TSC22" s="3"/>
      <c r="TSD22" s="3"/>
      <c r="TSE22" s="15"/>
      <c r="TSF22" s="14"/>
      <c r="TSG22" s="4"/>
      <c r="TSH22" s="3"/>
      <c r="TSI22" s="3"/>
      <c r="TSJ22" s="15"/>
      <c r="TSK22" s="14"/>
      <c r="TSL22" s="4"/>
      <c r="TSM22" s="3"/>
      <c r="TSN22" s="3"/>
      <c r="TSO22" s="15"/>
      <c r="TSP22" s="14"/>
      <c r="TSQ22" s="4"/>
      <c r="TSR22" s="3"/>
      <c r="TSS22" s="3"/>
      <c r="TST22" s="15"/>
      <c r="TSU22" s="14"/>
      <c r="TSV22" s="4"/>
      <c r="TSW22" s="3"/>
      <c r="TSX22" s="3"/>
      <c r="TSY22" s="15"/>
      <c r="TSZ22" s="14"/>
      <c r="TTA22" s="4"/>
      <c r="TTB22" s="3"/>
      <c r="TTC22" s="3"/>
      <c r="TTD22" s="15"/>
      <c r="TTE22" s="14"/>
      <c r="TTF22" s="4"/>
      <c r="TTG22" s="3"/>
      <c r="TTH22" s="3"/>
      <c r="TTI22" s="15"/>
      <c r="TTJ22" s="14"/>
      <c r="TTK22" s="4"/>
      <c r="TTL22" s="3"/>
      <c r="TTM22" s="3"/>
      <c r="TTN22" s="15"/>
      <c r="TTO22" s="14"/>
      <c r="TTP22" s="4"/>
      <c r="TTQ22" s="3"/>
      <c r="TTR22" s="3"/>
      <c r="TTS22" s="15"/>
      <c r="TTT22" s="14"/>
      <c r="TTU22" s="4"/>
      <c r="TTV22" s="3"/>
      <c r="TTW22" s="3"/>
      <c r="TTX22" s="15"/>
      <c r="TTY22" s="14"/>
      <c r="TTZ22" s="4"/>
      <c r="TUA22" s="3"/>
      <c r="TUB22" s="3"/>
      <c r="TUC22" s="15"/>
      <c r="TUD22" s="14"/>
      <c r="TUE22" s="4"/>
      <c r="TUF22" s="3"/>
      <c r="TUG22" s="3"/>
      <c r="TUH22" s="15"/>
      <c r="TUI22" s="14"/>
      <c r="TUJ22" s="4"/>
      <c r="TUK22" s="3"/>
      <c r="TUL22" s="3"/>
      <c r="TUM22" s="15"/>
      <c r="TUN22" s="14"/>
      <c r="TUO22" s="4"/>
      <c r="TUP22" s="3"/>
      <c r="TUQ22" s="3"/>
      <c r="TUR22" s="15"/>
      <c r="TUS22" s="14"/>
      <c r="TUT22" s="4"/>
      <c r="TUU22" s="3"/>
      <c r="TUV22" s="3"/>
      <c r="TUW22" s="15"/>
      <c r="TUX22" s="14"/>
      <c r="TUY22" s="4"/>
      <c r="TUZ22" s="3"/>
      <c r="TVA22" s="3"/>
      <c r="TVB22" s="15"/>
      <c r="TVC22" s="14"/>
      <c r="TVD22" s="4"/>
      <c r="TVE22" s="3"/>
      <c r="TVF22" s="3"/>
      <c r="TVG22" s="15"/>
      <c r="TVH22" s="14"/>
      <c r="TVI22" s="4"/>
      <c r="TVJ22" s="3"/>
      <c r="TVK22" s="3"/>
      <c r="TVL22" s="15"/>
      <c r="TVM22" s="14"/>
      <c r="TVN22" s="4"/>
      <c r="TVO22" s="3"/>
      <c r="TVP22" s="3"/>
      <c r="TVQ22" s="15"/>
      <c r="TVR22" s="14"/>
      <c r="TVS22" s="4"/>
      <c r="TVT22" s="3"/>
      <c r="TVU22" s="3"/>
      <c r="TVV22" s="15"/>
      <c r="TVW22" s="14"/>
      <c r="TVX22" s="4"/>
      <c r="TVY22" s="3"/>
      <c r="TVZ22" s="3"/>
      <c r="TWA22" s="15"/>
      <c r="TWB22" s="14"/>
      <c r="TWC22" s="4"/>
      <c r="TWD22" s="3"/>
      <c r="TWE22" s="3"/>
      <c r="TWF22" s="15"/>
      <c r="TWG22" s="14"/>
      <c r="TWH22" s="4"/>
      <c r="TWI22" s="3"/>
      <c r="TWJ22" s="3"/>
      <c r="TWK22" s="15"/>
      <c r="TWL22" s="14"/>
      <c r="TWM22" s="4"/>
      <c r="TWN22" s="3"/>
      <c r="TWO22" s="3"/>
      <c r="TWP22" s="15"/>
      <c r="TWQ22" s="14"/>
      <c r="TWR22" s="4"/>
      <c r="TWS22" s="3"/>
      <c r="TWT22" s="3"/>
      <c r="TWU22" s="15"/>
      <c r="TWV22" s="14"/>
      <c r="TWW22" s="4"/>
      <c r="TWX22" s="3"/>
      <c r="TWY22" s="3"/>
      <c r="TWZ22" s="15"/>
      <c r="TXA22" s="14"/>
      <c r="TXB22" s="4"/>
      <c r="TXC22" s="3"/>
      <c r="TXD22" s="3"/>
      <c r="TXE22" s="15"/>
      <c r="TXF22" s="14"/>
      <c r="TXG22" s="4"/>
      <c r="TXH22" s="3"/>
      <c r="TXI22" s="3"/>
      <c r="TXJ22" s="15"/>
      <c r="TXK22" s="14"/>
      <c r="TXL22" s="4"/>
      <c r="TXM22" s="3"/>
      <c r="TXN22" s="3"/>
      <c r="TXO22" s="15"/>
      <c r="TXP22" s="14"/>
      <c r="TXQ22" s="4"/>
      <c r="TXR22" s="3"/>
      <c r="TXS22" s="3"/>
      <c r="TXT22" s="15"/>
      <c r="TXU22" s="14"/>
      <c r="TXV22" s="4"/>
      <c r="TXW22" s="3"/>
      <c r="TXX22" s="3"/>
      <c r="TXY22" s="15"/>
      <c r="TXZ22" s="14"/>
      <c r="TYA22" s="4"/>
      <c r="TYB22" s="3"/>
      <c r="TYC22" s="3"/>
      <c r="TYD22" s="15"/>
      <c r="TYE22" s="14"/>
      <c r="TYF22" s="4"/>
      <c r="TYG22" s="3"/>
      <c r="TYH22" s="3"/>
      <c r="TYI22" s="15"/>
      <c r="TYJ22" s="14"/>
      <c r="TYK22" s="4"/>
      <c r="TYL22" s="3"/>
      <c r="TYM22" s="3"/>
      <c r="TYN22" s="15"/>
      <c r="TYO22" s="14"/>
      <c r="TYP22" s="4"/>
      <c r="TYQ22" s="3"/>
      <c r="TYR22" s="3"/>
      <c r="TYS22" s="15"/>
      <c r="TYT22" s="14"/>
      <c r="TYU22" s="4"/>
      <c r="TYV22" s="3"/>
      <c r="TYW22" s="3"/>
      <c r="TYX22" s="15"/>
      <c r="TYY22" s="14"/>
      <c r="TYZ22" s="4"/>
      <c r="TZA22" s="3"/>
      <c r="TZB22" s="3"/>
      <c r="TZC22" s="15"/>
      <c r="TZD22" s="14"/>
      <c r="TZE22" s="4"/>
      <c r="TZF22" s="3"/>
      <c r="TZG22" s="3"/>
      <c r="TZH22" s="15"/>
      <c r="TZI22" s="14"/>
      <c r="TZJ22" s="4"/>
      <c r="TZK22" s="3"/>
      <c r="TZL22" s="3"/>
      <c r="TZM22" s="15"/>
      <c r="TZN22" s="14"/>
      <c r="TZO22" s="4"/>
      <c r="TZP22" s="3"/>
      <c r="TZQ22" s="3"/>
      <c r="TZR22" s="15"/>
      <c r="TZS22" s="14"/>
      <c r="TZT22" s="4"/>
      <c r="TZU22" s="3"/>
      <c r="TZV22" s="3"/>
      <c r="TZW22" s="15"/>
      <c r="TZX22" s="14"/>
      <c r="TZY22" s="4"/>
      <c r="TZZ22" s="3"/>
      <c r="UAA22" s="3"/>
      <c r="UAB22" s="15"/>
      <c r="UAC22" s="14"/>
      <c r="UAD22" s="4"/>
      <c r="UAE22" s="3"/>
      <c r="UAF22" s="3"/>
      <c r="UAG22" s="15"/>
      <c r="UAH22" s="14"/>
      <c r="UAI22" s="4"/>
      <c r="UAJ22" s="3"/>
      <c r="UAK22" s="3"/>
      <c r="UAL22" s="15"/>
      <c r="UAM22" s="14"/>
      <c r="UAN22" s="4"/>
      <c r="UAO22" s="3"/>
      <c r="UAP22" s="3"/>
      <c r="UAQ22" s="15"/>
      <c r="UAR22" s="14"/>
      <c r="UAS22" s="4"/>
      <c r="UAT22" s="3"/>
      <c r="UAU22" s="3"/>
      <c r="UAV22" s="15"/>
      <c r="UAW22" s="14"/>
      <c r="UAX22" s="4"/>
      <c r="UAY22" s="3"/>
      <c r="UAZ22" s="3"/>
      <c r="UBA22" s="15"/>
      <c r="UBB22" s="14"/>
      <c r="UBC22" s="4"/>
      <c r="UBD22" s="3"/>
      <c r="UBE22" s="3"/>
      <c r="UBF22" s="15"/>
      <c r="UBG22" s="14"/>
      <c r="UBH22" s="4"/>
      <c r="UBI22" s="3"/>
      <c r="UBJ22" s="3"/>
      <c r="UBK22" s="15"/>
      <c r="UBL22" s="14"/>
      <c r="UBM22" s="4"/>
      <c r="UBN22" s="3"/>
      <c r="UBO22" s="3"/>
      <c r="UBP22" s="15"/>
      <c r="UBQ22" s="14"/>
      <c r="UBR22" s="4"/>
      <c r="UBS22" s="3"/>
      <c r="UBT22" s="3"/>
      <c r="UBU22" s="15"/>
      <c r="UBV22" s="14"/>
      <c r="UBW22" s="4"/>
      <c r="UBX22" s="3"/>
      <c r="UBY22" s="3"/>
      <c r="UBZ22" s="15"/>
      <c r="UCA22" s="14"/>
      <c r="UCB22" s="4"/>
      <c r="UCC22" s="3"/>
      <c r="UCD22" s="3"/>
      <c r="UCE22" s="15"/>
      <c r="UCF22" s="14"/>
      <c r="UCG22" s="4"/>
      <c r="UCH22" s="3"/>
      <c r="UCI22" s="3"/>
      <c r="UCJ22" s="15"/>
      <c r="UCK22" s="14"/>
      <c r="UCL22" s="4"/>
      <c r="UCM22" s="3"/>
      <c r="UCN22" s="3"/>
      <c r="UCO22" s="15"/>
      <c r="UCP22" s="14"/>
      <c r="UCQ22" s="4"/>
      <c r="UCR22" s="3"/>
      <c r="UCS22" s="3"/>
      <c r="UCT22" s="15"/>
      <c r="UCU22" s="14"/>
      <c r="UCV22" s="4"/>
      <c r="UCW22" s="3"/>
      <c r="UCX22" s="3"/>
      <c r="UCY22" s="15"/>
      <c r="UCZ22" s="14"/>
      <c r="UDA22" s="4"/>
      <c r="UDB22" s="3"/>
      <c r="UDC22" s="3"/>
      <c r="UDD22" s="15"/>
      <c r="UDE22" s="14"/>
      <c r="UDF22" s="4"/>
      <c r="UDG22" s="3"/>
      <c r="UDH22" s="3"/>
      <c r="UDI22" s="15"/>
      <c r="UDJ22" s="14"/>
      <c r="UDK22" s="4"/>
      <c r="UDL22" s="3"/>
      <c r="UDM22" s="3"/>
      <c r="UDN22" s="15"/>
      <c r="UDO22" s="14"/>
      <c r="UDP22" s="4"/>
      <c r="UDQ22" s="3"/>
      <c r="UDR22" s="3"/>
      <c r="UDS22" s="15"/>
      <c r="UDT22" s="14"/>
      <c r="UDU22" s="4"/>
      <c r="UDV22" s="3"/>
      <c r="UDW22" s="3"/>
      <c r="UDX22" s="15"/>
      <c r="UDY22" s="14"/>
      <c r="UDZ22" s="4"/>
      <c r="UEA22" s="3"/>
      <c r="UEB22" s="3"/>
      <c r="UEC22" s="15"/>
      <c r="UED22" s="14"/>
      <c r="UEE22" s="4"/>
      <c r="UEF22" s="3"/>
      <c r="UEG22" s="3"/>
      <c r="UEH22" s="15"/>
      <c r="UEI22" s="14"/>
      <c r="UEJ22" s="4"/>
      <c r="UEK22" s="3"/>
      <c r="UEL22" s="3"/>
      <c r="UEM22" s="15"/>
      <c r="UEN22" s="14"/>
      <c r="UEO22" s="4"/>
      <c r="UEP22" s="3"/>
      <c r="UEQ22" s="3"/>
      <c r="UER22" s="15"/>
      <c r="UES22" s="14"/>
      <c r="UET22" s="4"/>
      <c r="UEU22" s="3"/>
      <c r="UEV22" s="3"/>
      <c r="UEW22" s="15"/>
      <c r="UEX22" s="14"/>
      <c r="UEY22" s="4"/>
      <c r="UEZ22" s="3"/>
      <c r="UFA22" s="3"/>
      <c r="UFB22" s="15"/>
      <c r="UFC22" s="14"/>
      <c r="UFD22" s="4"/>
      <c r="UFE22" s="3"/>
      <c r="UFF22" s="3"/>
      <c r="UFG22" s="15"/>
      <c r="UFH22" s="14"/>
      <c r="UFI22" s="4"/>
      <c r="UFJ22" s="3"/>
      <c r="UFK22" s="3"/>
      <c r="UFL22" s="15"/>
      <c r="UFM22" s="14"/>
      <c r="UFN22" s="4"/>
      <c r="UFO22" s="3"/>
      <c r="UFP22" s="3"/>
      <c r="UFQ22" s="15"/>
      <c r="UFR22" s="14"/>
      <c r="UFS22" s="4"/>
      <c r="UFT22" s="3"/>
      <c r="UFU22" s="3"/>
      <c r="UFV22" s="15"/>
      <c r="UFW22" s="14"/>
      <c r="UFX22" s="4"/>
      <c r="UFY22" s="3"/>
      <c r="UFZ22" s="3"/>
      <c r="UGA22" s="15"/>
      <c r="UGB22" s="14"/>
      <c r="UGC22" s="4"/>
      <c r="UGD22" s="3"/>
      <c r="UGE22" s="3"/>
      <c r="UGF22" s="15"/>
      <c r="UGG22" s="14"/>
      <c r="UGH22" s="4"/>
      <c r="UGI22" s="3"/>
      <c r="UGJ22" s="3"/>
      <c r="UGK22" s="15"/>
      <c r="UGL22" s="14"/>
      <c r="UGM22" s="4"/>
      <c r="UGN22" s="3"/>
      <c r="UGO22" s="3"/>
      <c r="UGP22" s="15"/>
      <c r="UGQ22" s="14"/>
      <c r="UGR22" s="4"/>
      <c r="UGS22" s="3"/>
      <c r="UGT22" s="3"/>
      <c r="UGU22" s="15"/>
      <c r="UGV22" s="14"/>
      <c r="UGW22" s="4"/>
      <c r="UGX22" s="3"/>
      <c r="UGY22" s="3"/>
      <c r="UGZ22" s="15"/>
      <c r="UHA22" s="14"/>
      <c r="UHB22" s="4"/>
      <c r="UHC22" s="3"/>
      <c r="UHD22" s="3"/>
      <c r="UHE22" s="15"/>
      <c r="UHF22" s="14"/>
      <c r="UHG22" s="4"/>
      <c r="UHH22" s="3"/>
      <c r="UHI22" s="3"/>
      <c r="UHJ22" s="15"/>
      <c r="UHK22" s="14"/>
      <c r="UHL22" s="4"/>
      <c r="UHM22" s="3"/>
      <c r="UHN22" s="3"/>
      <c r="UHO22" s="15"/>
      <c r="UHP22" s="14"/>
      <c r="UHQ22" s="4"/>
      <c r="UHR22" s="3"/>
      <c r="UHS22" s="3"/>
      <c r="UHT22" s="15"/>
      <c r="UHU22" s="14"/>
      <c r="UHV22" s="4"/>
      <c r="UHW22" s="3"/>
      <c r="UHX22" s="3"/>
      <c r="UHY22" s="15"/>
      <c r="UHZ22" s="14"/>
      <c r="UIA22" s="4"/>
      <c r="UIB22" s="3"/>
      <c r="UIC22" s="3"/>
      <c r="UID22" s="15"/>
      <c r="UIE22" s="14"/>
      <c r="UIF22" s="4"/>
      <c r="UIG22" s="3"/>
      <c r="UIH22" s="3"/>
      <c r="UII22" s="15"/>
      <c r="UIJ22" s="14"/>
      <c r="UIK22" s="4"/>
      <c r="UIL22" s="3"/>
      <c r="UIM22" s="3"/>
      <c r="UIN22" s="15"/>
      <c r="UIO22" s="14"/>
      <c r="UIP22" s="4"/>
      <c r="UIQ22" s="3"/>
      <c r="UIR22" s="3"/>
      <c r="UIS22" s="15"/>
      <c r="UIT22" s="14"/>
      <c r="UIU22" s="4"/>
      <c r="UIV22" s="3"/>
      <c r="UIW22" s="3"/>
      <c r="UIX22" s="15"/>
      <c r="UIY22" s="14"/>
      <c r="UIZ22" s="4"/>
      <c r="UJA22" s="3"/>
      <c r="UJB22" s="3"/>
      <c r="UJC22" s="15"/>
      <c r="UJD22" s="14"/>
      <c r="UJE22" s="4"/>
      <c r="UJF22" s="3"/>
      <c r="UJG22" s="3"/>
      <c r="UJH22" s="15"/>
      <c r="UJI22" s="14"/>
      <c r="UJJ22" s="4"/>
      <c r="UJK22" s="3"/>
      <c r="UJL22" s="3"/>
      <c r="UJM22" s="15"/>
      <c r="UJN22" s="14"/>
      <c r="UJO22" s="4"/>
      <c r="UJP22" s="3"/>
      <c r="UJQ22" s="3"/>
      <c r="UJR22" s="15"/>
      <c r="UJS22" s="14"/>
      <c r="UJT22" s="4"/>
      <c r="UJU22" s="3"/>
      <c r="UJV22" s="3"/>
      <c r="UJW22" s="15"/>
      <c r="UJX22" s="14"/>
      <c r="UJY22" s="4"/>
      <c r="UJZ22" s="3"/>
      <c r="UKA22" s="3"/>
      <c r="UKB22" s="15"/>
      <c r="UKC22" s="14"/>
      <c r="UKD22" s="4"/>
      <c r="UKE22" s="3"/>
      <c r="UKF22" s="3"/>
      <c r="UKG22" s="15"/>
      <c r="UKH22" s="14"/>
      <c r="UKI22" s="4"/>
      <c r="UKJ22" s="3"/>
      <c r="UKK22" s="3"/>
      <c r="UKL22" s="15"/>
      <c r="UKM22" s="14"/>
      <c r="UKN22" s="4"/>
      <c r="UKO22" s="3"/>
      <c r="UKP22" s="3"/>
      <c r="UKQ22" s="15"/>
      <c r="UKR22" s="14"/>
      <c r="UKS22" s="4"/>
      <c r="UKT22" s="3"/>
      <c r="UKU22" s="3"/>
      <c r="UKV22" s="15"/>
      <c r="UKW22" s="14"/>
      <c r="UKX22" s="4"/>
      <c r="UKY22" s="3"/>
      <c r="UKZ22" s="3"/>
      <c r="ULA22" s="15"/>
      <c r="ULB22" s="14"/>
      <c r="ULC22" s="4"/>
      <c r="ULD22" s="3"/>
      <c r="ULE22" s="3"/>
      <c r="ULF22" s="15"/>
      <c r="ULG22" s="14"/>
      <c r="ULH22" s="4"/>
      <c r="ULI22" s="3"/>
      <c r="ULJ22" s="3"/>
      <c r="ULK22" s="15"/>
      <c r="ULL22" s="14"/>
      <c r="ULM22" s="4"/>
      <c r="ULN22" s="3"/>
      <c r="ULO22" s="3"/>
      <c r="ULP22" s="15"/>
      <c r="ULQ22" s="14"/>
      <c r="ULR22" s="4"/>
      <c r="ULS22" s="3"/>
      <c r="ULT22" s="3"/>
      <c r="ULU22" s="15"/>
      <c r="ULV22" s="14"/>
      <c r="ULW22" s="4"/>
      <c r="ULX22" s="3"/>
      <c r="ULY22" s="3"/>
      <c r="ULZ22" s="15"/>
      <c r="UMA22" s="14"/>
      <c r="UMB22" s="4"/>
      <c r="UMC22" s="3"/>
      <c r="UMD22" s="3"/>
      <c r="UME22" s="15"/>
      <c r="UMF22" s="14"/>
      <c r="UMG22" s="4"/>
      <c r="UMH22" s="3"/>
      <c r="UMI22" s="3"/>
      <c r="UMJ22" s="15"/>
      <c r="UMK22" s="14"/>
      <c r="UML22" s="4"/>
      <c r="UMM22" s="3"/>
      <c r="UMN22" s="3"/>
      <c r="UMO22" s="15"/>
      <c r="UMP22" s="14"/>
      <c r="UMQ22" s="4"/>
      <c r="UMR22" s="3"/>
      <c r="UMS22" s="3"/>
      <c r="UMT22" s="15"/>
      <c r="UMU22" s="14"/>
      <c r="UMV22" s="4"/>
      <c r="UMW22" s="3"/>
      <c r="UMX22" s="3"/>
      <c r="UMY22" s="15"/>
      <c r="UMZ22" s="14"/>
      <c r="UNA22" s="4"/>
      <c r="UNB22" s="3"/>
      <c r="UNC22" s="3"/>
      <c r="UND22" s="15"/>
      <c r="UNE22" s="14"/>
      <c r="UNF22" s="4"/>
      <c r="UNG22" s="3"/>
      <c r="UNH22" s="3"/>
      <c r="UNI22" s="15"/>
      <c r="UNJ22" s="14"/>
      <c r="UNK22" s="4"/>
      <c r="UNL22" s="3"/>
      <c r="UNM22" s="3"/>
      <c r="UNN22" s="15"/>
      <c r="UNO22" s="14"/>
      <c r="UNP22" s="4"/>
      <c r="UNQ22" s="3"/>
      <c r="UNR22" s="3"/>
      <c r="UNS22" s="15"/>
      <c r="UNT22" s="14"/>
      <c r="UNU22" s="4"/>
      <c r="UNV22" s="3"/>
      <c r="UNW22" s="3"/>
      <c r="UNX22" s="15"/>
      <c r="UNY22" s="14"/>
      <c r="UNZ22" s="4"/>
      <c r="UOA22" s="3"/>
      <c r="UOB22" s="3"/>
      <c r="UOC22" s="15"/>
      <c r="UOD22" s="14"/>
      <c r="UOE22" s="4"/>
      <c r="UOF22" s="3"/>
      <c r="UOG22" s="3"/>
      <c r="UOH22" s="15"/>
      <c r="UOI22" s="14"/>
      <c r="UOJ22" s="4"/>
      <c r="UOK22" s="3"/>
      <c r="UOL22" s="3"/>
      <c r="UOM22" s="15"/>
      <c r="UON22" s="14"/>
      <c r="UOO22" s="4"/>
      <c r="UOP22" s="3"/>
      <c r="UOQ22" s="3"/>
      <c r="UOR22" s="15"/>
      <c r="UOS22" s="14"/>
      <c r="UOT22" s="4"/>
      <c r="UOU22" s="3"/>
      <c r="UOV22" s="3"/>
      <c r="UOW22" s="15"/>
      <c r="UOX22" s="14"/>
      <c r="UOY22" s="4"/>
      <c r="UOZ22" s="3"/>
      <c r="UPA22" s="3"/>
      <c r="UPB22" s="15"/>
      <c r="UPC22" s="14"/>
      <c r="UPD22" s="4"/>
      <c r="UPE22" s="3"/>
      <c r="UPF22" s="3"/>
      <c r="UPG22" s="15"/>
      <c r="UPH22" s="14"/>
      <c r="UPI22" s="4"/>
      <c r="UPJ22" s="3"/>
      <c r="UPK22" s="3"/>
      <c r="UPL22" s="15"/>
      <c r="UPM22" s="14"/>
      <c r="UPN22" s="4"/>
      <c r="UPO22" s="3"/>
      <c r="UPP22" s="3"/>
      <c r="UPQ22" s="15"/>
      <c r="UPR22" s="14"/>
      <c r="UPS22" s="4"/>
      <c r="UPT22" s="3"/>
      <c r="UPU22" s="3"/>
      <c r="UPV22" s="15"/>
      <c r="UPW22" s="14"/>
      <c r="UPX22" s="4"/>
      <c r="UPY22" s="3"/>
      <c r="UPZ22" s="3"/>
      <c r="UQA22" s="15"/>
      <c r="UQB22" s="14"/>
      <c r="UQC22" s="4"/>
      <c r="UQD22" s="3"/>
      <c r="UQE22" s="3"/>
      <c r="UQF22" s="15"/>
      <c r="UQG22" s="14"/>
      <c r="UQH22" s="4"/>
      <c r="UQI22" s="3"/>
      <c r="UQJ22" s="3"/>
      <c r="UQK22" s="15"/>
      <c r="UQL22" s="14"/>
      <c r="UQM22" s="4"/>
      <c r="UQN22" s="3"/>
      <c r="UQO22" s="3"/>
      <c r="UQP22" s="15"/>
      <c r="UQQ22" s="14"/>
      <c r="UQR22" s="4"/>
      <c r="UQS22" s="3"/>
      <c r="UQT22" s="3"/>
      <c r="UQU22" s="15"/>
      <c r="UQV22" s="14"/>
      <c r="UQW22" s="4"/>
      <c r="UQX22" s="3"/>
      <c r="UQY22" s="3"/>
      <c r="UQZ22" s="15"/>
      <c r="URA22" s="14"/>
      <c r="URB22" s="4"/>
      <c r="URC22" s="3"/>
      <c r="URD22" s="3"/>
      <c r="URE22" s="15"/>
      <c r="URF22" s="14"/>
      <c r="URG22" s="4"/>
      <c r="URH22" s="3"/>
      <c r="URI22" s="3"/>
      <c r="URJ22" s="15"/>
      <c r="URK22" s="14"/>
      <c r="URL22" s="4"/>
      <c r="URM22" s="3"/>
      <c r="URN22" s="3"/>
      <c r="URO22" s="15"/>
      <c r="URP22" s="14"/>
      <c r="URQ22" s="4"/>
      <c r="URR22" s="3"/>
      <c r="URS22" s="3"/>
      <c r="URT22" s="15"/>
      <c r="URU22" s="14"/>
      <c r="URV22" s="4"/>
      <c r="URW22" s="3"/>
      <c r="URX22" s="3"/>
      <c r="URY22" s="15"/>
      <c r="URZ22" s="14"/>
      <c r="USA22" s="4"/>
      <c r="USB22" s="3"/>
      <c r="USC22" s="3"/>
      <c r="USD22" s="15"/>
      <c r="USE22" s="14"/>
      <c r="USF22" s="4"/>
      <c r="USG22" s="3"/>
      <c r="USH22" s="3"/>
      <c r="USI22" s="15"/>
      <c r="USJ22" s="14"/>
      <c r="USK22" s="4"/>
      <c r="USL22" s="3"/>
      <c r="USM22" s="3"/>
      <c r="USN22" s="15"/>
      <c r="USO22" s="14"/>
      <c r="USP22" s="4"/>
      <c r="USQ22" s="3"/>
      <c r="USR22" s="3"/>
      <c r="USS22" s="15"/>
      <c r="UST22" s="14"/>
      <c r="USU22" s="4"/>
      <c r="USV22" s="3"/>
      <c r="USW22" s="3"/>
      <c r="USX22" s="15"/>
      <c r="USY22" s="14"/>
      <c r="USZ22" s="4"/>
      <c r="UTA22" s="3"/>
      <c r="UTB22" s="3"/>
      <c r="UTC22" s="15"/>
      <c r="UTD22" s="14"/>
      <c r="UTE22" s="4"/>
      <c r="UTF22" s="3"/>
      <c r="UTG22" s="3"/>
      <c r="UTH22" s="15"/>
      <c r="UTI22" s="14"/>
      <c r="UTJ22" s="4"/>
      <c r="UTK22" s="3"/>
      <c r="UTL22" s="3"/>
      <c r="UTM22" s="15"/>
      <c r="UTN22" s="14"/>
      <c r="UTO22" s="4"/>
      <c r="UTP22" s="3"/>
      <c r="UTQ22" s="3"/>
      <c r="UTR22" s="15"/>
      <c r="UTS22" s="14"/>
      <c r="UTT22" s="4"/>
      <c r="UTU22" s="3"/>
      <c r="UTV22" s="3"/>
      <c r="UTW22" s="15"/>
      <c r="UTX22" s="14"/>
      <c r="UTY22" s="4"/>
      <c r="UTZ22" s="3"/>
      <c r="UUA22" s="3"/>
      <c r="UUB22" s="15"/>
      <c r="UUC22" s="14"/>
      <c r="UUD22" s="4"/>
      <c r="UUE22" s="3"/>
      <c r="UUF22" s="3"/>
      <c r="UUG22" s="15"/>
      <c r="UUH22" s="14"/>
      <c r="UUI22" s="4"/>
      <c r="UUJ22" s="3"/>
      <c r="UUK22" s="3"/>
      <c r="UUL22" s="15"/>
      <c r="UUM22" s="14"/>
      <c r="UUN22" s="4"/>
      <c r="UUO22" s="3"/>
      <c r="UUP22" s="3"/>
      <c r="UUQ22" s="15"/>
      <c r="UUR22" s="14"/>
      <c r="UUS22" s="4"/>
      <c r="UUT22" s="3"/>
      <c r="UUU22" s="3"/>
      <c r="UUV22" s="15"/>
      <c r="UUW22" s="14"/>
      <c r="UUX22" s="4"/>
      <c r="UUY22" s="3"/>
      <c r="UUZ22" s="3"/>
      <c r="UVA22" s="15"/>
      <c r="UVB22" s="14"/>
      <c r="UVC22" s="4"/>
      <c r="UVD22" s="3"/>
      <c r="UVE22" s="3"/>
      <c r="UVF22" s="15"/>
      <c r="UVG22" s="14"/>
      <c r="UVH22" s="4"/>
      <c r="UVI22" s="3"/>
      <c r="UVJ22" s="3"/>
      <c r="UVK22" s="15"/>
      <c r="UVL22" s="14"/>
      <c r="UVM22" s="4"/>
      <c r="UVN22" s="3"/>
      <c r="UVO22" s="3"/>
      <c r="UVP22" s="15"/>
      <c r="UVQ22" s="14"/>
      <c r="UVR22" s="4"/>
      <c r="UVS22" s="3"/>
      <c r="UVT22" s="3"/>
      <c r="UVU22" s="15"/>
      <c r="UVV22" s="14"/>
      <c r="UVW22" s="4"/>
      <c r="UVX22" s="3"/>
      <c r="UVY22" s="3"/>
      <c r="UVZ22" s="15"/>
      <c r="UWA22" s="14"/>
      <c r="UWB22" s="4"/>
      <c r="UWC22" s="3"/>
      <c r="UWD22" s="3"/>
      <c r="UWE22" s="15"/>
      <c r="UWF22" s="14"/>
      <c r="UWG22" s="4"/>
      <c r="UWH22" s="3"/>
      <c r="UWI22" s="3"/>
      <c r="UWJ22" s="15"/>
      <c r="UWK22" s="14"/>
      <c r="UWL22" s="4"/>
      <c r="UWM22" s="3"/>
      <c r="UWN22" s="3"/>
      <c r="UWO22" s="15"/>
      <c r="UWP22" s="14"/>
      <c r="UWQ22" s="4"/>
      <c r="UWR22" s="3"/>
      <c r="UWS22" s="3"/>
      <c r="UWT22" s="15"/>
      <c r="UWU22" s="14"/>
      <c r="UWV22" s="4"/>
      <c r="UWW22" s="3"/>
      <c r="UWX22" s="3"/>
      <c r="UWY22" s="15"/>
      <c r="UWZ22" s="14"/>
      <c r="UXA22" s="4"/>
      <c r="UXB22" s="3"/>
      <c r="UXC22" s="3"/>
      <c r="UXD22" s="15"/>
      <c r="UXE22" s="14"/>
      <c r="UXF22" s="4"/>
      <c r="UXG22" s="3"/>
      <c r="UXH22" s="3"/>
      <c r="UXI22" s="15"/>
      <c r="UXJ22" s="14"/>
      <c r="UXK22" s="4"/>
      <c r="UXL22" s="3"/>
      <c r="UXM22" s="3"/>
      <c r="UXN22" s="15"/>
      <c r="UXO22" s="14"/>
      <c r="UXP22" s="4"/>
      <c r="UXQ22" s="3"/>
      <c r="UXR22" s="3"/>
      <c r="UXS22" s="15"/>
      <c r="UXT22" s="14"/>
      <c r="UXU22" s="4"/>
      <c r="UXV22" s="3"/>
      <c r="UXW22" s="3"/>
      <c r="UXX22" s="15"/>
      <c r="UXY22" s="14"/>
      <c r="UXZ22" s="4"/>
      <c r="UYA22" s="3"/>
      <c r="UYB22" s="3"/>
      <c r="UYC22" s="15"/>
      <c r="UYD22" s="14"/>
      <c r="UYE22" s="4"/>
      <c r="UYF22" s="3"/>
      <c r="UYG22" s="3"/>
      <c r="UYH22" s="15"/>
      <c r="UYI22" s="14"/>
      <c r="UYJ22" s="4"/>
      <c r="UYK22" s="3"/>
      <c r="UYL22" s="3"/>
      <c r="UYM22" s="15"/>
      <c r="UYN22" s="14"/>
      <c r="UYO22" s="4"/>
      <c r="UYP22" s="3"/>
      <c r="UYQ22" s="3"/>
      <c r="UYR22" s="15"/>
      <c r="UYS22" s="14"/>
      <c r="UYT22" s="4"/>
      <c r="UYU22" s="3"/>
      <c r="UYV22" s="3"/>
      <c r="UYW22" s="15"/>
      <c r="UYX22" s="14"/>
      <c r="UYY22" s="4"/>
      <c r="UYZ22" s="3"/>
      <c r="UZA22" s="3"/>
      <c r="UZB22" s="15"/>
      <c r="UZC22" s="14"/>
      <c r="UZD22" s="4"/>
      <c r="UZE22" s="3"/>
      <c r="UZF22" s="3"/>
      <c r="UZG22" s="15"/>
      <c r="UZH22" s="14"/>
      <c r="UZI22" s="4"/>
      <c r="UZJ22" s="3"/>
      <c r="UZK22" s="3"/>
      <c r="UZL22" s="15"/>
      <c r="UZM22" s="14"/>
      <c r="UZN22" s="4"/>
      <c r="UZO22" s="3"/>
      <c r="UZP22" s="3"/>
      <c r="UZQ22" s="15"/>
      <c r="UZR22" s="14"/>
      <c r="UZS22" s="4"/>
      <c r="UZT22" s="3"/>
      <c r="UZU22" s="3"/>
      <c r="UZV22" s="15"/>
      <c r="UZW22" s="14"/>
      <c r="UZX22" s="4"/>
      <c r="UZY22" s="3"/>
      <c r="UZZ22" s="3"/>
      <c r="VAA22" s="15"/>
      <c r="VAB22" s="14"/>
      <c r="VAC22" s="4"/>
      <c r="VAD22" s="3"/>
      <c r="VAE22" s="3"/>
      <c r="VAF22" s="15"/>
      <c r="VAG22" s="14"/>
      <c r="VAH22" s="4"/>
      <c r="VAI22" s="3"/>
      <c r="VAJ22" s="3"/>
      <c r="VAK22" s="15"/>
      <c r="VAL22" s="14"/>
      <c r="VAM22" s="4"/>
      <c r="VAN22" s="3"/>
      <c r="VAO22" s="3"/>
      <c r="VAP22" s="15"/>
      <c r="VAQ22" s="14"/>
      <c r="VAR22" s="4"/>
      <c r="VAS22" s="3"/>
      <c r="VAT22" s="3"/>
      <c r="VAU22" s="15"/>
      <c r="VAV22" s="14"/>
      <c r="VAW22" s="4"/>
      <c r="VAX22" s="3"/>
      <c r="VAY22" s="3"/>
      <c r="VAZ22" s="15"/>
      <c r="VBA22" s="14"/>
      <c r="VBB22" s="4"/>
      <c r="VBC22" s="3"/>
      <c r="VBD22" s="3"/>
      <c r="VBE22" s="15"/>
      <c r="VBF22" s="14"/>
      <c r="VBG22" s="4"/>
      <c r="VBH22" s="3"/>
      <c r="VBI22" s="3"/>
      <c r="VBJ22" s="15"/>
      <c r="VBK22" s="14"/>
      <c r="VBL22" s="4"/>
      <c r="VBM22" s="3"/>
      <c r="VBN22" s="3"/>
      <c r="VBO22" s="15"/>
      <c r="VBP22" s="14"/>
      <c r="VBQ22" s="4"/>
      <c r="VBR22" s="3"/>
      <c r="VBS22" s="3"/>
      <c r="VBT22" s="15"/>
      <c r="VBU22" s="14"/>
      <c r="VBV22" s="4"/>
      <c r="VBW22" s="3"/>
      <c r="VBX22" s="3"/>
      <c r="VBY22" s="15"/>
      <c r="VBZ22" s="14"/>
      <c r="VCA22" s="4"/>
      <c r="VCB22" s="3"/>
      <c r="VCC22" s="3"/>
      <c r="VCD22" s="15"/>
      <c r="VCE22" s="14"/>
      <c r="VCF22" s="4"/>
      <c r="VCG22" s="3"/>
      <c r="VCH22" s="3"/>
      <c r="VCI22" s="15"/>
      <c r="VCJ22" s="14"/>
      <c r="VCK22" s="4"/>
      <c r="VCL22" s="3"/>
      <c r="VCM22" s="3"/>
      <c r="VCN22" s="15"/>
      <c r="VCO22" s="14"/>
      <c r="VCP22" s="4"/>
      <c r="VCQ22" s="3"/>
      <c r="VCR22" s="3"/>
      <c r="VCS22" s="15"/>
      <c r="VCT22" s="14"/>
      <c r="VCU22" s="4"/>
      <c r="VCV22" s="3"/>
      <c r="VCW22" s="3"/>
      <c r="VCX22" s="15"/>
      <c r="VCY22" s="14"/>
      <c r="VCZ22" s="4"/>
      <c r="VDA22" s="3"/>
      <c r="VDB22" s="3"/>
      <c r="VDC22" s="15"/>
      <c r="VDD22" s="14"/>
      <c r="VDE22" s="4"/>
      <c r="VDF22" s="3"/>
      <c r="VDG22" s="3"/>
      <c r="VDH22" s="15"/>
      <c r="VDI22" s="14"/>
      <c r="VDJ22" s="4"/>
      <c r="VDK22" s="3"/>
      <c r="VDL22" s="3"/>
      <c r="VDM22" s="15"/>
      <c r="VDN22" s="14"/>
      <c r="VDO22" s="4"/>
      <c r="VDP22" s="3"/>
      <c r="VDQ22" s="3"/>
      <c r="VDR22" s="15"/>
      <c r="VDS22" s="14"/>
      <c r="VDT22" s="4"/>
      <c r="VDU22" s="3"/>
      <c r="VDV22" s="3"/>
      <c r="VDW22" s="15"/>
      <c r="VDX22" s="14"/>
      <c r="VDY22" s="4"/>
      <c r="VDZ22" s="3"/>
      <c r="VEA22" s="3"/>
      <c r="VEB22" s="15"/>
      <c r="VEC22" s="14"/>
      <c r="VED22" s="4"/>
      <c r="VEE22" s="3"/>
      <c r="VEF22" s="3"/>
      <c r="VEG22" s="15"/>
      <c r="VEH22" s="14"/>
      <c r="VEI22" s="4"/>
      <c r="VEJ22" s="3"/>
      <c r="VEK22" s="3"/>
      <c r="VEL22" s="15"/>
      <c r="VEM22" s="14"/>
      <c r="VEN22" s="4"/>
      <c r="VEO22" s="3"/>
      <c r="VEP22" s="3"/>
      <c r="VEQ22" s="15"/>
      <c r="VER22" s="14"/>
      <c r="VES22" s="4"/>
      <c r="VET22" s="3"/>
      <c r="VEU22" s="3"/>
      <c r="VEV22" s="15"/>
      <c r="VEW22" s="14"/>
      <c r="VEX22" s="4"/>
      <c r="VEY22" s="3"/>
      <c r="VEZ22" s="3"/>
      <c r="VFA22" s="15"/>
      <c r="VFB22" s="14"/>
      <c r="VFC22" s="4"/>
      <c r="VFD22" s="3"/>
      <c r="VFE22" s="3"/>
      <c r="VFF22" s="15"/>
      <c r="VFG22" s="14"/>
      <c r="VFH22" s="4"/>
      <c r="VFI22" s="3"/>
      <c r="VFJ22" s="3"/>
      <c r="VFK22" s="15"/>
      <c r="VFL22" s="14"/>
      <c r="VFM22" s="4"/>
      <c r="VFN22" s="3"/>
      <c r="VFO22" s="3"/>
      <c r="VFP22" s="15"/>
      <c r="VFQ22" s="14"/>
      <c r="VFR22" s="4"/>
      <c r="VFS22" s="3"/>
      <c r="VFT22" s="3"/>
      <c r="VFU22" s="15"/>
      <c r="VFV22" s="14"/>
      <c r="VFW22" s="4"/>
      <c r="VFX22" s="3"/>
      <c r="VFY22" s="3"/>
      <c r="VFZ22" s="15"/>
      <c r="VGA22" s="14"/>
      <c r="VGB22" s="4"/>
      <c r="VGC22" s="3"/>
      <c r="VGD22" s="3"/>
      <c r="VGE22" s="15"/>
      <c r="VGF22" s="14"/>
      <c r="VGG22" s="4"/>
      <c r="VGH22" s="3"/>
      <c r="VGI22" s="3"/>
      <c r="VGJ22" s="15"/>
      <c r="VGK22" s="14"/>
      <c r="VGL22" s="4"/>
      <c r="VGM22" s="3"/>
      <c r="VGN22" s="3"/>
      <c r="VGO22" s="15"/>
      <c r="VGP22" s="14"/>
      <c r="VGQ22" s="4"/>
      <c r="VGR22" s="3"/>
      <c r="VGS22" s="3"/>
      <c r="VGT22" s="15"/>
      <c r="VGU22" s="14"/>
      <c r="VGV22" s="4"/>
      <c r="VGW22" s="3"/>
      <c r="VGX22" s="3"/>
      <c r="VGY22" s="15"/>
      <c r="VGZ22" s="14"/>
      <c r="VHA22" s="4"/>
      <c r="VHB22" s="3"/>
      <c r="VHC22" s="3"/>
      <c r="VHD22" s="15"/>
      <c r="VHE22" s="14"/>
      <c r="VHF22" s="4"/>
      <c r="VHG22" s="3"/>
      <c r="VHH22" s="3"/>
      <c r="VHI22" s="15"/>
      <c r="VHJ22" s="14"/>
      <c r="VHK22" s="4"/>
      <c r="VHL22" s="3"/>
      <c r="VHM22" s="3"/>
      <c r="VHN22" s="15"/>
      <c r="VHO22" s="14"/>
      <c r="VHP22" s="4"/>
      <c r="VHQ22" s="3"/>
      <c r="VHR22" s="3"/>
      <c r="VHS22" s="15"/>
      <c r="VHT22" s="14"/>
      <c r="VHU22" s="4"/>
      <c r="VHV22" s="3"/>
      <c r="VHW22" s="3"/>
      <c r="VHX22" s="15"/>
      <c r="VHY22" s="14"/>
      <c r="VHZ22" s="4"/>
      <c r="VIA22" s="3"/>
      <c r="VIB22" s="3"/>
      <c r="VIC22" s="15"/>
      <c r="VID22" s="14"/>
      <c r="VIE22" s="4"/>
      <c r="VIF22" s="3"/>
      <c r="VIG22" s="3"/>
      <c r="VIH22" s="15"/>
      <c r="VII22" s="14"/>
      <c r="VIJ22" s="4"/>
      <c r="VIK22" s="3"/>
      <c r="VIL22" s="3"/>
      <c r="VIM22" s="15"/>
      <c r="VIN22" s="14"/>
      <c r="VIO22" s="4"/>
      <c r="VIP22" s="3"/>
      <c r="VIQ22" s="3"/>
      <c r="VIR22" s="15"/>
      <c r="VIS22" s="14"/>
      <c r="VIT22" s="4"/>
      <c r="VIU22" s="3"/>
      <c r="VIV22" s="3"/>
      <c r="VIW22" s="15"/>
      <c r="VIX22" s="14"/>
      <c r="VIY22" s="4"/>
      <c r="VIZ22" s="3"/>
      <c r="VJA22" s="3"/>
      <c r="VJB22" s="15"/>
      <c r="VJC22" s="14"/>
      <c r="VJD22" s="4"/>
      <c r="VJE22" s="3"/>
      <c r="VJF22" s="3"/>
      <c r="VJG22" s="15"/>
      <c r="VJH22" s="14"/>
      <c r="VJI22" s="4"/>
      <c r="VJJ22" s="3"/>
      <c r="VJK22" s="3"/>
      <c r="VJL22" s="15"/>
      <c r="VJM22" s="14"/>
      <c r="VJN22" s="4"/>
      <c r="VJO22" s="3"/>
      <c r="VJP22" s="3"/>
      <c r="VJQ22" s="15"/>
      <c r="VJR22" s="14"/>
      <c r="VJS22" s="4"/>
      <c r="VJT22" s="3"/>
      <c r="VJU22" s="3"/>
      <c r="VJV22" s="15"/>
      <c r="VJW22" s="14"/>
      <c r="VJX22" s="4"/>
      <c r="VJY22" s="3"/>
      <c r="VJZ22" s="3"/>
      <c r="VKA22" s="15"/>
      <c r="VKB22" s="14"/>
      <c r="VKC22" s="4"/>
      <c r="VKD22" s="3"/>
      <c r="VKE22" s="3"/>
      <c r="VKF22" s="15"/>
      <c r="VKG22" s="14"/>
      <c r="VKH22" s="4"/>
      <c r="VKI22" s="3"/>
      <c r="VKJ22" s="3"/>
      <c r="VKK22" s="15"/>
      <c r="VKL22" s="14"/>
      <c r="VKM22" s="4"/>
      <c r="VKN22" s="3"/>
      <c r="VKO22" s="3"/>
      <c r="VKP22" s="15"/>
      <c r="VKQ22" s="14"/>
      <c r="VKR22" s="4"/>
      <c r="VKS22" s="3"/>
      <c r="VKT22" s="3"/>
      <c r="VKU22" s="15"/>
      <c r="VKV22" s="14"/>
      <c r="VKW22" s="4"/>
      <c r="VKX22" s="3"/>
      <c r="VKY22" s="3"/>
      <c r="VKZ22" s="15"/>
      <c r="VLA22" s="14"/>
      <c r="VLB22" s="4"/>
      <c r="VLC22" s="3"/>
      <c r="VLD22" s="3"/>
      <c r="VLE22" s="15"/>
      <c r="VLF22" s="14"/>
      <c r="VLG22" s="4"/>
      <c r="VLH22" s="3"/>
      <c r="VLI22" s="3"/>
      <c r="VLJ22" s="15"/>
      <c r="VLK22" s="14"/>
      <c r="VLL22" s="4"/>
      <c r="VLM22" s="3"/>
      <c r="VLN22" s="3"/>
      <c r="VLO22" s="15"/>
      <c r="VLP22" s="14"/>
      <c r="VLQ22" s="4"/>
      <c r="VLR22" s="3"/>
      <c r="VLS22" s="3"/>
      <c r="VLT22" s="15"/>
      <c r="VLU22" s="14"/>
      <c r="VLV22" s="4"/>
      <c r="VLW22" s="3"/>
      <c r="VLX22" s="3"/>
      <c r="VLY22" s="15"/>
      <c r="VLZ22" s="14"/>
      <c r="VMA22" s="4"/>
      <c r="VMB22" s="3"/>
      <c r="VMC22" s="3"/>
      <c r="VMD22" s="15"/>
      <c r="VME22" s="14"/>
      <c r="VMF22" s="4"/>
      <c r="VMG22" s="3"/>
      <c r="VMH22" s="3"/>
      <c r="VMI22" s="15"/>
      <c r="VMJ22" s="14"/>
      <c r="VMK22" s="4"/>
      <c r="VML22" s="3"/>
      <c r="VMM22" s="3"/>
      <c r="VMN22" s="15"/>
      <c r="VMO22" s="14"/>
      <c r="VMP22" s="4"/>
      <c r="VMQ22" s="3"/>
      <c r="VMR22" s="3"/>
      <c r="VMS22" s="15"/>
      <c r="VMT22" s="14"/>
      <c r="VMU22" s="4"/>
      <c r="VMV22" s="3"/>
      <c r="VMW22" s="3"/>
      <c r="VMX22" s="15"/>
      <c r="VMY22" s="14"/>
      <c r="VMZ22" s="4"/>
      <c r="VNA22" s="3"/>
      <c r="VNB22" s="3"/>
      <c r="VNC22" s="15"/>
      <c r="VND22" s="14"/>
      <c r="VNE22" s="4"/>
      <c r="VNF22" s="3"/>
      <c r="VNG22" s="3"/>
      <c r="VNH22" s="15"/>
      <c r="VNI22" s="14"/>
      <c r="VNJ22" s="4"/>
      <c r="VNK22" s="3"/>
      <c r="VNL22" s="3"/>
      <c r="VNM22" s="15"/>
      <c r="VNN22" s="14"/>
      <c r="VNO22" s="4"/>
      <c r="VNP22" s="3"/>
      <c r="VNQ22" s="3"/>
      <c r="VNR22" s="15"/>
      <c r="VNS22" s="14"/>
      <c r="VNT22" s="4"/>
      <c r="VNU22" s="3"/>
      <c r="VNV22" s="3"/>
      <c r="VNW22" s="15"/>
      <c r="VNX22" s="14"/>
      <c r="VNY22" s="4"/>
      <c r="VNZ22" s="3"/>
      <c r="VOA22" s="3"/>
      <c r="VOB22" s="15"/>
      <c r="VOC22" s="14"/>
      <c r="VOD22" s="4"/>
      <c r="VOE22" s="3"/>
      <c r="VOF22" s="3"/>
      <c r="VOG22" s="15"/>
      <c r="VOH22" s="14"/>
      <c r="VOI22" s="4"/>
      <c r="VOJ22" s="3"/>
      <c r="VOK22" s="3"/>
      <c r="VOL22" s="15"/>
      <c r="VOM22" s="14"/>
      <c r="VON22" s="4"/>
      <c r="VOO22" s="3"/>
      <c r="VOP22" s="3"/>
      <c r="VOQ22" s="15"/>
      <c r="VOR22" s="14"/>
      <c r="VOS22" s="4"/>
      <c r="VOT22" s="3"/>
      <c r="VOU22" s="3"/>
      <c r="VOV22" s="15"/>
      <c r="VOW22" s="14"/>
      <c r="VOX22" s="4"/>
      <c r="VOY22" s="3"/>
      <c r="VOZ22" s="3"/>
      <c r="VPA22" s="15"/>
      <c r="VPB22" s="14"/>
      <c r="VPC22" s="4"/>
      <c r="VPD22" s="3"/>
      <c r="VPE22" s="3"/>
      <c r="VPF22" s="15"/>
      <c r="VPG22" s="14"/>
      <c r="VPH22" s="4"/>
      <c r="VPI22" s="3"/>
      <c r="VPJ22" s="3"/>
      <c r="VPK22" s="15"/>
      <c r="VPL22" s="14"/>
      <c r="VPM22" s="4"/>
      <c r="VPN22" s="3"/>
      <c r="VPO22" s="3"/>
      <c r="VPP22" s="15"/>
      <c r="VPQ22" s="14"/>
      <c r="VPR22" s="4"/>
      <c r="VPS22" s="3"/>
      <c r="VPT22" s="3"/>
      <c r="VPU22" s="15"/>
      <c r="VPV22" s="14"/>
      <c r="VPW22" s="4"/>
      <c r="VPX22" s="3"/>
      <c r="VPY22" s="3"/>
      <c r="VPZ22" s="15"/>
      <c r="VQA22" s="14"/>
      <c r="VQB22" s="4"/>
      <c r="VQC22" s="3"/>
      <c r="VQD22" s="3"/>
      <c r="VQE22" s="15"/>
      <c r="VQF22" s="14"/>
      <c r="VQG22" s="4"/>
      <c r="VQH22" s="3"/>
      <c r="VQI22" s="3"/>
      <c r="VQJ22" s="15"/>
      <c r="VQK22" s="14"/>
      <c r="VQL22" s="4"/>
      <c r="VQM22" s="3"/>
      <c r="VQN22" s="3"/>
      <c r="VQO22" s="15"/>
      <c r="VQP22" s="14"/>
      <c r="VQQ22" s="4"/>
      <c r="VQR22" s="3"/>
      <c r="VQS22" s="3"/>
      <c r="VQT22" s="15"/>
      <c r="VQU22" s="14"/>
      <c r="VQV22" s="4"/>
      <c r="VQW22" s="3"/>
      <c r="VQX22" s="3"/>
      <c r="VQY22" s="15"/>
      <c r="VQZ22" s="14"/>
      <c r="VRA22" s="4"/>
      <c r="VRB22" s="3"/>
      <c r="VRC22" s="3"/>
      <c r="VRD22" s="15"/>
      <c r="VRE22" s="14"/>
      <c r="VRF22" s="4"/>
      <c r="VRG22" s="3"/>
      <c r="VRH22" s="3"/>
      <c r="VRI22" s="15"/>
      <c r="VRJ22" s="14"/>
      <c r="VRK22" s="4"/>
      <c r="VRL22" s="3"/>
      <c r="VRM22" s="3"/>
      <c r="VRN22" s="15"/>
      <c r="VRO22" s="14"/>
      <c r="VRP22" s="4"/>
      <c r="VRQ22" s="3"/>
      <c r="VRR22" s="3"/>
      <c r="VRS22" s="15"/>
      <c r="VRT22" s="14"/>
      <c r="VRU22" s="4"/>
      <c r="VRV22" s="3"/>
      <c r="VRW22" s="3"/>
      <c r="VRX22" s="15"/>
      <c r="VRY22" s="14"/>
      <c r="VRZ22" s="4"/>
      <c r="VSA22" s="3"/>
      <c r="VSB22" s="3"/>
      <c r="VSC22" s="15"/>
      <c r="VSD22" s="14"/>
      <c r="VSE22" s="4"/>
      <c r="VSF22" s="3"/>
      <c r="VSG22" s="3"/>
      <c r="VSH22" s="15"/>
      <c r="VSI22" s="14"/>
      <c r="VSJ22" s="4"/>
      <c r="VSK22" s="3"/>
      <c r="VSL22" s="3"/>
      <c r="VSM22" s="15"/>
      <c r="VSN22" s="14"/>
      <c r="VSO22" s="4"/>
      <c r="VSP22" s="3"/>
      <c r="VSQ22" s="3"/>
      <c r="VSR22" s="15"/>
      <c r="VSS22" s="14"/>
      <c r="VST22" s="4"/>
      <c r="VSU22" s="3"/>
      <c r="VSV22" s="3"/>
      <c r="VSW22" s="15"/>
      <c r="VSX22" s="14"/>
      <c r="VSY22" s="4"/>
      <c r="VSZ22" s="3"/>
      <c r="VTA22" s="3"/>
      <c r="VTB22" s="15"/>
      <c r="VTC22" s="14"/>
      <c r="VTD22" s="4"/>
      <c r="VTE22" s="3"/>
      <c r="VTF22" s="3"/>
      <c r="VTG22" s="15"/>
      <c r="VTH22" s="14"/>
      <c r="VTI22" s="4"/>
      <c r="VTJ22" s="3"/>
      <c r="VTK22" s="3"/>
      <c r="VTL22" s="15"/>
      <c r="VTM22" s="14"/>
      <c r="VTN22" s="4"/>
      <c r="VTO22" s="3"/>
      <c r="VTP22" s="3"/>
      <c r="VTQ22" s="15"/>
      <c r="VTR22" s="14"/>
      <c r="VTS22" s="4"/>
      <c r="VTT22" s="3"/>
      <c r="VTU22" s="3"/>
      <c r="VTV22" s="15"/>
      <c r="VTW22" s="14"/>
      <c r="VTX22" s="4"/>
      <c r="VTY22" s="3"/>
      <c r="VTZ22" s="3"/>
      <c r="VUA22" s="15"/>
      <c r="VUB22" s="14"/>
      <c r="VUC22" s="4"/>
      <c r="VUD22" s="3"/>
      <c r="VUE22" s="3"/>
      <c r="VUF22" s="15"/>
      <c r="VUG22" s="14"/>
      <c r="VUH22" s="4"/>
      <c r="VUI22" s="3"/>
      <c r="VUJ22" s="3"/>
      <c r="VUK22" s="15"/>
      <c r="VUL22" s="14"/>
      <c r="VUM22" s="4"/>
      <c r="VUN22" s="3"/>
      <c r="VUO22" s="3"/>
      <c r="VUP22" s="15"/>
      <c r="VUQ22" s="14"/>
      <c r="VUR22" s="4"/>
      <c r="VUS22" s="3"/>
      <c r="VUT22" s="3"/>
      <c r="VUU22" s="15"/>
      <c r="VUV22" s="14"/>
      <c r="VUW22" s="4"/>
      <c r="VUX22" s="3"/>
      <c r="VUY22" s="3"/>
      <c r="VUZ22" s="15"/>
      <c r="VVA22" s="14"/>
      <c r="VVB22" s="4"/>
      <c r="VVC22" s="3"/>
      <c r="VVD22" s="3"/>
      <c r="VVE22" s="15"/>
      <c r="VVF22" s="14"/>
      <c r="VVG22" s="4"/>
      <c r="VVH22" s="3"/>
      <c r="VVI22" s="3"/>
      <c r="VVJ22" s="15"/>
      <c r="VVK22" s="14"/>
      <c r="VVL22" s="4"/>
      <c r="VVM22" s="3"/>
      <c r="VVN22" s="3"/>
      <c r="VVO22" s="15"/>
      <c r="VVP22" s="14"/>
      <c r="VVQ22" s="4"/>
      <c r="VVR22" s="3"/>
      <c r="VVS22" s="3"/>
      <c r="VVT22" s="15"/>
      <c r="VVU22" s="14"/>
      <c r="VVV22" s="4"/>
      <c r="VVW22" s="3"/>
      <c r="VVX22" s="3"/>
      <c r="VVY22" s="15"/>
      <c r="VVZ22" s="14"/>
      <c r="VWA22" s="4"/>
      <c r="VWB22" s="3"/>
      <c r="VWC22" s="3"/>
      <c r="VWD22" s="15"/>
      <c r="VWE22" s="14"/>
      <c r="VWF22" s="4"/>
      <c r="VWG22" s="3"/>
      <c r="VWH22" s="3"/>
      <c r="VWI22" s="15"/>
      <c r="VWJ22" s="14"/>
      <c r="VWK22" s="4"/>
      <c r="VWL22" s="3"/>
      <c r="VWM22" s="3"/>
      <c r="VWN22" s="15"/>
      <c r="VWO22" s="14"/>
      <c r="VWP22" s="4"/>
      <c r="VWQ22" s="3"/>
      <c r="VWR22" s="3"/>
      <c r="VWS22" s="15"/>
      <c r="VWT22" s="14"/>
      <c r="VWU22" s="4"/>
      <c r="VWV22" s="3"/>
      <c r="VWW22" s="3"/>
      <c r="VWX22" s="15"/>
      <c r="VWY22" s="14"/>
      <c r="VWZ22" s="4"/>
      <c r="VXA22" s="3"/>
      <c r="VXB22" s="3"/>
      <c r="VXC22" s="15"/>
      <c r="VXD22" s="14"/>
      <c r="VXE22" s="4"/>
      <c r="VXF22" s="3"/>
      <c r="VXG22" s="3"/>
      <c r="VXH22" s="15"/>
      <c r="VXI22" s="14"/>
      <c r="VXJ22" s="4"/>
      <c r="VXK22" s="3"/>
      <c r="VXL22" s="3"/>
      <c r="VXM22" s="15"/>
      <c r="VXN22" s="14"/>
      <c r="VXO22" s="4"/>
      <c r="VXP22" s="3"/>
      <c r="VXQ22" s="3"/>
      <c r="VXR22" s="15"/>
      <c r="VXS22" s="14"/>
      <c r="VXT22" s="4"/>
      <c r="VXU22" s="3"/>
      <c r="VXV22" s="3"/>
      <c r="VXW22" s="15"/>
      <c r="VXX22" s="14"/>
      <c r="VXY22" s="4"/>
      <c r="VXZ22" s="3"/>
      <c r="VYA22" s="3"/>
      <c r="VYB22" s="15"/>
      <c r="VYC22" s="14"/>
      <c r="VYD22" s="4"/>
      <c r="VYE22" s="3"/>
      <c r="VYF22" s="3"/>
      <c r="VYG22" s="15"/>
      <c r="VYH22" s="14"/>
      <c r="VYI22" s="4"/>
      <c r="VYJ22" s="3"/>
      <c r="VYK22" s="3"/>
      <c r="VYL22" s="15"/>
      <c r="VYM22" s="14"/>
      <c r="VYN22" s="4"/>
      <c r="VYO22" s="3"/>
      <c r="VYP22" s="3"/>
      <c r="VYQ22" s="15"/>
      <c r="VYR22" s="14"/>
      <c r="VYS22" s="4"/>
      <c r="VYT22" s="3"/>
      <c r="VYU22" s="3"/>
      <c r="VYV22" s="15"/>
      <c r="VYW22" s="14"/>
      <c r="VYX22" s="4"/>
      <c r="VYY22" s="3"/>
      <c r="VYZ22" s="3"/>
      <c r="VZA22" s="15"/>
      <c r="VZB22" s="14"/>
      <c r="VZC22" s="4"/>
      <c r="VZD22" s="3"/>
      <c r="VZE22" s="3"/>
      <c r="VZF22" s="15"/>
      <c r="VZG22" s="14"/>
      <c r="VZH22" s="4"/>
      <c r="VZI22" s="3"/>
      <c r="VZJ22" s="3"/>
      <c r="VZK22" s="15"/>
      <c r="VZL22" s="14"/>
      <c r="VZM22" s="4"/>
      <c r="VZN22" s="3"/>
      <c r="VZO22" s="3"/>
      <c r="VZP22" s="15"/>
      <c r="VZQ22" s="14"/>
      <c r="VZR22" s="4"/>
      <c r="VZS22" s="3"/>
      <c r="VZT22" s="3"/>
      <c r="VZU22" s="15"/>
      <c r="VZV22" s="14"/>
      <c r="VZW22" s="4"/>
      <c r="VZX22" s="3"/>
      <c r="VZY22" s="3"/>
      <c r="VZZ22" s="15"/>
      <c r="WAA22" s="14"/>
      <c r="WAB22" s="4"/>
      <c r="WAC22" s="3"/>
      <c r="WAD22" s="3"/>
      <c r="WAE22" s="15"/>
      <c r="WAF22" s="14"/>
      <c r="WAG22" s="4"/>
      <c r="WAH22" s="3"/>
      <c r="WAI22" s="3"/>
      <c r="WAJ22" s="15"/>
      <c r="WAK22" s="14"/>
      <c r="WAL22" s="4"/>
      <c r="WAM22" s="3"/>
      <c r="WAN22" s="3"/>
      <c r="WAO22" s="15"/>
      <c r="WAP22" s="14"/>
      <c r="WAQ22" s="4"/>
      <c r="WAR22" s="3"/>
      <c r="WAS22" s="3"/>
      <c r="WAT22" s="15"/>
      <c r="WAU22" s="14"/>
      <c r="WAV22" s="4"/>
      <c r="WAW22" s="3"/>
      <c r="WAX22" s="3"/>
      <c r="WAY22" s="15"/>
      <c r="WAZ22" s="14"/>
      <c r="WBA22" s="4"/>
      <c r="WBB22" s="3"/>
      <c r="WBC22" s="3"/>
      <c r="WBD22" s="15"/>
      <c r="WBE22" s="14"/>
      <c r="WBF22" s="4"/>
      <c r="WBG22" s="3"/>
      <c r="WBH22" s="3"/>
      <c r="WBI22" s="15"/>
      <c r="WBJ22" s="14"/>
      <c r="WBK22" s="4"/>
      <c r="WBL22" s="3"/>
      <c r="WBM22" s="3"/>
      <c r="WBN22" s="15"/>
      <c r="WBO22" s="14"/>
      <c r="WBP22" s="4"/>
      <c r="WBQ22" s="3"/>
      <c r="WBR22" s="3"/>
      <c r="WBS22" s="15"/>
      <c r="WBT22" s="14"/>
      <c r="WBU22" s="4"/>
      <c r="WBV22" s="3"/>
      <c r="WBW22" s="3"/>
      <c r="WBX22" s="15"/>
      <c r="WBY22" s="14"/>
      <c r="WBZ22" s="4"/>
      <c r="WCA22" s="3"/>
      <c r="WCB22" s="3"/>
      <c r="WCC22" s="15"/>
      <c r="WCD22" s="14"/>
      <c r="WCE22" s="4"/>
      <c r="WCF22" s="3"/>
      <c r="WCG22" s="3"/>
      <c r="WCH22" s="15"/>
      <c r="WCI22" s="14"/>
      <c r="WCJ22" s="4"/>
      <c r="WCK22" s="3"/>
      <c r="WCL22" s="3"/>
      <c r="WCM22" s="15"/>
      <c r="WCN22" s="14"/>
      <c r="WCO22" s="4"/>
      <c r="WCP22" s="3"/>
      <c r="WCQ22" s="3"/>
      <c r="WCR22" s="15"/>
      <c r="WCS22" s="14"/>
      <c r="WCT22" s="4"/>
      <c r="WCU22" s="3"/>
      <c r="WCV22" s="3"/>
      <c r="WCW22" s="15"/>
      <c r="WCX22" s="14"/>
      <c r="WCY22" s="4"/>
      <c r="WCZ22" s="3"/>
      <c r="WDA22" s="3"/>
      <c r="WDB22" s="15"/>
      <c r="WDC22" s="14"/>
      <c r="WDD22" s="4"/>
      <c r="WDE22" s="3"/>
      <c r="WDF22" s="3"/>
      <c r="WDG22" s="15"/>
      <c r="WDH22" s="14"/>
      <c r="WDI22" s="4"/>
      <c r="WDJ22" s="3"/>
      <c r="WDK22" s="3"/>
      <c r="WDL22" s="15"/>
      <c r="WDM22" s="14"/>
      <c r="WDN22" s="4"/>
      <c r="WDO22" s="3"/>
      <c r="WDP22" s="3"/>
      <c r="WDQ22" s="15"/>
      <c r="WDR22" s="14"/>
      <c r="WDS22" s="4"/>
      <c r="WDT22" s="3"/>
      <c r="WDU22" s="3"/>
      <c r="WDV22" s="15"/>
      <c r="WDW22" s="14"/>
      <c r="WDX22" s="4"/>
      <c r="WDY22" s="3"/>
      <c r="WDZ22" s="3"/>
      <c r="WEA22" s="15"/>
      <c r="WEB22" s="14"/>
      <c r="WEC22" s="4"/>
      <c r="WED22" s="3"/>
      <c r="WEE22" s="3"/>
      <c r="WEF22" s="15"/>
      <c r="WEG22" s="14"/>
      <c r="WEH22" s="4"/>
      <c r="WEI22" s="3"/>
      <c r="WEJ22" s="3"/>
      <c r="WEK22" s="15"/>
      <c r="WEL22" s="14"/>
      <c r="WEM22" s="4"/>
      <c r="WEN22" s="3"/>
      <c r="WEO22" s="3"/>
      <c r="WEP22" s="15"/>
      <c r="WEQ22" s="14"/>
      <c r="WER22" s="4"/>
      <c r="WES22" s="3"/>
      <c r="WET22" s="3"/>
      <c r="WEU22" s="15"/>
      <c r="WEV22" s="14"/>
      <c r="WEW22" s="4"/>
      <c r="WEX22" s="3"/>
      <c r="WEY22" s="3"/>
      <c r="WEZ22" s="15"/>
      <c r="WFA22" s="14"/>
      <c r="WFB22" s="4"/>
      <c r="WFC22" s="3"/>
      <c r="WFD22" s="3"/>
      <c r="WFE22" s="15"/>
      <c r="WFF22" s="14"/>
      <c r="WFG22" s="4"/>
      <c r="WFH22" s="3"/>
      <c r="WFI22" s="3"/>
      <c r="WFJ22" s="15"/>
      <c r="WFK22" s="14"/>
      <c r="WFL22" s="4"/>
      <c r="WFM22" s="3"/>
      <c r="WFN22" s="3"/>
      <c r="WFO22" s="15"/>
      <c r="WFP22" s="14"/>
      <c r="WFQ22" s="4"/>
      <c r="WFR22" s="3"/>
      <c r="WFS22" s="3"/>
      <c r="WFT22" s="15"/>
      <c r="WFU22" s="14"/>
      <c r="WFV22" s="4"/>
      <c r="WFW22" s="3"/>
      <c r="WFX22" s="3"/>
      <c r="WFY22" s="15"/>
      <c r="WFZ22" s="14"/>
      <c r="WGA22" s="4"/>
      <c r="WGB22" s="3"/>
      <c r="WGC22" s="3"/>
      <c r="WGD22" s="15"/>
      <c r="WGE22" s="14"/>
      <c r="WGF22" s="4"/>
      <c r="WGG22" s="3"/>
      <c r="WGH22" s="3"/>
      <c r="WGI22" s="15"/>
      <c r="WGJ22" s="14"/>
      <c r="WGK22" s="4"/>
      <c r="WGL22" s="3"/>
      <c r="WGM22" s="3"/>
      <c r="WGN22" s="15"/>
      <c r="WGO22" s="14"/>
      <c r="WGP22" s="4"/>
      <c r="WGQ22" s="3"/>
      <c r="WGR22" s="3"/>
      <c r="WGS22" s="15"/>
      <c r="WGT22" s="14"/>
      <c r="WGU22" s="4"/>
      <c r="WGV22" s="3"/>
      <c r="WGW22" s="3"/>
      <c r="WGX22" s="15"/>
      <c r="WGY22" s="14"/>
      <c r="WGZ22" s="4"/>
      <c r="WHA22" s="3"/>
      <c r="WHB22" s="3"/>
      <c r="WHC22" s="15"/>
      <c r="WHD22" s="14"/>
      <c r="WHE22" s="4"/>
      <c r="WHF22" s="3"/>
      <c r="WHG22" s="3"/>
      <c r="WHH22" s="15"/>
      <c r="WHI22" s="14"/>
      <c r="WHJ22" s="4"/>
      <c r="WHK22" s="3"/>
      <c r="WHL22" s="3"/>
      <c r="WHM22" s="15"/>
      <c r="WHN22" s="14"/>
      <c r="WHO22" s="4"/>
      <c r="WHP22" s="3"/>
      <c r="WHQ22" s="3"/>
      <c r="WHR22" s="15"/>
      <c r="WHS22" s="14"/>
      <c r="WHT22" s="4"/>
      <c r="WHU22" s="3"/>
      <c r="WHV22" s="3"/>
      <c r="WHW22" s="15"/>
      <c r="WHX22" s="14"/>
      <c r="WHY22" s="4"/>
      <c r="WHZ22" s="3"/>
      <c r="WIA22" s="3"/>
      <c r="WIB22" s="15"/>
      <c r="WIC22" s="14"/>
      <c r="WID22" s="4"/>
      <c r="WIE22" s="3"/>
      <c r="WIF22" s="3"/>
      <c r="WIG22" s="15"/>
      <c r="WIH22" s="14"/>
      <c r="WII22" s="4"/>
      <c r="WIJ22" s="3"/>
      <c r="WIK22" s="3"/>
      <c r="WIL22" s="15"/>
      <c r="WIM22" s="14"/>
      <c r="WIN22" s="4"/>
      <c r="WIO22" s="3"/>
      <c r="WIP22" s="3"/>
      <c r="WIQ22" s="15"/>
      <c r="WIR22" s="14"/>
      <c r="WIS22" s="4"/>
      <c r="WIT22" s="3"/>
      <c r="WIU22" s="3"/>
      <c r="WIV22" s="15"/>
      <c r="WIW22" s="14"/>
      <c r="WIX22" s="4"/>
      <c r="WIY22" s="3"/>
      <c r="WIZ22" s="3"/>
      <c r="WJA22" s="15"/>
      <c r="WJB22" s="14"/>
      <c r="WJC22" s="4"/>
      <c r="WJD22" s="3"/>
      <c r="WJE22" s="3"/>
      <c r="WJF22" s="15"/>
      <c r="WJG22" s="14"/>
      <c r="WJH22" s="4"/>
      <c r="WJI22" s="3"/>
      <c r="WJJ22" s="3"/>
      <c r="WJK22" s="15"/>
      <c r="WJL22" s="14"/>
      <c r="WJM22" s="4"/>
      <c r="WJN22" s="3"/>
      <c r="WJO22" s="3"/>
      <c r="WJP22" s="15"/>
      <c r="WJQ22" s="14"/>
      <c r="WJR22" s="4"/>
      <c r="WJS22" s="3"/>
      <c r="WJT22" s="3"/>
      <c r="WJU22" s="15"/>
      <c r="WJV22" s="14"/>
      <c r="WJW22" s="4"/>
      <c r="WJX22" s="3"/>
      <c r="WJY22" s="3"/>
      <c r="WJZ22" s="15"/>
      <c r="WKA22" s="14"/>
      <c r="WKB22" s="4"/>
      <c r="WKC22" s="3"/>
      <c r="WKD22" s="3"/>
      <c r="WKE22" s="15"/>
      <c r="WKF22" s="14"/>
      <c r="WKG22" s="4"/>
      <c r="WKH22" s="3"/>
      <c r="WKI22" s="3"/>
      <c r="WKJ22" s="15"/>
      <c r="WKK22" s="14"/>
      <c r="WKL22" s="4"/>
      <c r="WKM22" s="3"/>
      <c r="WKN22" s="3"/>
      <c r="WKO22" s="15"/>
      <c r="WKP22" s="14"/>
      <c r="WKQ22" s="4"/>
      <c r="WKR22" s="3"/>
      <c r="WKS22" s="3"/>
      <c r="WKT22" s="15"/>
      <c r="WKU22" s="14"/>
      <c r="WKV22" s="4"/>
      <c r="WKW22" s="3"/>
      <c r="WKX22" s="3"/>
      <c r="WKY22" s="15"/>
      <c r="WKZ22" s="14"/>
      <c r="WLA22" s="4"/>
      <c r="WLB22" s="3"/>
      <c r="WLC22" s="3"/>
      <c r="WLD22" s="15"/>
      <c r="WLE22" s="14"/>
      <c r="WLF22" s="4"/>
      <c r="WLG22" s="3"/>
      <c r="WLH22" s="3"/>
      <c r="WLI22" s="15"/>
      <c r="WLJ22" s="14"/>
      <c r="WLK22" s="4"/>
      <c r="WLL22" s="3"/>
      <c r="WLM22" s="3"/>
      <c r="WLN22" s="15"/>
      <c r="WLO22" s="14"/>
      <c r="WLP22" s="4"/>
      <c r="WLQ22" s="3"/>
      <c r="WLR22" s="3"/>
      <c r="WLS22" s="15"/>
      <c r="WLT22" s="14"/>
      <c r="WLU22" s="4"/>
      <c r="WLV22" s="3"/>
      <c r="WLW22" s="3"/>
      <c r="WLX22" s="15"/>
      <c r="WLY22" s="14"/>
      <c r="WLZ22" s="4"/>
      <c r="WMA22" s="3"/>
      <c r="WMB22" s="3"/>
      <c r="WMC22" s="15"/>
      <c r="WMD22" s="14"/>
      <c r="WME22" s="4"/>
      <c r="WMF22" s="3"/>
      <c r="WMG22" s="3"/>
      <c r="WMH22" s="15"/>
      <c r="WMI22" s="14"/>
      <c r="WMJ22" s="4"/>
      <c r="WMK22" s="3"/>
      <c r="WML22" s="3"/>
      <c r="WMM22" s="15"/>
      <c r="WMN22" s="14"/>
      <c r="WMO22" s="4"/>
      <c r="WMP22" s="3"/>
      <c r="WMQ22" s="3"/>
      <c r="WMR22" s="15"/>
      <c r="WMS22" s="14"/>
      <c r="WMT22" s="4"/>
      <c r="WMU22" s="3"/>
      <c r="WMV22" s="3"/>
      <c r="WMW22" s="15"/>
      <c r="WMX22" s="14"/>
      <c r="WMY22" s="4"/>
      <c r="WMZ22" s="3"/>
      <c r="WNA22" s="3"/>
      <c r="WNB22" s="15"/>
      <c r="WNC22" s="14"/>
      <c r="WND22" s="4"/>
      <c r="WNE22" s="3"/>
      <c r="WNF22" s="3"/>
      <c r="WNG22" s="15"/>
      <c r="WNH22" s="14"/>
      <c r="WNI22" s="4"/>
      <c r="WNJ22" s="3"/>
      <c r="WNK22" s="3"/>
      <c r="WNL22" s="15"/>
      <c r="WNM22" s="14"/>
      <c r="WNN22" s="4"/>
      <c r="WNO22" s="3"/>
      <c r="WNP22" s="3"/>
      <c r="WNQ22" s="15"/>
      <c r="WNR22" s="14"/>
      <c r="WNS22" s="4"/>
      <c r="WNT22" s="3"/>
      <c r="WNU22" s="3"/>
      <c r="WNV22" s="15"/>
      <c r="WNW22" s="14"/>
      <c r="WNX22" s="4"/>
      <c r="WNY22" s="3"/>
      <c r="WNZ22" s="3"/>
      <c r="WOA22" s="15"/>
      <c r="WOB22" s="14"/>
      <c r="WOC22" s="4"/>
      <c r="WOD22" s="3"/>
      <c r="WOE22" s="3"/>
      <c r="WOF22" s="15"/>
      <c r="WOG22" s="14"/>
      <c r="WOH22" s="4"/>
      <c r="WOI22" s="3"/>
      <c r="WOJ22" s="3"/>
      <c r="WOK22" s="15"/>
      <c r="WOL22" s="14"/>
      <c r="WOM22" s="4"/>
      <c r="WON22" s="3"/>
      <c r="WOO22" s="3"/>
      <c r="WOP22" s="15"/>
      <c r="WOQ22" s="14"/>
      <c r="WOR22" s="4"/>
      <c r="WOS22" s="3"/>
      <c r="WOT22" s="3"/>
      <c r="WOU22" s="15"/>
      <c r="WOV22" s="14"/>
      <c r="WOW22" s="4"/>
      <c r="WOX22" s="3"/>
      <c r="WOY22" s="3"/>
      <c r="WOZ22" s="15"/>
      <c r="WPA22" s="14"/>
      <c r="WPB22" s="4"/>
      <c r="WPC22" s="3"/>
      <c r="WPD22" s="3"/>
      <c r="WPE22" s="15"/>
      <c r="WPF22" s="14"/>
      <c r="WPG22" s="4"/>
      <c r="WPH22" s="3"/>
      <c r="WPI22" s="3"/>
      <c r="WPJ22" s="15"/>
      <c r="WPK22" s="14"/>
      <c r="WPL22" s="4"/>
      <c r="WPM22" s="3"/>
      <c r="WPN22" s="3"/>
      <c r="WPO22" s="15"/>
      <c r="WPP22" s="14"/>
      <c r="WPQ22" s="4"/>
      <c r="WPR22" s="3"/>
      <c r="WPS22" s="3"/>
      <c r="WPT22" s="15"/>
      <c r="WPU22" s="14"/>
      <c r="WPV22" s="4"/>
      <c r="WPW22" s="3"/>
      <c r="WPX22" s="3"/>
      <c r="WPY22" s="15"/>
      <c r="WPZ22" s="14"/>
      <c r="WQA22" s="4"/>
      <c r="WQB22" s="3"/>
      <c r="WQC22" s="3"/>
      <c r="WQD22" s="15"/>
      <c r="WQE22" s="14"/>
      <c r="WQF22" s="4"/>
      <c r="WQG22" s="3"/>
      <c r="WQH22" s="3"/>
      <c r="WQI22" s="15"/>
      <c r="WQJ22" s="14"/>
      <c r="WQK22" s="4"/>
      <c r="WQL22" s="3"/>
      <c r="WQM22" s="3"/>
      <c r="WQN22" s="15"/>
      <c r="WQO22" s="14"/>
      <c r="WQP22" s="4"/>
      <c r="WQQ22" s="3"/>
      <c r="WQR22" s="3"/>
      <c r="WQS22" s="15"/>
      <c r="WQT22" s="14"/>
      <c r="WQU22" s="4"/>
      <c r="WQV22" s="3"/>
      <c r="WQW22" s="3"/>
      <c r="WQX22" s="15"/>
      <c r="WQY22" s="14"/>
      <c r="WQZ22" s="4"/>
      <c r="WRA22" s="3"/>
      <c r="WRB22" s="3"/>
      <c r="WRC22" s="15"/>
      <c r="WRD22" s="14"/>
      <c r="WRE22" s="4"/>
      <c r="WRF22" s="3"/>
      <c r="WRG22" s="3"/>
      <c r="WRH22" s="15"/>
      <c r="WRI22" s="14"/>
      <c r="WRJ22" s="4"/>
      <c r="WRK22" s="3"/>
    </row>
    <row r="23" spans="1:16027" ht="15" x14ac:dyDescent="0.25">
      <c r="A23" s="4">
        <v>40200115</v>
      </c>
      <c r="B23" s="16" t="s">
        <v>333</v>
      </c>
      <c r="C23" s="3">
        <v>300</v>
      </c>
      <c r="D23" s="109" t="s">
        <v>74</v>
      </c>
      <c r="E23" s="138"/>
      <c r="F23" s="187"/>
      <c r="G23" s="187"/>
      <c r="H23" s="187"/>
      <c r="I23" s="85">
        <v>564</v>
      </c>
      <c r="J23" s="98">
        <f t="shared" si="0"/>
        <v>599.20914900000002</v>
      </c>
      <c r="K23" s="98">
        <v>544.73559</v>
      </c>
      <c r="L23" s="106">
        <f>I23*0.1</f>
        <v>56.400000000000006</v>
      </c>
      <c r="M23" s="106">
        <f>I23*0.2</f>
        <v>112.80000000000001</v>
      </c>
      <c r="N23" s="106">
        <f>I23*0.08</f>
        <v>45.12</v>
      </c>
      <c r="O23" s="106">
        <v>45.12</v>
      </c>
      <c r="P23" s="106">
        <f>I23*0.12</f>
        <v>67.679999999999993</v>
      </c>
      <c r="Q23" s="106">
        <f>I23*0.17</f>
        <v>95.88000000000001</v>
      </c>
      <c r="R23" s="106">
        <f>I23*0.14</f>
        <v>78.960000000000008</v>
      </c>
      <c r="S23" s="106">
        <f>I23*0.18</f>
        <v>101.52</v>
      </c>
      <c r="T23" s="106">
        <f>I23*0.14</f>
        <v>78.960000000000008</v>
      </c>
      <c r="U23" s="106">
        <f>I23*0.15</f>
        <v>84.6</v>
      </c>
      <c r="V23" s="106">
        <f>I23*0.08</f>
        <v>45.12</v>
      </c>
      <c r="X23" s="106">
        <f>I23*0.16</f>
        <v>90.24</v>
      </c>
      <c r="Y23" s="106">
        <f>I23*0.1</f>
        <v>56.400000000000006</v>
      </c>
      <c r="Z23" s="106">
        <f>I23*0.08</f>
        <v>45.12</v>
      </c>
      <c r="AA23" s="106">
        <f>I23*0.11</f>
        <v>62.04</v>
      </c>
      <c r="AC23" s="7">
        <f>I23*0.22</f>
        <v>124.08</v>
      </c>
      <c r="AD23" s="7">
        <f>I23*0.3</f>
        <v>169.2</v>
      </c>
      <c r="AE23" s="7">
        <f>I23*0.05</f>
        <v>28.200000000000003</v>
      </c>
      <c r="AF23" s="7">
        <f>I23*0.245</f>
        <v>138.18</v>
      </c>
      <c r="AG23" s="7">
        <f>I23*0.2</f>
        <v>112.80000000000001</v>
      </c>
      <c r="AH23" s="7">
        <f>I23*0.23</f>
        <v>129.72</v>
      </c>
      <c r="AJ23" s="7">
        <f>I23*0.2</f>
        <v>112.80000000000001</v>
      </c>
      <c r="AK23" s="138">
        <v>446.90241607324515</v>
      </c>
      <c r="AL23" s="138">
        <v>473.19079348931842</v>
      </c>
      <c r="AM23" s="138">
        <v>488.96381993896239</v>
      </c>
      <c r="AN23" s="138">
        <f>I23*0.12</f>
        <v>67.679999999999993</v>
      </c>
      <c r="AO23" s="138">
        <f>I23*0.6</f>
        <v>338.4</v>
      </c>
      <c r="AP23" s="138">
        <f>I23*0.9</f>
        <v>507.6</v>
      </c>
      <c r="AQ23" s="138">
        <f>I23*0.93</f>
        <v>524.52</v>
      </c>
      <c r="AR23" s="138">
        <f>I23*0.7</f>
        <v>394.79999999999995</v>
      </c>
      <c r="AS23" s="138">
        <f>I23*0.35</f>
        <v>197.39999999999998</v>
      </c>
      <c r="AT23" s="138">
        <v>207.6065361139369</v>
      </c>
      <c r="AU23" s="138">
        <f>I23*0.9</f>
        <v>507.6</v>
      </c>
      <c r="AV23" s="138">
        <f>I23*0.18</f>
        <v>101.52</v>
      </c>
      <c r="AW23" s="138">
        <f>I23*0.34</f>
        <v>191.76000000000002</v>
      </c>
      <c r="AX23" s="138">
        <f>I23*0.31</f>
        <v>174.84</v>
      </c>
      <c r="AY23" s="138">
        <v>473.19079348931842</v>
      </c>
      <c r="AZ23" s="138">
        <v>473.19079348931842</v>
      </c>
      <c r="BB23" s="28">
        <v>45.12</v>
      </c>
      <c r="BC23" s="28">
        <v>599.20914900000002</v>
      </c>
    </row>
    <row r="24" spans="1:16027" ht="15" x14ac:dyDescent="0.25">
      <c r="A24" s="4">
        <v>40180465</v>
      </c>
      <c r="B24" s="16" t="s">
        <v>332</v>
      </c>
      <c r="C24" s="3">
        <v>300</v>
      </c>
      <c r="D24" s="109">
        <v>87070</v>
      </c>
      <c r="E24" s="138"/>
      <c r="F24" s="187"/>
      <c r="G24" s="187"/>
      <c r="H24" s="187"/>
      <c r="I24" s="85">
        <v>117</v>
      </c>
      <c r="J24" s="98">
        <f t="shared" si="0"/>
        <v>7.117</v>
      </c>
      <c r="K24" s="98">
        <v>6.47</v>
      </c>
      <c r="L24" s="106">
        <f>I24*0.1</f>
        <v>11.700000000000001</v>
      </c>
      <c r="M24" s="106">
        <f>I24*0.2</f>
        <v>23.400000000000002</v>
      </c>
      <c r="N24" s="106">
        <f>I24*0.08</f>
        <v>9.36</v>
      </c>
      <c r="O24" s="106">
        <v>9.36</v>
      </c>
      <c r="P24" s="106">
        <f>I24*0.12</f>
        <v>14.04</v>
      </c>
      <c r="Q24" s="106">
        <f>I24*0.17</f>
        <v>19.89</v>
      </c>
      <c r="R24" s="106">
        <f>I24*0.14</f>
        <v>16.380000000000003</v>
      </c>
      <c r="S24" s="106">
        <f>I24*0.18</f>
        <v>21.06</v>
      </c>
      <c r="T24" s="106">
        <f>I24*0.14</f>
        <v>16.380000000000003</v>
      </c>
      <c r="U24" s="106">
        <f>I24*0.15</f>
        <v>17.55</v>
      </c>
      <c r="V24" s="106">
        <f>I24*0.08</f>
        <v>9.36</v>
      </c>
      <c r="X24" s="106">
        <f>I24*0.16</f>
        <v>18.72</v>
      </c>
      <c r="Y24" s="106">
        <f>I24*0.1</f>
        <v>11.700000000000001</v>
      </c>
      <c r="Z24" s="106">
        <f>I24*0.08</f>
        <v>9.36</v>
      </c>
      <c r="AA24" s="106">
        <f>I24*0.11</f>
        <v>12.87</v>
      </c>
      <c r="AC24" s="7">
        <f>I24*0.22</f>
        <v>25.74</v>
      </c>
      <c r="AD24" s="7">
        <f>I24*0.3</f>
        <v>35.1</v>
      </c>
      <c r="AE24" s="7">
        <f>I24*0.05</f>
        <v>5.8500000000000005</v>
      </c>
      <c r="AF24" s="7">
        <f>I24*0.245</f>
        <v>28.664999999999999</v>
      </c>
      <c r="AG24" s="7">
        <f>I24*0.2</f>
        <v>23.400000000000002</v>
      </c>
      <c r="AH24" s="7">
        <f>I24*0.23</f>
        <v>26.91</v>
      </c>
      <c r="AJ24" s="7">
        <f>I24*0.2</f>
        <v>23.400000000000002</v>
      </c>
      <c r="AK24" s="138">
        <v>77.33437499999998</v>
      </c>
      <c r="AL24" s="138">
        <v>81.883455882352948</v>
      </c>
      <c r="AM24" s="138">
        <v>84.612904411764703</v>
      </c>
      <c r="AN24" s="138">
        <f>I24*0.12</f>
        <v>14.04</v>
      </c>
      <c r="AO24" s="138">
        <f>I24*0.6</f>
        <v>70.2</v>
      </c>
      <c r="AP24" s="138">
        <f>I24*0.9</f>
        <v>105.3</v>
      </c>
      <c r="AQ24" s="138">
        <f>I24*0.93</f>
        <v>108.81</v>
      </c>
      <c r="AR24" s="138">
        <f>I24*0.7</f>
        <v>81.899999999999991</v>
      </c>
      <c r="AS24" s="138">
        <f>I24*0.35</f>
        <v>40.949999999999996</v>
      </c>
      <c r="AT24" s="138">
        <v>0</v>
      </c>
      <c r="AU24" s="138">
        <f>I24*0.9</f>
        <v>105.3</v>
      </c>
      <c r="AV24" s="138">
        <f>I24*0.18</f>
        <v>21.06</v>
      </c>
      <c r="AW24" s="138">
        <f>I24*0.34</f>
        <v>39.78</v>
      </c>
      <c r="AX24" s="138">
        <f>I24*0.31</f>
        <v>36.270000000000003</v>
      </c>
      <c r="AY24" s="138">
        <v>81.883455882352948</v>
      </c>
      <c r="AZ24" s="138">
        <v>81.883455882352948</v>
      </c>
      <c r="BB24" s="28">
        <v>6.47</v>
      </c>
      <c r="BC24" s="28">
        <v>108.81</v>
      </c>
    </row>
    <row r="25" spans="1:16027" ht="15" x14ac:dyDescent="0.25">
      <c r="A25" s="4">
        <v>40167538</v>
      </c>
      <c r="B25" s="16" t="s">
        <v>331</v>
      </c>
      <c r="C25" s="3">
        <v>300</v>
      </c>
      <c r="D25" s="109">
        <v>82746</v>
      </c>
      <c r="E25" s="138"/>
      <c r="F25" s="187"/>
      <c r="G25" s="187"/>
      <c r="H25" s="187"/>
      <c r="I25" s="85">
        <v>288</v>
      </c>
      <c r="J25" s="98">
        <f t="shared" si="0"/>
        <v>12.133000000000001</v>
      </c>
      <c r="K25" s="98">
        <v>11.03</v>
      </c>
      <c r="L25" s="106">
        <f>I25*0.1</f>
        <v>28.8</v>
      </c>
      <c r="M25" s="106">
        <f>I25*0.2</f>
        <v>57.6</v>
      </c>
      <c r="N25" s="106">
        <f>I25*0.08</f>
        <v>23.04</v>
      </c>
      <c r="O25" s="106">
        <v>23.04</v>
      </c>
      <c r="P25" s="106">
        <f>I25*0.12</f>
        <v>34.56</v>
      </c>
      <c r="Q25" s="106">
        <f>I25*0.17</f>
        <v>48.96</v>
      </c>
      <c r="R25" s="106">
        <f>I25*0.14</f>
        <v>40.320000000000007</v>
      </c>
      <c r="S25" s="106">
        <f>I25*0.18</f>
        <v>51.839999999999996</v>
      </c>
      <c r="T25" s="106">
        <f>I25*0.14</f>
        <v>40.320000000000007</v>
      </c>
      <c r="U25" s="106">
        <f>I25*0.15</f>
        <v>43.199999999999996</v>
      </c>
      <c r="V25" s="106">
        <f>I25*0.08</f>
        <v>23.04</v>
      </c>
      <c r="X25" s="106">
        <f>I25*0.16</f>
        <v>46.08</v>
      </c>
      <c r="Y25" s="106">
        <f>I25*0.1</f>
        <v>28.8</v>
      </c>
      <c r="Z25" s="106">
        <f>I25*0.08</f>
        <v>23.04</v>
      </c>
      <c r="AA25" s="106">
        <f>I25*0.11</f>
        <v>31.68</v>
      </c>
      <c r="AC25" s="7">
        <f>I25*0.22</f>
        <v>63.36</v>
      </c>
      <c r="AD25" s="7">
        <f>I25*0.3</f>
        <v>86.399999999999991</v>
      </c>
      <c r="AE25" s="7">
        <f>I25*0.05</f>
        <v>14.4</v>
      </c>
      <c r="AF25" s="7">
        <f>I25*0.245</f>
        <v>70.56</v>
      </c>
      <c r="AG25" s="7">
        <f>I25*0.2</f>
        <v>57.6</v>
      </c>
      <c r="AH25" s="7">
        <f>I25*0.23</f>
        <v>66.240000000000009</v>
      </c>
      <c r="AJ25" s="7">
        <f>I25*0.2</f>
        <v>57.6</v>
      </c>
      <c r="AK25" s="138">
        <v>221.00349794238682</v>
      </c>
      <c r="AL25" s="138">
        <v>234.00370370370374</v>
      </c>
      <c r="AM25" s="138">
        <v>241.80382716049382</v>
      </c>
      <c r="AN25" s="138">
        <f>I25*0.12</f>
        <v>34.56</v>
      </c>
      <c r="AO25" s="138">
        <f>I25*0.6</f>
        <v>172.79999999999998</v>
      </c>
      <c r="AP25" s="138">
        <f>I25*0.9</f>
        <v>259.2</v>
      </c>
      <c r="AQ25" s="138">
        <f>I25*0.93</f>
        <v>267.84000000000003</v>
      </c>
      <c r="AR25" s="138">
        <f>I25*0.7</f>
        <v>201.6</v>
      </c>
      <c r="AS25" s="138">
        <f>I25*0.35</f>
        <v>100.8</v>
      </c>
      <c r="AT25" s="138">
        <v>0</v>
      </c>
      <c r="AU25" s="138">
        <f>I25*0.9</f>
        <v>259.2</v>
      </c>
      <c r="AV25" s="138">
        <f>I25*0.18</f>
        <v>51.839999999999996</v>
      </c>
      <c r="AW25" s="138">
        <f>I25*0.34</f>
        <v>97.92</v>
      </c>
      <c r="AX25" s="138">
        <f>I25*0.31</f>
        <v>89.28</v>
      </c>
      <c r="AY25" s="138">
        <v>234.00370370370374</v>
      </c>
      <c r="AZ25" s="138">
        <v>234.00370370370374</v>
      </c>
      <c r="BB25" s="28">
        <v>11.03</v>
      </c>
      <c r="BC25" s="28">
        <v>267.84000000000003</v>
      </c>
    </row>
    <row r="26" spans="1:16027" ht="15" x14ac:dyDescent="0.25">
      <c r="A26" s="4">
        <v>40180739</v>
      </c>
      <c r="B26" s="16" t="s">
        <v>330</v>
      </c>
      <c r="C26" s="3">
        <v>300</v>
      </c>
      <c r="D26" s="109">
        <v>87081</v>
      </c>
      <c r="E26" s="138"/>
      <c r="F26" s="187"/>
      <c r="G26" s="187"/>
      <c r="H26" s="187"/>
      <c r="I26" s="85">
        <v>57</v>
      </c>
      <c r="J26" s="98">
        <f t="shared" si="0"/>
        <v>5.4670000000000005</v>
      </c>
      <c r="K26" s="98">
        <v>4.97</v>
      </c>
      <c r="L26" s="106">
        <f>I26*0.1</f>
        <v>5.7</v>
      </c>
      <c r="M26" s="106">
        <f>I26*0.2</f>
        <v>11.4</v>
      </c>
      <c r="N26" s="106">
        <f>I26*0.08</f>
        <v>4.5600000000000005</v>
      </c>
      <c r="O26" s="106">
        <v>4.5600000000000005</v>
      </c>
      <c r="P26" s="106">
        <f>I26*0.12</f>
        <v>6.84</v>
      </c>
      <c r="Q26" s="106">
        <f>I26*0.17</f>
        <v>9.6900000000000013</v>
      </c>
      <c r="R26" s="106">
        <f>I26*0.14</f>
        <v>7.98</v>
      </c>
      <c r="S26" s="106">
        <f>I26*0.18</f>
        <v>10.26</v>
      </c>
      <c r="T26" s="106">
        <f>I26*0.14</f>
        <v>7.98</v>
      </c>
      <c r="U26" s="106">
        <f>I26*0.15</f>
        <v>8.5499999999999989</v>
      </c>
      <c r="V26" s="106">
        <f>I26*0.08</f>
        <v>4.5600000000000005</v>
      </c>
      <c r="X26" s="106">
        <f>I26*0.16</f>
        <v>9.120000000000001</v>
      </c>
      <c r="Y26" s="106">
        <f>I26*0.1</f>
        <v>5.7</v>
      </c>
      <c r="Z26" s="106">
        <f>I26*0.08</f>
        <v>4.5600000000000005</v>
      </c>
      <c r="AA26" s="106">
        <f>I26*0.11</f>
        <v>6.2700000000000005</v>
      </c>
      <c r="AC26" s="7">
        <f>I26*0.22</f>
        <v>12.540000000000001</v>
      </c>
      <c r="AD26" s="7">
        <f>I26*0.3</f>
        <v>17.099999999999998</v>
      </c>
      <c r="AE26" s="7">
        <f>I26*0.05</f>
        <v>2.85</v>
      </c>
      <c r="AF26" s="7">
        <f>I26*0.245</f>
        <v>13.965</v>
      </c>
      <c r="AG26" s="7">
        <f>I26*0.2</f>
        <v>11.4</v>
      </c>
      <c r="AH26" s="7">
        <f>I26*0.23</f>
        <v>13.110000000000001</v>
      </c>
      <c r="AJ26" s="7">
        <f>I26*0.2</f>
        <v>11.4</v>
      </c>
      <c r="AK26" s="138">
        <v>102.72080000000003</v>
      </c>
      <c r="AL26" s="138">
        <v>108.7632</v>
      </c>
      <c r="AM26" s="138">
        <v>112.38864000000004</v>
      </c>
      <c r="AN26" s="138">
        <f>I26*0.12</f>
        <v>6.84</v>
      </c>
      <c r="AO26" s="138">
        <f>I26*0.6</f>
        <v>34.199999999999996</v>
      </c>
      <c r="AP26" s="138">
        <f>I26*0.9</f>
        <v>51.300000000000004</v>
      </c>
      <c r="AQ26" s="138">
        <f>I26*0.93</f>
        <v>53.010000000000005</v>
      </c>
      <c r="AR26" s="138">
        <f>I26*0.7</f>
        <v>39.9</v>
      </c>
      <c r="AS26" s="138">
        <f>I26*0.35</f>
        <v>19.95</v>
      </c>
      <c r="AT26" s="138">
        <v>0</v>
      </c>
      <c r="AU26" s="138">
        <f>I26*0.9</f>
        <v>51.300000000000004</v>
      </c>
      <c r="AV26" s="138">
        <f>I26*0.18</f>
        <v>10.26</v>
      </c>
      <c r="AW26" s="138">
        <f>I26*0.34</f>
        <v>19.380000000000003</v>
      </c>
      <c r="AX26" s="138">
        <f>I26*0.31</f>
        <v>17.669999999999998</v>
      </c>
      <c r="AY26" s="138">
        <v>108.7632</v>
      </c>
      <c r="AZ26" s="138">
        <v>108.7632</v>
      </c>
      <c r="BB26" s="28">
        <v>4.5600000000000005</v>
      </c>
      <c r="BC26" s="28">
        <v>112.38864000000004</v>
      </c>
    </row>
    <row r="27" spans="1:16027" ht="15" x14ac:dyDescent="0.25">
      <c r="A27" s="4">
        <v>40180531</v>
      </c>
      <c r="B27" s="16" t="s">
        <v>329</v>
      </c>
      <c r="C27" s="3">
        <v>300</v>
      </c>
      <c r="D27" s="109">
        <v>80202</v>
      </c>
      <c r="E27" s="138"/>
      <c r="F27" s="187"/>
      <c r="G27" s="187"/>
      <c r="H27" s="187"/>
      <c r="I27" s="85">
        <v>445</v>
      </c>
      <c r="J27" s="98">
        <f t="shared" si="0"/>
        <v>11.176000000000002</v>
      </c>
      <c r="K27" s="98">
        <v>10.16</v>
      </c>
      <c r="L27" s="106">
        <f>I27*0.1</f>
        <v>44.5</v>
      </c>
      <c r="M27" s="106">
        <f>I27*0.2</f>
        <v>89</v>
      </c>
      <c r="N27" s="106">
        <f>I27*0.08</f>
        <v>35.6</v>
      </c>
      <c r="O27" s="106">
        <v>35.6</v>
      </c>
      <c r="P27" s="106">
        <f>I27*0.12</f>
        <v>53.4</v>
      </c>
      <c r="Q27" s="106">
        <f>I27*0.17</f>
        <v>75.650000000000006</v>
      </c>
      <c r="R27" s="106">
        <f>I27*0.14</f>
        <v>62.300000000000004</v>
      </c>
      <c r="S27" s="106">
        <f>I27*0.18</f>
        <v>80.099999999999994</v>
      </c>
      <c r="T27" s="106">
        <f>I27*0.14</f>
        <v>62.300000000000004</v>
      </c>
      <c r="U27" s="106">
        <f>I27*0.15</f>
        <v>66.75</v>
      </c>
      <c r="V27" s="106">
        <f>I27*0.08</f>
        <v>35.6</v>
      </c>
      <c r="X27" s="106">
        <f>I27*0.16</f>
        <v>71.2</v>
      </c>
      <c r="Y27" s="106">
        <f>I27*0.1</f>
        <v>44.5</v>
      </c>
      <c r="Z27" s="106">
        <f>I27*0.08</f>
        <v>35.6</v>
      </c>
      <c r="AA27" s="106">
        <f>I27*0.11</f>
        <v>48.95</v>
      </c>
      <c r="AC27" s="7">
        <f>I27*0.22</f>
        <v>97.9</v>
      </c>
      <c r="AD27" s="7">
        <f>I27*0.3</f>
        <v>133.5</v>
      </c>
      <c r="AE27" s="7">
        <f>I27*0.05</f>
        <v>22.25</v>
      </c>
      <c r="AF27" s="7">
        <f>I27*0.245</f>
        <v>109.02499999999999</v>
      </c>
      <c r="AG27" s="7">
        <f>I27*0.2</f>
        <v>89</v>
      </c>
      <c r="AH27" s="7">
        <f>I27*0.23</f>
        <v>102.35000000000001</v>
      </c>
      <c r="AJ27" s="7">
        <f>I27*0.2</f>
        <v>89</v>
      </c>
      <c r="AK27" s="138">
        <v>299.48795444191342</v>
      </c>
      <c r="AL27" s="138">
        <v>317.10489293849662</v>
      </c>
      <c r="AM27" s="138">
        <v>327.67505603644651</v>
      </c>
      <c r="AN27" s="138">
        <f>I27*0.12</f>
        <v>53.4</v>
      </c>
      <c r="AO27" s="138">
        <f>I27*0.6</f>
        <v>267</v>
      </c>
      <c r="AP27" s="138">
        <f>I27*0.9</f>
        <v>400.5</v>
      </c>
      <c r="AQ27" s="138">
        <f>I27*0.93</f>
        <v>413.85</v>
      </c>
      <c r="AR27" s="138">
        <f>I27*0.7</f>
        <v>311.5</v>
      </c>
      <c r="AS27" s="138">
        <f>I27*0.35</f>
        <v>155.75</v>
      </c>
      <c r="AT27" s="138">
        <v>0</v>
      </c>
      <c r="AU27" s="138">
        <f>I27*0.9</f>
        <v>400.5</v>
      </c>
      <c r="AV27" s="138">
        <f>I27*0.18</f>
        <v>80.099999999999994</v>
      </c>
      <c r="AW27" s="138">
        <f>I27*0.34</f>
        <v>151.30000000000001</v>
      </c>
      <c r="AX27" s="138">
        <f>I27*0.31</f>
        <v>137.94999999999999</v>
      </c>
      <c r="AY27" s="138">
        <v>317.10489293849662</v>
      </c>
      <c r="AZ27" s="138">
        <v>317.10489293849662</v>
      </c>
      <c r="BB27" s="28">
        <v>10.16</v>
      </c>
      <c r="BC27" s="28">
        <v>413.85</v>
      </c>
    </row>
    <row r="28" spans="1:16027" ht="15" x14ac:dyDescent="0.25">
      <c r="A28" s="4">
        <v>40181067</v>
      </c>
      <c r="B28" s="16" t="s">
        <v>328</v>
      </c>
      <c r="C28" s="3">
        <v>300</v>
      </c>
      <c r="D28" s="109">
        <v>87880</v>
      </c>
      <c r="E28" s="138"/>
      <c r="F28" s="187"/>
      <c r="G28" s="187"/>
      <c r="H28" s="187"/>
      <c r="I28" s="85">
        <v>169</v>
      </c>
      <c r="J28" s="98">
        <f t="shared" si="0"/>
        <v>18.183000000000003</v>
      </c>
      <c r="K28" s="98">
        <v>16.53</v>
      </c>
      <c r="L28" s="106">
        <f>I28*0.1</f>
        <v>16.900000000000002</v>
      </c>
      <c r="M28" s="106">
        <f>I28*0.2</f>
        <v>33.800000000000004</v>
      </c>
      <c r="N28" s="106">
        <f>I28*0.08</f>
        <v>13.52</v>
      </c>
      <c r="O28" s="106">
        <v>13.52</v>
      </c>
      <c r="P28" s="106">
        <f>I28*0.12</f>
        <v>20.279999999999998</v>
      </c>
      <c r="Q28" s="106">
        <f>I28*0.17</f>
        <v>28.73</v>
      </c>
      <c r="R28" s="106">
        <f>I28*0.14</f>
        <v>23.660000000000004</v>
      </c>
      <c r="S28" s="106">
        <f>I28*0.18</f>
        <v>30.419999999999998</v>
      </c>
      <c r="T28" s="106">
        <f>I28*0.14</f>
        <v>23.660000000000004</v>
      </c>
      <c r="U28" s="106">
        <f>I28*0.15</f>
        <v>25.349999999999998</v>
      </c>
      <c r="V28" s="106">
        <f>I28*0.08</f>
        <v>13.52</v>
      </c>
      <c r="X28" s="106">
        <f>I28*0.16</f>
        <v>27.04</v>
      </c>
      <c r="Y28" s="106">
        <f>I28*0.1</f>
        <v>16.900000000000002</v>
      </c>
      <c r="Z28" s="106">
        <f>I28*0.08</f>
        <v>13.52</v>
      </c>
      <c r="AA28" s="106">
        <f>I28*0.11</f>
        <v>18.59</v>
      </c>
      <c r="AC28" s="7">
        <f>I28*0.22</f>
        <v>37.18</v>
      </c>
      <c r="AD28" s="7">
        <f>I28*0.3</f>
        <v>50.699999999999996</v>
      </c>
      <c r="AE28" s="7">
        <f>I28*0.05</f>
        <v>8.4500000000000011</v>
      </c>
      <c r="AF28" s="7">
        <f>I28*0.245</f>
        <v>41.405000000000001</v>
      </c>
      <c r="AG28" s="7">
        <f>I28*0.2</f>
        <v>33.800000000000004</v>
      </c>
      <c r="AH28" s="7">
        <f>I28*0.23</f>
        <v>38.870000000000005</v>
      </c>
      <c r="AJ28" s="7">
        <f>I28*0.2</f>
        <v>33.800000000000004</v>
      </c>
      <c r="AK28" s="138">
        <v>111.65641547861507</v>
      </c>
      <c r="AL28" s="138">
        <v>118.22443991853362</v>
      </c>
      <c r="AM28" s="138">
        <v>122.16525458248472</v>
      </c>
      <c r="AN28" s="138">
        <f>I28*0.12</f>
        <v>20.279999999999998</v>
      </c>
      <c r="AO28" s="138">
        <f>I28*0.6</f>
        <v>101.39999999999999</v>
      </c>
      <c r="AP28" s="138">
        <f>I28*0.9</f>
        <v>152.1</v>
      </c>
      <c r="AQ28" s="138">
        <f>I28*0.93</f>
        <v>157.17000000000002</v>
      </c>
      <c r="AR28" s="138">
        <f>I28*0.7</f>
        <v>118.3</v>
      </c>
      <c r="AS28" s="138">
        <f>I28*0.35</f>
        <v>59.15</v>
      </c>
      <c r="AT28" s="138">
        <v>0</v>
      </c>
      <c r="AU28" s="138">
        <f>I28*0.9</f>
        <v>152.1</v>
      </c>
      <c r="AV28" s="138">
        <f>I28*0.18</f>
        <v>30.419999999999998</v>
      </c>
      <c r="AW28" s="138">
        <f>I28*0.34</f>
        <v>57.46</v>
      </c>
      <c r="AX28" s="138">
        <f>I28*0.31</f>
        <v>52.39</v>
      </c>
      <c r="AY28" s="138">
        <v>118.22443991853362</v>
      </c>
      <c r="AZ28" s="138">
        <v>118.22443991853362</v>
      </c>
      <c r="BB28" s="28">
        <v>13.52</v>
      </c>
      <c r="BC28" s="28">
        <v>157.17000000000002</v>
      </c>
    </row>
    <row r="29" spans="1:16027" ht="15" x14ac:dyDescent="0.25">
      <c r="A29" s="4">
        <v>40173221</v>
      </c>
      <c r="B29" s="16" t="s">
        <v>327</v>
      </c>
      <c r="C29" s="3">
        <v>300</v>
      </c>
      <c r="D29" s="109">
        <v>84144</v>
      </c>
      <c r="E29" s="138"/>
      <c r="F29" s="187"/>
      <c r="G29" s="187"/>
      <c r="H29" s="187"/>
      <c r="I29" s="85">
        <v>441</v>
      </c>
      <c r="J29" s="98">
        <f t="shared" si="0"/>
        <v>17.215000000000003</v>
      </c>
      <c r="K29" s="98">
        <v>15.65</v>
      </c>
      <c r="L29" s="106">
        <f>I29*0.1</f>
        <v>44.1</v>
      </c>
      <c r="M29" s="106">
        <f>I29*0.2</f>
        <v>88.2</v>
      </c>
      <c r="N29" s="106">
        <f>I29*0.08</f>
        <v>35.28</v>
      </c>
      <c r="O29" s="106">
        <v>35.28</v>
      </c>
      <c r="P29" s="106">
        <f>I29*0.12</f>
        <v>52.919999999999995</v>
      </c>
      <c r="Q29" s="106">
        <f>I29*0.17</f>
        <v>74.97</v>
      </c>
      <c r="R29" s="106">
        <f>I29*0.14</f>
        <v>61.740000000000009</v>
      </c>
      <c r="S29" s="106">
        <f>I29*0.18</f>
        <v>79.38</v>
      </c>
      <c r="T29" s="106">
        <f>I29*0.14</f>
        <v>61.740000000000009</v>
      </c>
      <c r="U29" s="106">
        <f>I29*0.15</f>
        <v>66.149999999999991</v>
      </c>
      <c r="V29" s="106">
        <f>I29*0.08</f>
        <v>35.28</v>
      </c>
      <c r="X29" s="106">
        <f>I29*0.16</f>
        <v>70.56</v>
      </c>
      <c r="Y29" s="106">
        <f>I29*0.1</f>
        <v>44.1</v>
      </c>
      <c r="Z29" s="106">
        <f>I29*0.08</f>
        <v>35.28</v>
      </c>
      <c r="AA29" s="106">
        <f>I29*0.11</f>
        <v>48.51</v>
      </c>
      <c r="AC29" s="7">
        <f>I29*0.22</f>
        <v>97.02</v>
      </c>
      <c r="AD29" s="7">
        <f>I29*0.3</f>
        <v>132.29999999999998</v>
      </c>
      <c r="AE29" s="7">
        <f>I29*0.05</f>
        <v>22.05</v>
      </c>
      <c r="AF29" s="7">
        <f>I29*0.245</f>
        <v>108.045</v>
      </c>
      <c r="AG29" s="7">
        <f>I29*0.2</f>
        <v>88.2</v>
      </c>
      <c r="AH29" s="7">
        <f>I29*0.23</f>
        <v>101.43</v>
      </c>
      <c r="AJ29" s="7">
        <f>I29*0.2</f>
        <v>88.2</v>
      </c>
      <c r="AK29" s="138">
        <v>338.18796234028241</v>
      </c>
      <c r="AL29" s="138">
        <v>358.08137188971085</v>
      </c>
      <c r="AM29" s="138">
        <v>370.01741761936785</v>
      </c>
      <c r="AN29" s="138">
        <f>I29*0.12</f>
        <v>52.919999999999995</v>
      </c>
      <c r="AO29" s="138">
        <f>I29*0.6</f>
        <v>264.59999999999997</v>
      </c>
      <c r="AP29" s="138">
        <f>I29*0.9</f>
        <v>396.90000000000003</v>
      </c>
      <c r="AQ29" s="138">
        <f>I29*0.93</f>
        <v>410.13</v>
      </c>
      <c r="AR29" s="138">
        <f>I29*0.7</f>
        <v>308.7</v>
      </c>
      <c r="AS29" s="138">
        <f>I29*0.35</f>
        <v>154.35</v>
      </c>
      <c r="AT29" s="138">
        <v>0</v>
      </c>
      <c r="AU29" s="138">
        <f>I29*0.9</f>
        <v>396.90000000000003</v>
      </c>
      <c r="AV29" s="138">
        <f>I29*0.18</f>
        <v>79.38</v>
      </c>
      <c r="AW29" s="138">
        <f>I29*0.34</f>
        <v>149.94</v>
      </c>
      <c r="AX29" s="138">
        <f>I29*0.31</f>
        <v>136.71</v>
      </c>
      <c r="AY29" s="138">
        <v>358.08137188971085</v>
      </c>
      <c r="AZ29" s="138">
        <v>358.08137188971085</v>
      </c>
      <c r="BB29" s="28">
        <v>15.65</v>
      </c>
      <c r="BC29" s="28">
        <v>410.13</v>
      </c>
    </row>
    <row r="30" spans="1:16027" ht="15" x14ac:dyDescent="0.25">
      <c r="A30" s="4">
        <v>40183055</v>
      </c>
      <c r="B30" s="16" t="s">
        <v>326</v>
      </c>
      <c r="C30" s="3">
        <v>300</v>
      </c>
      <c r="D30" s="109">
        <v>87427</v>
      </c>
      <c r="E30" s="138"/>
      <c r="F30" s="187"/>
      <c r="G30" s="187"/>
      <c r="H30" s="187"/>
      <c r="I30" s="85">
        <v>255</v>
      </c>
      <c r="J30" s="98">
        <f t="shared" si="0"/>
        <v>9.8890000000000011</v>
      </c>
      <c r="K30" s="98">
        <v>8.99</v>
      </c>
      <c r="L30" s="106">
        <f>I30*0.1</f>
        <v>25.5</v>
      </c>
      <c r="M30" s="106">
        <f>I30*0.2</f>
        <v>51</v>
      </c>
      <c r="N30" s="106">
        <f>I30*0.08</f>
        <v>20.400000000000002</v>
      </c>
      <c r="O30" s="106">
        <v>20.400000000000002</v>
      </c>
      <c r="P30" s="106">
        <f>I30*0.12</f>
        <v>30.599999999999998</v>
      </c>
      <c r="Q30" s="106">
        <f>I30*0.17</f>
        <v>43.35</v>
      </c>
      <c r="R30" s="106">
        <f>I30*0.14</f>
        <v>35.700000000000003</v>
      </c>
      <c r="S30" s="106">
        <f>I30*0.18</f>
        <v>45.9</v>
      </c>
      <c r="T30" s="106">
        <f>I30*0.14</f>
        <v>35.700000000000003</v>
      </c>
      <c r="U30" s="106">
        <f>I30*0.15</f>
        <v>38.25</v>
      </c>
      <c r="V30" s="106">
        <f>I30*0.08</f>
        <v>20.400000000000002</v>
      </c>
      <c r="X30" s="106">
        <f>I30*0.16</f>
        <v>40.800000000000004</v>
      </c>
      <c r="Y30" s="106">
        <f>I30*0.1</f>
        <v>25.5</v>
      </c>
      <c r="Z30" s="106">
        <f>I30*0.08</f>
        <v>20.400000000000002</v>
      </c>
      <c r="AA30" s="106">
        <f>I30*0.11</f>
        <v>28.05</v>
      </c>
      <c r="AC30" s="7">
        <f>I30*0.22</f>
        <v>56.1</v>
      </c>
      <c r="AD30" s="7">
        <f>I30*0.3</f>
        <v>76.5</v>
      </c>
      <c r="AE30" s="7">
        <f>I30*0.05</f>
        <v>12.75</v>
      </c>
      <c r="AF30" s="7">
        <f>I30*0.245</f>
        <v>62.475000000000001</v>
      </c>
      <c r="AG30" s="7">
        <f>I30*0.2</f>
        <v>51</v>
      </c>
      <c r="AH30" s="7">
        <f>I30*0.23</f>
        <v>58.650000000000006</v>
      </c>
      <c r="AJ30" s="7">
        <f>I30*0.2</f>
        <v>51</v>
      </c>
      <c r="AK30" s="138">
        <v>168.24486486486487</v>
      </c>
      <c r="AL30" s="138">
        <v>178.14162162162162</v>
      </c>
      <c r="AM30" s="138">
        <v>184.07967567567567</v>
      </c>
      <c r="AN30" s="138">
        <f>I30*0.12</f>
        <v>30.599999999999998</v>
      </c>
      <c r="AO30" s="138">
        <f>I30*0.6</f>
        <v>153</v>
      </c>
      <c r="AP30" s="138">
        <f>I30*0.9</f>
        <v>229.5</v>
      </c>
      <c r="AQ30" s="138">
        <f>I30*0.93</f>
        <v>237.15</v>
      </c>
      <c r="AR30" s="138">
        <f>I30*0.7</f>
        <v>178.5</v>
      </c>
      <c r="AS30" s="138">
        <f>I30*0.35</f>
        <v>89.25</v>
      </c>
      <c r="AT30" s="138">
        <v>0</v>
      </c>
      <c r="AU30" s="138">
        <f>I30*0.9</f>
        <v>229.5</v>
      </c>
      <c r="AV30" s="138">
        <f>I30*0.18</f>
        <v>45.9</v>
      </c>
      <c r="AW30" s="138">
        <f>I30*0.34</f>
        <v>86.7</v>
      </c>
      <c r="AX30" s="138">
        <f>I30*0.31</f>
        <v>79.05</v>
      </c>
      <c r="AY30" s="138">
        <v>178.14162162162162</v>
      </c>
      <c r="AZ30" s="138">
        <v>178.14162162162162</v>
      </c>
      <c r="BB30" s="28">
        <v>8.99</v>
      </c>
      <c r="BC30" s="28">
        <v>237.15</v>
      </c>
    </row>
    <row r="31" spans="1:16027" ht="15" x14ac:dyDescent="0.25">
      <c r="A31" s="131">
        <v>40183063</v>
      </c>
      <c r="B31" s="16" t="s">
        <v>325</v>
      </c>
      <c r="C31" s="3">
        <v>300</v>
      </c>
      <c r="D31" s="109">
        <v>87427</v>
      </c>
      <c r="E31" s="138"/>
      <c r="F31" s="187"/>
      <c r="G31" s="187"/>
      <c r="H31" s="187"/>
      <c r="I31" s="85">
        <v>255</v>
      </c>
      <c r="J31" s="98">
        <f t="shared" si="0"/>
        <v>9.8890000000000011</v>
      </c>
      <c r="K31" s="98">
        <v>8.99</v>
      </c>
      <c r="L31" s="106">
        <f>I31*0.1</f>
        <v>25.5</v>
      </c>
      <c r="M31" s="106">
        <f>I31*0.2</f>
        <v>51</v>
      </c>
      <c r="N31" s="106">
        <f>I31*0.08</f>
        <v>20.400000000000002</v>
      </c>
      <c r="O31" s="106">
        <v>20.400000000000002</v>
      </c>
      <c r="P31" s="106">
        <f>I31*0.12</f>
        <v>30.599999999999998</v>
      </c>
      <c r="Q31" s="106">
        <f>I31*0.17</f>
        <v>43.35</v>
      </c>
      <c r="R31" s="106">
        <f>I31*0.14</f>
        <v>35.700000000000003</v>
      </c>
      <c r="S31" s="106">
        <f>I31*0.18</f>
        <v>45.9</v>
      </c>
      <c r="T31" s="106">
        <f>I31*0.14</f>
        <v>35.700000000000003</v>
      </c>
      <c r="U31" s="106">
        <f>I31*0.15</f>
        <v>38.25</v>
      </c>
      <c r="V31" s="106">
        <f>I31*0.08</f>
        <v>20.400000000000002</v>
      </c>
      <c r="X31" s="106">
        <f>I31*0.16</f>
        <v>40.800000000000004</v>
      </c>
      <c r="Y31" s="106">
        <f>I31*0.1</f>
        <v>25.5</v>
      </c>
      <c r="Z31" s="106">
        <f>I31*0.08</f>
        <v>20.400000000000002</v>
      </c>
      <c r="AA31" s="106">
        <f>I31*0.11</f>
        <v>28.05</v>
      </c>
      <c r="AC31" s="7">
        <f>I31*0.22</f>
        <v>56.1</v>
      </c>
      <c r="AD31" s="7">
        <f>I31*0.3</f>
        <v>76.5</v>
      </c>
      <c r="AE31" s="7">
        <f>I31*0.05</f>
        <v>12.75</v>
      </c>
      <c r="AF31" s="7">
        <f>I31*0.245</f>
        <v>62.475000000000001</v>
      </c>
      <c r="AG31" s="7">
        <f>I31*0.2</f>
        <v>51</v>
      </c>
      <c r="AH31" s="7">
        <f>I31*0.23</f>
        <v>58.650000000000006</v>
      </c>
      <c r="AJ31" s="7">
        <f>I31*0.2</f>
        <v>51</v>
      </c>
      <c r="AK31" s="138">
        <v>168.24486486486487</v>
      </c>
      <c r="AL31" s="138">
        <v>178.14162162162162</v>
      </c>
      <c r="AM31" s="138">
        <v>184.07967567567567</v>
      </c>
      <c r="AN31" s="138">
        <f>I31*0.12</f>
        <v>30.599999999999998</v>
      </c>
      <c r="AO31" s="138">
        <f>I31*0.6</f>
        <v>153</v>
      </c>
      <c r="AP31" s="138">
        <f>I31*0.9</f>
        <v>229.5</v>
      </c>
      <c r="AQ31" s="138">
        <f>I31*0.93</f>
        <v>237.15</v>
      </c>
      <c r="AR31" s="138">
        <f>I31*0.7</f>
        <v>178.5</v>
      </c>
      <c r="AS31" s="138">
        <f>I31*0.35</f>
        <v>89.25</v>
      </c>
      <c r="AT31" s="138">
        <v>0</v>
      </c>
      <c r="AU31" s="138">
        <f>I31*0.9</f>
        <v>229.5</v>
      </c>
      <c r="AV31" s="138">
        <f>I31*0.18</f>
        <v>45.9</v>
      </c>
      <c r="AW31" s="138">
        <f>I31*0.34</f>
        <v>86.7</v>
      </c>
      <c r="AX31" s="138">
        <f>I31*0.31</f>
        <v>79.05</v>
      </c>
      <c r="AY31" s="138">
        <v>178.14162162162162</v>
      </c>
      <c r="AZ31" s="138">
        <v>178.14162162162162</v>
      </c>
      <c r="BB31" s="28">
        <v>8.99</v>
      </c>
      <c r="BC31" s="28">
        <v>237.15</v>
      </c>
    </row>
    <row r="32" spans="1:16027" ht="15" x14ac:dyDescent="0.25">
      <c r="A32" s="131">
        <v>40177214</v>
      </c>
      <c r="B32" s="3" t="s">
        <v>633</v>
      </c>
      <c r="C32" s="3">
        <v>300</v>
      </c>
      <c r="D32" s="109">
        <v>86140</v>
      </c>
      <c r="E32" s="138"/>
      <c r="F32" s="187"/>
      <c r="G32" s="187"/>
      <c r="H32" s="187"/>
      <c r="I32" s="85">
        <v>66</v>
      </c>
      <c r="J32" s="98">
        <f t="shared" si="0"/>
        <v>4.2790000000000008</v>
      </c>
      <c r="K32" s="98">
        <v>3.89</v>
      </c>
      <c r="L32" s="106">
        <f>I32*0.1</f>
        <v>6.6000000000000005</v>
      </c>
      <c r="M32" s="106">
        <f>I32*0.2</f>
        <v>13.200000000000001</v>
      </c>
      <c r="N32" s="106">
        <f>I32*0.08</f>
        <v>5.28</v>
      </c>
      <c r="O32" s="106">
        <v>5.28</v>
      </c>
      <c r="P32" s="106">
        <f>I32*0.12</f>
        <v>7.92</v>
      </c>
      <c r="Q32" s="106">
        <f>I32*0.17</f>
        <v>11.22</v>
      </c>
      <c r="R32" s="106">
        <f>I32*0.14</f>
        <v>9.24</v>
      </c>
      <c r="S32" s="106">
        <f>I32*0.18</f>
        <v>11.879999999999999</v>
      </c>
      <c r="T32" s="106">
        <f>I32*0.14</f>
        <v>9.24</v>
      </c>
      <c r="U32" s="106">
        <f>I32*0.15</f>
        <v>9.9</v>
      </c>
      <c r="V32" s="106">
        <f>I32*0.08</f>
        <v>5.28</v>
      </c>
      <c r="X32" s="106">
        <f>I32*0.16</f>
        <v>10.56</v>
      </c>
      <c r="Y32" s="106">
        <f>I32*0.1</f>
        <v>6.6000000000000005</v>
      </c>
      <c r="Z32" s="106">
        <f>I32*0.08</f>
        <v>5.28</v>
      </c>
      <c r="AA32" s="106">
        <f>I32*0.11</f>
        <v>7.26</v>
      </c>
      <c r="AC32" s="7">
        <f>I32*0.22</f>
        <v>14.52</v>
      </c>
      <c r="AD32" s="7">
        <f>I32*0.3</f>
        <v>19.8</v>
      </c>
      <c r="AE32" s="7">
        <f>I32*0.05</f>
        <v>3.3000000000000003</v>
      </c>
      <c r="AF32" s="7">
        <f>I32*0.245</f>
        <v>16.169999999999998</v>
      </c>
      <c r="AG32" s="7">
        <f>I32*0.2</f>
        <v>13.200000000000001</v>
      </c>
      <c r="AH32" s="7">
        <f>I32*0.23</f>
        <v>15.180000000000001</v>
      </c>
      <c r="AJ32" s="7">
        <f>I32*0.2</f>
        <v>13.200000000000001</v>
      </c>
      <c r="AK32" s="138">
        <v>52.432857142857145</v>
      </c>
      <c r="AL32" s="138">
        <v>55.517142857142858</v>
      </c>
      <c r="AM32" s="138">
        <v>57.367714285714285</v>
      </c>
      <c r="AN32" s="138">
        <f>I32*0.12</f>
        <v>7.92</v>
      </c>
      <c r="AO32" s="138">
        <f>I32*0.6</f>
        <v>39.6</v>
      </c>
      <c r="AP32" s="138">
        <f>I32*0.9</f>
        <v>59.4</v>
      </c>
      <c r="AQ32" s="138">
        <f>I32*0.93</f>
        <v>61.38</v>
      </c>
      <c r="AR32" s="138">
        <f>I32*0.7</f>
        <v>46.199999999999996</v>
      </c>
      <c r="AS32" s="138">
        <f>I32*0.35</f>
        <v>23.099999999999998</v>
      </c>
      <c r="AT32" s="138">
        <v>0</v>
      </c>
      <c r="AU32" s="138">
        <f>I32*0.9</f>
        <v>59.4</v>
      </c>
      <c r="AV32" s="138">
        <f>I32*0.18</f>
        <v>11.879999999999999</v>
      </c>
      <c r="AW32" s="138">
        <f>I32*0.34</f>
        <v>22.44</v>
      </c>
      <c r="AX32" s="138">
        <f>I32*0.31</f>
        <v>20.46</v>
      </c>
      <c r="AY32" s="138">
        <v>55.517142857142858</v>
      </c>
      <c r="AZ32" s="138">
        <v>55.517142857142858</v>
      </c>
      <c r="BB32" s="28">
        <v>3.89</v>
      </c>
      <c r="BC32" s="28">
        <v>61.38</v>
      </c>
    </row>
    <row r="33" spans="1:55" ht="15" x14ac:dyDescent="0.25">
      <c r="A33" s="4">
        <v>40183964</v>
      </c>
      <c r="B33" s="3" t="s">
        <v>632</v>
      </c>
      <c r="C33" s="3">
        <v>300</v>
      </c>
      <c r="D33" s="109">
        <v>82803</v>
      </c>
      <c r="E33" s="138"/>
      <c r="F33" s="187"/>
      <c r="G33" s="187"/>
      <c r="H33" s="187"/>
      <c r="I33" s="85">
        <v>292</v>
      </c>
      <c r="J33" s="98">
        <f t="shared" si="0"/>
        <v>21.505000000000003</v>
      </c>
      <c r="K33" s="98">
        <v>19.55</v>
      </c>
      <c r="L33" s="106">
        <f>I33*0.1</f>
        <v>29.200000000000003</v>
      </c>
      <c r="M33" s="106">
        <f>I33*0.2</f>
        <v>58.400000000000006</v>
      </c>
      <c r="N33" s="106">
        <f>I33*0.08</f>
        <v>23.36</v>
      </c>
      <c r="O33" s="106">
        <v>23.36</v>
      </c>
      <c r="P33" s="106">
        <f>I33*0.12</f>
        <v>35.04</v>
      </c>
      <c r="Q33" s="106">
        <f>I33*0.17</f>
        <v>49.64</v>
      </c>
      <c r="R33" s="106">
        <f>I33*0.14</f>
        <v>40.880000000000003</v>
      </c>
      <c r="S33" s="106">
        <f>I33*0.18</f>
        <v>52.559999999999995</v>
      </c>
      <c r="T33" s="106">
        <f>I33*0.14</f>
        <v>40.880000000000003</v>
      </c>
      <c r="U33" s="106">
        <f>I33*0.15</f>
        <v>43.8</v>
      </c>
      <c r="V33" s="106">
        <f>I33*0.08</f>
        <v>23.36</v>
      </c>
      <c r="X33" s="106">
        <f>I33*0.16</f>
        <v>46.72</v>
      </c>
      <c r="Y33" s="106">
        <f>I33*0.1</f>
        <v>29.200000000000003</v>
      </c>
      <c r="Z33" s="106">
        <f>I33*0.08</f>
        <v>23.36</v>
      </c>
      <c r="AA33" s="106">
        <f>I33*0.11</f>
        <v>32.119999999999997</v>
      </c>
      <c r="AC33" s="7">
        <f>I33*0.22</f>
        <v>64.239999999999995</v>
      </c>
      <c r="AD33" s="7">
        <f>I33*0.3</f>
        <v>87.6</v>
      </c>
      <c r="AE33" s="7">
        <f>I33*0.05</f>
        <v>14.600000000000001</v>
      </c>
      <c r="AF33" s="7">
        <f>I33*0.245</f>
        <v>71.539999999999992</v>
      </c>
      <c r="AG33" s="7">
        <f>I33*0.2</f>
        <v>58.400000000000006</v>
      </c>
      <c r="AH33" s="7">
        <f>I33*0.23</f>
        <v>67.16</v>
      </c>
      <c r="AJ33" s="7">
        <f>I33*0.2</f>
        <v>58.400000000000006</v>
      </c>
      <c r="AK33" s="138">
        <v>173.0306308962264</v>
      </c>
      <c r="AL33" s="138">
        <v>183.20890330188681</v>
      </c>
      <c r="AM33" s="138">
        <v>189.31586674528305</v>
      </c>
      <c r="AN33" s="138">
        <f>I33*0.12</f>
        <v>35.04</v>
      </c>
      <c r="AO33" s="138">
        <f>I33*0.6</f>
        <v>175.2</v>
      </c>
      <c r="AP33" s="138">
        <f>I33*0.9</f>
        <v>262.8</v>
      </c>
      <c r="AQ33" s="138">
        <f>I33*0.93</f>
        <v>271.56</v>
      </c>
      <c r="AR33" s="138">
        <f>I33*0.7</f>
        <v>204.39999999999998</v>
      </c>
      <c r="AS33" s="138">
        <f>I33*0.35</f>
        <v>102.19999999999999</v>
      </c>
      <c r="AT33" s="138">
        <v>0</v>
      </c>
      <c r="AU33" s="138">
        <f>I33*0.9</f>
        <v>262.8</v>
      </c>
      <c r="AV33" s="138">
        <f>I33*0.18</f>
        <v>52.559999999999995</v>
      </c>
      <c r="AW33" s="138">
        <f>I33*0.34</f>
        <v>99.28</v>
      </c>
      <c r="AX33" s="138">
        <f>I33*0.31</f>
        <v>90.52</v>
      </c>
      <c r="AY33" s="138">
        <v>183.20890330188681</v>
      </c>
      <c r="AZ33" s="138">
        <v>183.20890330188681</v>
      </c>
      <c r="BB33" s="28">
        <v>19.55</v>
      </c>
      <c r="BC33" s="28">
        <v>271.56</v>
      </c>
    </row>
    <row r="34" spans="1:55" ht="15" x14ac:dyDescent="0.25">
      <c r="A34" s="4">
        <v>40183659</v>
      </c>
      <c r="B34" s="3" t="s">
        <v>631</v>
      </c>
      <c r="C34" s="3">
        <v>300</v>
      </c>
      <c r="D34" s="109">
        <v>85007</v>
      </c>
      <c r="E34" s="138"/>
      <c r="F34" s="187"/>
      <c r="G34" s="187"/>
      <c r="H34" s="187"/>
      <c r="I34" s="85">
        <v>52</v>
      </c>
      <c r="J34" s="98">
        <f t="shared" si="0"/>
        <v>3.1350000000000002</v>
      </c>
      <c r="K34" s="98">
        <v>2.85</v>
      </c>
      <c r="L34" s="106">
        <f>I34*0.1</f>
        <v>5.2</v>
      </c>
      <c r="M34" s="106">
        <f>I34*0.2</f>
        <v>10.4</v>
      </c>
      <c r="N34" s="106">
        <f>I34*0.08</f>
        <v>4.16</v>
      </c>
      <c r="O34" s="106">
        <v>4.16</v>
      </c>
      <c r="P34" s="106">
        <f>I34*0.12</f>
        <v>6.24</v>
      </c>
      <c r="Q34" s="106">
        <f>I34*0.17</f>
        <v>8.84</v>
      </c>
      <c r="R34" s="106">
        <f>I34*0.14</f>
        <v>7.2800000000000011</v>
      </c>
      <c r="S34" s="106">
        <f>I34*0.18</f>
        <v>9.36</v>
      </c>
      <c r="T34" s="106">
        <f>I34*0.14</f>
        <v>7.2800000000000011</v>
      </c>
      <c r="U34" s="106">
        <f>I34*0.15</f>
        <v>7.8</v>
      </c>
      <c r="V34" s="106">
        <f>I34*0.08</f>
        <v>4.16</v>
      </c>
      <c r="X34" s="106">
        <f>I34*0.16</f>
        <v>8.32</v>
      </c>
      <c r="Y34" s="106">
        <f>I34*0.1</f>
        <v>5.2</v>
      </c>
      <c r="Z34" s="106">
        <f>I34*0.08</f>
        <v>4.16</v>
      </c>
      <c r="AA34" s="106">
        <f>I34*0.11</f>
        <v>5.72</v>
      </c>
      <c r="AC34" s="7">
        <f>I34*0.22</f>
        <v>11.44</v>
      </c>
      <c r="AD34" s="7">
        <f>I34*0.3</f>
        <v>15.6</v>
      </c>
      <c r="AE34" s="7">
        <f>I34*0.05</f>
        <v>2.6</v>
      </c>
      <c r="AF34" s="7">
        <f>I34*0.245</f>
        <v>12.74</v>
      </c>
      <c r="AG34" s="7">
        <f>I34*0.2</f>
        <v>10.4</v>
      </c>
      <c r="AH34" s="7">
        <f>I34*0.23</f>
        <v>11.96</v>
      </c>
      <c r="AJ34" s="7">
        <f>I34*0.2</f>
        <v>10.4</v>
      </c>
      <c r="AK34" s="138">
        <v>46.82791666666666</v>
      </c>
      <c r="AL34" s="138">
        <v>49.582499999999996</v>
      </c>
      <c r="AM34" s="138">
        <v>51.235250000000001</v>
      </c>
      <c r="AN34" s="138">
        <f>I34*0.12</f>
        <v>6.24</v>
      </c>
      <c r="AO34" s="138">
        <f>I34*0.6</f>
        <v>31.2</v>
      </c>
      <c r="AP34" s="138">
        <f>I34*0.9</f>
        <v>46.800000000000004</v>
      </c>
      <c r="AQ34" s="138">
        <f>I34*0.93</f>
        <v>48.36</v>
      </c>
      <c r="AR34" s="138">
        <f>I34*0.7</f>
        <v>36.4</v>
      </c>
      <c r="AS34" s="138">
        <f>I34*0.35</f>
        <v>18.2</v>
      </c>
      <c r="AT34" s="138">
        <v>0</v>
      </c>
      <c r="AU34" s="138">
        <f>I34*0.9</f>
        <v>46.800000000000004</v>
      </c>
      <c r="AV34" s="138">
        <f>I34*0.18</f>
        <v>9.36</v>
      </c>
      <c r="AW34" s="138">
        <f>I34*0.34</f>
        <v>17.68</v>
      </c>
      <c r="AX34" s="138">
        <f>I34*0.31</f>
        <v>16.12</v>
      </c>
      <c r="AY34" s="138">
        <v>49.582499999999996</v>
      </c>
      <c r="AZ34" s="138">
        <v>49.582499999999996</v>
      </c>
      <c r="BB34" s="28">
        <v>2.85</v>
      </c>
      <c r="BC34" s="28">
        <v>51.235250000000001</v>
      </c>
    </row>
    <row r="35" spans="1:55" ht="15" x14ac:dyDescent="0.25">
      <c r="A35" s="4">
        <v>40183006</v>
      </c>
      <c r="B35" s="3" t="s">
        <v>630</v>
      </c>
      <c r="C35" s="3">
        <v>300</v>
      </c>
      <c r="D35" s="109">
        <v>84100</v>
      </c>
      <c r="E35" s="138"/>
      <c r="F35" s="187"/>
      <c r="G35" s="187"/>
      <c r="H35" s="187"/>
      <c r="I35" s="85">
        <v>47</v>
      </c>
      <c r="J35" s="98">
        <f t="shared" si="0"/>
        <v>1.1880000000000002</v>
      </c>
      <c r="K35" s="98">
        <v>1.08</v>
      </c>
      <c r="L35" s="106">
        <f>I35*0.1</f>
        <v>4.7</v>
      </c>
      <c r="M35" s="106">
        <f>I35*0.2</f>
        <v>9.4</v>
      </c>
      <c r="N35" s="106">
        <f>I35*0.08</f>
        <v>3.7600000000000002</v>
      </c>
      <c r="O35" s="106">
        <v>3.7600000000000002</v>
      </c>
      <c r="P35" s="106">
        <f>I35*0.12</f>
        <v>5.64</v>
      </c>
      <c r="Q35" s="106">
        <f>I35*0.17</f>
        <v>7.99</v>
      </c>
      <c r="R35" s="106">
        <f>I35*0.14</f>
        <v>6.580000000000001</v>
      </c>
      <c r="S35" s="106">
        <f>I35*0.18</f>
        <v>8.4599999999999991</v>
      </c>
      <c r="T35" s="106">
        <f>I35*0.14</f>
        <v>6.580000000000001</v>
      </c>
      <c r="U35" s="106">
        <f>I35*0.15</f>
        <v>7.05</v>
      </c>
      <c r="V35" s="106">
        <f>I35*0.08</f>
        <v>3.7600000000000002</v>
      </c>
      <c r="X35" s="106">
        <f>I35*0.16</f>
        <v>7.5200000000000005</v>
      </c>
      <c r="Y35" s="106">
        <f>I35*0.1</f>
        <v>4.7</v>
      </c>
      <c r="Z35" s="106">
        <f>I35*0.08</f>
        <v>3.7600000000000002</v>
      </c>
      <c r="AA35" s="106">
        <f>I35*0.11</f>
        <v>5.17</v>
      </c>
      <c r="AC35" s="7">
        <f>I35*0.22</f>
        <v>10.34</v>
      </c>
      <c r="AD35" s="7">
        <f>I35*0.3</f>
        <v>14.1</v>
      </c>
      <c r="AE35" s="7">
        <f>I35*0.05</f>
        <v>2.35</v>
      </c>
      <c r="AF35" s="7">
        <f>I35*0.245</f>
        <v>11.515000000000001</v>
      </c>
      <c r="AG35" s="7">
        <f>I35*0.2</f>
        <v>9.4</v>
      </c>
      <c r="AH35" s="7">
        <f>I35*0.23</f>
        <v>10.81</v>
      </c>
      <c r="AJ35" s="7">
        <f>I35*0.2</f>
        <v>9.4</v>
      </c>
      <c r="AK35" s="138">
        <v>36.076582278481013</v>
      </c>
      <c r="AL35" s="138">
        <v>38.198734177215194</v>
      </c>
      <c r="AM35" s="138">
        <v>39.472025316455692</v>
      </c>
      <c r="AN35" s="138">
        <f>I35*0.12</f>
        <v>5.64</v>
      </c>
      <c r="AO35" s="138">
        <f>I35*0.6</f>
        <v>28.2</v>
      </c>
      <c r="AP35" s="138">
        <f>I35*0.9</f>
        <v>42.300000000000004</v>
      </c>
      <c r="AQ35" s="138">
        <f>I35*0.93</f>
        <v>43.71</v>
      </c>
      <c r="AR35" s="138">
        <f>I35*0.7</f>
        <v>32.9</v>
      </c>
      <c r="AS35" s="138">
        <f>I35*0.35</f>
        <v>16.45</v>
      </c>
      <c r="AT35" s="138">
        <v>0</v>
      </c>
      <c r="AU35" s="138">
        <f>I35*0.9</f>
        <v>42.300000000000004</v>
      </c>
      <c r="AV35" s="138">
        <f>I35*0.18</f>
        <v>8.4599999999999991</v>
      </c>
      <c r="AW35" s="138">
        <f>I35*0.34</f>
        <v>15.98</v>
      </c>
      <c r="AX35" s="138">
        <f>I35*0.31</f>
        <v>14.57</v>
      </c>
      <c r="AY35" s="138">
        <v>38.198734177215194</v>
      </c>
      <c r="AZ35" s="138">
        <v>38.198734177215194</v>
      </c>
      <c r="BB35" s="28">
        <v>1.08</v>
      </c>
      <c r="BC35" s="28">
        <v>43.71</v>
      </c>
    </row>
    <row r="36" spans="1:55" ht="15" x14ac:dyDescent="0.25">
      <c r="A36" s="4">
        <v>40188914</v>
      </c>
      <c r="B36" s="3" t="s">
        <v>629</v>
      </c>
      <c r="C36" s="3">
        <v>300</v>
      </c>
      <c r="D36" s="109">
        <v>87186</v>
      </c>
      <c r="E36" s="138"/>
      <c r="F36" s="187"/>
      <c r="G36" s="187"/>
      <c r="H36" s="187"/>
      <c r="I36" s="85">
        <v>85</v>
      </c>
      <c r="J36" s="98">
        <f t="shared" si="0"/>
        <v>7.1390000000000011</v>
      </c>
      <c r="K36" s="98">
        <v>6.49</v>
      </c>
      <c r="L36" s="106">
        <f>I36*0.1</f>
        <v>8.5</v>
      </c>
      <c r="M36" s="106">
        <f>I36*0.2</f>
        <v>17</v>
      </c>
      <c r="N36" s="106">
        <f>I36*0.08</f>
        <v>6.8</v>
      </c>
      <c r="O36" s="106">
        <v>6.8</v>
      </c>
      <c r="P36" s="106">
        <f>I36*0.12</f>
        <v>10.199999999999999</v>
      </c>
      <c r="Q36" s="106">
        <f>I36*0.17</f>
        <v>14.450000000000001</v>
      </c>
      <c r="R36" s="106">
        <f>I36*0.14</f>
        <v>11.9</v>
      </c>
      <c r="S36" s="106">
        <f>I36*0.18</f>
        <v>15.299999999999999</v>
      </c>
      <c r="T36" s="106">
        <f>I36*0.14</f>
        <v>11.9</v>
      </c>
      <c r="U36" s="106">
        <f>I36*0.15</f>
        <v>12.75</v>
      </c>
      <c r="V36" s="106">
        <f>I36*0.08</f>
        <v>6.8</v>
      </c>
      <c r="X36" s="106">
        <f>I36*0.16</f>
        <v>13.6</v>
      </c>
      <c r="Y36" s="106">
        <f>I36*0.1</f>
        <v>8.5</v>
      </c>
      <c r="Z36" s="106">
        <f>I36*0.08</f>
        <v>6.8</v>
      </c>
      <c r="AA36" s="106">
        <f>I36*0.11</f>
        <v>9.35</v>
      </c>
      <c r="AC36" s="7">
        <f>I36*0.22</f>
        <v>18.7</v>
      </c>
      <c r="AD36" s="7">
        <f>I36*0.3</f>
        <v>25.5</v>
      </c>
      <c r="AE36" s="7">
        <f>I36*0.05</f>
        <v>4.25</v>
      </c>
      <c r="AF36" s="7">
        <f>I36*0.245</f>
        <v>20.824999999999999</v>
      </c>
      <c r="AG36" s="7">
        <f>I36*0.2</f>
        <v>17</v>
      </c>
      <c r="AH36" s="7">
        <f>I36*0.23</f>
        <v>19.55</v>
      </c>
      <c r="AJ36" s="7">
        <f>I36*0.2</f>
        <v>17</v>
      </c>
      <c r="AK36" s="138">
        <v>56.133552631578951</v>
      </c>
      <c r="AL36" s="138">
        <v>59.435526315789474</v>
      </c>
      <c r="AM36" s="138">
        <v>61.416710526315789</v>
      </c>
      <c r="AN36" s="138">
        <f>I36*0.12</f>
        <v>10.199999999999999</v>
      </c>
      <c r="AO36" s="138">
        <f>I36*0.6</f>
        <v>51</v>
      </c>
      <c r="AP36" s="138">
        <f>I36*0.9</f>
        <v>76.5</v>
      </c>
      <c r="AQ36" s="138">
        <f>I36*0.93</f>
        <v>79.05</v>
      </c>
      <c r="AR36" s="138">
        <f>I36*0.7</f>
        <v>59.499999999999993</v>
      </c>
      <c r="AS36" s="138">
        <f>I36*0.35</f>
        <v>29.749999999999996</v>
      </c>
      <c r="AT36" s="138">
        <v>0</v>
      </c>
      <c r="AU36" s="138">
        <f>I36*0.9</f>
        <v>76.5</v>
      </c>
      <c r="AV36" s="138">
        <f>I36*0.18</f>
        <v>15.299999999999999</v>
      </c>
      <c r="AW36" s="138">
        <f>I36*0.34</f>
        <v>28.900000000000002</v>
      </c>
      <c r="AX36" s="138">
        <f>I36*0.31</f>
        <v>26.35</v>
      </c>
      <c r="AY36" s="138">
        <v>59.435526315789474</v>
      </c>
      <c r="AZ36" s="138">
        <v>59.435526315789474</v>
      </c>
      <c r="BB36" s="28">
        <v>6.49</v>
      </c>
      <c r="BC36" s="28">
        <v>79.05</v>
      </c>
    </row>
    <row r="37" spans="1:55" ht="15" x14ac:dyDescent="0.25">
      <c r="A37" s="4">
        <v>40180317</v>
      </c>
      <c r="B37" s="3" t="s">
        <v>628</v>
      </c>
      <c r="C37" s="3">
        <v>300</v>
      </c>
      <c r="D37" s="109">
        <v>84439</v>
      </c>
      <c r="E37" s="138"/>
      <c r="F37" s="187"/>
      <c r="G37" s="187"/>
      <c r="H37" s="187"/>
      <c r="I37" s="85">
        <v>104</v>
      </c>
      <c r="J37" s="98">
        <f t="shared" si="0"/>
        <v>7.4470000000000001</v>
      </c>
      <c r="K37" s="98">
        <v>6.77</v>
      </c>
      <c r="L37" s="106">
        <f>I37*0.1</f>
        <v>10.4</v>
      </c>
      <c r="M37" s="106">
        <f>I37*0.2</f>
        <v>20.8</v>
      </c>
      <c r="N37" s="106">
        <f>I37*0.08</f>
        <v>8.32</v>
      </c>
      <c r="O37" s="106">
        <v>8.32</v>
      </c>
      <c r="P37" s="106">
        <f>I37*0.12</f>
        <v>12.48</v>
      </c>
      <c r="Q37" s="106">
        <f>I37*0.17</f>
        <v>17.68</v>
      </c>
      <c r="R37" s="106">
        <f>I37*0.14</f>
        <v>14.560000000000002</v>
      </c>
      <c r="S37" s="106">
        <f>I37*0.18</f>
        <v>18.72</v>
      </c>
      <c r="T37" s="106">
        <f>I37*0.14</f>
        <v>14.560000000000002</v>
      </c>
      <c r="U37" s="106">
        <f>I37*0.15</f>
        <v>15.6</v>
      </c>
      <c r="V37" s="106">
        <f>I37*0.08</f>
        <v>8.32</v>
      </c>
      <c r="X37" s="106">
        <f>I37*0.16</f>
        <v>16.64</v>
      </c>
      <c r="Y37" s="106">
        <f>I37*0.1</f>
        <v>10.4</v>
      </c>
      <c r="Z37" s="106">
        <f>I37*0.08</f>
        <v>8.32</v>
      </c>
      <c r="AA37" s="106">
        <f>I37*0.11</f>
        <v>11.44</v>
      </c>
      <c r="AC37" s="7">
        <f>I37*0.22</f>
        <v>22.88</v>
      </c>
      <c r="AD37" s="7">
        <f>I37*0.3</f>
        <v>31.2</v>
      </c>
      <c r="AE37" s="7">
        <f>I37*0.05</f>
        <v>5.2</v>
      </c>
      <c r="AF37" s="7">
        <f>I37*0.245</f>
        <v>25.48</v>
      </c>
      <c r="AG37" s="7">
        <f>I37*0.2</f>
        <v>20.8</v>
      </c>
      <c r="AH37" s="7">
        <f>I37*0.23</f>
        <v>23.92</v>
      </c>
      <c r="AJ37" s="7">
        <f>I37*0.2</f>
        <v>20.8</v>
      </c>
      <c r="AK37" s="138">
        <v>79.224505730659018</v>
      </c>
      <c r="AL37" s="138">
        <v>83.884770773638962</v>
      </c>
      <c r="AM37" s="138">
        <v>86.680929799426934</v>
      </c>
      <c r="AN37" s="138">
        <f>I37*0.12</f>
        <v>12.48</v>
      </c>
      <c r="AO37" s="138">
        <f>I37*0.6</f>
        <v>62.4</v>
      </c>
      <c r="AP37" s="138">
        <f>I37*0.9</f>
        <v>93.600000000000009</v>
      </c>
      <c r="AQ37" s="138">
        <f>I37*0.93</f>
        <v>96.72</v>
      </c>
      <c r="AR37" s="138">
        <f>I37*0.7</f>
        <v>72.8</v>
      </c>
      <c r="AS37" s="138">
        <f>I37*0.35</f>
        <v>36.4</v>
      </c>
      <c r="AT37" s="138">
        <v>0</v>
      </c>
      <c r="AU37" s="138">
        <f>I37*0.9</f>
        <v>93.600000000000009</v>
      </c>
      <c r="AV37" s="138">
        <f>I37*0.18</f>
        <v>18.72</v>
      </c>
      <c r="AW37" s="138">
        <f>I37*0.34</f>
        <v>35.36</v>
      </c>
      <c r="AX37" s="138">
        <f>I37*0.31</f>
        <v>32.24</v>
      </c>
      <c r="AY37" s="138">
        <v>83.884770773638962</v>
      </c>
      <c r="AZ37" s="138">
        <v>83.884770773638962</v>
      </c>
      <c r="BB37" s="28">
        <v>6.77</v>
      </c>
      <c r="BC37" s="28">
        <v>96.72</v>
      </c>
    </row>
    <row r="38" spans="1:55" ht="15" x14ac:dyDescent="0.25">
      <c r="A38" s="4">
        <v>40182651</v>
      </c>
      <c r="B38" s="3" t="s">
        <v>627</v>
      </c>
      <c r="C38" s="3">
        <v>300</v>
      </c>
      <c r="D38" s="109">
        <v>83690</v>
      </c>
      <c r="E38" s="138"/>
      <c r="F38" s="187"/>
      <c r="G38" s="187"/>
      <c r="H38" s="187"/>
      <c r="I38" s="85">
        <v>74</v>
      </c>
      <c r="J38" s="98">
        <f t="shared" si="0"/>
        <v>5.6870000000000003</v>
      </c>
      <c r="K38" s="98">
        <v>5.17</v>
      </c>
      <c r="L38" s="106">
        <f>I38*0.1</f>
        <v>7.4</v>
      </c>
      <c r="M38" s="106">
        <f>I38*0.2</f>
        <v>14.8</v>
      </c>
      <c r="N38" s="106">
        <f>I38*0.08</f>
        <v>5.92</v>
      </c>
      <c r="O38" s="106">
        <v>5.92</v>
      </c>
      <c r="P38" s="106">
        <f>I38*0.12</f>
        <v>8.879999999999999</v>
      </c>
      <c r="Q38" s="106">
        <f>I38*0.17</f>
        <v>12.58</v>
      </c>
      <c r="R38" s="106">
        <f>I38*0.14</f>
        <v>10.360000000000001</v>
      </c>
      <c r="S38" s="106">
        <f>I38*0.18</f>
        <v>13.32</v>
      </c>
      <c r="T38" s="106">
        <f>I38*0.14</f>
        <v>10.360000000000001</v>
      </c>
      <c r="U38" s="106">
        <f>I38*0.15</f>
        <v>11.1</v>
      </c>
      <c r="V38" s="106">
        <f>I38*0.08</f>
        <v>5.92</v>
      </c>
      <c r="X38" s="106">
        <f>I38*0.16</f>
        <v>11.84</v>
      </c>
      <c r="Y38" s="106">
        <f>I38*0.1</f>
        <v>7.4</v>
      </c>
      <c r="Z38" s="106">
        <f>I38*0.08</f>
        <v>5.92</v>
      </c>
      <c r="AA38" s="106">
        <f>I38*0.11</f>
        <v>8.14</v>
      </c>
      <c r="AC38" s="7">
        <f>I38*0.22</f>
        <v>16.28</v>
      </c>
      <c r="AD38" s="7">
        <f>I38*0.3</f>
        <v>22.2</v>
      </c>
      <c r="AE38" s="7">
        <f>I38*0.05</f>
        <v>3.7</v>
      </c>
      <c r="AF38" s="7">
        <f>I38*0.245</f>
        <v>18.13</v>
      </c>
      <c r="AG38" s="7">
        <f>I38*0.2</f>
        <v>14.8</v>
      </c>
      <c r="AH38" s="7">
        <f>I38*0.23</f>
        <v>17.02</v>
      </c>
      <c r="AJ38" s="7">
        <f>I38*0.2</f>
        <v>14.8</v>
      </c>
      <c r="AK38" s="138">
        <v>56.913959999999996</v>
      </c>
      <c r="AL38" s="138">
        <v>60.261839999999999</v>
      </c>
      <c r="AM38" s="138">
        <v>62.270567999999997</v>
      </c>
      <c r="AN38" s="138">
        <f>I38*0.12</f>
        <v>8.879999999999999</v>
      </c>
      <c r="AO38" s="138">
        <f>I38*0.6</f>
        <v>44.4</v>
      </c>
      <c r="AP38" s="138">
        <f>I38*0.9</f>
        <v>66.600000000000009</v>
      </c>
      <c r="AQ38" s="138">
        <f>I38*0.93</f>
        <v>68.820000000000007</v>
      </c>
      <c r="AR38" s="138">
        <f>I38*0.7</f>
        <v>51.8</v>
      </c>
      <c r="AS38" s="138">
        <f>I38*0.35</f>
        <v>25.9</v>
      </c>
      <c r="AT38" s="138">
        <v>0</v>
      </c>
      <c r="AU38" s="138">
        <f>I38*0.9</f>
        <v>66.600000000000009</v>
      </c>
      <c r="AV38" s="138">
        <f>I38*0.18</f>
        <v>13.32</v>
      </c>
      <c r="AW38" s="138">
        <f>I38*0.34</f>
        <v>25.16</v>
      </c>
      <c r="AX38" s="138">
        <f>I38*0.31</f>
        <v>22.94</v>
      </c>
      <c r="AY38" s="138">
        <v>60.261839999999999</v>
      </c>
      <c r="AZ38" s="138">
        <v>60.261839999999999</v>
      </c>
      <c r="BB38" s="28">
        <v>5.17</v>
      </c>
      <c r="BC38" s="28">
        <v>68.820000000000007</v>
      </c>
    </row>
    <row r="39" spans="1:55" ht="15" x14ac:dyDescent="0.25">
      <c r="A39" s="4">
        <v>40170409</v>
      </c>
      <c r="B39" s="3" t="s">
        <v>626</v>
      </c>
      <c r="C39" s="3">
        <v>300</v>
      </c>
      <c r="D39" s="109">
        <v>83880</v>
      </c>
      <c r="E39" s="138"/>
      <c r="F39" s="187"/>
      <c r="G39" s="187"/>
      <c r="H39" s="187"/>
      <c r="I39" s="85">
        <v>300</v>
      </c>
      <c r="J39" s="98">
        <f t="shared" si="0"/>
        <v>32.395000000000003</v>
      </c>
      <c r="K39" s="98">
        <v>29.45</v>
      </c>
      <c r="L39" s="106">
        <f>I39*0.1</f>
        <v>30</v>
      </c>
      <c r="M39" s="106">
        <f>I39*0.2</f>
        <v>60</v>
      </c>
      <c r="N39" s="106">
        <f>I39*0.08</f>
        <v>24</v>
      </c>
      <c r="O39" s="106">
        <v>24</v>
      </c>
      <c r="P39" s="106">
        <f>I39*0.12</f>
        <v>36</v>
      </c>
      <c r="Q39" s="106">
        <f>I39*0.17</f>
        <v>51.000000000000007</v>
      </c>
      <c r="R39" s="106">
        <f>I39*0.14</f>
        <v>42.000000000000007</v>
      </c>
      <c r="S39" s="106">
        <f>I39*0.18</f>
        <v>54</v>
      </c>
      <c r="T39" s="106">
        <f>I39*0.14</f>
        <v>42.000000000000007</v>
      </c>
      <c r="U39" s="106">
        <f>I39*0.15</f>
        <v>45</v>
      </c>
      <c r="V39" s="106">
        <f>I39*0.08</f>
        <v>24</v>
      </c>
      <c r="X39" s="106">
        <f>I39*0.16</f>
        <v>48</v>
      </c>
      <c r="Y39" s="106">
        <f>I39*0.1</f>
        <v>30</v>
      </c>
      <c r="Z39" s="106">
        <f>I39*0.08</f>
        <v>24</v>
      </c>
      <c r="AA39" s="106">
        <f>I39*0.11</f>
        <v>33</v>
      </c>
      <c r="AC39" s="7">
        <f>I39*0.22</f>
        <v>66</v>
      </c>
      <c r="AD39" s="7">
        <f>I39*0.3</f>
        <v>90</v>
      </c>
      <c r="AE39" s="7">
        <f>I39*0.05</f>
        <v>15</v>
      </c>
      <c r="AF39" s="7">
        <f>I39*0.245</f>
        <v>73.5</v>
      </c>
      <c r="AG39" s="7">
        <f>I39*0.2</f>
        <v>60</v>
      </c>
      <c r="AH39" s="7">
        <f>I39*0.23</f>
        <v>69</v>
      </c>
      <c r="AJ39" s="7">
        <f>I39*0.2</f>
        <v>60</v>
      </c>
      <c r="AK39" s="138">
        <v>229.49916600594648</v>
      </c>
      <c r="AL39" s="138">
        <v>242.99911694747277</v>
      </c>
      <c r="AM39" s="138">
        <v>251.09908751238854</v>
      </c>
      <c r="AN39" s="138">
        <f>I39*0.12</f>
        <v>36</v>
      </c>
      <c r="AO39" s="138">
        <f>I39*0.6</f>
        <v>180</v>
      </c>
      <c r="AP39" s="138">
        <f>I39*0.9</f>
        <v>270</v>
      </c>
      <c r="AQ39" s="138">
        <f>I39*0.93</f>
        <v>279</v>
      </c>
      <c r="AR39" s="138">
        <f>I39*0.7</f>
        <v>210</v>
      </c>
      <c r="AS39" s="138">
        <f>I39*0.35</f>
        <v>105</v>
      </c>
      <c r="AT39" s="138">
        <v>0</v>
      </c>
      <c r="AU39" s="138">
        <f>I39*0.9</f>
        <v>270</v>
      </c>
      <c r="AV39" s="138">
        <f>I39*0.18</f>
        <v>54</v>
      </c>
      <c r="AW39" s="138">
        <f>I39*0.34</f>
        <v>102.00000000000001</v>
      </c>
      <c r="AX39" s="138">
        <f>I39*0.31</f>
        <v>93</v>
      </c>
      <c r="AY39" s="138">
        <v>242.99911694747277</v>
      </c>
      <c r="AZ39" s="138">
        <v>242.99911694747277</v>
      </c>
      <c r="BB39" s="28">
        <v>24</v>
      </c>
      <c r="BC39" s="28">
        <v>279</v>
      </c>
    </row>
    <row r="40" spans="1:55" ht="15" x14ac:dyDescent="0.25">
      <c r="A40" s="4">
        <v>40181778</v>
      </c>
      <c r="B40" s="3" t="s">
        <v>625</v>
      </c>
      <c r="C40" s="3">
        <v>300</v>
      </c>
      <c r="D40" s="109">
        <v>87077</v>
      </c>
      <c r="E40" s="138"/>
      <c r="F40" s="187"/>
      <c r="G40" s="187"/>
      <c r="H40" s="187"/>
      <c r="I40" s="85">
        <v>73</v>
      </c>
      <c r="J40" s="98">
        <f t="shared" si="0"/>
        <v>6.6660000000000004</v>
      </c>
      <c r="K40" s="98">
        <v>6.06</v>
      </c>
      <c r="L40" s="106">
        <f>I40*0.1</f>
        <v>7.3000000000000007</v>
      </c>
      <c r="M40" s="106">
        <f>I40*0.2</f>
        <v>14.600000000000001</v>
      </c>
      <c r="N40" s="106">
        <f>I40*0.08</f>
        <v>5.84</v>
      </c>
      <c r="O40" s="106">
        <v>5.84</v>
      </c>
      <c r="P40" s="106">
        <f>I40*0.12</f>
        <v>8.76</v>
      </c>
      <c r="Q40" s="106">
        <f>I40*0.17</f>
        <v>12.41</v>
      </c>
      <c r="R40" s="106">
        <f>I40*0.14</f>
        <v>10.220000000000001</v>
      </c>
      <c r="S40" s="106">
        <f>I40*0.18</f>
        <v>13.139999999999999</v>
      </c>
      <c r="T40" s="106">
        <f>I40*0.14</f>
        <v>10.220000000000001</v>
      </c>
      <c r="U40" s="106">
        <f>I40*0.15</f>
        <v>10.95</v>
      </c>
      <c r="V40" s="106">
        <f>I40*0.08</f>
        <v>5.84</v>
      </c>
      <c r="X40" s="106">
        <f>I40*0.16</f>
        <v>11.68</v>
      </c>
      <c r="Y40" s="106">
        <f>I40*0.1</f>
        <v>7.3000000000000007</v>
      </c>
      <c r="Z40" s="106">
        <f>I40*0.08</f>
        <v>5.84</v>
      </c>
      <c r="AA40" s="106">
        <f>I40*0.11</f>
        <v>8.0299999999999994</v>
      </c>
      <c r="AC40" s="7">
        <f>I40*0.22</f>
        <v>16.059999999999999</v>
      </c>
      <c r="AD40" s="7">
        <f>I40*0.3</f>
        <v>21.9</v>
      </c>
      <c r="AE40" s="7">
        <f>I40*0.05</f>
        <v>3.6500000000000004</v>
      </c>
      <c r="AF40" s="7">
        <f>I40*0.245</f>
        <v>17.884999999999998</v>
      </c>
      <c r="AG40" s="7">
        <f>I40*0.2</f>
        <v>14.600000000000001</v>
      </c>
      <c r="AH40" s="7">
        <f>I40*0.23</f>
        <v>16.79</v>
      </c>
      <c r="AJ40" s="7">
        <f>I40*0.2</f>
        <v>14.600000000000001</v>
      </c>
      <c r="AK40" s="138">
        <v>48.083136792452827</v>
      </c>
      <c r="AL40" s="138">
        <v>50.911556603773583</v>
      </c>
      <c r="AM40" s="138">
        <v>52.608608490566034</v>
      </c>
      <c r="AN40" s="138">
        <f>I40*0.12</f>
        <v>8.76</v>
      </c>
      <c r="AO40" s="138">
        <f>I40*0.6</f>
        <v>43.8</v>
      </c>
      <c r="AP40" s="138">
        <f>I40*0.9</f>
        <v>65.7</v>
      </c>
      <c r="AQ40" s="138">
        <f>I40*0.93</f>
        <v>67.89</v>
      </c>
      <c r="AR40" s="138">
        <f>I40*0.7</f>
        <v>51.099999999999994</v>
      </c>
      <c r="AS40" s="138">
        <f>I40*0.35</f>
        <v>25.549999999999997</v>
      </c>
      <c r="AT40" s="138">
        <v>0</v>
      </c>
      <c r="AU40" s="138">
        <f>I40*0.9</f>
        <v>65.7</v>
      </c>
      <c r="AV40" s="138">
        <f>I40*0.18</f>
        <v>13.139999999999999</v>
      </c>
      <c r="AW40" s="138">
        <f>I40*0.34</f>
        <v>24.82</v>
      </c>
      <c r="AX40" s="138">
        <f>I40*0.31</f>
        <v>22.63</v>
      </c>
      <c r="AY40" s="138">
        <v>50.911556603773583</v>
      </c>
      <c r="AZ40" s="138">
        <v>50.911556603773583</v>
      </c>
      <c r="BB40" s="28">
        <v>5.84</v>
      </c>
      <c r="BC40" s="28">
        <v>67.89</v>
      </c>
    </row>
    <row r="41" spans="1:55" ht="15" x14ac:dyDescent="0.25">
      <c r="A41" s="4">
        <v>40184418</v>
      </c>
      <c r="B41" s="3" t="s">
        <v>624</v>
      </c>
      <c r="C41" s="3">
        <v>300</v>
      </c>
      <c r="D41" s="109">
        <v>85651</v>
      </c>
      <c r="E41" s="138"/>
      <c r="F41" s="187"/>
      <c r="G41" s="187"/>
      <c r="H41" s="187"/>
      <c r="I41" s="85">
        <v>65</v>
      </c>
      <c r="J41" s="98">
        <f t="shared" si="0"/>
        <v>3.5200000000000005</v>
      </c>
      <c r="K41" s="98">
        <v>3.2</v>
      </c>
      <c r="L41" s="106">
        <f>I41*0.1</f>
        <v>6.5</v>
      </c>
      <c r="M41" s="106">
        <f>I41*0.2</f>
        <v>13</v>
      </c>
      <c r="N41" s="106">
        <f>I41*0.08</f>
        <v>5.2</v>
      </c>
      <c r="O41" s="106">
        <v>5.2</v>
      </c>
      <c r="P41" s="106">
        <f>I41*0.12</f>
        <v>7.8</v>
      </c>
      <c r="Q41" s="106">
        <f>I41*0.17</f>
        <v>11.05</v>
      </c>
      <c r="R41" s="106">
        <f>I41*0.14</f>
        <v>9.1000000000000014</v>
      </c>
      <c r="S41" s="106">
        <f>I41*0.18</f>
        <v>11.7</v>
      </c>
      <c r="T41" s="106">
        <f>I41*0.14</f>
        <v>9.1000000000000014</v>
      </c>
      <c r="U41" s="106">
        <f>I41*0.15</f>
        <v>9.75</v>
      </c>
      <c r="V41" s="106">
        <f>I41*0.08</f>
        <v>5.2</v>
      </c>
      <c r="X41" s="106">
        <f>I41*0.16</f>
        <v>10.4</v>
      </c>
      <c r="Y41" s="106">
        <f>I41*0.1</f>
        <v>6.5</v>
      </c>
      <c r="Z41" s="106">
        <f>I41*0.08</f>
        <v>5.2</v>
      </c>
      <c r="AA41" s="106">
        <f>I41*0.11</f>
        <v>7.15</v>
      </c>
      <c r="AC41" s="7">
        <f>I41*0.22</f>
        <v>14.3</v>
      </c>
      <c r="AD41" s="7">
        <f>I41*0.3</f>
        <v>19.5</v>
      </c>
      <c r="AE41" s="7">
        <f>I41*0.05</f>
        <v>3.25</v>
      </c>
      <c r="AF41" s="7">
        <f>I41*0.245</f>
        <v>15.924999999999999</v>
      </c>
      <c r="AG41" s="7">
        <f>I41*0.2</f>
        <v>13</v>
      </c>
      <c r="AH41" s="7">
        <f>I41*0.23</f>
        <v>14.950000000000001</v>
      </c>
      <c r="AJ41" s="7">
        <f>I41*0.2</f>
        <v>13</v>
      </c>
      <c r="AK41" s="138">
        <v>42.845787234042547</v>
      </c>
      <c r="AL41" s="138">
        <v>45.366127659574474</v>
      </c>
      <c r="AM41" s="138">
        <v>46.878331914893622</v>
      </c>
      <c r="AN41" s="138">
        <f>I41*0.12</f>
        <v>7.8</v>
      </c>
      <c r="AO41" s="138">
        <f>I41*0.6</f>
        <v>39</v>
      </c>
      <c r="AP41" s="138">
        <f>I41*0.9</f>
        <v>58.5</v>
      </c>
      <c r="AQ41" s="138">
        <f>I41*0.93</f>
        <v>60.45</v>
      </c>
      <c r="AR41" s="138">
        <f>I41*0.7</f>
        <v>45.5</v>
      </c>
      <c r="AS41" s="138">
        <f>I41*0.35</f>
        <v>22.75</v>
      </c>
      <c r="AT41" s="138">
        <v>0</v>
      </c>
      <c r="AU41" s="138">
        <f>I41*0.9</f>
        <v>58.5</v>
      </c>
      <c r="AV41" s="138">
        <f>I41*0.18</f>
        <v>11.7</v>
      </c>
      <c r="AW41" s="138">
        <f>I41*0.34</f>
        <v>22.1</v>
      </c>
      <c r="AX41" s="138">
        <f>I41*0.31</f>
        <v>20.149999999999999</v>
      </c>
      <c r="AY41" s="138">
        <v>45.366127659574474</v>
      </c>
      <c r="AZ41" s="138">
        <v>45.366127659574474</v>
      </c>
      <c r="BB41" s="28">
        <v>3.2</v>
      </c>
      <c r="BC41" s="28">
        <v>60.45</v>
      </c>
    </row>
    <row r="42" spans="1:55" ht="15" x14ac:dyDescent="0.25">
      <c r="A42" s="4">
        <v>40170144</v>
      </c>
      <c r="B42" s="3" t="s">
        <v>623</v>
      </c>
      <c r="C42" s="3">
        <v>300</v>
      </c>
      <c r="D42" s="109" t="s">
        <v>42</v>
      </c>
      <c r="E42" s="138"/>
      <c r="F42" s="187"/>
      <c r="G42" s="187"/>
      <c r="H42" s="187"/>
      <c r="I42" s="85">
        <v>174</v>
      </c>
      <c r="J42" s="98">
        <f t="shared" si="0"/>
        <v>15.928000000000003</v>
      </c>
      <c r="K42" s="98">
        <v>14.48</v>
      </c>
      <c r="L42" s="106">
        <f>I42*0.1</f>
        <v>17.400000000000002</v>
      </c>
      <c r="M42" s="106">
        <f>I42*0.2</f>
        <v>34.800000000000004</v>
      </c>
      <c r="N42" s="106">
        <f>I42*0.08</f>
        <v>13.92</v>
      </c>
      <c r="O42" s="106">
        <v>13.92</v>
      </c>
      <c r="P42" s="106">
        <f>I42*0.12</f>
        <v>20.88</v>
      </c>
      <c r="Q42" s="106">
        <f>I42*0.17</f>
        <v>29.580000000000002</v>
      </c>
      <c r="R42" s="106">
        <f>I42*0.14</f>
        <v>24.360000000000003</v>
      </c>
      <c r="S42" s="106">
        <f>I42*0.18</f>
        <v>31.32</v>
      </c>
      <c r="T42" s="106">
        <f>I42*0.14</f>
        <v>24.360000000000003</v>
      </c>
      <c r="U42" s="106">
        <f>I42*0.15</f>
        <v>26.099999999999998</v>
      </c>
      <c r="V42" s="106">
        <f>I42*0.08</f>
        <v>13.92</v>
      </c>
      <c r="X42" s="106">
        <f>I42*0.16</f>
        <v>27.84</v>
      </c>
      <c r="Y42" s="106">
        <f>I42*0.1</f>
        <v>17.400000000000002</v>
      </c>
      <c r="Z42" s="106">
        <f>I42*0.08</f>
        <v>13.92</v>
      </c>
      <c r="AA42" s="106">
        <f>I42*0.11</f>
        <v>19.14</v>
      </c>
      <c r="AC42" s="7">
        <f>I42*0.22</f>
        <v>38.28</v>
      </c>
      <c r="AD42" s="7">
        <f>I42*0.3</f>
        <v>52.199999999999996</v>
      </c>
      <c r="AE42" s="7">
        <f>I42*0.05</f>
        <v>8.7000000000000011</v>
      </c>
      <c r="AF42" s="7">
        <f>I42*0.245</f>
        <v>42.63</v>
      </c>
      <c r="AG42" s="7">
        <f>I42*0.2</f>
        <v>34.800000000000004</v>
      </c>
      <c r="AH42" s="7">
        <f>I42*0.23</f>
        <v>40.020000000000003</v>
      </c>
      <c r="AJ42" s="7">
        <f>I42*0.2</f>
        <v>34.800000000000004</v>
      </c>
      <c r="AK42" s="138">
        <v>133.57134582623507</v>
      </c>
      <c r="AL42" s="138">
        <v>141.42848381601365</v>
      </c>
      <c r="AM42" s="138">
        <v>146.14276660988077</v>
      </c>
      <c r="AN42" s="138">
        <f>I42*0.12</f>
        <v>20.88</v>
      </c>
      <c r="AO42" s="138">
        <f>I42*0.6</f>
        <v>104.39999999999999</v>
      </c>
      <c r="AP42" s="138">
        <f>I42*0.9</f>
        <v>156.6</v>
      </c>
      <c r="AQ42" s="138">
        <f>I42*0.93</f>
        <v>161.82000000000002</v>
      </c>
      <c r="AR42" s="138">
        <f>I42*0.7</f>
        <v>121.8</v>
      </c>
      <c r="AS42" s="138">
        <f>I42*0.35</f>
        <v>60.9</v>
      </c>
      <c r="AT42" s="138">
        <v>0</v>
      </c>
      <c r="AU42" s="138">
        <f>I42*0.9</f>
        <v>156.6</v>
      </c>
      <c r="AV42" s="138">
        <f>I42*0.18</f>
        <v>31.32</v>
      </c>
      <c r="AW42" s="138">
        <f>I42*0.34</f>
        <v>59.160000000000004</v>
      </c>
      <c r="AX42" s="138">
        <f>I42*0.31</f>
        <v>53.94</v>
      </c>
      <c r="AY42" s="138">
        <v>141.42848381601365</v>
      </c>
      <c r="AZ42" s="138">
        <v>141.42848381601365</v>
      </c>
      <c r="BB42" s="28">
        <v>13.92</v>
      </c>
      <c r="BC42" s="28">
        <v>161.82000000000002</v>
      </c>
    </row>
    <row r="43" spans="1:55" ht="15" x14ac:dyDescent="0.25">
      <c r="A43" s="4">
        <v>40178345</v>
      </c>
      <c r="B43" s="3" t="s">
        <v>622</v>
      </c>
      <c r="C43" s="3">
        <v>300</v>
      </c>
      <c r="D43" s="109">
        <v>82728</v>
      </c>
      <c r="E43" s="138"/>
      <c r="F43" s="187"/>
      <c r="G43" s="187"/>
      <c r="H43" s="187"/>
      <c r="I43" s="85">
        <v>136</v>
      </c>
      <c r="J43" s="98">
        <f t="shared" si="0"/>
        <v>11.242000000000001</v>
      </c>
      <c r="K43" s="98">
        <v>10.220000000000001</v>
      </c>
      <c r="L43" s="106">
        <f>I43*0.1</f>
        <v>13.600000000000001</v>
      </c>
      <c r="M43" s="106">
        <f>I43*0.2</f>
        <v>27.200000000000003</v>
      </c>
      <c r="N43" s="106">
        <f>I43*0.08</f>
        <v>10.88</v>
      </c>
      <c r="O43" s="106">
        <v>10.88</v>
      </c>
      <c r="P43" s="106">
        <f>I43*0.12</f>
        <v>16.32</v>
      </c>
      <c r="Q43" s="106">
        <f>I43*0.17</f>
        <v>23.12</v>
      </c>
      <c r="R43" s="106">
        <f>I43*0.14</f>
        <v>19.040000000000003</v>
      </c>
      <c r="S43" s="106">
        <f>I43*0.18</f>
        <v>24.48</v>
      </c>
      <c r="T43" s="106">
        <f>I43*0.14</f>
        <v>19.040000000000003</v>
      </c>
      <c r="U43" s="106">
        <f>I43*0.15</f>
        <v>20.399999999999999</v>
      </c>
      <c r="V43" s="106">
        <f>I43*0.08</f>
        <v>10.88</v>
      </c>
      <c r="X43" s="106">
        <f>I43*0.16</f>
        <v>21.76</v>
      </c>
      <c r="Y43" s="106">
        <f>I43*0.1</f>
        <v>13.600000000000001</v>
      </c>
      <c r="Z43" s="106">
        <f>I43*0.08</f>
        <v>10.88</v>
      </c>
      <c r="AA43" s="106">
        <f>I43*0.11</f>
        <v>14.96</v>
      </c>
      <c r="AC43" s="7">
        <f>I43*0.22</f>
        <v>29.92</v>
      </c>
      <c r="AD43" s="7">
        <f>I43*0.3</f>
        <v>40.799999999999997</v>
      </c>
      <c r="AE43" s="7">
        <f>I43*0.05</f>
        <v>6.8000000000000007</v>
      </c>
      <c r="AF43" s="7">
        <f>I43*0.245</f>
        <v>33.32</v>
      </c>
      <c r="AG43" s="7">
        <f>I43*0.2</f>
        <v>27.200000000000003</v>
      </c>
      <c r="AH43" s="7">
        <f>I43*0.23</f>
        <v>31.28</v>
      </c>
      <c r="AJ43" s="7">
        <f>I43*0.2</f>
        <v>27.200000000000003</v>
      </c>
      <c r="AK43" s="138">
        <v>103.92215317286652</v>
      </c>
      <c r="AL43" s="138">
        <v>110.03522100656456</v>
      </c>
      <c r="AM43" s="138">
        <v>113.70306170678337</v>
      </c>
      <c r="AN43" s="138">
        <f>I43*0.12</f>
        <v>16.32</v>
      </c>
      <c r="AO43" s="138">
        <f>I43*0.6</f>
        <v>81.599999999999994</v>
      </c>
      <c r="AP43" s="138">
        <f>I43*0.9</f>
        <v>122.4</v>
      </c>
      <c r="AQ43" s="138">
        <f>I43*0.93</f>
        <v>126.48</v>
      </c>
      <c r="AR43" s="138">
        <f>I43*0.7</f>
        <v>95.199999999999989</v>
      </c>
      <c r="AS43" s="138">
        <f>I43*0.35</f>
        <v>47.599999999999994</v>
      </c>
      <c r="AT43" s="138">
        <v>0</v>
      </c>
      <c r="AU43" s="138">
        <f>I43*0.9</f>
        <v>122.4</v>
      </c>
      <c r="AV43" s="138">
        <f>I43*0.18</f>
        <v>24.48</v>
      </c>
      <c r="AW43" s="138">
        <f>I43*0.34</f>
        <v>46.24</v>
      </c>
      <c r="AX43" s="138">
        <f>I43*0.31</f>
        <v>42.16</v>
      </c>
      <c r="AY43" s="138">
        <v>110.03522100656456</v>
      </c>
      <c r="AZ43" s="138">
        <v>110.03522100656456</v>
      </c>
      <c r="BB43" s="28">
        <v>10.220000000000001</v>
      </c>
      <c r="BC43" s="28">
        <v>126.48</v>
      </c>
    </row>
    <row r="44" spans="1:55" ht="15" x14ac:dyDescent="0.25">
      <c r="A44" s="4">
        <v>40167504</v>
      </c>
      <c r="B44" s="3" t="s">
        <v>621</v>
      </c>
      <c r="C44" s="3">
        <v>300</v>
      </c>
      <c r="D44" s="109">
        <v>82607</v>
      </c>
      <c r="E44" s="138"/>
      <c r="F44" s="187"/>
      <c r="G44" s="187"/>
      <c r="H44" s="187"/>
      <c r="I44" s="85">
        <v>134</v>
      </c>
      <c r="J44" s="98">
        <f t="shared" si="0"/>
        <v>12.441000000000001</v>
      </c>
      <c r="K44" s="98">
        <v>11.31</v>
      </c>
      <c r="L44" s="106">
        <f>I44*0.1</f>
        <v>13.4</v>
      </c>
      <c r="M44" s="106">
        <f>I44*0.2</f>
        <v>26.8</v>
      </c>
      <c r="N44" s="106">
        <f>I44*0.08</f>
        <v>10.72</v>
      </c>
      <c r="O44" s="106">
        <v>10.72</v>
      </c>
      <c r="P44" s="106">
        <f>I44*0.12</f>
        <v>16.079999999999998</v>
      </c>
      <c r="Q44" s="106">
        <f>I44*0.17</f>
        <v>22.78</v>
      </c>
      <c r="R44" s="106">
        <f>I44*0.14</f>
        <v>18.760000000000002</v>
      </c>
      <c r="S44" s="106">
        <f>I44*0.18</f>
        <v>24.119999999999997</v>
      </c>
      <c r="T44" s="106">
        <f>I44*0.14</f>
        <v>18.760000000000002</v>
      </c>
      <c r="U44" s="106">
        <f>I44*0.15</f>
        <v>20.099999999999998</v>
      </c>
      <c r="V44" s="106">
        <f>I44*0.08</f>
        <v>10.72</v>
      </c>
      <c r="X44" s="106">
        <f>I44*0.16</f>
        <v>21.44</v>
      </c>
      <c r="Y44" s="106">
        <f>I44*0.1</f>
        <v>13.4</v>
      </c>
      <c r="Z44" s="106">
        <f>I44*0.08</f>
        <v>10.72</v>
      </c>
      <c r="AA44" s="106">
        <f>I44*0.11</f>
        <v>14.74</v>
      </c>
      <c r="AC44" s="7">
        <f>I44*0.22</f>
        <v>29.48</v>
      </c>
      <c r="AD44" s="7">
        <f>I44*0.3</f>
        <v>40.199999999999996</v>
      </c>
      <c r="AE44" s="7">
        <f>I44*0.05</f>
        <v>6.7</v>
      </c>
      <c r="AF44" s="7">
        <f>I44*0.245</f>
        <v>32.83</v>
      </c>
      <c r="AG44" s="7">
        <f>I44*0.2</f>
        <v>26.8</v>
      </c>
      <c r="AH44" s="7">
        <f>I44*0.23</f>
        <v>30.82</v>
      </c>
      <c r="AJ44" s="7">
        <f>I44*0.2</f>
        <v>26.8</v>
      </c>
      <c r="AK44" s="138">
        <v>102.58689578713968</v>
      </c>
      <c r="AL44" s="138">
        <v>108.62141906873616</v>
      </c>
      <c r="AM44" s="138">
        <v>112.242133037694</v>
      </c>
      <c r="AN44" s="138">
        <f>I44*0.12</f>
        <v>16.079999999999998</v>
      </c>
      <c r="AO44" s="138">
        <f>I44*0.6</f>
        <v>80.399999999999991</v>
      </c>
      <c r="AP44" s="138">
        <f>I44*0.9</f>
        <v>120.60000000000001</v>
      </c>
      <c r="AQ44" s="138">
        <f>I44*0.93</f>
        <v>124.62</v>
      </c>
      <c r="AR44" s="138">
        <f>I44*0.7</f>
        <v>93.8</v>
      </c>
      <c r="AS44" s="138">
        <f>I44*0.35</f>
        <v>46.9</v>
      </c>
      <c r="AT44" s="138">
        <v>0</v>
      </c>
      <c r="AU44" s="138">
        <f>I44*0.9</f>
        <v>120.60000000000001</v>
      </c>
      <c r="AV44" s="138">
        <f>I44*0.18</f>
        <v>24.119999999999997</v>
      </c>
      <c r="AW44" s="138">
        <f>I44*0.34</f>
        <v>45.56</v>
      </c>
      <c r="AX44" s="138">
        <f>I44*0.31</f>
        <v>41.54</v>
      </c>
      <c r="AY44" s="138">
        <v>108.62141906873616</v>
      </c>
      <c r="AZ44" s="138">
        <v>108.62141906873616</v>
      </c>
      <c r="BB44" s="28">
        <v>10.72</v>
      </c>
      <c r="BC44" s="28">
        <v>124.62</v>
      </c>
    </row>
    <row r="45" spans="1:55" ht="15" x14ac:dyDescent="0.25">
      <c r="A45" s="4">
        <v>40182172</v>
      </c>
      <c r="B45" s="3" t="s">
        <v>620</v>
      </c>
      <c r="C45" s="3">
        <v>300</v>
      </c>
      <c r="D45" s="109">
        <v>87400</v>
      </c>
      <c r="E45" s="138"/>
      <c r="F45" s="187"/>
      <c r="G45" s="187"/>
      <c r="H45" s="187"/>
      <c r="I45" s="85">
        <v>159</v>
      </c>
      <c r="J45" s="98">
        <f t="shared" si="0"/>
        <v>11.66</v>
      </c>
      <c r="K45" s="98">
        <v>10.6</v>
      </c>
      <c r="L45" s="106">
        <f>I45*0.1</f>
        <v>15.9</v>
      </c>
      <c r="M45" s="106">
        <f>I45*0.2</f>
        <v>31.8</v>
      </c>
      <c r="N45" s="106">
        <f>I45*0.08</f>
        <v>12.72</v>
      </c>
      <c r="O45" s="106">
        <v>12.72</v>
      </c>
      <c r="P45" s="106">
        <f>I45*0.12</f>
        <v>19.079999999999998</v>
      </c>
      <c r="Q45" s="106">
        <f>I45*0.17</f>
        <v>27.03</v>
      </c>
      <c r="R45" s="106">
        <f>I45*0.14</f>
        <v>22.26</v>
      </c>
      <c r="S45" s="106">
        <f>I45*0.18</f>
        <v>28.619999999999997</v>
      </c>
      <c r="T45" s="106">
        <f>I45*0.14</f>
        <v>22.26</v>
      </c>
      <c r="U45" s="106">
        <f>I45*0.15</f>
        <v>23.849999999999998</v>
      </c>
      <c r="V45" s="106">
        <f>I45*0.08</f>
        <v>12.72</v>
      </c>
      <c r="X45" s="106">
        <f>I45*0.16</f>
        <v>25.44</v>
      </c>
      <c r="Y45" s="106">
        <f>I45*0.1</f>
        <v>15.9</v>
      </c>
      <c r="Z45" s="106">
        <f>I45*0.08</f>
        <v>12.72</v>
      </c>
      <c r="AA45" s="106">
        <f>I45*0.11</f>
        <v>17.489999999999998</v>
      </c>
      <c r="AC45" s="7">
        <f>I45*0.22</f>
        <v>34.979999999999997</v>
      </c>
      <c r="AD45" s="7">
        <f>I45*0.3</f>
        <v>47.699999999999996</v>
      </c>
      <c r="AE45" s="7">
        <f>I45*0.05</f>
        <v>7.95</v>
      </c>
      <c r="AF45" s="7">
        <f>I45*0.245</f>
        <v>38.954999999999998</v>
      </c>
      <c r="AG45" s="7">
        <f>I45*0.2</f>
        <v>31.8</v>
      </c>
      <c r="AH45" s="7">
        <f>I45*0.23</f>
        <v>36.57</v>
      </c>
      <c r="AJ45" s="7">
        <f>I45*0.2</f>
        <v>31.8</v>
      </c>
      <c r="AK45" s="138">
        <v>104.87773861171367</v>
      </c>
      <c r="AL45" s="138">
        <v>111.04701735357918</v>
      </c>
      <c r="AM45" s="138">
        <v>114.7485845986985</v>
      </c>
      <c r="AN45" s="138">
        <f>I45*0.12</f>
        <v>19.079999999999998</v>
      </c>
      <c r="AO45" s="138">
        <f>I45*0.6</f>
        <v>95.399999999999991</v>
      </c>
      <c r="AP45" s="138">
        <f>I45*0.9</f>
        <v>143.1</v>
      </c>
      <c r="AQ45" s="138">
        <f>I45*0.93</f>
        <v>147.87</v>
      </c>
      <c r="AR45" s="138">
        <f>I45*0.7</f>
        <v>111.3</v>
      </c>
      <c r="AS45" s="138">
        <f>I45*0.35</f>
        <v>55.65</v>
      </c>
      <c r="AT45" s="138">
        <v>0</v>
      </c>
      <c r="AU45" s="138">
        <f>I45*0.9</f>
        <v>143.1</v>
      </c>
      <c r="AV45" s="138">
        <f>I45*0.18</f>
        <v>28.619999999999997</v>
      </c>
      <c r="AW45" s="138">
        <f>I45*0.34</f>
        <v>54.06</v>
      </c>
      <c r="AX45" s="138">
        <f>I45*0.31</f>
        <v>49.29</v>
      </c>
      <c r="AY45" s="138">
        <v>111.04701735357918</v>
      </c>
      <c r="AZ45" s="138">
        <v>111.04701735357918</v>
      </c>
      <c r="BB45" s="28">
        <v>10.6</v>
      </c>
      <c r="BC45" s="28">
        <v>147.87</v>
      </c>
    </row>
    <row r="46" spans="1:55" ht="15" x14ac:dyDescent="0.25">
      <c r="A46" s="4">
        <v>40184640</v>
      </c>
      <c r="B46" s="3" t="s">
        <v>295</v>
      </c>
      <c r="C46" s="3">
        <v>300</v>
      </c>
      <c r="D46" s="109">
        <v>86850</v>
      </c>
      <c r="E46" s="138"/>
      <c r="F46" s="187"/>
      <c r="G46" s="187"/>
      <c r="H46" s="187"/>
      <c r="I46" s="85">
        <v>87</v>
      </c>
      <c r="J46" s="98">
        <f t="shared" si="0"/>
        <v>8.0630000000000006</v>
      </c>
      <c r="K46" s="98">
        <v>7.33</v>
      </c>
      <c r="L46" s="106">
        <f>I46*0.1</f>
        <v>8.7000000000000011</v>
      </c>
      <c r="M46" s="106">
        <f>I46*0.2</f>
        <v>17.400000000000002</v>
      </c>
      <c r="N46" s="106">
        <f>I46*0.08</f>
        <v>6.96</v>
      </c>
      <c r="O46" s="106">
        <v>6.96</v>
      </c>
      <c r="P46" s="106">
        <f>I46*0.12</f>
        <v>10.44</v>
      </c>
      <c r="Q46" s="106">
        <f>I46*0.17</f>
        <v>14.790000000000001</v>
      </c>
      <c r="R46" s="106">
        <f>I46*0.14</f>
        <v>12.180000000000001</v>
      </c>
      <c r="S46" s="106">
        <f>I46*0.18</f>
        <v>15.66</v>
      </c>
      <c r="T46" s="106">
        <f>I46*0.14</f>
        <v>12.180000000000001</v>
      </c>
      <c r="U46" s="106">
        <f>I46*0.15</f>
        <v>13.049999999999999</v>
      </c>
      <c r="V46" s="106">
        <f>I46*0.08</f>
        <v>6.96</v>
      </c>
      <c r="X46" s="106">
        <f>I46*0.16</f>
        <v>13.92</v>
      </c>
      <c r="Y46" s="106">
        <f>I46*0.1</f>
        <v>8.7000000000000011</v>
      </c>
      <c r="Z46" s="106">
        <f>I46*0.08</f>
        <v>6.96</v>
      </c>
      <c r="AA46" s="106">
        <f>I46*0.11</f>
        <v>9.57</v>
      </c>
      <c r="AC46" s="7">
        <f>I46*0.22</f>
        <v>19.14</v>
      </c>
      <c r="AD46" s="7">
        <f>I46*0.3</f>
        <v>26.099999999999998</v>
      </c>
      <c r="AE46" s="7">
        <f>I46*0.05</f>
        <v>4.3500000000000005</v>
      </c>
      <c r="AF46" s="7">
        <f>I46*0.245</f>
        <v>21.315000000000001</v>
      </c>
      <c r="AG46" s="7">
        <f>I46*0.2</f>
        <v>17.400000000000002</v>
      </c>
      <c r="AH46" s="7">
        <f>I46*0.23</f>
        <v>20.010000000000002</v>
      </c>
      <c r="AJ46" s="7">
        <f>I46*0.2</f>
        <v>17.400000000000002</v>
      </c>
      <c r="AK46" s="138">
        <v>68.913259075907575</v>
      </c>
      <c r="AL46" s="138">
        <v>72.966980198019797</v>
      </c>
      <c r="AM46" s="138">
        <v>75.399212871287133</v>
      </c>
      <c r="AN46" s="138">
        <f>I46*0.12</f>
        <v>10.44</v>
      </c>
      <c r="AO46" s="138">
        <f>I46*0.6</f>
        <v>52.199999999999996</v>
      </c>
      <c r="AP46" s="138">
        <f>I46*0.9</f>
        <v>78.3</v>
      </c>
      <c r="AQ46" s="138">
        <f>I46*0.93</f>
        <v>80.910000000000011</v>
      </c>
      <c r="AR46" s="138">
        <f>I46*0.7</f>
        <v>60.9</v>
      </c>
      <c r="AS46" s="138">
        <f>I46*0.35</f>
        <v>30.45</v>
      </c>
      <c r="AT46" s="138">
        <v>54.694554455445548</v>
      </c>
      <c r="AU46" s="138">
        <f>I46*0.9</f>
        <v>78.3</v>
      </c>
      <c r="AV46" s="138">
        <f>I46*0.18</f>
        <v>15.66</v>
      </c>
      <c r="AW46" s="138">
        <f>I46*0.34</f>
        <v>29.580000000000002</v>
      </c>
      <c r="AX46" s="138">
        <f>I46*0.31</f>
        <v>26.97</v>
      </c>
      <c r="AY46" s="138">
        <v>72.966980198019797</v>
      </c>
      <c r="AZ46" s="138">
        <v>72.966980198019797</v>
      </c>
      <c r="BB46" s="28">
        <v>6.96</v>
      </c>
      <c r="BC46" s="28">
        <v>80.910000000000011</v>
      </c>
    </row>
    <row r="47" spans="1:55" ht="15" x14ac:dyDescent="0.25">
      <c r="A47" s="4">
        <v>40181620</v>
      </c>
      <c r="B47" s="3" t="s">
        <v>619</v>
      </c>
      <c r="C47" s="3">
        <v>300</v>
      </c>
      <c r="D47" s="109">
        <v>82306</v>
      </c>
      <c r="E47" s="138"/>
      <c r="F47" s="187"/>
      <c r="G47" s="187"/>
      <c r="H47" s="187"/>
      <c r="I47" s="85">
        <v>269</v>
      </c>
      <c r="J47" s="98">
        <f t="shared" si="0"/>
        <v>24.42</v>
      </c>
      <c r="K47" s="98">
        <v>22.2</v>
      </c>
      <c r="L47" s="106">
        <f>I47*0.1</f>
        <v>26.900000000000002</v>
      </c>
      <c r="M47" s="106">
        <f>I47*0.2</f>
        <v>53.800000000000004</v>
      </c>
      <c r="N47" s="106">
        <f>I47*0.08</f>
        <v>21.52</v>
      </c>
      <c r="O47" s="106">
        <v>21.52</v>
      </c>
      <c r="P47" s="106">
        <f>I47*0.12</f>
        <v>32.28</v>
      </c>
      <c r="Q47" s="106">
        <f>I47*0.17</f>
        <v>45.730000000000004</v>
      </c>
      <c r="R47" s="106">
        <f>I47*0.14</f>
        <v>37.660000000000004</v>
      </c>
      <c r="S47" s="106">
        <f>I47*0.18</f>
        <v>48.42</v>
      </c>
      <c r="T47" s="106">
        <f>I47*0.14</f>
        <v>37.660000000000004</v>
      </c>
      <c r="U47" s="106">
        <f>I47*0.15</f>
        <v>40.35</v>
      </c>
      <c r="V47" s="106">
        <f>I47*0.08</f>
        <v>21.52</v>
      </c>
      <c r="X47" s="106">
        <f>I47*0.16</f>
        <v>43.04</v>
      </c>
      <c r="Y47" s="106">
        <f>I47*0.1</f>
        <v>26.900000000000002</v>
      </c>
      <c r="Z47" s="106">
        <f>I47*0.08</f>
        <v>21.52</v>
      </c>
      <c r="AA47" s="106">
        <f>I47*0.11</f>
        <v>29.59</v>
      </c>
      <c r="AC47" s="7">
        <f>I47*0.22</f>
        <v>59.18</v>
      </c>
      <c r="AD47" s="7">
        <f>I47*0.3</f>
        <v>80.7</v>
      </c>
      <c r="AE47" s="7">
        <f>I47*0.05</f>
        <v>13.450000000000001</v>
      </c>
      <c r="AF47" s="7">
        <f>I47*0.245</f>
        <v>65.905000000000001</v>
      </c>
      <c r="AG47" s="7">
        <f>I47*0.2</f>
        <v>53.800000000000004</v>
      </c>
      <c r="AH47" s="7">
        <f>I47*0.23</f>
        <v>61.870000000000005</v>
      </c>
      <c r="AJ47" s="7">
        <f>I47*0.2</f>
        <v>53.800000000000004</v>
      </c>
      <c r="AK47" s="138">
        <v>206.09922822491734</v>
      </c>
      <c r="AL47" s="138">
        <v>218.22271223814778</v>
      </c>
      <c r="AM47" s="138">
        <v>225.49680264608602</v>
      </c>
      <c r="AN47" s="138">
        <f>I47*0.12</f>
        <v>32.28</v>
      </c>
      <c r="AO47" s="138">
        <f>I47*0.6</f>
        <v>161.4</v>
      </c>
      <c r="AP47" s="138">
        <f>I47*0.9</f>
        <v>242.1</v>
      </c>
      <c r="AQ47" s="138">
        <f>I47*0.93</f>
        <v>250.17000000000002</v>
      </c>
      <c r="AR47" s="138">
        <f>I47*0.7</f>
        <v>188.29999999999998</v>
      </c>
      <c r="AS47" s="138">
        <f>I47*0.35</f>
        <v>94.149999999999991</v>
      </c>
      <c r="AT47" s="138">
        <v>0</v>
      </c>
      <c r="AU47" s="138">
        <f>I47*0.9</f>
        <v>242.1</v>
      </c>
      <c r="AV47" s="138">
        <f>I47*0.18</f>
        <v>48.42</v>
      </c>
      <c r="AW47" s="138">
        <f>I47*0.34</f>
        <v>91.460000000000008</v>
      </c>
      <c r="AX47" s="138">
        <f>I47*0.31</f>
        <v>83.39</v>
      </c>
      <c r="AY47" s="138">
        <v>218.22271223814778</v>
      </c>
      <c r="AZ47" s="138">
        <v>218.22271223814778</v>
      </c>
      <c r="BB47" s="28">
        <v>21.52</v>
      </c>
      <c r="BC47" s="28">
        <v>250.17000000000002</v>
      </c>
    </row>
    <row r="48" spans="1:55" ht="15" x14ac:dyDescent="0.25">
      <c r="A48" s="4">
        <v>40190522</v>
      </c>
      <c r="B48" s="3" t="s">
        <v>618</v>
      </c>
      <c r="C48" s="3">
        <v>300</v>
      </c>
      <c r="D48" s="109">
        <v>80306</v>
      </c>
      <c r="E48" s="138"/>
      <c r="F48" s="187"/>
      <c r="G48" s="187"/>
      <c r="H48" s="187"/>
      <c r="I48" s="85">
        <v>298</v>
      </c>
      <c r="J48" s="98">
        <f t="shared" si="0"/>
        <v>14.146000000000001</v>
      </c>
      <c r="K48" s="98">
        <v>12.86</v>
      </c>
      <c r="L48" s="106">
        <f>I48*0.1</f>
        <v>29.8</v>
      </c>
      <c r="M48" s="106">
        <f>I48*0.2</f>
        <v>59.6</v>
      </c>
      <c r="N48" s="106">
        <f>I48*0.08</f>
        <v>23.84</v>
      </c>
      <c r="O48" s="106">
        <v>23.84</v>
      </c>
      <c r="P48" s="106">
        <f>I48*0.12</f>
        <v>35.76</v>
      </c>
      <c r="Q48" s="106">
        <f>I48*0.17</f>
        <v>50.660000000000004</v>
      </c>
      <c r="R48" s="106">
        <f>I48*0.14</f>
        <v>41.720000000000006</v>
      </c>
      <c r="S48" s="106">
        <f>I48*0.18</f>
        <v>53.64</v>
      </c>
      <c r="T48" s="106">
        <f>I48*0.14</f>
        <v>41.720000000000006</v>
      </c>
      <c r="U48" s="106">
        <f>I48*0.15</f>
        <v>44.699999999999996</v>
      </c>
      <c r="V48" s="106">
        <f>I48*0.08</f>
        <v>23.84</v>
      </c>
      <c r="X48" s="106">
        <f>I48*0.16</f>
        <v>47.68</v>
      </c>
      <c r="Y48" s="106">
        <f>I48*0.1</f>
        <v>29.8</v>
      </c>
      <c r="Z48" s="106">
        <f>I48*0.08</f>
        <v>23.84</v>
      </c>
      <c r="AA48" s="106">
        <f>I48*0.11</f>
        <v>32.78</v>
      </c>
      <c r="AC48" s="7">
        <f>I48*0.22</f>
        <v>65.56</v>
      </c>
      <c r="AD48" s="7">
        <f>I48*0.3</f>
        <v>89.399999999999991</v>
      </c>
      <c r="AE48" s="7">
        <f>I48*0.05</f>
        <v>14.9</v>
      </c>
      <c r="AF48" s="7">
        <f>I48*0.245</f>
        <v>73.010000000000005</v>
      </c>
      <c r="AG48" s="7">
        <f>I48*0.2</f>
        <v>59.6</v>
      </c>
      <c r="AH48" s="7">
        <f>I48*0.23</f>
        <v>68.540000000000006</v>
      </c>
      <c r="AJ48" s="7">
        <f>I48*0.2</f>
        <v>59.6</v>
      </c>
      <c r="AK48" s="138">
        <v>303.66202247191012</v>
      </c>
      <c r="AL48" s="138">
        <v>321.52449438202251</v>
      </c>
      <c r="AM48" s="138">
        <v>332.24197752808988</v>
      </c>
      <c r="AN48" s="138">
        <f>I48*0.12</f>
        <v>35.76</v>
      </c>
      <c r="AO48" s="138">
        <f>I48*0.6</f>
        <v>178.79999999999998</v>
      </c>
      <c r="AP48" s="138">
        <f>I48*0.9</f>
        <v>268.2</v>
      </c>
      <c r="AQ48" s="138">
        <f>I48*0.93</f>
        <v>277.14</v>
      </c>
      <c r="AR48" s="138">
        <f>I48*0.7</f>
        <v>208.6</v>
      </c>
      <c r="AS48" s="138">
        <f>I48*0.35</f>
        <v>104.3</v>
      </c>
      <c r="AT48" s="138">
        <v>0</v>
      </c>
      <c r="AU48" s="138">
        <f>I48*0.9</f>
        <v>268.2</v>
      </c>
      <c r="AV48" s="138">
        <f>I48*0.18</f>
        <v>53.64</v>
      </c>
      <c r="AW48" s="138">
        <f>I48*0.34</f>
        <v>101.32000000000001</v>
      </c>
      <c r="AX48" s="138">
        <f>I48*0.31</f>
        <v>92.38</v>
      </c>
      <c r="AY48" s="138">
        <v>321.52449438202251</v>
      </c>
      <c r="AZ48" s="138">
        <v>321.52449438202251</v>
      </c>
      <c r="BB48" s="28">
        <v>12.86</v>
      </c>
      <c r="BC48" s="28">
        <v>332.24197752808988</v>
      </c>
    </row>
    <row r="49" spans="1:55" ht="15" x14ac:dyDescent="0.25">
      <c r="A49" s="4">
        <v>40188542</v>
      </c>
      <c r="B49" s="3" t="s">
        <v>617</v>
      </c>
      <c r="C49" s="3">
        <v>300</v>
      </c>
      <c r="D49" s="109">
        <v>84156</v>
      </c>
      <c r="E49" s="138"/>
      <c r="F49" s="187"/>
      <c r="G49" s="187"/>
      <c r="H49" s="187"/>
      <c r="I49" s="85">
        <v>121</v>
      </c>
      <c r="J49" s="98">
        <f t="shared" si="0"/>
        <v>3.0250000000000004</v>
      </c>
      <c r="K49" s="98">
        <v>2.75</v>
      </c>
      <c r="L49" s="106">
        <f>I49*0.1</f>
        <v>12.100000000000001</v>
      </c>
      <c r="M49" s="106">
        <f>I49*0.2</f>
        <v>24.200000000000003</v>
      </c>
      <c r="N49" s="106">
        <f>I49*0.08</f>
        <v>9.68</v>
      </c>
      <c r="O49" s="106">
        <v>9.68</v>
      </c>
      <c r="P49" s="106">
        <f>I49*0.12</f>
        <v>14.52</v>
      </c>
      <c r="Q49" s="106">
        <f>I49*0.17</f>
        <v>20.57</v>
      </c>
      <c r="R49" s="106">
        <f>I49*0.14</f>
        <v>16.940000000000001</v>
      </c>
      <c r="S49" s="106">
        <f>I49*0.18</f>
        <v>21.779999999999998</v>
      </c>
      <c r="T49" s="106">
        <f>I49*0.14</f>
        <v>16.940000000000001</v>
      </c>
      <c r="U49" s="106">
        <f>I49*0.15</f>
        <v>18.149999999999999</v>
      </c>
      <c r="V49" s="106">
        <f>I49*0.08</f>
        <v>9.68</v>
      </c>
      <c r="X49" s="106">
        <f>I49*0.16</f>
        <v>19.36</v>
      </c>
      <c r="Y49" s="106">
        <f>I49*0.1</f>
        <v>12.100000000000001</v>
      </c>
      <c r="Z49" s="106">
        <f>I49*0.08</f>
        <v>9.68</v>
      </c>
      <c r="AA49" s="106">
        <f>I49*0.11</f>
        <v>13.31</v>
      </c>
      <c r="AC49" s="7">
        <f>I49*0.22</f>
        <v>26.62</v>
      </c>
      <c r="AD49" s="7">
        <f>I49*0.3</f>
        <v>36.299999999999997</v>
      </c>
      <c r="AE49" s="7">
        <f>I49*0.05</f>
        <v>6.0500000000000007</v>
      </c>
      <c r="AF49" s="7">
        <f>I49*0.245</f>
        <v>29.645</v>
      </c>
      <c r="AG49" s="7">
        <f>I49*0.2</f>
        <v>24.200000000000003</v>
      </c>
      <c r="AH49" s="7">
        <f>I49*0.23</f>
        <v>27.830000000000002</v>
      </c>
      <c r="AJ49" s="7">
        <f>I49*0.2</f>
        <v>24.200000000000003</v>
      </c>
      <c r="AK49" s="138">
        <v>92.59935503685503</v>
      </c>
      <c r="AL49" s="138">
        <v>98.046375921375926</v>
      </c>
      <c r="AM49" s="138">
        <v>101.31458845208846</v>
      </c>
      <c r="AN49" s="138">
        <f>I49*0.12</f>
        <v>14.52</v>
      </c>
      <c r="AO49" s="138">
        <f>I49*0.6</f>
        <v>72.599999999999994</v>
      </c>
      <c r="AP49" s="138">
        <f>I49*0.9</f>
        <v>108.9</v>
      </c>
      <c r="AQ49" s="138">
        <f>I49*0.93</f>
        <v>112.53</v>
      </c>
      <c r="AR49" s="138">
        <f>I49*0.7</f>
        <v>84.699999999999989</v>
      </c>
      <c r="AS49" s="138">
        <f>I49*0.35</f>
        <v>42.349999999999994</v>
      </c>
      <c r="AT49" s="138">
        <v>0</v>
      </c>
      <c r="AU49" s="138">
        <f>I49*0.9</f>
        <v>108.9</v>
      </c>
      <c r="AV49" s="138">
        <f>I49*0.18</f>
        <v>21.779999999999998</v>
      </c>
      <c r="AW49" s="138">
        <f>I49*0.34</f>
        <v>41.14</v>
      </c>
      <c r="AX49" s="138">
        <f>I49*0.31</f>
        <v>37.51</v>
      </c>
      <c r="AY49" s="138">
        <v>98.046375921375926</v>
      </c>
      <c r="AZ49" s="138">
        <v>98.046375921375926</v>
      </c>
      <c r="BB49" s="28">
        <v>2.75</v>
      </c>
      <c r="BC49" s="28">
        <v>112.53</v>
      </c>
    </row>
    <row r="50" spans="1:55" ht="15" x14ac:dyDescent="0.25">
      <c r="A50" s="4">
        <v>40188807</v>
      </c>
      <c r="B50" s="3" t="s">
        <v>616</v>
      </c>
      <c r="C50" s="3">
        <v>300</v>
      </c>
      <c r="D50" s="109">
        <v>87205</v>
      </c>
      <c r="E50" s="138"/>
      <c r="F50" s="187"/>
      <c r="G50" s="187"/>
      <c r="H50" s="187"/>
      <c r="I50" s="85">
        <v>53</v>
      </c>
      <c r="J50" s="98">
        <f t="shared" si="0"/>
        <v>3.5200000000000005</v>
      </c>
      <c r="K50" s="98">
        <v>3.2</v>
      </c>
      <c r="L50" s="106">
        <f>I50*0.1</f>
        <v>5.3000000000000007</v>
      </c>
      <c r="M50" s="106">
        <f>I50*0.2</f>
        <v>10.600000000000001</v>
      </c>
      <c r="N50" s="106">
        <f>I50*0.08</f>
        <v>4.24</v>
      </c>
      <c r="O50" s="106">
        <v>4.24</v>
      </c>
      <c r="P50" s="106">
        <f>I50*0.12</f>
        <v>6.3599999999999994</v>
      </c>
      <c r="Q50" s="106">
        <f>I50*0.17</f>
        <v>9.01</v>
      </c>
      <c r="R50" s="106">
        <f>I50*0.14</f>
        <v>7.4200000000000008</v>
      </c>
      <c r="S50" s="106">
        <f>I50*0.18</f>
        <v>9.5399999999999991</v>
      </c>
      <c r="T50" s="106">
        <f>I50*0.14</f>
        <v>7.4200000000000008</v>
      </c>
      <c r="U50" s="106">
        <f>I50*0.15</f>
        <v>7.9499999999999993</v>
      </c>
      <c r="V50" s="106">
        <f>I50*0.08</f>
        <v>4.24</v>
      </c>
      <c r="X50" s="106">
        <f>I50*0.16</f>
        <v>8.48</v>
      </c>
      <c r="Y50" s="106">
        <f>I50*0.1</f>
        <v>5.3000000000000007</v>
      </c>
      <c r="Z50" s="106">
        <f>I50*0.08</f>
        <v>4.24</v>
      </c>
      <c r="AA50" s="106">
        <f>I50*0.11</f>
        <v>5.83</v>
      </c>
      <c r="AC50" s="7">
        <f>I50*0.22</f>
        <v>11.66</v>
      </c>
      <c r="AD50" s="7">
        <f>I50*0.3</f>
        <v>15.899999999999999</v>
      </c>
      <c r="AE50" s="7">
        <f>I50*0.05</f>
        <v>2.6500000000000004</v>
      </c>
      <c r="AF50" s="7">
        <f>I50*0.245</f>
        <v>12.984999999999999</v>
      </c>
      <c r="AG50" s="7">
        <f>I50*0.2</f>
        <v>10.600000000000001</v>
      </c>
      <c r="AH50" s="7">
        <f>I50*0.23</f>
        <v>12.190000000000001</v>
      </c>
      <c r="AJ50" s="7">
        <f>I50*0.2</f>
        <v>10.600000000000001</v>
      </c>
      <c r="AK50" s="138">
        <v>34.682555555555552</v>
      </c>
      <c r="AL50" s="138">
        <v>36.72270588235294</v>
      </c>
      <c r="AM50" s="138">
        <v>37.946796078431369</v>
      </c>
      <c r="AN50" s="138">
        <f>I50*0.12</f>
        <v>6.3599999999999994</v>
      </c>
      <c r="AO50" s="138">
        <f>I50*0.6</f>
        <v>31.799999999999997</v>
      </c>
      <c r="AP50" s="138">
        <f>I50*0.9</f>
        <v>47.7</v>
      </c>
      <c r="AQ50" s="138">
        <f>I50*0.93</f>
        <v>49.29</v>
      </c>
      <c r="AR50" s="138">
        <f>I50*0.7</f>
        <v>37.099999999999994</v>
      </c>
      <c r="AS50" s="138">
        <f>I50*0.35</f>
        <v>18.549999999999997</v>
      </c>
      <c r="AT50" s="138">
        <v>0</v>
      </c>
      <c r="AU50" s="138">
        <f>I50*0.9</f>
        <v>47.7</v>
      </c>
      <c r="AV50" s="138">
        <f>I50*0.18</f>
        <v>9.5399999999999991</v>
      </c>
      <c r="AW50" s="138">
        <f>I50*0.34</f>
        <v>18.02</v>
      </c>
      <c r="AX50" s="138">
        <f>I50*0.31</f>
        <v>16.43</v>
      </c>
      <c r="AY50" s="138">
        <v>36.72270588235294</v>
      </c>
      <c r="AZ50" s="138">
        <v>36.72270588235294</v>
      </c>
      <c r="BB50" s="28">
        <v>3.2</v>
      </c>
      <c r="BC50" s="28">
        <v>49.29</v>
      </c>
    </row>
    <row r="51" spans="1:55" ht="15" x14ac:dyDescent="0.25">
      <c r="A51" s="4">
        <v>40188021</v>
      </c>
      <c r="B51" s="3" t="s">
        <v>615</v>
      </c>
      <c r="C51" s="3">
        <v>300</v>
      </c>
      <c r="D51" s="109">
        <v>87147</v>
      </c>
      <c r="E51" s="138"/>
      <c r="F51" s="187"/>
      <c r="G51" s="187"/>
      <c r="H51" s="187"/>
      <c r="I51" s="85">
        <v>75</v>
      </c>
      <c r="J51" s="98">
        <f t="shared" si="0"/>
        <v>4.2790000000000008</v>
      </c>
      <c r="K51" s="98">
        <v>3.89</v>
      </c>
      <c r="L51" s="106">
        <f>I51*0.1</f>
        <v>7.5</v>
      </c>
      <c r="M51" s="106">
        <f>I51*0.2</f>
        <v>15</v>
      </c>
      <c r="N51" s="106">
        <f>I51*0.08</f>
        <v>6</v>
      </c>
      <c r="O51" s="106">
        <v>6</v>
      </c>
      <c r="P51" s="106">
        <f>I51*0.12</f>
        <v>9</v>
      </c>
      <c r="Q51" s="106">
        <f>I51*0.17</f>
        <v>12.750000000000002</v>
      </c>
      <c r="R51" s="106">
        <f>I51*0.14</f>
        <v>10.500000000000002</v>
      </c>
      <c r="S51" s="106">
        <f>I51*0.18</f>
        <v>13.5</v>
      </c>
      <c r="T51" s="106">
        <f>I51*0.14</f>
        <v>10.500000000000002</v>
      </c>
      <c r="U51" s="106">
        <f>I51*0.15</f>
        <v>11.25</v>
      </c>
      <c r="V51" s="106">
        <f>I51*0.08</f>
        <v>6</v>
      </c>
      <c r="X51" s="106">
        <f>I51*0.16</f>
        <v>12</v>
      </c>
      <c r="Y51" s="106">
        <f>I51*0.1</f>
        <v>7.5</v>
      </c>
      <c r="Z51" s="106">
        <f>I51*0.08</f>
        <v>6</v>
      </c>
      <c r="AA51" s="106">
        <f>I51*0.11</f>
        <v>8.25</v>
      </c>
      <c r="AC51" s="7">
        <f>I51*0.22</f>
        <v>16.5</v>
      </c>
      <c r="AD51" s="7">
        <f>I51*0.3</f>
        <v>22.5</v>
      </c>
      <c r="AE51" s="7">
        <f>I51*0.05</f>
        <v>3.75</v>
      </c>
      <c r="AF51" s="7">
        <f>I51*0.245</f>
        <v>18.375</v>
      </c>
      <c r="AG51" s="7">
        <f>I51*0.2</f>
        <v>15</v>
      </c>
      <c r="AH51" s="7">
        <f>I51*0.23</f>
        <v>17.25</v>
      </c>
      <c r="AJ51" s="7">
        <f>I51*0.2</f>
        <v>15</v>
      </c>
      <c r="AK51" s="138">
        <v>49.354838709677423</v>
      </c>
      <c r="AL51" s="138">
        <v>52.258064516129032</v>
      </c>
      <c r="AM51" s="138">
        <v>54</v>
      </c>
      <c r="AN51" s="138">
        <f>I51*0.12</f>
        <v>9</v>
      </c>
      <c r="AO51" s="138">
        <f>I51*0.6</f>
        <v>45</v>
      </c>
      <c r="AP51" s="138">
        <f>I51*0.9</f>
        <v>67.5</v>
      </c>
      <c r="AQ51" s="138">
        <f>I51*0.93</f>
        <v>69.75</v>
      </c>
      <c r="AR51" s="138">
        <f>I51*0.7</f>
        <v>52.5</v>
      </c>
      <c r="AS51" s="138">
        <f>I51*0.35</f>
        <v>26.25</v>
      </c>
      <c r="AT51" s="138">
        <v>0</v>
      </c>
      <c r="AU51" s="138">
        <f>I51*0.9</f>
        <v>67.5</v>
      </c>
      <c r="AV51" s="138">
        <f>I51*0.18</f>
        <v>13.5</v>
      </c>
      <c r="AW51" s="138">
        <f>I51*0.34</f>
        <v>25.500000000000004</v>
      </c>
      <c r="AX51" s="138">
        <f>I51*0.31</f>
        <v>23.25</v>
      </c>
      <c r="AY51" s="138">
        <v>52.258064516129032</v>
      </c>
      <c r="AZ51" s="138">
        <v>52.258064516129032</v>
      </c>
      <c r="BB51" s="28">
        <v>3.89</v>
      </c>
      <c r="BC51" s="28">
        <v>69.75</v>
      </c>
    </row>
    <row r="52" spans="1:55" ht="15" x14ac:dyDescent="0.25">
      <c r="A52" s="4">
        <v>40182420</v>
      </c>
      <c r="B52" s="3" t="s">
        <v>614</v>
      </c>
      <c r="C52" s="3">
        <v>300</v>
      </c>
      <c r="D52" s="109">
        <v>83540</v>
      </c>
      <c r="E52" s="138"/>
      <c r="F52" s="187"/>
      <c r="G52" s="187"/>
      <c r="H52" s="187"/>
      <c r="I52" s="85">
        <v>67</v>
      </c>
      <c r="J52" s="98">
        <f t="shared" si="0"/>
        <v>5.335</v>
      </c>
      <c r="K52" s="98">
        <v>4.8499999999999996</v>
      </c>
      <c r="L52" s="106">
        <f>I52*0.1</f>
        <v>6.7</v>
      </c>
      <c r="M52" s="106">
        <f>I52*0.2</f>
        <v>13.4</v>
      </c>
      <c r="N52" s="106">
        <f>I52*0.08</f>
        <v>5.36</v>
      </c>
      <c r="O52" s="106">
        <v>5.36</v>
      </c>
      <c r="P52" s="106">
        <f>I52*0.12</f>
        <v>8.0399999999999991</v>
      </c>
      <c r="Q52" s="106">
        <f>I52*0.17</f>
        <v>11.39</v>
      </c>
      <c r="R52" s="106">
        <f>I52*0.14</f>
        <v>9.3800000000000008</v>
      </c>
      <c r="S52" s="106">
        <f>I52*0.18</f>
        <v>12.059999999999999</v>
      </c>
      <c r="T52" s="106">
        <f>I52*0.14</f>
        <v>9.3800000000000008</v>
      </c>
      <c r="U52" s="106">
        <f>I52*0.15</f>
        <v>10.049999999999999</v>
      </c>
      <c r="V52" s="106">
        <f>I52*0.08</f>
        <v>5.36</v>
      </c>
      <c r="X52" s="106">
        <f>I52*0.16</f>
        <v>10.72</v>
      </c>
      <c r="Y52" s="106">
        <f>I52*0.1</f>
        <v>6.7</v>
      </c>
      <c r="Z52" s="106">
        <f>I52*0.08</f>
        <v>5.36</v>
      </c>
      <c r="AA52" s="106">
        <f>I52*0.11</f>
        <v>7.37</v>
      </c>
      <c r="AC52" s="7">
        <f>I52*0.22</f>
        <v>14.74</v>
      </c>
      <c r="AD52" s="7">
        <f>I52*0.3</f>
        <v>20.099999999999998</v>
      </c>
      <c r="AE52" s="7">
        <f>I52*0.05</f>
        <v>3.35</v>
      </c>
      <c r="AF52" s="7">
        <f>I52*0.245</f>
        <v>16.414999999999999</v>
      </c>
      <c r="AG52" s="7">
        <f>I52*0.2</f>
        <v>13.4</v>
      </c>
      <c r="AH52" s="7">
        <f>I52*0.23</f>
        <v>15.41</v>
      </c>
      <c r="AJ52" s="7">
        <f>I52*0.2</f>
        <v>13.4</v>
      </c>
      <c r="AK52" s="138">
        <v>51.376106194690266</v>
      </c>
      <c r="AL52" s="138">
        <v>54.398230088495581</v>
      </c>
      <c r="AM52" s="138">
        <v>56.211504424778767</v>
      </c>
      <c r="AN52" s="138">
        <f>I52*0.12</f>
        <v>8.0399999999999991</v>
      </c>
      <c r="AO52" s="138">
        <f>I52*0.6</f>
        <v>40.199999999999996</v>
      </c>
      <c r="AP52" s="138">
        <f>I52*0.9</f>
        <v>60.300000000000004</v>
      </c>
      <c r="AQ52" s="138">
        <f>I52*0.93</f>
        <v>62.31</v>
      </c>
      <c r="AR52" s="138">
        <f>I52*0.7</f>
        <v>46.9</v>
      </c>
      <c r="AS52" s="138">
        <f>I52*0.35</f>
        <v>23.45</v>
      </c>
      <c r="AT52" s="138">
        <v>0</v>
      </c>
      <c r="AU52" s="138">
        <f>I52*0.9</f>
        <v>60.300000000000004</v>
      </c>
      <c r="AV52" s="138">
        <f>I52*0.18</f>
        <v>12.059999999999999</v>
      </c>
      <c r="AW52" s="138">
        <f>I52*0.34</f>
        <v>22.78</v>
      </c>
      <c r="AX52" s="138">
        <f>I52*0.31</f>
        <v>20.77</v>
      </c>
      <c r="AY52" s="138">
        <v>54.398230088495581</v>
      </c>
      <c r="AZ52" s="138">
        <v>54.398230088495581</v>
      </c>
      <c r="BB52" s="28">
        <v>4.8499999999999996</v>
      </c>
      <c r="BC52" s="28">
        <v>62.31</v>
      </c>
    </row>
    <row r="53" spans="1:55" ht="15" x14ac:dyDescent="0.25">
      <c r="A53" s="4">
        <v>40184806</v>
      </c>
      <c r="B53" s="3" t="s">
        <v>297</v>
      </c>
      <c r="C53" s="3">
        <v>300</v>
      </c>
      <c r="D53" s="109">
        <v>86901</v>
      </c>
      <c r="E53" s="138"/>
      <c r="F53" s="187"/>
      <c r="G53" s="187"/>
      <c r="H53" s="187"/>
      <c r="I53" s="85">
        <v>90</v>
      </c>
      <c r="J53" s="98">
        <f t="shared" si="0"/>
        <v>2.4640000000000004</v>
      </c>
      <c r="K53" s="98">
        <v>2.2400000000000002</v>
      </c>
      <c r="L53" s="106">
        <f>I53*0.1</f>
        <v>9</v>
      </c>
      <c r="M53" s="106">
        <f>I53*0.2</f>
        <v>18</v>
      </c>
      <c r="N53" s="106">
        <f>I53*0.08</f>
        <v>7.2</v>
      </c>
      <c r="O53" s="106">
        <v>7.2</v>
      </c>
      <c r="P53" s="106">
        <f>I53*0.12</f>
        <v>10.799999999999999</v>
      </c>
      <c r="Q53" s="106">
        <f>I53*0.17</f>
        <v>15.3</v>
      </c>
      <c r="R53" s="106">
        <f>I53*0.14</f>
        <v>12.600000000000001</v>
      </c>
      <c r="S53" s="106">
        <f>I53*0.18</f>
        <v>16.2</v>
      </c>
      <c r="T53" s="106">
        <f>I53*0.14</f>
        <v>12.600000000000001</v>
      </c>
      <c r="U53" s="106">
        <f>I53*0.15</f>
        <v>13.5</v>
      </c>
      <c r="V53" s="106">
        <f>I53*0.08</f>
        <v>7.2</v>
      </c>
      <c r="X53" s="106">
        <f>I53*0.16</f>
        <v>14.4</v>
      </c>
      <c r="Y53" s="106">
        <f>I53*0.1</f>
        <v>9</v>
      </c>
      <c r="Z53" s="106">
        <f>I53*0.08</f>
        <v>7.2</v>
      </c>
      <c r="AA53" s="106">
        <f>I53*0.11</f>
        <v>9.9</v>
      </c>
      <c r="AC53" s="7">
        <f>I53*0.22</f>
        <v>19.8</v>
      </c>
      <c r="AD53" s="7">
        <f>I53*0.3</f>
        <v>27</v>
      </c>
      <c r="AE53" s="7">
        <f>I53*0.05</f>
        <v>4.5</v>
      </c>
      <c r="AF53" s="7">
        <f>I53*0.245</f>
        <v>22.05</v>
      </c>
      <c r="AG53" s="7">
        <f>I53*0.2</f>
        <v>18</v>
      </c>
      <c r="AH53" s="7">
        <f>I53*0.23</f>
        <v>20.7</v>
      </c>
      <c r="AJ53" s="7">
        <f>I53*0.2</f>
        <v>18</v>
      </c>
      <c r="AK53" s="138">
        <v>59.504582210242582</v>
      </c>
      <c r="AL53" s="138">
        <v>63.004851752021558</v>
      </c>
      <c r="AM53" s="138">
        <v>65.10501347708896</v>
      </c>
      <c r="AN53" s="138">
        <f>I53*0.12</f>
        <v>10.799999999999999</v>
      </c>
      <c r="AO53" s="138">
        <f>I53*0.6</f>
        <v>54</v>
      </c>
      <c r="AP53" s="138">
        <f>I53*0.9</f>
        <v>81</v>
      </c>
      <c r="AQ53" s="138">
        <f>I53*0.93</f>
        <v>83.7</v>
      </c>
      <c r="AR53" s="138">
        <f>I53*0.7</f>
        <v>62.999999999999993</v>
      </c>
      <c r="AS53" s="138">
        <f>I53*0.35</f>
        <v>31.499999999999996</v>
      </c>
      <c r="AT53" s="138">
        <v>30.997088948787059</v>
      </c>
      <c r="AU53" s="138">
        <f>I53*0.9</f>
        <v>81</v>
      </c>
      <c r="AV53" s="138">
        <f>I53*0.18</f>
        <v>16.2</v>
      </c>
      <c r="AW53" s="138">
        <f>I53*0.34</f>
        <v>30.6</v>
      </c>
      <c r="AX53" s="138">
        <f>I53*0.31</f>
        <v>27.9</v>
      </c>
      <c r="AY53" s="138">
        <v>63.004851752021558</v>
      </c>
      <c r="AZ53" s="138">
        <v>63.004851752021558</v>
      </c>
      <c r="BB53" s="28">
        <v>2.2400000000000002</v>
      </c>
      <c r="BC53" s="28">
        <v>83.7</v>
      </c>
    </row>
    <row r="54" spans="1:55" ht="15" x14ac:dyDescent="0.25">
      <c r="A54" s="4">
        <v>40180234</v>
      </c>
      <c r="B54" s="3" t="s">
        <v>613</v>
      </c>
      <c r="C54" s="3">
        <v>300</v>
      </c>
      <c r="D54" s="109">
        <v>82570</v>
      </c>
      <c r="E54" s="138"/>
      <c r="F54" s="187"/>
      <c r="G54" s="187"/>
      <c r="H54" s="187"/>
      <c r="I54" s="85">
        <v>47</v>
      </c>
      <c r="J54" s="98">
        <f t="shared" si="0"/>
        <v>4.2790000000000008</v>
      </c>
      <c r="K54" s="98">
        <v>3.89</v>
      </c>
      <c r="L54" s="106">
        <f>I54*0.1</f>
        <v>4.7</v>
      </c>
      <c r="M54" s="106">
        <f>I54*0.2</f>
        <v>9.4</v>
      </c>
      <c r="N54" s="106">
        <f>I54*0.08</f>
        <v>3.7600000000000002</v>
      </c>
      <c r="O54" s="106">
        <v>3.7600000000000002</v>
      </c>
      <c r="P54" s="106">
        <f>I54*0.12</f>
        <v>5.64</v>
      </c>
      <c r="Q54" s="106">
        <f>I54*0.17</f>
        <v>7.99</v>
      </c>
      <c r="R54" s="106">
        <f>I54*0.14</f>
        <v>6.580000000000001</v>
      </c>
      <c r="S54" s="106">
        <f>I54*0.18</f>
        <v>8.4599999999999991</v>
      </c>
      <c r="T54" s="106">
        <f>I54*0.14</f>
        <v>6.580000000000001</v>
      </c>
      <c r="U54" s="106">
        <f>I54*0.15</f>
        <v>7.05</v>
      </c>
      <c r="V54" s="106">
        <f>I54*0.08</f>
        <v>3.7600000000000002</v>
      </c>
      <c r="X54" s="106">
        <f>I54*0.16</f>
        <v>7.5200000000000005</v>
      </c>
      <c r="Y54" s="106">
        <f>I54*0.1</f>
        <v>4.7</v>
      </c>
      <c r="Z54" s="106">
        <f>I54*0.08</f>
        <v>3.7600000000000002</v>
      </c>
      <c r="AA54" s="106">
        <f>I54*0.11</f>
        <v>5.17</v>
      </c>
      <c r="AC54" s="7">
        <f>I54*0.22</f>
        <v>10.34</v>
      </c>
      <c r="AD54" s="7">
        <f>I54*0.3</f>
        <v>14.1</v>
      </c>
      <c r="AE54" s="7">
        <f>I54*0.05</f>
        <v>2.35</v>
      </c>
      <c r="AF54" s="7">
        <f>I54*0.245</f>
        <v>11.515000000000001</v>
      </c>
      <c r="AG54" s="7">
        <f>I54*0.2</f>
        <v>9.4</v>
      </c>
      <c r="AH54" s="7">
        <f>I54*0.23</f>
        <v>10.81</v>
      </c>
      <c r="AJ54" s="7">
        <f>I54*0.2</f>
        <v>9.4</v>
      </c>
      <c r="AK54" s="138">
        <v>35.925949367088606</v>
      </c>
      <c r="AL54" s="138">
        <v>38.039240506329115</v>
      </c>
      <c r="AM54" s="138">
        <v>39.307215189873425</v>
      </c>
      <c r="AN54" s="138">
        <f>I54*0.12</f>
        <v>5.64</v>
      </c>
      <c r="AO54" s="138">
        <f>I54*0.6</f>
        <v>28.2</v>
      </c>
      <c r="AP54" s="138">
        <f>I54*0.9</f>
        <v>42.300000000000004</v>
      </c>
      <c r="AQ54" s="138">
        <f>I54*0.93</f>
        <v>43.71</v>
      </c>
      <c r="AR54" s="138">
        <f>I54*0.7</f>
        <v>32.9</v>
      </c>
      <c r="AS54" s="138">
        <f>I54*0.35</f>
        <v>16.45</v>
      </c>
      <c r="AT54" s="138">
        <v>0</v>
      </c>
      <c r="AU54" s="138">
        <f>I54*0.9</f>
        <v>42.300000000000004</v>
      </c>
      <c r="AV54" s="138">
        <f>I54*0.18</f>
        <v>8.4599999999999991</v>
      </c>
      <c r="AW54" s="138">
        <f>I54*0.34</f>
        <v>15.98</v>
      </c>
      <c r="AX54" s="138">
        <f>I54*0.31</f>
        <v>14.57</v>
      </c>
      <c r="AY54" s="138">
        <v>38.039240506329115</v>
      </c>
      <c r="AZ54" s="138">
        <v>38.039240506329115</v>
      </c>
      <c r="BB54" s="28">
        <v>3.7600000000000002</v>
      </c>
      <c r="BC54" s="28">
        <v>43.71</v>
      </c>
    </row>
    <row r="55" spans="1:55" ht="15" x14ac:dyDescent="0.25">
      <c r="A55" s="4">
        <v>40184764</v>
      </c>
      <c r="B55" s="3" t="s">
        <v>296</v>
      </c>
      <c r="C55" s="3">
        <v>300</v>
      </c>
      <c r="D55" s="109">
        <v>86900</v>
      </c>
      <c r="E55" s="138"/>
      <c r="F55" s="187"/>
      <c r="G55" s="187"/>
      <c r="H55" s="187"/>
      <c r="I55" s="85">
        <v>120</v>
      </c>
      <c r="J55" s="98">
        <f t="shared" si="0"/>
        <v>2.4640000000000004</v>
      </c>
      <c r="K55" s="98">
        <v>2.2400000000000002</v>
      </c>
      <c r="L55" s="106">
        <f>I55*0.1</f>
        <v>12</v>
      </c>
      <c r="M55" s="106">
        <f>I55*0.2</f>
        <v>24</v>
      </c>
      <c r="N55" s="106">
        <f>I55*0.08</f>
        <v>9.6</v>
      </c>
      <c r="O55" s="106">
        <v>9.6</v>
      </c>
      <c r="P55" s="106">
        <f>I55*0.12</f>
        <v>14.399999999999999</v>
      </c>
      <c r="Q55" s="106">
        <f>I55*0.17</f>
        <v>20.400000000000002</v>
      </c>
      <c r="R55" s="106">
        <f>I55*0.14</f>
        <v>16.8</v>
      </c>
      <c r="S55" s="106">
        <f>I55*0.18</f>
        <v>21.599999999999998</v>
      </c>
      <c r="T55" s="106">
        <f>I55*0.14</f>
        <v>16.8</v>
      </c>
      <c r="U55" s="106">
        <f>I55*0.15</f>
        <v>18</v>
      </c>
      <c r="V55" s="106">
        <f>I55*0.08</f>
        <v>9.6</v>
      </c>
      <c r="X55" s="106">
        <f>I55*0.16</f>
        <v>19.2</v>
      </c>
      <c r="Y55" s="106">
        <f>I55*0.1</f>
        <v>12</v>
      </c>
      <c r="Z55" s="106">
        <f>I55*0.08</f>
        <v>9.6</v>
      </c>
      <c r="AA55" s="106">
        <f>I55*0.11</f>
        <v>13.2</v>
      </c>
      <c r="AC55" s="7">
        <f>I55*0.22</f>
        <v>26.4</v>
      </c>
      <c r="AD55" s="7">
        <f>I55*0.3</f>
        <v>36</v>
      </c>
      <c r="AE55" s="7">
        <f>I55*0.05</f>
        <v>6</v>
      </c>
      <c r="AF55" s="7">
        <f>I55*0.245</f>
        <v>29.4</v>
      </c>
      <c r="AG55" s="7">
        <f>I55*0.2</f>
        <v>24</v>
      </c>
      <c r="AH55" s="7">
        <f>I55*0.23</f>
        <v>27.6</v>
      </c>
      <c r="AJ55" s="7">
        <f>I55*0.2</f>
        <v>24</v>
      </c>
      <c r="AK55" s="138">
        <v>94.702637889688248</v>
      </c>
      <c r="AL55" s="138">
        <v>100.27338129496404</v>
      </c>
      <c r="AM55" s="138">
        <v>103.61582733812951</v>
      </c>
      <c r="AN55" s="138">
        <f>I55*0.12</f>
        <v>14.399999999999999</v>
      </c>
      <c r="AO55" s="138">
        <f>I55*0.6</f>
        <v>72</v>
      </c>
      <c r="AP55" s="138">
        <f>I55*0.9</f>
        <v>108</v>
      </c>
      <c r="AQ55" s="138">
        <f>I55*0.93</f>
        <v>111.60000000000001</v>
      </c>
      <c r="AR55" s="138">
        <f>I55*0.7</f>
        <v>84</v>
      </c>
      <c r="AS55" s="138">
        <f>I55*0.35</f>
        <v>42</v>
      </c>
      <c r="AT55" s="138">
        <v>120.27290167865708</v>
      </c>
      <c r="AU55" s="138">
        <f>I55*0.9</f>
        <v>108</v>
      </c>
      <c r="AV55" s="138">
        <f>I55*0.18</f>
        <v>21.599999999999998</v>
      </c>
      <c r="AW55" s="138">
        <f>I55*0.34</f>
        <v>40.800000000000004</v>
      </c>
      <c r="AX55" s="138">
        <f>I55*0.31</f>
        <v>37.200000000000003</v>
      </c>
      <c r="AY55" s="138">
        <v>100.27338129496404</v>
      </c>
      <c r="AZ55" s="138">
        <v>100.27338129496404</v>
      </c>
      <c r="BB55" s="28">
        <v>2.2400000000000002</v>
      </c>
      <c r="BC55" s="28">
        <v>111.60000000000001</v>
      </c>
    </row>
    <row r="56" spans="1:55" ht="15" x14ac:dyDescent="0.25">
      <c r="A56" s="4">
        <v>40183451</v>
      </c>
      <c r="B56" s="3" t="s">
        <v>612</v>
      </c>
      <c r="C56" s="3">
        <v>300</v>
      </c>
      <c r="D56" s="109">
        <v>86920</v>
      </c>
      <c r="E56" s="138"/>
      <c r="F56" s="187"/>
      <c r="G56" s="187"/>
      <c r="H56" s="187"/>
      <c r="I56" s="85">
        <v>310</v>
      </c>
      <c r="J56" s="98">
        <f t="shared" si="0"/>
        <v>4.95</v>
      </c>
      <c r="K56" s="98">
        <v>4.5</v>
      </c>
      <c r="L56" s="106">
        <f>I56*0.1</f>
        <v>31</v>
      </c>
      <c r="M56" s="106">
        <f>I56*0.2</f>
        <v>62</v>
      </c>
      <c r="N56" s="106">
        <f>I56*0.08</f>
        <v>24.8</v>
      </c>
      <c r="O56" s="106">
        <v>24.8</v>
      </c>
      <c r="P56" s="106">
        <f>I56*0.12</f>
        <v>37.199999999999996</v>
      </c>
      <c r="Q56" s="106">
        <f>I56*0.17</f>
        <v>52.7</v>
      </c>
      <c r="R56" s="106">
        <f>I56*0.14</f>
        <v>43.400000000000006</v>
      </c>
      <c r="S56" s="106">
        <f>I56*0.18</f>
        <v>55.8</v>
      </c>
      <c r="T56" s="106">
        <f>I56*0.14</f>
        <v>43.400000000000006</v>
      </c>
      <c r="U56" s="106">
        <f>I56*0.15</f>
        <v>46.5</v>
      </c>
      <c r="V56" s="106">
        <f>I56*0.08</f>
        <v>24.8</v>
      </c>
      <c r="X56" s="106">
        <f>I56*0.16</f>
        <v>49.6</v>
      </c>
      <c r="Y56" s="106">
        <f>I56*0.1</f>
        <v>31</v>
      </c>
      <c r="Z56" s="106">
        <f>I56*0.08</f>
        <v>24.8</v>
      </c>
      <c r="AA56" s="106">
        <f>I56*0.11</f>
        <v>34.1</v>
      </c>
      <c r="AC56" s="7">
        <f>I56*0.22</f>
        <v>68.2</v>
      </c>
      <c r="AD56" s="7">
        <f>I56*0.3</f>
        <v>93</v>
      </c>
      <c r="AE56" s="7">
        <f>I56*0.05</f>
        <v>15.5</v>
      </c>
      <c r="AF56" s="7">
        <f>I56*0.245</f>
        <v>75.95</v>
      </c>
      <c r="AG56" s="7">
        <f>I56*0.2</f>
        <v>62</v>
      </c>
      <c r="AH56" s="7">
        <f>I56*0.23</f>
        <v>71.3</v>
      </c>
      <c r="AJ56" s="7">
        <f>I56*0.2</f>
        <v>62</v>
      </c>
      <c r="AK56" s="138">
        <v>245.58861111111111</v>
      </c>
      <c r="AL56" s="138">
        <v>260.03500000000003</v>
      </c>
      <c r="AM56" s="138">
        <v>268.70283333333333</v>
      </c>
      <c r="AN56" s="138">
        <f>I56*0.12</f>
        <v>37.199999999999996</v>
      </c>
      <c r="AO56" s="138">
        <f>I56*0.6</f>
        <v>186</v>
      </c>
      <c r="AP56" s="138">
        <f>I56*0.9</f>
        <v>279</v>
      </c>
      <c r="AQ56" s="138">
        <f>I56*0.93</f>
        <v>288.3</v>
      </c>
      <c r="AR56" s="138">
        <f>I56*0.7</f>
        <v>217</v>
      </c>
      <c r="AS56" s="138">
        <f>I56*0.35</f>
        <v>108.5</v>
      </c>
      <c r="AT56" s="138">
        <v>158.2486111111111</v>
      </c>
      <c r="AU56" s="138">
        <f>I56*0.9</f>
        <v>279</v>
      </c>
      <c r="AV56" s="138">
        <f>I56*0.18</f>
        <v>55.8</v>
      </c>
      <c r="AW56" s="138">
        <f>I56*0.34</f>
        <v>105.4</v>
      </c>
      <c r="AX56" s="138">
        <f>I56*0.31</f>
        <v>96.1</v>
      </c>
      <c r="AY56" s="138">
        <v>260.03500000000003</v>
      </c>
      <c r="AZ56" s="138">
        <v>260.03500000000003</v>
      </c>
      <c r="BB56" s="28">
        <v>4.5</v>
      </c>
      <c r="BC56" s="28">
        <v>288.3</v>
      </c>
    </row>
    <row r="57" spans="1:55" ht="15" x14ac:dyDescent="0.25">
      <c r="A57" s="4">
        <v>40182552</v>
      </c>
      <c r="B57" s="3" t="s">
        <v>611</v>
      </c>
      <c r="C57" s="3">
        <v>300</v>
      </c>
      <c r="D57" s="109">
        <v>83615</v>
      </c>
      <c r="E57" s="138"/>
      <c r="F57" s="187"/>
      <c r="G57" s="187"/>
      <c r="H57" s="187"/>
      <c r="I57" s="85">
        <v>63</v>
      </c>
      <c r="J57" s="98">
        <f t="shared" si="0"/>
        <v>1.1880000000000002</v>
      </c>
      <c r="K57" s="98">
        <v>1.08</v>
      </c>
      <c r="L57" s="106">
        <f>I57*0.1</f>
        <v>6.3000000000000007</v>
      </c>
      <c r="M57" s="106">
        <f>I57*0.2</f>
        <v>12.600000000000001</v>
      </c>
      <c r="N57" s="106">
        <f>I57*0.08</f>
        <v>5.04</v>
      </c>
      <c r="O57" s="106">
        <v>5.04</v>
      </c>
      <c r="P57" s="106">
        <f>I57*0.12</f>
        <v>7.56</v>
      </c>
      <c r="Q57" s="106">
        <f>I57*0.17</f>
        <v>10.71</v>
      </c>
      <c r="R57" s="106">
        <f>I57*0.14</f>
        <v>8.82</v>
      </c>
      <c r="S57" s="106">
        <f>I57*0.18</f>
        <v>11.34</v>
      </c>
      <c r="T57" s="106">
        <f>I57*0.14</f>
        <v>8.82</v>
      </c>
      <c r="U57" s="106">
        <f>I57*0.15</f>
        <v>9.4499999999999993</v>
      </c>
      <c r="V57" s="106">
        <f>I57*0.08</f>
        <v>5.04</v>
      </c>
      <c r="X57" s="106">
        <f>I57*0.16</f>
        <v>10.08</v>
      </c>
      <c r="Y57" s="106">
        <f>I57*0.1</f>
        <v>6.3000000000000007</v>
      </c>
      <c r="Z57" s="106">
        <f>I57*0.08</f>
        <v>5.04</v>
      </c>
      <c r="AA57" s="106">
        <f>I57*0.11</f>
        <v>6.93</v>
      </c>
      <c r="AC57" s="7">
        <f>I57*0.22</f>
        <v>13.86</v>
      </c>
      <c r="AD57" s="7">
        <f>I57*0.3</f>
        <v>18.899999999999999</v>
      </c>
      <c r="AE57" s="7">
        <f>I57*0.05</f>
        <v>3.1500000000000004</v>
      </c>
      <c r="AF57" s="7">
        <f>I57*0.245</f>
        <v>15.435</v>
      </c>
      <c r="AG57" s="7">
        <f>I57*0.2</f>
        <v>12.600000000000001</v>
      </c>
      <c r="AH57" s="7">
        <f>I57*0.23</f>
        <v>14.49</v>
      </c>
      <c r="AJ57" s="7">
        <f>I57*0.2</f>
        <v>12.600000000000001</v>
      </c>
      <c r="AK57" s="138">
        <v>24.87546928746929</v>
      </c>
      <c r="AL57" s="138">
        <v>26.338732186732187</v>
      </c>
      <c r="AM57" s="138">
        <v>27.216689926289931</v>
      </c>
      <c r="AN57" s="138">
        <f>I57*0.12</f>
        <v>7.56</v>
      </c>
      <c r="AO57" s="138">
        <f>I57*0.6</f>
        <v>37.799999999999997</v>
      </c>
      <c r="AP57" s="138">
        <f>I57*0.9</f>
        <v>56.7</v>
      </c>
      <c r="AQ57" s="138">
        <f>I57*0.93</f>
        <v>58.59</v>
      </c>
      <c r="AR57" s="138">
        <f>I57*0.7</f>
        <v>44.099999999999994</v>
      </c>
      <c r="AS57" s="138">
        <f>I57*0.35</f>
        <v>22.049999999999997</v>
      </c>
      <c r="AT57" s="138">
        <v>0</v>
      </c>
      <c r="AU57" s="138">
        <f>I57*0.9</f>
        <v>56.7</v>
      </c>
      <c r="AV57" s="138">
        <f>I57*0.18</f>
        <v>11.34</v>
      </c>
      <c r="AW57" s="138">
        <f>I57*0.34</f>
        <v>21.42</v>
      </c>
      <c r="AX57" s="138">
        <f>I57*0.31</f>
        <v>19.53</v>
      </c>
      <c r="AY57" s="138">
        <v>26.338732186732187</v>
      </c>
      <c r="AZ57" s="138">
        <v>26.338732186732187</v>
      </c>
      <c r="BB57" s="28">
        <v>1.08</v>
      </c>
      <c r="BC57" s="28">
        <v>58.59</v>
      </c>
    </row>
    <row r="58" spans="1:55" ht="15" x14ac:dyDescent="0.25">
      <c r="A58" s="4">
        <v>40183667</v>
      </c>
      <c r="B58" s="3" t="s">
        <v>610</v>
      </c>
      <c r="C58" s="3">
        <v>300</v>
      </c>
      <c r="D58" s="109">
        <v>85018</v>
      </c>
      <c r="E58" s="138"/>
      <c r="F58" s="187"/>
      <c r="G58" s="187"/>
      <c r="H58" s="187"/>
      <c r="I58" s="85">
        <v>17</v>
      </c>
      <c r="J58" s="98">
        <f t="shared" si="0"/>
        <v>2.6070000000000002</v>
      </c>
      <c r="K58" s="98">
        <v>2.37</v>
      </c>
      <c r="L58" s="106">
        <f>I58*0.1</f>
        <v>1.7000000000000002</v>
      </c>
      <c r="M58" s="106">
        <f>I58*0.2</f>
        <v>3.4000000000000004</v>
      </c>
      <c r="N58" s="106">
        <f>I58*0.08</f>
        <v>1.36</v>
      </c>
      <c r="O58" s="106">
        <v>1.36</v>
      </c>
      <c r="P58" s="106">
        <f>I58*0.12</f>
        <v>2.04</v>
      </c>
      <c r="Q58" s="106">
        <f>I58*0.17</f>
        <v>2.89</v>
      </c>
      <c r="R58" s="106">
        <f>I58*0.14</f>
        <v>2.3800000000000003</v>
      </c>
      <c r="S58" s="106">
        <f>I58*0.18</f>
        <v>3.06</v>
      </c>
      <c r="T58" s="106">
        <f>I58*0.14</f>
        <v>2.3800000000000003</v>
      </c>
      <c r="U58" s="106">
        <f>I58*0.15</f>
        <v>2.5499999999999998</v>
      </c>
      <c r="V58" s="106">
        <f>I58*0.08</f>
        <v>1.36</v>
      </c>
      <c r="X58" s="106">
        <f>I58*0.16</f>
        <v>2.72</v>
      </c>
      <c r="Y58" s="106">
        <f>I58*0.1</f>
        <v>1.7000000000000002</v>
      </c>
      <c r="Z58" s="106">
        <f>I58*0.08</f>
        <v>1.36</v>
      </c>
      <c r="AA58" s="106">
        <f>I58*0.11</f>
        <v>1.87</v>
      </c>
      <c r="AC58" s="7">
        <f>I58*0.22</f>
        <v>3.74</v>
      </c>
      <c r="AD58" s="7">
        <f>I58*0.3</f>
        <v>5.0999999999999996</v>
      </c>
      <c r="AE58" s="7">
        <f>I58*0.05</f>
        <v>0.85000000000000009</v>
      </c>
      <c r="AF58" s="7">
        <f>I58*0.245</f>
        <v>4.165</v>
      </c>
      <c r="AG58" s="7">
        <f>I58*0.2</f>
        <v>3.4000000000000004</v>
      </c>
      <c r="AH58" s="7">
        <f>I58*0.23</f>
        <v>3.91</v>
      </c>
      <c r="AJ58" s="7">
        <f>I58*0.2</f>
        <v>3.4000000000000004</v>
      </c>
      <c r="AK58" s="138">
        <v>11.344030612244898</v>
      </c>
      <c r="AL58" s="138">
        <v>12.011326530612246</v>
      </c>
      <c r="AM58" s="138">
        <v>12.411704081632653</v>
      </c>
      <c r="AN58" s="138">
        <f>I58*0.12</f>
        <v>2.04</v>
      </c>
      <c r="AO58" s="138">
        <f>I58*0.6</f>
        <v>10.199999999999999</v>
      </c>
      <c r="AP58" s="138">
        <f>I58*0.9</f>
        <v>15.3</v>
      </c>
      <c r="AQ58" s="138">
        <f>I58*0.93</f>
        <v>15.81</v>
      </c>
      <c r="AR58" s="138">
        <f>I58*0.7</f>
        <v>11.899999999999999</v>
      </c>
      <c r="AS58" s="138">
        <f>I58*0.35</f>
        <v>5.9499999999999993</v>
      </c>
      <c r="AT58" s="138">
        <v>0</v>
      </c>
      <c r="AU58" s="138">
        <f>I58*0.9</f>
        <v>15.3</v>
      </c>
      <c r="AV58" s="138">
        <f>I58*0.18</f>
        <v>3.06</v>
      </c>
      <c r="AW58" s="138">
        <f>I58*0.34</f>
        <v>5.78</v>
      </c>
      <c r="AX58" s="138">
        <f>I58*0.31</f>
        <v>5.27</v>
      </c>
      <c r="AY58" s="138">
        <v>12.011326530612246</v>
      </c>
      <c r="AZ58" s="138">
        <v>12.011326530612246</v>
      </c>
      <c r="BB58" s="28">
        <v>1.36</v>
      </c>
      <c r="BC58" s="28">
        <v>15.81</v>
      </c>
    </row>
    <row r="59" spans="1:55" ht="15" x14ac:dyDescent="0.25">
      <c r="A59" s="4">
        <v>40184178</v>
      </c>
      <c r="B59" s="3" t="s">
        <v>609</v>
      </c>
      <c r="C59" s="3">
        <v>300</v>
      </c>
      <c r="D59" s="109">
        <v>85379</v>
      </c>
      <c r="E59" s="138"/>
      <c r="F59" s="187"/>
      <c r="G59" s="187"/>
      <c r="H59" s="187"/>
      <c r="I59" s="85">
        <v>135</v>
      </c>
      <c r="J59" s="98">
        <f t="shared" si="0"/>
        <v>8.4039999999999999</v>
      </c>
      <c r="K59" s="98">
        <v>7.64</v>
      </c>
      <c r="L59" s="106">
        <f>I59*0.1</f>
        <v>13.5</v>
      </c>
      <c r="M59" s="106">
        <f>I59*0.2</f>
        <v>27</v>
      </c>
      <c r="N59" s="106">
        <f>I59*0.08</f>
        <v>10.8</v>
      </c>
      <c r="O59" s="106">
        <v>10.8</v>
      </c>
      <c r="P59" s="106">
        <f>I59*0.12</f>
        <v>16.2</v>
      </c>
      <c r="Q59" s="106">
        <f>I59*0.17</f>
        <v>22.950000000000003</v>
      </c>
      <c r="R59" s="106">
        <f>I59*0.14</f>
        <v>18.900000000000002</v>
      </c>
      <c r="S59" s="106">
        <f>I59*0.18</f>
        <v>24.3</v>
      </c>
      <c r="T59" s="106">
        <f>I59*0.14</f>
        <v>18.900000000000002</v>
      </c>
      <c r="U59" s="106">
        <f>I59*0.15</f>
        <v>20.25</v>
      </c>
      <c r="V59" s="106">
        <f>I59*0.08</f>
        <v>10.8</v>
      </c>
      <c r="X59" s="106">
        <f>I59*0.16</f>
        <v>21.6</v>
      </c>
      <c r="Y59" s="106">
        <f>I59*0.1</f>
        <v>13.5</v>
      </c>
      <c r="Z59" s="106">
        <f>I59*0.08</f>
        <v>10.8</v>
      </c>
      <c r="AA59" s="106">
        <f>I59*0.11</f>
        <v>14.85</v>
      </c>
      <c r="AC59" s="7">
        <f>I59*0.22</f>
        <v>29.7</v>
      </c>
      <c r="AD59" s="7">
        <f>I59*0.3</f>
        <v>40.5</v>
      </c>
      <c r="AE59" s="7">
        <f>I59*0.05</f>
        <v>6.75</v>
      </c>
      <c r="AF59" s="7">
        <f>I59*0.245</f>
        <v>33.075000000000003</v>
      </c>
      <c r="AG59" s="7">
        <f>I59*0.2</f>
        <v>27</v>
      </c>
      <c r="AH59" s="7">
        <f>I59*0.23</f>
        <v>31.05</v>
      </c>
      <c r="AJ59" s="7">
        <f>I59*0.2</f>
        <v>27</v>
      </c>
      <c r="AK59" s="138">
        <v>89.15823469387756</v>
      </c>
      <c r="AL59" s="138">
        <v>94.402836734693892</v>
      </c>
      <c r="AM59" s="138">
        <v>97.549597959183686</v>
      </c>
      <c r="AN59" s="138">
        <f>I59*0.12</f>
        <v>16.2</v>
      </c>
      <c r="AO59" s="138">
        <f>I59*0.6</f>
        <v>81</v>
      </c>
      <c r="AP59" s="138">
        <f>I59*0.9</f>
        <v>121.5</v>
      </c>
      <c r="AQ59" s="138">
        <f>I59*0.93</f>
        <v>125.55000000000001</v>
      </c>
      <c r="AR59" s="138">
        <f>I59*0.7</f>
        <v>94.5</v>
      </c>
      <c r="AS59" s="138">
        <f>I59*0.35</f>
        <v>47.25</v>
      </c>
      <c r="AT59" s="138">
        <v>0</v>
      </c>
      <c r="AU59" s="138">
        <f>I59*0.9</f>
        <v>121.5</v>
      </c>
      <c r="AV59" s="138">
        <f>I59*0.18</f>
        <v>24.3</v>
      </c>
      <c r="AW59" s="138">
        <f>I59*0.34</f>
        <v>45.900000000000006</v>
      </c>
      <c r="AX59" s="138">
        <f>I59*0.31</f>
        <v>41.85</v>
      </c>
      <c r="AY59" s="138">
        <v>94.402836734693892</v>
      </c>
      <c r="AZ59" s="138">
        <v>94.402836734693892</v>
      </c>
      <c r="BB59" s="28">
        <v>7.64</v>
      </c>
      <c r="BC59" s="28">
        <v>125.55000000000001</v>
      </c>
    </row>
    <row r="60" spans="1:55" ht="15" x14ac:dyDescent="0.25">
      <c r="A60" s="4">
        <v>40181257</v>
      </c>
      <c r="B60" s="3" t="s">
        <v>606</v>
      </c>
      <c r="C60" s="3">
        <v>300</v>
      </c>
      <c r="D60" s="109">
        <v>82565</v>
      </c>
      <c r="E60" s="138"/>
      <c r="F60" s="187"/>
      <c r="G60" s="187"/>
      <c r="H60" s="187"/>
      <c r="I60" s="85">
        <v>87</v>
      </c>
      <c r="J60" s="98">
        <f t="shared" si="0"/>
        <v>1.1880000000000002</v>
      </c>
      <c r="K60" s="98">
        <v>1.08</v>
      </c>
      <c r="L60" s="106">
        <f>I60*0.1</f>
        <v>8.7000000000000011</v>
      </c>
      <c r="M60" s="106">
        <f>I60*0.2</f>
        <v>17.400000000000002</v>
      </c>
      <c r="N60" s="106">
        <f>I60*0.08</f>
        <v>6.96</v>
      </c>
      <c r="O60" s="106">
        <v>6.96</v>
      </c>
      <c r="P60" s="106">
        <f>I60*0.12</f>
        <v>10.44</v>
      </c>
      <c r="Q60" s="106">
        <f>I60*0.17</f>
        <v>14.790000000000001</v>
      </c>
      <c r="R60" s="106">
        <f>I60*0.14</f>
        <v>12.180000000000001</v>
      </c>
      <c r="S60" s="106">
        <f>I60*0.18</f>
        <v>15.66</v>
      </c>
      <c r="T60" s="106">
        <f>I60*0.14</f>
        <v>12.180000000000001</v>
      </c>
      <c r="U60" s="106">
        <f>I60*0.15</f>
        <v>13.049999999999999</v>
      </c>
      <c r="V60" s="106">
        <f>I60*0.08</f>
        <v>6.96</v>
      </c>
      <c r="X60" s="106">
        <f>I60*0.16</f>
        <v>13.92</v>
      </c>
      <c r="Y60" s="106">
        <f>I60*0.1</f>
        <v>8.7000000000000011</v>
      </c>
      <c r="Z60" s="106">
        <f>I60*0.08</f>
        <v>6.96</v>
      </c>
      <c r="AA60" s="106">
        <f>I60*0.11</f>
        <v>9.57</v>
      </c>
      <c r="AC60" s="7">
        <f>I60*0.22</f>
        <v>19.14</v>
      </c>
      <c r="AD60" s="7">
        <f>I60*0.3</f>
        <v>26.099999999999998</v>
      </c>
      <c r="AE60" s="7">
        <f>I60*0.05</f>
        <v>4.3500000000000005</v>
      </c>
      <c r="AF60" s="7">
        <f>I60*0.245</f>
        <v>21.315000000000001</v>
      </c>
      <c r="AG60" s="7">
        <f>I60*0.2</f>
        <v>17.400000000000002</v>
      </c>
      <c r="AH60" s="7">
        <f>I60*0.23</f>
        <v>20.010000000000002</v>
      </c>
      <c r="AJ60" s="7">
        <f>I60*0.2</f>
        <v>17.400000000000002</v>
      </c>
      <c r="AK60" s="138">
        <v>66.948341836734699</v>
      </c>
      <c r="AL60" s="138">
        <v>70.886479591836732</v>
      </c>
      <c r="AM60" s="138">
        <v>73.249362244897952</v>
      </c>
      <c r="AN60" s="138">
        <f>I60*0.12</f>
        <v>10.44</v>
      </c>
      <c r="AO60" s="138">
        <f>I60*0.6</f>
        <v>52.199999999999996</v>
      </c>
      <c r="AP60" s="138">
        <f>I60*0.9</f>
        <v>78.3</v>
      </c>
      <c r="AQ60" s="138">
        <f>I60*0.93</f>
        <v>80.910000000000011</v>
      </c>
      <c r="AR60" s="138">
        <f>I60*0.7</f>
        <v>60.9</v>
      </c>
      <c r="AS60" s="138">
        <f>I60*0.35</f>
        <v>30.45</v>
      </c>
      <c r="AT60" s="138">
        <v>0</v>
      </c>
      <c r="AU60" s="138">
        <f>I60*0.9</f>
        <v>78.3</v>
      </c>
      <c r="AV60" s="138">
        <f>I60*0.18</f>
        <v>15.66</v>
      </c>
      <c r="AW60" s="138">
        <f>I60*0.34</f>
        <v>29.580000000000002</v>
      </c>
      <c r="AX60" s="138">
        <f>I60*0.31</f>
        <v>26.97</v>
      </c>
      <c r="AY60" s="138">
        <v>70.886479591836732</v>
      </c>
      <c r="AZ60" s="138">
        <v>70.886479591836732</v>
      </c>
      <c r="BB60" s="28">
        <v>1.08</v>
      </c>
      <c r="BC60" s="28">
        <v>80.910000000000011</v>
      </c>
    </row>
    <row r="61" spans="1:55" ht="15" x14ac:dyDescent="0.25">
      <c r="A61" s="4">
        <v>40182222</v>
      </c>
      <c r="B61" s="3" t="s">
        <v>605</v>
      </c>
      <c r="C61" s="3">
        <v>300</v>
      </c>
      <c r="D61" s="109">
        <v>84481</v>
      </c>
      <c r="E61" s="138"/>
      <c r="F61" s="187"/>
      <c r="G61" s="187"/>
      <c r="H61" s="187"/>
      <c r="I61" s="85">
        <v>325</v>
      </c>
      <c r="J61" s="98">
        <f t="shared" si="0"/>
        <v>13.981000000000002</v>
      </c>
      <c r="K61" s="98">
        <v>12.71</v>
      </c>
      <c r="L61" s="106">
        <f>I61*0.1</f>
        <v>32.5</v>
      </c>
      <c r="M61" s="106">
        <f>I61*0.2</f>
        <v>65</v>
      </c>
      <c r="N61" s="106">
        <f>I61*0.08</f>
        <v>26</v>
      </c>
      <c r="O61" s="106">
        <v>26</v>
      </c>
      <c r="P61" s="106">
        <f>I61*0.12</f>
        <v>39</v>
      </c>
      <c r="Q61" s="106">
        <f>I61*0.17</f>
        <v>55.250000000000007</v>
      </c>
      <c r="R61" s="106">
        <f>I61*0.14</f>
        <v>45.500000000000007</v>
      </c>
      <c r="S61" s="106">
        <f>I61*0.18</f>
        <v>58.5</v>
      </c>
      <c r="T61" s="106">
        <f>I61*0.14</f>
        <v>45.500000000000007</v>
      </c>
      <c r="U61" s="106">
        <f>I61*0.15</f>
        <v>48.75</v>
      </c>
      <c r="V61" s="106">
        <f>I61*0.08</f>
        <v>26</v>
      </c>
      <c r="X61" s="106">
        <f>I61*0.16</f>
        <v>52</v>
      </c>
      <c r="Y61" s="106">
        <f>I61*0.1</f>
        <v>32.5</v>
      </c>
      <c r="Z61" s="106">
        <f>I61*0.08</f>
        <v>26</v>
      </c>
      <c r="AA61" s="106">
        <f>I61*0.11</f>
        <v>35.75</v>
      </c>
      <c r="AC61" s="7">
        <f>I61*0.22</f>
        <v>71.5</v>
      </c>
      <c r="AD61" s="7">
        <f>I61*0.3</f>
        <v>97.5</v>
      </c>
      <c r="AE61" s="7">
        <f>I61*0.05</f>
        <v>16.25</v>
      </c>
      <c r="AF61" s="7">
        <f>I61*0.245</f>
        <v>79.625</v>
      </c>
      <c r="AG61" s="7">
        <f>I61*0.2</f>
        <v>65</v>
      </c>
      <c r="AH61" s="7">
        <f>I61*0.23</f>
        <v>74.75</v>
      </c>
      <c r="AJ61" s="7">
        <f>I61*0.2</f>
        <v>65</v>
      </c>
      <c r="AK61" s="138">
        <v>248.77883912248626</v>
      </c>
      <c r="AL61" s="138">
        <v>263.41288848263258</v>
      </c>
      <c r="AM61" s="138">
        <v>272.19331809872034</v>
      </c>
      <c r="AN61" s="138">
        <f>I61*0.12</f>
        <v>39</v>
      </c>
      <c r="AO61" s="138">
        <f>I61*0.6</f>
        <v>195</v>
      </c>
      <c r="AP61" s="138">
        <f>I61*0.9</f>
        <v>292.5</v>
      </c>
      <c r="AQ61" s="138">
        <f>I61*0.93</f>
        <v>302.25</v>
      </c>
      <c r="AR61" s="138">
        <f>I61*0.7</f>
        <v>227.49999999999997</v>
      </c>
      <c r="AS61" s="138">
        <f>I61*0.35</f>
        <v>113.74999999999999</v>
      </c>
      <c r="AT61" s="138">
        <v>0</v>
      </c>
      <c r="AU61" s="138">
        <f>I61*0.9</f>
        <v>292.5</v>
      </c>
      <c r="AV61" s="138">
        <f>I61*0.18</f>
        <v>58.5</v>
      </c>
      <c r="AW61" s="138">
        <f>I61*0.34</f>
        <v>110.50000000000001</v>
      </c>
      <c r="AX61" s="138">
        <f>I61*0.31</f>
        <v>100.75</v>
      </c>
      <c r="AY61" s="138">
        <v>263.41288848263258</v>
      </c>
      <c r="AZ61" s="138">
        <v>263.41288848263258</v>
      </c>
      <c r="BB61" s="28">
        <v>12.71</v>
      </c>
      <c r="BC61" s="28">
        <v>302.25</v>
      </c>
    </row>
    <row r="62" spans="1:55" ht="15" x14ac:dyDescent="0.25">
      <c r="A62" s="4">
        <v>40175762</v>
      </c>
      <c r="B62" s="3" t="s">
        <v>604</v>
      </c>
      <c r="C62" s="3">
        <v>300</v>
      </c>
      <c r="D62" s="109">
        <v>86703</v>
      </c>
      <c r="E62" s="138"/>
      <c r="F62" s="187"/>
      <c r="G62" s="187"/>
      <c r="H62" s="187"/>
      <c r="I62" s="85">
        <v>81</v>
      </c>
      <c r="J62" s="98">
        <f t="shared" si="0"/>
        <v>11.308</v>
      </c>
      <c r="K62" s="98">
        <v>10.28</v>
      </c>
      <c r="L62" s="106">
        <f>I62*0.1</f>
        <v>8.1</v>
      </c>
      <c r="M62" s="106">
        <f>I62*0.2</f>
        <v>16.2</v>
      </c>
      <c r="N62" s="106">
        <f>I62*0.08</f>
        <v>6.48</v>
      </c>
      <c r="O62" s="106">
        <v>6.48</v>
      </c>
      <c r="P62" s="106">
        <f>I62*0.12</f>
        <v>9.7199999999999989</v>
      </c>
      <c r="Q62" s="106">
        <f>I62*0.17</f>
        <v>13.770000000000001</v>
      </c>
      <c r="R62" s="106">
        <f>I62*0.14</f>
        <v>11.340000000000002</v>
      </c>
      <c r="S62" s="106">
        <f>I62*0.18</f>
        <v>14.58</v>
      </c>
      <c r="T62" s="106">
        <f>I62*0.14</f>
        <v>11.340000000000002</v>
      </c>
      <c r="U62" s="106">
        <f>I62*0.15</f>
        <v>12.15</v>
      </c>
      <c r="V62" s="106">
        <f>I62*0.08</f>
        <v>6.48</v>
      </c>
      <c r="X62" s="106">
        <f>I62*0.16</f>
        <v>12.96</v>
      </c>
      <c r="Y62" s="106">
        <f>I62*0.1</f>
        <v>8.1</v>
      </c>
      <c r="Z62" s="106">
        <f>I62*0.08</f>
        <v>6.48</v>
      </c>
      <c r="AA62" s="106">
        <f>I62*0.11</f>
        <v>8.91</v>
      </c>
      <c r="AC62" s="7">
        <f>I62*0.22</f>
        <v>17.82</v>
      </c>
      <c r="AD62" s="7">
        <f>I62*0.3</f>
        <v>24.3</v>
      </c>
      <c r="AE62" s="7">
        <f>I62*0.05</f>
        <v>4.05</v>
      </c>
      <c r="AF62" s="7">
        <f>I62*0.245</f>
        <v>19.844999999999999</v>
      </c>
      <c r="AG62" s="7">
        <f>I62*0.2</f>
        <v>16.2</v>
      </c>
      <c r="AH62" s="7">
        <f>I62*0.23</f>
        <v>18.630000000000003</v>
      </c>
      <c r="AJ62" s="7">
        <f>I62*0.2</f>
        <v>16.2</v>
      </c>
      <c r="AK62" s="138">
        <v>61.022388059701491</v>
      </c>
      <c r="AL62" s="138">
        <v>64.611940298507463</v>
      </c>
      <c r="AM62" s="138">
        <v>66.765671641791045</v>
      </c>
      <c r="AN62" s="138">
        <f>I62*0.12</f>
        <v>9.7199999999999989</v>
      </c>
      <c r="AO62" s="138">
        <f>I62*0.6</f>
        <v>48.6</v>
      </c>
      <c r="AP62" s="138">
        <f>I62*0.9</f>
        <v>72.900000000000006</v>
      </c>
      <c r="AQ62" s="138">
        <f>I62*0.93</f>
        <v>75.33</v>
      </c>
      <c r="AR62" s="138">
        <f>I62*0.7</f>
        <v>56.699999999999996</v>
      </c>
      <c r="AS62" s="138">
        <f>I62*0.35</f>
        <v>28.349999999999998</v>
      </c>
      <c r="AT62" s="138">
        <v>0</v>
      </c>
      <c r="AU62" s="138">
        <f>I62*0.9</f>
        <v>72.900000000000006</v>
      </c>
      <c r="AV62" s="138">
        <f>I62*0.18</f>
        <v>14.58</v>
      </c>
      <c r="AW62" s="138">
        <f>I62*0.34</f>
        <v>27.540000000000003</v>
      </c>
      <c r="AX62" s="138">
        <f>I62*0.31</f>
        <v>25.11</v>
      </c>
      <c r="AY62" s="138">
        <v>64.611940298507463</v>
      </c>
      <c r="AZ62" s="138">
        <v>64.611940298507463</v>
      </c>
      <c r="BB62" s="28">
        <v>6.48</v>
      </c>
      <c r="BC62" s="28">
        <v>75.33</v>
      </c>
    </row>
    <row r="63" spans="1:55" ht="15" x14ac:dyDescent="0.25">
      <c r="A63" s="4">
        <v>40171795</v>
      </c>
      <c r="B63" s="3" t="s">
        <v>603</v>
      </c>
      <c r="C63" s="3">
        <v>300</v>
      </c>
      <c r="D63" s="109">
        <v>87624</v>
      </c>
      <c r="E63" s="138"/>
      <c r="F63" s="187"/>
      <c r="G63" s="187"/>
      <c r="H63" s="187"/>
      <c r="I63" s="85">
        <v>195</v>
      </c>
      <c r="J63" s="98">
        <f t="shared" si="0"/>
        <v>28.952000000000002</v>
      </c>
      <c r="K63" s="98">
        <v>26.32</v>
      </c>
      <c r="L63" s="106">
        <f>I63*0.1</f>
        <v>19.5</v>
      </c>
      <c r="M63" s="106">
        <f>I63*0.2</f>
        <v>39</v>
      </c>
      <c r="N63" s="106">
        <f>I63*0.08</f>
        <v>15.6</v>
      </c>
      <c r="O63" s="106">
        <v>15.6</v>
      </c>
      <c r="P63" s="106">
        <f>I63*0.12</f>
        <v>23.4</v>
      </c>
      <c r="Q63" s="106">
        <f>I63*0.17</f>
        <v>33.150000000000006</v>
      </c>
      <c r="R63" s="106">
        <f>I63*0.14</f>
        <v>27.300000000000004</v>
      </c>
      <c r="S63" s="106">
        <f>I63*0.18</f>
        <v>35.1</v>
      </c>
      <c r="T63" s="106">
        <f>I63*0.14</f>
        <v>27.300000000000004</v>
      </c>
      <c r="U63" s="106">
        <f>I63*0.15</f>
        <v>29.25</v>
      </c>
      <c r="V63" s="106">
        <f>I63*0.08</f>
        <v>15.6</v>
      </c>
      <c r="X63" s="106">
        <f>I63*0.16</f>
        <v>31.2</v>
      </c>
      <c r="Y63" s="106">
        <f>I63*0.1</f>
        <v>19.5</v>
      </c>
      <c r="Z63" s="106">
        <f>I63*0.08</f>
        <v>15.6</v>
      </c>
      <c r="AA63" s="106">
        <f>I63*0.11</f>
        <v>21.45</v>
      </c>
      <c r="AC63" s="7">
        <f>I63*0.22</f>
        <v>42.9</v>
      </c>
      <c r="AD63" s="7">
        <f>I63*0.3</f>
        <v>58.5</v>
      </c>
      <c r="AE63" s="7">
        <f>I63*0.05</f>
        <v>9.75</v>
      </c>
      <c r="AF63" s="7">
        <f>I63*0.245</f>
        <v>47.774999999999999</v>
      </c>
      <c r="AG63" s="7">
        <f>I63*0.2</f>
        <v>39</v>
      </c>
      <c r="AH63" s="7">
        <f>I63*0.23</f>
        <v>44.85</v>
      </c>
      <c r="AJ63" s="7">
        <f>I63*0.2</f>
        <v>39</v>
      </c>
      <c r="AK63" s="138">
        <v>128.61731448763248</v>
      </c>
      <c r="AL63" s="138">
        <v>136.18303886925796</v>
      </c>
      <c r="AM63" s="138">
        <v>140.72247349823323</v>
      </c>
      <c r="AN63" s="138">
        <f>I63*0.12</f>
        <v>23.4</v>
      </c>
      <c r="AO63" s="138">
        <f>I63*0.6</f>
        <v>117</v>
      </c>
      <c r="AP63" s="138">
        <f>I63*0.9</f>
        <v>175.5</v>
      </c>
      <c r="AQ63" s="138">
        <f>I63*0.93</f>
        <v>181.35000000000002</v>
      </c>
      <c r="AR63" s="138">
        <f>I63*0.7</f>
        <v>136.5</v>
      </c>
      <c r="AS63" s="138">
        <f>I63*0.35</f>
        <v>68.25</v>
      </c>
      <c r="AT63" s="138">
        <v>0</v>
      </c>
      <c r="AU63" s="138">
        <f>I63*0.9</f>
        <v>175.5</v>
      </c>
      <c r="AV63" s="138">
        <f>I63*0.18</f>
        <v>35.1</v>
      </c>
      <c r="AW63" s="138">
        <f>I63*0.34</f>
        <v>66.300000000000011</v>
      </c>
      <c r="AX63" s="138">
        <f>I63*0.31</f>
        <v>60.45</v>
      </c>
      <c r="AY63" s="138">
        <v>136.18303886925796</v>
      </c>
      <c r="AZ63" s="138">
        <v>136.18303886925796</v>
      </c>
      <c r="BB63" s="28">
        <v>15.6</v>
      </c>
      <c r="BC63" s="28">
        <v>181.35000000000002</v>
      </c>
    </row>
    <row r="64" spans="1:55" ht="15" x14ac:dyDescent="0.25">
      <c r="A64" s="4">
        <v>40166829</v>
      </c>
      <c r="B64" s="3" t="s">
        <v>602</v>
      </c>
      <c r="C64" s="3">
        <v>300</v>
      </c>
      <c r="D64" s="109">
        <v>84702</v>
      </c>
      <c r="E64" s="138"/>
      <c r="F64" s="187"/>
      <c r="G64" s="187"/>
      <c r="H64" s="187"/>
      <c r="I64" s="85">
        <v>343</v>
      </c>
      <c r="J64" s="98">
        <f t="shared" si="0"/>
        <v>12.419</v>
      </c>
      <c r="K64" s="98">
        <v>11.29</v>
      </c>
      <c r="L64" s="106">
        <f>I64*0.1</f>
        <v>34.300000000000004</v>
      </c>
      <c r="M64" s="106">
        <f>I64*0.2</f>
        <v>68.600000000000009</v>
      </c>
      <c r="N64" s="106">
        <f>I64*0.08</f>
        <v>27.44</v>
      </c>
      <c r="O64" s="106">
        <v>27.44</v>
      </c>
      <c r="P64" s="106">
        <f>I64*0.12</f>
        <v>41.16</v>
      </c>
      <c r="Q64" s="106">
        <f>I64*0.17</f>
        <v>58.31</v>
      </c>
      <c r="R64" s="106">
        <f>I64*0.14</f>
        <v>48.02</v>
      </c>
      <c r="S64" s="106">
        <f>I64*0.18</f>
        <v>61.739999999999995</v>
      </c>
      <c r="T64" s="106">
        <f>I64*0.14</f>
        <v>48.02</v>
      </c>
      <c r="U64" s="106">
        <f>I64*0.15</f>
        <v>51.449999999999996</v>
      </c>
      <c r="V64" s="106">
        <f>I64*0.08</f>
        <v>27.44</v>
      </c>
      <c r="X64" s="106">
        <f>I64*0.16</f>
        <v>54.88</v>
      </c>
      <c r="Y64" s="106">
        <f>I64*0.1</f>
        <v>34.300000000000004</v>
      </c>
      <c r="Z64" s="106">
        <f>I64*0.08</f>
        <v>27.44</v>
      </c>
      <c r="AA64" s="106">
        <f>I64*0.11</f>
        <v>37.729999999999997</v>
      </c>
      <c r="AC64" s="7">
        <f>I64*0.22</f>
        <v>75.459999999999994</v>
      </c>
      <c r="AD64" s="7">
        <f>I64*0.3</f>
        <v>102.89999999999999</v>
      </c>
      <c r="AE64" s="7">
        <f>I64*0.05</f>
        <v>17.150000000000002</v>
      </c>
      <c r="AF64" s="7">
        <f>I64*0.245</f>
        <v>84.034999999999997</v>
      </c>
      <c r="AG64" s="7">
        <f>I64*0.2</f>
        <v>68.600000000000009</v>
      </c>
      <c r="AH64" s="7">
        <f>I64*0.23</f>
        <v>78.89</v>
      </c>
      <c r="AJ64" s="7">
        <f>I64*0.2</f>
        <v>68.600000000000009</v>
      </c>
      <c r="AK64" s="138">
        <v>262.75560606060606</v>
      </c>
      <c r="AL64" s="138">
        <v>278.21181818181816</v>
      </c>
      <c r="AM64" s="138">
        <v>287.48554545454544</v>
      </c>
      <c r="AN64" s="138">
        <f>I64*0.12</f>
        <v>41.16</v>
      </c>
      <c r="AO64" s="138">
        <f>I64*0.6</f>
        <v>205.79999999999998</v>
      </c>
      <c r="AP64" s="138">
        <f>I64*0.9</f>
        <v>308.7</v>
      </c>
      <c r="AQ64" s="138">
        <f>I64*0.93</f>
        <v>318.99</v>
      </c>
      <c r="AR64" s="138">
        <f>I64*0.7</f>
        <v>240.1</v>
      </c>
      <c r="AS64" s="138">
        <f>I64*0.35</f>
        <v>120.05</v>
      </c>
      <c r="AT64" s="138">
        <v>0</v>
      </c>
      <c r="AU64" s="138">
        <f>I64*0.9</f>
        <v>308.7</v>
      </c>
      <c r="AV64" s="138">
        <f>I64*0.18</f>
        <v>61.739999999999995</v>
      </c>
      <c r="AW64" s="138">
        <f>I64*0.34</f>
        <v>116.62</v>
      </c>
      <c r="AX64" s="138">
        <f>I64*0.31</f>
        <v>106.33</v>
      </c>
      <c r="AY64" s="138">
        <v>278.21181818181816</v>
      </c>
      <c r="AZ64" s="138">
        <v>278.21181818181816</v>
      </c>
      <c r="BB64" s="28">
        <v>11.29</v>
      </c>
      <c r="BC64" s="28">
        <v>318.99</v>
      </c>
    </row>
    <row r="65" spans="1:55" ht="15" x14ac:dyDescent="0.25">
      <c r="A65" s="4">
        <v>40183048</v>
      </c>
      <c r="B65" s="3" t="s">
        <v>601</v>
      </c>
      <c r="C65" s="3">
        <v>300</v>
      </c>
      <c r="D65" s="109">
        <v>84155</v>
      </c>
      <c r="E65" s="138"/>
      <c r="F65" s="187"/>
      <c r="G65" s="187"/>
      <c r="H65" s="187"/>
      <c r="I65" s="85">
        <v>87</v>
      </c>
      <c r="J65" s="98">
        <f t="shared" si="0"/>
        <v>1.1880000000000002</v>
      </c>
      <c r="K65" s="98">
        <v>1.08</v>
      </c>
      <c r="L65" s="106">
        <f>I65*0.1</f>
        <v>8.7000000000000011</v>
      </c>
      <c r="M65" s="106">
        <f>I65*0.2</f>
        <v>17.400000000000002</v>
      </c>
      <c r="N65" s="106">
        <f>I65*0.08</f>
        <v>6.96</v>
      </c>
      <c r="O65" s="106">
        <v>6.96</v>
      </c>
      <c r="P65" s="106">
        <f>I65*0.12</f>
        <v>10.44</v>
      </c>
      <c r="Q65" s="106">
        <f>I65*0.17</f>
        <v>14.790000000000001</v>
      </c>
      <c r="R65" s="106">
        <f>I65*0.14</f>
        <v>12.180000000000001</v>
      </c>
      <c r="S65" s="106">
        <f>I65*0.18</f>
        <v>15.66</v>
      </c>
      <c r="T65" s="106">
        <f>I65*0.14</f>
        <v>12.180000000000001</v>
      </c>
      <c r="U65" s="106">
        <f>I65*0.15</f>
        <v>13.049999999999999</v>
      </c>
      <c r="V65" s="106">
        <f>I65*0.08</f>
        <v>6.96</v>
      </c>
      <c r="X65" s="106">
        <f>I65*0.16</f>
        <v>13.92</v>
      </c>
      <c r="Y65" s="106">
        <f>I65*0.1</f>
        <v>8.7000000000000011</v>
      </c>
      <c r="Z65" s="106">
        <f>I65*0.08</f>
        <v>6.96</v>
      </c>
      <c r="AA65" s="106">
        <f>I65*0.11</f>
        <v>9.57</v>
      </c>
      <c r="AC65" s="7">
        <f>I65*0.22</f>
        <v>19.14</v>
      </c>
      <c r="AD65" s="7">
        <f>I65*0.3</f>
        <v>26.099999999999998</v>
      </c>
      <c r="AE65" s="7">
        <f>I65*0.05</f>
        <v>4.3500000000000005</v>
      </c>
      <c r="AF65" s="7">
        <f>I65*0.245</f>
        <v>21.315000000000001</v>
      </c>
      <c r="AG65" s="7">
        <f>I65*0.2</f>
        <v>17.400000000000002</v>
      </c>
      <c r="AH65" s="7">
        <f>I65*0.23</f>
        <v>20.010000000000002</v>
      </c>
      <c r="AJ65" s="7">
        <f>I65*0.2</f>
        <v>17.400000000000002</v>
      </c>
      <c r="AK65" s="138">
        <v>66.948341836734699</v>
      </c>
      <c r="AL65" s="138">
        <v>70.886479591836732</v>
      </c>
      <c r="AM65" s="138">
        <v>73.249362244897952</v>
      </c>
      <c r="AN65" s="138">
        <f>I65*0.12</f>
        <v>10.44</v>
      </c>
      <c r="AO65" s="138">
        <f>I65*0.6</f>
        <v>52.199999999999996</v>
      </c>
      <c r="AP65" s="138">
        <f>I65*0.9</f>
        <v>78.3</v>
      </c>
      <c r="AQ65" s="138">
        <f>I65*0.93</f>
        <v>80.910000000000011</v>
      </c>
      <c r="AR65" s="138">
        <f>I65*0.7</f>
        <v>60.9</v>
      </c>
      <c r="AS65" s="138">
        <f>I65*0.35</f>
        <v>30.45</v>
      </c>
      <c r="AT65" s="138">
        <v>0</v>
      </c>
      <c r="AU65" s="138">
        <f>I65*0.9</f>
        <v>78.3</v>
      </c>
      <c r="AV65" s="138">
        <f>I65*0.18</f>
        <v>15.66</v>
      </c>
      <c r="AW65" s="138">
        <f>I65*0.34</f>
        <v>29.580000000000002</v>
      </c>
      <c r="AX65" s="138">
        <f>I65*0.31</f>
        <v>26.97</v>
      </c>
      <c r="AY65" s="138">
        <v>70.886479591836732</v>
      </c>
      <c r="AZ65" s="138">
        <v>70.886479591836732</v>
      </c>
      <c r="BB65" s="28">
        <v>1.08</v>
      </c>
      <c r="BC65" s="28">
        <v>80.910000000000011</v>
      </c>
    </row>
    <row r="66" spans="1:55" ht="15" x14ac:dyDescent="0.25">
      <c r="A66" s="4">
        <v>40183337</v>
      </c>
      <c r="B66" s="3" t="s">
        <v>600</v>
      </c>
      <c r="C66" s="3">
        <v>300</v>
      </c>
      <c r="D66" s="109">
        <v>86803</v>
      </c>
      <c r="E66" s="138"/>
      <c r="F66" s="187"/>
      <c r="G66" s="187"/>
      <c r="H66" s="187"/>
      <c r="I66" s="85">
        <v>409</v>
      </c>
      <c r="J66" s="98">
        <f t="shared" si="0"/>
        <v>11.77</v>
      </c>
      <c r="K66" s="98">
        <v>10.7</v>
      </c>
      <c r="L66" s="106">
        <f>I66*0.1</f>
        <v>40.900000000000006</v>
      </c>
      <c r="M66" s="106">
        <f>I66*0.2</f>
        <v>81.800000000000011</v>
      </c>
      <c r="N66" s="106">
        <f>I66*0.08</f>
        <v>32.72</v>
      </c>
      <c r="O66" s="106">
        <v>32.72</v>
      </c>
      <c r="P66" s="106">
        <f>I66*0.12</f>
        <v>49.08</v>
      </c>
      <c r="Q66" s="106">
        <f>I66*0.17</f>
        <v>69.53</v>
      </c>
      <c r="R66" s="106">
        <f>I66*0.14</f>
        <v>57.260000000000005</v>
      </c>
      <c r="S66" s="106">
        <f>I66*0.18</f>
        <v>73.61999999999999</v>
      </c>
      <c r="T66" s="106">
        <f>I66*0.14</f>
        <v>57.260000000000005</v>
      </c>
      <c r="U66" s="106">
        <f>I66*0.15</f>
        <v>61.349999999999994</v>
      </c>
      <c r="V66" s="106">
        <f>I66*0.08</f>
        <v>32.72</v>
      </c>
      <c r="X66" s="106">
        <f>I66*0.16</f>
        <v>65.44</v>
      </c>
      <c r="Y66" s="106">
        <f>I66*0.1</f>
        <v>40.900000000000006</v>
      </c>
      <c r="Z66" s="106">
        <f>I66*0.08</f>
        <v>32.72</v>
      </c>
      <c r="AA66" s="106">
        <f>I66*0.11</f>
        <v>44.99</v>
      </c>
      <c r="AC66" s="7">
        <f>I66*0.22</f>
        <v>89.98</v>
      </c>
      <c r="AD66" s="7">
        <f>I66*0.3</f>
        <v>122.69999999999999</v>
      </c>
      <c r="AE66" s="7">
        <f>I66*0.05</f>
        <v>20.450000000000003</v>
      </c>
      <c r="AF66" s="7">
        <f>I66*0.245</f>
        <v>100.205</v>
      </c>
      <c r="AG66" s="7">
        <f>I66*0.2</f>
        <v>81.800000000000011</v>
      </c>
      <c r="AH66" s="7">
        <f>I66*0.23</f>
        <v>94.070000000000007</v>
      </c>
      <c r="AJ66" s="7">
        <f>I66*0.2</f>
        <v>81.800000000000011</v>
      </c>
      <c r="AK66" s="138">
        <v>324.21122019635339</v>
      </c>
      <c r="AL66" s="138">
        <v>343.28246844319779</v>
      </c>
      <c r="AM66" s="138">
        <v>354.72521739130434</v>
      </c>
      <c r="AN66" s="138">
        <f>I66*0.12</f>
        <v>49.08</v>
      </c>
      <c r="AO66" s="138">
        <f>I66*0.6</f>
        <v>245.39999999999998</v>
      </c>
      <c r="AP66" s="138">
        <f>I66*0.9</f>
        <v>368.1</v>
      </c>
      <c r="AQ66" s="138">
        <f>I66*0.93</f>
        <v>380.37</v>
      </c>
      <c r="AR66" s="138">
        <f>I66*0.7</f>
        <v>286.29999999999995</v>
      </c>
      <c r="AS66" s="138">
        <f>I66*0.35</f>
        <v>143.14999999999998</v>
      </c>
      <c r="AT66" s="138">
        <v>0</v>
      </c>
      <c r="AU66" s="138">
        <f>I66*0.9</f>
        <v>368.1</v>
      </c>
      <c r="AV66" s="138">
        <f>I66*0.18</f>
        <v>73.61999999999999</v>
      </c>
      <c r="AW66" s="138">
        <f>I66*0.34</f>
        <v>139.06</v>
      </c>
      <c r="AX66" s="138">
        <f>I66*0.31</f>
        <v>126.78999999999999</v>
      </c>
      <c r="AY66" s="138">
        <v>343.28246844319779</v>
      </c>
      <c r="AZ66" s="138">
        <v>343.28246844319779</v>
      </c>
      <c r="BB66" s="28">
        <v>10.7</v>
      </c>
      <c r="BC66" s="28">
        <v>380.37</v>
      </c>
    </row>
    <row r="67" spans="1:55" ht="15" x14ac:dyDescent="0.25">
      <c r="A67" s="4">
        <v>40172108</v>
      </c>
      <c r="B67" s="3" t="s">
        <v>599</v>
      </c>
      <c r="C67" s="3">
        <v>300</v>
      </c>
      <c r="D67" s="109">
        <v>87449</v>
      </c>
      <c r="E67" s="138"/>
      <c r="F67" s="187"/>
      <c r="G67" s="187"/>
      <c r="H67" s="187"/>
      <c r="I67" s="85">
        <v>130</v>
      </c>
      <c r="J67" s="98">
        <f t="shared" si="0"/>
        <v>13.178000000000001</v>
      </c>
      <c r="K67" s="98">
        <v>11.98</v>
      </c>
      <c r="L67" s="106">
        <f>I67*0.1</f>
        <v>13</v>
      </c>
      <c r="M67" s="106">
        <f>I67*0.2</f>
        <v>26</v>
      </c>
      <c r="N67" s="106">
        <f>I67*0.08</f>
        <v>10.4</v>
      </c>
      <c r="O67" s="106">
        <v>10.4</v>
      </c>
      <c r="P67" s="106">
        <f>I67*0.12</f>
        <v>15.6</v>
      </c>
      <c r="Q67" s="106">
        <f>I67*0.17</f>
        <v>22.1</v>
      </c>
      <c r="R67" s="106">
        <f>I67*0.14</f>
        <v>18.200000000000003</v>
      </c>
      <c r="S67" s="106">
        <f>I67*0.18</f>
        <v>23.4</v>
      </c>
      <c r="T67" s="106">
        <f>I67*0.14</f>
        <v>18.200000000000003</v>
      </c>
      <c r="U67" s="106">
        <f>I67*0.15</f>
        <v>19.5</v>
      </c>
      <c r="V67" s="106">
        <f>I67*0.08</f>
        <v>10.4</v>
      </c>
      <c r="X67" s="106">
        <f>I67*0.16</f>
        <v>20.8</v>
      </c>
      <c r="Y67" s="106">
        <f>I67*0.1</f>
        <v>13</v>
      </c>
      <c r="Z67" s="106">
        <f>I67*0.08</f>
        <v>10.4</v>
      </c>
      <c r="AA67" s="106">
        <f>I67*0.11</f>
        <v>14.3</v>
      </c>
      <c r="AC67" s="7">
        <f>I67*0.22</f>
        <v>28.6</v>
      </c>
      <c r="AD67" s="7">
        <f>I67*0.3</f>
        <v>39</v>
      </c>
      <c r="AE67" s="7">
        <f>I67*0.05</f>
        <v>6.5</v>
      </c>
      <c r="AF67" s="7">
        <f>I67*0.245</f>
        <v>31.849999999999998</v>
      </c>
      <c r="AG67" s="7">
        <f>I67*0.2</f>
        <v>26</v>
      </c>
      <c r="AH67" s="7">
        <f>I67*0.23</f>
        <v>29.900000000000002</v>
      </c>
      <c r="AJ67" s="7">
        <f>I67*0.2</f>
        <v>26</v>
      </c>
      <c r="AK67" s="138">
        <v>64.635416666666657</v>
      </c>
      <c r="AL67" s="138">
        <v>68.4375</v>
      </c>
      <c r="AM67" s="138">
        <v>70.718750000000014</v>
      </c>
      <c r="AN67" s="138">
        <f>I67*0.12</f>
        <v>15.6</v>
      </c>
      <c r="AO67" s="138">
        <f>I67*0.6</f>
        <v>78</v>
      </c>
      <c r="AP67" s="138">
        <f>I67*0.9</f>
        <v>117</v>
      </c>
      <c r="AQ67" s="138">
        <f>I67*0.93</f>
        <v>120.9</v>
      </c>
      <c r="AR67" s="138">
        <f>I67*0.7</f>
        <v>91</v>
      </c>
      <c r="AS67" s="138">
        <f>I67*0.35</f>
        <v>45.5</v>
      </c>
      <c r="AT67" s="138">
        <v>0</v>
      </c>
      <c r="AU67" s="138">
        <f>I67*0.9</f>
        <v>117</v>
      </c>
      <c r="AV67" s="138">
        <f>I67*0.18</f>
        <v>23.4</v>
      </c>
      <c r="AW67" s="138">
        <f>I67*0.34</f>
        <v>44.2</v>
      </c>
      <c r="AX67" s="138">
        <f>I67*0.31</f>
        <v>40.299999999999997</v>
      </c>
      <c r="AY67" s="138">
        <v>68.4375</v>
      </c>
      <c r="AZ67" s="138">
        <v>68.4375</v>
      </c>
      <c r="BB67" s="28">
        <v>10.4</v>
      </c>
      <c r="BC67" s="28">
        <v>120.9</v>
      </c>
    </row>
    <row r="68" spans="1:55" ht="15" x14ac:dyDescent="0.25">
      <c r="A68" s="4">
        <v>40183014</v>
      </c>
      <c r="B68" s="3" t="s">
        <v>598</v>
      </c>
      <c r="C68" s="3">
        <v>300</v>
      </c>
      <c r="D68" s="109">
        <v>84132</v>
      </c>
      <c r="E68" s="138"/>
      <c r="F68" s="187"/>
      <c r="G68" s="187"/>
      <c r="H68" s="187"/>
      <c r="I68" s="85">
        <v>87</v>
      </c>
      <c r="J68" s="98">
        <f t="shared" si="0"/>
        <v>1.1880000000000002</v>
      </c>
      <c r="K68" s="98">
        <v>1.08</v>
      </c>
      <c r="L68" s="106">
        <f>I68*0.1</f>
        <v>8.7000000000000011</v>
      </c>
      <c r="M68" s="106">
        <f>I68*0.2</f>
        <v>17.400000000000002</v>
      </c>
      <c r="N68" s="106">
        <f>I68*0.08</f>
        <v>6.96</v>
      </c>
      <c r="O68" s="106">
        <v>6.96</v>
      </c>
      <c r="P68" s="106">
        <f>I68*0.12</f>
        <v>10.44</v>
      </c>
      <c r="Q68" s="106">
        <f>I68*0.17</f>
        <v>14.790000000000001</v>
      </c>
      <c r="R68" s="106">
        <f>I68*0.14</f>
        <v>12.180000000000001</v>
      </c>
      <c r="S68" s="106">
        <f>I68*0.18</f>
        <v>15.66</v>
      </c>
      <c r="T68" s="106">
        <f>I68*0.14</f>
        <v>12.180000000000001</v>
      </c>
      <c r="U68" s="106">
        <f>I68*0.15</f>
        <v>13.049999999999999</v>
      </c>
      <c r="V68" s="106">
        <f>I68*0.08</f>
        <v>6.96</v>
      </c>
      <c r="X68" s="106">
        <f>I68*0.16</f>
        <v>13.92</v>
      </c>
      <c r="Y68" s="106">
        <f>I68*0.1</f>
        <v>8.7000000000000011</v>
      </c>
      <c r="Z68" s="106">
        <f>I68*0.08</f>
        <v>6.96</v>
      </c>
      <c r="AA68" s="106">
        <f>I68*0.11</f>
        <v>9.57</v>
      </c>
      <c r="AC68" s="7">
        <f>I68*0.22</f>
        <v>19.14</v>
      </c>
      <c r="AD68" s="7">
        <f>I68*0.3</f>
        <v>26.099999999999998</v>
      </c>
      <c r="AE68" s="7">
        <f>I68*0.05</f>
        <v>4.3500000000000005</v>
      </c>
      <c r="AF68" s="7">
        <f>I68*0.245</f>
        <v>21.315000000000001</v>
      </c>
      <c r="AG68" s="7">
        <f>I68*0.2</f>
        <v>17.400000000000002</v>
      </c>
      <c r="AH68" s="7">
        <f>I68*0.23</f>
        <v>20.010000000000002</v>
      </c>
      <c r="AJ68" s="7">
        <f>I68*0.2</f>
        <v>17.400000000000002</v>
      </c>
      <c r="AK68" s="138">
        <v>66.948341836734699</v>
      </c>
      <c r="AL68" s="138">
        <v>70.886479591836732</v>
      </c>
      <c r="AM68" s="138">
        <v>73.249362244897952</v>
      </c>
      <c r="AN68" s="138">
        <f>I68*0.12</f>
        <v>10.44</v>
      </c>
      <c r="AO68" s="138">
        <f>I68*0.6</f>
        <v>52.199999999999996</v>
      </c>
      <c r="AP68" s="138">
        <f>I68*0.9</f>
        <v>78.3</v>
      </c>
      <c r="AQ68" s="138">
        <f>I68*0.93</f>
        <v>80.910000000000011</v>
      </c>
      <c r="AR68" s="138">
        <f>I68*0.7</f>
        <v>60.9</v>
      </c>
      <c r="AS68" s="138">
        <f>I68*0.35</f>
        <v>30.45</v>
      </c>
      <c r="AT68" s="138">
        <v>0</v>
      </c>
      <c r="AU68" s="138">
        <f>I68*0.9</f>
        <v>78.3</v>
      </c>
      <c r="AV68" s="138">
        <f>I68*0.18</f>
        <v>15.66</v>
      </c>
      <c r="AW68" s="138">
        <f>I68*0.34</f>
        <v>29.580000000000002</v>
      </c>
      <c r="AX68" s="138">
        <f>I68*0.31</f>
        <v>26.97</v>
      </c>
      <c r="AY68" s="138">
        <v>70.886479591836732</v>
      </c>
      <c r="AZ68" s="138">
        <v>70.886479591836732</v>
      </c>
      <c r="BB68" s="28">
        <v>1.08</v>
      </c>
      <c r="BC68" s="28">
        <v>80.910000000000011</v>
      </c>
    </row>
    <row r="69" spans="1:55" ht="15" x14ac:dyDescent="0.25">
      <c r="A69" s="4">
        <v>40181828</v>
      </c>
      <c r="B69" s="3" t="s">
        <v>596</v>
      </c>
      <c r="C69" s="3">
        <v>300</v>
      </c>
      <c r="D69" s="109">
        <v>82248</v>
      </c>
      <c r="E69" s="138"/>
      <c r="F69" s="187"/>
      <c r="G69" s="187"/>
      <c r="H69" s="187"/>
      <c r="I69" s="85">
        <v>87</v>
      </c>
      <c r="J69" s="98">
        <f t="shared" si="0"/>
        <v>1.1880000000000002</v>
      </c>
      <c r="K69" s="98">
        <v>1.08</v>
      </c>
      <c r="L69" s="106">
        <f>I69*0.1</f>
        <v>8.7000000000000011</v>
      </c>
      <c r="M69" s="106">
        <f>I69*0.2</f>
        <v>17.400000000000002</v>
      </c>
      <c r="N69" s="106">
        <f>I69*0.08</f>
        <v>6.96</v>
      </c>
      <c r="O69" s="106">
        <v>6.96</v>
      </c>
      <c r="P69" s="106">
        <f>I69*0.12</f>
        <v>10.44</v>
      </c>
      <c r="Q69" s="106">
        <f>I69*0.17</f>
        <v>14.790000000000001</v>
      </c>
      <c r="R69" s="106">
        <f>I69*0.14</f>
        <v>12.180000000000001</v>
      </c>
      <c r="S69" s="106">
        <f>I69*0.18</f>
        <v>15.66</v>
      </c>
      <c r="T69" s="106">
        <f>I69*0.14</f>
        <v>12.180000000000001</v>
      </c>
      <c r="U69" s="106">
        <f>I69*0.15</f>
        <v>13.049999999999999</v>
      </c>
      <c r="V69" s="106">
        <f>I69*0.08</f>
        <v>6.96</v>
      </c>
      <c r="X69" s="106">
        <f>I69*0.16</f>
        <v>13.92</v>
      </c>
      <c r="Y69" s="106">
        <f>I69*0.1</f>
        <v>8.7000000000000011</v>
      </c>
      <c r="Z69" s="106">
        <f>I69*0.08</f>
        <v>6.96</v>
      </c>
      <c r="AA69" s="106">
        <f>I69*0.11</f>
        <v>9.57</v>
      </c>
      <c r="AC69" s="7">
        <f>I69*0.22</f>
        <v>19.14</v>
      </c>
      <c r="AD69" s="7">
        <f>I69*0.3</f>
        <v>26.099999999999998</v>
      </c>
      <c r="AE69" s="7">
        <f>I69*0.05</f>
        <v>4.3500000000000005</v>
      </c>
      <c r="AF69" s="7">
        <f>I69*0.245</f>
        <v>21.315000000000001</v>
      </c>
      <c r="AG69" s="7">
        <f>I69*0.2</f>
        <v>17.400000000000002</v>
      </c>
      <c r="AH69" s="7">
        <f>I69*0.23</f>
        <v>20.010000000000002</v>
      </c>
      <c r="AJ69" s="7">
        <f>I69*0.2</f>
        <v>17.400000000000002</v>
      </c>
      <c r="AK69" s="138">
        <v>66.948341836734699</v>
      </c>
      <c r="AL69" s="138">
        <v>70.886479591836732</v>
      </c>
      <c r="AM69" s="138">
        <v>73.249362244897952</v>
      </c>
      <c r="AN69" s="138">
        <f>I69*0.12</f>
        <v>10.44</v>
      </c>
      <c r="AO69" s="138">
        <f>I69*0.6</f>
        <v>52.199999999999996</v>
      </c>
      <c r="AP69" s="138">
        <f>I69*0.9</f>
        <v>78.3</v>
      </c>
      <c r="AQ69" s="138">
        <f>I69*0.93</f>
        <v>80.910000000000011</v>
      </c>
      <c r="AR69" s="138">
        <f>I69*0.7</f>
        <v>60.9</v>
      </c>
      <c r="AS69" s="138">
        <f>I69*0.35</f>
        <v>30.45</v>
      </c>
      <c r="AT69" s="138">
        <v>0</v>
      </c>
      <c r="AU69" s="138">
        <f>I69*0.9</f>
        <v>78.3</v>
      </c>
      <c r="AV69" s="138">
        <f>I69*0.18</f>
        <v>15.66</v>
      </c>
      <c r="AW69" s="138">
        <f>I69*0.34</f>
        <v>29.580000000000002</v>
      </c>
      <c r="AX69" s="138">
        <f>I69*0.31</f>
        <v>26.97</v>
      </c>
      <c r="AY69" s="138">
        <v>70.886479591836732</v>
      </c>
      <c r="AZ69" s="138">
        <v>70.886479591836732</v>
      </c>
      <c r="BB69" s="28">
        <v>1.08</v>
      </c>
      <c r="BC69" s="28">
        <v>80.910000000000011</v>
      </c>
    </row>
    <row r="70" spans="1:55" ht="15" x14ac:dyDescent="0.25">
      <c r="A70" s="4">
        <v>40183378</v>
      </c>
      <c r="B70" s="3" t="s">
        <v>595</v>
      </c>
      <c r="C70" s="3">
        <v>300</v>
      </c>
      <c r="D70" s="109">
        <v>84460</v>
      </c>
      <c r="E70" s="138"/>
      <c r="F70" s="187"/>
      <c r="G70" s="187"/>
      <c r="H70" s="187"/>
      <c r="I70" s="85">
        <v>87</v>
      </c>
      <c r="J70" s="98">
        <f t="shared" si="0"/>
        <v>1.1880000000000002</v>
      </c>
      <c r="K70" s="98">
        <v>1.08</v>
      </c>
      <c r="L70" s="106">
        <f>I70*0.1</f>
        <v>8.7000000000000011</v>
      </c>
      <c r="M70" s="106">
        <f>I70*0.2</f>
        <v>17.400000000000002</v>
      </c>
      <c r="N70" s="106">
        <f>I70*0.08</f>
        <v>6.96</v>
      </c>
      <c r="O70" s="106">
        <v>6.96</v>
      </c>
      <c r="P70" s="106">
        <f>I70*0.12</f>
        <v>10.44</v>
      </c>
      <c r="Q70" s="106">
        <f>I70*0.17</f>
        <v>14.790000000000001</v>
      </c>
      <c r="R70" s="106">
        <f>I70*0.14</f>
        <v>12.180000000000001</v>
      </c>
      <c r="S70" s="106">
        <f>I70*0.18</f>
        <v>15.66</v>
      </c>
      <c r="T70" s="106">
        <f>I70*0.14</f>
        <v>12.180000000000001</v>
      </c>
      <c r="U70" s="106">
        <f>I70*0.15</f>
        <v>13.049999999999999</v>
      </c>
      <c r="V70" s="106">
        <f>I70*0.08</f>
        <v>6.96</v>
      </c>
      <c r="X70" s="106">
        <f>I70*0.16</f>
        <v>13.92</v>
      </c>
      <c r="Y70" s="106">
        <f>I70*0.1</f>
        <v>8.7000000000000011</v>
      </c>
      <c r="Z70" s="106">
        <f>I70*0.08</f>
        <v>6.96</v>
      </c>
      <c r="AA70" s="106">
        <f>I70*0.11</f>
        <v>9.57</v>
      </c>
      <c r="AC70" s="7">
        <f>I70*0.22</f>
        <v>19.14</v>
      </c>
      <c r="AD70" s="7">
        <f>I70*0.3</f>
        <v>26.099999999999998</v>
      </c>
      <c r="AE70" s="7">
        <f>I70*0.05</f>
        <v>4.3500000000000005</v>
      </c>
      <c r="AF70" s="7">
        <f>I70*0.245</f>
        <v>21.315000000000001</v>
      </c>
      <c r="AG70" s="7">
        <f>I70*0.2</f>
        <v>17.400000000000002</v>
      </c>
      <c r="AH70" s="7">
        <f>I70*0.23</f>
        <v>20.010000000000002</v>
      </c>
      <c r="AJ70" s="7">
        <f>I70*0.2</f>
        <v>17.400000000000002</v>
      </c>
      <c r="AK70" s="138">
        <v>66.948341836734699</v>
      </c>
      <c r="AL70" s="138">
        <v>70.886479591836732</v>
      </c>
      <c r="AM70" s="138">
        <v>73.249362244897952</v>
      </c>
      <c r="AN70" s="138">
        <f>I70*0.12</f>
        <v>10.44</v>
      </c>
      <c r="AO70" s="138">
        <f>I70*0.6</f>
        <v>52.199999999999996</v>
      </c>
      <c r="AP70" s="138">
        <f>I70*0.9</f>
        <v>78.3</v>
      </c>
      <c r="AQ70" s="138">
        <f>I70*0.93</f>
        <v>80.910000000000011</v>
      </c>
      <c r="AR70" s="138">
        <f>I70*0.7</f>
        <v>60.9</v>
      </c>
      <c r="AS70" s="138">
        <f>I70*0.35</f>
        <v>30.45</v>
      </c>
      <c r="AT70" s="138">
        <v>0</v>
      </c>
      <c r="AU70" s="138">
        <f>I70*0.9</f>
        <v>78.3</v>
      </c>
      <c r="AV70" s="138">
        <f>I70*0.18</f>
        <v>15.66</v>
      </c>
      <c r="AW70" s="138">
        <f>I70*0.34</f>
        <v>29.580000000000002</v>
      </c>
      <c r="AX70" s="138">
        <f>I70*0.31</f>
        <v>26.97</v>
      </c>
      <c r="AY70" s="138">
        <v>70.886479591836732</v>
      </c>
      <c r="AZ70" s="138">
        <v>70.886479591836732</v>
      </c>
      <c r="BB70" s="28">
        <v>1.08</v>
      </c>
      <c r="BC70" s="28">
        <v>80.910000000000011</v>
      </c>
    </row>
    <row r="71" spans="1:55" ht="15" x14ac:dyDescent="0.25">
      <c r="A71" s="4">
        <v>40170060</v>
      </c>
      <c r="B71" s="3" t="s">
        <v>594</v>
      </c>
      <c r="C71" s="3">
        <v>300</v>
      </c>
      <c r="D71" s="109">
        <v>84030</v>
      </c>
      <c r="E71" s="138"/>
      <c r="F71" s="187"/>
      <c r="G71" s="187"/>
      <c r="H71" s="187"/>
      <c r="I71" s="85">
        <v>513</v>
      </c>
      <c r="J71" s="98">
        <f t="shared" ref="J71:J134" si="1">K71*110%</f>
        <v>4.5430000000000001</v>
      </c>
      <c r="K71" s="98">
        <v>4.13</v>
      </c>
      <c r="L71" s="106">
        <f>I71*0.1</f>
        <v>51.300000000000004</v>
      </c>
      <c r="M71" s="106">
        <f>I71*0.2</f>
        <v>102.60000000000001</v>
      </c>
      <c r="N71" s="106">
        <f>I71*0.08</f>
        <v>41.04</v>
      </c>
      <c r="O71" s="106">
        <v>41.04</v>
      </c>
      <c r="P71" s="106">
        <f>I71*0.12</f>
        <v>61.559999999999995</v>
      </c>
      <c r="Q71" s="106">
        <f>I71*0.17</f>
        <v>87.210000000000008</v>
      </c>
      <c r="R71" s="106">
        <f>I71*0.14</f>
        <v>71.820000000000007</v>
      </c>
      <c r="S71" s="106">
        <f>I71*0.18</f>
        <v>92.34</v>
      </c>
      <c r="T71" s="106">
        <f>I71*0.14</f>
        <v>71.820000000000007</v>
      </c>
      <c r="U71" s="106">
        <f>I71*0.15</f>
        <v>76.95</v>
      </c>
      <c r="V71" s="106">
        <f>I71*0.08</f>
        <v>41.04</v>
      </c>
      <c r="X71" s="106">
        <f>I71*0.16</f>
        <v>82.08</v>
      </c>
      <c r="Y71" s="106">
        <f>I71*0.1</f>
        <v>51.300000000000004</v>
      </c>
      <c r="Z71" s="106">
        <f>I71*0.08</f>
        <v>41.04</v>
      </c>
      <c r="AA71" s="106">
        <f>I71*0.11</f>
        <v>56.43</v>
      </c>
      <c r="AC71" s="7">
        <f>I71*0.22</f>
        <v>112.86</v>
      </c>
      <c r="AD71" s="7">
        <f>I71*0.3</f>
        <v>153.9</v>
      </c>
      <c r="AE71" s="7">
        <f>I71*0.05</f>
        <v>25.650000000000002</v>
      </c>
      <c r="AF71" s="7">
        <f>I71*0.245</f>
        <v>125.685</v>
      </c>
      <c r="AG71" s="7">
        <f>I71*0.2</f>
        <v>102.60000000000001</v>
      </c>
      <c r="AH71" s="7">
        <f>I71*0.23</f>
        <v>117.99000000000001</v>
      </c>
      <c r="AJ71" s="7">
        <f>I71*0.2</f>
        <v>102.60000000000001</v>
      </c>
      <c r="AK71" s="138">
        <v>393.38279104477607</v>
      </c>
      <c r="AL71" s="138">
        <v>416.52295522388061</v>
      </c>
      <c r="AM71" s="138">
        <v>430.4070537313433</v>
      </c>
      <c r="AN71" s="138">
        <f>I71*0.12</f>
        <v>61.559999999999995</v>
      </c>
      <c r="AO71" s="138">
        <f>I71*0.6</f>
        <v>307.8</v>
      </c>
      <c r="AP71" s="138">
        <f>I71*0.9</f>
        <v>461.7</v>
      </c>
      <c r="AQ71" s="138">
        <f>I71*0.93</f>
        <v>477.09000000000003</v>
      </c>
      <c r="AR71" s="138">
        <f>I71*0.7</f>
        <v>359.09999999999997</v>
      </c>
      <c r="AS71" s="138">
        <f>I71*0.35</f>
        <v>179.54999999999998</v>
      </c>
      <c r="AT71" s="138">
        <v>0</v>
      </c>
      <c r="AU71" s="138">
        <f>I71*0.9</f>
        <v>461.7</v>
      </c>
      <c r="AV71" s="138">
        <f>I71*0.18</f>
        <v>92.34</v>
      </c>
      <c r="AW71" s="138">
        <f>I71*0.34</f>
        <v>174.42000000000002</v>
      </c>
      <c r="AX71" s="138">
        <f>I71*0.31</f>
        <v>159.03</v>
      </c>
      <c r="AY71" s="138">
        <v>416.52295522388061</v>
      </c>
      <c r="AZ71" s="138">
        <v>416.52295522388061</v>
      </c>
      <c r="BB71" s="28">
        <v>4.13</v>
      </c>
      <c r="BC71" s="28">
        <v>477.09000000000003</v>
      </c>
    </row>
    <row r="72" spans="1:55" ht="15" x14ac:dyDescent="0.25">
      <c r="A72" s="4">
        <v>40180283</v>
      </c>
      <c r="B72" s="3" t="s">
        <v>593</v>
      </c>
      <c r="C72" s="3">
        <v>300</v>
      </c>
      <c r="D72" s="109">
        <v>82533</v>
      </c>
      <c r="E72" s="138"/>
      <c r="F72" s="187"/>
      <c r="G72" s="187"/>
      <c r="H72" s="187"/>
      <c r="I72" s="85">
        <v>296</v>
      </c>
      <c r="J72" s="98">
        <f t="shared" si="1"/>
        <v>13.453000000000001</v>
      </c>
      <c r="K72" s="98">
        <v>12.23</v>
      </c>
      <c r="L72" s="106">
        <f>I72*0.1</f>
        <v>29.6</v>
      </c>
      <c r="M72" s="106">
        <f>I72*0.2</f>
        <v>59.2</v>
      </c>
      <c r="N72" s="106">
        <f>I72*0.08</f>
        <v>23.68</v>
      </c>
      <c r="O72" s="106">
        <v>23.68</v>
      </c>
      <c r="P72" s="106">
        <f>I72*0.12</f>
        <v>35.519999999999996</v>
      </c>
      <c r="Q72" s="106">
        <f>I72*0.17</f>
        <v>50.32</v>
      </c>
      <c r="R72" s="106">
        <f>I72*0.14</f>
        <v>41.440000000000005</v>
      </c>
      <c r="S72" s="106">
        <f>I72*0.18</f>
        <v>53.28</v>
      </c>
      <c r="T72" s="106">
        <f>I72*0.14</f>
        <v>41.440000000000005</v>
      </c>
      <c r="U72" s="106">
        <f>I72*0.15</f>
        <v>44.4</v>
      </c>
      <c r="V72" s="106">
        <f>I72*0.08</f>
        <v>23.68</v>
      </c>
      <c r="X72" s="106">
        <f>I72*0.16</f>
        <v>47.36</v>
      </c>
      <c r="Y72" s="106">
        <f>I72*0.1</f>
        <v>29.6</v>
      </c>
      <c r="Z72" s="106">
        <f>I72*0.08</f>
        <v>23.68</v>
      </c>
      <c r="AA72" s="106">
        <f>I72*0.11</f>
        <v>32.56</v>
      </c>
      <c r="AC72" s="7">
        <f>I72*0.22</f>
        <v>65.12</v>
      </c>
      <c r="AD72" s="7">
        <f>I72*0.3</f>
        <v>88.8</v>
      </c>
      <c r="AE72" s="7">
        <f>I72*0.05</f>
        <v>14.8</v>
      </c>
      <c r="AF72" s="7">
        <f>I72*0.245</f>
        <v>72.52</v>
      </c>
      <c r="AG72" s="7">
        <f>I72*0.2</f>
        <v>59.2</v>
      </c>
      <c r="AH72" s="7">
        <f>I72*0.23</f>
        <v>68.08</v>
      </c>
      <c r="AJ72" s="7">
        <f>I72*0.2</f>
        <v>59.2</v>
      </c>
      <c r="AK72" s="138">
        <v>142.30041745431632</v>
      </c>
      <c r="AL72" s="138">
        <v>150.67103024574669</v>
      </c>
      <c r="AM72" s="138">
        <v>155.69339792060492</v>
      </c>
      <c r="AN72" s="138">
        <f>I72*0.12</f>
        <v>35.519999999999996</v>
      </c>
      <c r="AO72" s="138">
        <f>I72*0.6</f>
        <v>177.6</v>
      </c>
      <c r="AP72" s="138">
        <f>I72*0.9</f>
        <v>266.40000000000003</v>
      </c>
      <c r="AQ72" s="138">
        <f>I72*0.93</f>
        <v>275.28000000000003</v>
      </c>
      <c r="AR72" s="138">
        <f>I72*0.7</f>
        <v>207.2</v>
      </c>
      <c r="AS72" s="138">
        <f>I72*0.35</f>
        <v>103.6</v>
      </c>
      <c r="AT72" s="138">
        <v>0</v>
      </c>
      <c r="AU72" s="138">
        <f>I72*0.9</f>
        <v>266.40000000000003</v>
      </c>
      <c r="AV72" s="138">
        <f>I72*0.18</f>
        <v>53.28</v>
      </c>
      <c r="AW72" s="138">
        <f>I72*0.34</f>
        <v>100.64</v>
      </c>
      <c r="AX72" s="138">
        <f>I72*0.31</f>
        <v>91.76</v>
      </c>
      <c r="AY72" s="138">
        <v>150.67103024574669</v>
      </c>
      <c r="AZ72" s="138">
        <v>150.67103024574669</v>
      </c>
      <c r="BB72" s="28">
        <v>12.23</v>
      </c>
      <c r="BC72" s="28">
        <v>275.28000000000003</v>
      </c>
    </row>
    <row r="73" spans="1:55" ht="15" x14ac:dyDescent="0.25">
      <c r="A73" s="4">
        <v>40183139</v>
      </c>
      <c r="B73" s="3" t="s">
        <v>592</v>
      </c>
      <c r="C73" s="3">
        <v>300</v>
      </c>
      <c r="D73" s="109" t="s">
        <v>50</v>
      </c>
      <c r="E73" s="138"/>
      <c r="F73" s="187"/>
      <c r="G73" s="187"/>
      <c r="H73" s="187"/>
      <c r="I73" s="85">
        <v>302</v>
      </c>
      <c r="J73" s="98">
        <f t="shared" si="1"/>
        <v>94.402000000000001</v>
      </c>
      <c r="K73" s="98">
        <v>85.82</v>
      </c>
      <c r="L73" s="106">
        <f>I73*0.1</f>
        <v>30.200000000000003</v>
      </c>
      <c r="M73" s="106">
        <f>I73*0.2</f>
        <v>60.400000000000006</v>
      </c>
      <c r="N73" s="106">
        <f>I73*0.08</f>
        <v>24.16</v>
      </c>
      <c r="O73" s="106">
        <v>24.16</v>
      </c>
      <c r="P73" s="106">
        <f>I73*0.12</f>
        <v>36.24</v>
      </c>
      <c r="Q73" s="106">
        <f>I73*0.17</f>
        <v>51.34</v>
      </c>
      <c r="R73" s="106">
        <f>I73*0.14</f>
        <v>42.28</v>
      </c>
      <c r="S73" s="106">
        <f>I73*0.18</f>
        <v>54.36</v>
      </c>
      <c r="T73" s="106">
        <f>I73*0.14</f>
        <v>42.28</v>
      </c>
      <c r="U73" s="106">
        <f>I73*0.15</f>
        <v>45.3</v>
      </c>
      <c r="V73" s="106">
        <f>I73*0.08</f>
        <v>24.16</v>
      </c>
      <c r="X73" s="106">
        <f>I73*0.16</f>
        <v>48.32</v>
      </c>
      <c r="Y73" s="106">
        <f>I73*0.1</f>
        <v>30.200000000000003</v>
      </c>
      <c r="Z73" s="106">
        <f>I73*0.08</f>
        <v>24.16</v>
      </c>
      <c r="AA73" s="106">
        <f>I73*0.11</f>
        <v>33.22</v>
      </c>
      <c r="AC73" s="7">
        <f>I73*0.22</f>
        <v>66.44</v>
      </c>
      <c r="AD73" s="7">
        <f>I73*0.3</f>
        <v>90.6</v>
      </c>
      <c r="AE73" s="7">
        <f>I73*0.05</f>
        <v>15.100000000000001</v>
      </c>
      <c r="AF73" s="7">
        <f>I73*0.245</f>
        <v>73.989999999999995</v>
      </c>
      <c r="AG73" s="7">
        <f>I73*0.2</f>
        <v>60.400000000000006</v>
      </c>
      <c r="AH73" s="7">
        <f>I73*0.23</f>
        <v>69.460000000000008</v>
      </c>
      <c r="AJ73" s="7">
        <f>I73*0.2</f>
        <v>60.400000000000006</v>
      </c>
      <c r="AK73" s="138">
        <v>437.78903812824956</v>
      </c>
      <c r="AL73" s="138">
        <v>463.54133448873489</v>
      </c>
      <c r="AM73" s="138">
        <v>478.99271230502603</v>
      </c>
      <c r="AN73" s="138">
        <f>I73*0.12</f>
        <v>36.24</v>
      </c>
      <c r="AO73" s="138">
        <f>I73*0.6</f>
        <v>181.2</v>
      </c>
      <c r="AP73" s="138">
        <f>I73*0.9</f>
        <v>271.8</v>
      </c>
      <c r="AQ73" s="138">
        <f>I73*0.93</f>
        <v>280.86</v>
      </c>
      <c r="AR73" s="138">
        <f>I73*0.7</f>
        <v>211.39999999999998</v>
      </c>
      <c r="AS73" s="138">
        <f>I73*0.35</f>
        <v>105.69999999999999</v>
      </c>
      <c r="AT73" s="138">
        <v>0</v>
      </c>
      <c r="AU73" s="138">
        <f>I73*0.9</f>
        <v>271.8</v>
      </c>
      <c r="AV73" s="138">
        <f>I73*0.18</f>
        <v>54.36</v>
      </c>
      <c r="AW73" s="138">
        <f>I73*0.34</f>
        <v>102.68</v>
      </c>
      <c r="AX73" s="138">
        <f>I73*0.31</f>
        <v>93.62</v>
      </c>
      <c r="AY73" s="138">
        <v>463.54133448873489</v>
      </c>
      <c r="AZ73" s="138">
        <v>463.54133448873489</v>
      </c>
      <c r="BB73" s="28">
        <v>24.16</v>
      </c>
      <c r="BC73" s="28">
        <v>478.99271230502603</v>
      </c>
    </row>
    <row r="74" spans="1:55" ht="15" x14ac:dyDescent="0.25">
      <c r="A74" s="4">
        <v>40183998</v>
      </c>
      <c r="B74" s="3" t="s">
        <v>591</v>
      </c>
      <c r="C74" s="3">
        <v>300</v>
      </c>
      <c r="D74" s="109">
        <v>82274</v>
      </c>
      <c r="E74" s="138"/>
      <c r="F74" s="187"/>
      <c r="G74" s="187"/>
      <c r="H74" s="187"/>
      <c r="I74" s="85">
        <v>81</v>
      </c>
      <c r="J74" s="98">
        <f t="shared" si="1"/>
        <v>17.512</v>
      </c>
      <c r="K74" s="98">
        <v>15.92</v>
      </c>
      <c r="L74" s="106">
        <f>I74*0.1</f>
        <v>8.1</v>
      </c>
      <c r="M74" s="106">
        <f>I74*0.2</f>
        <v>16.2</v>
      </c>
      <c r="N74" s="106">
        <f>I74*0.08</f>
        <v>6.48</v>
      </c>
      <c r="O74" s="106">
        <v>6.48</v>
      </c>
      <c r="P74" s="106">
        <f>I74*0.12</f>
        <v>9.7199999999999989</v>
      </c>
      <c r="Q74" s="106">
        <f>I74*0.17</f>
        <v>13.770000000000001</v>
      </c>
      <c r="R74" s="106">
        <f>I74*0.14</f>
        <v>11.340000000000002</v>
      </c>
      <c r="S74" s="106">
        <f>I74*0.18</f>
        <v>14.58</v>
      </c>
      <c r="T74" s="106">
        <f>I74*0.14</f>
        <v>11.340000000000002</v>
      </c>
      <c r="U74" s="106">
        <f>I74*0.15</f>
        <v>12.15</v>
      </c>
      <c r="V74" s="106">
        <f>I74*0.08</f>
        <v>6.48</v>
      </c>
      <c r="X74" s="106">
        <f>I74*0.16</f>
        <v>12.96</v>
      </c>
      <c r="Y74" s="106">
        <f>I74*0.1</f>
        <v>8.1</v>
      </c>
      <c r="Z74" s="106">
        <f>I74*0.08</f>
        <v>6.48</v>
      </c>
      <c r="AA74" s="106">
        <f>I74*0.11</f>
        <v>8.91</v>
      </c>
      <c r="AC74" s="7">
        <f>I74*0.22</f>
        <v>17.82</v>
      </c>
      <c r="AD74" s="7">
        <f>I74*0.3</f>
        <v>24.3</v>
      </c>
      <c r="AE74" s="7">
        <f>I74*0.05</f>
        <v>4.05</v>
      </c>
      <c r="AF74" s="7">
        <f>I74*0.245</f>
        <v>19.844999999999999</v>
      </c>
      <c r="AG74" s="7">
        <f>I74*0.2</f>
        <v>16.2</v>
      </c>
      <c r="AH74" s="7">
        <f>I74*0.23</f>
        <v>18.630000000000003</v>
      </c>
      <c r="AJ74" s="7">
        <f>I74*0.2</f>
        <v>16.2</v>
      </c>
      <c r="AK74" s="138">
        <v>62.088141025641022</v>
      </c>
      <c r="AL74" s="138">
        <v>65.740384615384613</v>
      </c>
      <c r="AM74" s="138">
        <v>67.931730769230768</v>
      </c>
      <c r="AN74" s="138">
        <f>I74*0.12</f>
        <v>9.7199999999999989</v>
      </c>
      <c r="AO74" s="138">
        <f>I74*0.6</f>
        <v>48.6</v>
      </c>
      <c r="AP74" s="138">
        <f>I74*0.9</f>
        <v>72.900000000000006</v>
      </c>
      <c r="AQ74" s="138">
        <f>I74*0.93</f>
        <v>75.33</v>
      </c>
      <c r="AR74" s="138">
        <f>I74*0.7</f>
        <v>56.699999999999996</v>
      </c>
      <c r="AS74" s="138">
        <f>I74*0.35</f>
        <v>28.349999999999998</v>
      </c>
      <c r="AT74" s="138">
        <v>0</v>
      </c>
      <c r="AU74" s="138">
        <f>I74*0.9</f>
        <v>72.900000000000006</v>
      </c>
      <c r="AV74" s="138">
        <f>I74*0.18</f>
        <v>14.58</v>
      </c>
      <c r="AW74" s="138">
        <f>I74*0.34</f>
        <v>27.540000000000003</v>
      </c>
      <c r="AX74" s="138">
        <f>I74*0.31</f>
        <v>25.11</v>
      </c>
      <c r="AY74" s="138">
        <v>65.740384615384613</v>
      </c>
      <c r="AZ74" s="138">
        <v>65.740384615384613</v>
      </c>
      <c r="BB74" s="28">
        <v>6.48</v>
      </c>
      <c r="BC74" s="28">
        <v>75.33</v>
      </c>
    </row>
    <row r="75" spans="1:55" ht="15" x14ac:dyDescent="0.25">
      <c r="A75" s="4">
        <v>40180879</v>
      </c>
      <c r="B75" s="3" t="s">
        <v>590</v>
      </c>
      <c r="C75" s="3">
        <v>300</v>
      </c>
      <c r="D75" s="109">
        <v>82247</v>
      </c>
      <c r="E75" s="138"/>
      <c r="F75" s="187"/>
      <c r="G75" s="187"/>
      <c r="H75" s="187"/>
      <c r="I75" s="85">
        <v>87</v>
      </c>
      <c r="J75" s="98">
        <f t="shared" si="1"/>
        <v>1.1880000000000002</v>
      </c>
      <c r="K75" s="98">
        <v>1.08</v>
      </c>
      <c r="L75" s="106">
        <f>I75*0.1</f>
        <v>8.7000000000000011</v>
      </c>
      <c r="M75" s="106">
        <f>I75*0.2</f>
        <v>17.400000000000002</v>
      </c>
      <c r="N75" s="106">
        <f>I75*0.08</f>
        <v>6.96</v>
      </c>
      <c r="O75" s="106">
        <v>6.96</v>
      </c>
      <c r="P75" s="106">
        <f>I75*0.12</f>
        <v>10.44</v>
      </c>
      <c r="Q75" s="106">
        <f>I75*0.17</f>
        <v>14.790000000000001</v>
      </c>
      <c r="R75" s="106">
        <f>I75*0.14</f>
        <v>12.180000000000001</v>
      </c>
      <c r="S75" s="106">
        <f>I75*0.18</f>
        <v>15.66</v>
      </c>
      <c r="T75" s="106">
        <f>I75*0.14</f>
        <v>12.180000000000001</v>
      </c>
      <c r="U75" s="106">
        <f>I75*0.15</f>
        <v>13.049999999999999</v>
      </c>
      <c r="V75" s="106">
        <f>I75*0.08</f>
        <v>6.96</v>
      </c>
      <c r="X75" s="106">
        <f>I75*0.16</f>
        <v>13.92</v>
      </c>
      <c r="Y75" s="106">
        <f>I75*0.1</f>
        <v>8.7000000000000011</v>
      </c>
      <c r="Z75" s="106">
        <f>I75*0.08</f>
        <v>6.96</v>
      </c>
      <c r="AA75" s="106">
        <f>I75*0.11</f>
        <v>9.57</v>
      </c>
      <c r="AC75" s="7">
        <f>I75*0.22</f>
        <v>19.14</v>
      </c>
      <c r="AD75" s="7">
        <f>I75*0.3</f>
        <v>26.099999999999998</v>
      </c>
      <c r="AE75" s="7">
        <f>I75*0.05</f>
        <v>4.3500000000000005</v>
      </c>
      <c r="AF75" s="7">
        <f>I75*0.245</f>
        <v>21.315000000000001</v>
      </c>
      <c r="AG75" s="7">
        <f>I75*0.2</f>
        <v>17.400000000000002</v>
      </c>
      <c r="AH75" s="7">
        <f>I75*0.23</f>
        <v>20.010000000000002</v>
      </c>
      <c r="AJ75" s="7">
        <f>I75*0.2</f>
        <v>17.400000000000002</v>
      </c>
      <c r="AK75" s="138">
        <v>66.948341836734699</v>
      </c>
      <c r="AL75" s="138">
        <v>70.886479591836732</v>
      </c>
      <c r="AM75" s="138">
        <v>73.249362244897952</v>
      </c>
      <c r="AN75" s="138">
        <f>I75*0.12</f>
        <v>10.44</v>
      </c>
      <c r="AO75" s="138">
        <f>I75*0.6</f>
        <v>52.199999999999996</v>
      </c>
      <c r="AP75" s="138">
        <f>I75*0.9</f>
        <v>78.3</v>
      </c>
      <c r="AQ75" s="138">
        <f>I75*0.93</f>
        <v>80.910000000000011</v>
      </c>
      <c r="AR75" s="138">
        <f>I75*0.7</f>
        <v>60.9</v>
      </c>
      <c r="AS75" s="138">
        <f>I75*0.35</f>
        <v>30.45</v>
      </c>
      <c r="AT75" s="138">
        <v>0</v>
      </c>
      <c r="AU75" s="138">
        <f>I75*0.9</f>
        <v>78.3</v>
      </c>
      <c r="AV75" s="138">
        <f>I75*0.18</f>
        <v>15.66</v>
      </c>
      <c r="AW75" s="138">
        <f>I75*0.34</f>
        <v>29.580000000000002</v>
      </c>
      <c r="AX75" s="138">
        <f>I75*0.31</f>
        <v>26.97</v>
      </c>
      <c r="AY75" s="138">
        <v>70.886479591836732</v>
      </c>
      <c r="AZ75" s="138">
        <v>70.886479591836732</v>
      </c>
      <c r="BB75" s="28">
        <v>1.08</v>
      </c>
      <c r="BC75" s="28">
        <v>80.910000000000011</v>
      </c>
    </row>
    <row r="76" spans="1:55" ht="15" x14ac:dyDescent="0.25">
      <c r="A76" s="4">
        <v>40177297</v>
      </c>
      <c r="B76" s="3" t="s">
        <v>588</v>
      </c>
      <c r="C76" s="3">
        <v>300</v>
      </c>
      <c r="D76" s="109">
        <v>87340</v>
      </c>
      <c r="E76" s="138"/>
      <c r="F76" s="187"/>
      <c r="G76" s="187"/>
      <c r="H76" s="187"/>
      <c r="I76" s="85">
        <v>210</v>
      </c>
      <c r="J76" s="98">
        <f t="shared" si="1"/>
        <v>8.5250000000000004</v>
      </c>
      <c r="K76" s="98">
        <v>7.75</v>
      </c>
      <c r="L76" s="106">
        <f>I76*0.1</f>
        <v>21</v>
      </c>
      <c r="M76" s="106">
        <f>I76*0.2</f>
        <v>42</v>
      </c>
      <c r="N76" s="106">
        <f>I76*0.08</f>
        <v>16.8</v>
      </c>
      <c r="O76" s="106">
        <v>16.8</v>
      </c>
      <c r="P76" s="106">
        <f>I76*0.12</f>
        <v>25.2</v>
      </c>
      <c r="Q76" s="106">
        <f>I76*0.17</f>
        <v>35.700000000000003</v>
      </c>
      <c r="R76" s="106">
        <f>I76*0.14</f>
        <v>29.400000000000002</v>
      </c>
      <c r="S76" s="106">
        <f>I76*0.18</f>
        <v>37.799999999999997</v>
      </c>
      <c r="T76" s="106">
        <f>I76*0.14</f>
        <v>29.400000000000002</v>
      </c>
      <c r="U76" s="106">
        <f>I76*0.15</f>
        <v>31.5</v>
      </c>
      <c r="V76" s="106">
        <f>I76*0.08</f>
        <v>16.8</v>
      </c>
      <c r="X76" s="106">
        <f>I76*0.16</f>
        <v>33.6</v>
      </c>
      <c r="Y76" s="106">
        <f>I76*0.1</f>
        <v>21</v>
      </c>
      <c r="Z76" s="106">
        <f>I76*0.08</f>
        <v>16.8</v>
      </c>
      <c r="AA76" s="106">
        <f>I76*0.11</f>
        <v>23.1</v>
      </c>
      <c r="AC76" s="7">
        <f>I76*0.22</f>
        <v>46.2</v>
      </c>
      <c r="AD76" s="7">
        <f>I76*0.3</f>
        <v>63</v>
      </c>
      <c r="AE76" s="7">
        <f>I76*0.05</f>
        <v>10.5</v>
      </c>
      <c r="AF76" s="7">
        <f>I76*0.245</f>
        <v>51.449999999999996</v>
      </c>
      <c r="AG76" s="7">
        <f>I76*0.2</f>
        <v>42</v>
      </c>
      <c r="AH76" s="7">
        <f>I76*0.23</f>
        <v>48.300000000000004</v>
      </c>
      <c r="AJ76" s="7">
        <f>I76*0.2</f>
        <v>42</v>
      </c>
      <c r="AK76" s="138">
        <v>138.79245901639345</v>
      </c>
      <c r="AL76" s="138">
        <v>146.95672131147543</v>
      </c>
      <c r="AM76" s="138">
        <v>151.85527868852461</v>
      </c>
      <c r="AN76" s="138">
        <f>I76*0.12</f>
        <v>25.2</v>
      </c>
      <c r="AO76" s="138">
        <f>I76*0.6</f>
        <v>126</v>
      </c>
      <c r="AP76" s="138">
        <f>I76*0.9</f>
        <v>189</v>
      </c>
      <c r="AQ76" s="138">
        <f>I76*0.93</f>
        <v>195.3</v>
      </c>
      <c r="AR76" s="138">
        <f>I76*0.7</f>
        <v>147</v>
      </c>
      <c r="AS76" s="138">
        <f>I76*0.35</f>
        <v>73.5</v>
      </c>
      <c r="AT76" s="138">
        <v>0</v>
      </c>
      <c r="AU76" s="138">
        <f>I76*0.9</f>
        <v>189</v>
      </c>
      <c r="AV76" s="138">
        <f>I76*0.18</f>
        <v>37.799999999999997</v>
      </c>
      <c r="AW76" s="138">
        <f>I76*0.34</f>
        <v>71.400000000000006</v>
      </c>
      <c r="AX76" s="138">
        <f>I76*0.31</f>
        <v>65.099999999999994</v>
      </c>
      <c r="AY76" s="138">
        <v>146.95672131147543</v>
      </c>
      <c r="AZ76" s="138">
        <v>146.95672131147543</v>
      </c>
      <c r="BB76" s="28">
        <v>7.75</v>
      </c>
      <c r="BC76" s="28">
        <v>195.3</v>
      </c>
    </row>
    <row r="77" spans="1:55" ht="15" x14ac:dyDescent="0.25">
      <c r="A77" s="4">
        <v>40188971</v>
      </c>
      <c r="B77" s="3" t="s">
        <v>587</v>
      </c>
      <c r="C77" s="3">
        <v>300</v>
      </c>
      <c r="D77" s="109">
        <v>87075</v>
      </c>
      <c r="E77" s="138"/>
      <c r="F77" s="187"/>
      <c r="G77" s="187"/>
      <c r="H77" s="187"/>
      <c r="I77" s="85">
        <v>344</v>
      </c>
      <c r="J77" s="98">
        <f t="shared" si="1"/>
        <v>7.8100000000000005</v>
      </c>
      <c r="K77" s="98">
        <v>7.1</v>
      </c>
      <c r="L77" s="106">
        <f>I77*0.1</f>
        <v>34.4</v>
      </c>
      <c r="M77" s="106">
        <f>I77*0.2</f>
        <v>68.8</v>
      </c>
      <c r="N77" s="106">
        <f>I77*0.08</f>
        <v>27.52</v>
      </c>
      <c r="O77" s="106">
        <v>27.52</v>
      </c>
      <c r="P77" s="106">
        <f>I77*0.12</f>
        <v>41.28</v>
      </c>
      <c r="Q77" s="106">
        <f>I77*0.17</f>
        <v>58.480000000000004</v>
      </c>
      <c r="R77" s="106">
        <f>I77*0.14</f>
        <v>48.160000000000004</v>
      </c>
      <c r="S77" s="106">
        <f>I77*0.18</f>
        <v>61.919999999999995</v>
      </c>
      <c r="T77" s="106">
        <f>I77*0.14</f>
        <v>48.160000000000004</v>
      </c>
      <c r="U77" s="106">
        <f>I77*0.15</f>
        <v>51.6</v>
      </c>
      <c r="V77" s="106">
        <f>I77*0.08</f>
        <v>27.52</v>
      </c>
      <c r="X77" s="106">
        <f>I77*0.16</f>
        <v>55.04</v>
      </c>
      <c r="Y77" s="106">
        <f>I77*0.1</f>
        <v>34.4</v>
      </c>
      <c r="Z77" s="106">
        <f>I77*0.08</f>
        <v>27.52</v>
      </c>
      <c r="AA77" s="106">
        <f>I77*0.11</f>
        <v>37.840000000000003</v>
      </c>
      <c r="AC77" s="7">
        <f>I77*0.22</f>
        <v>75.680000000000007</v>
      </c>
      <c r="AD77" s="7">
        <f>I77*0.3</f>
        <v>103.2</v>
      </c>
      <c r="AE77" s="7">
        <f>I77*0.05</f>
        <v>17.2</v>
      </c>
      <c r="AF77" s="7">
        <f>I77*0.245</f>
        <v>84.28</v>
      </c>
      <c r="AG77" s="7">
        <f>I77*0.2</f>
        <v>68.8</v>
      </c>
      <c r="AH77" s="7">
        <f>I77*0.23</f>
        <v>79.12</v>
      </c>
      <c r="AJ77" s="7">
        <f>I77*0.2</f>
        <v>68.8</v>
      </c>
      <c r="AK77" s="138">
        <v>227.355875</v>
      </c>
      <c r="AL77" s="138">
        <v>240.72975</v>
      </c>
      <c r="AM77" s="138">
        <v>248.754075</v>
      </c>
      <c r="AN77" s="138">
        <f>I77*0.12</f>
        <v>41.28</v>
      </c>
      <c r="AO77" s="138">
        <f>I77*0.6</f>
        <v>206.4</v>
      </c>
      <c r="AP77" s="138">
        <f>I77*0.9</f>
        <v>309.60000000000002</v>
      </c>
      <c r="AQ77" s="138">
        <f>I77*0.93</f>
        <v>319.92</v>
      </c>
      <c r="AR77" s="138">
        <f>I77*0.7</f>
        <v>240.79999999999998</v>
      </c>
      <c r="AS77" s="138">
        <f>I77*0.35</f>
        <v>120.39999999999999</v>
      </c>
      <c r="AT77" s="138">
        <v>0</v>
      </c>
      <c r="AU77" s="138">
        <f>I77*0.9</f>
        <v>309.60000000000002</v>
      </c>
      <c r="AV77" s="138">
        <f>I77*0.18</f>
        <v>61.919999999999995</v>
      </c>
      <c r="AW77" s="138">
        <f>I77*0.34</f>
        <v>116.96000000000001</v>
      </c>
      <c r="AX77" s="138">
        <f>I77*0.31</f>
        <v>106.64</v>
      </c>
      <c r="AY77" s="138">
        <v>240.72975</v>
      </c>
      <c r="AZ77" s="138">
        <v>240.72975</v>
      </c>
      <c r="BB77" s="28">
        <v>7.1</v>
      </c>
      <c r="BC77" s="28">
        <v>319.92</v>
      </c>
    </row>
    <row r="78" spans="1:55" ht="15" x14ac:dyDescent="0.25">
      <c r="A78" s="4">
        <v>40183436</v>
      </c>
      <c r="B78" s="3" t="s">
        <v>586</v>
      </c>
      <c r="C78" s="3">
        <v>300</v>
      </c>
      <c r="D78" s="109">
        <v>83630</v>
      </c>
      <c r="E78" s="138"/>
      <c r="F78" s="187"/>
      <c r="G78" s="187"/>
      <c r="H78" s="187"/>
      <c r="I78" s="85">
        <v>121</v>
      </c>
      <c r="J78" s="98">
        <f t="shared" si="1"/>
        <v>16.257999999999999</v>
      </c>
      <c r="K78" s="98">
        <v>14.78</v>
      </c>
      <c r="L78" s="106">
        <f>I78*0.1</f>
        <v>12.100000000000001</v>
      </c>
      <c r="M78" s="106">
        <f>I78*0.2</f>
        <v>24.200000000000003</v>
      </c>
      <c r="N78" s="106">
        <f>I78*0.08</f>
        <v>9.68</v>
      </c>
      <c r="O78" s="106">
        <v>9.68</v>
      </c>
      <c r="P78" s="106">
        <f>I78*0.12</f>
        <v>14.52</v>
      </c>
      <c r="Q78" s="106">
        <f>I78*0.17</f>
        <v>20.57</v>
      </c>
      <c r="R78" s="106">
        <f>I78*0.14</f>
        <v>16.940000000000001</v>
      </c>
      <c r="S78" s="106">
        <f>I78*0.18</f>
        <v>21.779999999999998</v>
      </c>
      <c r="T78" s="106">
        <f>I78*0.14</f>
        <v>16.940000000000001</v>
      </c>
      <c r="U78" s="106">
        <f>I78*0.15</f>
        <v>18.149999999999999</v>
      </c>
      <c r="V78" s="106">
        <f>I78*0.08</f>
        <v>9.68</v>
      </c>
      <c r="X78" s="106">
        <f>I78*0.16</f>
        <v>19.36</v>
      </c>
      <c r="Y78" s="106">
        <f>I78*0.1</f>
        <v>12.100000000000001</v>
      </c>
      <c r="Z78" s="106">
        <f>I78*0.08</f>
        <v>9.68</v>
      </c>
      <c r="AA78" s="106">
        <f>I78*0.11</f>
        <v>13.31</v>
      </c>
      <c r="AC78" s="7">
        <f>I78*0.22</f>
        <v>26.62</v>
      </c>
      <c r="AD78" s="7">
        <f>I78*0.3</f>
        <v>36.299999999999997</v>
      </c>
      <c r="AE78" s="7">
        <f>I78*0.05</f>
        <v>6.0500000000000007</v>
      </c>
      <c r="AF78" s="7">
        <f>I78*0.245</f>
        <v>29.645</v>
      </c>
      <c r="AG78" s="7">
        <f>I78*0.2</f>
        <v>24.200000000000003</v>
      </c>
      <c r="AH78" s="7">
        <f>I78*0.23</f>
        <v>27.830000000000002</v>
      </c>
      <c r="AJ78" s="7">
        <f>I78*0.2</f>
        <v>24.200000000000003</v>
      </c>
      <c r="AK78" s="138">
        <v>92.59935503685503</v>
      </c>
      <c r="AL78" s="138">
        <v>98.046375921375926</v>
      </c>
      <c r="AM78" s="138">
        <v>101.31458845208846</v>
      </c>
      <c r="AN78" s="138">
        <f>I78*0.12</f>
        <v>14.52</v>
      </c>
      <c r="AO78" s="138">
        <f>I78*0.6</f>
        <v>72.599999999999994</v>
      </c>
      <c r="AP78" s="138">
        <f>I78*0.9</f>
        <v>108.9</v>
      </c>
      <c r="AQ78" s="138">
        <f>I78*0.93</f>
        <v>112.53</v>
      </c>
      <c r="AR78" s="138">
        <f>I78*0.7</f>
        <v>84.699999999999989</v>
      </c>
      <c r="AS78" s="138">
        <f>I78*0.35</f>
        <v>42.349999999999994</v>
      </c>
      <c r="AT78" s="138">
        <v>0</v>
      </c>
      <c r="AU78" s="138">
        <f>I78*0.9</f>
        <v>108.9</v>
      </c>
      <c r="AV78" s="138">
        <f>I78*0.18</f>
        <v>21.779999999999998</v>
      </c>
      <c r="AW78" s="138">
        <f>I78*0.34</f>
        <v>41.14</v>
      </c>
      <c r="AX78" s="138">
        <f>I78*0.31</f>
        <v>37.51</v>
      </c>
      <c r="AY78" s="138">
        <v>98.046375921375926</v>
      </c>
      <c r="AZ78" s="138">
        <v>98.046375921375926</v>
      </c>
      <c r="BB78" s="28">
        <v>9.68</v>
      </c>
      <c r="BC78" s="28">
        <v>112.53</v>
      </c>
    </row>
    <row r="79" spans="1:55" ht="15" x14ac:dyDescent="0.25">
      <c r="A79" s="4">
        <v>40182230</v>
      </c>
      <c r="B79" s="3" t="s">
        <v>585</v>
      </c>
      <c r="C79" s="3">
        <v>300</v>
      </c>
      <c r="D79" s="109">
        <v>83721</v>
      </c>
      <c r="E79" s="138"/>
      <c r="F79" s="187"/>
      <c r="G79" s="187"/>
      <c r="H79" s="187"/>
      <c r="I79" s="85">
        <v>181</v>
      </c>
      <c r="J79" s="98">
        <f t="shared" si="1"/>
        <v>14.168000000000003</v>
      </c>
      <c r="K79" s="98">
        <v>12.88</v>
      </c>
      <c r="L79" s="106">
        <f>I79*0.1</f>
        <v>18.100000000000001</v>
      </c>
      <c r="M79" s="106">
        <f>I79*0.2</f>
        <v>36.200000000000003</v>
      </c>
      <c r="N79" s="106">
        <f>I79*0.08</f>
        <v>14.48</v>
      </c>
      <c r="O79" s="106">
        <v>14.48</v>
      </c>
      <c r="P79" s="106">
        <f>I79*0.12</f>
        <v>21.72</v>
      </c>
      <c r="Q79" s="106">
        <f>I79*0.17</f>
        <v>30.770000000000003</v>
      </c>
      <c r="R79" s="106">
        <f>I79*0.14</f>
        <v>25.340000000000003</v>
      </c>
      <c r="S79" s="106">
        <f>I79*0.18</f>
        <v>32.58</v>
      </c>
      <c r="T79" s="106">
        <f>I79*0.14</f>
        <v>25.340000000000003</v>
      </c>
      <c r="U79" s="106">
        <f>I79*0.15</f>
        <v>27.15</v>
      </c>
      <c r="V79" s="106">
        <f>I79*0.08</f>
        <v>14.48</v>
      </c>
      <c r="X79" s="106">
        <f>I79*0.16</f>
        <v>28.96</v>
      </c>
      <c r="Y79" s="106">
        <f>I79*0.1</f>
        <v>18.100000000000001</v>
      </c>
      <c r="Z79" s="106">
        <f>I79*0.08</f>
        <v>14.48</v>
      </c>
      <c r="AA79" s="106">
        <f>I79*0.11</f>
        <v>19.91</v>
      </c>
      <c r="AC79" s="7">
        <f>I79*0.22</f>
        <v>39.82</v>
      </c>
      <c r="AD79" s="7">
        <f>I79*0.3</f>
        <v>54.3</v>
      </c>
      <c r="AE79" s="7">
        <f>I79*0.05</f>
        <v>9.0500000000000007</v>
      </c>
      <c r="AF79" s="7">
        <f>I79*0.245</f>
        <v>44.344999999999999</v>
      </c>
      <c r="AG79" s="7">
        <f>I79*0.2</f>
        <v>36.200000000000003</v>
      </c>
      <c r="AH79" s="7">
        <f>I79*0.23</f>
        <v>41.63</v>
      </c>
      <c r="AJ79" s="7">
        <f>I79*0.2</f>
        <v>36.200000000000003</v>
      </c>
      <c r="AK79" s="138">
        <v>138.79245901639345</v>
      </c>
      <c r="AL79" s="138">
        <v>146.95672131147543</v>
      </c>
      <c r="AM79" s="138">
        <v>151.85527868852461</v>
      </c>
      <c r="AN79" s="138">
        <f>I79*0.12</f>
        <v>21.72</v>
      </c>
      <c r="AO79" s="138">
        <f>I79*0.6</f>
        <v>108.6</v>
      </c>
      <c r="AP79" s="138">
        <f>I79*0.9</f>
        <v>162.9</v>
      </c>
      <c r="AQ79" s="138">
        <f>I79*0.93</f>
        <v>168.33</v>
      </c>
      <c r="AR79" s="138">
        <f>I79*0.7</f>
        <v>126.69999999999999</v>
      </c>
      <c r="AS79" s="138">
        <f>I79*0.35</f>
        <v>63.349999999999994</v>
      </c>
      <c r="AT79" s="138">
        <v>0</v>
      </c>
      <c r="AU79" s="138">
        <f>I79*0.9</f>
        <v>162.9</v>
      </c>
      <c r="AV79" s="138">
        <f>I79*0.18</f>
        <v>32.58</v>
      </c>
      <c r="AW79" s="138">
        <f>I79*0.34</f>
        <v>61.540000000000006</v>
      </c>
      <c r="AX79" s="138">
        <f>I79*0.31</f>
        <v>56.11</v>
      </c>
      <c r="AY79" s="138">
        <v>146.95672131147543</v>
      </c>
      <c r="AZ79" s="138">
        <v>146.95672131147543</v>
      </c>
      <c r="BB79" s="28">
        <v>12.88</v>
      </c>
      <c r="BC79" s="28">
        <v>168.33</v>
      </c>
    </row>
    <row r="80" spans="1:55" ht="15" x14ac:dyDescent="0.25">
      <c r="A80">
        <v>40181232</v>
      </c>
      <c r="B80" s="3" t="s">
        <v>656</v>
      </c>
      <c r="C80" s="3">
        <v>300</v>
      </c>
      <c r="D80" s="109">
        <v>82550</v>
      </c>
      <c r="E80" s="138"/>
      <c r="F80" s="187"/>
      <c r="G80" s="187"/>
      <c r="H80" s="187"/>
      <c r="I80" s="85">
        <v>65</v>
      </c>
      <c r="J80" s="98">
        <f t="shared" si="1"/>
        <v>1.1880000000000002</v>
      </c>
      <c r="K80" s="98">
        <v>1.08</v>
      </c>
      <c r="L80" s="106">
        <f>I80*0.1</f>
        <v>6.5</v>
      </c>
      <c r="M80" s="106">
        <f>I80*0.2</f>
        <v>13</v>
      </c>
      <c r="N80" s="106">
        <f>I80*0.08</f>
        <v>5.2</v>
      </c>
      <c r="O80" s="106">
        <v>5.2</v>
      </c>
      <c r="P80" s="106">
        <f>I80*0.12</f>
        <v>7.8</v>
      </c>
      <c r="Q80" s="106">
        <f>I80*0.17</f>
        <v>11.05</v>
      </c>
      <c r="R80" s="106">
        <f>I80*0.14</f>
        <v>9.1000000000000014</v>
      </c>
      <c r="S80" s="106">
        <f>I80*0.18</f>
        <v>11.7</v>
      </c>
      <c r="T80" s="106">
        <f>I80*0.14</f>
        <v>9.1000000000000014</v>
      </c>
      <c r="U80" s="106">
        <f>I80*0.15</f>
        <v>9.75</v>
      </c>
      <c r="V80" s="106">
        <f>I80*0.08</f>
        <v>5.2</v>
      </c>
      <c r="X80" s="106">
        <f>I80*0.16</f>
        <v>10.4</v>
      </c>
      <c r="Y80" s="106">
        <f>I80*0.1</f>
        <v>6.5</v>
      </c>
      <c r="Z80" s="106">
        <f>I80*0.08</f>
        <v>5.2</v>
      </c>
      <c r="AA80" s="106">
        <f>I80*0.11</f>
        <v>7.15</v>
      </c>
      <c r="AC80" s="7">
        <f>I80*0.22</f>
        <v>14.3</v>
      </c>
      <c r="AD80" s="7">
        <f>I80*0.3</f>
        <v>19.5</v>
      </c>
      <c r="AE80" s="7">
        <f>I80*0.05</f>
        <v>3.25</v>
      </c>
      <c r="AF80" s="7">
        <f>I80*0.245</f>
        <v>15.924999999999999</v>
      </c>
      <c r="AG80" s="7">
        <f>I80*0.2</f>
        <v>13</v>
      </c>
      <c r="AH80" s="7">
        <f>I80*0.23</f>
        <v>14.950000000000001</v>
      </c>
      <c r="AJ80" s="7">
        <f>I80*0.2</f>
        <v>13</v>
      </c>
      <c r="AK80" s="138">
        <v>49.818849315068483</v>
      </c>
      <c r="AL80" s="138">
        <v>52.749369863013698</v>
      </c>
      <c r="AM80" s="138">
        <v>54.50768219178083</v>
      </c>
      <c r="AN80" s="138">
        <f>I80*0.12</f>
        <v>7.8</v>
      </c>
      <c r="AO80" s="138">
        <f>I80*0.6</f>
        <v>39</v>
      </c>
      <c r="AP80" s="138">
        <f>I80*0.9</f>
        <v>58.5</v>
      </c>
      <c r="AQ80" s="138">
        <f>I80*0.93</f>
        <v>60.45</v>
      </c>
      <c r="AR80" s="138">
        <f>I80*0.7</f>
        <v>45.5</v>
      </c>
      <c r="AS80" s="138">
        <f>I80*0.35</f>
        <v>22.75</v>
      </c>
      <c r="AT80" s="138">
        <v>0</v>
      </c>
      <c r="AU80" s="138">
        <f>I80*0.9</f>
        <v>58.5</v>
      </c>
      <c r="AV80" s="138">
        <f>I80*0.18</f>
        <v>11.7</v>
      </c>
      <c r="AW80" s="138">
        <f>I80*0.34</f>
        <v>22.1</v>
      </c>
      <c r="AX80" s="138">
        <f>I80*0.31</f>
        <v>20.149999999999999</v>
      </c>
      <c r="AY80" s="138">
        <v>52.749369863013698</v>
      </c>
      <c r="AZ80" s="138">
        <v>52.749369863013698</v>
      </c>
      <c r="BB80" s="28">
        <v>1.08</v>
      </c>
      <c r="BC80" s="28">
        <v>60.45</v>
      </c>
    </row>
    <row r="81" spans="1:55" ht="15" x14ac:dyDescent="0.25">
      <c r="A81" s="4">
        <v>31600570</v>
      </c>
      <c r="B81" s="3" t="s">
        <v>584</v>
      </c>
      <c r="C81" s="3">
        <v>300</v>
      </c>
      <c r="D81" s="109">
        <v>89220</v>
      </c>
      <c r="E81" s="138"/>
      <c r="F81" s="187"/>
      <c r="G81" s="187"/>
      <c r="H81" s="187"/>
      <c r="I81" s="85">
        <v>252</v>
      </c>
      <c r="J81" s="98">
        <f t="shared" si="1"/>
        <v>28.347000000000001</v>
      </c>
      <c r="K81" s="98">
        <v>25.77</v>
      </c>
      <c r="L81" s="106">
        <f>I81*0.1</f>
        <v>25.200000000000003</v>
      </c>
      <c r="M81" s="106">
        <f>I81*0.2</f>
        <v>50.400000000000006</v>
      </c>
      <c r="N81" s="106">
        <f>I81*0.08</f>
        <v>20.16</v>
      </c>
      <c r="O81" s="106">
        <v>20.16</v>
      </c>
      <c r="P81" s="106">
        <f>I81*0.12</f>
        <v>30.24</v>
      </c>
      <c r="Q81" s="106">
        <f>I81*0.17</f>
        <v>42.84</v>
      </c>
      <c r="R81" s="106">
        <f>I81*0.14</f>
        <v>35.28</v>
      </c>
      <c r="S81" s="106">
        <f>I81*0.18</f>
        <v>45.36</v>
      </c>
      <c r="T81" s="106">
        <f>I81*0.14</f>
        <v>35.28</v>
      </c>
      <c r="U81" s="106">
        <f>I81*0.15</f>
        <v>37.799999999999997</v>
      </c>
      <c r="V81" s="106">
        <f>I81*0.08</f>
        <v>20.16</v>
      </c>
      <c r="X81" s="106">
        <f>I81*0.16</f>
        <v>40.32</v>
      </c>
      <c r="Y81" s="106">
        <f>I81*0.1</f>
        <v>25.200000000000003</v>
      </c>
      <c r="Z81" s="106">
        <f>I81*0.08</f>
        <v>20.16</v>
      </c>
      <c r="AA81" s="106">
        <f>I81*0.11</f>
        <v>27.72</v>
      </c>
      <c r="AC81" s="7">
        <f>I81*0.22</f>
        <v>55.44</v>
      </c>
      <c r="AD81" s="7">
        <f>I81*0.3</f>
        <v>75.599999999999994</v>
      </c>
      <c r="AE81" s="7">
        <f>I81*0.05</f>
        <v>12.600000000000001</v>
      </c>
      <c r="AF81" s="7">
        <f>I81*0.245</f>
        <v>61.74</v>
      </c>
      <c r="AG81" s="7">
        <f>I81*0.2</f>
        <v>50.400000000000006</v>
      </c>
      <c r="AH81" s="7">
        <f>I81*0.23</f>
        <v>57.96</v>
      </c>
      <c r="AJ81" s="7">
        <f>I81*0.2</f>
        <v>50.400000000000006</v>
      </c>
      <c r="AK81" s="138">
        <v>169.69245040214477</v>
      </c>
      <c r="AL81" s="138">
        <v>179.67435924932977</v>
      </c>
      <c r="AM81" s="138">
        <v>185.66350455764081</v>
      </c>
      <c r="AN81" s="138">
        <f>I81*0.12</f>
        <v>30.24</v>
      </c>
      <c r="AO81" s="138">
        <f>I81*0.6</f>
        <v>151.19999999999999</v>
      </c>
      <c r="AP81" s="138">
        <f>I81*0.9</f>
        <v>226.8</v>
      </c>
      <c r="AQ81" s="138">
        <f>I81*0.93</f>
        <v>234.36</v>
      </c>
      <c r="AR81" s="138">
        <f>I81*0.7</f>
        <v>176.39999999999998</v>
      </c>
      <c r="AS81" s="138">
        <f>I81*0.35</f>
        <v>88.199999999999989</v>
      </c>
      <c r="AT81" s="138">
        <v>158.31166219839142</v>
      </c>
      <c r="AU81" s="138">
        <f>I81*0.9</f>
        <v>226.8</v>
      </c>
      <c r="AV81" s="138">
        <f>I81*0.18</f>
        <v>45.36</v>
      </c>
      <c r="AW81" s="138">
        <f>I81*0.34</f>
        <v>85.68</v>
      </c>
      <c r="AX81" s="138">
        <f>I81*0.31</f>
        <v>78.12</v>
      </c>
      <c r="AY81" s="138">
        <v>179.67435924932977</v>
      </c>
      <c r="AZ81" s="138">
        <v>179.67435924932977</v>
      </c>
      <c r="BB81" s="28">
        <v>20.16</v>
      </c>
      <c r="BC81" s="28">
        <v>234.36</v>
      </c>
    </row>
    <row r="82" spans="1:55" ht="15" x14ac:dyDescent="0.25">
      <c r="A82" s="4">
        <v>40179715</v>
      </c>
      <c r="B82" s="3" t="s">
        <v>583</v>
      </c>
      <c r="C82" s="3">
        <v>300</v>
      </c>
      <c r="D82" s="109">
        <v>86704</v>
      </c>
      <c r="E82" s="138"/>
      <c r="F82" s="187"/>
      <c r="G82" s="187"/>
      <c r="H82" s="187"/>
      <c r="I82" s="85">
        <v>184</v>
      </c>
      <c r="J82" s="98">
        <f t="shared" si="1"/>
        <v>9.9439999999999991</v>
      </c>
      <c r="K82" s="98">
        <v>9.0399999999999991</v>
      </c>
      <c r="L82" s="106">
        <f>I82*0.1</f>
        <v>18.400000000000002</v>
      </c>
      <c r="M82" s="106">
        <f>I82*0.2</f>
        <v>36.800000000000004</v>
      </c>
      <c r="N82" s="106">
        <f>I82*0.08</f>
        <v>14.72</v>
      </c>
      <c r="O82" s="106">
        <v>14.72</v>
      </c>
      <c r="P82" s="106">
        <f>I82*0.12</f>
        <v>22.08</v>
      </c>
      <c r="Q82" s="106">
        <f>I82*0.17</f>
        <v>31.28</v>
      </c>
      <c r="R82" s="106">
        <f>I82*0.14</f>
        <v>25.76</v>
      </c>
      <c r="S82" s="106">
        <f>I82*0.18</f>
        <v>33.119999999999997</v>
      </c>
      <c r="T82" s="106">
        <f>I82*0.14</f>
        <v>25.76</v>
      </c>
      <c r="U82" s="106">
        <f>I82*0.15</f>
        <v>27.599999999999998</v>
      </c>
      <c r="V82" s="106">
        <f>I82*0.08</f>
        <v>14.72</v>
      </c>
      <c r="X82" s="106">
        <f>I82*0.16</f>
        <v>29.44</v>
      </c>
      <c r="Y82" s="106">
        <f>I82*0.1</f>
        <v>18.400000000000002</v>
      </c>
      <c r="Z82" s="106">
        <f>I82*0.08</f>
        <v>14.72</v>
      </c>
      <c r="AA82" s="106">
        <f>I82*0.11</f>
        <v>20.239999999999998</v>
      </c>
      <c r="AC82" s="7">
        <f>I82*0.22</f>
        <v>40.479999999999997</v>
      </c>
      <c r="AD82" s="7">
        <f>I82*0.3</f>
        <v>55.199999999999996</v>
      </c>
      <c r="AE82" s="7">
        <f>I82*0.05</f>
        <v>9.2000000000000011</v>
      </c>
      <c r="AF82" s="7">
        <f>I82*0.245</f>
        <v>45.08</v>
      </c>
      <c r="AG82" s="7">
        <f>I82*0.2</f>
        <v>36.800000000000004</v>
      </c>
      <c r="AH82" s="7">
        <f>I82*0.23</f>
        <v>42.32</v>
      </c>
      <c r="AJ82" s="7">
        <f>I82*0.2</f>
        <v>36.800000000000004</v>
      </c>
      <c r="AK82" s="138">
        <v>145.35798122065728</v>
      </c>
      <c r="AL82" s="138">
        <v>153.90845070422534</v>
      </c>
      <c r="AM82" s="138">
        <v>159.03873239436621</v>
      </c>
      <c r="AN82" s="138">
        <f>I82*0.12</f>
        <v>22.08</v>
      </c>
      <c r="AO82" s="138">
        <f>I82*0.6</f>
        <v>110.39999999999999</v>
      </c>
      <c r="AP82" s="138">
        <f>I82*0.9</f>
        <v>165.6</v>
      </c>
      <c r="AQ82" s="138">
        <f>I82*0.93</f>
        <v>171.12</v>
      </c>
      <c r="AR82" s="138">
        <f>I82*0.7</f>
        <v>128.79999999999998</v>
      </c>
      <c r="AS82" s="138">
        <f>I82*0.35</f>
        <v>64.399999999999991</v>
      </c>
      <c r="AT82" s="138">
        <v>0</v>
      </c>
      <c r="AU82" s="138">
        <f>I82*0.9</f>
        <v>165.6</v>
      </c>
      <c r="AV82" s="138">
        <f>I82*0.18</f>
        <v>33.119999999999997</v>
      </c>
      <c r="AW82" s="138">
        <f>I82*0.34</f>
        <v>62.56</v>
      </c>
      <c r="AX82" s="138">
        <f>I82*0.31</f>
        <v>57.04</v>
      </c>
      <c r="AY82" s="138">
        <v>153.90845070422534</v>
      </c>
      <c r="AZ82" s="138">
        <v>153.90845070422534</v>
      </c>
      <c r="BB82" s="28">
        <v>9.0399999999999991</v>
      </c>
      <c r="BC82" s="28">
        <v>171.12</v>
      </c>
    </row>
    <row r="83" spans="1:55" ht="15" x14ac:dyDescent="0.25">
      <c r="A83" s="4">
        <v>40172835</v>
      </c>
      <c r="B83" s="3" t="s">
        <v>582</v>
      </c>
      <c r="C83" s="3">
        <v>300</v>
      </c>
      <c r="D83" s="109">
        <v>86708</v>
      </c>
      <c r="E83" s="138"/>
      <c r="F83" s="187"/>
      <c r="G83" s="187"/>
      <c r="H83" s="187"/>
      <c r="I83" s="85">
        <v>187</v>
      </c>
      <c r="J83" s="98">
        <f t="shared" si="1"/>
        <v>10.218999999999999</v>
      </c>
      <c r="K83" s="98">
        <v>9.2899999999999991</v>
      </c>
      <c r="L83" s="106">
        <f>I83*0.1</f>
        <v>18.7</v>
      </c>
      <c r="M83" s="106">
        <f>I83*0.2</f>
        <v>37.4</v>
      </c>
      <c r="N83" s="106">
        <f>I83*0.08</f>
        <v>14.96</v>
      </c>
      <c r="O83" s="106">
        <v>14.96</v>
      </c>
      <c r="P83" s="106">
        <f>I83*0.12</f>
        <v>22.439999999999998</v>
      </c>
      <c r="Q83" s="106">
        <f>I83*0.17</f>
        <v>31.790000000000003</v>
      </c>
      <c r="R83" s="106">
        <f>I83*0.14</f>
        <v>26.180000000000003</v>
      </c>
      <c r="S83" s="106">
        <f>I83*0.18</f>
        <v>33.659999999999997</v>
      </c>
      <c r="T83" s="106">
        <f>I83*0.14</f>
        <v>26.180000000000003</v>
      </c>
      <c r="U83" s="106">
        <f>I83*0.15</f>
        <v>28.05</v>
      </c>
      <c r="V83" s="106">
        <f>I83*0.08</f>
        <v>14.96</v>
      </c>
      <c r="X83" s="106">
        <f>I83*0.16</f>
        <v>29.92</v>
      </c>
      <c r="Y83" s="106">
        <f>I83*0.1</f>
        <v>18.7</v>
      </c>
      <c r="Z83" s="106">
        <f>I83*0.08</f>
        <v>14.96</v>
      </c>
      <c r="AA83" s="106">
        <f>I83*0.11</f>
        <v>20.57</v>
      </c>
      <c r="AC83" s="7">
        <f>I83*0.22</f>
        <v>41.14</v>
      </c>
      <c r="AD83" s="7">
        <f>I83*0.3</f>
        <v>56.1</v>
      </c>
      <c r="AE83" s="7">
        <f>I83*0.05</f>
        <v>9.35</v>
      </c>
      <c r="AF83" s="7">
        <f>I83*0.245</f>
        <v>45.814999999999998</v>
      </c>
      <c r="AG83" s="7">
        <f>I83*0.2</f>
        <v>37.4</v>
      </c>
      <c r="AH83" s="7">
        <f>I83*0.23</f>
        <v>43.010000000000005</v>
      </c>
      <c r="AJ83" s="7">
        <f>I83*0.2</f>
        <v>37.4</v>
      </c>
      <c r="AK83" s="138">
        <v>141.74839743589743</v>
      </c>
      <c r="AL83" s="138">
        <v>150.08653846153845</v>
      </c>
      <c r="AM83" s="138">
        <v>155.08942307692308</v>
      </c>
      <c r="AN83" s="138">
        <f>I83*0.12</f>
        <v>22.439999999999998</v>
      </c>
      <c r="AO83" s="138">
        <f>I83*0.6</f>
        <v>112.2</v>
      </c>
      <c r="AP83" s="138">
        <f>I83*0.9</f>
        <v>168.3</v>
      </c>
      <c r="AQ83" s="138">
        <f>I83*0.93</f>
        <v>173.91</v>
      </c>
      <c r="AR83" s="138">
        <f>I83*0.7</f>
        <v>130.9</v>
      </c>
      <c r="AS83" s="138">
        <f>I83*0.35</f>
        <v>65.45</v>
      </c>
      <c r="AT83" s="138">
        <v>0</v>
      </c>
      <c r="AU83" s="138">
        <f>I83*0.9</f>
        <v>168.3</v>
      </c>
      <c r="AV83" s="138">
        <f>I83*0.18</f>
        <v>33.659999999999997</v>
      </c>
      <c r="AW83" s="138">
        <f>I83*0.34</f>
        <v>63.580000000000005</v>
      </c>
      <c r="AX83" s="138">
        <f>I83*0.31</f>
        <v>57.97</v>
      </c>
      <c r="AY83" s="138">
        <v>150.08653846153845</v>
      </c>
      <c r="AZ83" s="138">
        <v>150.08653846153845</v>
      </c>
      <c r="BB83" s="28">
        <v>9.2899999999999991</v>
      </c>
      <c r="BC83" s="28">
        <v>173.91</v>
      </c>
    </row>
    <row r="84" spans="1:55" ht="15" x14ac:dyDescent="0.25">
      <c r="A84" s="4">
        <v>40185100</v>
      </c>
      <c r="B84" s="3" t="s">
        <v>581</v>
      </c>
      <c r="C84" s="3">
        <v>300</v>
      </c>
      <c r="D84" s="109">
        <v>86308</v>
      </c>
      <c r="E84" s="138"/>
      <c r="F84" s="187"/>
      <c r="G84" s="187"/>
      <c r="H84" s="187"/>
      <c r="I84" s="85">
        <v>147</v>
      </c>
      <c r="J84" s="98">
        <f t="shared" si="1"/>
        <v>5.6980000000000004</v>
      </c>
      <c r="K84" s="98">
        <v>5.18</v>
      </c>
      <c r="L84" s="106">
        <f>I84*0.1</f>
        <v>14.700000000000001</v>
      </c>
      <c r="M84" s="106">
        <f>I84*0.2</f>
        <v>29.400000000000002</v>
      </c>
      <c r="N84" s="106">
        <f>I84*0.08</f>
        <v>11.76</v>
      </c>
      <c r="O84" s="106">
        <v>11.76</v>
      </c>
      <c r="P84" s="106">
        <f>I84*0.12</f>
        <v>17.64</v>
      </c>
      <c r="Q84" s="106">
        <f>I84*0.17</f>
        <v>24.990000000000002</v>
      </c>
      <c r="R84" s="106">
        <f>I84*0.14</f>
        <v>20.580000000000002</v>
      </c>
      <c r="S84" s="106">
        <f>I84*0.18</f>
        <v>26.459999999999997</v>
      </c>
      <c r="T84" s="106">
        <f>I84*0.14</f>
        <v>20.580000000000002</v>
      </c>
      <c r="U84" s="106">
        <f>I84*0.15</f>
        <v>22.05</v>
      </c>
      <c r="V84" s="106">
        <f>I84*0.08</f>
        <v>11.76</v>
      </c>
      <c r="X84" s="106">
        <f>I84*0.16</f>
        <v>23.52</v>
      </c>
      <c r="Y84" s="106">
        <f>I84*0.1</f>
        <v>14.700000000000001</v>
      </c>
      <c r="Z84" s="106">
        <f>I84*0.08</f>
        <v>11.76</v>
      </c>
      <c r="AA84" s="106">
        <f>I84*0.11</f>
        <v>16.170000000000002</v>
      </c>
      <c r="AC84" s="7">
        <f>I84*0.22</f>
        <v>32.340000000000003</v>
      </c>
      <c r="AD84" s="7">
        <f>I84*0.3</f>
        <v>44.1</v>
      </c>
      <c r="AE84" s="7">
        <f>I84*0.05</f>
        <v>7.3500000000000005</v>
      </c>
      <c r="AF84" s="7">
        <f>I84*0.245</f>
        <v>36.015000000000001</v>
      </c>
      <c r="AG84" s="7">
        <f>I84*0.2</f>
        <v>29.400000000000002</v>
      </c>
      <c r="AH84" s="7">
        <f>I84*0.23</f>
        <v>33.81</v>
      </c>
      <c r="AJ84" s="7">
        <f>I84*0.2</f>
        <v>29.400000000000002</v>
      </c>
      <c r="AK84" s="138">
        <v>111.65641547861507</v>
      </c>
      <c r="AL84" s="138">
        <v>118.22443991853362</v>
      </c>
      <c r="AM84" s="138">
        <v>122.16525458248472</v>
      </c>
      <c r="AN84" s="138">
        <f>I84*0.12</f>
        <v>17.64</v>
      </c>
      <c r="AO84" s="138">
        <f>I84*0.6</f>
        <v>88.2</v>
      </c>
      <c r="AP84" s="138">
        <f>I84*0.9</f>
        <v>132.30000000000001</v>
      </c>
      <c r="AQ84" s="138">
        <f>I84*0.93</f>
        <v>136.71</v>
      </c>
      <c r="AR84" s="138">
        <f>I84*0.7</f>
        <v>102.89999999999999</v>
      </c>
      <c r="AS84" s="138">
        <f>I84*0.35</f>
        <v>51.449999999999996</v>
      </c>
      <c r="AT84" s="138">
        <v>0</v>
      </c>
      <c r="AU84" s="138">
        <f>I84*0.9</f>
        <v>132.30000000000001</v>
      </c>
      <c r="AV84" s="138">
        <f>I84*0.18</f>
        <v>26.459999999999997</v>
      </c>
      <c r="AW84" s="138">
        <f>I84*0.34</f>
        <v>49.980000000000004</v>
      </c>
      <c r="AX84" s="138">
        <f>I84*0.31</f>
        <v>45.57</v>
      </c>
      <c r="AY84" s="138">
        <v>118.22443991853362</v>
      </c>
      <c r="AZ84" s="138">
        <v>118.22443991853362</v>
      </c>
      <c r="BB84" s="28">
        <v>5.18</v>
      </c>
      <c r="BC84" s="28">
        <v>136.71</v>
      </c>
    </row>
    <row r="85" spans="1:55" ht="15" x14ac:dyDescent="0.25">
      <c r="A85" s="4">
        <v>40183642</v>
      </c>
      <c r="B85" s="3" t="s">
        <v>580</v>
      </c>
      <c r="C85" s="3">
        <v>300</v>
      </c>
      <c r="D85" s="109">
        <v>85048</v>
      </c>
      <c r="E85" s="138"/>
      <c r="F85" s="187"/>
      <c r="G85" s="187"/>
      <c r="H85" s="187"/>
      <c r="I85" s="85">
        <v>111</v>
      </c>
      <c r="J85" s="98">
        <f t="shared" si="1"/>
        <v>2.101</v>
      </c>
      <c r="K85" s="98">
        <v>1.91</v>
      </c>
      <c r="L85" s="106">
        <f>I85*0.1</f>
        <v>11.100000000000001</v>
      </c>
      <c r="M85" s="106">
        <f>I85*0.2</f>
        <v>22.200000000000003</v>
      </c>
      <c r="N85" s="106">
        <f>I85*0.08</f>
        <v>8.8800000000000008</v>
      </c>
      <c r="O85" s="106">
        <v>8.8800000000000008</v>
      </c>
      <c r="P85" s="106">
        <f>I85*0.12</f>
        <v>13.32</v>
      </c>
      <c r="Q85" s="106">
        <f>I85*0.17</f>
        <v>18.87</v>
      </c>
      <c r="R85" s="106">
        <f>I85*0.14</f>
        <v>15.540000000000001</v>
      </c>
      <c r="S85" s="106">
        <f>I85*0.18</f>
        <v>19.98</v>
      </c>
      <c r="T85" s="106">
        <f>I85*0.14</f>
        <v>15.540000000000001</v>
      </c>
      <c r="U85" s="106">
        <f>I85*0.15</f>
        <v>16.649999999999999</v>
      </c>
      <c r="V85" s="106">
        <f>I85*0.08</f>
        <v>8.8800000000000008</v>
      </c>
      <c r="X85" s="106">
        <f>I85*0.16</f>
        <v>17.760000000000002</v>
      </c>
      <c r="Y85" s="106">
        <f>I85*0.1</f>
        <v>11.100000000000001</v>
      </c>
      <c r="Z85" s="106">
        <f>I85*0.08</f>
        <v>8.8800000000000008</v>
      </c>
      <c r="AA85" s="106">
        <f>I85*0.11</f>
        <v>12.21</v>
      </c>
      <c r="AC85" s="7">
        <f>I85*0.22</f>
        <v>24.42</v>
      </c>
      <c r="AD85" s="7">
        <f>I85*0.3</f>
        <v>33.299999999999997</v>
      </c>
      <c r="AE85" s="7">
        <f>I85*0.05</f>
        <v>5.5500000000000007</v>
      </c>
      <c r="AF85" s="7">
        <f>I85*0.245</f>
        <v>27.195</v>
      </c>
      <c r="AG85" s="7">
        <f>I85*0.2</f>
        <v>22.200000000000003</v>
      </c>
      <c r="AH85" s="7">
        <f>I85*0.23</f>
        <v>25.53</v>
      </c>
      <c r="AJ85" s="7">
        <f>I85*0.2</f>
        <v>22.200000000000003</v>
      </c>
      <c r="AK85" s="138">
        <v>73.310018633540381</v>
      </c>
      <c r="AL85" s="138">
        <v>77.622372670807465</v>
      </c>
      <c r="AM85" s="138">
        <v>80.209785093167696</v>
      </c>
      <c r="AN85" s="138">
        <f>I85*0.12</f>
        <v>13.32</v>
      </c>
      <c r="AO85" s="138">
        <f>I85*0.6</f>
        <v>66.599999999999994</v>
      </c>
      <c r="AP85" s="138">
        <f>I85*0.9</f>
        <v>99.9</v>
      </c>
      <c r="AQ85" s="138">
        <f>I85*0.93</f>
        <v>103.23</v>
      </c>
      <c r="AR85" s="138">
        <f>I85*0.7</f>
        <v>77.699999999999989</v>
      </c>
      <c r="AS85" s="138">
        <f>I85*0.35</f>
        <v>38.849999999999994</v>
      </c>
      <c r="AT85" s="138">
        <v>0</v>
      </c>
      <c r="AU85" s="138">
        <f>I85*0.9</f>
        <v>99.9</v>
      </c>
      <c r="AV85" s="138">
        <f>I85*0.18</f>
        <v>19.98</v>
      </c>
      <c r="AW85" s="138">
        <f>I85*0.34</f>
        <v>37.74</v>
      </c>
      <c r="AX85" s="138">
        <f>I85*0.31</f>
        <v>34.409999999999997</v>
      </c>
      <c r="AY85" s="138">
        <v>77.622372670807465</v>
      </c>
      <c r="AZ85" s="138">
        <v>77.622372670807465</v>
      </c>
      <c r="BB85" s="28">
        <v>1.91</v>
      </c>
      <c r="BC85" s="28">
        <v>103.23</v>
      </c>
    </row>
    <row r="86" spans="1:55" ht="15" x14ac:dyDescent="0.25">
      <c r="A86" s="4">
        <v>40173213</v>
      </c>
      <c r="B86" s="3" t="s">
        <v>579</v>
      </c>
      <c r="C86" s="3">
        <v>300</v>
      </c>
      <c r="D86" s="109">
        <v>83002</v>
      </c>
      <c r="E86" s="138"/>
      <c r="F86" s="187"/>
      <c r="G86" s="187"/>
      <c r="H86" s="187"/>
      <c r="I86" s="85">
        <v>383</v>
      </c>
      <c r="J86" s="98">
        <f t="shared" si="1"/>
        <v>15.279000000000002</v>
      </c>
      <c r="K86" s="98">
        <v>13.89</v>
      </c>
      <c r="L86" s="106">
        <f>I86*0.1</f>
        <v>38.300000000000004</v>
      </c>
      <c r="M86" s="106">
        <f>I86*0.2</f>
        <v>76.600000000000009</v>
      </c>
      <c r="N86" s="106">
        <f>I86*0.08</f>
        <v>30.64</v>
      </c>
      <c r="O86" s="106">
        <v>30.64</v>
      </c>
      <c r="P86" s="106">
        <f>I86*0.12</f>
        <v>45.96</v>
      </c>
      <c r="Q86" s="106">
        <f>I86*0.17</f>
        <v>65.11</v>
      </c>
      <c r="R86" s="106">
        <f>I86*0.14</f>
        <v>53.620000000000005</v>
      </c>
      <c r="S86" s="106">
        <f>I86*0.18</f>
        <v>68.94</v>
      </c>
      <c r="T86" s="106">
        <f>I86*0.14</f>
        <v>53.620000000000005</v>
      </c>
      <c r="U86" s="106">
        <f>I86*0.15</f>
        <v>57.449999999999996</v>
      </c>
      <c r="V86" s="106">
        <f>I86*0.08</f>
        <v>30.64</v>
      </c>
      <c r="X86" s="106">
        <f>I86*0.16</f>
        <v>61.28</v>
      </c>
      <c r="Y86" s="106">
        <f>I86*0.1</f>
        <v>38.300000000000004</v>
      </c>
      <c r="Z86" s="106">
        <f>I86*0.08</f>
        <v>30.64</v>
      </c>
      <c r="AA86" s="106">
        <f>I86*0.11</f>
        <v>42.13</v>
      </c>
      <c r="AC86" s="7">
        <f>I86*0.22</f>
        <v>84.26</v>
      </c>
      <c r="AD86" s="7">
        <f>I86*0.3</f>
        <v>114.89999999999999</v>
      </c>
      <c r="AE86" s="7">
        <f>I86*0.05</f>
        <v>19.150000000000002</v>
      </c>
      <c r="AF86" s="7">
        <f>I86*0.245</f>
        <v>93.834999999999994</v>
      </c>
      <c r="AG86" s="7">
        <f>I86*0.2</f>
        <v>76.600000000000009</v>
      </c>
      <c r="AH86" s="7">
        <f>I86*0.23</f>
        <v>88.09</v>
      </c>
      <c r="AJ86" s="7">
        <f>I86*0.2</f>
        <v>76.600000000000009</v>
      </c>
      <c r="AK86" s="138">
        <v>293.69999999999993</v>
      </c>
      <c r="AL86" s="138">
        <v>310.97647058823532</v>
      </c>
      <c r="AM86" s="138">
        <v>321.3423529411765</v>
      </c>
      <c r="AN86" s="138">
        <f>I86*0.12</f>
        <v>45.96</v>
      </c>
      <c r="AO86" s="138">
        <f>I86*0.6</f>
        <v>229.79999999999998</v>
      </c>
      <c r="AP86" s="138">
        <f>I86*0.9</f>
        <v>344.7</v>
      </c>
      <c r="AQ86" s="138">
        <f>I86*0.93</f>
        <v>356.19</v>
      </c>
      <c r="AR86" s="138">
        <f>I86*0.7</f>
        <v>268.09999999999997</v>
      </c>
      <c r="AS86" s="138">
        <f>I86*0.35</f>
        <v>134.04999999999998</v>
      </c>
      <c r="AT86" s="138">
        <v>0</v>
      </c>
      <c r="AU86" s="138">
        <f>I86*0.9</f>
        <v>344.7</v>
      </c>
      <c r="AV86" s="138">
        <f>I86*0.18</f>
        <v>68.94</v>
      </c>
      <c r="AW86" s="138">
        <f>I86*0.34</f>
        <v>130.22</v>
      </c>
      <c r="AX86" s="138">
        <f>I86*0.31</f>
        <v>118.73</v>
      </c>
      <c r="AY86" s="138">
        <v>310.97647058823532</v>
      </c>
      <c r="AZ86" s="138">
        <v>310.97647058823532</v>
      </c>
      <c r="BB86" s="28">
        <v>13.89</v>
      </c>
      <c r="BC86" s="28">
        <v>356.19</v>
      </c>
    </row>
    <row r="87" spans="1:55" ht="15.75" thickBot="1" x14ac:dyDescent="0.3">
      <c r="A87" s="4">
        <v>40183444</v>
      </c>
      <c r="B87" s="3" t="s">
        <v>578</v>
      </c>
      <c r="C87" s="3">
        <v>300</v>
      </c>
      <c r="D87" s="109">
        <v>84520</v>
      </c>
      <c r="E87" s="138"/>
      <c r="F87" s="187"/>
      <c r="G87" s="187"/>
      <c r="H87" s="187"/>
      <c r="I87" s="85">
        <v>87</v>
      </c>
      <c r="J87" s="98">
        <f t="shared" si="1"/>
        <v>1.1880000000000002</v>
      </c>
      <c r="K87" s="98">
        <v>1.08</v>
      </c>
      <c r="L87" s="106">
        <f>I87*0.1</f>
        <v>8.7000000000000011</v>
      </c>
      <c r="M87" s="106">
        <f>I87*0.2</f>
        <v>17.400000000000002</v>
      </c>
      <c r="N87" s="106">
        <f>I87*0.08</f>
        <v>6.96</v>
      </c>
      <c r="O87" s="106">
        <v>6.96</v>
      </c>
      <c r="P87" s="106">
        <f>I87*0.12</f>
        <v>10.44</v>
      </c>
      <c r="Q87" s="106">
        <f>I87*0.17</f>
        <v>14.790000000000001</v>
      </c>
      <c r="R87" s="106">
        <f>I87*0.14</f>
        <v>12.180000000000001</v>
      </c>
      <c r="S87" s="106">
        <f>I87*0.18</f>
        <v>15.66</v>
      </c>
      <c r="T87" s="106">
        <f>I87*0.14</f>
        <v>12.180000000000001</v>
      </c>
      <c r="U87" s="106">
        <f>I87*0.15</f>
        <v>13.049999999999999</v>
      </c>
      <c r="V87" s="106">
        <f>I87*0.08</f>
        <v>6.96</v>
      </c>
      <c r="X87" s="106">
        <f>I87*0.16</f>
        <v>13.92</v>
      </c>
      <c r="Y87" s="106">
        <f>I87*0.1</f>
        <v>8.7000000000000011</v>
      </c>
      <c r="Z87" s="106">
        <f>I87*0.08</f>
        <v>6.96</v>
      </c>
      <c r="AA87" s="106">
        <f>I87*0.11</f>
        <v>9.57</v>
      </c>
      <c r="AC87" s="7">
        <f>I87*0.22</f>
        <v>19.14</v>
      </c>
      <c r="AD87" s="7">
        <f>I87*0.3</f>
        <v>26.099999999999998</v>
      </c>
      <c r="AE87" s="7">
        <f>I87*0.05</f>
        <v>4.3500000000000005</v>
      </c>
      <c r="AF87" s="7">
        <f>I87*0.245</f>
        <v>21.315000000000001</v>
      </c>
      <c r="AG87" s="7">
        <f>I87*0.2</f>
        <v>17.400000000000002</v>
      </c>
      <c r="AH87" s="7">
        <f>I87*0.23</f>
        <v>20.010000000000002</v>
      </c>
      <c r="AJ87" s="7">
        <f>I87*0.2</f>
        <v>17.400000000000002</v>
      </c>
      <c r="AK87" s="138">
        <v>66.948341836734699</v>
      </c>
      <c r="AL87" s="138">
        <v>70.886479591836732</v>
      </c>
      <c r="AM87" s="138">
        <v>73.249362244897952</v>
      </c>
      <c r="AN87" s="138">
        <f>I87*0.12</f>
        <v>10.44</v>
      </c>
      <c r="AO87" s="138">
        <f>I87*0.6</f>
        <v>52.199999999999996</v>
      </c>
      <c r="AP87" s="138">
        <f>I87*0.9</f>
        <v>78.3</v>
      </c>
      <c r="AQ87" s="138">
        <f>I87*0.93</f>
        <v>80.910000000000011</v>
      </c>
      <c r="AR87" s="138">
        <f>I87*0.7</f>
        <v>60.9</v>
      </c>
      <c r="AS87" s="138">
        <f>I87*0.35</f>
        <v>30.45</v>
      </c>
      <c r="AT87" s="138">
        <v>0</v>
      </c>
      <c r="AU87" s="138">
        <f>I87*0.9</f>
        <v>78.3</v>
      </c>
      <c r="AV87" s="138">
        <f>I87*0.18</f>
        <v>15.66</v>
      </c>
      <c r="AW87" s="138">
        <f>I87*0.34</f>
        <v>29.580000000000002</v>
      </c>
      <c r="AX87" s="138">
        <f>I87*0.31</f>
        <v>26.97</v>
      </c>
      <c r="AY87" s="138">
        <v>70.886479591836732</v>
      </c>
      <c r="AZ87" s="138">
        <v>70.886479591836732</v>
      </c>
      <c r="BB87" s="28">
        <v>1.08</v>
      </c>
      <c r="BC87" s="28">
        <v>80.910000000000011</v>
      </c>
    </row>
    <row r="88" spans="1:55" x14ac:dyDescent="0.2">
      <c r="A88" s="19"/>
      <c r="B88" s="31"/>
      <c r="C88" s="32"/>
      <c r="D88" s="111" t="s">
        <v>109</v>
      </c>
      <c r="E88" s="99" t="s">
        <v>5629</v>
      </c>
      <c r="F88" s="188"/>
      <c r="G88" s="188"/>
      <c r="H88" s="188"/>
      <c r="I88" s="87"/>
      <c r="J88" s="138"/>
      <c r="K88" s="139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9"/>
      <c r="X88" s="137"/>
      <c r="Y88" s="137"/>
      <c r="Z88" s="137"/>
      <c r="AA88" s="137"/>
      <c r="AB88" s="139"/>
      <c r="AC88" s="141"/>
      <c r="AD88" s="141"/>
      <c r="AE88" s="141"/>
      <c r="AF88" s="141"/>
      <c r="AG88" s="141"/>
      <c r="AH88" s="141"/>
      <c r="AI88" s="139"/>
      <c r="AJ88" s="141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  <c r="BB88" s="174"/>
      <c r="BC88" s="174"/>
    </row>
    <row r="89" spans="1:55" hidden="1" outlineLevel="1" x14ac:dyDescent="0.2">
      <c r="A89" s="18">
        <v>40190118</v>
      </c>
      <c r="B89" s="33" t="s">
        <v>345</v>
      </c>
      <c r="C89" s="9">
        <v>300</v>
      </c>
      <c r="D89" s="112">
        <v>87491</v>
      </c>
      <c r="E89" s="101">
        <v>1</v>
      </c>
      <c r="F89" s="189"/>
      <c r="G89" s="189"/>
      <c r="H89" s="189"/>
      <c r="I89" s="88">
        <v>139.5</v>
      </c>
      <c r="J89" s="98">
        <f t="shared" si="1"/>
        <v>28.952000000000002</v>
      </c>
      <c r="K89" s="102">
        <v>26.32</v>
      </c>
      <c r="L89" s="106">
        <f>I89*0.1</f>
        <v>13.950000000000001</v>
      </c>
      <c r="M89" s="106">
        <f>I89*0.2</f>
        <v>27.900000000000002</v>
      </c>
      <c r="N89" s="106">
        <f>I89*0.08</f>
        <v>11.16</v>
      </c>
      <c r="O89" s="106">
        <v>11.16</v>
      </c>
      <c r="P89" s="106">
        <f>I89*0.12</f>
        <v>16.739999999999998</v>
      </c>
      <c r="Q89" s="106">
        <f>I89*0.17</f>
        <v>23.715000000000003</v>
      </c>
      <c r="R89" s="106">
        <f>I89*0.14</f>
        <v>19.53</v>
      </c>
      <c r="S89" s="106">
        <f>I89*0.18</f>
        <v>25.11</v>
      </c>
      <c r="T89" s="106">
        <f>I89*0.14</f>
        <v>19.53</v>
      </c>
      <c r="U89" s="106">
        <f>I89*0.15</f>
        <v>20.925000000000001</v>
      </c>
      <c r="V89" s="106">
        <f>I89*0.08</f>
        <v>11.16</v>
      </c>
      <c r="W89" s="140"/>
      <c r="X89" s="106">
        <f>I89*0.16</f>
        <v>22.32</v>
      </c>
      <c r="Y89" s="106">
        <f>I89*0.1</f>
        <v>13.950000000000001</v>
      </c>
      <c r="Z89" s="106">
        <f>I89*0.08</f>
        <v>11.16</v>
      </c>
      <c r="AA89" s="106">
        <f>I89*0.11</f>
        <v>15.345000000000001</v>
      </c>
      <c r="AB89" s="140"/>
      <c r="AC89" s="7">
        <f>I89*0.22</f>
        <v>30.69</v>
      </c>
      <c r="AD89" s="7">
        <f>I89*0.3</f>
        <v>41.85</v>
      </c>
      <c r="AE89" s="7">
        <f>I89*0.05</f>
        <v>6.9750000000000005</v>
      </c>
      <c r="AF89" s="7">
        <f>I89*0.245</f>
        <v>34.177500000000002</v>
      </c>
      <c r="AG89" s="7">
        <f>I89*0.2</f>
        <v>27.900000000000002</v>
      </c>
      <c r="AH89" s="7">
        <f>I89*0.23</f>
        <v>32.085000000000001</v>
      </c>
      <c r="AI89" s="140"/>
      <c r="AJ89" s="7">
        <f>I89*0.2</f>
        <v>27.900000000000002</v>
      </c>
      <c r="AK89" s="140">
        <v>115.05993083003952</v>
      </c>
      <c r="AL89" s="140">
        <v>121.82816205533598</v>
      </c>
      <c r="AM89" s="140">
        <v>125.88910079051385</v>
      </c>
      <c r="AN89" s="140">
        <f>I89*0.12</f>
        <v>16.739999999999998</v>
      </c>
      <c r="AO89" s="140">
        <f>I89*0.6</f>
        <v>83.7</v>
      </c>
      <c r="AP89" s="140">
        <f>I89*0.9</f>
        <v>125.55</v>
      </c>
      <c r="AQ89" s="140">
        <f>I89*0.93</f>
        <v>129.73500000000001</v>
      </c>
      <c r="AR89" s="140">
        <f>I89*0.7</f>
        <v>97.649999999999991</v>
      </c>
      <c r="AS89" s="140">
        <f>I89*0.35</f>
        <v>48.824999999999996</v>
      </c>
      <c r="AT89" s="140">
        <v>0</v>
      </c>
      <c r="AU89" s="140">
        <f>I89*0.9</f>
        <v>125.55</v>
      </c>
      <c r="AV89" s="140">
        <f>I89*0.18</f>
        <v>25.11</v>
      </c>
      <c r="AW89" s="140">
        <f>I89*0.34</f>
        <v>47.430000000000007</v>
      </c>
      <c r="AX89" s="140">
        <f>I89*0.31</f>
        <v>43.244999999999997</v>
      </c>
      <c r="AY89" s="140">
        <v>121.82816205533598</v>
      </c>
      <c r="AZ89" s="140">
        <v>121.82816205533598</v>
      </c>
      <c r="BB89" s="28">
        <v>11.16</v>
      </c>
      <c r="BC89" s="28">
        <v>129.73500000000001</v>
      </c>
    </row>
    <row r="90" spans="1:55" hidden="1" outlineLevel="1" x14ac:dyDescent="0.2">
      <c r="A90" s="18">
        <v>40180226</v>
      </c>
      <c r="B90" s="33" t="s">
        <v>344</v>
      </c>
      <c r="C90" s="9">
        <v>300</v>
      </c>
      <c r="D90" s="112">
        <v>87591</v>
      </c>
      <c r="E90" s="101">
        <v>1</v>
      </c>
      <c r="F90" s="189"/>
      <c r="G90" s="189"/>
      <c r="H90" s="189"/>
      <c r="I90" s="88">
        <v>159.25</v>
      </c>
      <c r="J90" s="98">
        <f t="shared" si="1"/>
        <v>28.952000000000002</v>
      </c>
      <c r="K90" s="102">
        <v>26.32</v>
      </c>
      <c r="L90" s="106">
        <f>I90*0.1</f>
        <v>15.925000000000001</v>
      </c>
      <c r="M90" s="106">
        <f>I90*0.2</f>
        <v>31.85</v>
      </c>
      <c r="N90" s="106">
        <f>I90*0.08</f>
        <v>12.74</v>
      </c>
      <c r="O90" s="106">
        <v>12.74</v>
      </c>
      <c r="P90" s="106">
        <f>I90*0.12</f>
        <v>19.11</v>
      </c>
      <c r="Q90" s="106">
        <f>I90*0.17</f>
        <v>27.072500000000002</v>
      </c>
      <c r="R90" s="106">
        <f>I90*0.14</f>
        <v>22.295000000000002</v>
      </c>
      <c r="S90" s="106">
        <f>I90*0.18</f>
        <v>28.664999999999999</v>
      </c>
      <c r="T90" s="106">
        <f>I90*0.14</f>
        <v>22.295000000000002</v>
      </c>
      <c r="U90" s="106">
        <f>I90*0.15</f>
        <v>23.887499999999999</v>
      </c>
      <c r="V90" s="106">
        <f>I90*0.08</f>
        <v>12.74</v>
      </c>
      <c r="W90" s="140"/>
      <c r="X90" s="106">
        <f>I90*0.16</f>
        <v>25.48</v>
      </c>
      <c r="Y90" s="106">
        <f>I90*0.1</f>
        <v>15.925000000000001</v>
      </c>
      <c r="Z90" s="106">
        <f>I90*0.08</f>
        <v>12.74</v>
      </c>
      <c r="AA90" s="106">
        <f>I90*0.11</f>
        <v>17.517500000000002</v>
      </c>
      <c r="AB90" s="140"/>
      <c r="AC90" s="7">
        <f>I90*0.22</f>
        <v>35.035000000000004</v>
      </c>
      <c r="AD90" s="7">
        <f>I90*0.3</f>
        <v>47.774999999999999</v>
      </c>
      <c r="AE90" s="7">
        <f>I90*0.05</f>
        <v>7.9625000000000004</v>
      </c>
      <c r="AF90" s="7">
        <f>I90*0.245</f>
        <v>39.016249999999999</v>
      </c>
      <c r="AG90" s="7">
        <f>I90*0.2</f>
        <v>31.85</v>
      </c>
      <c r="AH90" s="7">
        <f>I90*0.23</f>
        <v>36.627500000000005</v>
      </c>
      <c r="AI90" s="140"/>
      <c r="AJ90" s="7">
        <f>I90*0.2</f>
        <v>31.85</v>
      </c>
      <c r="AK90" s="140">
        <v>131.37435008665511</v>
      </c>
      <c r="AL90" s="140">
        <v>139.10225303292893</v>
      </c>
      <c r="AM90" s="140">
        <v>143.73899480069326</v>
      </c>
      <c r="AN90" s="140">
        <f>I90*0.12</f>
        <v>19.11</v>
      </c>
      <c r="AO90" s="140">
        <f>I90*0.6</f>
        <v>95.55</v>
      </c>
      <c r="AP90" s="140">
        <f>I90*0.9</f>
        <v>143.32500000000002</v>
      </c>
      <c r="AQ90" s="140">
        <f>I90*0.93</f>
        <v>148.10250000000002</v>
      </c>
      <c r="AR90" s="140">
        <f>I90*0.7</f>
        <v>111.47499999999999</v>
      </c>
      <c r="AS90" s="140">
        <f>I90*0.35</f>
        <v>55.737499999999997</v>
      </c>
      <c r="AT90" s="140">
        <v>0</v>
      </c>
      <c r="AU90" s="140">
        <f>I90*0.9</f>
        <v>143.32500000000002</v>
      </c>
      <c r="AV90" s="140">
        <f>I90*0.18</f>
        <v>28.664999999999999</v>
      </c>
      <c r="AW90" s="140">
        <f>I90*0.34</f>
        <v>54.145000000000003</v>
      </c>
      <c r="AX90" s="140">
        <f>I90*0.31</f>
        <v>49.3675</v>
      </c>
      <c r="AY90" s="140">
        <v>139.10225303292893</v>
      </c>
      <c r="AZ90" s="140">
        <v>139.10225303292893</v>
      </c>
      <c r="BB90" s="28">
        <v>12.74</v>
      </c>
      <c r="BC90" s="28">
        <v>148.10250000000002</v>
      </c>
    </row>
    <row r="91" spans="1:55" ht="15.75" collapsed="1" thickBot="1" x14ac:dyDescent="0.3">
      <c r="A91" s="17">
        <v>40171936</v>
      </c>
      <c r="B91" s="34" t="s">
        <v>343</v>
      </c>
      <c r="C91" s="35">
        <v>300</v>
      </c>
      <c r="D91" s="113">
        <v>87491</v>
      </c>
      <c r="E91" s="103" t="s">
        <v>5630</v>
      </c>
      <c r="F91" s="190"/>
      <c r="G91" s="190"/>
      <c r="H91" s="190"/>
      <c r="I91" s="89">
        <f>I89+I90</f>
        <v>298.75</v>
      </c>
      <c r="J91" s="98">
        <f t="shared" si="1"/>
        <v>28.952000000000002</v>
      </c>
      <c r="K91" s="207">
        <v>26.32</v>
      </c>
      <c r="L91" s="106">
        <f>I91*0.1</f>
        <v>29.875</v>
      </c>
      <c r="M91" s="106">
        <f>I91*0.2</f>
        <v>59.75</v>
      </c>
      <c r="N91" s="106">
        <f>I91*0.08</f>
        <v>23.900000000000002</v>
      </c>
      <c r="O91" s="106">
        <v>0</v>
      </c>
      <c r="P91" s="106">
        <f>I91*0.12</f>
        <v>35.85</v>
      </c>
      <c r="Q91" s="106">
        <f>I91*0.17</f>
        <v>50.787500000000001</v>
      </c>
      <c r="R91" s="106">
        <f>I91*0.14</f>
        <v>41.825000000000003</v>
      </c>
      <c r="S91" s="106">
        <f>I91*0.18</f>
        <v>53.774999999999999</v>
      </c>
      <c r="T91" s="106">
        <f>I91*0.14</f>
        <v>41.825000000000003</v>
      </c>
      <c r="U91" s="106">
        <f>I91*0.15</f>
        <v>44.8125</v>
      </c>
      <c r="V91" s="106">
        <f>I91*0.08</f>
        <v>23.900000000000002</v>
      </c>
      <c r="W91" s="139"/>
      <c r="X91" s="106">
        <f>I91*0.16</f>
        <v>47.800000000000004</v>
      </c>
      <c r="Y91" s="106">
        <f>I91*0.1</f>
        <v>29.875</v>
      </c>
      <c r="Z91" s="106">
        <f>I91*0.08</f>
        <v>23.900000000000002</v>
      </c>
      <c r="AA91" s="106">
        <f>I91*0.11</f>
        <v>32.862499999999997</v>
      </c>
      <c r="AB91" s="139"/>
      <c r="AC91" s="7">
        <f>I91*0.22</f>
        <v>65.724999999999994</v>
      </c>
      <c r="AD91" s="7">
        <f>I91*0.3</f>
        <v>89.625</v>
      </c>
      <c r="AE91" s="7">
        <f>I91*0.05</f>
        <v>14.9375</v>
      </c>
      <c r="AF91" s="7">
        <f>I91*0.245</f>
        <v>73.193749999999994</v>
      </c>
      <c r="AG91" s="7">
        <f>I91*0.2</f>
        <v>59.75</v>
      </c>
      <c r="AH91" s="7">
        <f>I91*0.23</f>
        <v>68.712500000000006</v>
      </c>
      <c r="AI91" s="139"/>
      <c r="AJ91" s="7">
        <f>I91*0.2</f>
        <v>59.75</v>
      </c>
      <c r="AK91" s="139">
        <v>246.43426823638043</v>
      </c>
      <c r="AL91" s="139">
        <v>260.93040166204986</v>
      </c>
      <c r="AM91" s="139">
        <v>269.62808171745155</v>
      </c>
      <c r="AN91" s="139">
        <f>I91*0.12</f>
        <v>35.85</v>
      </c>
      <c r="AO91" s="139">
        <f>I91*0.6</f>
        <v>179.25</v>
      </c>
      <c r="AP91" s="139">
        <f>I91*0.9</f>
        <v>268.875</v>
      </c>
      <c r="AQ91" s="139">
        <f>I91*0.93</f>
        <v>277.83750000000003</v>
      </c>
      <c r="AR91" s="139">
        <f>I91*0.7</f>
        <v>209.125</v>
      </c>
      <c r="AS91" s="139">
        <f>I91*0.35</f>
        <v>104.5625</v>
      </c>
      <c r="AT91" s="139">
        <v>0</v>
      </c>
      <c r="AU91" s="139">
        <f>I91*0.9</f>
        <v>268.875</v>
      </c>
      <c r="AV91" s="139">
        <f>I91*0.18</f>
        <v>53.774999999999999</v>
      </c>
      <c r="AW91" s="139">
        <f>I91*0.34</f>
        <v>101.575</v>
      </c>
      <c r="AX91" s="139">
        <f>I91*0.31</f>
        <v>92.612499999999997</v>
      </c>
      <c r="AY91" s="139">
        <v>260.93040166204986</v>
      </c>
      <c r="AZ91" s="139">
        <v>260.93040166204986</v>
      </c>
      <c r="BB91" s="28">
        <v>0</v>
      </c>
      <c r="BC91" s="28">
        <v>277.83750000000003</v>
      </c>
    </row>
    <row r="92" spans="1:55" ht="15" x14ac:dyDescent="0.25">
      <c r="A92" s="4">
        <v>40180580</v>
      </c>
      <c r="B92" s="3" t="s">
        <v>577</v>
      </c>
      <c r="C92" s="3">
        <v>300</v>
      </c>
      <c r="D92" s="109">
        <v>80164</v>
      </c>
      <c r="E92" s="138"/>
      <c r="F92" s="187"/>
      <c r="G92" s="187"/>
      <c r="H92" s="187"/>
      <c r="I92" s="85">
        <v>373</v>
      </c>
      <c r="J92" s="98">
        <f t="shared" si="1"/>
        <v>26.535176800000002</v>
      </c>
      <c r="K92" s="98">
        <v>24.122888</v>
      </c>
      <c r="L92" s="106">
        <f>I92*0.1</f>
        <v>37.300000000000004</v>
      </c>
      <c r="M92" s="106">
        <f>I92*0.2</f>
        <v>74.600000000000009</v>
      </c>
      <c r="N92" s="106">
        <f>I92*0.08</f>
        <v>29.84</v>
      </c>
      <c r="O92" s="106">
        <v>29.84</v>
      </c>
      <c r="P92" s="106">
        <f>I92*0.12</f>
        <v>44.76</v>
      </c>
      <c r="Q92" s="106">
        <f>I92*0.17</f>
        <v>63.410000000000004</v>
      </c>
      <c r="R92" s="106">
        <f>I92*0.14</f>
        <v>52.220000000000006</v>
      </c>
      <c r="S92" s="106">
        <f>I92*0.18</f>
        <v>67.14</v>
      </c>
      <c r="T92" s="106">
        <f>I92*0.14</f>
        <v>52.220000000000006</v>
      </c>
      <c r="U92" s="106">
        <f>I92*0.15</f>
        <v>55.949999999999996</v>
      </c>
      <c r="V92" s="106">
        <f>I92*0.08</f>
        <v>29.84</v>
      </c>
      <c r="X92" s="106">
        <f>I92*0.16</f>
        <v>59.68</v>
      </c>
      <c r="Y92" s="106">
        <f>I92*0.1</f>
        <v>37.300000000000004</v>
      </c>
      <c r="Z92" s="106">
        <f>I92*0.08</f>
        <v>29.84</v>
      </c>
      <c r="AA92" s="106">
        <f>I92*0.11</f>
        <v>41.03</v>
      </c>
      <c r="AC92" s="7">
        <f>I92*0.22</f>
        <v>82.06</v>
      </c>
      <c r="AD92" s="7">
        <f>I92*0.3</f>
        <v>111.89999999999999</v>
      </c>
      <c r="AE92" s="7">
        <f>I92*0.05</f>
        <v>18.650000000000002</v>
      </c>
      <c r="AF92" s="7">
        <f>I92*0.245</f>
        <v>91.385000000000005</v>
      </c>
      <c r="AG92" s="7">
        <f>I92*0.2</f>
        <v>74.600000000000009</v>
      </c>
      <c r="AH92" s="7">
        <f>I92*0.23</f>
        <v>85.79</v>
      </c>
      <c r="AJ92" s="7">
        <f>I92*0.2</f>
        <v>74.600000000000009</v>
      </c>
      <c r="AK92" s="138">
        <v>251.07900543478257</v>
      </c>
      <c r="AL92" s="138">
        <v>265.84835869565217</v>
      </c>
      <c r="AM92" s="138">
        <v>274.70997065217392</v>
      </c>
      <c r="AN92" s="138">
        <f>I92*0.12</f>
        <v>44.76</v>
      </c>
      <c r="AO92" s="138">
        <f>I92*0.6</f>
        <v>223.79999999999998</v>
      </c>
      <c r="AP92" s="138">
        <f>I92*0.9</f>
        <v>335.7</v>
      </c>
      <c r="AQ92" s="138">
        <f>I92*0.93</f>
        <v>346.89000000000004</v>
      </c>
      <c r="AR92" s="138">
        <f>I92*0.7</f>
        <v>261.09999999999997</v>
      </c>
      <c r="AS92" s="138">
        <f>I92*0.35</f>
        <v>130.54999999999998</v>
      </c>
      <c r="AT92" s="138">
        <v>0</v>
      </c>
      <c r="AU92" s="138">
        <f>I92*0.9</f>
        <v>335.7</v>
      </c>
      <c r="AV92" s="138">
        <f>I92*0.18</f>
        <v>67.14</v>
      </c>
      <c r="AW92" s="138">
        <f>I92*0.34</f>
        <v>126.82000000000001</v>
      </c>
      <c r="AX92" s="138">
        <f>I92*0.31</f>
        <v>115.63</v>
      </c>
      <c r="AY92" s="138">
        <v>265.84835869565217</v>
      </c>
      <c r="AZ92" s="138">
        <v>265.84835869565217</v>
      </c>
      <c r="BB92" s="28">
        <v>24.122888</v>
      </c>
      <c r="BC92" s="28">
        <v>346.89000000000004</v>
      </c>
    </row>
    <row r="93" spans="1:55" ht="15" x14ac:dyDescent="0.25">
      <c r="A93" s="4">
        <v>40164113</v>
      </c>
      <c r="B93" s="3" t="s">
        <v>576</v>
      </c>
      <c r="C93" s="3">
        <v>300</v>
      </c>
      <c r="D93" s="109">
        <v>86666</v>
      </c>
      <c r="E93" s="138"/>
      <c r="F93" s="187"/>
      <c r="G93" s="187"/>
      <c r="H93" s="187"/>
      <c r="I93" s="85">
        <v>290</v>
      </c>
      <c r="J93" s="98">
        <f t="shared" si="1"/>
        <v>8.4039999999999999</v>
      </c>
      <c r="K93" s="98">
        <v>7.64</v>
      </c>
      <c r="L93" s="106">
        <f>I93*0.1</f>
        <v>29</v>
      </c>
      <c r="M93" s="106">
        <f>I93*0.2</f>
        <v>58</v>
      </c>
      <c r="N93" s="106">
        <f>I93*0.08</f>
        <v>23.2</v>
      </c>
      <c r="O93" s="106">
        <v>23.2</v>
      </c>
      <c r="P93" s="106">
        <f>I93*0.12</f>
        <v>34.799999999999997</v>
      </c>
      <c r="Q93" s="106">
        <f>I93*0.17</f>
        <v>49.300000000000004</v>
      </c>
      <c r="R93" s="106">
        <f>I93*0.14</f>
        <v>40.6</v>
      </c>
      <c r="S93" s="106">
        <f>I93*0.18</f>
        <v>52.199999999999996</v>
      </c>
      <c r="T93" s="106">
        <f>I93*0.14</f>
        <v>40.6</v>
      </c>
      <c r="U93" s="106">
        <f>I93*0.15</f>
        <v>43.5</v>
      </c>
      <c r="V93" s="106">
        <f>I93*0.08</f>
        <v>23.2</v>
      </c>
      <c r="X93" s="106">
        <f>I93*0.16</f>
        <v>46.4</v>
      </c>
      <c r="Y93" s="106">
        <f>I93*0.1</f>
        <v>29</v>
      </c>
      <c r="Z93" s="106">
        <f>I93*0.08</f>
        <v>23.2</v>
      </c>
      <c r="AA93" s="106">
        <f>I93*0.11</f>
        <v>31.9</v>
      </c>
      <c r="AC93" s="7">
        <f>I93*0.22</f>
        <v>63.8</v>
      </c>
      <c r="AD93" s="7">
        <f>I93*0.3</f>
        <v>87</v>
      </c>
      <c r="AE93" s="7">
        <f>I93*0.05</f>
        <v>14.5</v>
      </c>
      <c r="AF93" s="7">
        <f>I93*0.245</f>
        <v>71.05</v>
      </c>
      <c r="AG93" s="7">
        <f>I93*0.2</f>
        <v>58</v>
      </c>
      <c r="AH93" s="7">
        <f>I93*0.23</f>
        <v>66.7</v>
      </c>
      <c r="AJ93" s="7">
        <f>I93*0.2</f>
        <v>58</v>
      </c>
      <c r="AK93" s="138">
        <v>229.69356435643564</v>
      </c>
      <c r="AL93" s="138">
        <v>243.2049504950495</v>
      </c>
      <c r="AM93" s="138">
        <v>251.31178217821787</v>
      </c>
      <c r="AN93" s="138">
        <f>I93*0.12</f>
        <v>34.799999999999997</v>
      </c>
      <c r="AO93" s="138">
        <f>I93*0.6</f>
        <v>174</v>
      </c>
      <c r="AP93" s="138">
        <f>I93*0.9</f>
        <v>261</v>
      </c>
      <c r="AQ93" s="138">
        <f>I93*0.93</f>
        <v>269.7</v>
      </c>
      <c r="AR93" s="138">
        <f>I93*0.7</f>
        <v>203</v>
      </c>
      <c r="AS93" s="138">
        <f>I93*0.35</f>
        <v>101.5</v>
      </c>
      <c r="AT93" s="138">
        <v>0</v>
      </c>
      <c r="AU93" s="138">
        <f>I93*0.9</f>
        <v>261</v>
      </c>
      <c r="AV93" s="138">
        <f>I93*0.18</f>
        <v>52.199999999999996</v>
      </c>
      <c r="AW93" s="138">
        <f>I93*0.34</f>
        <v>98.600000000000009</v>
      </c>
      <c r="AX93" s="138">
        <f>I93*0.31</f>
        <v>89.9</v>
      </c>
      <c r="AY93" s="138">
        <v>243.2049504950495</v>
      </c>
      <c r="AZ93" s="138">
        <v>243.2049504950495</v>
      </c>
      <c r="BB93" s="28">
        <v>7.64</v>
      </c>
      <c r="BC93" s="28">
        <v>269.7</v>
      </c>
    </row>
    <row r="94" spans="1:55" ht="15" x14ac:dyDescent="0.25">
      <c r="A94" s="4">
        <v>40181604</v>
      </c>
      <c r="B94" s="3" t="s">
        <v>575</v>
      </c>
      <c r="C94" s="3">
        <v>300</v>
      </c>
      <c r="D94" s="109">
        <v>87338</v>
      </c>
      <c r="E94" s="138"/>
      <c r="F94" s="187"/>
      <c r="G94" s="187"/>
      <c r="H94" s="187"/>
      <c r="I94" s="85">
        <v>84</v>
      </c>
      <c r="J94" s="98">
        <f t="shared" si="1"/>
        <v>11.869</v>
      </c>
      <c r="K94" s="98">
        <v>10.79</v>
      </c>
      <c r="L94" s="106">
        <f>I94*0.1</f>
        <v>8.4</v>
      </c>
      <c r="M94" s="106">
        <f>I94*0.2</f>
        <v>16.8</v>
      </c>
      <c r="N94" s="106">
        <f>I94*0.08</f>
        <v>6.72</v>
      </c>
      <c r="O94" s="106">
        <v>6.72</v>
      </c>
      <c r="P94" s="106">
        <f>I94*0.12</f>
        <v>10.08</v>
      </c>
      <c r="Q94" s="106">
        <f>I94*0.17</f>
        <v>14.280000000000001</v>
      </c>
      <c r="R94" s="106">
        <f>I94*0.14</f>
        <v>11.760000000000002</v>
      </c>
      <c r="S94" s="106">
        <f>I94*0.18</f>
        <v>15.12</v>
      </c>
      <c r="T94" s="106">
        <f>I94*0.14</f>
        <v>11.760000000000002</v>
      </c>
      <c r="U94" s="106">
        <f>I94*0.15</f>
        <v>12.6</v>
      </c>
      <c r="V94" s="106">
        <f>I94*0.08</f>
        <v>6.72</v>
      </c>
      <c r="X94" s="106">
        <f>I94*0.16</f>
        <v>13.44</v>
      </c>
      <c r="Y94" s="106">
        <f>I94*0.1</f>
        <v>8.4</v>
      </c>
      <c r="Z94" s="106">
        <f>I94*0.08</f>
        <v>6.72</v>
      </c>
      <c r="AA94" s="106">
        <f>I94*0.11</f>
        <v>9.24</v>
      </c>
      <c r="AC94" s="7">
        <f>I94*0.22</f>
        <v>18.48</v>
      </c>
      <c r="AD94" s="7">
        <f>I94*0.3</f>
        <v>25.2</v>
      </c>
      <c r="AE94" s="7">
        <f>I94*0.05</f>
        <v>4.2</v>
      </c>
      <c r="AF94" s="7">
        <f>I94*0.245</f>
        <v>20.58</v>
      </c>
      <c r="AG94" s="7">
        <f>I94*0.2</f>
        <v>16.8</v>
      </c>
      <c r="AH94" s="7">
        <f>I94*0.23</f>
        <v>19.32</v>
      </c>
      <c r="AJ94" s="7">
        <f>I94*0.2</f>
        <v>16.8</v>
      </c>
      <c r="AK94" s="138">
        <v>55.288319672131145</v>
      </c>
      <c r="AL94" s="138">
        <v>58.540573770491804</v>
      </c>
      <c r="AM94" s="138">
        <v>60.491926229508202</v>
      </c>
      <c r="AN94" s="138">
        <f>I94*0.12</f>
        <v>10.08</v>
      </c>
      <c r="AO94" s="138">
        <f>I94*0.6</f>
        <v>50.4</v>
      </c>
      <c r="AP94" s="138">
        <f>I94*0.9</f>
        <v>75.600000000000009</v>
      </c>
      <c r="AQ94" s="138">
        <f>I94*0.93</f>
        <v>78.12</v>
      </c>
      <c r="AR94" s="138">
        <f>I94*0.7</f>
        <v>58.8</v>
      </c>
      <c r="AS94" s="138">
        <f>I94*0.35</f>
        <v>29.4</v>
      </c>
      <c r="AT94" s="138">
        <v>0</v>
      </c>
      <c r="AU94" s="138">
        <f>I94*0.9</f>
        <v>75.600000000000009</v>
      </c>
      <c r="AV94" s="138">
        <f>I94*0.18</f>
        <v>15.12</v>
      </c>
      <c r="AW94" s="138">
        <f>I94*0.34</f>
        <v>28.560000000000002</v>
      </c>
      <c r="AX94" s="138">
        <f>I94*0.31</f>
        <v>26.04</v>
      </c>
      <c r="AY94" s="138">
        <v>58.540573770491804</v>
      </c>
      <c r="AZ94" s="138">
        <v>58.540573770491804</v>
      </c>
      <c r="BB94" s="28">
        <v>6.72</v>
      </c>
      <c r="BC94" s="28">
        <v>78.12</v>
      </c>
    </row>
    <row r="95" spans="1:55" ht="15" x14ac:dyDescent="0.25">
      <c r="A95" s="4">
        <v>40170912</v>
      </c>
      <c r="B95" t="s">
        <v>574</v>
      </c>
      <c r="C95" s="3">
        <v>300</v>
      </c>
      <c r="D95" s="109">
        <v>84166</v>
      </c>
      <c r="E95" s="138"/>
      <c r="F95" s="187"/>
      <c r="G95" s="187"/>
      <c r="H95" s="187"/>
      <c r="I95" s="85">
        <v>210</v>
      </c>
      <c r="J95" s="98">
        <f t="shared" si="1"/>
        <v>40.545999999999999</v>
      </c>
      <c r="K95" s="98">
        <v>36.86</v>
      </c>
      <c r="L95" s="106">
        <f>I95*0.1</f>
        <v>21</v>
      </c>
      <c r="M95" s="106">
        <f>I95*0.2</f>
        <v>42</v>
      </c>
      <c r="N95" s="106">
        <f>I95*0.08</f>
        <v>16.8</v>
      </c>
      <c r="O95" s="106">
        <v>16.8</v>
      </c>
      <c r="P95" s="106">
        <f>I95*0.12</f>
        <v>25.2</v>
      </c>
      <c r="Q95" s="106">
        <f>I95*0.17</f>
        <v>35.700000000000003</v>
      </c>
      <c r="R95" s="106">
        <f>I95*0.14</f>
        <v>29.400000000000002</v>
      </c>
      <c r="S95" s="106">
        <f>I95*0.18</f>
        <v>37.799999999999997</v>
      </c>
      <c r="T95" s="106">
        <f>I95*0.14</f>
        <v>29.400000000000002</v>
      </c>
      <c r="U95" s="106">
        <f>I95*0.15</f>
        <v>31.5</v>
      </c>
      <c r="V95" s="106">
        <f>I95*0.08</f>
        <v>16.8</v>
      </c>
      <c r="X95" s="106">
        <f>I95*0.16</f>
        <v>33.6</v>
      </c>
      <c r="Y95" s="106">
        <f>I95*0.1</f>
        <v>21</v>
      </c>
      <c r="Z95" s="106">
        <f>I95*0.08</f>
        <v>16.8</v>
      </c>
      <c r="AA95" s="106">
        <f>I95*0.11</f>
        <v>23.1</v>
      </c>
      <c r="AC95" s="7">
        <f>I95*0.22</f>
        <v>46.2</v>
      </c>
      <c r="AD95" s="7">
        <f>I95*0.3</f>
        <v>63</v>
      </c>
      <c r="AE95" s="7">
        <f>I95*0.05</f>
        <v>10.5</v>
      </c>
      <c r="AF95" s="7">
        <f>I95*0.245</f>
        <v>51.449999999999996</v>
      </c>
      <c r="AG95" s="7">
        <f>I95*0.2</f>
        <v>42</v>
      </c>
      <c r="AH95" s="7">
        <f>I95*0.23</f>
        <v>48.300000000000004</v>
      </c>
      <c r="AJ95" s="7">
        <f>I95*0.2</f>
        <v>42</v>
      </c>
      <c r="AK95" s="138">
        <v>160.61358002832861</v>
      </c>
      <c r="AL95" s="138">
        <v>170.06143767705382</v>
      </c>
      <c r="AM95" s="138">
        <v>175.73015226628897</v>
      </c>
      <c r="AN95" s="138">
        <f>I95*0.12</f>
        <v>25.2</v>
      </c>
      <c r="AO95" s="138">
        <f>I95*0.6</f>
        <v>126</v>
      </c>
      <c r="AP95" s="138">
        <f>I95*0.9</f>
        <v>189</v>
      </c>
      <c r="AQ95" s="138">
        <f>I95*0.93</f>
        <v>195.3</v>
      </c>
      <c r="AR95" s="138">
        <f>I95*0.7</f>
        <v>147</v>
      </c>
      <c r="AS95" s="138">
        <f>I95*0.35</f>
        <v>73.5</v>
      </c>
      <c r="AT95" s="138">
        <v>0</v>
      </c>
      <c r="AU95" s="138">
        <f>I95*0.9</f>
        <v>189</v>
      </c>
      <c r="AV95" s="138">
        <f>I95*0.18</f>
        <v>37.799999999999997</v>
      </c>
      <c r="AW95" s="138">
        <f>I95*0.34</f>
        <v>71.400000000000006</v>
      </c>
      <c r="AX95" s="138">
        <f>I95*0.31</f>
        <v>65.099999999999994</v>
      </c>
      <c r="AY95" s="138">
        <v>170.06143767705382</v>
      </c>
      <c r="AZ95" s="138">
        <v>170.06143767705382</v>
      </c>
      <c r="BB95" s="28">
        <v>16.8</v>
      </c>
      <c r="BC95" s="28">
        <v>195.3</v>
      </c>
    </row>
    <row r="96" spans="1:55" ht="15" x14ac:dyDescent="0.25">
      <c r="A96" s="4">
        <v>40170920</v>
      </c>
      <c r="B96" t="s">
        <v>573</v>
      </c>
      <c r="C96" s="3">
        <v>300</v>
      </c>
      <c r="D96" s="109">
        <v>86335</v>
      </c>
      <c r="E96" s="138"/>
      <c r="F96" s="187"/>
      <c r="G96" s="187"/>
      <c r="H96" s="187"/>
      <c r="I96" s="85">
        <v>239</v>
      </c>
      <c r="J96" s="98">
        <f t="shared" si="1"/>
        <v>49.104000000000006</v>
      </c>
      <c r="K96" s="98">
        <v>44.64</v>
      </c>
      <c r="L96" s="106">
        <f>I96*0.1</f>
        <v>23.900000000000002</v>
      </c>
      <c r="M96" s="106">
        <f>I96*0.2</f>
        <v>47.800000000000004</v>
      </c>
      <c r="N96" s="106">
        <f>I96*0.08</f>
        <v>19.12</v>
      </c>
      <c r="O96" s="106">
        <v>19.12</v>
      </c>
      <c r="P96" s="106">
        <f>I96*0.12</f>
        <v>28.68</v>
      </c>
      <c r="Q96" s="106">
        <f>I96*0.17</f>
        <v>40.630000000000003</v>
      </c>
      <c r="R96" s="106">
        <f>I96*0.14</f>
        <v>33.46</v>
      </c>
      <c r="S96" s="106">
        <f>I96*0.18</f>
        <v>43.019999999999996</v>
      </c>
      <c r="T96" s="106">
        <f>I96*0.14</f>
        <v>33.46</v>
      </c>
      <c r="U96" s="106">
        <f>I96*0.15</f>
        <v>35.85</v>
      </c>
      <c r="V96" s="106">
        <f>I96*0.08</f>
        <v>19.12</v>
      </c>
      <c r="X96" s="106">
        <f>I96*0.16</f>
        <v>38.24</v>
      </c>
      <c r="Y96" s="106">
        <f>I96*0.1</f>
        <v>23.900000000000002</v>
      </c>
      <c r="Z96" s="106">
        <f>I96*0.08</f>
        <v>19.12</v>
      </c>
      <c r="AA96" s="106">
        <f>I96*0.11</f>
        <v>26.29</v>
      </c>
      <c r="AC96" s="7">
        <f>I96*0.22</f>
        <v>52.58</v>
      </c>
      <c r="AD96" s="7">
        <f>I96*0.3</f>
        <v>71.7</v>
      </c>
      <c r="AE96" s="7">
        <f>I96*0.05</f>
        <v>11.950000000000001</v>
      </c>
      <c r="AF96" s="7">
        <f>I96*0.245</f>
        <v>58.555</v>
      </c>
      <c r="AG96" s="7">
        <f>I96*0.2</f>
        <v>47.800000000000004</v>
      </c>
      <c r="AH96" s="7">
        <f>I96*0.23</f>
        <v>54.97</v>
      </c>
      <c r="AJ96" s="7">
        <f>I96*0.2</f>
        <v>47.800000000000004</v>
      </c>
      <c r="AK96" s="138">
        <v>181.37593984962405</v>
      </c>
      <c r="AL96" s="138">
        <v>192.04511278195488</v>
      </c>
      <c r="AM96" s="138">
        <v>198.44661654135339</v>
      </c>
      <c r="AN96" s="138">
        <f>I96*0.12</f>
        <v>28.68</v>
      </c>
      <c r="AO96" s="138">
        <f>I96*0.6</f>
        <v>143.4</v>
      </c>
      <c r="AP96" s="138">
        <f>I96*0.9</f>
        <v>215.1</v>
      </c>
      <c r="AQ96" s="138">
        <f>I96*0.93</f>
        <v>222.27</v>
      </c>
      <c r="AR96" s="138">
        <f>I96*0.7</f>
        <v>167.29999999999998</v>
      </c>
      <c r="AS96" s="138">
        <f>I96*0.35</f>
        <v>83.649999999999991</v>
      </c>
      <c r="AT96" s="138">
        <v>0</v>
      </c>
      <c r="AU96" s="138">
        <f>I96*0.9</f>
        <v>215.1</v>
      </c>
      <c r="AV96" s="138">
        <f>I96*0.18</f>
        <v>43.019999999999996</v>
      </c>
      <c r="AW96" s="138">
        <f>I96*0.34</f>
        <v>81.260000000000005</v>
      </c>
      <c r="AX96" s="138">
        <f>I96*0.31</f>
        <v>74.09</v>
      </c>
      <c r="AY96" s="138">
        <v>192.04511278195488</v>
      </c>
      <c r="AZ96" s="138">
        <v>192.04511278195488</v>
      </c>
      <c r="BB96" s="28">
        <v>19.12</v>
      </c>
      <c r="BC96" s="28">
        <v>222.27</v>
      </c>
    </row>
    <row r="97" spans="1:719" ht="15" x14ac:dyDescent="0.25">
      <c r="A97" s="4">
        <v>40172306</v>
      </c>
      <c r="B97" t="s">
        <v>572</v>
      </c>
      <c r="C97" s="3">
        <v>300</v>
      </c>
      <c r="D97" s="109">
        <v>87640</v>
      </c>
      <c r="E97" s="138"/>
      <c r="F97" s="187"/>
      <c r="G97" s="187"/>
      <c r="H97" s="187"/>
      <c r="I97" s="85">
        <v>157</v>
      </c>
      <c r="J97" s="98">
        <f t="shared" si="1"/>
        <v>28.952000000000002</v>
      </c>
      <c r="K97" s="98">
        <v>26.32</v>
      </c>
      <c r="L97" s="106">
        <f>I97*0.1</f>
        <v>15.700000000000001</v>
      </c>
      <c r="M97" s="106">
        <f>I97*0.2</f>
        <v>31.400000000000002</v>
      </c>
      <c r="N97" s="106">
        <f>I97*0.08</f>
        <v>12.56</v>
      </c>
      <c r="O97" s="106">
        <v>12.56</v>
      </c>
      <c r="P97" s="106">
        <f>I97*0.12</f>
        <v>18.84</v>
      </c>
      <c r="Q97" s="106">
        <f>I97*0.17</f>
        <v>26.69</v>
      </c>
      <c r="R97" s="106">
        <f>I97*0.14</f>
        <v>21.98</v>
      </c>
      <c r="S97" s="106">
        <f>I97*0.18</f>
        <v>28.259999999999998</v>
      </c>
      <c r="T97" s="106">
        <f>I97*0.14</f>
        <v>21.98</v>
      </c>
      <c r="U97" s="106">
        <f>I97*0.15</f>
        <v>23.55</v>
      </c>
      <c r="V97" s="106">
        <f>I97*0.08</f>
        <v>12.56</v>
      </c>
      <c r="X97" s="106">
        <f>I97*0.16</f>
        <v>25.12</v>
      </c>
      <c r="Y97" s="106">
        <f>I97*0.1</f>
        <v>15.700000000000001</v>
      </c>
      <c r="Z97" s="106">
        <f>I97*0.08</f>
        <v>12.56</v>
      </c>
      <c r="AA97" s="106">
        <f>I97*0.11</f>
        <v>17.27</v>
      </c>
      <c r="AC97" s="7">
        <f>I97*0.22</f>
        <v>34.54</v>
      </c>
      <c r="AD97" s="7">
        <f>I97*0.3</f>
        <v>47.1</v>
      </c>
      <c r="AE97" s="7">
        <f>I97*0.05</f>
        <v>7.8500000000000005</v>
      </c>
      <c r="AF97" s="7">
        <f>I97*0.245</f>
        <v>38.464999999999996</v>
      </c>
      <c r="AG97" s="7">
        <f>I97*0.2</f>
        <v>31.400000000000002</v>
      </c>
      <c r="AH97" s="7">
        <f>I97*0.23</f>
        <v>36.11</v>
      </c>
      <c r="AJ97" s="7">
        <f>I97*0.2</f>
        <v>31.400000000000002</v>
      </c>
      <c r="AK97" s="138">
        <v>103.17951541850219</v>
      </c>
      <c r="AL97" s="138">
        <v>109.24889867841409</v>
      </c>
      <c r="AM97" s="138">
        <v>112.89052863436125</v>
      </c>
      <c r="AN97" s="138">
        <f>I97*0.12</f>
        <v>18.84</v>
      </c>
      <c r="AO97" s="138">
        <f>I97*0.6</f>
        <v>94.2</v>
      </c>
      <c r="AP97" s="138">
        <f>I97*0.9</f>
        <v>141.30000000000001</v>
      </c>
      <c r="AQ97" s="138">
        <f>I97*0.93</f>
        <v>146.01000000000002</v>
      </c>
      <c r="AR97" s="138">
        <f>I97*0.7</f>
        <v>109.89999999999999</v>
      </c>
      <c r="AS97" s="138">
        <f>I97*0.35</f>
        <v>54.949999999999996</v>
      </c>
      <c r="AT97" s="138">
        <v>0</v>
      </c>
      <c r="AU97" s="138">
        <f>I97*0.9</f>
        <v>141.30000000000001</v>
      </c>
      <c r="AV97" s="138">
        <f>I97*0.18</f>
        <v>28.259999999999998</v>
      </c>
      <c r="AW97" s="138">
        <f>I97*0.34</f>
        <v>53.38</v>
      </c>
      <c r="AX97" s="138">
        <f>I97*0.31</f>
        <v>48.67</v>
      </c>
      <c r="AY97" s="138">
        <v>109.24889867841409</v>
      </c>
      <c r="AZ97" s="138">
        <v>109.24889867841409</v>
      </c>
      <c r="BB97" s="28">
        <v>12.56</v>
      </c>
      <c r="BC97" s="28">
        <v>146.01000000000002</v>
      </c>
    </row>
    <row r="98" spans="1:719" ht="15" x14ac:dyDescent="0.25">
      <c r="A98" s="4">
        <v>40172314</v>
      </c>
      <c r="B98" t="s">
        <v>571</v>
      </c>
      <c r="C98" s="3">
        <v>300</v>
      </c>
      <c r="D98" s="109">
        <v>87641</v>
      </c>
      <c r="E98" s="138"/>
      <c r="F98" s="187"/>
      <c r="G98" s="187"/>
      <c r="H98" s="187"/>
      <c r="I98" s="85">
        <v>132</v>
      </c>
      <c r="J98" s="98">
        <f t="shared" si="1"/>
        <v>28.952000000000002</v>
      </c>
      <c r="K98" s="98">
        <v>26.32</v>
      </c>
      <c r="L98" s="106">
        <f>I98*0.1</f>
        <v>13.200000000000001</v>
      </c>
      <c r="M98" s="106">
        <f>I98*0.2</f>
        <v>26.400000000000002</v>
      </c>
      <c r="N98" s="106">
        <f>I98*0.08</f>
        <v>10.56</v>
      </c>
      <c r="O98" s="106">
        <v>10.56</v>
      </c>
      <c r="P98" s="106">
        <f>I98*0.12</f>
        <v>15.84</v>
      </c>
      <c r="Q98" s="106">
        <f>I98*0.17</f>
        <v>22.44</v>
      </c>
      <c r="R98" s="106">
        <f>I98*0.14</f>
        <v>18.48</v>
      </c>
      <c r="S98" s="106">
        <f>I98*0.18</f>
        <v>23.759999999999998</v>
      </c>
      <c r="T98" s="106">
        <f>I98*0.14</f>
        <v>18.48</v>
      </c>
      <c r="U98" s="106">
        <f>I98*0.15</f>
        <v>19.8</v>
      </c>
      <c r="V98" s="106">
        <f>I98*0.08</f>
        <v>10.56</v>
      </c>
      <c r="X98" s="106">
        <f>I98*0.16</f>
        <v>21.12</v>
      </c>
      <c r="Y98" s="106">
        <f>I98*0.1</f>
        <v>13.200000000000001</v>
      </c>
      <c r="Z98" s="106">
        <f>I98*0.08</f>
        <v>10.56</v>
      </c>
      <c r="AA98" s="106">
        <f>I98*0.11</f>
        <v>14.52</v>
      </c>
      <c r="AC98" s="7">
        <f>I98*0.22</f>
        <v>29.04</v>
      </c>
      <c r="AD98" s="7">
        <f>I98*0.3</f>
        <v>39.6</v>
      </c>
      <c r="AE98" s="7">
        <f>I98*0.05</f>
        <v>6.6000000000000005</v>
      </c>
      <c r="AF98" s="7">
        <f>I98*0.245</f>
        <v>32.339999999999996</v>
      </c>
      <c r="AG98" s="7">
        <f>I98*0.2</f>
        <v>26.400000000000002</v>
      </c>
      <c r="AH98" s="7">
        <f>I98*0.23</f>
        <v>30.360000000000003</v>
      </c>
      <c r="AJ98" s="7">
        <f>I98*0.2</f>
        <v>26.400000000000002</v>
      </c>
      <c r="AK98" s="138">
        <v>87.071181462140984</v>
      </c>
      <c r="AL98" s="138">
        <v>92.193015665796352</v>
      </c>
      <c r="AM98" s="138">
        <v>95.266116187989567</v>
      </c>
      <c r="AN98" s="138">
        <f>I98*0.12</f>
        <v>15.84</v>
      </c>
      <c r="AO98" s="138">
        <f>I98*0.6</f>
        <v>79.2</v>
      </c>
      <c r="AP98" s="138">
        <f>I98*0.9</f>
        <v>118.8</v>
      </c>
      <c r="AQ98" s="138">
        <f>I98*0.93</f>
        <v>122.76</v>
      </c>
      <c r="AR98" s="138">
        <f>I98*0.7</f>
        <v>92.399999999999991</v>
      </c>
      <c r="AS98" s="138">
        <f>I98*0.35</f>
        <v>46.199999999999996</v>
      </c>
      <c r="AT98" s="138">
        <v>0</v>
      </c>
      <c r="AU98" s="138">
        <f>I98*0.9</f>
        <v>118.8</v>
      </c>
      <c r="AV98" s="138">
        <f>I98*0.18</f>
        <v>23.759999999999998</v>
      </c>
      <c r="AW98" s="138">
        <f>I98*0.34</f>
        <v>44.88</v>
      </c>
      <c r="AX98" s="138">
        <f>I98*0.31</f>
        <v>40.92</v>
      </c>
      <c r="AY98" s="138">
        <v>92.193015665796352</v>
      </c>
      <c r="AZ98" s="138">
        <v>92.193015665796352</v>
      </c>
      <c r="BB98" s="28">
        <v>10.56</v>
      </c>
      <c r="BC98" s="28">
        <v>122.76</v>
      </c>
    </row>
    <row r="99" spans="1:719" ht="15" collapsed="1" x14ac:dyDescent="0.25">
      <c r="A99" s="4">
        <v>40174245</v>
      </c>
      <c r="B99" s="3" t="s">
        <v>570</v>
      </c>
      <c r="C99" s="3">
        <v>300</v>
      </c>
      <c r="D99" s="109">
        <v>82784</v>
      </c>
      <c r="E99" s="138"/>
      <c r="F99" s="187"/>
      <c r="G99" s="187"/>
      <c r="H99" s="187"/>
      <c r="I99" s="85">
        <v>180</v>
      </c>
      <c r="J99" s="98">
        <f t="shared" si="1"/>
        <v>7.6780000000000008</v>
      </c>
      <c r="K99" s="98">
        <v>6.98</v>
      </c>
      <c r="L99" s="106">
        <f>I99*0.1</f>
        <v>18</v>
      </c>
      <c r="M99" s="106">
        <f>I99*0.2</f>
        <v>36</v>
      </c>
      <c r="N99" s="106">
        <f>I99*0.08</f>
        <v>14.4</v>
      </c>
      <c r="O99" s="106">
        <v>14.4</v>
      </c>
      <c r="P99" s="106">
        <f>I99*0.12</f>
        <v>21.599999999999998</v>
      </c>
      <c r="Q99" s="106">
        <f>I99*0.17</f>
        <v>30.6</v>
      </c>
      <c r="R99" s="106">
        <f>I99*0.14</f>
        <v>25.200000000000003</v>
      </c>
      <c r="S99" s="106">
        <f>I99*0.18</f>
        <v>32.4</v>
      </c>
      <c r="T99" s="106">
        <f>I99*0.14</f>
        <v>25.200000000000003</v>
      </c>
      <c r="U99" s="106">
        <f>I99*0.15</f>
        <v>27</v>
      </c>
      <c r="V99" s="106">
        <f>I99*0.08</f>
        <v>14.4</v>
      </c>
      <c r="X99" s="106">
        <f>I99*0.16</f>
        <v>28.8</v>
      </c>
      <c r="Y99" s="106">
        <f>I99*0.1</f>
        <v>18</v>
      </c>
      <c r="Z99" s="106">
        <f>I99*0.08</f>
        <v>14.4</v>
      </c>
      <c r="AA99" s="106">
        <f>I99*0.11</f>
        <v>19.8</v>
      </c>
      <c r="AC99" s="7">
        <f>I99*0.22</f>
        <v>39.6</v>
      </c>
      <c r="AD99" s="7">
        <f>I99*0.3</f>
        <v>54</v>
      </c>
      <c r="AE99" s="7">
        <f>I99*0.05</f>
        <v>9</v>
      </c>
      <c r="AF99" s="7">
        <f>I99*0.245</f>
        <v>44.1</v>
      </c>
      <c r="AG99" s="7">
        <f>I99*0.2</f>
        <v>36</v>
      </c>
      <c r="AH99" s="7">
        <f>I99*0.23</f>
        <v>41.4</v>
      </c>
      <c r="AJ99" s="7">
        <f>I99*0.2</f>
        <v>36</v>
      </c>
      <c r="AK99" s="138">
        <v>162.70292397660819</v>
      </c>
      <c r="AL99" s="138">
        <v>172.27368421052634</v>
      </c>
      <c r="AM99" s="138">
        <v>178.01614035087721</v>
      </c>
      <c r="AN99" s="138">
        <f>I99*0.12</f>
        <v>21.599999999999998</v>
      </c>
      <c r="AO99" s="138">
        <f>I99*0.6</f>
        <v>108</v>
      </c>
      <c r="AP99" s="138">
        <f>I99*0.9</f>
        <v>162</v>
      </c>
      <c r="AQ99" s="138">
        <f>I99*0.93</f>
        <v>167.4</v>
      </c>
      <c r="AR99" s="138">
        <f>I99*0.7</f>
        <v>125.99999999999999</v>
      </c>
      <c r="AS99" s="138">
        <f>I99*0.35</f>
        <v>62.999999999999993</v>
      </c>
      <c r="AT99" s="138">
        <v>0</v>
      </c>
      <c r="AU99" s="138">
        <f>I99*0.9</f>
        <v>162</v>
      </c>
      <c r="AV99" s="138">
        <f>I99*0.18</f>
        <v>32.4</v>
      </c>
      <c r="AW99" s="138">
        <f>I99*0.34</f>
        <v>61.2</v>
      </c>
      <c r="AX99" s="138">
        <f>I99*0.31</f>
        <v>55.8</v>
      </c>
      <c r="AY99" s="138">
        <v>172.27368421052634</v>
      </c>
      <c r="AZ99" s="138">
        <v>172.27368421052634</v>
      </c>
      <c r="BB99" s="28">
        <v>6.98</v>
      </c>
      <c r="BC99" s="28">
        <v>178.01614035087721</v>
      </c>
    </row>
    <row r="100" spans="1:719" hidden="1" outlineLevel="1" x14ac:dyDescent="0.2">
      <c r="A100"/>
      <c r="B100" s="36"/>
      <c r="C100" s="32"/>
      <c r="D100" s="111" t="s">
        <v>109</v>
      </c>
      <c r="E100" s="99" t="s">
        <v>5629</v>
      </c>
      <c r="F100" s="188"/>
      <c r="G100" s="188"/>
      <c r="H100" s="188"/>
      <c r="I100" s="87"/>
      <c r="J100" s="98">
        <f t="shared" si="1"/>
        <v>0</v>
      </c>
      <c r="K100" s="100"/>
      <c r="L100" s="106">
        <f>I100*0.1</f>
        <v>0</v>
      </c>
      <c r="M100" s="106">
        <f>I100*0.2</f>
        <v>0</v>
      </c>
      <c r="N100" s="106">
        <f>I100*0.08</f>
        <v>0</v>
      </c>
      <c r="O100" s="106">
        <v>0</v>
      </c>
      <c r="P100" s="106">
        <f>I100*0.12</f>
        <v>0</v>
      </c>
      <c r="Q100" s="106">
        <f>I100*0.17</f>
        <v>0</v>
      </c>
      <c r="R100" s="106">
        <f>I100*0.14</f>
        <v>0</v>
      </c>
      <c r="S100" s="106">
        <f>I100*0.18</f>
        <v>0</v>
      </c>
      <c r="T100" s="106">
        <f>I100*0.14</f>
        <v>0</v>
      </c>
      <c r="U100" s="106">
        <f>I100*0.15</f>
        <v>0</v>
      </c>
      <c r="V100" s="106">
        <f>I100*0.08</f>
        <v>0</v>
      </c>
      <c r="W100" s="139"/>
      <c r="X100" s="106">
        <f>I100*0.16</f>
        <v>0</v>
      </c>
      <c r="Y100" s="106">
        <f>I100*0.1</f>
        <v>0</v>
      </c>
      <c r="Z100" s="106">
        <f>I100*0.08</f>
        <v>0</v>
      </c>
      <c r="AA100" s="106">
        <f>I100*0.11</f>
        <v>0</v>
      </c>
      <c r="AB100" s="139"/>
      <c r="AC100" s="7">
        <f>I100*0.22</f>
        <v>0</v>
      </c>
      <c r="AD100" s="7">
        <f>I100*0.3</f>
        <v>0</v>
      </c>
      <c r="AE100" s="7">
        <f>I100*0.05</f>
        <v>0</v>
      </c>
      <c r="AF100" s="7">
        <f>I100*0.245</f>
        <v>0</v>
      </c>
      <c r="AG100" s="7">
        <f>I100*0.2</f>
        <v>0</v>
      </c>
      <c r="AH100" s="7">
        <f>I100*0.23</f>
        <v>0</v>
      </c>
      <c r="AI100" s="139"/>
      <c r="AJ100" s="7">
        <f>I100*0.2</f>
        <v>0</v>
      </c>
      <c r="AK100" s="139"/>
      <c r="AL100" s="139"/>
      <c r="AM100" s="139"/>
      <c r="AN100" s="139">
        <f>I100*0.12</f>
        <v>0</v>
      </c>
      <c r="AO100" s="139">
        <f>I100*0.6</f>
        <v>0</v>
      </c>
      <c r="AP100" s="139">
        <f>I100*0.9</f>
        <v>0</v>
      </c>
      <c r="AQ100" s="139">
        <f>I100*0.93</f>
        <v>0</v>
      </c>
      <c r="AR100" s="139">
        <f>I100*0.7</f>
        <v>0</v>
      </c>
      <c r="AS100" s="139">
        <f>I100*0.35</f>
        <v>0</v>
      </c>
      <c r="AT100" s="139"/>
      <c r="AU100" s="139">
        <f>I100*0.9</f>
        <v>0</v>
      </c>
      <c r="AV100" s="139">
        <f>I100*0.18</f>
        <v>0</v>
      </c>
      <c r="AW100" s="139">
        <f>I100*0.34</f>
        <v>0</v>
      </c>
      <c r="AX100" s="139">
        <f>I100*0.31</f>
        <v>0</v>
      </c>
      <c r="AY100" s="139"/>
      <c r="AZ100" s="139"/>
      <c r="BB100" s="28">
        <v>0</v>
      </c>
      <c r="BC100" s="28">
        <v>0</v>
      </c>
    </row>
    <row r="101" spans="1:719" hidden="1" outlineLevel="1" x14ac:dyDescent="0.2">
      <c r="A101"/>
      <c r="B101" s="37" t="s">
        <v>293</v>
      </c>
      <c r="C101" s="9"/>
      <c r="D101" s="114">
        <v>87635</v>
      </c>
      <c r="E101" s="101">
        <v>1</v>
      </c>
      <c r="F101" s="191"/>
      <c r="G101" s="191"/>
      <c r="H101" s="191"/>
      <c r="I101" s="80">
        <v>176.5</v>
      </c>
      <c r="J101" s="98">
        <f t="shared" si="1"/>
        <v>77</v>
      </c>
      <c r="K101" s="102">
        <v>70</v>
      </c>
      <c r="L101" s="106">
        <f>I101*0.1</f>
        <v>17.650000000000002</v>
      </c>
      <c r="M101" s="106">
        <f>I101*0.2</f>
        <v>35.300000000000004</v>
      </c>
      <c r="N101" s="106">
        <f>I101*0.08</f>
        <v>14.120000000000001</v>
      </c>
      <c r="O101" s="106">
        <v>14.120000000000001</v>
      </c>
      <c r="P101" s="106">
        <f>I101*0.12</f>
        <v>21.18</v>
      </c>
      <c r="Q101" s="106">
        <f>I101*0.17</f>
        <v>30.005000000000003</v>
      </c>
      <c r="R101" s="106">
        <f>I101*0.14</f>
        <v>24.71</v>
      </c>
      <c r="S101" s="106">
        <f>I101*0.18</f>
        <v>31.77</v>
      </c>
      <c r="T101" s="106">
        <f>I101*0.14</f>
        <v>24.71</v>
      </c>
      <c r="U101" s="106">
        <f>I101*0.15</f>
        <v>26.474999999999998</v>
      </c>
      <c r="V101" s="106">
        <f>I101*0.08</f>
        <v>14.120000000000001</v>
      </c>
      <c r="W101" s="140"/>
      <c r="X101" s="106">
        <f>I101*0.16</f>
        <v>28.240000000000002</v>
      </c>
      <c r="Y101" s="106">
        <f>I101*0.1</f>
        <v>17.650000000000002</v>
      </c>
      <c r="Z101" s="106">
        <f>I101*0.08</f>
        <v>14.120000000000001</v>
      </c>
      <c r="AA101" s="106">
        <f>I101*0.11</f>
        <v>19.414999999999999</v>
      </c>
      <c r="AB101" s="140"/>
      <c r="AC101" s="7">
        <f>I101*0.22</f>
        <v>38.83</v>
      </c>
      <c r="AD101" s="7">
        <f>I101*0.3</f>
        <v>52.949999999999996</v>
      </c>
      <c r="AE101" s="7">
        <f>I101*0.05</f>
        <v>8.8250000000000011</v>
      </c>
      <c r="AF101" s="7">
        <f>I101*0.245</f>
        <v>43.2425</v>
      </c>
      <c r="AG101" s="7">
        <f>I101*0.2</f>
        <v>35.300000000000004</v>
      </c>
      <c r="AH101" s="7">
        <f>I101*0.23</f>
        <v>40.594999999999999</v>
      </c>
      <c r="AI101" s="140"/>
      <c r="AJ101" s="7">
        <f>I101*0.2</f>
        <v>35.300000000000004</v>
      </c>
      <c r="AK101" s="140">
        <v>48.1111421875</v>
      </c>
      <c r="AL101" s="140">
        <v>50.941209375000007</v>
      </c>
      <c r="AM101" s="140">
        <v>52.639249687500005</v>
      </c>
      <c r="AN101" s="140">
        <f>I101*0.12</f>
        <v>21.18</v>
      </c>
      <c r="AO101" s="140">
        <f>I101*0.6</f>
        <v>105.89999999999999</v>
      </c>
      <c r="AP101" s="140">
        <f>I101*0.9</f>
        <v>158.85</v>
      </c>
      <c r="AQ101" s="140">
        <f>I101*0.93</f>
        <v>164.14500000000001</v>
      </c>
      <c r="AR101" s="140">
        <f>I101*0.7</f>
        <v>123.55</v>
      </c>
      <c r="AS101" s="140">
        <f>I101*0.35</f>
        <v>61.774999999999999</v>
      </c>
      <c r="AT101" s="140">
        <v>0</v>
      </c>
      <c r="AU101" s="140">
        <f>I101*0.9</f>
        <v>158.85</v>
      </c>
      <c r="AV101" s="140">
        <f>I101*0.18</f>
        <v>31.77</v>
      </c>
      <c r="AW101" s="140">
        <f>I101*0.34</f>
        <v>60.010000000000005</v>
      </c>
      <c r="AX101" s="140">
        <f>I101*0.31</f>
        <v>54.714999999999996</v>
      </c>
      <c r="AY101" s="140">
        <v>50.941209375000007</v>
      </c>
      <c r="AZ101" s="140">
        <v>50.941209375000007</v>
      </c>
      <c r="BB101" s="28">
        <v>14.120000000000001</v>
      </c>
      <c r="BC101" s="28">
        <v>164.14500000000001</v>
      </c>
    </row>
    <row r="102" spans="1:719" hidden="1" outlineLevel="1" x14ac:dyDescent="0.2">
      <c r="A102"/>
      <c r="B102" s="37" t="s">
        <v>294</v>
      </c>
      <c r="C102" s="9"/>
      <c r="D102" s="114" t="s">
        <v>41</v>
      </c>
      <c r="E102" s="101">
        <v>1</v>
      </c>
      <c r="F102" s="191"/>
      <c r="G102" s="191"/>
      <c r="H102" s="191"/>
      <c r="I102" s="80">
        <v>55.25</v>
      </c>
      <c r="J102" s="98" t="e">
        <f t="shared" si="1"/>
        <v>#N/A</v>
      </c>
      <c r="K102" s="102" t="e">
        <v>#N/A</v>
      </c>
      <c r="L102" s="106">
        <f>I102*0.1</f>
        <v>5.5250000000000004</v>
      </c>
      <c r="M102" s="106">
        <f>I102*0.2</f>
        <v>11.05</v>
      </c>
      <c r="N102" s="106">
        <f>I102*0.08</f>
        <v>4.42</v>
      </c>
      <c r="O102" s="106">
        <v>4.42</v>
      </c>
      <c r="P102" s="106">
        <f>I102*0.12</f>
        <v>6.63</v>
      </c>
      <c r="Q102" s="106">
        <f>I102*0.17</f>
        <v>9.3925000000000001</v>
      </c>
      <c r="R102" s="106">
        <f>I102*0.14</f>
        <v>7.7350000000000003</v>
      </c>
      <c r="S102" s="106">
        <f>I102*0.18</f>
        <v>9.9450000000000003</v>
      </c>
      <c r="T102" s="106">
        <f>I102*0.14</f>
        <v>7.7350000000000003</v>
      </c>
      <c r="U102" s="106">
        <f>I102*0.15</f>
        <v>8.2874999999999996</v>
      </c>
      <c r="V102" s="106">
        <f>I102*0.08</f>
        <v>4.42</v>
      </c>
      <c r="W102" s="140"/>
      <c r="X102" s="106">
        <f>I102*0.16</f>
        <v>8.84</v>
      </c>
      <c r="Y102" s="106">
        <f>I102*0.1</f>
        <v>5.5250000000000004</v>
      </c>
      <c r="Z102" s="106">
        <f>I102*0.08</f>
        <v>4.42</v>
      </c>
      <c r="AA102" s="106">
        <f>I102*0.11</f>
        <v>6.0774999999999997</v>
      </c>
      <c r="AB102" s="140"/>
      <c r="AC102" s="7">
        <f>I102*0.22</f>
        <v>12.154999999999999</v>
      </c>
      <c r="AD102" s="7">
        <f>I102*0.3</f>
        <v>16.574999999999999</v>
      </c>
      <c r="AE102" s="7">
        <f>I102*0.05</f>
        <v>2.7625000000000002</v>
      </c>
      <c r="AF102" s="7">
        <f>I102*0.245</f>
        <v>13.536249999999999</v>
      </c>
      <c r="AG102" s="7">
        <f>I102*0.2</f>
        <v>11.05</v>
      </c>
      <c r="AH102" s="7">
        <f>I102*0.23</f>
        <v>12.707500000000001</v>
      </c>
      <c r="AI102" s="140"/>
      <c r="AJ102" s="7">
        <f>I102*0.2</f>
        <v>11.05</v>
      </c>
      <c r="AK102" s="140">
        <v>45.594660194174757</v>
      </c>
      <c r="AL102" s="140">
        <v>48.276699029126213</v>
      </c>
      <c r="AM102" s="140">
        <v>49.885922330097088</v>
      </c>
      <c r="AN102" s="140">
        <f>I102*0.12</f>
        <v>6.63</v>
      </c>
      <c r="AO102" s="140">
        <f>I102*0.6</f>
        <v>33.15</v>
      </c>
      <c r="AP102" s="140">
        <f>I102*0.9</f>
        <v>49.725000000000001</v>
      </c>
      <c r="AQ102" s="140">
        <f>I102*0.93</f>
        <v>51.3825</v>
      </c>
      <c r="AR102" s="140">
        <f>I102*0.7</f>
        <v>38.674999999999997</v>
      </c>
      <c r="AS102" s="140">
        <f>I102*0.35</f>
        <v>19.337499999999999</v>
      </c>
      <c r="AT102" s="140">
        <v>7.0468654646324538</v>
      </c>
      <c r="AU102" s="140">
        <f>I102*0.9</f>
        <v>49.725000000000001</v>
      </c>
      <c r="AV102" s="140">
        <f>I102*0.18</f>
        <v>9.9450000000000003</v>
      </c>
      <c r="AW102" s="140">
        <f>I102*0.34</f>
        <v>18.785</v>
      </c>
      <c r="AX102" s="140">
        <f>I102*0.31</f>
        <v>17.127500000000001</v>
      </c>
      <c r="AY102" s="140">
        <v>48.276699029126213</v>
      </c>
      <c r="AZ102" s="140">
        <v>48.276699029126213</v>
      </c>
      <c r="BB102" s="28">
        <v>4.42</v>
      </c>
      <c r="BC102" s="28">
        <v>51.3825</v>
      </c>
    </row>
    <row r="103" spans="1:719" ht="15.75" collapsed="1" thickBot="1" x14ac:dyDescent="0.3">
      <c r="A103" s="17">
        <v>40164287</v>
      </c>
      <c r="B103" s="38" t="s">
        <v>293</v>
      </c>
      <c r="C103" s="39">
        <v>306</v>
      </c>
      <c r="D103" s="113">
        <v>87635</v>
      </c>
      <c r="E103" s="103" t="s">
        <v>5630</v>
      </c>
      <c r="F103" s="190"/>
      <c r="G103" s="190"/>
      <c r="H103" s="190"/>
      <c r="I103" s="89">
        <v>231.75</v>
      </c>
      <c r="J103" s="98">
        <f t="shared" si="1"/>
        <v>77</v>
      </c>
      <c r="K103" s="100">
        <v>70</v>
      </c>
      <c r="L103" s="106">
        <f>I103*0.1</f>
        <v>23.175000000000001</v>
      </c>
      <c r="M103" s="106">
        <f>I103*0.2</f>
        <v>46.35</v>
      </c>
      <c r="N103" s="106">
        <f>I103*0.08</f>
        <v>18.54</v>
      </c>
      <c r="O103" s="106">
        <v>18.54</v>
      </c>
      <c r="P103" s="106">
        <f>I103*0.12</f>
        <v>27.81</v>
      </c>
      <c r="Q103" s="106">
        <f>I103*0.17</f>
        <v>39.397500000000001</v>
      </c>
      <c r="R103" s="106">
        <f>I103*0.14</f>
        <v>32.445</v>
      </c>
      <c r="S103" s="106">
        <f>I103*0.18</f>
        <v>41.714999999999996</v>
      </c>
      <c r="T103" s="106">
        <f>I103*0.14</f>
        <v>32.445</v>
      </c>
      <c r="U103" s="106">
        <f>I103*0.15</f>
        <v>34.762499999999996</v>
      </c>
      <c r="V103" s="106">
        <f>I103*0.08</f>
        <v>18.54</v>
      </c>
      <c r="W103" s="139"/>
      <c r="X103" s="106">
        <f>I103*0.16</f>
        <v>37.08</v>
      </c>
      <c r="Y103" s="106">
        <f>I103*0.1</f>
        <v>23.175000000000001</v>
      </c>
      <c r="Z103" s="106">
        <f>I103*0.08</f>
        <v>18.54</v>
      </c>
      <c r="AA103" s="106">
        <f>I103*0.11</f>
        <v>25.4925</v>
      </c>
      <c r="AB103" s="139"/>
      <c r="AC103" s="7">
        <f>I103*0.22</f>
        <v>50.984999999999999</v>
      </c>
      <c r="AD103" s="7">
        <f>I103*0.3</f>
        <v>69.524999999999991</v>
      </c>
      <c r="AE103" s="7">
        <f>I103*0.05</f>
        <v>11.5875</v>
      </c>
      <c r="AF103" s="7">
        <f>I103*0.245</f>
        <v>56.778750000000002</v>
      </c>
      <c r="AG103" s="7">
        <f>I103*0.2</f>
        <v>46.35</v>
      </c>
      <c r="AH103" s="7">
        <f>I103*0.23</f>
        <v>53.302500000000002</v>
      </c>
      <c r="AI103" s="139"/>
      <c r="AJ103" s="7">
        <f>I103*0.2</f>
        <v>46.35</v>
      </c>
      <c r="AK103" s="139">
        <v>131.02201653196178</v>
      </c>
      <c r="AL103" s="139">
        <v>138.72919397501838</v>
      </c>
      <c r="AM103" s="139">
        <v>143.35350044085232</v>
      </c>
      <c r="AN103" s="139">
        <f>I103*0.12</f>
        <v>27.81</v>
      </c>
      <c r="AO103" s="139">
        <f>I103*0.6</f>
        <v>139.04999999999998</v>
      </c>
      <c r="AP103" s="139">
        <f>I103*0.9</f>
        <v>208.57500000000002</v>
      </c>
      <c r="AQ103" s="139">
        <f>I103*0.93</f>
        <v>215.5275</v>
      </c>
      <c r="AR103" s="139">
        <f>I103*0.7</f>
        <v>162.22499999999999</v>
      </c>
      <c r="AS103" s="139">
        <f>I103*0.35</f>
        <v>81.112499999999997</v>
      </c>
      <c r="AT103" s="139">
        <v>0</v>
      </c>
      <c r="AU103" s="139">
        <f>I103*0.9</f>
        <v>208.57500000000002</v>
      </c>
      <c r="AV103" s="139">
        <f>I103*0.18</f>
        <v>41.714999999999996</v>
      </c>
      <c r="AW103" s="139">
        <f>I103*0.34</f>
        <v>78.795000000000002</v>
      </c>
      <c r="AX103" s="139">
        <f>I103*0.31</f>
        <v>71.842500000000001</v>
      </c>
      <c r="AY103" s="139">
        <v>138.72919397501838</v>
      </c>
      <c r="AZ103" s="139">
        <v>138.72919397501838</v>
      </c>
      <c r="BB103" s="28">
        <v>18.54</v>
      </c>
      <c r="BC103" s="28">
        <v>215.5275</v>
      </c>
    </row>
    <row r="104" spans="1:719" ht="15" x14ac:dyDescent="0.25">
      <c r="A104" s="4">
        <v>40164238</v>
      </c>
      <c r="B104" s="3" t="s">
        <v>569</v>
      </c>
      <c r="C104" s="3">
        <v>310</v>
      </c>
      <c r="D104" s="109" t="s">
        <v>44</v>
      </c>
      <c r="E104" s="138"/>
      <c r="F104" s="187"/>
      <c r="G104" s="187"/>
      <c r="H104" s="187"/>
      <c r="I104" s="85">
        <v>160</v>
      </c>
      <c r="J104" s="98">
        <f t="shared" si="1"/>
        <v>21.857000000000003</v>
      </c>
      <c r="K104" s="98">
        <v>19.87</v>
      </c>
      <c r="L104" s="106">
        <f>I104*0.1</f>
        <v>16</v>
      </c>
      <c r="M104" s="106">
        <f>I104*0.2</f>
        <v>32</v>
      </c>
      <c r="N104" s="106">
        <f>I104*0.08</f>
        <v>12.8</v>
      </c>
      <c r="O104" s="106">
        <v>12.8</v>
      </c>
      <c r="P104" s="106">
        <f>I104*0.12</f>
        <v>19.2</v>
      </c>
      <c r="Q104" s="106">
        <f>I104*0.17</f>
        <v>27.200000000000003</v>
      </c>
      <c r="R104" s="106">
        <f>I104*0.14</f>
        <v>22.400000000000002</v>
      </c>
      <c r="S104" s="106">
        <f>I104*0.18</f>
        <v>28.799999999999997</v>
      </c>
      <c r="T104" s="106">
        <f>I104*0.14</f>
        <v>22.400000000000002</v>
      </c>
      <c r="U104" s="106">
        <f>I104*0.15</f>
        <v>24</v>
      </c>
      <c r="V104" s="106">
        <f>I104*0.08</f>
        <v>12.8</v>
      </c>
      <c r="X104" s="106">
        <f>I104*0.16</f>
        <v>25.6</v>
      </c>
      <c r="Y104" s="106">
        <f>I104*0.1</f>
        <v>16</v>
      </c>
      <c r="Z104" s="106">
        <f>I104*0.08</f>
        <v>12.8</v>
      </c>
      <c r="AA104" s="106">
        <f>I104*0.11</f>
        <v>17.600000000000001</v>
      </c>
      <c r="AC104" s="7">
        <f>I104*0.22</f>
        <v>35.200000000000003</v>
      </c>
      <c r="AD104" s="7">
        <f>I104*0.3</f>
        <v>48</v>
      </c>
      <c r="AE104" s="7">
        <f>I104*0.05</f>
        <v>8</v>
      </c>
      <c r="AF104" s="7">
        <f>I104*0.245</f>
        <v>39.200000000000003</v>
      </c>
      <c r="AG104" s="7">
        <f>I104*0.2</f>
        <v>32</v>
      </c>
      <c r="AH104" s="7">
        <f>I104*0.23</f>
        <v>36.800000000000004</v>
      </c>
      <c r="AJ104" s="7">
        <f>I104*0.2</f>
        <v>32</v>
      </c>
      <c r="AK104" s="138">
        <v>107.95558315789472</v>
      </c>
      <c r="AL104" s="138">
        <v>114.30591157894737</v>
      </c>
      <c r="AM104" s="138">
        <v>118.11610863157894</v>
      </c>
      <c r="AN104" s="138">
        <f>I104*0.12</f>
        <v>19.2</v>
      </c>
      <c r="AO104" s="138">
        <f>I104*0.6</f>
        <v>96</v>
      </c>
      <c r="AP104" s="138">
        <f>I104*0.9</f>
        <v>144</v>
      </c>
      <c r="AQ104" s="138">
        <f>I104*0.93</f>
        <v>148.80000000000001</v>
      </c>
      <c r="AR104" s="138">
        <f>I104*0.7</f>
        <v>112</v>
      </c>
      <c r="AS104" s="138">
        <f>I104*0.35</f>
        <v>56</v>
      </c>
      <c r="AT104" s="138">
        <v>0</v>
      </c>
      <c r="AU104" s="138">
        <f>I104*0.9</f>
        <v>144</v>
      </c>
      <c r="AV104" s="138">
        <f>I104*0.18</f>
        <v>28.799999999999997</v>
      </c>
      <c r="AW104" s="138">
        <f>I104*0.34</f>
        <v>54.400000000000006</v>
      </c>
      <c r="AX104" s="138">
        <f>I104*0.31</f>
        <v>49.6</v>
      </c>
      <c r="AY104" s="138">
        <v>114.30591157894737</v>
      </c>
      <c r="AZ104" s="138">
        <v>114.30591157894737</v>
      </c>
      <c r="BB104" s="28">
        <v>12.8</v>
      </c>
      <c r="BC104" s="28">
        <v>148.80000000000001</v>
      </c>
    </row>
    <row r="105" spans="1:719" x14ac:dyDescent="0.2">
      <c r="A105">
        <v>40181562</v>
      </c>
      <c r="B105" s="3" t="s">
        <v>657</v>
      </c>
      <c r="C105" s="3">
        <v>311</v>
      </c>
      <c r="D105" s="4">
        <v>88142</v>
      </c>
      <c r="E105" s="138"/>
      <c r="F105" s="141"/>
      <c r="G105" s="141"/>
      <c r="H105" s="141"/>
      <c r="I105" s="7">
        <v>82.25</v>
      </c>
      <c r="J105" s="98">
        <f t="shared" si="1"/>
        <v>16.72</v>
      </c>
      <c r="K105" s="98">
        <v>15.2</v>
      </c>
      <c r="L105" s="106">
        <f>I105*0.1</f>
        <v>8.2249999999999996</v>
      </c>
      <c r="M105" s="106">
        <f>I105*0.2</f>
        <v>16.45</v>
      </c>
      <c r="N105" s="106">
        <f>I105*0.08</f>
        <v>6.58</v>
      </c>
      <c r="O105" s="106">
        <v>6.58</v>
      </c>
      <c r="P105" s="106">
        <f>I105*0.12</f>
        <v>9.8699999999999992</v>
      </c>
      <c r="Q105" s="106">
        <f>I105*0.17</f>
        <v>13.982500000000002</v>
      </c>
      <c r="R105" s="106">
        <f>I105*0.14</f>
        <v>11.515000000000001</v>
      </c>
      <c r="S105" s="106">
        <f>I105*0.18</f>
        <v>14.805</v>
      </c>
      <c r="T105" s="106">
        <f>I105*0.14</f>
        <v>11.515000000000001</v>
      </c>
      <c r="U105" s="106">
        <f>I105*0.15</f>
        <v>12.3375</v>
      </c>
      <c r="V105" s="106">
        <f>I105*0.08</f>
        <v>6.58</v>
      </c>
      <c r="X105" s="106">
        <f>I105*0.16</f>
        <v>13.16</v>
      </c>
      <c r="Y105" s="106">
        <f>I105*0.1</f>
        <v>8.2249999999999996</v>
      </c>
      <c r="Z105" s="106">
        <f>I105*0.08</f>
        <v>6.58</v>
      </c>
      <c r="AA105" s="106">
        <f>I105*0.11</f>
        <v>9.0474999999999994</v>
      </c>
      <c r="AC105" s="7">
        <f>I105*0.22</f>
        <v>18.094999999999999</v>
      </c>
      <c r="AD105" s="7">
        <f>I105*0.3</f>
        <v>24.675000000000001</v>
      </c>
      <c r="AE105" s="7">
        <f>I105*0.05</f>
        <v>4.1124999999999998</v>
      </c>
      <c r="AF105" s="7">
        <f>I105*0.245</f>
        <v>20.151250000000001</v>
      </c>
      <c r="AG105" s="7">
        <f>I105*0.2</f>
        <v>16.45</v>
      </c>
      <c r="AH105" s="7">
        <f>I105*0.23</f>
        <v>18.9175</v>
      </c>
      <c r="AJ105" s="7">
        <f>I105*0.2</f>
        <v>16.45</v>
      </c>
      <c r="AK105" s="138">
        <v>69.912499999999994</v>
      </c>
      <c r="AL105" s="138">
        <v>74.025000000000006</v>
      </c>
      <c r="AM105" s="138">
        <v>76.492500000000007</v>
      </c>
      <c r="AN105" s="138">
        <f>I105*0.12</f>
        <v>9.8699999999999992</v>
      </c>
      <c r="AO105" s="138">
        <f>I105*0.6</f>
        <v>49.35</v>
      </c>
      <c r="AP105" s="138">
        <f>I105*0.9</f>
        <v>74.025000000000006</v>
      </c>
      <c r="AQ105" s="138">
        <f>I105*0.93</f>
        <v>76.492500000000007</v>
      </c>
      <c r="AR105" s="138">
        <f>I105*0.7</f>
        <v>57.574999999999996</v>
      </c>
      <c r="AS105" s="138">
        <f>I105*0.35</f>
        <v>28.787499999999998</v>
      </c>
      <c r="AT105" s="138">
        <v>0</v>
      </c>
      <c r="AU105" s="138">
        <f>I105*0.9</f>
        <v>74.025000000000006</v>
      </c>
      <c r="AV105" s="138">
        <f>I105*0.18</f>
        <v>14.805</v>
      </c>
      <c r="AW105" s="138">
        <f>I105*0.34</f>
        <v>27.965000000000003</v>
      </c>
      <c r="AX105" s="138">
        <f>I105*0.31</f>
        <v>25.497499999999999</v>
      </c>
      <c r="AY105" s="138">
        <v>74.025000000000006</v>
      </c>
      <c r="AZ105" s="138">
        <v>74.025000000000006</v>
      </c>
      <c r="BB105" s="28">
        <v>6.58</v>
      </c>
      <c r="BC105" s="28">
        <v>76.492500000000007</v>
      </c>
    </row>
    <row r="106" spans="1:719" s="42" customFormat="1" x14ac:dyDescent="0.2">
      <c r="C106" s="43"/>
      <c r="D106" s="115"/>
      <c r="E106" s="81"/>
      <c r="F106" s="141"/>
      <c r="G106" s="141"/>
      <c r="H106" s="141"/>
      <c r="I106" s="81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>
        <f>I106*0.2</f>
        <v>0</v>
      </c>
      <c r="AK106" s="95"/>
      <c r="AL106" s="95"/>
      <c r="AM106" s="95"/>
      <c r="AN106" s="95">
        <f>I106*0.12</f>
        <v>0</v>
      </c>
      <c r="AO106" s="95">
        <f>I106*0.6</f>
        <v>0</v>
      </c>
      <c r="AP106" s="95">
        <f>I106*0.9</f>
        <v>0</v>
      </c>
      <c r="AQ106" s="95">
        <f>I106*0.93</f>
        <v>0</v>
      </c>
      <c r="AR106" s="95">
        <f>I106*0.7</f>
        <v>0</v>
      </c>
      <c r="AS106" s="95">
        <f>I106*0.35</f>
        <v>0</v>
      </c>
      <c r="AT106" s="95"/>
      <c r="AU106" s="95">
        <f>I106*0.9</f>
        <v>0</v>
      </c>
      <c r="AV106" s="95">
        <f>I106*0.18</f>
        <v>0</v>
      </c>
      <c r="AW106" s="95">
        <f>I106*0.34</f>
        <v>0</v>
      </c>
      <c r="AX106" s="95">
        <f>I106*0.31</f>
        <v>0</v>
      </c>
      <c r="AY106" s="95"/>
      <c r="AZ106" s="95"/>
      <c r="BA106" s="95"/>
      <c r="BB106" s="95"/>
      <c r="BC106" s="95"/>
      <c r="BD106" s="169"/>
      <c r="BE106" s="209"/>
      <c r="BF106" s="209"/>
      <c r="BG106" s="209"/>
      <c r="BH106" s="209"/>
      <c r="BI106" s="209"/>
      <c r="BJ106" s="209"/>
      <c r="BK106" s="209"/>
      <c r="BL106" s="209"/>
      <c r="BM106" s="209"/>
      <c r="BN106" s="209"/>
      <c r="BO106" s="209"/>
      <c r="BP106" s="209"/>
      <c r="BQ106" s="209"/>
      <c r="BR106" s="209"/>
      <c r="BS106" s="209"/>
      <c r="BT106" s="209"/>
      <c r="BU106" s="209"/>
      <c r="BV106" s="209"/>
      <c r="BW106" s="209"/>
      <c r="BX106" s="209"/>
      <c r="BY106" s="209"/>
      <c r="BZ106" s="209"/>
      <c r="CA106" s="209"/>
      <c r="CB106" s="209"/>
      <c r="CC106" s="209"/>
      <c r="CD106" s="209"/>
      <c r="CE106" s="209"/>
      <c r="CF106" s="209"/>
      <c r="CG106" s="209"/>
      <c r="CH106" s="209"/>
      <c r="CI106" s="209"/>
      <c r="CJ106" s="209"/>
      <c r="CK106" s="209"/>
      <c r="CL106" s="209"/>
      <c r="CM106" s="209"/>
      <c r="CN106" s="209"/>
      <c r="CO106" s="209"/>
      <c r="CP106" s="209"/>
      <c r="CQ106" s="209"/>
      <c r="CR106" s="209"/>
      <c r="CS106" s="209"/>
      <c r="CT106" s="209"/>
      <c r="CU106" s="209"/>
      <c r="CV106" s="209"/>
      <c r="CW106" s="209"/>
      <c r="CX106" s="209"/>
      <c r="CY106" s="209"/>
      <c r="CZ106" s="209"/>
      <c r="DA106" s="209"/>
      <c r="DB106" s="209"/>
      <c r="DC106" s="209"/>
      <c r="DD106" s="209"/>
      <c r="DE106" s="209"/>
      <c r="DF106" s="209"/>
      <c r="DG106" s="209"/>
      <c r="DH106" s="209"/>
      <c r="DI106" s="209"/>
      <c r="DJ106" s="209"/>
      <c r="DK106" s="209"/>
      <c r="DL106" s="209"/>
      <c r="DM106" s="209"/>
      <c r="DN106" s="209"/>
      <c r="DO106" s="209"/>
      <c r="DP106" s="209"/>
      <c r="DQ106" s="209"/>
      <c r="DR106" s="209"/>
      <c r="DS106" s="209"/>
      <c r="DT106" s="209"/>
      <c r="DU106" s="209"/>
      <c r="DV106" s="209"/>
      <c r="DW106" s="209"/>
      <c r="DX106" s="209"/>
      <c r="DY106" s="209"/>
      <c r="DZ106" s="209"/>
      <c r="EA106" s="209"/>
      <c r="EB106" s="209"/>
      <c r="EC106" s="209"/>
      <c r="ED106" s="209"/>
      <c r="EE106" s="209"/>
      <c r="EF106" s="209"/>
      <c r="EG106" s="209"/>
      <c r="EH106" s="209"/>
      <c r="EI106" s="209"/>
      <c r="EJ106" s="209"/>
      <c r="EK106" s="209"/>
      <c r="EL106" s="209"/>
      <c r="EM106" s="209"/>
      <c r="EN106" s="209"/>
      <c r="EO106" s="209"/>
      <c r="EP106" s="209"/>
      <c r="EQ106" s="209"/>
      <c r="ER106" s="209"/>
      <c r="ES106" s="209"/>
      <c r="ET106" s="209"/>
      <c r="EU106" s="209"/>
      <c r="EV106" s="209"/>
      <c r="EW106" s="209"/>
      <c r="EX106" s="209"/>
      <c r="EY106" s="209"/>
      <c r="EZ106" s="209"/>
      <c r="FA106" s="209"/>
      <c r="FB106" s="209"/>
      <c r="FC106" s="209"/>
      <c r="FD106" s="209"/>
      <c r="FE106" s="209"/>
      <c r="FF106" s="209"/>
      <c r="FG106" s="209"/>
      <c r="FH106" s="209"/>
      <c r="FI106" s="209"/>
      <c r="FJ106" s="209"/>
      <c r="FK106" s="209"/>
      <c r="FL106" s="209"/>
      <c r="FM106" s="209"/>
      <c r="FN106" s="209"/>
      <c r="FO106" s="209"/>
      <c r="FP106" s="209"/>
      <c r="FQ106" s="209"/>
      <c r="FR106" s="209"/>
      <c r="FS106" s="209"/>
      <c r="FT106" s="209"/>
      <c r="FU106" s="209"/>
      <c r="FV106" s="209"/>
      <c r="FW106" s="209"/>
      <c r="FX106" s="209"/>
      <c r="FY106" s="209"/>
      <c r="FZ106" s="209"/>
      <c r="GA106" s="209"/>
      <c r="GB106" s="209"/>
      <c r="GC106" s="209"/>
      <c r="GD106" s="209"/>
      <c r="GE106" s="209"/>
      <c r="GF106" s="209"/>
      <c r="GG106" s="209"/>
      <c r="GH106" s="209"/>
      <c r="GI106" s="209"/>
      <c r="GJ106" s="209"/>
      <c r="GK106" s="209"/>
      <c r="GL106" s="209"/>
      <c r="GM106" s="209"/>
      <c r="GN106" s="209"/>
      <c r="GO106" s="209"/>
      <c r="GP106" s="209"/>
      <c r="GQ106" s="209"/>
      <c r="GR106" s="209"/>
      <c r="GS106" s="209"/>
      <c r="GT106" s="209"/>
      <c r="GU106" s="209"/>
      <c r="GV106" s="209"/>
      <c r="GW106" s="209"/>
      <c r="GX106" s="209"/>
      <c r="GY106" s="209"/>
      <c r="GZ106" s="209"/>
      <c r="HA106" s="209"/>
      <c r="HB106" s="209"/>
      <c r="HC106" s="209"/>
      <c r="HD106" s="209"/>
      <c r="HE106" s="209"/>
      <c r="HF106" s="209"/>
      <c r="HG106" s="209"/>
      <c r="HH106" s="209"/>
      <c r="HI106" s="209"/>
      <c r="HJ106" s="209"/>
      <c r="HK106" s="209"/>
      <c r="HL106" s="209"/>
      <c r="HM106" s="209"/>
      <c r="HN106" s="209"/>
      <c r="HO106" s="209"/>
      <c r="HP106" s="209"/>
      <c r="HQ106" s="209"/>
      <c r="HR106" s="209"/>
      <c r="HS106" s="209"/>
      <c r="HT106" s="209"/>
      <c r="HU106" s="209"/>
      <c r="HV106" s="209"/>
      <c r="HW106" s="209"/>
      <c r="HX106" s="209"/>
      <c r="HY106" s="209"/>
      <c r="HZ106" s="209"/>
      <c r="IA106" s="209"/>
      <c r="IB106" s="209"/>
      <c r="IC106" s="209"/>
      <c r="ID106" s="209"/>
      <c r="IE106" s="209"/>
      <c r="IF106" s="209"/>
      <c r="IG106" s="209"/>
      <c r="IH106" s="209"/>
      <c r="II106" s="209"/>
      <c r="IJ106" s="209"/>
      <c r="IK106" s="209"/>
      <c r="IL106" s="209"/>
      <c r="IM106" s="209"/>
      <c r="IN106" s="209"/>
      <c r="IO106" s="209"/>
      <c r="IP106" s="209"/>
      <c r="IQ106" s="209"/>
      <c r="IR106" s="209"/>
      <c r="IS106" s="209"/>
      <c r="IT106" s="209"/>
      <c r="IU106" s="209"/>
      <c r="IV106" s="209"/>
      <c r="IW106" s="209"/>
      <c r="IX106" s="209"/>
      <c r="IY106" s="209"/>
      <c r="IZ106" s="209"/>
      <c r="JA106" s="209"/>
      <c r="JB106" s="209"/>
      <c r="JC106" s="209"/>
      <c r="JD106" s="209"/>
      <c r="JE106" s="209"/>
      <c r="JF106" s="209"/>
      <c r="JG106" s="209"/>
      <c r="JH106" s="209"/>
      <c r="JI106" s="209"/>
      <c r="JJ106" s="209"/>
      <c r="JK106" s="209"/>
      <c r="JL106" s="209"/>
      <c r="JM106" s="209"/>
      <c r="JN106" s="209"/>
      <c r="JO106" s="209"/>
      <c r="JP106" s="209"/>
      <c r="JQ106" s="209"/>
      <c r="JR106" s="209"/>
      <c r="JS106" s="209"/>
      <c r="JT106" s="209"/>
      <c r="JU106" s="209"/>
      <c r="JV106" s="209"/>
      <c r="JW106" s="209"/>
      <c r="JX106" s="209"/>
      <c r="JY106" s="209"/>
      <c r="JZ106" s="209"/>
      <c r="KA106" s="209"/>
      <c r="KB106" s="209"/>
      <c r="KC106" s="209"/>
      <c r="KD106" s="209"/>
      <c r="KE106" s="209"/>
      <c r="KF106" s="209"/>
      <c r="KG106" s="209"/>
      <c r="KH106" s="209"/>
      <c r="KI106" s="209"/>
      <c r="KJ106" s="209"/>
      <c r="KK106" s="209"/>
      <c r="KL106" s="209"/>
      <c r="KM106" s="209"/>
      <c r="KN106" s="209"/>
      <c r="KO106" s="209"/>
      <c r="KP106" s="209"/>
      <c r="KQ106" s="209"/>
      <c r="KR106" s="209"/>
      <c r="KS106" s="209"/>
      <c r="KT106" s="209"/>
      <c r="KU106" s="209"/>
      <c r="KV106" s="209"/>
      <c r="KW106" s="209"/>
      <c r="KX106" s="209"/>
      <c r="KY106" s="209"/>
      <c r="KZ106" s="209"/>
      <c r="LA106" s="209"/>
      <c r="LB106" s="209"/>
      <c r="LC106" s="209"/>
      <c r="LD106" s="209"/>
      <c r="LE106" s="209"/>
      <c r="LF106" s="209"/>
      <c r="LG106" s="209"/>
      <c r="LH106" s="209"/>
      <c r="LI106" s="209"/>
      <c r="LJ106" s="209"/>
      <c r="LK106" s="209"/>
      <c r="LL106" s="209"/>
      <c r="LM106" s="209"/>
      <c r="LN106" s="209"/>
      <c r="LO106" s="209"/>
      <c r="LP106" s="209"/>
      <c r="LQ106" s="209"/>
      <c r="LR106" s="209"/>
      <c r="LS106" s="209"/>
      <c r="LT106" s="209"/>
      <c r="LU106" s="209"/>
      <c r="LV106" s="209"/>
      <c r="LW106" s="209"/>
      <c r="LX106" s="209"/>
      <c r="LY106" s="209"/>
      <c r="LZ106" s="209"/>
      <c r="MA106" s="209"/>
      <c r="MB106" s="209"/>
      <c r="MC106" s="209"/>
      <c r="MD106" s="209"/>
      <c r="ME106" s="209"/>
      <c r="MF106" s="209"/>
      <c r="MG106" s="209"/>
      <c r="MH106" s="209"/>
      <c r="MI106" s="209"/>
      <c r="MJ106" s="209"/>
      <c r="MK106" s="209"/>
      <c r="ML106" s="209"/>
      <c r="MM106" s="209"/>
      <c r="MN106" s="209"/>
      <c r="MO106" s="209"/>
      <c r="MP106" s="209"/>
      <c r="MQ106" s="209"/>
      <c r="MR106" s="209"/>
      <c r="MS106" s="209"/>
      <c r="MT106" s="209"/>
      <c r="MU106" s="209"/>
      <c r="MV106" s="209"/>
      <c r="MW106" s="209"/>
      <c r="MX106" s="209"/>
      <c r="MY106" s="209"/>
      <c r="MZ106" s="209"/>
      <c r="NA106" s="209"/>
      <c r="NB106" s="209"/>
      <c r="NC106" s="209"/>
      <c r="ND106" s="209"/>
      <c r="NE106" s="209"/>
      <c r="NF106" s="209"/>
      <c r="NG106" s="209"/>
      <c r="NH106" s="209"/>
      <c r="NI106" s="209"/>
      <c r="NJ106" s="209"/>
      <c r="NK106" s="209"/>
      <c r="NL106" s="209"/>
      <c r="NM106" s="209"/>
      <c r="NN106" s="209"/>
      <c r="NO106" s="209"/>
      <c r="NP106" s="209"/>
      <c r="NQ106" s="209"/>
      <c r="NR106" s="209"/>
      <c r="NS106" s="209"/>
      <c r="NT106" s="209"/>
      <c r="NU106" s="209"/>
      <c r="NV106" s="209"/>
      <c r="NW106" s="209"/>
      <c r="NX106" s="209"/>
      <c r="NY106" s="209"/>
      <c r="NZ106" s="209"/>
      <c r="OA106" s="209"/>
      <c r="OB106" s="209"/>
      <c r="OC106" s="209"/>
      <c r="OD106" s="209"/>
      <c r="OE106" s="209"/>
      <c r="OF106" s="209"/>
      <c r="OG106" s="209"/>
      <c r="OH106" s="209"/>
      <c r="OI106" s="209"/>
      <c r="OJ106" s="209"/>
      <c r="OK106" s="209"/>
      <c r="OL106" s="209"/>
      <c r="OM106" s="209"/>
      <c r="ON106" s="209"/>
      <c r="OO106" s="209"/>
      <c r="OP106" s="209"/>
      <c r="OQ106" s="209"/>
      <c r="OR106" s="209"/>
      <c r="OS106" s="209"/>
      <c r="OT106" s="209"/>
      <c r="OU106" s="209"/>
      <c r="OV106" s="209"/>
      <c r="OW106" s="209"/>
      <c r="OX106" s="209"/>
      <c r="OY106" s="209"/>
      <c r="OZ106" s="209"/>
      <c r="PA106" s="209"/>
      <c r="PB106" s="209"/>
      <c r="PC106" s="209"/>
      <c r="PD106" s="209"/>
      <c r="PE106" s="209"/>
      <c r="PF106" s="209"/>
      <c r="PG106" s="209"/>
      <c r="PH106" s="209"/>
      <c r="PI106" s="209"/>
      <c r="PJ106" s="209"/>
      <c r="PK106" s="209"/>
      <c r="PL106" s="209"/>
      <c r="PM106" s="209"/>
      <c r="PN106" s="209"/>
      <c r="PO106" s="209"/>
      <c r="PP106" s="209"/>
      <c r="PQ106" s="209"/>
      <c r="PR106" s="209"/>
      <c r="PS106" s="209"/>
      <c r="PT106" s="209"/>
      <c r="PU106" s="209"/>
      <c r="PV106" s="209"/>
      <c r="PW106" s="209"/>
      <c r="PX106" s="209"/>
      <c r="PY106" s="209"/>
      <c r="PZ106" s="209"/>
      <c r="QA106" s="209"/>
      <c r="QB106" s="209"/>
      <c r="QC106" s="209"/>
      <c r="QD106" s="209"/>
      <c r="QE106" s="209"/>
      <c r="QF106" s="209"/>
      <c r="QG106" s="209"/>
      <c r="QH106" s="209"/>
      <c r="QI106" s="209"/>
      <c r="QJ106" s="209"/>
      <c r="QK106" s="209"/>
      <c r="QL106" s="209"/>
      <c r="QM106" s="209"/>
      <c r="QN106" s="209"/>
      <c r="QO106" s="209"/>
      <c r="QP106" s="209"/>
      <c r="QQ106" s="209"/>
      <c r="QR106" s="209"/>
      <c r="QS106" s="209"/>
      <c r="QT106" s="209"/>
      <c r="QU106" s="209"/>
      <c r="QV106" s="209"/>
      <c r="QW106" s="209"/>
      <c r="QX106" s="209"/>
      <c r="QY106" s="209"/>
      <c r="QZ106" s="209"/>
      <c r="RA106" s="209"/>
      <c r="RB106" s="209"/>
      <c r="RC106" s="209"/>
      <c r="RD106" s="209"/>
      <c r="RE106" s="209"/>
      <c r="RF106" s="209"/>
      <c r="RG106" s="209"/>
      <c r="RH106" s="209"/>
      <c r="RI106" s="209"/>
      <c r="RJ106" s="209"/>
      <c r="RK106" s="209"/>
      <c r="RL106" s="209"/>
      <c r="RM106" s="209"/>
      <c r="RN106" s="209"/>
      <c r="RO106" s="209"/>
      <c r="RP106" s="209"/>
      <c r="RQ106" s="209"/>
      <c r="RR106" s="209"/>
      <c r="RS106" s="209"/>
      <c r="RT106" s="209"/>
      <c r="RU106" s="209"/>
      <c r="RV106" s="209"/>
      <c r="RW106" s="209"/>
      <c r="RX106" s="209"/>
      <c r="RY106" s="209"/>
      <c r="RZ106" s="209"/>
      <c r="SA106" s="209"/>
      <c r="SB106" s="209"/>
      <c r="SC106" s="209"/>
      <c r="SD106" s="209"/>
      <c r="SE106" s="209"/>
      <c r="SF106" s="209"/>
      <c r="SG106" s="209"/>
      <c r="SH106" s="209"/>
      <c r="SI106" s="209"/>
      <c r="SJ106" s="209"/>
      <c r="SK106" s="209"/>
      <c r="SL106" s="209"/>
      <c r="SM106" s="209"/>
      <c r="SN106" s="209"/>
      <c r="SO106" s="209"/>
      <c r="SP106" s="209"/>
      <c r="SQ106" s="209"/>
      <c r="SR106" s="209"/>
      <c r="SS106" s="209"/>
      <c r="ST106" s="209"/>
      <c r="SU106" s="209"/>
      <c r="SV106" s="209"/>
      <c r="SW106" s="209"/>
      <c r="SX106" s="209"/>
      <c r="SY106" s="209"/>
      <c r="SZ106" s="209"/>
      <c r="TA106" s="209"/>
      <c r="TB106" s="209"/>
      <c r="TC106" s="209"/>
      <c r="TD106" s="209"/>
      <c r="TE106" s="209"/>
      <c r="TF106" s="209"/>
      <c r="TG106" s="209"/>
      <c r="TH106" s="209"/>
      <c r="TI106" s="209"/>
      <c r="TJ106" s="209"/>
      <c r="TK106" s="209"/>
      <c r="TL106" s="209"/>
      <c r="TM106" s="209"/>
      <c r="TN106" s="209"/>
      <c r="TO106" s="209"/>
      <c r="TP106" s="209"/>
      <c r="TQ106" s="209"/>
      <c r="TR106" s="209"/>
      <c r="TS106" s="209"/>
      <c r="TT106" s="209"/>
      <c r="TU106" s="209"/>
      <c r="TV106" s="209"/>
      <c r="TW106" s="209"/>
      <c r="TX106" s="209"/>
      <c r="TY106" s="209"/>
      <c r="TZ106" s="209"/>
      <c r="UA106" s="209"/>
      <c r="UB106" s="209"/>
      <c r="UC106" s="209"/>
      <c r="UD106" s="209"/>
      <c r="UE106" s="209"/>
      <c r="UF106" s="209"/>
      <c r="UG106" s="209"/>
      <c r="UH106" s="209"/>
      <c r="UI106" s="209"/>
      <c r="UJ106" s="209"/>
      <c r="UK106" s="209"/>
      <c r="UL106" s="209"/>
      <c r="UM106" s="209"/>
      <c r="UN106" s="209"/>
      <c r="UO106" s="209"/>
      <c r="UP106" s="209"/>
      <c r="UQ106" s="209"/>
      <c r="UR106" s="209"/>
      <c r="US106" s="209"/>
      <c r="UT106" s="209"/>
      <c r="UU106" s="209"/>
      <c r="UV106" s="209"/>
      <c r="UW106" s="209"/>
      <c r="UX106" s="209"/>
      <c r="UY106" s="209"/>
      <c r="UZ106" s="209"/>
      <c r="VA106" s="209"/>
      <c r="VB106" s="209"/>
      <c r="VC106" s="209"/>
      <c r="VD106" s="209"/>
      <c r="VE106" s="209"/>
      <c r="VF106" s="209"/>
      <c r="VG106" s="209"/>
      <c r="VH106" s="209"/>
      <c r="VI106" s="209"/>
      <c r="VJ106" s="209"/>
      <c r="VK106" s="209"/>
      <c r="VL106" s="209"/>
      <c r="VM106" s="209"/>
      <c r="VN106" s="209"/>
      <c r="VO106" s="209"/>
      <c r="VP106" s="209"/>
      <c r="VQ106" s="209"/>
      <c r="VR106" s="209"/>
      <c r="VS106" s="209"/>
      <c r="VT106" s="209"/>
      <c r="VU106" s="209"/>
      <c r="VV106" s="209"/>
      <c r="VW106" s="209"/>
      <c r="VX106" s="209"/>
      <c r="VY106" s="209"/>
      <c r="VZ106" s="209"/>
      <c r="WA106" s="209"/>
      <c r="WB106" s="209"/>
      <c r="WC106" s="209"/>
      <c r="WD106" s="209"/>
      <c r="WE106" s="209"/>
      <c r="WF106" s="209"/>
      <c r="WG106" s="209"/>
      <c r="WH106" s="209"/>
      <c r="WI106" s="209"/>
      <c r="WJ106" s="209"/>
      <c r="WK106" s="209"/>
      <c r="WL106" s="209"/>
      <c r="WM106" s="209"/>
      <c r="WN106" s="209"/>
      <c r="WO106" s="209"/>
      <c r="WP106" s="209"/>
      <c r="WQ106" s="209"/>
      <c r="WR106" s="209"/>
      <c r="WS106" s="209"/>
      <c r="WT106" s="209"/>
      <c r="WU106" s="209"/>
      <c r="WV106" s="209"/>
      <c r="WW106" s="209"/>
      <c r="WX106" s="209"/>
      <c r="WY106" s="209"/>
      <c r="WZ106" s="209"/>
      <c r="XA106" s="209"/>
      <c r="XB106" s="209"/>
      <c r="XC106" s="209"/>
      <c r="XD106" s="209"/>
      <c r="XE106" s="209"/>
      <c r="XF106" s="209"/>
      <c r="XG106" s="209"/>
      <c r="XH106" s="209"/>
      <c r="XI106" s="209"/>
      <c r="XJ106" s="209"/>
      <c r="XK106" s="209"/>
      <c r="XL106" s="209"/>
      <c r="XM106" s="209"/>
      <c r="XN106" s="209"/>
      <c r="XO106" s="209"/>
      <c r="XP106" s="209"/>
      <c r="XQ106" s="209"/>
      <c r="XR106" s="209"/>
      <c r="XS106" s="209"/>
      <c r="XT106" s="209"/>
      <c r="XU106" s="209"/>
      <c r="XV106" s="209"/>
      <c r="XW106" s="209"/>
      <c r="XX106" s="209"/>
      <c r="XY106" s="209"/>
      <c r="XZ106" s="209"/>
      <c r="YA106" s="209"/>
      <c r="YB106" s="209"/>
      <c r="YC106" s="209"/>
      <c r="YD106" s="209"/>
      <c r="YE106" s="209"/>
      <c r="YF106" s="209"/>
      <c r="YG106" s="209"/>
      <c r="YH106" s="209"/>
      <c r="YI106" s="209"/>
      <c r="YJ106" s="209"/>
      <c r="YK106" s="209"/>
      <c r="YL106" s="209"/>
      <c r="YM106" s="209"/>
      <c r="YN106" s="209"/>
      <c r="YO106" s="209"/>
      <c r="YP106" s="209"/>
      <c r="YQ106" s="209"/>
      <c r="YR106" s="209"/>
      <c r="YS106" s="209"/>
      <c r="YT106" s="209"/>
      <c r="YU106" s="209"/>
      <c r="YV106" s="209"/>
      <c r="YW106" s="209"/>
      <c r="YX106" s="209"/>
      <c r="YY106" s="209"/>
      <c r="YZ106" s="209"/>
      <c r="ZA106" s="209"/>
      <c r="ZB106" s="209"/>
      <c r="ZC106" s="209"/>
      <c r="ZD106" s="209"/>
      <c r="ZE106" s="209"/>
      <c r="ZF106" s="209"/>
      <c r="ZG106" s="209"/>
      <c r="ZH106" s="209"/>
      <c r="ZI106" s="209"/>
      <c r="ZJ106" s="209"/>
      <c r="ZK106" s="209"/>
      <c r="ZL106" s="209"/>
      <c r="ZM106" s="209"/>
      <c r="ZN106" s="209"/>
      <c r="ZO106" s="209"/>
      <c r="ZP106" s="209"/>
      <c r="ZQ106" s="209"/>
      <c r="ZR106" s="209"/>
      <c r="ZS106" s="209"/>
      <c r="ZT106" s="209"/>
      <c r="ZU106" s="209"/>
      <c r="ZV106" s="209"/>
      <c r="ZW106" s="209"/>
      <c r="ZX106" s="209"/>
      <c r="ZY106" s="209"/>
      <c r="ZZ106" s="209"/>
      <c r="AAA106" s="209"/>
      <c r="AAB106" s="209"/>
      <c r="AAC106" s="209"/>
      <c r="AAD106" s="209"/>
      <c r="AAE106" s="209"/>
      <c r="AAF106" s="209"/>
      <c r="AAG106" s="209"/>
      <c r="AAH106" s="209"/>
      <c r="AAI106" s="209"/>
      <c r="AAJ106" s="209"/>
      <c r="AAK106" s="209"/>
      <c r="AAL106" s="209"/>
      <c r="AAM106" s="209"/>
      <c r="AAN106" s="209"/>
      <c r="AAO106" s="209"/>
      <c r="AAP106" s="209"/>
      <c r="AAQ106" s="209"/>
    </row>
    <row r="107" spans="1:719" ht="15" x14ac:dyDescent="0.25">
      <c r="A107" s="4">
        <v>40472136</v>
      </c>
      <c r="B107" s="3" t="s">
        <v>554</v>
      </c>
      <c r="C107" s="3">
        <v>320</v>
      </c>
      <c r="D107" s="109">
        <v>72100</v>
      </c>
      <c r="E107" s="138"/>
      <c r="F107" s="187"/>
      <c r="G107" s="187"/>
      <c r="H107" s="187"/>
      <c r="I107" s="85">
        <v>710</v>
      </c>
      <c r="J107" s="98">
        <f t="shared" si="1"/>
        <v>121.41932770000001</v>
      </c>
      <c r="K107" s="98">
        <v>110.381207</v>
      </c>
      <c r="L107" s="106">
        <f>I107*0.1</f>
        <v>71</v>
      </c>
      <c r="M107" s="106">
        <f>I107*0.2</f>
        <v>142</v>
      </c>
      <c r="N107" s="106">
        <f>I107*0.08</f>
        <v>56.800000000000004</v>
      </c>
      <c r="O107" s="106">
        <v>56.800000000000004</v>
      </c>
      <c r="P107" s="106">
        <f>I107*0.12</f>
        <v>85.2</v>
      </c>
      <c r="Q107" s="106">
        <f>I107*0.17</f>
        <v>120.7</v>
      </c>
      <c r="R107" s="106">
        <f>I107*0.14</f>
        <v>99.4</v>
      </c>
      <c r="S107" s="106">
        <f>I107*0.18</f>
        <v>127.8</v>
      </c>
      <c r="T107" s="106">
        <f>I107*0.14</f>
        <v>99.4</v>
      </c>
      <c r="U107" s="106">
        <f>I107*0.15</f>
        <v>106.5</v>
      </c>
      <c r="V107" s="106">
        <f>I107*0.08</f>
        <v>56.800000000000004</v>
      </c>
      <c r="X107" s="106">
        <f>I107*0.16</f>
        <v>113.60000000000001</v>
      </c>
      <c r="Y107" s="106">
        <f>I107*0.1</f>
        <v>71</v>
      </c>
      <c r="Z107" s="106">
        <f>I107*0.08</f>
        <v>56.800000000000004</v>
      </c>
      <c r="AA107" s="106">
        <f>I107*0.11</f>
        <v>78.099999999999994</v>
      </c>
      <c r="AC107" s="7">
        <f>I107*0.22</f>
        <v>156.19999999999999</v>
      </c>
      <c r="AD107" s="7">
        <f>I107*0.3</f>
        <v>213</v>
      </c>
      <c r="AE107" s="148" t="s">
        <v>93</v>
      </c>
      <c r="AF107" s="7">
        <f>I107*0.245</f>
        <v>173.95</v>
      </c>
      <c r="AG107" s="7">
        <f>I107*0.2</f>
        <v>142</v>
      </c>
      <c r="AH107" s="7">
        <f>I107*0.23</f>
        <v>163.30000000000001</v>
      </c>
      <c r="AJ107" s="7">
        <f>I107*0.2</f>
        <v>142</v>
      </c>
      <c r="AK107" s="138">
        <v>541.12489999999991</v>
      </c>
      <c r="AL107" s="138">
        <v>572.95577647058826</v>
      </c>
      <c r="AM107" s="138">
        <v>592.05430235294114</v>
      </c>
      <c r="AN107" s="138">
        <f>I107*0.12</f>
        <v>85.2</v>
      </c>
      <c r="AO107" s="138">
        <f>I107*0.6</f>
        <v>426</v>
      </c>
      <c r="AP107" s="138">
        <f>I107*0.9</f>
        <v>639</v>
      </c>
      <c r="AQ107" s="138">
        <f>I107*0.93</f>
        <v>660.30000000000007</v>
      </c>
      <c r="AR107" s="138">
        <f>I107*0.7</f>
        <v>496.99999999999994</v>
      </c>
      <c r="AS107" s="138">
        <f>I107*0.35</f>
        <v>248.49999999999997</v>
      </c>
      <c r="AT107" s="138">
        <v>123.52346218487395</v>
      </c>
      <c r="AU107" s="138">
        <f>I107*0.9</f>
        <v>639</v>
      </c>
      <c r="AV107" s="138">
        <f>I107*0.18</f>
        <v>127.8</v>
      </c>
      <c r="AW107" s="138">
        <f>I107*0.34</f>
        <v>241.4</v>
      </c>
      <c r="AX107" s="138">
        <f>I107*0.31</f>
        <v>220.1</v>
      </c>
      <c r="AY107" s="138">
        <v>572.95577647058826</v>
      </c>
      <c r="AZ107" s="138">
        <v>572.95577647058826</v>
      </c>
      <c r="BB107" s="28">
        <v>56.800000000000004</v>
      </c>
      <c r="BC107" s="28">
        <v>660.30000000000007</v>
      </c>
    </row>
    <row r="108" spans="1:719" ht="15" x14ac:dyDescent="0.25">
      <c r="A108" s="4">
        <v>40472615</v>
      </c>
      <c r="B108" s="3" t="s">
        <v>553</v>
      </c>
      <c r="C108" s="3">
        <v>320</v>
      </c>
      <c r="D108" s="109">
        <v>73030</v>
      </c>
      <c r="E108" s="138"/>
      <c r="F108" s="187"/>
      <c r="G108" s="187"/>
      <c r="H108" s="187"/>
      <c r="I108" s="85">
        <v>587</v>
      </c>
      <c r="J108" s="98">
        <f t="shared" si="1"/>
        <v>53.075000000000003</v>
      </c>
      <c r="K108" s="98">
        <v>48.25</v>
      </c>
      <c r="L108" s="106">
        <f>I108*0.1</f>
        <v>58.7</v>
      </c>
      <c r="M108" s="106">
        <f>I108*0.2</f>
        <v>117.4</v>
      </c>
      <c r="N108" s="106">
        <f>I108*0.2</f>
        <v>117.4</v>
      </c>
      <c r="O108" s="106">
        <v>117.4</v>
      </c>
      <c r="P108" s="106">
        <f>I108*0.12</f>
        <v>70.44</v>
      </c>
      <c r="Q108" s="106">
        <f>I108*0.17</f>
        <v>99.79</v>
      </c>
      <c r="R108" s="106">
        <f>I108*0.14</f>
        <v>82.18</v>
      </c>
      <c r="S108" s="106">
        <f>I108*0.18</f>
        <v>105.66</v>
      </c>
      <c r="T108" s="106">
        <f>I108*0.14</f>
        <v>82.18</v>
      </c>
      <c r="U108" s="106">
        <f>I108*0.15</f>
        <v>88.05</v>
      </c>
      <c r="V108" s="106">
        <f>I108*0.08</f>
        <v>46.96</v>
      </c>
      <c r="X108" s="106">
        <f>I108*0.16</f>
        <v>93.92</v>
      </c>
      <c r="Y108" s="106">
        <f>I108*0.1</f>
        <v>58.7</v>
      </c>
      <c r="Z108" s="106">
        <f>I108*0.08</f>
        <v>46.96</v>
      </c>
      <c r="AA108" s="106">
        <f>I108*0.11</f>
        <v>64.570000000000007</v>
      </c>
      <c r="AC108" s="7">
        <f>I108*0.22</f>
        <v>129.14000000000001</v>
      </c>
      <c r="AD108" s="7">
        <f>I108*0.3</f>
        <v>176.1</v>
      </c>
      <c r="AE108" s="148" t="s">
        <v>93</v>
      </c>
      <c r="AF108" s="7">
        <f>I108*0.245</f>
        <v>143.815</v>
      </c>
      <c r="AG108" s="7">
        <f>I108*0.2</f>
        <v>117.4</v>
      </c>
      <c r="AH108" s="7">
        <f>I108*0.23</f>
        <v>135.01000000000002</v>
      </c>
      <c r="AJ108" s="7">
        <f>I108*0.2</f>
        <v>117.4</v>
      </c>
      <c r="AK108" s="138">
        <v>465.73951220703128</v>
      </c>
      <c r="AL108" s="138">
        <v>493.1359541015625</v>
      </c>
      <c r="AM108" s="138">
        <v>509.57381923828132</v>
      </c>
      <c r="AN108" s="138">
        <f>I108*0.12</f>
        <v>70.44</v>
      </c>
      <c r="AO108" s="138">
        <f>I108*0.6</f>
        <v>352.2</v>
      </c>
      <c r="AP108" s="138">
        <f>I108*0.9</f>
        <v>528.30000000000007</v>
      </c>
      <c r="AQ108" s="138">
        <f>I108*0.93</f>
        <v>545.91000000000008</v>
      </c>
      <c r="AR108" s="138">
        <f>I108*0.7</f>
        <v>410.9</v>
      </c>
      <c r="AS108" s="138">
        <f>I108*0.35</f>
        <v>205.45</v>
      </c>
      <c r="AT108" s="138">
        <v>87.993642578125005</v>
      </c>
      <c r="AU108" s="138">
        <f>I108*0.9</f>
        <v>528.30000000000007</v>
      </c>
      <c r="AV108" s="138">
        <f>I108*0.18</f>
        <v>105.66</v>
      </c>
      <c r="AW108" s="138">
        <f>I108*0.34</f>
        <v>199.58</v>
      </c>
      <c r="AX108" s="138">
        <f>I108*0.31</f>
        <v>181.97</v>
      </c>
      <c r="AY108" s="138">
        <v>493.1359541015625</v>
      </c>
      <c r="AZ108" s="138">
        <v>493.1359541015625</v>
      </c>
      <c r="BB108" s="28">
        <v>46.96</v>
      </c>
      <c r="BC108" s="28">
        <v>545.91000000000008</v>
      </c>
    </row>
    <row r="109" spans="1:719" x14ac:dyDescent="0.2">
      <c r="A109">
        <v>40473365</v>
      </c>
      <c r="B109" s="3" t="s">
        <v>658</v>
      </c>
      <c r="C109" s="3">
        <v>320</v>
      </c>
      <c r="D109" s="4">
        <v>74220</v>
      </c>
      <c r="E109" s="138"/>
      <c r="F109" s="141"/>
      <c r="G109" s="141"/>
      <c r="H109" s="141"/>
      <c r="I109" s="7">
        <v>819</v>
      </c>
      <c r="J109" s="98">
        <f t="shared" si="1"/>
        <v>155.10000000000002</v>
      </c>
      <c r="K109" s="98">
        <v>141</v>
      </c>
      <c r="L109" s="106">
        <f>I109*0.1</f>
        <v>81.900000000000006</v>
      </c>
      <c r="M109" s="106">
        <f>I109*0.2</f>
        <v>163.80000000000001</v>
      </c>
      <c r="N109" s="106">
        <f>I109*0.2</f>
        <v>163.80000000000001</v>
      </c>
      <c r="O109" s="106">
        <v>163.80000000000001</v>
      </c>
      <c r="P109" s="106">
        <f>I109*0.12</f>
        <v>98.28</v>
      </c>
      <c r="Q109" s="106">
        <f>I109*0.17</f>
        <v>139.23000000000002</v>
      </c>
      <c r="R109" s="106">
        <f>I109*0.14</f>
        <v>114.66000000000001</v>
      </c>
      <c r="S109" s="106">
        <f>I109*0.18</f>
        <v>147.41999999999999</v>
      </c>
      <c r="T109" s="106">
        <f>I109*0.14</f>
        <v>114.66000000000001</v>
      </c>
      <c r="U109" s="106">
        <f>I109*0.15</f>
        <v>122.85</v>
      </c>
      <c r="V109" s="106">
        <f>I109*0.08</f>
        <v>65.52</v>
      </c>
      <c r="X109" s="106">
        <f>I109*0.16</f>
        <v>131.04</v>
      </c>
      <c r="Y109" s="106">
        <f>I109*0.1</f>
        <v>81.900000000000006</v>
      </c>
      <c r="Z109" s="106">
        <f>I109*0.08</f>
        <v>65.52</v>
      </c>
      <c r="AA109" s="106">
        <f>I109*0.11</f>
        <v>90.09</v>
      </c>
      <c r="AC109" s="7">
        <f>I109*0.22</f>
        <v>180.18</v>
      </c>
      <c r="AD109" s="7">
        <f>I109*0.3</f>
        <v>245.7</v>
      </c>
      <c r="AE109" s="148" t="s">
        <v>93</v>
      </c>
      <c r="AF109" s="7">
        <f>I109*0.245</f>
        <v>200.655</v>
      </c>
      <c r="AG109" s="7">
        <f>I109*0.2</f>
        <v>163.80000000000001</v>
      </c>
      <c r="AH109" s="7">
        <f>I109*0.23</f>
        <v>188.37</v>
      </c>
      <c r="AJ109" s="7">
        <f>I109*0.2</f>
        <v>163.80000000000001</v>
      </c>
      <c r="AK109" s="138">
        <v>649.48813878193903</v>
      </c>
      <c r="AL109" s="138">
        <v>687.69332341617087</v>
      </c>
      <c r="AM109" s="138">
        <v>710.61643419670986</v>
      </c>
      <c r="AN109" s="138">
        <f>I109*0.12</f>
        <v>98.28</v>
      </c>
      <c r="AO109" s="138">
        <f>I109*0.6</f>
        <v>491.4</v>
      </c>
      <c r="AP109" s="138">
        <f>I109*0.9</f>
        <v>737.1</v>
      </c>
      <c r="AQ109" s="138">
        <f>I109*0.93</f>
        <v>761.67000000000007</v>
      </c>
      <c r="AR109" s="138">
        <f>I109*0.7</f>
        <v>573.29999999999995</v>
      </c>
      <c r="AS109" s="138">
        <f>I109*0.35</f>
        <v>286.64999999999998</v>
      </c>
      <c r="AT109" s="138">
        <v>200.84381519075953</v>
      </c>
      <c r="AU109" s="138">
        <f>I109*0.9</f>
        <v>737.1</v>
      </c>
      <c r="AV109" s="138">
        <f>I109*0.18</f>
        <v>147.41999999999999</v>
      </c>
      <c r="AW109" s="138">
        <f>I109*0.34</f>
        <v>278.46000000000004</v>
      </c>
      <c r="AX109" s="138">
        <f>I109*0.31</f>
        <v>253.89</v>
      </c>
      <c r="AY109" s="138">
        <v>687.69332341617087</v>
      </c>
      <c r="AZ109" s="138">
        <v>687.69332341617087</v>
      </c>
      <c r="BB109" s="28">
        <v>65.52</v>
      </c>
      <c r="BC109" s="28">
        <v>761.67000000000007</v>
      </c>
    </row>
    <row r="110" spans="1:719" ht="15" x14ac:dyDescent="0.25">
      <c r="A110" s="4">
        <v>40473316</v>
      </c>
      <c r="B110" s="3" t="s">
        <v>552</v>
      </c>
      <c r="C110" s="3">
        <v>320</v>
      </c>
      <c r="D110" s="109">
        <v>74019</v>
      </c>
      <c r="E110" s="138"/>
      <c r="F110" s="187"/>
      <c r="G110" s="187"/>
      <c r="H110" s="187"/>
      <c r="I110" s="85">
        <v>688</v>
      </c>
      <c r="J110" s="98">
        <f t="shared" si="1"/>
        <v>56.683000000000007</v>
      </c>
      <c r="K110" s="98">
        <v>51.53</v>
      </c>
      <c r="L110" s="106">
        <f>I110*0.1</f>
        <v>68.8</v>
      </c>
      <c r="M110" s="106">
        <f>I110*0.2</f>
        <v>137.6</v>
      </c>
      <c r="N110" s="106">
        <f>I110*0.2</f>
        <v>137.6</v>
      </c>
      <c r="O110" s="106">
        <v>137.6</v>
      </c>
      <c r="P110" s="106">
        <f>I110*0.12</f>
        <v>82.56</v>
      </c>
      <c r="Q110" s="106">
        <f>I110*0.17</f>
        <v>116.96000000000001</v>
      </c>
      <c r="R110" s="106">
        <f>I110*0.14</f>
        <v>96.320000000000007</v>
      </c>
      <c r="S110" s="106">
        <f>I110*0.18</f>
        <v>123.83999999999999</v>
      </c>
      <c r="T110" s="106">
        <f>I110*0.14</f>
        <v>96.320000000000007</v>
      </c>
      <c r="U110" s="106">
        <f>I110*0.15</f>
        <v>103.2</v>
      </c>
      <c r="V110" s="106">
        <f>I110*0.08</f>
        <v>55.04</v>
      </c>
      <c r="X110" s="106">
        <f>I110*0.16</f>
        <v>110.08</v>
      </c>
      <c r="Y110" s="106">
        <f>I110*0.1</f>
        <v>68.8</v>
      </c>
      <c r="Z110" s="106">
        <f>I110*0.08</f>
        <v>55.04</v>
      </c>
      <c r="AA110" s="106">
        <f>I110*0.11</f>
        <v>75.680000000000007</v>
      </c>
      <c r="AC110" s="7">
        <f>I110*0.22</f>
        <v>151.36000000000001</v>
      </c>
      <c r="AD110" s="7">
        <f>I110*0.3</f>
        <v>206.4</v>
      </c>
      <c r="AE110" s="148" t="s">
        <v>93</v>
      </c>
      <c r="AF110" s="7">
        <f>I110*0.245</f>
        <v>168.56</v>
      </c>
      <c r="AG110" s="7">
        <f>I110*0.2</f>
        <v>137.6</v>
      </c>
      <c r="AH110" s="7">
        <f>I110*0.23</f>
        <v>158.24</v>
      </c>
      <c r="AJ110" s="7">
        <f>I110*0.2</f>
        <v>137.6</v>
      </c>
      <c r="AK110" s="138">
        <v>546.08844752186587</v>
      </c>
      <c r="AL110" s="138">
        <v>578.21129737609328</v>
      </c>
      <c r="AM110" s="138">
        <v>597.48500728862973</v>
      </c>
      <c r="AN110" s="138">
        <f>I110*0.12</f>
        <v>82.56</v>
      </c>
      <c r="AO110" s="138">
        <f>I110*0.6</f>
        <v>412.8</v>
      </c>
      <c r="AP110" s="138">
        <f>I110*0.9</f>
        <v>619.20000000000005</v>
      </c>
      <c r="AQ110" s="138">
        <f>I110*0.93</f>
        <v>639.84</v>
      </c>
      <c r="AR110" s="138">
        <f>I110*0.7</f>
        <v>481.59999999999997</v>
      </c>
      <c r="AS110" s="138">
        <f>I110*0.35</f>
        <v>240.79999999999998</v>
      </c>
      <c r="AT110" s="138">
        <v>123.56341524364848</v>
      </c>
      <c r="AU110" s="138">
        <f>I110*0.9</f>
        <v>619.20000000000005</v>
      </c>
      <c r="AV110" s="138">
        <f>I110*0.18</f>
        <v>123.83999999999999</v>
      </c>
      <c r="AW110" s="138">
        <f>I110*0.34</f>
        <v>233.92000000000002</v>
      </c>
      <c r="AX110" s="138">
        <f>I110*0.31</f>
        <v>213.28</v>
      </c>
      <c r="AY110" s="138">
        <v>578.21129737609328</v>
      </c>
      <c r="AZ110" s="138">
        <v>578.21129737609328</v>
      </c>
      <c r="BB110" s="28">
        <v>51.53</v>
      </c>
      <c r="BC110" s="28">
        <v>639.84</v>
      </c>
    </row>
    <row r="111" spans="1:719" ht="15" x14ac:dyDescent="0.25">
      <c r="A111" s="4">
        <v>40570004</v>
      </c>
      <c r="B111" s="3" t="s">
        <v>551</v>
      </c>
      <c r="C111" s="3">
        <v>320</v>
      </c>
      <c r="D111" s="109">
        <v>77080</v>
      </c>
      <c r="E111" s="138"/>
      <c r="F111" s="187"/>
      <c r="G111" s="187"/>
      <c r="H111" s="187"/>
      <c r="I111" s="85">
        <v>518</v>
      </c>
      <c r="J111" s="98">
        <f t="shared" si="1"/>
        <v>56.683000000000007</v>
      </c>
      <c r="K111" s="98">
        <v>51.53</v>
      </c>
      <c r="L111" s="106">
        <f>I111*0.1</f>
        <v>51.800000000000004</v>
      </c>
      <c r="M111" s="106">
        <f>I111*0.2</f>
        <v>103.60000000000001</v>
      </c>
      <c r="N111" s="106">
        <f>I111*0.2</f>
        <v>103.60000000000001</v>
      </c>
      <c r="O111" s="106">
        <v>103.60000000000001</v>
      </c>
      <c r="P111" s="106">
        <f>I111*0.12</f>
        <v>62.16</v>
      </c>
      <c r="Q111" s="106">
        <f>I111*0.17</f>
        <v>88.06</v>
      </c>
      <c r="R111" s="106">
        <f>I111*0.14</f>
        <v>72.52000000000001</v>
      </c>
      <c r="S111" s="106">
        <f>I111*0.18</f>
        <v>93.24</v>
      </c>
      <c r="T111" s="106">
        <f>I111*0.14</f>
        <v>72.52000000000001</v>
      </c>
      <c r="U111" s="106">
        <f>I111*0.15</f>
        <v>77.7</v>
      </c>
      <c r="V111" s="106">
        <f>I111*0.08</f>
        <v>41.44</v>
      </c>
      <c r="X111" s="106">
        <f>I111*0.16</f>
        <v>82.88</v>
      </c>
      <c r="Y111" s="106">
        <f>I111*0.1</f>
        <v>51.800000000000004</v>
      </c>
      <c r="Z111" s="106">
        <f>I111*0.08</f>
        <v>41.44</v>
      </c>
      <c r="AA111" s="106">
        <f>I111*0.11</f>
        <v>56.98</v>
      </c>
      <c r="AC111" s="7">
        <f>I111*0.22</f>
        <v>113.96</v>
      </c>
      <c r="AD111" s="7">
        <f>I111*0.3</f>
        <v>155.4</v>
      </c>
      <c r="AE111" s="148" t="s">
        <v>93</v>
      </c>
      <c r="AF111" s="7">
        <f>I111*0.245</f>
        <v>126.91</v>
      </c>
      <c r="AG111" s="7">
        <f>I111*0.2</f>
        <v>103.60000000000001</v>
      </c>
      <c r="AH111" s="7">
        <f>I111*0.23</f>
        <v>119.14</v>
      </c>
      <c r="AJ111" s="7">
        <f>I111*0.2</f>
        <v>103.60000000000001</v>
      </c>
      <c r="AK111" s="138">
        <v>411.27324709784415</v>
      </c>
      <c r="AL111" s="138">
        <v>435.46579104477615</v>
      </c>
      <c r="AM111" s="138">
        <v>449.98131741293537</v>
      </c>
      <c r="AN111" s="138">
        <f>I111*0.12</f>
        <v>62.16</v>
      </c>
      <c r="AO111" s="138">
        <f>I111*0.6</f>
        <v>310.8</v>
      </c>
      <c r="AP111" s="138">
        <f>I111*0.9</f>
        <v>466.2</v>
      </c>
      <c r="AQ111" s="138">
        <f>I111*0.93</f>
        <v>481.74</v>
      </c>
      <c r="AR111" s="138">
        <f>I111*0.7</f>
        <v>362.59999999999997</v>
      </c>
      <c r="AS111" s="138">
        <f>I111*0.35</f>
        <v>181.29999999999998</v>
      </c>
      <c r="AT111" s="138">
        <v>123.54202321724709</v>
      </c>
      <c r="AU111" s="138">
        <f>I111*0.9</f>
        <v>466.2</v>
      </c>
      <c r="AV111" s="138">
        <f>I111*0.18</f>
        <v>93.24</v>
      </c>
      <c r="AW111" s="138">
        <f>I111*0.34</f>
        <v>176.12</v>
      </c>
      <c r="AX111" s="138">
        <f>I111*0.31</f>
        <v>160.58000000000001</v>
      </c>
      <c r="AY111" s="138">
        <v>435.46579104477615</v>
      </c>
      <c r="AZ111" s="138">
        <v>435.46579104477615</v>
      </c>
      <c r="BB111" s="28">
        <v>41.44</v>
      </c>
      <c r="BC111" s="28">
        <v>481.74</v>
      </c>
    </row>
    <row r="112" spans="1:719" x14ac:dyDescent="0.2">
      <c r="A112">
        <v>40473373</v>
      </c>
      <c r="B112" s="3" t="s">
        <v>608</v>
      </c>
      <c r="C112" s="3">
        <v>320</v>
      </c>
      <c r="D112" s="4">
        <v>74240</v>
      </c>
      <c r="E112" s="138"/>
      <c r="F112" s="141"/>
      <c r="G112" s="141"/>
      <c r="H112" s="141"/>
      <c r="I112" s="7">
        <v>850</v>
      </c>
      <c r="J112" s="98">
        <f t="shared" si="1"/>
        <v>194.27100000000004</v>
      </c>
      <c r="K112" s="98">
        <v>176.61</v>
      </c>
      <c r="L112" s="106">
        <f>I112*0.1</f>
        <v>85</v>
      </c>
      <c r="M112" s="106">
        <f>I112*0.2</f>
        <v>170</v>
      </c>
      <c r="N112" s="106">
        <f>I112*0.2</f>
        <v>170</v>
      </c>
      <c r="O112" s="106">
        <v>170</v>
      </c>
      <c r="P112" s="106">
        <f>I112*0.12</f>
        <v>102</v>
      </c>
      <c r="Q112" s="106">
        <f>I112*0.17</f>
        <v>144.5</v>
      </c>
      <c r="R112" s="106">
        <f>I112*0.14</f>
        <v>119.00000000000001</v>
      </c>
      <c r="S112" s="106">
        <f>I112*0.18</f>
        <v>153</v>
      </c>
      <c r="T112" s="106">
        <f>I112*0.14</f>
        <v>119.00000000000001</v>
      </c>
      <c r="U112" s="106">
        <f>I112*0.15</f>
        <v>127.5</v>
      </c>
      <c r="V112" s="106">
        <f>I112*0.08</f>
        <v>68</v>
      </c>
      <c r="X112" s="106">
        <f>I112*0.16</f>
        <v>136</v>
      </c>
      <c r="Y112" s="106">
        <f>I112*0.1</f>
        <v>85</v>
      </c>
      <c r="Z112" s="106">
        <f>I112*0.08</f>
        <v>68</v>
      </c>
      <c r="AA112" s="106">
        <f>I112*0.11</f>
        <v>93.5</v>
      </c>
      <c r="AC112" s="7">
        <f>I112*0.22</f>
        <v>187</v>
      </c>
      <c r="AD112" s="7">
        <f>I112*0.3</f>
        <v>255</v>
      </c>
      <c r="AE112" s="148" t="s">
        <v>93</v>
      </c>
      <c r="AF112" s="7">
        <f>I112*0.245</f>
        <v>208.25</v>
      </c>
      <c r="AG112" s="7">
        <f>I112*0.2</f>
        <v>170</v>
      </c>
      <c r="AH112" s="7">
        <f>I112*0.23</f>
        <v>195.5</v>
      </c>
      <c r="AJ112" s="7">
        <f>I112*0.2</f>
        <v>170</v>
      </c>
      <c r="AK112" s="138">
        <v>674.70576339737113</v>
      </c>
      <c r="AL112" s="138">
        <v>714.39433771486358</v>
      </c>
      <c r="AM112" s="138">
        <v>738.20748230535901</v>
      </c>
      <c r="AN112" s="138">
        <f>I112*0.12</f>
        <v>102</v>
      </c>
      <c r="AO112" s="138">
        <f>I112*0.6</f>
        <v>510</v>
      </c>
      <c r="AP112" s="138">
        <f>I112*0.9</f>
        <v>765</v>
      </c>
      <c r="AQ112" s="138">
        <f>I112*0.93</f>
        <v>790.5</v>
      </c>
      <c r="AR112" s="138">
        <f>I112*0.7</f>
        <v>595</v>
      </c>
      <c r="AS112" s="138">
        <f>I112*0.35</f>
        <v>297.5</v>
      </c>
      <c r="AT112" s="138">
        <v>200.8903336703741</v>
      </c>
      <c r="AU112" s="138">
        <f>I112*0.9</f>
        <v>765</v>
      </c>
      <c r="AV112" s="138">
        <f>I112*0.18</f>
        <v>153</v>
      </c>
      <c r="AW112" s="138">
        <f>I112*0.34</f>
        <v>289</v>
      </c>
      <c r="AX112" s="138">
        <f>I112*0.31</f>
        <v>263.5</v>
      </c>
      <c r="AY112" s="138">
        <v>714.39433771486358</v>
      </c>
      <c r="AZ112" s="138">
        <v>714.39433771486358</v>
      </c>
      <c r="BB112" s="28">
        <v>68</v>
      </c>
      <c r="BC112" s="28">
        <v>790.5</v>
      </c>
    </row>
    <row r="113" spans="1:55" ht="15" x14ac:dyDescent="0.25">
      <c r="A113" s="4">
        <v>40473233</v>
      </c>
      <c r="B113" s="3" t="s">
        <v>550</v>
      </c>
      <c r="C113" s="3">
        <v>320</v>
      </c>
      <c r="D113" s="109">
        <v>73630</v>
      </c>
      <c r="E113" s="138"/>
      <c r="F113" s="187"/>
      <c r="G113" s="187"/>
      <c r="H113" s="187"/>
      <c r="I113" s="85">
        <v>568</v>
      </c>
      <c r="J113" s="98">
        <f t="shared" si="1"/>
        <v>53.075000000000003</v>
      </c>
      <c r="K113" s="98">
        <v>48.25</v>
      </c>
      <c r="L113" s="106">
        <f>I113*0.1</f>
        <v>56.800000000000004</v>
      </c>
      <c r="M113" s="106">
        <f>I113*0.2</f>
        <v>113.60000000000001</v>
      </c>
      <c r="N113" s="106">
        <f>I113*0.2</f>
        <v>113.60000000000001</v>
      </c>
      <c r="O113" s="106">
        <v>113.60000000000001</v>
      </c>
      <c r="P113" s="106">
        <f>I113*0.12</f>
        <v>68.16</v>
      </c>
      <c r="Q113" s="106">
        <f>I113*0.17</f>
        <v>96.56</v>
      </c>
      <c r="R113" s="106">
        <f>I113*0.14</f>
        <v>79.52000000000001</v>
      </c>
      <c r="S113" s="106">
        <f>I113*0.18</f>
        <v>102.24</v>
      </c>
      <c r="T113" s="106">
        <f>I113*0.14</f>
        <v>79.52000000000001</v>
      </c>
      <c r="U113" s="106">
        <f>I113*0.15</f>
        <v>85.2</v>
      </c>
      <c r="V113" s="106">
        <f>I113*0.08</f>
        <v>45.44</v>
      </c>
      <c r="X113" s="106">
        <f>I113*0.16</f>
        <v>90.88</v>
      </c>
      <c r="Y113" s="106">
        <f>I113*0.1</f>
        <v>56.800000000000004</v>
      </c>
      <c r="Z113" s="106">
        <f>I113*0.08</f>
        <v>45.44</v>
      </c>
      <c r="AA113" s="106">
        <f>I113*0.11</f>
        <v>62.48</v>
      </c>
      <c r="AC113" s="7">
        <f>I113*0.22</f>
        <v>124.96</v>
      </c>
      <c r="AD113" s="7">
        <f>I113*0.3</f>
        <v>170.4</v>
      </c>
      <c r="AE113" s="148" t="s">
        <v>93</v>
      </c>
      <c r="AF113" s="7">
        <f>I113*0.245</f>
        <v>139.16</v>
      </c>
      <c r="AG113" s="7">
        <f>I113*0.2</f>
        <v>113.60000000000001</v>
      </c>
      <c r="AH113" s="7">
        <f>I113*0.23</f>
        <v>130.64000000000001</v>
      </c>
      <c r="AJ113" s="7">
        <f>I113*0.2</f>
        <v>113.60000000000001</v>
      </c>
      <c r="AK113" s="138">
        <v>433.05692913385826</v>
      </c>
      <c r="AL113" s="138">
        <v>458.53086614173236</v>
      </c>
      <c r="AM113" s="138">
        <v>473.81522834645671</v>
      </c>
      <c r="AN113" s="138">
        <f>I113*0.12</f>
        <v>68.16</v>
      </c>
      <c r="AO113" s="138">
        <f>I113*0.6</f>
        <v>340.8</v>
      </c>
      <c r="AP113" s="138">
        <f>I113*0.9</f>
        <v>511.2</v>
      </c>
      <c r="AQ113" s="138">
        <f>I113*0.93</f>
        <v>528.24</v>
      </c>
      <c r="AR113" s="138">
        <f>I113*0.7</f>
        <v>397.59999999999997</v>
      </c>
      <c r="AS113" s="138">
        <f>I113*0.35</f>
        <v>198.79999999999998</v>
      </c>
      <c r="AT113" s="138">
        <v>87.979527559055114</v>
      </c>
      <c r="AU113" s="138">
        <f>I113*0.9</f>
        <v>511.2</v>
      </c>
      <c r="AV113" s="138">
        <f>I113*0.18</f>
        <v>102.24</v>
      </c>
      <c r="AW113" s="138">
        <f>I113*0.34</f>
        <v>193.12</v>
      </c>
      <c r="AX113" s="138">
        <f>I113*0.31</f>
        <v>176.08</v>
      </c>
      <c r="AY113" s="138">
        <v>458.53086614173236</v>
      </c>
      <c r="AZ113" s="138">
        <v>458.53086614173236</v>
      </c>
      <c r="BB113" s="28">
        <v>45.44</v>
      </c>
      <c r="BC113" s="28">
        <v>528.24</v>
      </c>
    </row>
    <row r="114" spans="1:55" ht="15" x14ac:dyDescent="0.25">
      <c r="A114" s="4">
        <v>40473118</v>
      </c>
      <c r="B114" s="3" t="s">
        <v>549</v>
      </c>
      <c r="C114" s="3">
        <v>320</v>
      </c>
      <c r="D114" s="109">
        <v>73562</v>
      </c>
      <c r="E114" s="138"/>
      <c r="F114" s="187"/>
      <c r="G114" s="187"/>
      <c r="H114" s="187"/>
      <c r="I114" s="85">
        <v>662</v>
      </c>
      <c r="J114" s="98">
        <f t="shared" si="1"/>
        <v>62.865000000000002</v>
      </c>
      <c r="K114" s="98">
        <v>57.15</v>
      </c>
      <c r="L114" s="106">
        <f>I114*0.1</f>
        <v>66.2</v>
      </c>
      <c r="M114" s="106">
        <f>I114*0.2</f>
        <v>132.4</v>
      </c>
      <c r="N114" s="106">
        <f>I114*0.2</f>
        <v>132.4</v>
      </c>
      <c r="O114" s="106">
        <v>132.4</v>
      </c>
      <c r="P114" s="106">
        <f>I114*0.12</f>
        <v>79.44</v>
      </c>
      <c r="Q114" s="106">
        <f>I114*0.17</f>
        <v>112.54</v>
      </c>
      <c r="R114" s="106">
        <f>I114*0.14</f>
        <v>92.68</v>
      </c>
      <c r="S114" s="106">
        <f>I114*0.18</f>
        <v>119.16</v>
      </c>
      <c r="T114" s="106">
        <f>I114*0.14</f>
        <v>92.68</v>
      </c>
      <c r="U114" s="106">
        <f>I114*0.15</f>
        <v>99.3</v>
      </c>
      <c r="V114" s="106">
        <f>I114*0.08</f>
        <v>52.96</v>
      </c>
      <c r="X114" s="106">
        <f>I114*0.16</f>
        <v>105.92</v>
      </c>
      <c r="Y114" s="106">
        <f>I114*0.1</f>
        <v>66.2</v>
      </c>
      <c r="Z114" s="106">
        <f>I114*0.08</f>
        <v>52.96</v>
      </c>
      <c r="AA114" s="106">
        <f>I114*0.11</f>
        <v>72.820000000000007</v>
      </c>
      <c r="AC114" s="7">
        <f>I114*0.22</f>
        <v>145.64000000000001</v>
      </c>
      <c r="AD114" s="7">
        <f>I114*0.3</f>
        <v>198.6</v>
      </c>
      <c r="AE114" s="148" t="s">
        <v>93</v>
      </c>
      <c r="AF114" s="7">
        <f>I114*0.245</f>
        <v>162.19</v>
      </c>
      <c r="AG114" s="7">
        <f>I114*0.2</f>
        <v>132.4</v>
      </c>
      <c r="AH114" s="7">
        <f>I114*0.23</f>
        <v>152.26000000000002</v>
      </c>
      <c r="AJ114" s="7">
        <f>I114*0.2</f>
        <v>132.4</v>
      </c>
      <c r="AK114" s="138">
        <v>504.5682433528616</v>
      </c>
      <c r="AL114" s="138">
        <v>534.24872825597117</v>
      </c>
      <c r="AM114" s="138">
        <v>552.05701919783689</v>
      </c>
      <c r="AN114" s="138">
        <f>I114*0.12</f>
        <v>79.44</v>
      </c>
      <c r="AO114" s="138">
        <f>I114*0.6</f>
        <v>397.2</v>
      </c>
      <c r="AP114" s="138">
        <f>I114*0.9</f>
        <v>595.80000000000007</v>
      </c>
      <c r="AQ114" s="138">
        <f>I114*0.93</f>
        <v>615.66000000000008</v>
      </c>
      <c r="AR114" s="138">
        <f>I114*0.7</f>
        <v>463.4</v>
      </c>
      <c r="AS114" s="138">
        <f>I114*0.35</f>
        <v>231.7</v>
      </c>
      <c r="AT114" s="138">
        <v>87.974429923388925</v>
      </c>
      <c r="AU114" s="138">
        <f>I114*0.9</f>
        <v>595.80000000000007</v>
      </c>
      <c r="AV114" s="138">
        <f>I114*0.18</f>
        <v>119.16</v>
      </c>
      <c r="AW114" s="138">
        <f>I114*0.34</f>
        <v>225.08</v>
      </c>
      <c r="AX114" s="138">
        <f>I114*0.31</f>
        <v>205.22</v>
      </c>
      <c r="AY114" s="138">
        <v>534.24872825597117</v>
      </c>
      <c r="AZ114" s="138">
        <v>534.24872825597117</v>
      </c>
      <c r="BB114" s="28">
        <v>52.96</v>
      </c>
      <c r="BC114" s="28">
        <v>615.66000000000008</v>
      </c>
    </row>
    <row r="115" spans="1:55" ht="15" x14ac:dyDescent="0.25">
      <c r="A115" s="4">
        <v>40473191</v>
      </c>
      <c r="B115" s="3" t="s">
        <v>548</v>
      </c>
      <c r="C115" s="3">
        <v>320</v>
      </c>
      <c r="D115" s="109">
        <v>73610</v>
      </c>
      <c r="E115" s="138"/>
      <c r="F115" s="187"/>
      <c r="G115" s="187"/>
      <c r="H115" s="187"/>
      <c r="I115" s="85">
        <v>522</v>
      </c>
      <c r="J115" s="98">
        <f t="shared" si="1"/>
        <v>56.683000000000007</v>
      </c>
      <c r="K115" s="98">
        <v>51.53</v>
      </c>
      <c r="L115" s="106">
        <f>I115*0.1</f>
        <v>52.2</v>
      </c>
      <c r="M115" s="106">
        <f>I115*0.2</f>
        <v>104.4</v>
      </c>
      <c r="N115" s="106">
        <f>I115*0.2</f>
        <v>104.4</v>
      </c>
      <c r="O115" s="106">
        <v>104.4</v>
      </c>
      <c r="P115" s="106">
        <f>I115*0.12</f>
        <v>62.64</v>
      </c>
      <c r="Q115" s="106">
        <f>I115*0.17</f>
        <v>88.740000000000009</v>
      </c>
      <c r="R115" s="106">
        <f>I115*0.14</f>
        <v>73.080000000000013</v>
      </c>
      <c r="S115" s="106">
        <f>I115*0.18</f>
        <v>93.96</v>
      </c>
      <c r="T115" s="106">
        <f>I115*0.14</f>
        <v>73.080000000000013</v>
      </c>
      <c r="U115" s="106">
        <f>I115*0.15</f>
        <v>78.3</v>
      </c>
      <c r="V115" s="106">
        <f>I115*0.08</f>
        <v>41.76</v>
      </c>
      <c r="X115" s="106">
        <f>I115*0.16</f>
        <v>83.52</v>
      </c>
      <c r="Y115" s="106">
        <f>I115*0.1</f>
        <v>52.2</v>
      </c>
      <c r="Z115" s="106">
        <f>I115*0.08</f>
        <v>41.76</v>
      </c>
      <c r="AA115" s="106">
        <f>I115*0.11</f>
        <v>57.42</v>
      </c>
      <c r="AC115" s="7">
        <f>I115*0.22</f>
        <v>114.84</v>
      </c>
      <c r="AD115" s="7">
        <f>I115*0.3</f>
        <v>156.6</v>
      </c>
      <c r="AE115" s="148" t="s">
        <v>93</v>
      </c>
      <c r="AF115" s="7">
        <f>I115*0.245</f>
        <v>127.89</v>
      </c>
      <c r="AG115" s="7">
        <f>I115*0.2</f>
        <v>104.4</v>
      </c>
      <c r="AH115" s="7">
        <f>I115*0.23</f>
        <v>120.06</v>
      </c>
      <c r="AJ115" s="7">
        <f>I115*0.2</f>
        <v>104.4</v>
      </c>
      <c r="AK115" s="138">
        <v>413.77717912087911</v>
      </c>
      <c r="AL115" s="138">
        <v>438.11701318681321</v>
      </c>
      <c r="AM115" s="138">
        <v>452.72091362637366</v>
      </c>
      <c r="AN115" s="138">
        <f>I115*0.12</f>
        <v>62.64</v>
      </c>
      <c r="AO115" s="138">
        <f>I115*0.6</f>
        <v>313.2</v>
      </c>
      <c r="AP115" s="138">
        <f>I115*0.9</f>
        <v>469.8</v>
      </c>
      <c r="AQ115" s="138">
        <f>I115*0.93</f>
        <v>485.46000000000004</v>
      </c>
      <c r="AR115" s="138">
        <f>I115*0.7</f>
        <v>365.4</v>
      </c>
      <c r="AS115" s="138">
        <f>I115*0.35</f>
        <v>182.7</v>
      </c>
      <c r="AT115" s="138">
        <v>87.966406593406603</v>
      </c>
      <c r="AU115" s="138">
        <f>I115*0.9</f>
        <v>469.8</v>
      </c>
      <c r="AV115" s="138">
        <f>I115*0.18</f>
        <v>93.96</v>
      </c>
      <c r="AW115" s="138">
        <f>I115*0.34</f>
        <v>177.48000000000002</v>
      </c>
      <c r="AX115" s="138">
        <f>I115*0.31</f>
        <v>161.82</v>
      </c>
      <c r="AY115" s="138">
        <v>438.11701318681321</v>
      </c>
      <c r="AZ115" s="138">
        <v>438.11701318681321</v>
      </c>
      <c r="BB115" s="28">
        <v>41.76</v>
      </c>
      <c r="BC115" s="28">
        <v>485.46000000000004</v>
      </c>
    </row>
    <row r="116" spans="1:55" ht="15" x14ac:dyDescent="0.25">
      <c r="A116" s="4">
        <v>40473019</v>
      </c>
      <c r="B116" s="3" t="s">
        <v>547</v>
      </c>
      <c r="C116" s="3">
        <v>320</v>
      </c>
      <c r="D116" s="109">
        <v>73502</v>
      </c>
      <c r="E116" s="138"/>
      <c r="F116" s="187"/>
      <c r="G116" s="187"/>
      <c r="H116" s="187"/>
      <c r="I116" s="85">
        <v>416</v>
      </c>
      <c r="J116" s="98">
        <f t="shared" si="1"/>
        <v>72.138000000000005</v>
      </c>
      <c r="K116" s="98">
        <v>65.58</v>
      </c>
      <c r="L116" s="106">
        <f>I116*0.1</f>
        <v>41.6</v>
      </c>
      <c r="M116" s="106">
        <f>I116*0.2</f>
        <v>83.2</v>
      </c>
      <c r="N116" s="106">
        <f>I116*0.2</f>
        <v>83.2</v>
      </c>
      <c r="O116" s="106">
        <v>83.2</v>
      </c>
      <c r="P116" s="106">
        <f>I116*0.12</f>
        <v>49.92</v>
      </c>
      <c r="Q116" s="106">
        <f>I116*0.17</f>
        <v>70.72</v>
      </c>
      <c r="R116" s="106">
        <f>I116*0.14</f>
        <v>58.240000000000009</v>
      </c>
      <c r="S116" s="106">
        <f>I116*0.18</f>
        <v>74.88</v>
      </c>
      <c r="T116" s="106">
        <f>I116*0.14</f>
        <v>58.240000000000009</v>
      </c>
      <c r="U116" s="106">
        <f>I116*0.15</f>
        <v>62.4</v>
      </c>
      <c r="V116" s="106">
        <f>I116*0.08</f>
        <v>33.28</v>
      </c>
      <c r="X116" s="106">
        <f>I116*0.16</f>
        <v>66.56</v>
      </c>
      <c r="Y116" s="106">
        <f>I116*0.1</f>
        <v>41.6</v>
      </c>
      <c r="Z116" s="106">
        <f>I116*0.08</f>
        <v>33.28</v>
      </c>
      <c r="AA116" s="106">
        <f>I116*0.11</f>
        <v>45.76</v>
      </c>
      <c r="AC116" s="7">
        <f>I116*0.22</f>
        <v>91.52</v>
      </c>
      <c r="AD116" s="7">
        <f>I116*0.3</f>
        <v>124.8</v>
      </c>
      <c r="AE116" s="148" t="s">
        <v>93</v>
      </c>
      <c r="AF116" s="7">
        <f>I116*0.245</f>
        <v>101.92</v>
      </c>
      <c r="AG116" s="7">
        <f>I116*0.2</f>
        <v>83.2</v>
      </c>
      <c r="AH116" s="7">
        <f>I116*0.23</f>
        <v>95.68</v>
      </c>
      <c r="AJ116" s="7">
        <f>I116*0.2</f>
        <v>83.2</v>
      </c>
      <c r="AK116" s="138">
        <v>329.54476535541755</v>
      </c>
      <c r="AL116" s="138">
        <v>348.9297515527951</v>
      </c>
      <c r="AM116" s="138">
        <v>360.56074327122155</v>
      </c>
      <c r="AN116" s="138">
        <f>I116*0.12</f>
        <v>49.92</v>
      </c>
      <c r="AO116" s="138">
        <f>I116*0.6</f>
        <v>249.6</v>
      </c>
      <c r="AP116" s="138">
        <f>I116*0.9</f>
        <v>374.40000000000003</v>
      </c>
      <c r="AQ116" s="138">
        <f>I116*0.93</f>
        <v>386.88</v>
      </c>
      <c r="AR116" s="138">
        <f>I116*0.7</f>
        <v>291.2</v>
      </c>
      <c r="AS116" s="138">
        <f>I116*0.35</f>
        <v>145.6</v>
      </c>
      <c r="AT116" s="138">
        <v>88.016825396825396</v>
      </c>
      <c r="AU116" s="138">
        <f>I116*0.9</f>
        <v>374.40000000000003</v>
      </c>
      <c r="AV116" s="138">
        <f>I116*0.18</f>
        <v>74.88</v>
      </c>
      <c r="AW116" s="138">
        <f>I116*0.34</f>
        <v>141.44</v>
      </c>
      <c r="AX116" s="138">
        <f>I116*0.31</f>
        <v>128.96</v>
      </c>
      <c r="AY116" s="138">
        <v>348.9297515527951</v>
      </c>
      <c r="AZ116" s="138">
        <v>348.9297515527951</v>
      </c>
      <c r="BB116" s="28">
        <v>33.28</v>
      </c>
      <c r="BC116" s="28">
        <v>386.88</v>
      </c>
    </row>
    <row r="117" spans="1:55" ht="15" x14ac:dyDescent="0.25">
      <c r="A117" s="4">
        <v>40472912</v>
      </c>
      <c r="B117" s="3" t="s">
        <v>546</v>
      </c>
      <c r="C117" s="3">
        <v>320</v>
      </c>
      <c r="D117" s="109">
        <v>73130</v>
      </c>
      <c r="E117" s="138"/>
      <c r="F117" s="187"/>
      <c r="G117" s="187"/>
      <c r="H117" s="187"/>
      <c r="I117" s="85">
        <v>568</v>
      </c>
      <c r="J117" s="98">
        <f t="shared" si="1"/>
        <v>56.166000000000004</v>
      </c>
      <c r="K117" s="98">
        <v>51.06</v>
      </c>
      <c r="L117" s="106">
        <f>I117*0.1</f>
        <v>56.800000000000004</v>
      </c>
      <c r="M117" s="106">
        <f>I117*0.2</f>
        <v>113.60000000000001</v>
      </c>
      <c r="N117" s="106">
        <f>I117*0.2</f>
        <v>113.60000000000001</v>
      </c>
      <c r="O117" s="106">
        <v>113.60000000000001</v>
      </c>
      <c r="P117" s="106">
        <f>I117*0.12</f>
        <v>68.16</v>
      </c>
      <c r="Q117" s="106">
        <f>I117*0.17</f>
        <v>96.56</v>
      </c>
      <c r="R117" s="106">
        <f>I117*0.14</f>
        <v>79.52000000000001</v>
      </c>
      <c r="S117" s="106">
        <f>I117*0.18</f>
        <v>102.24</v>
      </c>
      <c r="T117" s="106">
        <f>I117*0.14</f>
        <v>79.52000000000001</v>
      </c>
      <c r="U117" s="106">
        <f>I117*0.15</f>
        <v>85.2</v>
      </c>
      <c r="V117" s="106">
        <f>I117*0.08</f>
        <v>45.44</v>
      </c>
      <c r="X117" s="106">
        <f>I117*0.16</f>
        <v>90.88</v>
      </c>
      <c r="Y117" s="106">
        <f>I117*0.1</f>
        <v>56.800000000000004</v>
      </c>
      <c r="Z117" s="106">
        <f>I117*0.08</f>
        <v>45.44</v>
      </c>
      <c r="AA117" s="106">
        <f>I117*0.11</f>
        <v>62.48</v>
      </c>
      <c r="AC117" s="7">
        <f>I117*0.22</f>
        <v>124.96</v>
      </c>
      <c r="AD117" s="7">
        <f>I117*0.3</f>
        <v>170.4</v>
      </c>
      <c r="AE117" s="148" t="s">
        <v>93</v>
      </c>
      <c r="AF117" s="7">
        <f>I117*0.245</f>
        <v>139.16</v>
      </c>
      <c r="AG117" s="7">
        <f>I117*0.2</f>
        <v>113.60000000000001</v>
      </c>
      <c r="AH117" s="7">
        <f>I117*0.23</f>
        <v>130.64000000000001</v>
      </c>
      <c r="AJ117" s="7">
        <f>I117*0.2</f>
        <v>113.60000000000001</v>
      </c>
      <c r="AK117" s="138">
        <v>433.05692913385826</v>
      </c>
      <c r="AL117" s="138">
        <v>458.53086614173236</v>
      </c>
      <c r="AM117" s="138">
        <v>473.81522834645671</v>
      </c>
      <c r="AN117" s="138">
        <f>I117*0.12</f>
        <v>68.16</v>
      </c>
      <c r="AO117" s="138">
        <f>I117*0.6</f>
        <v>340.8</v>
      </c>
      <c r="AP117" s="138">
        <f>I117*0.9</f>
        <v>511.2</v>
      </c>
      <c r="AQ117" s="138">
        <f>I117*0.93</f>
        <v>528.24</v>
      </c>
      <c r="AR117" s="138">
        <f>I117*0.7</f>
        <v>397.59999999999997</v>
      </c>
      <c r="AS117" s="138">
        <f>I117*0.35</f>
        <v>198.79999999999998</v>
      </c>
      <c r="AT117" s="138">
        <v>87.979527559055114</v>
      </c>
      <c r="AU117" s="138">
        <f>I117*0.9</f>
        <v>511.2</v>
      </c>
      <c r="AV117" s="138">
        <f>I117*0.18</f>
        <v>102.24</v>
      </c>
      <c r="AW117" s="138">
        <f>I117*0.34</f>
        <v>193.12</v>
      </c>
      <c r="AX117" s="138">
        <f>I117*0.31</f>
        <v>176.08</v>
      </c>
      <c r="AY117" s="138">
        <v>458.53086614173236</v>
      </c>
      <c r="AZ117" s="138">
        <v>458.53086614173236</v>
      </c>
      <c r="BB117" s="28">
        <v>45.44</v>
      </c>
      <c r="BC117" s="28">
        <v>528.24</v>
      </c>
    </row>
    <row r="118" spans="1:55" ht="15" x14ac:dyDescent="0.25">
      <c r="A118" s="4">
        <v>40470197</v>
      </c>
      <c r="B118" s="3" t="s">
        <v>545</v>
      </c>
      <c r="C118" s="3">
        <v>320</v>
      </c>
      <c r="D118" s="109">
        <v>73110</v>
      </c>
      <c r="E118" s="138"/>
      <c r="F118" s="187"/>
      <c r="G118" s="187"/>
      <c r="H118" s="187"/>
      <c r="I118" s="85">
        <v>568</v>
      </c>
      <c r="J118" s="98">
        <f t="shared" si="1"/>
        <v>62.865000000000002</v>
      </c>
      <c r="K118" s="98">
        <v>57.15</v>
      </c>
      <c r="L118" s="106">
        <f>I118*0.1</f>
        <v>56.800000000000004</v>
      </c>
      <c r="M118" s="106">
        <f>I118*0.2</f>
        <v>113.60000000000001</v>
      </c>
      <c r="N118" s="106">
        <f>I118*0.2</f>
        <v>113.60000000000001</v>
      </c>
      <c r="O118" s="106">
        <v>113.60000000000001</v>
      </c>
      <c r="P118" s="106">
        <f>I118*0.12</f>
        <v>68.16</v>
      </c>
      <c r="Q118" s="106">
        <f>I118*0.17</f>
        <v>96.56</v>
      </c>
      <c r="R118" s="106">
        <f>I118*0.14</f>
        <v>79.52000000000001</v>
      </c>
      <c r="S118" s="106">
        <f>I118*0.18</f>
        <v>102.24</v>
      </c>
      <c r="T118" s="106">
        <f>I118*0.14</f>
        <v>79.52000000000001</v>
      </c>
      <c r="U118" s="106">
        <f>I118*0.15</f>
        <v>85.2</v>
      </c>
      <c r="V118" s="106">
        <f>I118*0.08</f>
        <v>45.44</v>
      </c>
      <c r="X118" s="106">
        <f>I118*0.16</f>
        <v>90.88</v>
      </c>
      <c r="Y118" s="106">
        <f>I118*0.1</f>
        <v>56.800000000000004</v>
      </c>
      <c r="Z118" s="106">
        <f>I118*0.08</f>
        <v>45.44</v>
      </c>
      <c r="AA118" s="106">
        <f>I118*0.11</f>
        <v>62.48</v>
      </c>
      <c r="AC118" s="7">
        <f>I118*0.22</f>
        <v>124.96</v>
      </c>
      <c r="AD118" s="7">
        <f>I118*0.3</f>
        <v>170.4</v>
      </c>
      <c r="AE118" s="148" t="s">
        <v>93</v>
      </c>
      <c r="AF118" s="7">
        <f>I118*0.245</f>
        <v>139.16</v>
      </c>
      <c r="AG118" s="7">
        <f>I118*0.2</f>
        <v>113.60000000000001</v>
      </c>
      <c r="AH118" s="7">
        <f>I118*0.23</f>
        <v>130.64000000000001</v>
      </c>
      <c r="AJ118" s="7">
        <f>I118*0.2</f>
        <v>113.60000000000001</v>
      </c>
      <c r="AK118" s="138">
        <v>433.05692913385826</v>
      </c>
      <c r="AL118" s="138">
        <v>458.53086614173236</v>
      </c>
      <c r="AM118" s="138">
        <v>473.81522834645671</v>
      </c>
      <c r="AN118" s="138">
        <f>I118*0.12</f>
        <v>68.16</v>
      </c>
      <c r="AO118" s="138">
        <f>I118*0.6</f>
        <v>340.8</v>
      </c>
      <c r="AP118" s="138">
        <f>I118*0.9</f>
        <v>511.2</v>
      </c>
      <c r="AQ118" s="138">
        <f>I118*0.93</f>
        <v>528.24</v>
      </c>
      <c r="AR118" s="138">
        <f>I118*0.7</f>
        <v>397.59999999999997</v>
      </c>
      <c r="AS118" s="138">
        <f>I118*0.35</f>
        <v>198.79999999999998</v>
      </c>
      <c r="AT118" s="138">
        <v>87.979527559055114</v>
      </c>
      <c r="AU118" s="138">
        <f>I118*0.9</f>
        <v>511.2</v>
      </c>
      <c r="AV118" s="138">
        <f>I118*0.18</f>
        <v>102.24</v>
      </c>
      <c r="AW118" s="138">
        <f>I118*0.34</f>
        <v>193.12</v>
      </c>
      <c r="AX118" s="138">
        <f>I118*0.31</f>
        <v>176.08</v>
      </c>
      <c r="AY118" s="138">
        <v>458.53086614173236</v>
      </c>
      <c r="AZ118" s="138">
        <v>458.53086614173236</v>
      </c>
      <c r="BB118" s="28">
        <v>45.44</v>
      </c>
      <c r="BC118" s="28">
        <v>528.24</v>
      </c>
    </row>
    <row r="119" spans="1:55" ht="15" x14ac:dyDescent="0.25">
      <c r="A119" s="4">
        <v>40473308</v>
      </c>
      <c r="B119" s="3" t="s">
        <v>544</v>
      </c>
      <c r="C119" s="3">
        <v>320</v>
      </c>
      <c r="D119" s="109">
        <v>74018</v>
      </c>
      <c r="E119" s="138"/>
      <c r="F119" s="187"/>
      <c r="G119" s="187"/>
      <c r="H119" s="187"/>
      <c r="I119" s="85">
        <v>432</v>
      </c>
      <c r="J119" s="98">
        <f t="shared" si="1"/>
        <v>46.387000000000008</v>
      </c>
      <c r="K119" s="98">
        <v>42.17</v>
      </c>
      <c r="L119" s="106">
        <f>I119*0.1</f>
        <v>43.2</v>
      </c>
      <c r="M119" s="106">
        <f>I119*0.2</f>
        <v>86.4</v>
      </c>
      <c r="N119" s="106">
        <f>I119*0.2</f>
        <v>86.4</v>
      </c>
      <c r="O119" s="106">
        <v>86.4</v>
      </c>
      <c r="P119" s="106">
        <f>I119*0.12</f>
        <v>51.839999999999996</v>
      </c>
      <c r="Q119" s="106">
        <f>I119*0.17</f>
        <v>73.440000000000012</v>
      </c>
      <c r="R119" s="106">
        <f>I119*0.14</f>
        <v>60.480000000000004</v>
      </c>
      <c r="S119" s="106">
        <f>I119*0.18</f>
        <v>77.759999999999991</v>
      </c>
      <c r="T119" s="106">
        <f>I119*0.14</f>
        <v>60.480000000000004</v>
      </c>
      <c r="U119" s="106">
        <f>I119*0.15</f>
        <v>64.8</v>
      </c>
      <c r="V119" s="106">
        <f>I119*0.08</f>
        <v>34.56</v>
      </c>
      <c r="X119" s="106">
        <f>I119*0.16</f>
        <v>69.12</v>
      </c>
      <c r="Y119" s="106">
        <f>I119*0.1</f>
        <v>43.2</v>
      </c>
      <c r="Z119" s="106">
        <f>I119*0.08</f>
        <v>34.56</v>
      </c>
      <c r="AA119" s="106">
        <f>I119*0.11</f>
        <v>47.52</v>
      </c>
      <c r="AC119" s="7">
        <f>I119*0.22</f>
        <v>95.04</v>
      </c>
      <c r="AD119" s="7">
        <f>I119*0.3</f>
        <v>129.6</v>
      </c>
      <c r="AE119" s="148" t="s">
        <v>93</v>
      </c>
      <c r="AF119" s="7">
        <f>I119*0.245</f>
        <v>105.84</v>
      </c>
      <c r="AG119" s="7">
        <f>I119*0.2</f>
        <v>86.4</v>
      </c>
      <c r="AH119" s="7">
        <f>I119*0.23</f>
        <v>99.36</v>
      </c>
      <c r="AJ119" s="7">
        <f>I119*0.2</f>
        <v>86.4</v>
      </c>
      <c r="AK119" s="138">
        <v>342.23075581395346</v>
      </c>
      <c r="AL119" s="138">
        <v>362.36197674418605</v>
      </c>
      <c r="AM119" s="138">
        <v>374.44070930232556</v>
      </c>
      <c r="AN119" s="138">
        <f>I119*0.12</f>
        <v>51.839999999999996</v>
      </c>
      <c r="AO119" s="138">
        <f>I119*0.6</f>
        <v>259.2</v>
      </c>
      <c r="AP119" s="138">
        <f>I119*0.9</f>
        <v>388.8</v>
      </c>
      <c r="AQ119" s="138">
        <f>I119*0.93</f>
        <v>401.76000000000005</v>
      </c>
      <c r="AR119" s="138">
        <f>I119*0.7</f>
        <v>302.39999999999998</v>
      </c>
      <c r="AS119" s="138">
        <f>I119*0.35</f>
        <v>151.19999999999999</v>
      </c>
      <c r="AT119" s="138">
        <v>87.976604651162802</v>
      </c>
      <c r="AU119" s="138">
        <f>I119*0.9</f>
        <v>388.8</v>
      </c>
      <c r="AV119" s="138">
        <f>I119*0.18</f>
        <v>77.759999999999991</v>
      </c>
      <c r="AW119" s="138">
        <f>I119*0.34</f>
        <v>146.88000000000002</v>
      </c>
      <c r="AX119" s="138">
        <f>I119*0.31</f>
        <v>133.91999999999999</v>
      </c>
      <c r="AY119" s="138">
        <v>362.36197674418605</v>
      </c>
      <c r="AZ119" s="138">
        <v>362.36197674418605</v>
      </c>
      <c r="BB119" s="28">
        <v>34.56</v>
      </c>
      <c r="BC119" s="28">
        <v>401.76000000000005</v>
      </c>
    </row>
    <row r="120" spans="1:55" ht="15" x14ac:dyDescent="0.25">
      <c r="A120" s="4">
        <v>40400335</v>
      </c>
      <c r="B120" s="3" t="s">
        <v>543</v>
      </c>
      <c r="C120" s="3">
        <v>320</v>
      </c>
      <c r="D120" s="109">
        <v>71101</v>
      </c>
      <c r="E120" s="138"/>
      <c r="F120" s="187"/>
      <c r="G120" s="187"/>
      <c r="H120" s="187"/>
      <c r="I120" s="85">
        <v>822</v>
      </c>
      <c r="J120" s="98">
        <f t="shared" si="1"/>
        <v>64.922000000000011</v>
      </c>
      <c r="K120" s="98">
        <v>59.02</v>
      </c>
      <c r="L120" s="106">
        <f>I120*0.1</f>
        <v>82.2</v>
      </c>
      <c r="M120" s="106">
        <f>I120*0.2</f>
        <v>164.4</v>
      </c>
      <c r="N120" s="106">
        <f>I120*0.2</f>
        <v>164.4</v>
      </c>
      <c r="O120" s="106">
        <v>164.4</v>
      </c>
      <c r="P120" s="106">
        <f>I120*0.12</f>
        <v>98.64</v>
      </c>
      <c r="Q120" s="106">
        <f>I120*0.17</f>
        <v>139.74</v>
      </c>
      <c r="R120" s="106">
        <f>I120*0.14</f>
        <v>115.08000000000001</v>
      </c>
      <c r="S120" s="106">
        <f>I120*0.18</f>
        <v>147.96</v>
      </c>
      <c r="T120" s="106">
        <f>I120*0.14</f>
        <v>115.08000000000001</v>
      </c>
      <c r="U120" s="106">
        <f>I120*0.15</f>
        <v>123.3</v>
      </c>
      <c r="V120" s="106">
        <f>I120*0.08</f>
        <v>65.760000000000005</v>
      </c>
      <c r="X120" s="106">
        <f>I120*0.16</f>
        <v>131.52000000000001</v>
      </c>
      <c r="Y120" s="106">
        <f>I120*0.1</f>
        <v>82.2</v>
      </c>
      <c r="Z120" s="106">
        <f>I120*0.08</f>
        <v>65.760000000000005</v>
      </c>
      <c r="AA120" s="106">
        <f>I120*0.11</f>
        <v>90.42</v>
      </c>
      <c r="AC120" s="7">
        <f>I120*0.22</f>
        <v>180.84</v>
      </c>
      <c r="AD120" s="7">
        <f>I120*0.3</f>
        <v>246.6</v>
      </c>
      <c r="AE120" s="148" t="s">
        <v>93</v>
      </c>
      <c r="AF120" s="7">
        <f>I120*0.245</f>
        <v>201.39</v>
      </c>
      <c r="AG120" s="7">
        <f>I120*0.2</f>
        <v>164.4</v>
      </c>
      <c r="AH120" s="7">
        <f>I120*0.23</f>
        <v>189.06</v>
      </c>
      <c r="AJ120" s="7">
        <f>I120*0.2</f>
        <v>164.4</v>
      </c>
      <c r="AK120" s="138">
        <v>651.88198814091402</v>
      </c>
      <c r="AL120" s="138">
        <v>690.22798744332056</v>
      </c>
      <c r="AM120" s="138">
        <v>713.23558702476475</v>
      </c>
      <c r="AN120" s="138">
        <f>I120*0.12</f>
        <v>98.64</v>
      </c>
      <c r="AO120" s="138">
        <f>I120*0.6</f>
        <v>493.2</v>
      </c>
      <c r="AP120" s="138">
        <f>I120*0.9</f>
        <v>739.80000000000007</v>
      </c>
      <c r="AQ120" s="138">
        <f>I120*0.93</f>
        <v>764.46</v>
      </c>
      <c r="AR120" s="138">
        <f>I120*0.7</f>
        <v>575.4</v>
      </c>
      <c r="AS120" s="138">
        <f>I120*0.35</f>
        <v>287.7</v>
      </c>
      <c r="AT120" s="138">
        <v>123.53428671084758</v>
      </c>
      <c r="AU120" s="138">
        <f>I120*0.9</f>
        <v>739.80000000000007</v>
      </c>
      <c r="AV120" s="138">
        <f>I120*0.18</f>
        <v>147.96</v>
      </c>
      <c r="AW120" s="138">
        <f>I120*0.34</f>
        <v>279.48</v>
      </c>
      <c r="AX120" s="138">
        <f>I120*0.31</f>
        <v>254.82</v>
      </c>
      <c r="AY120" s="138">
        <v>690.22798744332056</v>
      </c>
      <c r="AZ120" s="138">
        <v>690.22798744332056</v>
      </c>
      <c r="BB120" s="28">
        <v>59.02</v>
      </c>
      <c r="BC120" s="28">
        <v>764.46</v>
      </c>
    </row>
    <row r="121" spans="1:55" ht="15" x14ac:dyDescent="0.25">
      <c r="A121" s="4">
        <v>40472060</v>
      </c>
      <c r="B121" s="3" t="s">
        <v>542</v>
      </c>
      <c r="C121" s="3">
        <v>320</v>
      </c>
      <c r="D121" s="109">
        <v>72040</v>
      </c>
      <c r="E121" s="138"/>
      <c r="F121" s="187"/>
      <c r="G121" s="187"/>
      <c r="H121" s="187"/>
      <c r="I121" s="85">
        <v>587</v>
      </c>
      <c r="J121" s="98">
        <f t="shared" si="1"/>
        <v>60.808000000000007</v>
      </c>
      <c r="K121" s="98">
        <v>55.28</v>
      </c>
      <c r="L121" s="106">
        <f>I121*0.1</f>
        <v>58.7</v>
      </c>
      <c r="M121" s="106">
        <f>I121*0.2</f>
        <v>117.4</v>
      </c>
      <c r="N121" s="106">
        <f>I121*0.2</f>
        <v>117.4</v>
      </c>
      <c r="O121" s="106">
        <v>117.4</v>
      </c>
      <c r="P121" s="106">
        <f>I121*0.12</f>
        <v>70.44</v>
      </c>
      <c r="Q121" s="106">
        <f>I121*0.17</f>
        <v>99.79</v>
      </c>
      <c r="R121" s="106">
        <f>I121*0.14</f>
        <v>82.18</v>
      </c>
      <c r="S121" s="106">
        <f>I121*0.18</f>
        <v>105.66</v>
      </c>
      <c r="T121" s="106">
        <f>I121*0.14</f>
        <v>82.18</v>
      </c>
      <c r="U121" s="106">
        <f>I121*0.15</f>
        <v>88.05</v>
      </c>
      <c r="V121" s="106">
        <f>I121*0.08</f>
        <v>46.96</v>
      </c>
      <c r="X121" s="106">
        <f>I121*0.16</f>
        <v>93.92</v>
      </c>
      <c r="Y121" s="106">
        <f>I121*0.1</f>
        <v>58.7</v>
      </c>
      <c r="Z121" s="106">
        <f>I121*0.08</f>
        <v>46.96</v>
      </c>
      <c r="AA121" s="106">
        <f>I121*0.11</f>
        <v>64.570000000000007</v>
      </c>
      <c r="AC121" s="7">
        <f>I121*0.22</f>
        <v>129.14000000000001</v>
      </c>
      <c r="AD121" s="7">
        <f>I121*0.3</f>
        <v>176.1</v>
      </c>
      <c r="AE121" s="148" t="s">
        <v>93</v>
      </c>
      <c r="AF121" s="7">
        <f>I121*0.245</f>
        <v>143.815</v>
      </c>
      <c r="AG121" s="7">
        <f>I121*0.2</f>
        <v>117.4</v>
      </c>
      <c r="AH121" s="7">
        <f>I121*0.23</f>
        <v>135.01000000000002</v>
      </c>
      <c r="AJ121" s="7">
        <f>I121*0.2</f>
        <v>117.4</v>
      </c>
      <c r="AK121" s="138">
        <v>465.73951220703128</v>
      </c>
      <c r="AL121" s="138">
        <v>493.1359541015625</v>
      </c>
      <c r="AM121" s="138">
        <v>509.57381923828132</v>
      </c>
      <c r="AN121" s="138">
        <f>I121*0.12</f>
        <v>70.44</v>
      </c>
      <c r="AO121" s="138">
        <f>I121*0.6</f>
        <v>352.2</v>
      </c>
      <c r="AP121" s="138">
        <f>I121*0.9</f>
        <v>528.30000000000007</v>
      </c>
      <c r="AQ121" s="138">
        <f>I121*0.93</f>
        <v>545.91000000000008</v>
      </c>
      <c r="AR121" s="138">
        <f>I121*0.7</f>
        <v>410.9</v>
      </c>
      <c r="AS121" s="138">
        <f>I121*0.35</f>
        <v>205.45</v>
      </c>
      <c r="AT121" s="138">
        <v>87.993642578125005</v>
      </c>
      <c r="AU121" s="138">
        <f>I121*0.9</f>
        <v>528.30000000000007</v>
      </c>
      <c r="AV121" s="138">
        <f>I121*0.18</f>
        <v>105.66</v>
      </c>
      <c r="AW121" s="138">
        <f>I121*0.34</f>
        <v>199.58</v>
      </c>
      <c r="AX121" s="138">
        <f>I121*0.31</f>
        <v>181.97</v>
      </c>
      <c r="AY121" s="138">
        <v>493.1359541015625</v>
      </c>
      <c r="AZ121" s="138">
        <v>493.1359541015625</v>
      </c>
      <c r="BB121" s="28">
        <v>46.96</v>
      </c>
      <c r="BC121" s="28">
        <v>545.91000000000008</v>
      </c>
    </row>
    <row r="122" spans="1:55" ht="15" x14ac:dyDescent="0.25">
      <c r="A122" s="4">
        <v>40473159</v>
      </c>
      <c r="B122" s="3" t="s">
        <v>541</v>
      </c>
      <c r="C122" s="3">
        <v>320</v>
      </c>
      <c r="D122" s="109">
        <v>73590</v>
      </c>
      <c r="E122" s="138"/>
      <c r="F122" s="187"/>
      <c r="G122" s="187"/>
      <c r="H122" s="187"/>
      <c r="I122" s="85">
        <v>568</v>
      </c>
      <c r="J122" s="98">
        <f t="shared" si="1"/>
        <v>48.444000000000003</v>
      </c>
      <c r="K122" s="98">
        <v>44.04</v>
      </c>
      <c r="L122" s="106">
        <f>I122*0.1</f>
        <v>56.800000000000004</v>
      </c>
      <c r="M122" s="106">
        <f>I122*0.2</f>
        <v>113.60000000000001</v>
      </c>
      <c r="N122" s="106">
        <f>I122*0.2</f>
        <v>113.60000000000001</v>
      </c>
      <c r="O122" s="106">
        <v>113.60000000000001</v>
      </c>
      <c r="P122" s="106">
        <f>I122*0.12</f>
        <v>68.16</v>
      </c>
      <c r="Q122" s="106">
        <f>I122*0.17</f>
        <v>96.56</v>
      </c>
      <c r="R122" s="106">
        <f>I122*0.14</f>
        <v>79.52000000000001</v>
      </c>
      <c r="S122" s="106">
        <f>I122*0.18</f>
        <v>102.24</v>
      </c>
      <c r="T122" s="106">
        <f>I122*0.14</f>
        <v>79.52000000000001</v>
      </c>
      <c r="U122" s="106">
        <f>I122*0.15</f>
        <v>85.2</v>
      </c>
      <c r="V122" s="106">
        <f>I122*0.08</f>
        <v>45.44</v>
      </c>
      <c r="X122" s="106">
        <f>I122*0.16</f>
        <v>90.88</v>
      </c>
      <c r="Y122" s="106">
        <f>I122*0.1</f>
        <v>56.800000000000004</v>
      </c>
      <c r="Z122" s="106">
        <f>I122*0.08</f>
        <v>45.44</v>
      </c>
      <c r="AA122" s="106">
        <f>I122*0.11</f>
        <v>62.48</v>
      </c>
      <c r="AC122" s="7">
        <f>I122*0.22</f>
        <v>124.96</v>
      </c>
      <c r="AD122" s="7">
        <f>I122*0.3</f>
        <v>170.4</v>
      </c>
      <c r="AE122" s="148" t="s">
        <v>93</v>
      </c>
      <c r="AF122" s="7">
        <f>I122*0.245</f>
        <v>139.16</v>
      </c>
      <c r="AG122" s="7">
        <f>I122*0.2</f>
        <v>113.60000000000001</v>
      </c>
      <c r="AH122" s="7">
        <f>I122*0.23</f>
        <v>130.64000000000001</v>
      </c>
      <c r="AJ122" s="7">
        <f>I122*0.2</f>
        <v>113.60000000000001</v>
      </c>
      <c r="AK122" s="138">
        <v>433.05692913385826</v>
      </c>
      <c r="AL122" s="138">
        <v>458.53086614173236</v>
      </c>
      <c r="AM122" s="138">
        <v>473.81522834645671</v>
      </c>
      <c r="AN122" s="138">
        <f>I122*0.12</f>
        <v>68.16</v>
      </c>
      <c r="AO122" s="138">
        <f>I122*0.6</f>
        <v>340.8</v>
      </c>
      <c r="AP122" s="138">
        <f>I122*0.9</f>
        <v>511.2</v>
      </c>
      <c r="AQ122" s="138">
        <f>I122*0.93</f>
        <v>528.24</v>
      </c>
      <c r="AR122" s="138">
        <f>I122*0.7</f>
        <v>397.59999999999997</v>
      </c>
      <c r="AS122" s="138">
        <f>I122*0.35</f>
        <v>198.79999999999998</v>
      </c>
      <c r="AT122" s="138">
        <v>87.979527559055114</v>
      </c>
      <c r="AU122" s="138">
        <f>I122*0.9</f>
        <v>511.2</v>
      </c>
      <c r="AV122" s="138">
        <f>I122*0.18</f>
        <v>102.24</v>
      </c>
      <c r="AW122" s="138">
        <f>I122*0.34</f>
        <v>193.12</v>
      </c>
      <c r="AX122" s="138">
        <f>I122*0.31</f>
        <v>176.08</v>
      </c>
      <c r="AY122" s="138">
        <v>458.53086614173236</v>
      </c>
      <c r="AZ122" s="138">
        <v>458.53086614173236</v>
      </c>
      <c r="BB122" s="28">
        <v>44.04</v>
      </c>
      <c r="BC122" s="28">
        <v>528.24</v>
      </c>
    </row>
    <row r="123" spans="1:55" ht="15" x14ac:dyDescent="0.25">
      <c r="A123" s="4">
        <v>40400376</v>
      </c>
      <c r="B123" s="3" t="s">
        <v>540</v>
      </c>
      <c r="C123" s="3">
        <v>320</v>
      </c>
      <c r="D123" s="109">
        <v>74022</v>
      </c>
      <c r="E123" s="138"/>
      <c r="F123" s="187"/>
      <c r="G123" s="187"/>
      <c r="H123" s="187"/>
      <c r="I123" s="85">
        <v>970</v>
      </c>
      <c r="J123" s="98">
        <f t="shared" si="1"/>
        <v>76.78</v>
      </c>
      <c r="K123" s="98">
        <v>69.8</v>
      </c>
      <c r="L123" s="106">
        <f>I123*0.1</f>
        <v>97</v>
      </c>
      <c r="M123" s="106">
        <f>I123*0.2</f>
        <v>194</v>
      </c>
      <c r="N123" s="106">
        <f>I123*0.2</f>
        <v>194</v>
      </c>
      <c r="O123" s="106">
        <v>194</v>
      </c>
      <c r="P123" s="106">
        <f>I123*0.12</f>
        <v>116.39999999999999</v>
      </c>
      <c r="Q123" s="106">
        <f>I123*0.17</f>
        <v>164.9</v>
      </c>
      <c r="R123" s="106">
        <f>I123*0.14</f>
        <v>135.80000000000001</v>
      </c>
      <c r="S123" s="106">
        <f>I123*0.18</f>
        <v>174.6</v>
      </c>
      <c r="T123" s="106">
        <f>I123*0.14</f>
        <v>135.80000000000001</v>
      </c>
      <c r="U123" s="106">
        <f>I123*0.15</f>
        <v>145.5</v>
      </c>
      <c r="V123" s="106">
        <f>I123*0.08</f>
        <v>77.600000000000009</v>
      </c>
      <c r="X123" s="106">
        <f>I123*0.16</f>
        <v>155.20000000000002</v>
      </c>
      <c r="Y123" s="106">
        <f>I123*0.1</f>
        <v>97</v>
      </c>
      <c r="Z123" s="106">
        <f>I123*0.08</f>
        <v>77.600000000000009</v>
      </c>
      <c r="AA123" s="106">
        <f>I123*0.11</f>
        <v>106.7</v>
      </c>
      <c r="AC123" s="7">
        <f>I123*0.22</f>
        <v>213.4</v>
      </c>
      <c r="AD123" s="7">
        <f>I123*0.3</f>
        <v>291</v>
      </c>
      <c r="AE123" s="148" t="s">
        <v>93</v>
      </c>
      <c r="AF123" s="7">
        <f>I123*0.245</f>
        <v>237.65</v>
      </c>
      <c r="AG123" s="7">
        <f>I123*0.2</f>
        <v>194</v>
      </c>
      <c r="AH123" s="7">
        <f>I123*0.23</f>
        <v>223.10000000000002</v>
      </c>
      <c r="AJ123" s="7">
        <f>I123*0.2</f>
        <v>194</v>
      </c>
      <c r="AK123" s="138">
        <v>769.86277318369753</v>
      </c>
      <c r="AL123" s="138">
        <v>815.14881866509154</v>
      </c>
      <c r="AM123" s="138">
        <v>842.32044595392802</v>
      </c>
      <c r="AN123" s="138">
        <f>I123*0.12</f>
        <v>116.39999999999999</v>
      </c>
      <c r="AO123" s="138">
        <f>I123*0.6</f>
        <v>582</v>
      </c>
      <c r="AP123" s="138">
        <f>I123*0.9</f>
        <v>873</v>
      </c>
      <c r="AQ123" s="138">
        <f>I123*0.93</f>
        <v>902.1</v>
      </c>
      <c r="AR123" s="138">
        <f>I123*0.7</f>
        <v>679</v>
      </c>
      <c r="AS123" s="138">
        <f>I123*0.35</f>
        <v>339.5</v>
      </c>
      <c r="AT123" s="138">
        <v>123.53294743059658</v>
      </c>
      <c r="AU123" s="138">
        <f>I123*0.9</f>
        <v>873</v>
      </c>
      <c r="AV123" s="138">
        <f>I123*0.18</f>
        <v>174.6</v>
      </c>
      <c r="AW123" s="138">
        <f>I123*0.34</f>
        <v>329.8</v>
      </c>
      <c r="AX123" s="138">
        <f>I123*0.31</f>
        <v>300.7</v>
      </c>
      <c r="AY123" s="138">
        <v>815.14881866509154</v>
      </c>
      <c r="AZ123" s="138">
        <v>815.14881866509154</v>
      </c>
      <c r="BB123" s="28">
        <v>69.8</v>
      </c>
      <c r="BC123" s="28">
        <v>902.1</v>
      </c>
    </row>
    <row r="124" spans="1:55" ht="15" x14ac:dyDescent="0.25">
      <c r="A124" s="4">
        <v>40472201</v>
      </c>
      <c r="B124" s="3" t="s">
        <v>539</v>
      </c>
      <c r="C124" s="3">
        <v>320</v>
      </c>
      <c r="D124" s="109">
        <v>72170</v>
      </c>
      <c r="E124" s="138"/>
      <c r="F124" s="187"/>
      <c r="G124" s="187"/>
      <c r="H124" s="187"/>
      <c r="I124" s="85">
        <v>399</v>
      </c>
      <c r="J124" s="98">
        <f t="shared" si="1"/>
        <v>42.768000000000008</v>
      </c>
      <c r="K124" s="98">
        <v>38.880000000000003</v>
      </c>
      <c r="L124" s="106">
        <f>I124*0.1</f>
        <v>39.900000000000006</v>
      </c>
      <c r="M124" s="106">
        <f>I124*0.2</f>
        <v>79.800000000000011</v>
      </c>
      <c r="N124" s="106">
        <f>I124*0.2</f>
        <v>79.800000000000011</v>
      </c>
      <c r="O124" s="106">
        <v>79.800000000000011</v>
      </c>
      <c r="P124" s="106">
        <f>I124*0.12</f>
        <v>47.879999999999995</v>
      </c>
      <c r="Q124" s="106">
        <f>I124*0.17</f>
        <v>67.83</v>
      </c>
      <c r="R124" s="106">
        <f>I124*0.14</f>
        <v>55.860000000000007</v>
      </c>
      <c r="S124" s="106">
        <f>I124*0.18</f>
        <v>71.819999999999993</v>
      </c>
      <c r="T124" s="106">
        <f>I124*0.14</f>
        <v>55.860000000000007</v>
      </c>
      <c r="U124" s="106">
        <f>I124*0.15</f>
        <v>59.849999999999994</v>
      </c>
      <c r="V124" s="106">
        <f>I124*0.08</f>
        <v>31.92</v>
      </c>
      <c r="X124" s="106">
        <f>I124*0.16</f>
        <v>63.84</v>
      </c>
      <c r="Y124" s="106">
        <f>I124*0.1</f>
        <v>39.900000000000006</v>
      </c>
      <c r="Z124" s="106">
        <f>I124*0.08</f>
        <v>31.92</v>
      </c>
      <c r="AA124" s="106">
        <f>I124*0.11</f>
        <v>43.89</v>
      </c>
      <c r="AC124" s="7">
        <f>I124*0.22</f>
        <v>87.78</v>
      </c>
      <c r="AD124" s="7">
        <f>I124*0.3</f>
        <v>119.69999999999999</v>
      </c>
      <c r="AE124" s="148" t="s">
        <v>93</v>
      </c>
      <c r="AF124" s="7">
        <f>I124*0.245</f>
        <v>97.754999999999995</v>
      </c>
      <c r="AG124" s="7">
        <f>I124*0.2</f>
        <v>79.800000000000011</v>
      </c>
      <c r="AH124" s="7">
        <f>I124*0.23</f>
        <v>91.77000000000001</v>
      </c>
      <c r="AJ124" s="7">
        <f>I124*0.2</f>
        <v>79.800000000000011</v>
      </c>
      <c r="AK124" s="138">
        <v>316.61745869252877</v>
      </c>
      <c r="AL124" s="138">
        <v>335.24201508620695</v>
      </c>
      <c r="AM124" s="138">
        <v>346.41674892241389</v>
      </c>
      <c r="AN124" s="138">
        <f>I124*0.12</f>
        <v>47.879999999999995</v>
      </c>
      <c r="AO124" s="138">
        <f>I124*0.6</f>
        <v>239.39999999999998</v>
      </c>
      <c r="AP124" s="138">
        <f>I124*0.9</f>
        <v>359.1</v>
      </c>
      <c r="AQ124" s="138">
        <f>I124*0.93</f>
        <v>371.07</v>
      </c>
      <c r="AR124" s="138">
        <f>I124*0.7</f>
        <v>279.29999999999995</v>
      </c>
      <c r="AS124" s="138">
        <f>I124*0.35</f>
        <v>139.64999999999998</v>
      </c>
      <c r="AT124" s="138">
        <v>123.59396551724139</v>
      </c>
      <c r="AU124" s="138">
        <f>I124*0.9</f>
        <v>359.1</v>
      </c>
      <c r="AV124" s="138">
        <f>I124*0.18</f>
        <v>71.819999999999993</v>
      </c>
      <c r="AW124" s="138">
        <f>I124*0.34</f>
        <v>135.66</v>
      </c>
      <c r="AX124" s="138">
        <f>I124*0.31</f>
        <v>123.69</v>
      </c>
      <c r="AY124" s="138">
        <v>335.24201508620695</v>
      </c>
      <c r="AZ124" s="138">
        <v>335.24201508620695</v>
      </c>
      <c r="BB124" s="28">
        <v>31.92</v>
      </c>
      <c r="BC124" s="28">
        <v>371.07</v>
      </c>
    </row>
    <row r="125" spans="1:55" ht="15" x14ac:dyDescent="0.25">
      <c r="A125" s="4">
        <v>40472763</v>
      </c>
      <c r="B125" s="3" t="s">
        <v>538</v>
      </c>
      <c r="C125" s="3">
        <v>320</v>
      </c>
      <c r="D125" s="109">
        <v>73080</v>
      </c>
      <c r="E125" s="138"/>
      <c r="F125" s="187"/>
      <c r="G125" s="187"/>
      <c r="H125" s="187"/>
      <c r="I125" s="85">
        <v>574</v>
      </c>
      <c r="J125" s="98">
        <f t="shared" si="1"/>
        <v>49.984000000000002</v>
      </c>
      <c r="K125" s="98">
        <v>45.44</v>
      </c>
      <c r="L125" s="106">
        <f>I125*0.1</f>
        <v>57.400000000000006</v>
      </c>
      <c r="M125" s="106">
        <f>I125*0.2</f>
        <v>114.80000000000001</v>
      </c>
      <c r="N125" s="106">
        <f>I125*0.2</f>
        <v>114.80000000000001</v>
      </c>
      <c r="O125" s="106">
        <v>114.80000000000001</v>
      </c>
      <c r="P125" s="106">
        <f>I125*0.12</f>
        <v>68.88</v>
      </c>
      <c r="Q125" s="106">
        <f>I125*0.17</f>
        <v>97.580000000000013</v>
      </c>
      <c r="R125" s="106">
        <f>I125*0.14</f>
        <v>80.360000000000014</v>
      </c>
      <c r="S125" s="106">
        <f>I125*0.18</f>
        <v>103.32</v>
      </c>
      <c r="T125" s="106">
        <f>I125*0.14</f>
        <v>80.360000000000014</v>
      </c>
      <c r="U125" s="106">
        <f>I125*0.15</f>
        <v>86.1</v>
      </c>
      <c r="V125" s="106">
        <f>I125*0.08</f>
        <v>45.92</v>
      </c>
      <c r="X125" s="106">
        <f>I125*0.16</f>
        <v>91.84</v>
      </c>
      <c r="Y125" s="106">
        <f>I125*0.1</f>
        <v>57.400000000000006</v>
      </c>
      <c r="Z125" s="106">
        <f>I125*0.08</f>
        <v>45.92</v>
      </c>
      <c r="AA125" s="106">
        <f>I125*0.11</f>
        <v>63.14</v>
      </c>
      <c r="AC125" s="7">
        <f>I125*0.22</f>
        <v>126.28</v>
      </c>
      <c r="AD125" s="7">
        <f>I125*0.3</f>
        <v>172.2</v>
      </c>
      <c r="AE125" s="148" t="s">
        <v>93</v>
      </c>
      <c r="AF125" s="7">
        <f>I125*0.245</f>
        <v>140.63</v>
      </c>
      <c r="AG125" s="7">
        <f>I125*0.2</f>
        <v>114.80000000000001</v>
      </c>
      <c r="AH125" s="7">
        <f>I125*0.23</f>
        <v>132.02000000000001</v>
      </c>
      <c r="AJ125" s="7">
        <f>I125*0.2</f>
        <v>114.80000000000001</v>
      </c>
      <c r="AK125" s="138">
        <v>454.85236125</v>
      </c>
      <c r="AL125" s="138">
        <v>481.6083825</v>
      </c>
      <c r="AM125" s="138">
        <v>497.66199525000002</v>
      </c>
      <c r="AN125" s="138">
        <f>I125*0.12</f>
        <v>68.88</v>
      </c>
      <c r="AO125" s="138">
        <f>I125*0.6</f>
        <v>344.4</v>
      </c>
      <c r="AP125" s="138">
        <f>I125*0.9</f>
        <v>516.6</v>
      </c>
      <c r="AQ125" s="138">
        <f>I125*0.93</f>
        <v>533.82000000000005</v>
      </c>
      <c r="AR125" s="138">
        <f>I125*0.7</f>
        <v>401.79999999999995</v>
      </c>
      <c r="AS125" s="138">
        <f>I125*0.35</f>
        <v>200.89999999999998</v>
      </c>
      <c r="AT125" s="138">
        <v>87.990525000000005</v>
      </c>
      <c r="AU125" s="138">
        <f>I125*0.9</f>
        <v>516.6</v>
      </c>
      <c r="AV125" s="138">
        <f>I125*0.18</f>
        <v>103.32</v>
      </c>
      <c r="AW125" s="138">
        <f>I125*0.34</f>
        <v>195.16000000000003</v>
      </c>
      <c r="AX125" s="138">
        <f>I125*0.31</f>
        <v>177.94</v>
      </c>
      <c r="AY125" s="138">
        <v>481.6083825</v>
      </c>
      <c r="AZ125" s="138">
        <v>481.6083825</v>
      </c>
      <c r="BB125" s="28">
        <v>45.44</v>
      </c>
      <c r="BC125" s="28">
        <v>533.82000000000005</v>
      </c>
    </row>
    <row r="126" spans="1:55" ht="15" x14ac:dyDescent="0.25">
      <c r="A126" s="4">
        <v>40472102</v>
      </c>
      <c r="B126" s="3" t="s">
        <v>537</v>
      </c>
      <c r="C126" s="3">
        <v>320</v>
      </c>
      <c r="D126" s="109">
        <v>72072</v>
      </c>
      <c r="E126" s="138"/>
      <c r="F126" s="187"/>
      <c r="G126" s="187"/>
      <c r="H126" s="187"/>
      <c r="I126" s="85">
        <v>710</v>
      </c>
      <c r="J126" s="98">
        <f t="shared" si="1"/>
        <v>60.291000000000004</v>
      </c>
      <c r="K126" s="98">
        <v>54.81</v>
      </c>
      <c r="L126" s="106">
        <f>I126*0.1</f>
        <v>71</v>
      </c>
      <c r="M126" s="106">
        <f>I126*0.2</f>
        <v>142</v>
      </c>
      <c r="N126" s="106">
        <f>I126*0.2</f>
        <v>142</v>
      </c>
      <c r="O126" s="106">
        <v>142</v>
      </c>
      <c r="P126" s="106">
        <f>I126*0.12</f>
        <v>85.2</v>
      </c>
      <c r="Q126" s="106">
        <f>I126*0.17</f>
        <v>120.7</v>
      </c>
      <c r="R126" s="106">
        <f>I126*0.14</f>
        <v>99.4</v>
      </c>
      <c r="S126" s="106">
        <f>I126*0.18</f>
        <v>127.8</v>
      </c>
      <c r="T126" s="106">
        <f>I126*0.14</f>
        <v>99.4</v>
      </c>
      <c r="U126" s="106">
        <f>I126*0.15</f>
        <v>106.5</v>
      </c>
      <c r="V126" s="106">
        <f>I126*0.08</f>
        <v>56.800000000000004</v>
      </c>
      <c r="X126" s="106">
        <f>I126*0.16</f>
        <v>113.60000000000001</v>
      </c>
      <c r="Y126" s="106">
        <f>I126*0.1</f>
        <v>71</v>
      </c>
      <c r="Z126" s="106">
        <f>I126*0.08</f>
        <v>56.800000000000004</v>
      </c>
      <c r="AA126" s="106">
        <f>I126*0.11</f>
        <v>78.099999999999994</v>
      </c>
      <c r="AC126" s="7">
        <f>I126*0.22</f>
        <v>156.19999999999999</v>
      </c>
      <c r="AD126" s="7">
        <f>I126*0.3</f>
        <v>213</v>
      </c>
      <c r="AE126" s="148" t="s">
        <v>93</v>
      </c>
      <c r="AF126" s="7">
        <f>I126*0.245</f>
        <v>173.95</v>
      </c>
      <c r="AG126" s="7">
        <f>I126*0.2</f>
        <v>142</v>
      </c>
      <c r="AH126" s="7">
        <f>I126*0.23</f>
        <v>163.30000000000001</v>
      </c>
      <c r="AJ126" s="7">
        <f>I126*0.2</f>
        <v>142</v>
      </c>
      <c r="AK126" s="138">
        <v>541.12489999999991</v>
      </c>
      <c r="AL126" s="138">
        <v>572.95577647058826</v>
      </c>
      <c r="AM126" s="138">
        <v>592.05430235294114</v>
      </c>
      <c r="AN126" s="138">
        <f>I126*0.12</f>
        <v>85.2</v>
      </c>
      <c r="AO126" s="138">
        <f>I126*0.6</f>
        <v>426</v>
      </c>
      <c r="AP126" s="138">
        <f>I126*0.9</f>
        <v>639</v>
      </c>
      <c r="AQ126" s="138">
        <f>I126*0.93</f>
        <v>660.30000000000007</v>
      </c>
      <c r="AR126" s="138">
        <f>I126*0.7</f>
        <v>496.99999999999994</v>
      </c>
      <c r="AS126" s="138">
        <f>I126*0.35</f>
        <v>248.49999999999997</v>
      </c>
      <c r="AT126" s="138">
        <v>123.52346218487395</v>
      </c>
      <c r="AU126" s="138">
        <f>I126*0.9</f>
        <v>639</v>
      </c>
      <c r="AV126" s="138">
        <f>I126*0.18</f>
        <v>127.8</v>
      </c>
      <c r="AW126" s="138">
        <f>I126*0.34</f>
        <v>241.4</v>
      </c>
      <c r="AX126" s="138">
        <f>I126*0.31</f>
        <v>220.1</v>
      </c>
      <c r="AY126" s="138">
        <v>572.95577647058826</v>
      </c>
      <c r="AZ126" s="138">
        <v>572.95577647058826</v>
      </c>
      <c r="BB126" s="28">
        <v>54.81</v>
      </c>
      <c r="BC126" s="28">
        <v>660.30000000000007</v>
      </c>
    </row>
    <row r="127" spans="1:55" ht="15" x14ac:dyDescent="0.25">
      <c r="A127" s="4">
        <v>40472953</v>
      </c>
      <c r="B127" s="3" t="s">
        <v>536</v>
      </c>
      <c r="C127" s="3">
        <v>320</v>
      </c>
      <c r="D127" s="109">
        <v>73140</v>
      </c>
      <c r="E127" s="138"/>
      <c r="F127" s="187"/>
      <c r="G127" s="187"/>
      <c r="H127" s="187"/>
      <c r="I127" s="85">
        <v>361</v>
      </c>
      <c r="J127" s="98">
        <f t="shared" si="1"/>
        <v>57.717000000000006</v>
      </c>
      <c r="K127" s="98">
        <v>52.47</v>
      </c>
      <c r="L127" s="106">
        <f>I127*0.1</f>
        <v>36.1</v>
      </c>
      <c r="M127" s="106">
        <f>I127*0.2</f>
        <v>72.2</v>
      </c>
      <c r="N127" s="106">
        <f>I127*0.2</f>
        <v>72.2</v>
      </c>
      <c r="O127" s="106">
        <v>72.2</v>
      </c>
      <c r="P127" s="106">
        <f>I127*0.12</f>
        <v>43.32</v>
      </c>
      <c r="Q127" s="106">
        <f>I127*0.17</f>
        <v>61.370000000000005</v>
      </c>
      <c r="R127" s="106">
        <f>I127*0.14</f>
        <v>50.540000000000006</v>
      </c>
      <c r="S127" s="106">
        <f>I127*0.18</f>
        <v>64.98</v>
      </c>
      <c r="T127" s="106">
        <f>I127*0.14</f>
        <v>50.540000000000006</v>
      </c>
      <c r="U127" s="106">
        <f>I127*0.15</f>
        <v>54.15</v>
      </c>
      <c r="V127" s="106">
        <f>I127*0.08</f>
        <v>28.88</v>
      </c>
      <c r="X127" s="106">
        <f>I127*0.16</f>
        <v>57.76</v>
      </c>
      <c r="Y127" s="106">
        <f>I127*0.1</f>
        <v>36.1</v>
      </c>
      <c r="Z127" s="106">
        <f>I127*0.08</f>
        <v>28.88</v>
      </c>
      <c r="AA127" s="106">
        <f>I127*0.11</f>
        <v>39.71</v>
      </c>
      <c r="AC127" s="7">
        <f>I127*0.22</f>
        <v>79.42</v>
      </c>
      <c r="AD127" s="7">
        <f>I127*0.3</f>
        <v>108.3</v>
      </c>
      <c r="AE127" s="148" t="s">
        <v>93</v>
      </c>
      <c r="AF127" s="7">
        <f>I127*0.245</f>
        <v>88.444999999999993</v>
      </c>
      <c r="AG127" s="7">
        <f>I127*0.2</f>
        <v>72.2</v>
      </c>
      <c r="AH127" s="7">
        <f>I127*0.23</f>
        <v>83.03</v>
      </c>
      <c r="AJ127" s="7">
        <f>I127*0.2</f>
        <v>72.2</v>
      </c>
      <c r="AK127" s="138">
        <v>285.96566216216212</v>
      </c>
      <c r="AL127" s="138">
        <v>302.78717170111287</v>
      </c>
      <c r="AM127" s="138">
        <v>312.88007742448326</v>
      </c>
      <c r="AN127" s="138">
        <f>I127*0.12</f>
        <v>43.32</v>
      </c>
      <c r="AO127" s="138">
        <f>I127*0.6</f>
        <v>216.6</v>
      </c>
      <c r="AP127" s="138">
        <f>I127*0.9</f>
        <v>324.90000000000003</v>
      </c>
      <c r="AQ127" s="138">
        <f>I127*0.93</f>
        <v>335.73</v>
      </c>
      <c r="AR127" s="138">
        <f>I127*0.7</f>
        <v>252.7</v>
      </c>
      <c r="AS127" s="138">
        <f>I127*0.35</f>
        <v>126.35</v>
      </c>
      <c r="AT127" s="138">
        <v>87.994014308426088</v>
      </c>
      <c r="AU127" s="138">
        <f>I127*0.9</f>
        <v>324.90000000000003</v>
      </c>
      <c r="AV127" s="138">
        <f>I127*0.18</f>
        <v>64.98</v>
      </c>
      <c r="AW127" s="138">
        <f>I127*0.34</f>
        <v>122.74000000000001</v>
      </c>
      <c r="AX127" s="138">
        <f>I127*0.31</f>
        <v>111.91</v>
      </c>
      <c r="AY127" s="138">
        <v>302.78717170111287</v>
      </c>
      <c r="AZ127" s="138">
        <v>302.78717170111287</v>
      </c>
      <c r="BB127" s="28">
        <v>28.88</v>
      </c>
      <c r="BC127" s="28">
        <v>335.73</v>
      </c>
    </row>
    <row r="128" spans="1:55" ht="15" x14ac:dyDescent="0.25">
      <c r="A128" s="4">
        <v>40472805</v>
      </c>
      <c r="B128" s="3" t="s">
        <v>535</v>
      </c>
      <c r="C128" s="3">
        <v>320</v>
      </c>
      <c r="D128" s="109">
        <v>73090</v>
      </c>
      <c r="E128" s="138"/>
      <c r="F128" s="187"/>
      <c r="G128" s="187"/>
      <c r="H128" s="187"/>
      <c r="I128" s="85">
        <v>420</v>
      </c>
      <c r="J128" s="98">
        <f t="shared" si="1"/>
        <v>44.825000000000003</v>
      </c>
      <c r="K128" s="98">
        <v>40.75</v>
      </c>
      <c r="L128" s="106">
        <f>I128*0.1</f>
        <v>42</v>
      </c>
      <c r="M128" s="106">
        <f>I128*0.2</f>
        <v>84</v>
      </c>
      <c r="N128" s="106">
        <f>I128*0.2</f>
        <v>84</v>
      </c>
      <c r="O128" s="106">
        <v>84</v>
      </c>
      <c r="P128" s="106">
        <f>I128*0.12</f>
        <v>50.4</v>
      </c>
      <c r="Q128" s="106">
        <f>I128*0.17</f>
        <v>71.400000000000006</v>
      </c>
      <c r="R128" s="106">
        <f>I128*0.14</f>
        <v>58.800000000000004</v>
      </c>
      <c r="S128" s="106">
        <f>I128*0.18</f>
        <v>75.599999999999994</v>
      </c>
      <c r="T128" s="106">
        <f>I128*0.14</f>
        <v>58.800000000000004</v>
      </c>
      <c r="U128" s="106">
        <f>I128*0.15</f>
        <v>63</v>
      </c>
      <c r="V128" s="106">
        <f>I128*0.08</f>
        <v>33.6</v>
      </c>
      <c r="X128" s="106">
        <f>I128*0.16</f>
        <v>67.2</v>
      </c>
      <c r="Y128" s="106">
        <f>I128*0.1</f>
        <v>42</v>
      </c>
      <c r="Z128" s="106">
        <f>I128*0.08</f>
        <v>33.6</v>
      </c>
      <c r="AA128" s="106">
        <f>I128*0.11</f>
        <v>46.2</v>
      </c>
      <c r="AC128" s="7">
        <f>I128*0.22</f>
        <v>92.4</v>
      </c>
      <c r="AD128" s="7">
        <f>I128*0.3</f>
        <v>126</v>
      </c>
      <c r="AE128" s="148" t="s">
        <v>93</v>
      </c>
      <c r="AF128" s="7">
        <f>I128*0.245</f>
        <v>102.89999999999999</v>
      </c>
      <c r="AG128" s="7">
        <f>I128*0.2</f>
        <v>84</v>
      </c>
      <c r="AH128" s="7">
        <f>I128*0.23</f>
        <v>96.600000000000009</v>
      </c>
      <c r="AJ128" s="7">
        <f>I128*0.2</f>
        <v>84</v>
      </c>
      <c r="AK128" s="138">
        <v>332.97624795081964</v>
      </c>
      <c r="AL128" s="138">
        <v>352.56308606557371</v>
      </c>
      <c r="AM128" s="138">
        <v>364.31518893442626</v>
      </c>
      <c r="AN128" s="138">
        <f>I128*0.12</f>
        <v>50.4</v>
      </c>
      <c r="AO128" s="138">
        <f>I128*0.6</f>
        <v>252</v>
      </c>
      <c r="AP128" s="138">
        <f>I128*0.9</f>
        <v>378</v>
      </c>
      <c r="AQ128" s="138">
        <f>I128*0.93</f>
        <v>390.6</v>
      </c>
      <c r="AR128" s="138">
        <f>I128*0.7</f>
        <v>294</v>
      </c>
      <c r="AS128" s="138">
        <f>I128*0.35</f>
        <v>147</v>
      </c>
      <c r="AT128" s="138">
        <v>87.987254098360665</v>
      </c>
      <c r="AU128" s="138">
        <f>I128*0.9</f>
        <v>378</v>
      </c>
      <c r="AV128" s="138">
        <f>I128*0.18</f>
        <v>75.599999999999994</v>
      </c>
      <c r="AW128" s="138">
        <f>I128*0.34</f>
        <v>142.80000000000001</v>
      </c>
      <c r="AX128" s="138">
        <f>I128*0.31</f>
        <v>130.19999999999999</v>
      </c>
      <c r="AY128" s="138">
        <v>352.56308606557371</v>
      </c>
      <c r="AZ128" s="138">
        <v>352.56308606557371</v>
      </c>
      <c r="BB128" s="28">
        <v>33.6</v>
      </c>
      <c r="BC128" s="28">
        <v>390.6</v>
      </c>
    </row>
    <row r="129" spans="1:55" ht="15" x14ac:dyDescent="0.25">
      <c r="A129" s="4">
        <v>40473100</v>
      </c>
      <c r="B129" s="3" t="s">
        <v>534</v>
      </c>
      <c r="C129" s="3">
        <v>320</v>
      </c>
      <c r="D129" s="109">
        <v>73560</v>
      </c>
      <c r="E129" s="138"/>
      <c r="F129" s="187"/>
      <c r="G129" s="187"/>
      <c r="H129" s="187"/>
      <c r="I129" s="85">
        <v>468</v>
      </c>
      <c r="J129" s="98">
        <f t="shared" si="1"/>
        <v>52.558000000000007</v>
      </c>
      <c r="K129" s="98">
        <v>47.78</v>
      </c>
      <c r="L129" s="106">
        <f>I129*0.1</f>
        <v>46.800000000000004</v>
      </c>
      <c r="M129" s="106">
        <f>I129*0.2</f>
        <v>93.600000000000009</v>
      </c>
      <c r="N129" s="106">
        <f>I129*0.2</f>
        <v>93.600000000000009</v>
      </c>
      <c r="O129" s="106">
        <v>93.600000000000009</v>
      </c>
      <c r="P129" s="106">
        <f>I129*0.12</f>
        <v>56.16</v>
      </c>
      <c r="Q129" s="106">
        <f>I129*0.17</f>
        <v>79.56</v>
      </c>
      <c r="R129" s="106">
        <f>I129*0.14</f>
        <v>65.52000000000001</v>
      </c>
      <c r="S129" s="106">
        <f>I129*0.18</f>
        <v>84.24</v>
      </c>
      <c r="T129" s="106">
        <f>I129*0.14</f>
        <v>65.52000000000001</v>
      </c>
      <c r="U129" s="106">
        <f>I129*0.15</f>
        <v>70.2</v>
      </c>
      <c r="V129" s="106">
        <f>I129*0.08</f>
        <v>37.44</v>
      </c>
      <c r="X129" s="106">
        <f>I129*0.16</f>
        <v>74.88</v>
      </c>
      <c r="Y129" s="106">
        <f>I129*0.1</f>
        <v>46.800000000000004</v>
      </c>
      <c r="Z129" s="106">
        <f>I129*0.08</f>
        <v>37.44</v>
      </c>
      <c r="AA129" s="106">
        <f>I129*0.11</f>
        <v>51.48</v>
      </c>
      <c r="AC129" s="7">
        <f>I129*0.22</f>
        <v>102.96</v>
      </c>
      <c r="AD129" s="7">
        <f>I129*0.3</f>
        <v>140.4</v>
      </c>
      <c r="AE129" s="148" t="s">
        <v>93</v>
      </c>
      <c r="AF129" s="7">
        <f>I129*0.245</f>
        <v>114.66</v>
      </c>
      <c r="AG129" s="7">
        <f>I129*0.2</f>
        <v>93.600000000000009</v>
      </c>
      <c r="AH129" s="7">
        <f>I129*0.23</f>
        <v>107.64</v>
      </c>
      <c r="AJ129" s="7">
        <f>I129*0.2</f>
        <v>93.600000000000009</v>
      </c>
      <c r="AK129" s="138">
        <v>371.3623229166667</v>
      </c>
      <c r="AL129" s="138">
        <v>393.20716544117647</v>
      </c>
      <c r="AM129" s="138">
        <v>406.31407095588241</v>
      </c>
      <c r="AN129" s="138">
        <f>I129*0.12</f>
        <v>56.16</v>
      </c>
      <c r="AO129" s="138">
        <f>I129*0.6</f>
        <v>280.8</v>
      </c>
      <c r="AP129" s="138">
        <f>I129*0.9</f>
        <v>421.2</v>
      </c>
      <c r="AQ129" s="138">
        <f>I129*0.93</f>
        <v>435.24</v>
      </c>
      <c r="AR129" s="138">
        <f>I129*0.7</f>
        <v>327.59999999999997</v>
      </c>
      <c r="AS129" s="138">
        <f>I129*0.35</f>
        <v>163.79999999999998</v>
      </c>
      <c r="AT129" s="138">
        <v>87.976832107843137</v>
      </c>
      <c r="AU129" s="138">
        <f>I129*0.9</f>
        <v>421.2</v>
      </c>
      <c r="AV129" s="138">
        <f>I129*0.18</f>
        <v>84.24</v>
      </c>
      <c r="AW129" s="138">
        <f>I129*0.34</f>
        <v>159.12</v>
      </c>
      <c r="AX129" s="138">
        <f>I129*0.31</f>
        <v>145.08000000000001</v>
      </c>
      <c r="AY129" s="138">
        <v>393.20716544117647</v>
      </c>
      <c r="AZ129" s="138">
        <v>393.20716544117647</v>
      </c>
      <c r="BB129" s="28">
        <v>37.44</v>
      </c>
      <c r="BC129" s="28">
        <v>435.24</v>
      </c>
    </row>
    <row r="130" spans="1:55" ht="15" x14ac:dyDescent="0.25">
      <c r="A130" s="4">
        <v>40473993</v>
      </c>
      <c r="B130" s="3" t="s">
        <v>533</v>
      </c>
      <c r="C130" s="3">
        <v>320</v>
      </c>
      <c r="D130" s="109">
        <v>73564</v>
      </c>
      <c r="E130" s="138"/>
      <c r="F130" s="187"/>
      <c r="G130" s="187"/>
      <c r="H130" s="187"/>
      <c r="I130" s="85">
        <v>662</v>
      </c>
      <c r="J130" s="98">
        <f t="shared" si="1"/>
        <v>71.115000000000009</v>
      </c>
      <c r="K130" s="98">
        <v>64.650000000000006</v>
      </c>
      <c r="L130" s="106">
        <f>I130*0.1</f>
        <v>66.2</v>
      </c>
      <c r="M130" s="106">
        <f>I130*0.2</f>
        <v>132.4</v>
      </c>
      <c r="N130" s="106">
        <f>I130*0.2</f>
        <v>132.4</v>
      </c>
      <c r="O130" s="106">
        <v>132.4</v>
      </c>
      <c r="P130" s="106">
        <f>I130*0.12</f>
        <v>79.44</v>
      </c>
      <c r="Q130" s="106">
        <f>I130*0.17</f>
        <v>112.54</v>
      </c>
      <c r="R130" s="106">
        <f>I130*0.14</f>
        <v>92.68</v>
      </c>
      <c r="S130" s="106">
        <f>I130*0.18</f>
        <v>119.16</v>
      </c>
      <c r="T130" s="106">
        <f>I130*0.14</f>
        <v>92.68</v>
      </c>
      <c r="U130" s="106">
        <f>I130*0.15</f>
        <v>99.3</v>
      </c>
      <c r="V130" s="106">
        <f>I130*0.08</f>
        <v>52.96</v>
      </c>
      <c r="X130" s="106">
        <f>I130*0.16</f>
        <v>105.92</v>
      </c>
      <c r="Y130" s="106">
        <f>I130*0.1</f>
        <v>66.2</v>
      </c>
      <c r="Z130" s="106">
        <f>I130*0.08</f>
        <v>52.96</v>
      </c>
      <c r="AA130" s="106">
        <f>I130*0.11</f>
        <v>72.820000000000007</v>
      </c>
      <c r="AC130" s="7">
        <f>I130*0.22</f>
        <v>145.64000000000001</v>
      </c>
      <c r="AD130" s="7">
        <f>I130*0.3</f>
        <v>198.6</v>
      </c>
      <c r="AE130" s="148" t="s">
        <v>93</v>
      </c>
      <c r="AF130" s="7">
        <f>I130*0.245</f>
        <v>162.19</v>
      </c>
      <c r="AG130" s="7">
        <f>I130*0.2</f>
        <v>132.4</v>
      </c>
      <c r="AH130" s="7">
        <f>I130*0.23</f>
        <v>152.26000000000002</v>
      </c>
      <c r="AJ130" s="7">
        <f>I130*0.2</f>
        <v>132.4</v>
      </c>
      <c r="AK130" s="138">
        <v>504.5682433528616</v>
      </c>
      <c r="AL130" s="138">
        <v>534.24872825597117</v>
      </c>
      <c r="AM130" s="138">
        <v>552.05701919783689</v>
      </c>
      <c r="AN130" s="138">
        <f>I130*0.12</f>
        <v>79.44</v>
      </c>
      <c r="AO130" s="138">
        <f>I130*0.6</f>
        <v>397.2</v>
      </c>
      <c r="AP130" s="138">
        <f>I130*0.9</f>
        <v>595.80000000000007</v>
      </c>
      <c r="AQ130" s="138">
        <f>I130*0.93</f>
        <v>615.66000000000008</v>
      </c>
      <c r="AR130" s="138">
        <f>I130*0.7</f>
        <v>463.4</v>
      </c>
      <c r="AS130" s="138">
        <f>I130*0.35</f>
        <v>231.7</v>
      </c>
      <c r="AT130" s="138">
        <v>123.54559711581794</v>
      </c>
      <c r="AU130" s="138">
        <f>I130*0.9</f>
        <v>595.80000000000007</v>
      </c>
      <c r="AV130" s="138">
        <f>I130*0.18</f>
        <v>119.16</v>
      </c>
      <c r="AW130" s="138">
        <f>I130*0.34</f>
        <v>225.08</v>
      </c>
      <c r="AX130" s="138">
        <f>I130*0.31</f>
        <v>205.22</v>
      </c>
      <c r="AY130" s="138">
        <v>534.24872825597117</v>
      </c>
      <c r="AZ130" s="138">
        <v>534.24872825597117</v>
      </c>
      <c r="BB130" s="28">
        <v>52.96</v>
      </c>
      <c r="BC130" s="28">
        <v>615.66000000000008</v>
      </c>
    </row>
    <row r="131" spans="1:55" ht="15" x14ac:dyDescent="0.25">
      <c r="A131" s="4">
        <v>40472078</v>
      </c>
      <c r="B131" s="3" t="s">
        <v>529</v>
      </c>
      <c r="C131" s="3">
        <v>320</v>
      </c>
      <c r="D131" s="109">
        <v>72052</v>
      </c>
      <c r="E131" s="138"/>
      <c r="F131" s="187"/>
      <c r="G131" s="187"/>
      <c r="H131" s="187"/>
      <c r="I131" s="85">
        <v>920</v>
      </c>
      <c r="J131" s="98">
        <f t="shared" si="1"/>
        <v>95.326000000000008</v>
      </c>
      <c r="K131" s="98">
        <v>86.66</v>
      </c>
      <c r="L131" s="106">
        <f>I131*0.1</f>
        <v>92</v>
      </c>
      <c r="M131" s="106">
        <f>I131*0.2</f>
        <v>184</v>
      </c>
      <c r="N131" s="106">
        <f>I131*0.2</f>
        <v>184</v>
      </c>
      <c r="O131" s="106">
        <v>184</v>
      </c>
      <c r="P131" s="106">
        <f>I131*0.12</f>
        <v>110.39999999999999</v>
      </c>
      <c r="Q131" s="106">
        <f>I131*0.17</f>
        <v>156.4</v>
      </c>
      <c r="R131" s="106">
        <f>I131*0.14</f>
        <v>128.80000000000001</v>
      </c>
      <c r="S131" s="106">
        <f>I131*0.18</f>
        <v>165.6</v>
      </c>
      <c r="T131" s="106">
        <f>I131*0.14</f>
        <v>128.80000000000001</v>
      </c>
      <c r="U131" s="106">
        <f>I131*0.15</f>
        <v>138</v>
      </c>
      <c r="V131" s="106">
        <f>I131*0.08</f>
        <v>73.600000000000009</v>
      </c>
      <c r="X131" s="106">
        <f>I131*0.16</f>
        <v>147.20000000000002</v>
      </c>
      <c r="Y131" s="106">
        <f>I131*0.1</f>
        <v>92</v>
      </c>
      <c r="Z131" s="106">
        <f>I131*0.08</f>
        <v>73.600000000000009</v>
      </c>
      <c r="AA131" s="106">
        <f>I131*0.11</f>
        <v>101.2</v>
      </c>
      <c r="AC131" s="7">
        <f>I131*0.22</f>
        <v>202.4</v>
      </c>
      <c r="AD131" s="7">
        <f>I131*0.3</f>
        <v>276</v>
      </c>
      <c r="AE131" s="148" t="s">
        <v>93</v>
      </c>
      <c r="AF131" s="7">
        <f>I131*0.245</f>
        <v>225.4</v>
      </c>
      <c r="AG131" s="7">
        <f>I131*0.2</f>
        <v>184</v>
      </c>
      <c r="AH131" s="7">
        <f>I131*0.23</f>
        <v>211.60000000000002</v>
      </c>
      <c r="AJ131" s="7">
        <f>I131*0.2</f>
        <v>184</v>
      </c>
      <c r="AK131" s="138">
        <v>730.18837173100871</v>
      </c>
      <c r="AL131" s="138">
        <v>773.14062889165643</v>
      </c>
      <c r="AM131" s="138">
        <v>798.91198318804504</v>
      </c>
      <c r="AN131" s="138">
        <f>I131*0.12</f>
        <v>110.39999999999999</v>
      </c>
      <c r="AO131" s="138">
        <f>I131*0.6</f>
        <v>552</v>
      </c>
      <c r="AP131" s="138">
        <f>I131*0.9</f>
        <v>828</v>
      </c>
      <c r="AQ131" s="138">
        <f>I131*0.93</f>
        <v>855.6</v>
      </c>
      <c r="AR131" s="138">
        <f>I131*0.7</f>
        <v>644</v>
      </c>
      <c r="AS131" s="138">
        <f>I131*0.35</f>
        <v>322</v>
      </c>
      <c r="AT131" s="138">
        <v>123.52528019925279</v>
      </c>
      <c r="AU131" s="138">
        <f>I131*0.9</f>
        <v>828</v>
      </c>
      <c r="AV131" s="138">
        <f>I131*0.18</f>
        <v>165.6</v>
      </c>
      <c r="AW131" s="138">
        <f>I131*0.34</f>
        <v>312.8</v>
      </c>
      <c r="AX131" s="138">
        <f>I131*0.31</f>
        <v>285.2</v>
      </c>
      <c r="AY131" s="138">
        <v>773.14062889165643</v>
      </c>
      <c r="AZ131" s="138">
        <v>773.14062889165643</v>
      </c>
      <c r="BB131" s="28">
        <v>73.600000000000009</v>
      </c>
      <c r="BC131" s="28">
        <v>855.6</v>
      </c>
    </row>
    <row r="132" spans="1:55" ht="15" x14ac:dyDescent="0.25">
      <c r="A132" s="4">
        <v>40473084</v>
      </c>
      <c r="B132" s="3" t="s">
        <v>528</v>
      </c>
      <c r="C132" s="3">
        <v>320</v>
      </c>
      <c r="D132" s="109">
        <v>73552</v>
      </c>
      <c r="E132" s="138"/>
      <c r="F132" s="187"/>
      <c r="G132" s="187"/>
      <c r="H132" s="187"/>
      <c r="I132" s="85">
        <v>449</v>
      </c>
      <c r="J132" s="98">
        <f t="shared" si="1"/>
        <v>54.109000000000002</v>
      </c>
      <c r="K132" s="98">
        <v>49.19</v>
      </c>
      <c r="L132" s="106">
        <f>I132*0.1</f>
        <v>44.900000000000006</v>
      </c>
      <c r="M132" s="106">
        <f>I132*0.2</f>
        <v>89.800000000000011</v>
      </c>
      <c r="N132" s="106">
        <f>I132*0.2</f>
        <v>89.800000000000011</v>
      </c>
      <c r="O132" s="106">
        <v>89.800000000000011</v>
      </c>
      <c r="P132" s="106">
        <f>I132*0.12</f>
        <v>53.879999999999995</v>
      </c>
      <c r="Q132" s="106">
        <f>I132*0.17</f>
        <v>76.330000000000013</v>
      </c>
      <c r="R132" s="106">
        <f>I132*0.14</f>
        <v>62.860000000000007</v>
      </c>
      <c r="S132" s="106">
        <f>I132*0.18</f>
        <v>80.819999999999993</v>
      </c>
      <c r="T132" s="106">
        <f>I132*0.14</f>
        <v>62.860000000000007</v>
      </c>
      <c r="U132" s="106">
        <f>I132*0.15</f>
        <v>67.349999999999994</v>
      </c>
      <c r="V132" s="106">
        <f>I132*0.08</f>
        <v>35.92</v>
      </c>
      <c r="X132" s="106">
        <f>I132*0.16</f>
        <v>71.84</v>
      </c>
      <c r="Y132" s="106">
        <f>I132*0.1</f>
        <v>44.900000000000006</v>
      </c>
      <c r="Z132" s="106">
        <f>I132*0.08</f>
        <v>35.92</v>
      </c>
      <c r="AA132" s="106">
        <f>I132*0.11</f>
        <v>49.39</v>
      </c>
      <c r="AC132" s="7">
        <f>I132*0.22</f>
        <v>98.78</v>
      </c>
      <c r="AD132" s="7">
        <f>I132*0.3</f>
        <v>134.69999999999999</v>
      </c>
      <c r="AE132" s="148" t="s">
        <v>93</v>
      </c>
      <c r="AF132" s="7">
        <f>I132*0.245</f>
        <v>110.005</v>
      </c>
      <c r="AG132" s="7">
        <f>I132*0.2</f>
        <v>89.800000000000011</v>
      </c>
      <c r="AH132" s="7">
        <f>I132*0.23</f>
        <v>103.27000000000001</v>
      </c>
      <c r="AJ132" s="7">
        <f>I132*0.2</f>
        <v>89.800000000000011</v>
      </c>
      <c r="AK132" s="138">
        <v>341.82322455089815</v>
      </c>
      <c r="AL132" s="138">
        <v>361.93047305389223</v>
      </c>
      <c r="AM132" s="138">
        <v>373.99482215568867</v>
      </c>
      <c r="AN132" s="138">
        <f>I132*0.12</f>
        <v>53.879999999999995</v>
      </c>
      <c r="AO132" s="138">
        <f>I132*0.6</f>
        <v>269.39999999999998</v>
      </c>
      <c r="AP132" s="138">
        <f>I132*0.9</f>
        <v>404.1</v>
      </c>
      <c r="AQ132" s="138">
        <f>I132*0.93</f>
        <v>417.57000000000005</v>
      </c>
      <c r="AR132" s="138">
        <f>I132*0.7</f>
        <v>314.29999999999995</v>
      </c>
      <c r="AS132" s="138">
        <f>I132*0.35</f>
        <v>157.14999999999998</v>
      </c>
      <c r="AT132" s="138">
        <v>87.987471723220239</v>
      </c>
      <c r="AU132" s="138">
        <f>I132*0.9</f>
        <v>404.1</v>
      </c>
      <c r="AV132" s="138">
        <f>I132*0.18</f>
        <v>80.819999999999993</v>
      </c>
      <c r="AW132" s="138">
        <f>I132*0.34</f>
        <v>152.66000000000003</v>
      </c>
      <c r="AX132" s="138">
        <f>I132*0.31</f>
        <v>139.19</v>
      </c>
      <c r="AY132" s="138">
        <v>361.93047305389223</v>
      </c>
      <c r="AZ132" s="138">
        <v>361.93047305389223</v>
      </c>
      <c r="BB132" s="28">
        <v>35.92</v>
      </c>
      <c r="BC132" s="28">
        <v>417.57000000000005</v>
      </c>
    </row>
    <row r="133" spans="1:55" ht="15" x14ac:dyDescent="0.25">
      <c r="A133" s="4">
        <v>40472706</v>
      </c>
      <c r="B133" s="3" t="s">
        <v>527</v>
      </c>
      <c r="C133" s="3">
        <v>320</v>
      </c>
      <c r="D133" s="109">
        <v>73060</v>
      </c>
      <c r="E133" s="138"/>
      <c r="F133" s="187"/>
      <c r="G133" s="187"/>
      <c r="H133" s="187"/>
      <c r="I133" s="85">
        <v>568</v>
      </c>
      <c r="J133" s="98">
        <f t="shared" si="1"/>
        <v>48.960999999999999</v>
      </c>
      <c r="K133" s="98">
        <v>44.51</v>
      </c>
      <c r="L133" s="106">
        <f>I133*0.1</f>
        <v>56.800000000000004</v>
      </c>
      <c r="M133" s="106">
        <f>I133*0.2</f>
        <v>113.60000000000001</v>
      </c>
      <c r="N133" s="106">
        <f>I133*0.2</f>
        <v>113.60000000000001</v>
      </c>
      <c r="O133" s="106">
        <v>113.60000000000001</v>
      </c>
      <c r="P133" s="106">
        <f>I133*0.12</f>
        <v>68.16</v>
      </c>
      <c r="Q133" s="106">
        <f>I133*0.17</f>
        <v>96.56</v>
      </c>
      <c r="R133" s="106">
        <f>I133*0.14</f>
        <v>79.52000000000001</v>
      </c>
      <c r="S133" s="106">
        <f>I133*0.18</f>
        <v>102.24</v>
      </c>
      <c r="T133" s="106">
        <f>I133*0.14</f>
        <v>79.52000000000001</v>
      </c>
      <c r="U133" s="106">
        <f>I133*0.15</f>
        <v>85.2</v>
      </c>
      <c r="V133" s="106">
        <f>I133*0.08</f>
        <v>45.44</v>
      </c>
      <c r="X133" s="106">
        <f>I133*0.16</f>
        <v>90.88</v>
      </c>
      <c r="Y133" s="106">
        <f>I133*0.1</f>
        <v>56.800000000000004</v>
      </c>
      <c r="Z133" s="106">
        <f>I133*0.08</f>
        <v>45.44</v>
      </c>
      <c r="AA133" s="106">
        <f>I133*0.11</f>
        <v>62.48</v>
      </c>
      <c r="AC133" s="7">
        <f>I133*0.22</f>
        <v>124.96</v>
      </c>
      <c r="AD133" s="7">
        <f>I133*0.3</f>
        <v>170.4</v>
      </c>
      <c r="AE133" s="148" t="s">
        <v>93</v>
      </c>
      <c r="AF133" s="7">
        <f>I133*0.245</f>
        <v>139.16</v>
      </c>
      <c r="AG133" s="7">
        <f>I133*0.2</f>
        <v>113.60000000000001</v>
      </c>
      <c r="AH133" s="7">
        <f>I133*0.23</f>
        <v>130.64000000000001</v>
      </c>
      <c r="AJ133" s="7">
        <f>I133*0.2</f>
        <v>113.60000000000001</v>
      </c>
      <c r="AK133" s="138">
        <v>433.05692913385826</v>
      </c>
      <c r="AL133" s="138">
        <v>458.53086614173236</v>
      </c>
      <c r="AM133" s="138">
        <v>473.81522834645671</v>
      </c>
      <c r="AN133" s="138">
        <f>I133*0.12</f>
        <v>68.16</v>
      </c>
      <c r="AO133" s="138">
        <f>I133*0.6</f>
        <v>340.8</v>
      </c>
      <c r="AP133" s="138">
        <f>I133*0.9</f>
        <v>511.2</v>
      </c>
      <c r="AQ133" s="138">
        <f>I133*0.93</f>
        <v>528.24</v>
      </c>
      <c r="AR133" s="138">
        <f>I133*0.7</f>
        <v>397.59999999999997</v>
      </c>
      <c r="AS133" s="138">
        <f>I133*0.35</f>
        <v>198.79999999999998</v>
      </c>
      <c r="AT133" s="138">
        <v>87.979527559055114</v>
      </c>
      <c r="AU133" s="138">
        <f>I133*0.9</f>
        <v>511.2</v>
      </c>
      <c r="AV133" s="138">
        <f>I133*0.18</f>
        <v>102.24</v>
      </c>
      <c r="AW133" s="138">
        <f>I133*0.34</f>
        <v>193.12</v>
      </c>
      <c r="AX133" s="138">
        <f>I133*0.31</f>
        <v>176.08</v>
      </c>
      <c r="AY133" s="138">
        <v>458.53086614173236</v>
      </c>
      <c r="AZ133" s="138">
        <v>458.53086614173236</v>
      </c>
      <c r="BB133" s="28">
        <v>44.51</v>
      </c>
      <c r="BC133" s="28">
        <v>528.24</v>
      </c>
    </row>
    <row r="134" spans="1:55" x14ac:dyDescent="0.2">
      <c r="A134" s="4">
        <v>40475576</v>
      </c>
      <c r="B134" s="3" t="s">
        <v>526</v>
      </c>
      <c r="C134" s="3">
        <v>320</v>
      </c>
      <c r="D134" s="4">
        <v>77075</v>
      </c>
      <c r="E134" s="138"/>
      <c r="F134" s="141"/>
      <c r="G134" s="141"/>
      <c r="H134" s="141"/>
      <c r="I134" s="7">
        <v>835</v>
      </c>
      <c r="J134" s="98">
        <f t="shared" si="1"/>
        <v>153.56</v>
      </c>
      <c r="K134" s="98">
        <v>139.6</v>
      </c>
      <c r="L134" s="106">
        <f>I134*0.1</f>
        <v>83.5</v>
      </c>
      <c r="M134" s="106">
        <f>I134*0.2</f>
        <v>167</v>
      </c>
      <c r="N134" s="106">
        <f>I134*0.2</f>
        <v>167</v>
      </c>
      <c r="O134" s="106">
        <v>167</v>
      </c>
      <c r="P134" s="106">
        <f>I134*0.12</f>
        <v>100.2</v>
      </c>
      <c r="Q134" s="106">
        <f>I134*0.17</f>
        <v>141.95000000000002</v>
      </c>
      <c r="R134" s="106">
        <f>I134*0.14</f>
        <v>116.9</v>
      </c>
      <c r="S134" s="106">
        <f>I134*0.18</f>
        <v>150.29999999999998</v>
      </c>
      <c r="T134" s="106">
        <f>I134*0.14</f>
        <v>116.9</v>
      </c>
      <c r="U134" s="106">
        <f>I134*0.15</f>
        <v>125.25</v>
      </c>
      <c r="V134" s="106">
        <f>I134*0.08</f>
        <v>66.8</v>
      </c>
      <c r="X134" s="106">
        <f>I134*0.16</f>
        <v>133.6</v>
      </c>
      <c r="Y134" s="106">
        <f>I134*0.1</f>
        <v>83.5</v>
      </c>
      <c r="Z134" s="106">
        <f>I134*0.08</f>
        <v>66.8</v>
      </c>
      <c r="AA134" s="106">
        <f>I134*0.11</f>
        <v>91.85</v>
      </c>
      <c r="AC134" s="7">
        <f>I134*0.22</f>
        <v>183.7</v>
      </c>
      <c r="AD134" s="7">
        <f>I134*0.3</f>
        <v>250.5</v>
      </c>
      <c r="AE134" s="148" t="s">
        <v>93</v>
      </c>
      <c r="AF134" s="7">
        <f>I134*0.245</f>
        <v>204.57499999999999</v>
      </c>
      <c r="AG134" s="7">
        <f>I134*0.2</f>
        <v>167</v>
      </c>
      <c r="AH134" s="7">
        <f>I134*0.23</f>
        <v>192.05</v>
      </c>
      <c r="AJ134" s="7">
        <f>I134*0.2</f>
        <v>167</v>
      </c>
      <c r="AK134" s="138">
        <v>636.22820800571833</v>
      </c>
      <c r="AL134" s="138">
        <v>673.65339671193715</v>
      </c>
      <c r="AM134" s="138">
        <v>696.10850993566839</v>
      </c>
      <c r="AN134" s="138">
        <f>I134*0.12</f>
        <v>100.2</v>
      </c>
      <c r="AO134" s="138">
        <f>I134*0.6</f>
        <v>501</v>
      </c>
      <c r="AP134" s="138">
        <f>I134*0.9</f>
        <v>751.5</v>
      </c>
      <c r="AQ134" s="138">
        <f>I134*0.93</f>
        <v>776.55000000000007</v>
      </c>
      <c r="AR134" s="138">
        <f>I134*0.7</f>
        <v>584.5</v>
      </c>
      <c r="AS134" s="138">
        <f>I134*0.35</f>
        <v>292.25</v>
      </c>
      <c r="AT134" s="138">
        <v>123.53635453895639</v>
      </c>
      <c r="AU134" s="138">
        <f>I134*0.9</f>
        <v>751.5</v>
      </c>
      <c r="AV134" s="138">
        <f>I134*0.18</f>
        <v>150.29999999999998</v>
      </c>
      <c r="AW134" s="138">
        <f>I134*0.34</f>
        <v>283.90000000000003</v>
      </c>
      <c r="AX134" s="138">
        <f>I134*0.31</f>
        <v>258.85000000000002</v>
      </c>
      <c r="AY134" s="138">
        <v>673.65339671193715</v>
      </c>
      <c r="AZ134" s="138">
        <v>673.65339671193715</v>
      </c>
      <c r="BB134" s="28">
        <v>66.8</v>
      </c>
      <c r="BC134" s="28">
        <v>776.55000000000007</v>
      </c>
    </row>
    <row r="135" spans="1:55" ht="15" x14ac:dyDescent="0.25">
      <c r="A135" s="4">
        <v>40471021</v>
      </c>
      <c r="B135" s="3" t="s">
        <v>525</v>
      </c>
      <c r="C135" s="3">
        <v>324</v>
      </c>
      <c r="D135" s="109">
        <v>71046</v>
      </c>
      <c r="E135" s="138"/>
      <c r="F135" s="187"/>
      <c r="G135" s="187"/>
      <c r="H135" s="187"/>
      <c r="I135" s="85">
        <v>532</v>
      </c>
      <c r="J135" s="98">
        <f t="shared" ref="J135:J198" si="2">K135*110%</f>
        <v>51.535000000000004</v>
      </c>
      <c r="K135" s="98">
        <v>46.85</v>
      </c>
      <c r="L135" s="106">
        <f>I135*0.1</f>
        <v>53.2</v>
      </c>
      <c r="M135" s="106">
        <f>I135*0.2</f>
        <v>106.4</v>
      </c>
      <c r="N135" s="106">
        <f>I135*0.2</f>
        <v>106.4</v>
      </c>
      <c r="O135" s="106">
        <v>106.4</v>
      </c>
      <c r="P135" s="106">
        <f>I135*0.12</f>
        <v>63.839999999999996</v>
      </c>
      <c r="Q135" s="106">
        <f>I135*0.17</f>
        <v>90.440000000000012</v>
      </c>
      <c r="R135" s="106">
        <f>I135*0.14</f>
        <v>74.48</v>
      </c>
      <c r="S135" s="106">
        <f>I135*0.18</f>
        <v>95.759999999999991</v>
      </c>
      <c r="T135" s="106">
        <f>I135*0.14</f>
        <v>74.48</v>
      </c>
      <c r="U135" s="106">
        <f>I135*0.15</f>
        <v>79.8</v>
      </c>
      <c r="V135" s="106">
        <f>I135*0.08</f>
        <v>42.56</v>
      </c>
      <c r="X135" s="106">
        <f>I135*0.16</f>
        <v>85.12</v>
      </c>
      <c r="Y135" s="106">
        <f>I135*0.1</f>
        <v>53.2</v>
      </c>
      <c r="Z135" s="106">
        <f>I135*0.08</f>
        <v>42.56</v>
      </c>
      <c r="AA135" s="106">
        <f>I135*0.11</f>
        <v>58.52</v>
      </c>
      <c r="AC135" s="7">
        <f>I135*0.22</f>
        <v>117.04</v>
      </c>
      <c r="AD135" s="7">
        <f>I135*0.3</f>
        <v>159.6</v>
      </c>
      <c r="AE135" s="148" t="s">
        <v>93</v>
      </c>
      <c r="AF135" s="7">
        <f>I135*0.245</f>
        <v>130.34</v>
      </c>
      <c r="AG135" s="7">
        <f>I135*0.2</f>
        <v>106.4</v>
      </c>
      <c r="AH135" s="7">
        <f>I135*0.23</f>
        <v>122.36</v>
      </c>
      <c r="AJ135" s="7">
        <f>I135*0.2</f>
        <v>106.4</v>
      </c>
      <c r="AK135" s="138">
        <v>422.25410177705982</v>
      </c>
      <c r="AL135" s="138">
        <v>447.09257835218096</v>
      </c>
      <c r="AM135" s="138">
        <v>461.99566429725365</v>
      </c>
      <c r="AN135" s="138">
        <f>I135*0.12</f>
        <v>63.839999999999996</v>
      </c>
      <c r="AO135" s="138">
        <f>I135*0.6</f>
        <v>319.2</v>
      </c>
      <c r="AP135" s="138">
        <f>I135*0.9</f>
        <v>478.8</v>
      </c>
      <c r="AQ135" s="138">
        <f>I135*0.93</f>
        <v>494.76000000000005</v>
      </c>
      <c r="AR135" s="138">
        <f>I135*0.7</f>
        <v>372.4</v>
      </c>
      <c r="AS135" s="138">
        <f>I135*0.35</f>
        <v>186.2</v>
      </c>
      <c r="AT135" s="138">
        <v>87.975805061927844</v>
      </c>
      <c r="AU135" s="138">
        <f>I135*0.9</f>
        <v>478.8</v>
      </c>
      <c r="AV135" s="138">
        <f>I135*0.18</f>
        <v>95.759999999999991</v>
      </c>
      <c r="AW135" s="138">
        <f>I135*0.34</f>
        <v>180.88000000000002</v>
      </c>
      <c r="AX135" s="138">
        <f>I135*0.31</f>
        <v>164.92</v>
      </c>
      <c r="AY135" s="138">
        <v>447.09257835218096</v>
      </c>
      <c r="AZ135" s="138">
        <v>447.09257835218096</v>
      </c>
      <c r="BB135" s="28">
        <v>42.56</v>
      </c>
      <c r="BC135" s="28">
        <v>494.76000000000005</v>
      </c>
    </row>
    <row r="136" spans="1:55" ht="15" x14ac:dyDescent="0.25">
      <c r="A136" s="4">
        <v>40471013</v>
      </c>
      <c r="B136" s="3" t="s">
        <v>524</v>
      </c>
      <c r="C136" s="3">
        <v>324</v>
      </c>
      <c r="D136" s="109">
        <v>71045</v>
      </c>
      <c r="E136" s="138"/>
      <c r="F136" s="187"/>
      <c r="G136" s="187"/>
      <c r="H136" s="187"/>
      <c r="I136" s="85">
        <v>429</v>
      </c>
      <c r="J136" s="98">
        <f t="shared" si="2"/>
        <v>39.677000000000007</v>
      </c>
      <c r="K136" s="98">
        <v>36.07</v>
      </c>
      <c r="L136" s="106">
        <f>I136*0.1</f>
        <v>42.900000000000006</v>
      </c>
      <c r="M136" s="106">
        <f>I136*0.2</f>
        <v>85.800000000000011</v>
      </c>
      <c r="N136" s="106">
        <f>I136*0.2</f>
        <v>85.800000000000011</v>
      </c>
      <c r="O136" s="106">
        <v>85.800000000000011</v>
      </c>
      <c r="P136" s="106">
        <f>I136*0.12</f>
        <v>51.48</v>
      </c>
      <c r="Q136" s="106">
        <f>I136*0.17</f>
        <v>72.930000000000007</v>
      </c>
      <c r="R136" s="106">
        <f>I136*0.14</f>
        <v>60.06</v>
      </c>
      <c r="S136" s="106">
        <f>I136*0.18</f>
        <v>77.22</v>
      </c>
      <c r="T136" s="106">
        <f>I136*0.14</f>
        <v>60.06</v>
      </c>
      <c r="U136" s="106">
        <f>I136*0.15</f>
        <v>64.349999999999994</v>
      </c>
      <c r="V136" s="106">
        <f>I136*0.08</f>
        <v>34.32</v>
      </c>
      <c r="X136" s="106">
        <f>I136*0.16</f>
        <v>68.64</v>
      </c>
      <c r="Y136" s="106">
        <f>I136*0.1</f>
        <v>42.900000000000006</v>
      </c>
      <c r="Z136" s="106">
        <f>I136*0.08</f>
        <v>34.32</v>
      </c>
      <c r="AA136" s="106">
        <f>I136*0.11</f>
        <v>47.19</v>
      </c>
      <c r="AC136" s="7">
        <f>I136*0.22</f>
        <v>94.38</v>
      </c>
      <c r="AD136" s="7">
        <f>I136*0.3</f>
        <v>128.69999999999999</v>
      </c>
      <c r="AE136" s="148" t="s">
        <v>93</v>
      </c>
      <c r="AF136" s="7">
        <f>I136*0.245</f>
        <v>105.105</v>
      </c>
      <c r="AG136" s="7">
        <f>I136*0.2</f>
        <v>85.800000000000011</v>
      </c>
      <c r="AH136" s="7">
        <f>I136*0.23</f>
        <v>98.67</v>
      </c>
      <c r="AJ136" s="7">
        <f>I136*0.2</f>
        <v>85.800000000000011</v>
      </c>
      <c r="AK136" s="138">
        <v>340.18120454545453</v>
      </c>
      <c r="AL136" s="138">
        <v>360.19186363636362</v>
      </c>
      <c r="AM136" s="138">
        <v>372.19825909090912</v>
      </c>
      <c r="AN136" s="138">
        <f>I136*0.12</f>
        <v>51.48</v>
      </c>
      <c r="AO136" s="138">
        <f>I136*0.6</f>
        <v>257.39999999999998</v>
      </c>
      <c r="AP136" s="138">
        <f>I136*0.9</f>
        <v>386.1</v>
      </c>
      <c r="AQ136" s="138">
        <f>I136*0.93</f>
        <v>398.97</v>
      </c>
      <c r="AR136" s="138">
        <f>I136*0.7</f>
        <v>300.29999999999995</v>
      </c>
      <c r="AS136" s="138">
        <f>I136*0.35</f>
        <v>150.14999999999998</v>
      </c>
      <c r="AT136" s="138">
        <v>87.972386363636375</v>
      </c>
      <c r="AU136" s="138">
        <f>I136*0.9</f>
        <v>386.1</v>
      </c>
      <c r="AV136" s="138">
        <f>I136*0.18</f>
        <v>77.22</v>
      </c>
      <c r="AW136" s="138">
        <f>I136*0.34</f>
        <v>145.86000000000001</v>
      </c>
      <c r="AX136" s="138">
        <f>I136*0.31</f>
        <v>132.99</v>
      </c>
      <c r="AY136" s="138">
        <v>360.19186363636362</v>
      </c>
      <c r="AZ136" s="138">
        <v>360.19186363636362</v>
      </c>
      <c r="BB136" s="28">
        <v>34.32</v>
      </c>
      <c r="BC136" s="28">
        <v>398.97</v>
      </c>
    </row>
    <row r="137" spans="1:55" ht="15" x14ac:dyDescent="0.25">
      <c r="A137" s="4">
        <v>43555499</v>
      </c>
      <c r="B137" s="3" t="s">
        <v>522</v>
      </c>
      <c r="C137" s="3">
        <v>333</v>
      </c>
      <c r="D137" s="109">
        <v>77386</v>
      </c>
      <c r="E137" s="138"/>
      <c r="F137" s="187"/>
      <c r="G137" s="187"/>
      <c r="H137" s="187"/>
      <c r="I137" s="85">
        <v>2289</v>
      </c>
      <c r="J137" s="98">
        <f t="shared" si="2"/>
        <v>510.46600000000007</v>
      </c>
      <c r="K137" s="98">
        <v>464.06</v>
      </c>
      <c r="L137" s="106">
        <f>I137*0.1</f>
        <v>228.9</v>
      </c>
      <c r="M137" s="106">
        <f>I137*0.2</f>
        <v>457.8</v>
      </c>
      <c r="N137" s="106">
        <f>I137*0.2</f>
        <v>457.8</v>
      </c>
      <c r="O137" s="106">
        <v>457.8</v>
      </c>
      <c r="P137" s="106">
        <f>I137*0.12</f>
        <v>274.68</v>
      </c>
      <c r="Q137" s="106">
        <f>I137*0.17</f>
        <v>389.13000000000005</v>
      </c>
      <c r="R137" s="106">
        <f>I137*0.14</f>
        <v>320.46000000000004</v>
      </c>
      <c r="S137" s="106">
        <f>I137*0.18</f>
        <v>412.02</v>
      </c>
      <c r="T137" s="106">
        <f>I137*0.14</f>
        <v>320.46000000000004</v>
      </c>
      <c r="U137" s="106">
        <f>I137*0.15</f>
        <v>343.34999999999997</v>
      </c>
      <c r="V137" s="106">
        <f>I137*0.08</f>
        <v>183.12</v>
      </c>
      <c r="X137" s="106">
        <f>I137*0.16</f>
        <v>366.24</v>
      </c>
      <c r="Y137" s="106">
        <f>I137*0.1</f>
        <v>228.9</v>
      </c>
      <c r="Z137" s="106">
        <f>I137*0.08</f>
        <v>183.12</v>
      </c>
      <c r="AA137" s="106">
        <f>I137*0.11</f>
        <v>251.79</v>
      </c>
      <c r="AC137" s="7">
        <f>I137*0.22</f>
        <v>503.58</v>
      </c>
      <c r="AD137" s="7">
        <f>I137*0.3</f>
        <v>686.69999999999993</v>
      </c>
      <c r="AE137" s="148" t="s">
        <v>93</v>
      </c>
      <c r="AF137" s="7">
        <f>I137*0.245</f>
        <v>560.80499999999995</v>
      </c>
      <c r="AG137" s="7">
        <f>I137*0.2</f>
        <v>457.8</v>
      </c>
      <c r="AH137" s="7">
        <f>I137*0.23</f>
        <v>526.47</v>
      </c>
      <c r="AJ137" s="7">
        <f>I137*0.2</f>
        <v>457.8</v>
      </c>
      <c r="AK137" s="138">
        <v>1513.2876525169047</v>
      </c>
      <c r="AL137" s="138">
        <v>1602.304573253193</v>
      </c>
      <c r="AM137" s="138">
        <v>1655.7147256949663</v>
      </c>
      <c r="AN137" s="138">
        <f>I137*0.12</f>
        <v>274.68</v>
      </c>
      <c r="AO137" s="138">
        <f>I137*0.6</f>
        <v>1373.3999999999999</v>
      </c>
      <c r="AP137" s="138">
        <f>I137*0.9</f>
        <v>2060.1</v>
      </c>
      <c r="AQ137" s="138">
        <f>I137*0.93</f>
        <v>2128.77</v>
      </c>
      <c r="AR137" s="138">
        <f>I137*0.7</f>
        <v>1602.3</v>
      </c>
      <c r="AS137" s="138">
        <f>I137*0.35</f>
        <v>801.15</v>
      </c>
      <c r="AT137" s="138">
        <v>593.88700976709242</v>
      </c>
      <c r="AU137" s="138">
        <f>I137*0.9</f>
        <v>2060.1</v>
      </c>
      <c r="AV137" s="138">
        <f>I137*0.18</f>
        <v>412.02</v>
      </c>
      <c r="AW137" s="138">
        <f>I137*0.34</f>
        <v>778.2600000000001</v>
      </c>
      <c r="AX137" s="138">
        <f>I137*0.31</f>
        <v>709.59</v>
      </c>
      <c r="AY137" s="138">
        <v>1602.304573253193</v>
      </c>
      <c r="AZ137" s="138">
        <v>1602.304573253193</v>
      </c>
      <c r="BB137" s="28">
        <v>183.12</v>
      </c>
      <c r="BC137" s="28">
        <v>2128.77</v>
      </c>
    </row>
    <row r="138" spans="1:55" ht="15" x14ac:dyDescent="0.25">
      <c r="A138" s="4">
        <v>43554476</v>
      </c>
      <c r="B138" s="3" t="s">
        <v>521</v>
      </c>
      <c r="C138" s="3">
        <v>333</v>
      </c>
      <c r="D138" s="109">
        <v>77412</v>
      </c>
      <c r="E138" s="138"/>
      <c r="F138" s="187"/>
      <c r="G138" s="187"/>
      <c r="H138" s="187"/>
      <c r="I138" s="85">
        <v>1085</v>
      </c>
      <c r="J138" s="98">
        <f t="shared" si="2"/>
        <v>196.262</v>
      </c>
      <c r="K138" s="98">
        <v>178.42</v>
      </c>
      <c r="L138" s="106">
        <f>I138*0.1</f>
        <v>108.5</v>
      </c>
      <c r="M138" s="106">
        <f>I138*0.2</f>
        <v>217</v>
      </c>
      <c r="N138" s="106">
        <f>I138*0.2</f>
        <v>217</v>
      </c>
      <c r="O138" s="106">
        <v>217</v>
      </c>
      <c r="P138" s="106">
        <f>I138*0.12</f>
        <v>130.19999999999999</v>
      </c>
      <c r="Q138" s="106">
        <f>I138*0.17</f>
        <v>184.45000000000002</v>
      </c>
      <c r="R138" s="106">
        <f>I138*0.14</f>
        <v>151.9</v>
      </c>
      <c r="S138" s="106">
        <f>I138*0.18</f>
        <v>195.29999999999998</v>
      </c>
      <c r="T138" s="106">
        <f>I138*0.14</f>
        <v>151.9</v>
      </c>
      <c r="U138" s="106">
        <f>I138*0.15</f>
        <v>162.75</v>
      </c>
      <c r="V138" s="106">
        <f>I138*0.08</f>
        <v>86.8</v>
      </c>
      <c r="X138" s="106">
        <f>I138*0.16</f>
        <v>173.6</v>
      </c>
      <c r="Y138" s="106">
        <f>I138*0.1</f>
        <v>108.5</v>
      </c>
      <c r="Z138" s="106">
        <f>I138*0.08</f>
        <v>86.8</v>
      </c>
      <c r="AA138" s="106">
        <f>I138*0.11</f>
        <v>119.35</v>
      </c>
      <c r="AC138" s="7">
        <f>I138*0.22</f>
        <v>238.7</v>
      </c>
      <c r="AD138" s="7">
        <f>I138*0.3</f>
        <v>325.5</v>
      </c>
      <c r="AE138" s="148" t="s">
        <v>93</v>
      </c>
      <c r="AF138" s="7">
        <f>I138*0.245</f>
        <v>265.82499999999999</v>
      </c>
      <c r="AG138" s="7">
        <f>I138*0.2</f>
        <v>217</v>
      </c>
      <c r="AH138" s="7">
        <f>I138*0.23</f>
        <v>249.55</v>
      </c>
      <c r="AJ138" s="7">
        <f>I138*0.2</f>
        <v>217</v>
      </c>
      <c r="AK138" s="138">
        <v>717.2541686746988</v>
      </c>
      <c r="AL138" s="138">
        <v>759.44559036144585</v>
      </c>
      <c r="AM138" s="138">
        <v>784.76044337349413</v>
      </c>
      <c r="AN138" s="138">
        <f>I138*0.12</f>
        <v>130.19999999999999</v>
      </c>
      <c r="AO138" s="138">
        <f>I138*0.6</f>
        <v>651</v>
      </c>
      <c r="AP138" s="138">
        <f>I138*0.9</f>
        <v>976.5</v>
      </c>
      <c r="AQ138" s="138">
        <f>I138*0.93</f>
        <v>1009.0500000000001</v>
      </c>
      <c r="AR138" s="138">
        <f>I138*0.7</f>
        <v>759.5</v>
      </c>
      <c r="AS138" s="138">
        <f>I138*0.35</f>
        <v>379.75</v>
      </c>
      <c r="AT138" s="138">
        <v>260.56554216867471</v>
      </c>
      <c r="AU138" s="138">
        <f>I138*0.9</f>
        <v>976.5</v>
      </c>
      <c r="AV138" s="138">
        <f>I138*0.18</f>
        <v>195.29999999999998</v>
      </c>
      <c r="AW138" s="138">
        <f>I138*0.34</f>
        <v>368.90000000000003</v>
      </c>
      <c r="AX138" s="138">
        <f>I138*0.31</f>
        <v>336.35</v>
      </c>
      <c r="AY138" s="138">
        <v>759.44559036144585</v>
      </c>
      <c r="AZ138" s="138">
        <v>759.44559036144585</v>
      </c>
      <c r="BB138" s="28">
        <v>86.8</v>
      </c>
      <c r="BC138" s="28">
        <v>1009.0500000000001</v>
      </c>
    </row>
    <row r="139" spans="1:55" ht="15" x14ac:dyDescent="0.25">
      <c r="A139" s="4">
        <v>43554351</v>
      </c>
      <c r="B139" s="3" t="s">
        <v>520</v>
      </c>
      <c r="C139" s="3">
        <v>333</v>
      </c>
      <c r="D139" s="109">
        <v>77336</v>
      </c>
      <c r="E139" s="138"/>
      <c r="F139" s="187"/>
      <c r="G139" s="187"/>
      <c r="H139" s="187"/>
      <c r="I139" s="85">
        <v>691</v>
      </c>
      <c r="J139" s="98">
        <f t="shared" si="2"/>
        <v>125.21300000000001</v>
      </c>
      <c r="K139" s="98">
        <v>113.83</v>
      </c>
      <c r="L139" s="106">
        <f>I139*0.1</f>
        <v>69.100000000000009</v>
      </c>
      <c r="M139" s="106">
        <f>I139*0.2</f>
        <v>138.20000000000002</v>
      </c>
      <c r="N139" s="106">
        <f>I139*0.2</f>
        <v>138.20000000000002</v>
      </c>
      <c r="O139" s="106">
        <v>138.20000000000002</v>
      </c>
      <c r="P139" s="106">
        <f>I139*0.12</f>
        <v>82.92</v>
      </c>
      <c r="Q139" s="106">
        <f>I139*0.17</f>
        <v>117.47000000000001</v>
      </c>
      <c r="R139" s="106">
        <f>I139*0.14</f>
        <v>96.740000000000009</v>
      </c>
      <c r="S139" s="106">
        <f>I139*0.18</f>
        <v>124.38</v>
      </c>
      <c r="T139" s="106">
        <f>I139*0.14</f>
        <v>96.740000000000009</v>
      </c>
      <c r="U139" s="106">
        <f>I139*0.15</f>
        <v>103.64999999999999</v>
      </c>
      <c r="V139" s="106">
        <f>I139*0.08</f>
        <v>55.28</v>
      </c>
      <c r="X139" s="106">
        <f>I139*0.16</f>
        <v>110.56</v>
      </c>
      <c r="Y139" s="106">
        <f>I139*0.1</f>
        <v>69.100000000000009</v>
      </c>
      <c r="Z139" s="106">
        <f>I139*0.08</f>
        <v>55.28</v>
      </c>
      <c r="AA139" s="106">
        <f>I139*0.11</f>
        <v>76.010000000000005</v>
      </c>
      <c r="AC139" s="7">
        <f>I139*0.22</f>
        <v>152.02000000000001</v>
      </c>
      <c r="AD139" s="7">
        <f>I139*0.3</f>
        <v>207.29999999999998</v>
      </c>
      <c r="AE139" s="148" t="s">
        <v>93</v>
      </c>
      <c r="AF139" s="7">
        <f>I139*0.245</f>
        <v>169.29499999999999</v>
      </c>
      <c r="AG139" s="7">
        <f>I139*0.2</f>
        <v>138.20000000000002</v>
      </c>
      <c r="AH139" s="7">
        <f>I139*0.23</f>
        <v>158.93</v>
      </c>
      <c r="AJ139" s="7">
        <f>I139*0.2</f>
        <v>138.20000000000002</v>
      </c>
      <c r="AK139" s="138">
        <v>456.54819023904378</v>
      </c>
      <c r="AL139" s="138">
        <v>483.40396613545812</v>
      </c>
      <c r="AM139" s="138">
        <v>499.51743167330682</v>
      </c>
      <c r="AN139" s="138">
        <f>I139*0.12</f>
        <v>82.92</v>
      </c>
      <c r="AO139" s="138">
        <f>I139*0.6</f>
        <v>414.59999999999997</v>
      </c>
      <c r="AP139" s="138">
        <f>I139*0.9</f>
        <v>621.9</v>
      </c>
      <c r="AQ139" s="138">
        <f>I139*0.93</f>
        <v>642.63</v>
      </c>
      <c r="AR139" s="138">
        <f>I139*0.7</f>
        <v>483.7</v>
      </c>
      <c r="AS139" s="138">
        <f>I139*0.35</f>
        <v>241.85</v>
      </c>
      <c r="AT139" s="138">
        <v>139.57682270916337</v>
      </c>
      <c r="AU139" s="138">
        <f>I139*0.9</f>
        <v>621.9</v>
      </c>
      <c r="AV139" s="138">
        <f>I139*0.18</f>
        <v>124.38</v>
      </c>
      <c r="AW139" s="138">
        <f>I139*0.34</f>
        <v>234.94000000000003</v>
      </c>
      <c r="AX139" s="138">
        <f>I139*0.31</f>
        <v>214.21</v>
      </c>
      <c r="AY139" s="138">
        <v>483.40396613545812</v>
      </c>
      <c r="AZ139" s="138">
        <v>483.40396613545812</v>
      </c>
      <c r="BB139" s="28">
        <v>55.28</v>
      </c>
      <c r="BC139" s="28">
        <v>642.63</v>
      </c>
    </row>
    <row r="140" spans="1:55" ht="15" x14ac:dyDescent="0.25">
      <c r="A140" s="4">
        <v>43555242</v>
      </c>
      <c r="B140" s="3" t="s">
        <v>519</v>
      </c>
      <c r="C140" s="3">
        <v>333</v>
      </c>
      <c r="D140" s="109">
        <v>77385</v>
      </c>
      <c r="E140" s="138"/>
      <c r="F140" s="187"/>
      <c r="G140" s="187"/>
      <c r="H140" s="187"/>
      <c r="I140" s="85">
        <v>2188</v>
      </c>
      <c r="J140" s="98">
        <f t="shared" si="2"/>
        <v>510.46600000000007</v>
      </c>
      <c r="K140" s="98">
        <v>464.06</v>
      </c>
      <c r="L140" s="106">
        <f>I140*0.1</f>
        <v>218.8</v>
      </c>
      <c r="M140" s="106">
        <f>I140*0.2</f>
        <v>437.6</v>
      </c>
      <c r="N140" s="106">
        <f>I140*0.2</f>
        <v>437.6</v>
      </c>
      <c r="O140" s="106">
        <v>437.6</v>
      </c>
      <c r="P140" s="106">
        <f>I140*0.12</f>
        <v>262.56</v>
      </c>
      <c r="Q140" s="106">
        <f>I140*0.17</f>
        <v>371.96000000000004</v>
      </c>
      <c r="R140" s="106">
        <f>I140*0.14</f>
        <v>306.32000000000005</v>
      </c>
      <c r="S140" s="106">
        <f>I140*0.18</f>
        <v>393.84</v>
      </c>
      <c r="T140" s="106">
        <f>I140*0.14</f>
        <v>306.32000000000005</v>
      </c>
      <c r="U140" s="106">
        <f>I140*0.15</f>
        <v>328.2</v>
      </c>
      <c r="V140" s="106">
        <f>I140*0.08</f>
        <v>175.04</v>
      </c>
      <c r="X140" s="106">
        <f>I140*0.16</f>
        <v>350.08</v>
      </c>
      <c r="Y140" s="106">
        <f>I140*0.1</f>
        <v>218.8</v>
      </c>
      <c r="Z140" s="106">
        <f>I140*0.08</f>
        <v>175.04</v>
      </c>
      <c r="AA140" s="106">
        <f>I140*0.11</f>
        <v>240.68</v>
      </c>
      <c r="AC140" s="7">
        <f>I140*0.22</f>
        <v>481.36</v>
      </c>
      <c r="AD140" s="7">
        <f>I140*0.3</f>
        <v>656.4</v>
      </c>
      <c r="AE140" s="148" t="s">
        <v>93</v>
      </c>
      <c r="AF140" s="7">
        <f>I140*0.245</f>
        <v>536.05999999999995</v>
      </c>
      <c r="AG140" s="7">
        <f>I140*0.2</f>
        <v>437.6</v>
      </c>
      <c r="AH140" s="7">
        <f>I140*0.23</f>
        <v>503.24</v>
      </c>
      <c r="AJ140" s="7">
        <f>I140*0.2</f>
        <v>437.6</v>
      </c>
      <c r="AK140" s="138">
        <v>1446.2829988995441</v>
      </c>
      <c r="AL140" s="138">
        <v>1531.3584694230467</v>
      </c>
      <c r="AM140" s="138">
        <v>1582.4037517371485</v>
      </c>
      <c r="AN140" s="138">
        <f>I140*0.12</f>
        <v>262.56</v>
      </c>
      <c r="AO140" s="138">
        <f>I140*0.6</f>
        <v>1312.8</v>
      </c>
      <c r="AP140" s="138">
        <f>I140*0.9</f>
        <v>1969.2</v>
      </c>
      <c r="AQ140" s="138">
        <f>I140*0.93</f>
        <v>2034.8400000000001</v>
      </c>
      <c r="AR140" s="138">
        <f>I140*0.7</f>
        <v>1531.6</v>
      </c>
      <c r="AS140" s="138">
        <f>I140*0.35</f>
        <v>765.8</v>
      </c>
      <c r="AT140" s="138">
        <v>593.89044647068079</v>
      </c>
      <c r="AU140" s="138">
        <f>I140*0.9</f>
        <v>1969.2</v>
      </c>
      <c r="AV140" s="138">
        <f>I140*0.18</f>
        <v>393.84</v>
      </c>
      <c r="AW140" s="138">
        <f>I140*0.34</f>
        <v>743.92000000000007</v>
      </c>
      <c r="AX140" s="138">
        <f>I140*0.31</f>
        <v>678.28</v>
      </c>
      <c r="AY140" s="138">
        <v>1531.3584694230467</v>
      </c>
      <c r="AZ140" s="138">
        <v>1531.3584694230467</v>
      </c>
      <c r="BB140" s="28">
        <v>175.04</v>
      </c>
      <c r="BC140" s="28">
        <v>2034.8400000000001</v>
      </c>
    </row>
    <row r="141" spans="1:55" ht="15" x14ac:dyDescent="0.25">
      <c r="A141" s="4">
        <v>43554070</v>
      </c>
      <c r="B141" s="3" t="s">
        <v>518</v>
      </c>
      <c r="C141" s="3">
        <v>333</v>
      </c>
      <c r="D141" s="109">
        <v>77300</v>
      </c>
      <c r="E141" s="138"/>
      <c r="F141" s="187"/>
      <c r="G141" s="187"/>
      <c r="H141" s="187"/>
      <c r="I141" s="85">
        <v>342</v>
      </c>
      <c r="J141" s="98">
        <f t="shared" si="2"/>
        <v>98.428000000000011</v>
      </c>
      <c r="K141" s="98">
        <v>89.48</v>
      </c>
      <c r="L141" s="106">
        <f>I141*0.1</f>
        <v>34.200000000000003</v>
      </c>
      <c r="M141" s="106">
        <f>I141*0.2</f>
        <v>68.400000000000006</v>
      </c>
      <c r="N141" s="106">
        <f>I141*0.2</f>
        <v>68.400000000000006</v>
      </c>
      <c r="O141" s="106">
        <v>68.400000000000006</v>
      </c>
      <c r="P141" s="106">
        <f>I141*0.12</f>
        <v>41.04</v>
      </c>
      <c r="Q141" s="106">
        <f>I141*0.17</f>
        <v>58.140000000000008</v>
      </c>
      <c r="R141" s="106">
        <f>I141*0.14</f>
        <v>47.88</v>
      </c>
      <c r="S141" s="106">
        <f>I141*0.18</f>
        <v>61.559999999999995</v>
      </c>
      <c r="T141" s="106">
        <f>I141*0.14</f>
        <v>47.88</v>
      </c>
      <c r="U141" s="106">
        <f>I141*0.15</f>
        <v>51.3</v>
      </c>
      <c r="V141" s="106">
        <f>I141*0.08</f>
        <v>27.36</v>
      </c>
      <c r="X141" s="106">
        <f>I141*0.16</f>
        <v>54.72</v>
      </c>
      <c r="Y141" s="106">
        <f>I141*0.1</f>
        <v>34.200000000000003</v>
      </c>
      <c r="Z141" s="106">
        <f>I141*0.08</f>
        <v>27.36</v>
      </c>
      <c r="AA141" s="106">
        <f>I141*0.11</f>
        <v>37.619999999999997</v>
      </c>
      <c r="AC141" s="7">
        <f>I141*0.22</f>
        <v>75.239999999999995</v>
      </c>
      <c r="AD141" s="7">
        <f>I141*0.3</f>
        <v>102.6</v>
      </c>
      <c r="AE141" s="148" t="s">
        <v>93</v>
      </c>
      <c r="AF141" s="7">
        <f>I141*0.245</f>
        <v>83.789999999999992</v>
      </c>
      <c r="AG141" s="7">
        <f>I141*0.2</f>
        <v>68.400000000000006</v>
      </c>
      <c r="AH141" s="7">
        <f>I141*0.23</f>
        <v>78.66</v>
      </c>
      <c r="AJ141" s="7">
        <f>I141*0.2</f>
        <v>68.400000000000006</v>
      </c>
      <c r="AK141" s="138">
        <v>226.10272512562815</v>
      </c>
      <c r="AL141" s="138">
        <v>239.40288542713569</v>
      </c>
      <c r="AM141" s="138">
        <v>247.38298160804024</v>
      </c>
      <c r="AN141" s="138">
        <f>I141*0.12</f>
        <v>41.04</v>
      </c>
      <c r="AO141" s="138">
        <f>I141*0.6</f>
        <v>205.2</v>
      </c>
      <c r="AP141" s="138">
        <f>I141*0.9</f>
        <v>307.8</v>
      </c>
      <c r="AQ141" s="138">
        <f>I141*0.93</f>
        <v>318.06</v>
      </c>
      <c r="AR141" s="138">
        <f>I141*0.7</f>
        <v>239.39999999999998</v>
      </c>
      <c r="AS141" s="138">
        <f>I141*0.35</f>
        <v>119.69999999999999</v>
      </c>
      <c r="AT141" s="138">
        <v>139.56706532663316</v>
      </c>
      <c r="AU141" s="138">
        <f>I141*0.9</f>
        <v>307.8</v>
      </c>
      <c r="AV141" s="138">
        <f>I141*0.18</f>
        <v>61.559999999999995</v>
      </c>
      <c r="AW141" s="138">
        <f>I141*0.34</f>
        <v>116.28000000000002</v>
      </c>
      <c r="AX141" s="138">
        <f>I141*0.31</f>
        <v>106.02</v>
      </c>
      <c r="AY141" s="138">
        <v>239.40288542713569</v>
      </c>
      <c r="AZ141" s="138">
        <v>239.40288542713569</v>
      </c>
      <c r="BB141" s="28">
        <v>27.36</v>
      </c>
      <c r="BC141" s="28">
        <v>318.06</v>
      </c>
    </row>
    <row r="142" spans="1:55" ht="15" x14ac:dyDescent="0.25">
      <c r="A142" s="4">
        <v>43554401</v>
      </c>
      <c r="B142" s="3" t="s">
        <v>517</v>
      </c>
      <c r="C142" s="3">
        <v>333</v>
      </c>
      <c r="D142" s="109">
        <v>77334</v>
      </c>
      <c r="E142" s="138"/>
      <c r="F142" s="187"/>
      <c r="G142" s="187"/>
      <c r="H142" s="187"/>
      <c r="I142" s="85">
        <v>1149</v>
      </c>
      <c r="J142" s="98">
        <f t="shared" si="2"/>
        <v>227.44700000000003</v>
      </c>
      <c r="K142" s="98">
        <v>206.77</v>
      </c>
      <c r="L142" s="106">
        <f>I142*0.1</f>
        <v>114.9</v>
      </c>
      <c r="M142" s="106">
        <f>I142*0.2</f>
        <v>229.8</v>
      </c>
      <c r="N142" s="106">
        <f>I142*0.2</f>
        <v>229.8</v>
      </c>
      <c r="O142" s="106">
        <v>229.8</v>
      </c>
      <c r="P142" s="106">
        <f>I142*0.12</f>
        <v>137.88</v>
      </c>
      <c r="Q142" s="106">
        <f>I142*0.17</f>
        <v>195.33</v>
      </c>
      <c r="R142" s="106">
        <f>I142*0.14</f>
        <v>160.86000000000001</v>
      </c>
      <c r="S142" s="106">
        <f>I142*0.18</f>
        <v>206.82</v>
      </c>
      <c r="T142" s="106">
        <f>I142*0.14</f>
        <v>160.86000000000001</v>
      </c>
      <c r="U142" s="106">
        <f>I142*0.15</f>
        <v>172.35</v>
      </c>
      <c r="V142" s="106">
        <f>I142*0.08</f>
        <v>91.92</v>
      </c>
      <c r="X142" s="106">
        <f>I142*0.16</f>
        <v>183.84</v>
      </c>
      <c r="Y142" s="106">
        <f>I142*0.1</f>
        <v>114.9</v>
      </c>
      <c r="Z142" s="106">
        <f>I142*0.08</f>
        <v>91.92</v>
      </c>
      <c r="AA142" s="106">
        <f>I142*0.11</f>
        <v>126.39</v>
      </c>
      <c r="AC142" s="7">
        <f>I142*0.22</f>
        <v>252.78</v>
      </c>
      <c r="AD142" s="7">
        <f>I142*0.3</f>
        <v>344.7</v>
      </c>
      <c r="AE142" s="148" t="s">
        <v>93</v>
      </c>
      <c r="AF142" s="7">
        <f>I142*0.245</f>
        <v>281.505</v>
      </c>
      <c r="AG142" s="7">
        <f>I142*0.2</f>
        <v>229.8</v>
      </c>
      <c r="AH142" s="7">
        <f>I142*0.23</f>
        <v>264.27000000000004</v>
      </c>
      <c r="AJ142" s="7">
        <f>I142*0.2</f>
        <v>229.8</v>
      </c>
      <c r="AK142" s="138">
        <v>759.68075800658482</v>
      </c>
      <c r="AL142" s="138">
        <v>804.36786141873699</v>
      </c>
      <c r="AM142" s="138">
        <v>831.18012346602825</v>
      </c>
      <c r="AN142" s="138">
        <f>I142*0.12</f>
        <v>137.88</v>
      </c>
      <c r="AO142" s="138">
        <f>I142*0.6</f>
        <v>689.4</v>
      </c>
      <c r="AP142" s="138">
        <f>I142*0.9</f>
        <v>1034.1000000000001</v>
      </c>
      <c r="AQ142" s="138">
        <f>I142*0.93</f>
        <v>1068.5700000000002</v>
      </c>
      <c r="AR142" s="138">
        <f>I142*0.7</f>
        <v>804.3</v>
      </c>
      <c r="AS142" s="138">
        <f>I142*0.35</f>
        <v>402.15</v>
      </c>
      <c r="AT142" s="138">
        <v>369.46850643519906</v>
      </c>
      <c r="AU142" s="138">
        <f>I142*0.9</f>
        <v>1034.1000000000001</v>
      </c>
      <c r="AV142" s="138">
        <f>I142*0.18</f>
        <v>206.82</v>
      </c>
      <c r="AW142" s="138">
        <f>I142*0.34</f>
        <v>390.66</v>
      </c>
      <c r="AX142" s="138">
        <f>I142*0.31</f>
        <v>356.19</v>
      </c>
      <c r="AY142" s="138">
        <v>804.36786141873699</v>
      </c>
      <c r="AZ142" s="138">
        <v>804.36786141873699</v>
      </c>
      <c r="BB142" s="28">
        <v>91.92</v>
      </c>
      <c r="BC142" s="28">
        <v>1068.5700000000002</v>
      </c>
    </row>
    <row r="143" spans="1:55" collapsed="1" x14ac:dyDescent="0.2">
      <c r="A143" s="4">
        <v>43554146</v>
      </c>
      <c r="B143" s="3" t="s">
        <v>659</v>
      </c>
      <c r="C143" s="3">
        <v>333</v>
      </c>
      <c r="D143" s="4">
        <v>77307</v>
      </c>
      <c r="E143" s="138"/>
      <c r="F143" s="141"/>
      <c r="G143" s="141"/>
      <c r="H143" s="141"/>
      <c r="I143" s="7">
        <v>1777</v>
      </c>
      <c r="J143" s="98">
        <f t="shared" si="2"/>
        <v>428.72500000000002</v>
      </c>
      <c r="K143" s="98">
        <v>389.75</v>
      </c>
      <c r="L143" s="106">
        <f>I143*0.1</f>
        <v>177.70000000000002</v>
      </c>
      <c r="M143" s="106">
        <f>I143*0.2</f>
        <v>355.40000000000003</v>
      </c>
      <c r="N143" s="106">
        <f>I143*0.2</f>
        <v>355.40000000000003</v>
      </c>
      <c r="O143" s="106">
        <v>355.40000000000003</v>
      </c>
      <c r="P143" s="106">
        <f>I143*0.12</f>
        <v>213.23999999999998</v>
      </c>
      <c r="Q143" s="106">
        <f>I143*0.17</f>
        <v>302.09000000000003</v>
      </c>
      <c r="R143" s="106">
        <f>I143*0.14</f>
        <v>248.78000000000003</v>
      </c>
      <c r="S143" s="106">
        <f>I143*0.18</f>
        <v>319.86</v>
      </c>
      <c r="T143" s="106">
        <f>I143*0.14</f>
        <v>248.78000000000003</v>
      </c>
      <c r="U143" s="106">
        <f>I143*0.15</f>
        <v>266.55</v>
      </c>
      <c r="V143" s="106">
        <f>I143*0.08</f>
        <v>142.16</v>
      </c>
      <c r="X143" s="106">
        <f>I143*0.16</f>
        <v>284.32</v>
      </c>
      <c r="Y143" s="106">
        <f>I143*0.1</f>
        <v>177.70000000000002</v>
      </c>
      <c r="Z143" s="106">
        <f>I143*0.08</f>
        <v>142.16</v>
      </c>
      <c r="AA143" s="106">
        <f>I143*0.11</f>
        <v>195.47</v>
      </c>
      <c r="AC143" s="7">
        <f>I143*0.22</f>
        <v>390.94</v>
      </c>
      <c r="AD143" s="7">
        <f>I143*0.3</f>
        <v>533.1</v>
      </c>
      <c r="AE143" s="148" t="s">
        <v>93</v>
      </c>
      <c r="AF143" s="7">
        <f>I143*0.245</f>
        <v>435.36500000000001</v>
      </c>
      <c r="AG143" s="7">
        <f>I143*0.2</f>
        <v>355.40000000000003</v>
      </c>
      <c r="AH143" s="7">
        <f>I143*0.23</f>
        <v>408.71000000000004</v>
      </c>
      <c r="AJ143" s="7">
        <f>I143*0.2</f>
        <v>355.40000000000003</v>
      </c>
      <c r="AK143" s="138">
        <v>1174.7836017031159</v>
      </c>
      <c r="AL143" s="138">
        <v>1243.8885194503582</v>
      </c>
      <c r="AM143" s="138">
        <v>1285.3514700987034</v>
      </c>
      <c r="AN143" s="138">
        <f>I143*0.12</f>
        <v>213.23999999999998</v>
      </c>
      <c r="AO143" s="138">
        <f>I143*0.6</f>
        <v>1066.2</v>
      </c>
      <c r="AP143" s="138">
        <f>I143*0.9</f>
        <v>1599.3</v>
      </c>
      <c r="AQ143" s="138">
        <f>I143*0.93</f>
        <v>1652.6100000000001</v>
      </c>
      <c r="AR143" s="138">
        <f>I143*0.7</f>
        <v>1243.8999999999999</v>
      </c>
      <c r="AS143" s="138">
        <f>I143*0.35</f>
        <v>621.94999999999993</v>
      </c>
      <c r="AT143" s="138">
        <v>369.40898006580227</v>
      </c>
      <c r="AU143" s="138">
        <f>I143*0.9</f>
        <v>1599.3</v>
      </c>
      <c r="AV143" s="138">
        <f>I143*0.18</f>
        <v>319.86</v>
      </c>
      <c r="AW143" s="138">
        <f>I143*0.34</f>
        <v>604.18000000000006</v>
      </c>
      <c r="AX143" s="138">
        <f>I143*0.31</f>
        <v>550.87</v>
      </c>
      <c r="AY143" s="138">
        <v>1243.8885194503582</v>
      </c>
      <c r="AZ143" s="138">
        <v>1243.8885194503582</v>
      </c>
      <c r="BB143" s="28">
        <v>142.16</v>
      </c>
      <c r="BC143" s="28">
        <v>1652.6100000000001</v>
      </c>
    </row>
    <row r="144" spans="1:55" hidden="1" outlineLevel="1" x14ac:dyDescent="0.2">
      <c r="A144"/>
      <c r="B144" s="41" t="s">
        <v>661</v>
      </c>
      <c r="C144" s="32"/>
      <c r="D144" s="111" t="s">
        <v>109</v>
      </c>
      <c r="E144" s="159" t="s">
        <v>5629</v>
      </c>
      <c r="F144" s="188"/>
      <c r="G144" s="188"/>
      <c r="H144" s="188"/>
      <c r="I144" s="87"/>
      <c r="J144" s="98">
        <f t="shared" si="2"/>
        <v>0</v>
      </c>
      <c r="K144" s="100"/>
      <c r="L144" s="106">
        <f>I144*0.1</f>
        <v>0</v>
      </c>
      <c r="M144" s="106">
        <f>I144*0.2</f>
        <v>0</v>
      </c>
      <c r="N144" s="106">
        <f>I144*0.2</f>
        <v>0</v>
      </c>
      <c r="O144" s="106">
        <v>0</v>
      </c>
      <c r="P144" s="106">
        <f>I144*0.12</f>
        <v>0</v>
      </c>
      <c r="Q144" s="106">
        <f>I144*0.17</f>
        <v>0</v>
      </c>
      <c r="R144" s="106">
        <f>I144*0.14</f>
        <v>0</v>
      </c>
      <c r="S144" s="106">
        <f>I144*0.18</f>
        <v>0</v>
      </c>
      <c r="T144" s="106">
        <f>I144*0.14</f>
        <v>0</v>
      </c>
      <c r="U144" s="106">
        <f>I144*0.15</f>
        <v>0</v>
      </c>
      <c r="V144" s="106">
        <f>I144*0.08</f>
        <v>0</v>
      </c>
      <c r="W144" s="139"/>
      <c r="X144" s="106">
        <f>I144*0.16</f>
        <v>0</v>
      </c>
      <c r="Y144" s="106">
        <f>I144*0.1</f>
        <v>0</v>
      </c>
      <c r="Z144" s="106">
        <f>I144*0.08</f>
        <v>0</v>
      </c>
      <c r="AA144" s="106">
        <f>I144*0.11</f>
        <v>0</v>
      </c>
      <c r="AB144" s="139"/>
      <c r="AC144" s="7">
        <f>I144*0.22</f>
        <v>0</v>
      </c>
      <c r="AD144" s="7">
        <f>I144*0.3</f>
        <v>0</v>
      </c>
      <c r="AE144" s="148" t="s">
        <v>93</v>
      </c>
      <c r="AF144" s="7">
        <f>I144*0.245</f>
        <v>0</v>
      </c>
      <c r="AG144" s="7">
        <f>I144*0.2</f>
        <v>0</v>
      </c>
      <c r="AH144" s="7">
        <f>I144*0.23</f>
        <v>0</v>
      </c>
      <c r="AI144" s="139"/>
      <c r="AJ144" s="7">
        <f>I144*0.2</f>
        <v>0</v>
      </c>
      <c r="AK144" s="139"/>
      <c r="AL144" s="139"/>
      <c r="AM144" s="139"/>
      <c r="AN144" s="139">
        <f>I144*0.12</f>
        <v>0</v>
      </c>
      <c r="AO144" s="139">
        <f>I144*0.6</f>
        <v>0</v>
      </c>
      <c r="AP144" s="139">
        <f>I144*0.9</f>
        <v>0</v>
      </c>
      <c r="AQ144" s="139">
        <f>I144*0.93</f>
        <v>0</v>
      </c>
      <c r="AR144" s="139">
        <f>I144*0.7</f>
        <v>0</v>
      </c>
      <c r="AS144" s="139">
        <f>I144*0.35</f>
        <v>0</v>
      </c>
      <c r="AT144" s="139"/>
      <c r="AU144" s="139">
        <f>I144*0.9</f>
        <v>0</v>
      </c>
      <c r="AV144" s="139">
        <f>I144*0.18</f>
        <v>0</v>
      </c>
      <c r="AW144" s="139">
        <f>I144*0.34</f>
        <v>0</v>
      </c>
      <c r="AX144" s="139">
        <f>I144*0.31</f>
        <v>0</v>
      </c>
      <c r="AY144" s="139"/>
      <c r="AZ144" s="139"/>
      <c r="BB144" s="28">
        <v>0</v>
      </c>
      <c r="BC144" s="28">
        <v>0</v>
      </c>
    </row>
    <row r="145" spans="1:55" hidden="1" outlineLevel="1" x14ac:dyDescent="0.2">
      <c r="A145"/>
      <c r="B145" s="37" t="s">
        <v>421</v>
      </c>
      <c r="C145" s="9"/>
      <c r="D145" s="114">
        <v>78708</v>
      </c>
      <c r="E145" s="160">
        <v>1</v>
      </c>
      <c r="F145" s="191"/>
      <c r="G145" s="191"/>
      <c r="H145" s="191"/>
      <c r="I145" s="80">
        <v>2619.5</v>
      </c>
      <c r="J145" s="98">
        <f t="shared" si="2"/>
        <v>266.92600000000004</v>
      </c>
      <c r="K145" s="104">
        <v>242.66</v>
      </c>
      <c r="L145" s="106">
        <f>I145*0.1</f>
        <v>261.95</v>
      </c>
      <c r="M145" s="106">
        <f>I145*0.2</f>
        <v>523.9</v>
      </c>
      <c r="N145" s="106">
        <f>I145*0.2</f>
        <v>523.9</v>
      </c>
      <c r="O145" s="106">
        <v>523.9</v>
      </c>
      <c r="P145" s="106">
        <f>I145*0.12</f>
        <v>314.33999999999997</v>
      </c>
      <c r="Q145" s="106">
        <f>I145*0.17</f>
        <v>445.31500000000005</v>
      </c>
      <c r="R145" s="106">
        <f>I145*0.14</f>
        <v>366.73</v>
      </c>
      <c r="S145" s="106">
        <f>I145*0.18</f>
        <v>471.51</v>
      </c>
      <c r="T145" s="106">
        <f>I145*0.14</f>
        <v>366.73</v>
      </c>
      <c r="U145" s="106">
        <f>I145*0.15</f>
        <v>392.92500000000001</v>
      </c>
      <c r="V145" s="106">
        <f>I145*0.08</f>
        <v>209.56</v>
      </c>
      <c r="W145" s="142"/>
      <c r="X145" s="106">
        <f>I145*0.16</f>
        <v>419.12</v>
      </c>
      <c r="Y145" s="106">
        <f>I145*0.1</f>
        <v>261.95</v>
      </c>
      <c r="Z145" s="106">
        <f>I145*0.08</f>
        <v>209.56</v>
      </c>
      <c r="AA145" s="106">
        <f>I145*0.11</f>
        <v>288.14499999999998</v>
      </c>
      <c r="AB145" s="142"/>
      <c r="AC145" s="7">
        <f>I145*0.22</f>
        <v>576.29</v>
      </c>
      <c r="AD145" s="7">
        <f>I145*0.3</f>
        <v>785.85</v>
      </c>
      <c r="AE145" s="148" t="s">
        <v>93</v>
      </c>
      <c r="AF145" s="7">
        <f>I145*0.245</f>
        <v>641.77750000000003</v>
      </c>
      <c r="AG145" s="7">
        <f>I145*0.2</f>
        <v>523.9</v>
      </c>
      <c r="AH145" s="7">
        <f>I145*0.23</f>
        <v>602.48500000000001</v>
      </c>
      <c r="AI145" s="142"/>
      <c r="AJ145" s="7">
        <f>I145*0.2</f>
        <v>523.9</v>
      </c>
      <c r="AK145" s="142">
        <v>2161.6674430333373</v>
      </c>
      <c r="AL145" s="142">
        <v>2288.8243514470628</v>
      </c>
      <c r="AM145" s="142">
        <v>2365.1184964952986</v>
      </c>
      <c r="AN145" s="142">
        <f>I145*0.12</f>
        <v>314.33999999999997</v>
      </c>
      <c r="AO145" s="142">
        <f>I145*0.6</f>
        <v>1571.7</v>
      </c>
      <c r="AP145" s="142">
        <f>I145*0.9</f>
        <v>2357.5500000000002</v>
      </c>
      <c r="AQ145" s="142">
        <f>I145*0.93</f>
        <v>2436.1350000000002</v>
      </c>
      <c r="AR145" s="142">
        <f>I145*0.7</f>
        <v>1833.6499999999999</v>
      </c>
      <c r="AS145" s="142">
        <f>I145*0.35</f>
        <v>916.82499999999993</v>
      </c>
      <c r="AT145" s="142">
        <v>603.90846745634383</v>
      </c>
      <c r="AU145" s="142">
        <f>I145*0.9</f>
        <v>2357.5500000000002</v>
      </c>
      <c r="AV145" s="142">
        <f>I145*0.18</f>
        <v>471.51</v>
      </c>
      <c r="AW145" s="142">
        <f>I145*0.34</f>
        <v>890.63000000000011</v>
      </c>
      <c r="AX145" s="142">
        <f>I145*0.31</f>
        <v>812.04499999999996</v>
      </c>
      <c r="AY145" s="142">
        <v>2288.8243514470628</v>
      </c>
      <c r="AZ145" s="142">
        <v>2288.8243514470628</v>
      </c>
      <c r="BB145" s="28">
        <v>209.56</v>
      </c>
      <c r="BC145" s="28">
        <v>2436.1350000000002</v>
      </c>
    </row>
    <row r="146" spans="1:55" hidden="1" outlineLevel="1" x14ac:dyDescent="0.2">
      <c r="A146"/>
      <c r="B146" s="37" t="s">
        <v>420</v>
      </c>
      <c r="C146" s="9"/>
      <c r="D146" s="114" t="s">
        <v>33</v>
      </c>
      <c r="E146" s="160">
        <v>1</v>
      </c>
      <c r="F146" s="191"/>
      <c r="G146" s="191"/>
      <c r="H146" s="191"/>
      <c r="I146" s="80">
        <v>1195</v>
      </c>
      <c r="J146" s="98">
        <f t="shared" si="2"/>
        <v>491.92</v>
      </c>
      <c r="K146" s="104">
        <v>447.2</v>
      </c>
      <c r="L146" s="106">
        <f>I146*0.1</f>
        <v>119.5</v>
      </c>
      <c r="M146" s="106">
        <f>I146*0.2</f>
        <v>239</v>
      </c>
      <c r="N146" s="106">
        <f>I146*0.2</f>
        <v>239</v>
      </c>
      <c r="O146" s="106">
        <v>239</v>
      </c>
      <c r="P146" s="106">
        <f>I146*0.12</f>
        <v>143.4</v>
      </c>
      <c r="Q146" s="106">
        <f>I146*0.17</f>
        <v>203.15</v>
      </c>
      <c r="R146" s="106">
        <f>I146*0.14</f>
        <v>167.3</v>
      </c>
      <c r="S146" s="106">
        <f>I146*0.18</f>
        <v>215.1</v>
      </c>
      <c r="T146" s="106">
        <f>I146*0.14</f>
        <v>167.3</v>
      </c>
      <c r="U146" s="106">
        <f>I146*0.15</f>
        <v>179.25</v>
      </c>
      <c r="V146" s="106">
        <f>I146*0.08</f>
        <v>95.600000000000009</v>
      </c>
      <c r="W146" s="142"/>
      <c r="X146" s="106">
        <f>I146*0.16</f>
        <v>191.20000000000002</v>
      </c>
      <c r="Y146" s="106">
        <f>I146*0.1</f>
        <v>119.5</v>
      </c>
      <c r="Z146" s="106">
        <f>I146*0.08</f>
        <v>95.600000000000009</v>
      </c>
      <c r="AA146" s="106">
        <f>I146*0.11</f>
        <v>131.44999999999999</v>
      </c>
      <c r="AB146" s="142"/>
      <c r="AC146" s="7">
        <f>I146*0.22</f>
        <v>262.89999999999998</v>
      </c>
      <c r="AD146" s="7">
        <f>I146*0.3</f>
        <v>358.5</v>
      </c>
      <c r="AE146" s="148" t="s">
        <v>93</v>
      </c>
      <c r="AF146" s="7">
        <f>I146*0.245</f>
        <v>292.77499999999998</v>
      </c>
      <c r="AG146" s="7">
        <f>I146*0.2</f>
        <v>239</v>
      </c>
      <c r="AH146" s="7">
        <f>I146*0.23</f>
        <v>274.85000000000002</v>
      </c>
      <c r="AI146" s="142"/>
      <c r="AJ146" s="7">
        <f>I146*0.2</f>
        <v>239</v>
      </c>
      <c r="AK146" s="142">
        <v>985.98714318653447</v>
      </c>
      <c r="AL146" s="142">
        <v>1043.9863869033895</v>
      </c>
      <c r="AM146" s="142">
        <v>1078.7859331335026</v>
      </c>
      <c r="AN146" s="142">
        <f>I146*0.12</f>
        <v>143.4</v>
      </c>
      <c r="AO146" s="142">
        <f>I146*0.6</f>
        <v>717</v>
      </c>
      <c r="AP146" s="142">
        <f>I146*0.9</f>
        <v>1075.5</v>
      </c>
      <c r="AQ146" s="142">
        <f>I146*0.93</f>
        <v>1111.3500000000001</v>
      </c>
      <c r="AR146" s="142">
        <f>I146*0.7</f>
        <v>836.5</v>
      </c>
      <c r="AS146" s="142">
        <f>I146*0.35</f>
        <v>418.25</v>
      </c>
      <c r="AT146" s="142">
        <v>0</v>
      </c>
      <c r="AU146" s="142">
        <f>I146*0.9</f>
        <v>1075.5</v>
      </c>
      <c r="AV146" s="142">
        <f>I146*0.18</f>
        <v>215.1</v>
      </c>
      <c r="AW146" s="142">
        <f>I146*0.34</f>
        <v>406.3</v>
      </c>
      <c r="AX146" s="142">
        <f>I146*0.31</f>
        <v>370.45</v>
      </c>
      <c r="AY146" s="142">
        <v>1043.9863869033895</v>
      </c>
      <c r="AZ146" s="142">
        <v>1043.9863869033895</v>
      </c>
      <c r="BB146" s="28">
        <v>95.600000000000009</v>
      </c>
      <c r="BC146" s="28">
        <v>1111.3500000000001</v>
      </c>
    </row>
    <row r="147" spans="1:55" hidden="1" outlineLevel="1" x14ac:dyDescent="0.2">
      <c r="A147"/>
      <c r="B147" s="37" t="s">
        <v>419</v>
      </c>
      <c r="C147" s="9"/>
      <c r="D147" s="114" t="s">
        <v>76</v>
      </c>
      <c r="E147" s="160">
        <v>1</v>
      </c>
      <c r="F147" s="191"/>
      <c r="G147" s="191"/>
      <c r="H147" s="191"/>
      <c r="I147" s="80">
        <v>60.25</v>
      </c>
      <c r="J147" s="98">
        <f t="shared" si="2"/>
        <v>11</v>
      </c>
      <c r="K147" s="104">
        <v>10</v>
      </c>
      <c r="L147" s="106">
        <f>I147*0.1</f>
        <v>6.0250000000000004</v>
      </c>
      <c r="M147" s="106">
        <f>I147*0.2</f>
        <v>12.05</v>
      </c>
      <c r="N147" s="106">
        <f>I147*0.2</f>
        <v>12.05</v>
      </c>
      <c r="O147" s="106">
        <v>12.05</v>
      </c>
      <c r="P147" s="106">
        <f>I147*0.12</f>
        <v>7.2299999999999995</v>
      </c>
      <c r="Q147" s="106">
        <f>I147*0.17</f>
        <v>10.242500000000001</v>
      </c>
      <c r="R147" s="106">
        <f>I147*0.14</f>
        <v>8.4350000000000005</v>
      </c>
      <c r="S147" s="106">
        <f>I147*0.18</f>
        <v>10.844999999999999</v>
      </c>
      <c r="T147" s="106">
        <f>I147*0.14</f>
        <v>8.4350000000000005</v>
      </c>
      <c r="U147" s="106">
        <f>I147*0.15</f>
        <v>9.0374999999999996</v>
      </c>
      <c r="V147" s="106">
        <f>I147*0.08</f>
        <v>4.82</v>
      </c>
      <c r="W147" s="142"/>
      <c r="X147" s="106">
        <f>I147*0.16</f>
        <v>9.64</v>
      </c>
      <c r="Y147" s="106">
        <f>I147*0.1</f>
        <v>6.0250000000000004</v>
      </c>
      <c r="Z147" s="106">
        <f>I147*0.08</f>
        <v>4.82</v>
      </c>
      <c r="AA147" s="106">
        <f>I147*0.11</f>
        <v>6.6275000000000004</v>
      </c>
      <c r="AB147" s="142"/>
      <c r="AC147" s="7">
        <f>I147*0.22</f>
        <v>13.255000000000001</v>
      </c>
      <c r="AD147" s="7">
        <f>I147*0.3</f>
        <v>18.074999999999999</v>
      </c>
      <c r="AE147" s="148" t="s">
        <v>93</v>
      </c>
      <c r="AF147" s="7">
        <f>I147*0.245</f>
        <v>14.76125</v>
      </c>
      <c r="AG147" s="7">
        <f>I147*0.2</f>
        <v>12.05</v>
      </c>
      <c r="AH147" s="7">
        <f>I147*0.23</f>
        <v>13.8575</v>
      </c>
      <c r="AI147" s="142"/>
      <c r="AJ147" s="7">
        <f>I147*0.2</f>
        <v>12.05</v>
      </c>
      <c r="AK147" s="142">
        <v>49.568061926605509</v>
      </c>
      <c r="AL147" s="142">
        <v>52.483830275229359</v>
      </c>
      <c r="AM147" s="142">
        <v>54.233291284403677</v>
      </c>
      <c r="AN147" s="142">
        <f>I147*0.12</f>
        <v>7.2299999999999995</v>
      </c>
      <c r="AO147" s="142">
        <f>I147*0.6</f>
        <v>36.15</v>
      </c>
      <c r="AP147" s="142">
        <f>I147*0.9</f>
        <v>54.225000000000001</v>
      </c>
      <c r="AQ147" s="142">
        <f>I147*0.93</f>
        <v>56.032500000000006</v>
      </c>
      <c r="AR147" s="142">
        <f>I147*0.7</f>
        <v>42.174999999999997</v>
      </c>
      <c r="AS147" s="142">
        <f>I147*0.35</f>
        <v>21.087499999999999</v>
      </c>
      <c r="AT147" s="142">
        <v>11.055045871559633</v>
      </c>
      <c r="AU147" s="142">
        <f>I147*0.9</f>
        <v>54.225000000000001</v>
      </c>
      <c r="AV147" s="142">
        <f>I147*0.18</f>
        <v>10.844999999999999</v>
      </c>
      <c r="AW147" s="142">
        <f>I147*0.34</f>
        <v>20.485000000000003</v>
      </c>
      <c r="AX147" s="142">
        <f>I147*0.31</f>
        <v>18.677499999999998</v>
      </c>
      <c r="AY147" s="142">
        <v>52.483830275229359</v>
      </c>
      <c r="AZ147" s="142">
        <v>52.483830275229359</v>
      </c>
      <c r="BB147" s="28">
        <v>4.82</v>
      </c>
      <c r="BC147" s="28">
        <v>56.032500000000006</v>
      </c>
    </row>
    <row r="148" spans="1:55" hidden="1" outlineLevel="1" x14ac:dyDescent="0.2">
      <c r="A148"/>
      <c r="B148" s="37" t="s">
        <v>418</v>
      </c>
      <c r="C148" s="9"/>
      <c r="D148" s="114" t="s">
        <v>62</v>
      </c>
      <c r="E148" s="160">
        <v>2</v>
      </c>
      <c r="F148" s="191"/>
      <c r="G148" s="191"/>
      <c r="H148" s="191"/>
      <c r="I148" s="80">
        <v>4.25</v>
      </c>
      <c r="J148" s="98" t="e">
        <f t="shared" si="2"/>
        <v>#N/A</v>
      </c>
      <c r="K148" s="104" t="e">
        <v>#N/A</v>
      </c>
      <c r="L148" s="106">
        <f>I148*0.1</f>
        <v>0.42500000000000004</v>
      </c>
      <c r="M148" s="106">
        <f>I148*0.2</f>
        <v>0.85000000000000009</v>
      </c>
      <c r="N148" s="106">
        <f>I148*0.2</f>
        <v>0.85000000000000009</v>
      </c>
      <c r="O148" s="106">
        <v>0.85000000000000009</v>
      </c>
      <c r="P148" s="106">
        <f>I148*0.12</f>
        <v>0.51</v>
      </c>
      <c r="Q148" s="106">
        <f>I148*0.17</f>
        <v>0.72250000000000003</v>
      </c>
      <c r="R148" s="106">
        <f>I148*0.14</f>
        <v>0.59500000000000008</v>
      </c>
      <c r="S148" s="106">
        <f>I148*0.18</f>
        <v>0.76500000000000001</v>
      </c>
      <c r="T148" s="106">
        <f>I148*0.14</f>
        <v>0.59500000000000008</v>
      </c>
      <c r="U148" s="106">
        <f>I148*0.15</f>
        <v>0.63749999999999996</v>
      </c>
      <c r="V148" s="106">
        <f>I148*0.08</f>
        <v>0.34</v>
      </c>
      <c r="W148" s="142"/>
      <c r="X148" s="106">
        <f>I148*0.16</f>
        <v>0.68</v>
      </c>
      <c r="Y148" s="106">
        <f>I148*0.1</f>
        <v>0.42500000000000004</v>
      </c>
      <c r="Z148" s="106">
        <f>I148*0.08</f>
        <v>0.34</v>
      </c>
      <c r="AA148" s="106">
        <f>I148*0.11</f>
        <v>0.46750000000000003</v>
      </c>
      <c r="AB148" s="142"/>
      <c r="AC148" s="7">
        <f>I148*0.22</f>
        <v>0.93500000000000005</v>
      </c>
      <c r="AD148" s="7">
        <f>I148*0.3</f>
        <v>1.2749999999999999</v>
      </c>
      <c r="AE148" s="148" t="s">
        <v>93</v>
      </c>
      <c r="AF148" s="7">
        <f>I148*0.245</f>
        <v>1.04125</v>
      </c>
      <c r="AG148" s="7">
        <f>I148*0.2</f>
        <v>0.85000000000000009</v>
      </c>
      <c r="AH148" s="7">
        <f>I148*0.23</f>
        <v>0.97750000000000004</v>
      </c>
      <c r="AI148" s="142"/>
      <c r="AJ148" s="7">
        <f>I148*0.2</f>
        <v>0.85000000000000009</v>
      </c>
      <c r="AK148" s="142">
        <v>3.6124999999999998</v>
      </c>
      <c r="AL148" s="142">
        <v>3.8249999999999997</v>
      </c>
      <c r="AM148" s="142">
        <v>3.9525000000000001</v>
      </c>
      <c r="AN148" s="142">
        <f>I148*0.12</f>
        <v>0.51</v>
      </c>
      <c r="AO148" s="142">
        <f>I148*0.6</f>
        <v>2.5499999999999998</v>
      </c>
      <c r="AP148" s="142">
        <f>I148*0.9</f>
        <v>3.8250000000000002</v>
      </c>
      <c r="AQ148" s="142">
        <f>I148*0.93</f>
        <v>3.9525000000000001</v>
      </c>
      <c r="AR148" s="142">
        <f>I148*0.7</f>
        <v>2.9749999999999996</v>
      </c>
      <c r="AS148" s="142">
        <f>I148*0.35</f>
        <v>1.4874999999999998</v>
      </c>
      <c r="AT148" s="142">
        <v>0</v>
      </c>
      <c r="AU148" s="142">
        <f>I148*0.9</f>
        <v>3.8250000000000002</v>
      </c>
      <c r="AV148" s="142">
        <f>I148*0.18</f>
        <v>0.76500000000000001</v>
      </c>
      <c r="AW148" s="142">
        <f>I148*0.34</f>
        <v>1.4450000000000001</v>
      </c>
      <c r="AX148" s="142">
        <f>I148*0.31</f>
        <v>1.3174999999999999</v>
      </c>
      <c r="AY148" s="142">
        <v>3.8249999999999997</v>
      </c>
      <c r="AZ148" s="142">
        <v>3.8249999999999997</v>
      </c>
      <c r="BB148" s="28">
        <v>0.34</v>
      </c>
      <c r="BC148" s="28">
        <v>3.9525000000000001</v>
      </c>
    </row>
    <row r="149" spans="1:55" ht="13.5" collapsed="1" thickBot="1" x14ac:dyDescent="0.25">
      <c r="A149" s="10">
        <v>40600033</v>
      </c>
      <c r="B149" s="38" t="s">
        <v>660</v>
      </c>
      <c r="C149" s="39">
        <v>341</v>
      </c>
      <c r="D149" s="13">
        <v>78708</v>
      </c>
      <c r="E149" s="161" t="s">
        <v>5630</v>
      </c>
      <c r="F149" s="192"/>
      <c r="G149" s="192"/>
      <c r="H149" s="192"/>
      <c r="I149" s="58">
        <v>3879</v>
      </c>
      <c r="J149" s="98">
        <f t="shared" si="2"/>
        <v>266.92600000000004</v>
      </c>
      <c r="K149" s="100">
        <v>242.66</v>
      </c>
      <c r="L149" s="106">
        <f>I149*0.1</f>
        <v>387.90000000000003</v>
      </c>
      <c r="M149" s="106">
        <f>I149*0.2</f>
        <v>775.80000000000007</v>
      </c>
      <c r="N149" s="106">
        <f>I149*0.2</f>
        <v>775.80000000000007</v>
      </c>
      <c r="O149" s="106">
        <v>775.80000000000007</v>
      </c>
      <c r="P149" s="106">
        <f>I149*0.12</f>
        <v>465.47999999999996</v>
      </c>
      <c r="Q149" s="106">
        <f>I149*0.17</f>
        <v>659.43000000000006</v>
      </c>
      <c r="R149" s="106">
        <f>I149*0.14</f>
        <v>543.06000000000006</v>
      </c>
      <c r="S149" s="106">
        <f>I149*0.18</f>
        <v>698.22</v>
      </c>
      <c r="T149" s="106">
        <f>I149*0.14</f>
        <v>543.06000000000006</v>
      </c>
      <c r="U149" s="106">
        <f>I149*0.15</f>
        <v>581.85</v>
      </c>
      <c r="V149" s="106">
        <f>I149*0.08</f>
        <v>310.32</v>
      </c>
      <c r="W149" s="139"/>
      <c r="X149" s="106">
        <f>I149*0.16</f>
        <v>620.64</v>
      </c>
      <c r="Y149" s="106">
        <f>I149*0.1</f>
        <v>387.90000000000003</v>
      </c>
      <c r="Z149" s="106">
        <f>I149*0.08</f>
        <v>310.32</v>
      </c>
      <c r="AA149" s="106">
        <f>I149*0.11</f>
        <v>426.69</v>
      </c>
      <c r="AB149" s="139"/>
      <c r="AC149" s="7">
        <f>I149*0.22</f>
        <v>853.38</v>
      </c>
      <c r="AD149" s="7">
        <f>I149*0.3</f>
        <v>1163.7</v>
      </c>
      <c r="AE149" s="148" t="s">
        <v>93</v>
      </c>
      <c r="AF149" s="7">
        <f>I149*0.245</f>
        <v>950.35500000000002</v>
      </c>
      <c r="AG149" s="7">
        <f>I149*0.2</f>
        <v>775.80000000000007</v>
      </c>
      <c r="AH149" s="7">
        <f>I149*0.23</f>
        <v>892.17000000000007</v>
      </c>
      <c r="AI149" s="139"/>
      <c r="AJ149" s="7">
        <f>I149*0.2</f>
        <v>775.80000000000007</v>
      </c>
      <c r="AK149" s="139">
        <v>3200.934087920346</v>
      </c>
      <c r="AL149" s="139">
        <v>3389.224328386249</v>
      </c>
      <c r="AM149" s="139">
        <v>3502.1984726657906</v>
      </c>
      <c r="AN149" s="139">
        <f>I149*0.12</f>
        <v>465.47999999999996</v>
      </c>
      <c r="AO149" s="139">
        <f>I149*0.6</f>
        <v>2327.4</v>
      </c>
      <c r="AP149" s="139">
        <f>I149*0.9</f>
        <v>3491.1</v>
      </c>
      <c r="AQ149" s="139">
        <f>I149*0.93</f>
        <v>3607.4700000000003</v>
      </c>
      <c r="AR149" s="139">
        <f>I149*0.7</f>
        <v>2715.2999999999997</v>
      </c>
      <c r="AS149" s="139">
        <f>I149*0.35</f>
        <v>1357.6499999999999</v>
      </c>
      <c r="AT149" s="139">
        <v>573.23890663159875</v>
      </c>
      <c r="AU149" s="139">
        <f>I149*0.9</f>
        <v>3491.1</v>
      </c>
      <c r="AV149" s="139">
        <f>I149*0.18</f>
        <v>698.22</v>
      </c>
      <c r="AW149" s="139">
        <f>I149*0.34</f>
        <v>1318.8600000000001</v>
      </c>
      <c r="AX149" s="139">
        <f>I149*0.31</f>
        <v>1202.49</v>
      </c>
      <c r="AY149" s="139">
        <v>3389.224328386249</v>
      </c>
      <c r="AZ149" s="139">
        <v>3389.224328386249</v>
      </c>
      <c r="BB149" s="28">
        <v>242.66</v>
      </c>
      <c r="BC149" s="28">
        <v>3607.4700000000003</v>
      </c>
    </row>
    <row r="150" spans="1:55" ht="15" x14ac:dyDescent="0.25">
      <c r="A150" s="4">
        <v>40672362</v>
      </c>
      <c r="B150" s="3" t="s">
        <v>514</v>
      </c>
      <c r="C150" s="3">
        <v>341</v>
      </c>
      <c r="D150" s="109">
        <v>78452</v>
      </c>
      <c r="E150" s="138"/>
      <c r="F150" s="187"/>
      <c r="G150" s="187"/>
      <c r="H150" s="187"/>
      <c r="I150" s="85">
        <v>6382</v>
      </c>
      <c r="J150" s="98">
        <f t="shared" si="2"/>
        <v>691.52600000000007</v>
      </c>
      <c r="K150" s="98">
        <v>628.66</v>
      </c>
      <c r="L150" s="106">
        <f>I150*0.1</f>
        <v>638.20000000000005</v>
      </c>
      <c r="M150" s="106">
        <f>I150*0.2</f>
        <v>1276.4000000000001</v>
      </c>
      <c r="N150" s="106">
        <f>I150*0.2</f>
        <v>1276.4000000000001</v>
      </c>
      <c r="O150" s="106">
        <v>1276.4000000000001</v>
      </c>
      <c r="P150" s="106">
        <f>I150*0.12</f>
        <v>765.83999999999992</v>
      </c>
      <c r="Q150" s="106">
        <f>I150*0.17</f>
        <v>1084.94</v>
      </c>
      <c r="R150" s="106">
        <f>I150*0.14</f>
        <v>893.48000000000013</v>
      </c>
      <c r="S150" s="106">
        <f>I150*0.18</f>
        <v>1148.76</v>
      </c>
      <c r="T150" s="106">
        <f>I150*0.14</f>
        <v>893.48000000000013</v>
      </c>
      <c r="U150" s="106">
        <f>I150*0.15</f>
        <v>957.3</v>
      </c>
      <c r="V150" s="106">
        <f>I150*0.08</f>
        <v>510.56</v>
      </c>
      <c r="X150" s="106">
        <f>I150*0.16</f>
        <v>1021.12</v>
      </c>
      <c r="Y150" s="106">
        <f>I150*0.1</f>
        <v>638.20000000000005</v>
      </c>
      <c r="Z150" s="106">
        <f>I150*0.08</f>
        <v>510.56</v>
      </c>
      <c r="AA150" s="106">
        <f>I150*0.11</f>
        <v>702.02</v>
      </c>
      <c r="AC150" s="7">
        <f>I150*0.22</f>
        <v>1404.04</v>
      </c>
      <c r="AD150" s="7">
        <f>I150*0.3</f>
        <v>1914.6</v>
      </c>
      <c r="AE150" s="148" t="s">
        <v>93</v>
      </c>
      <c r="AF150" s="7">
        <f>I150*0.245</f>
        <v>1563.59</v>
      </c>
      <c r="AG150" s="7">
        <f>I150*0.2</f>
        <v>1276.4000000000001</v>
      </c>
      <c r="AH150" s="7">
        <f>I150*0.23</f>
        <v>1467.8600000000001</v>
      </c>
      <c r="AJ150" s="7">
        <f>I150*0.2</f>
        <v>1276.4000000000001</v>
      </c>
      <c r="AK150" s="138">
        <v>5064.2916362411888</v>
      </c>
      <c r="AL150" s="138">
        <v>5362.1911442553765</v>
      </c>
      <c r="AM150" s="138">
        <v>5540.9308490638887</v>
      </c>
      <c r="AN150" s="138">
        <f>I150*0.12</f>
        <v>765.83999999999992</v>
      </c>
      <c r="AO150" s="138">
        <f>I150*0.6</f>
        <v>3829.2</v>
      </c>
      <c r="AP150" s="138">
        <f>I150*0.9</f>
        <v>5743.8</v>
      </c>
      <c r="AQ150" s="138">
        <f>I150*0.93</f>
        <v>5935.26</v>
      </c>
      <c r="AR150" s="138">
        <f>I150*0.7</f>
        <v>4467.3999999999996</v>
      </c>
      <c r="AS150" s="138">
        <f>I150*0.35</f>
        <v>2233.6999999999998</v>
      </c>
      <c r="AT150" s="138">
        <v>1402.1335302833027</v>
      </c>
      <c r="AU150" s="138">
        <f>I150*0.9</f>
        <v>5743.8</v>
      </c>
      <c r="AV150" s="138">
        <f>I150*0.18</f>
        <v>1148.76</v>
      </c>
      <c r="AW150" s="138">
        <f>I150*0.34</f>
        <v>2169.88</v>
      </c>
      <c r="AX150" s="138">
        <f>I150*0.31</f>
        <v>1978.42</v>
      </c>
      <c r="AY150" s="138">
        <v>5362.1911442553765</v>
      </c>
      <c r="AZ150" s="138">
        <v>5362.1911442553765</v>
      </c>
      <c r="BB150" s="28">
        <v>510.56</v>
      </c>
      <c r="BC150" s="28">
        <v>5935.26</v>
      </c>
    </row>
    <row r="151" spans="1:55" ht="15" x14ac:dyDescent="0.25">
      <c r="A151" s="4">
        <v>40672347</v>
      </c>
      <c r="B151" s="3" t="s">
        <v>513</v>
      </c>
      <c r="C151" s="3">
        <v>341</v>
      </c>
      <c r="D151" s="109">
        <v>78452</v>
      </c>
      <c r="E151" s="138"/>
      <c r="F151" s="187"/>
      <c r="G151" s="187"/>
      <c r="H151" s="187"/>
      <c r="I151" s="85">
        <v>6382</v>
      </c>
      <c r="J151" s="98">
        <f t="shared" si="2"/>
        <v>691.52600000000007</v>
      </c>
      <c r="K151" s="98">
        <v>628.66</v>
      </c>
      <c r="L151" s="106">
        <f>I151*0.1</f>
        <v>638.20000000000005</v>
      </c>
      <c r="M151" s="106">
        <f>I151*0.2</f>
        <v>1276.4000000000001</v>
      </c>
      <c r="N151" s="106">
        <f>I151*0.2</f>
        <v>1276.4000000000001</v>
      </c>
      <c r="O151" s="106">
        <v>1276.4000000000001</v>
      </c>
      <c r="P151" s="106">
        <f>I151*0.12</f>
        <v>765.83999999999992</v>
      </c>
      <c r="Q151" s="106">
        <f>I151*0.17</f>
        <v>1084.94</v>
      </c>
      <c r="R151" s="106">
        <f>I151*0.14</f>
        <v>893.48000000000013</v>
      </c>
      <c r="S151" s="106">
        <f>I151*0.18</f>
        <v>1148.76</v>
      </c>
      <c r="T151" s="106">
        <f>I151*0.14</f>
        <v>893.48000000000013</v>
      </c>
      <c r="U151" s="106">
        <f>I151*0.15</f>
        <v>957.3</v>
      </c>
      <c r="V151" s="106">
        <f>I151*0.08</f>
        <v>510.56</v>
      </c>
      <c r="X151" s="106">
        <f>I151*0.16</f>
        <v>1021.12</v>
      </c>
      <c r="Y151" s="106">
        <f>I151*0.1</f>
        <v>638.20000000000005</v>
      </c>
      <c r="Z151" s="106">
        <f>I151*0.08</f>
        <v>510.56</v>
      </c>
      <c r="AA151" s="106">
        <f>I151*0.11</f>
        <v>702.02</v>
      </c>
      <c r="AC151" s="7">
        <f>I151*0.22</f>
        <v>1404.04</v>
      </c>
      <c r="AD151" s="7">
        <f>I151*0.3</f>
        <v>1914.6</v>
      </c>
      <c r="AE151" s="148" t="s">
        <v>93</v>
      </c>
      <c r="AF151" s="7">
        <f>I151*0.245</f>
        <v>1563.59</v>
      </c>
      <c r="AG151" s="7">
        <f>I151*0.2</f>
        <v>1276.4000000000001</v>
      </c>
      <c r="AH151" s="7">
        <f>I151*0.23</f>
        <v>1467.8600000000001</v>
      </c>
      <c r="AJ151" s="7">
        <f>I151*0.2</f>
        <v>1276.4000000000001</v>
      </c>
      <c r="AK151" s="138">
        <v>5064.2916362411888</v>
      </c>
      <c r="AL151" s="138">
        <v>5362.1911442553765</v>
      </c>
      <c r="AM151" s="138">
        <v>5540.9308490638887</v>
      </c>
      <c r="AN151" s="138">
        <f>I151*0.12</f>
        <v>765.83999999999992</v>
      </c>
      <c r="AO151" s="138">
        <f>I151*0.6</f>
        <v>3829.2</v>
      </c>
      <c r="AP151" s="138">
        <f>I151*0.9</f>
        <v>5743.8</v>
      </c>
      <c r="AQ151" s="138">
        <f>I151*0.93</f>
        <v>5935.26</v>
      </c>
      <c r="AR151" s="138">
        <f>I151*0.7</f>
        <v>4467.3999999999996</v>
      </c>
      <c r="AS151" s="138">
        <f>I151*0.35</f>
        <v>2233.6999999999998</v>
      </c>
      <c r="AT151" s="138">
        <v>1402.1335302833027</v>
      </c>
      <c r="AU151" s="138">
        <f>I151*0.9</f>
        <v>5743.8</v>
      </c>
      <c r="AV151" s="138">
        <f>I151*0.18</f>
        <v>1148.76</v>
      </c>
      <c r="AW151" s="138">
        <f>I151*0.34</f>
        <v>2169.88</v>
      </c>
      <c r="AX151" s="138">
        <f>I151*0.31</f>
        <v>1978.42</v>
      </c>
      <c r="AY151" s="138">
        <v>5362.1911442553765</v>
      </c>
      <c r="AZ151" s="138">
        <v>5362.1911442553765</v>
      </c>
      <c r="BB151" s="28">
        <v>510.56</v>
      </c>
      <c r="BC151" s="28">
        <v>5935.26</v>
      </c>
    </row>
    <row r="152" spans="1:55" ht="15" collapsed="1" x14ac:dyDescent="0.25">
      <c r="A152" s="4">
        <v>40678716</v>
      </c>
      <c r="B152" s="3" t="s">
        <v>512</v>
      </c>
      <c r="C152" s="3">
        <v>341</v>
      </c>
      <c r="D152" s="109">
        <v>78306</v>
      </c>
      <c r="E152" s="138"/>
      <c r="F152" s="187"/>
      <c r="G152" s="187"/>
      <c r="H152" s="187"/>
      <c r="I152" s="85">
        <v>1364</v>
      </c>
      <c r="J152" s="98">
        <f t="shared" si="2"/>
        <v>432.33300000000003</v>
      </c>
      <c r="K152" s="98">
        <v>393.03</v>
      </c>
      <c r="L152" s="106">
        <f>I152*0.1</f>
        <v>136.4</v>
      </c>
      <c r="M152" s="106">
        <f>I152*0.2</f>
        <v>272.8</v>
      </c>
      <c r="N152" s="106">
        <f>I152*0.2</f>
        <v>272.8</v>
      </c>
      <c r="O152" s="106">
        <v>272.8</v>
      </c>
      <c r="P152" s="106">
        <f>I152*0.12</f>
        <v>163.68</v>
      </c>
      <c r="Q152" s="106">
        <f>I152*0.17</f>
        <v>231.88000000000002</v>
      </c>
      <c r="R152" s="106">
        <f>I152*0.14</f>
        <v>190.96</v>
      </c>
      <c r="S152" s="106">
        <f>I152*0.18</f>
        <v>245.51999999999998</v>
      </c>
      <c r="T152" s="106">
        <f>I152*0.14</f>
        <v>190.96</v>
      </c>
      <c r="U152" s="106">
        <f>I152*0.15</f>
        <v>204.6</v>
      </c>
      <c r="V152" s="106">
        <f>I152*0.08</f>
        <v>109.12</v>
      </c>
      <c r="X152" s="106">
        <f>I152*0.16</f>
        <v>218.24</v>
      </c>
      <c r="Y152" s="106">
        <f>I152*0.1</f>
        <v>136.4</v>
      </c>
      <c r="Z152" s="106">
        <f>I152*0.08</f>
        <v>109.12</v>
      </c>
      <c r="AA152" s="106">
        <f>I152*0.11</f>
        <v>150.04</v>
      </c>
      <c r="AC152" s="7">
        <f>I152*0.22</f>
        <v>300.08</v>
      </c>
      <c r="AD152" s="7">
        <f>I152*0.3</f>
        <v>409.2</v>
      </c>
      <c r="AE152" s="148" t="s">
        <v>93</v>
      </c>
      <c r="AF152" s="7">
        <f>I152*0.245</f>
        <v>334.18</v>
      </c>
      <c r="AG152" s="7">
        <f>I152*0.2</f>
        <v>272.8</v>
      </c>
      <c r="AH152" s="7">
        <f>I152*0.23</f>
        <v>313.72000000000003</v>
      </c>
      <c r="AJ152" s="7">
        <f>I152*0.2</f>
        <v>272.8</v>
      </c>
      <c r="AK152" s="138">
        <v>1081.8961462492121</v>
      </c>
      <c r="AL152" s="138">
        <v>1145.5370960285775</v>
      </c>
      <c r="AM152" s="138">
        <v>1183.7216658961968</v>
      </c>
      <c r="AN152" s="138">
        <f>I152*0.12</f>
        <v>163.68</v>
      </c>
      <c r="AO152" s="138">
        <f>I152*0.6</f>
        <v>818.4</v>
      </c>
      <c r="AP152" s="138">
        <f>I152*0.9</f>
        <v>1227.6000000000001</v>
      </c>
      <c r="AQ152" s="138">
        <f>I152*0.93</f>
        <v>1268.52</v>
      </c>
      <c r="AR152" s="138">
        <f>I152*0.7</f>
        <v>954.8</v>
      </c>
      <c r="AS152" s="138">
        <f>I152*0.35</f>
        <v>477.4</v>
      </c>
      <c r="AT152" s="138">
        <v>405.72428031098974</v>
      </c>
      <c r="AU152" s="138">
        <f>I152*0.9</f>
        <v>1227.6000000000001</v>
      </c>
      <c r="AV152" s="138">
        <f>I152*0.18</f>
        <v>245.51999999999998</v>
      </c>
      <c r="AW152" s="138">
        <f>I152*0.34</f>
        <v>463.76000000000005</v>
      </c>
      <c r="AX152" s="138">
        <f>I152*0.31</f>
        <v>422.84</v>
      </c>
      <c r="AY152" s="138">
        <v>1145.5370960285775</v>
      </c>
      <c r="AZ152" s="138">
        <v>1145.5370960285775</v>
      </c>
      <c r="BB152" s="28">
        <v>109.12</v>
      </c>
      <c r="BC152" s="28">
        <v>1268.52</v>
      </c>
    </row>
    <row r="153" spans="1:55" hidden="1" outlineLevel="1" x14ac:dyDescent="0.2">
      <c r="A153" s="4"/>
      <c r="B153" s="41" t="s">
        <v>661</v>
      </c>
      <c r="C153" s="32"/>
      <c r="D153" s="111" t="s">
        <v>109</v>
      </c>
      <c r="E153" s="159" t="s">
        <v>5629</v>
      </c>
      <c r="F153" s="188"/>
      <c r="G153" s="188"/>
      <c r="H153" s="188"/>
      <c r="I153" s="87"/>
      <c r="J153" s="98">
        <f t="shared" si="2"/>
        <v>0</v>
      </c>
      <c r="K153" s="7"/>
      <c r="L153" s="106">
        <f>I153*0.1</f>
        <v>0</v>
      </c>
      <c r="M153" s="106">
        <f>I153*0.2</f>
        <v>0</v>
      </c>
      <c r="N153" s="106">
        <f>I153*0.2</f>
        <v>0</v>
      </c>
      <c r="O153" s="106">
        <v>0</v>
      </c>
      <c r="P153" s="106">
        <f>I153*0.12</f>
        <v>0</v>
      </c>
      <c r="Q153" s="106">
        <f>I153*0.17</f>
        <v>0</v>
      </c>
      <c r="R153" s="106">
        <f>I153*0.14</f>
        <v>0</v>
      </c>
      <c r="S153" s="106">
        <f>I153*0.18</f>
        <v>0</v>
      </c>
      <c r="T153" s="106">
        <f>I153*0.14</f>
        <v>0</v>
      </c>
      <c r="U153" s="106">
        <f>I153*0.15</f>
        <v>0</v>
      </c>
      <c r="V153" s="106">
        <f>I153*0.08</f>
        <v>0</v>
      </c>
      <c r="W153" s="141"/>
      <c r="X153" s="106">
        <f>I153*0.16</f>
        <v>0</v>
      </c>
      <c r="Y153" s="106">
        <f>I153*0.1</f>
        <v>0</v>
      </c>
      <c r="Z153" s="106">
        <f>I153*0.08</f>
        <v>0</v>
      </c>
      <c r="AA153" s="106">
        <f>I153*0.11</f>
        <v>0</v>
      </c>
      <c r="AB153" s="141"/>
      <c r="AC153" s="7">
        <f>I153*0.22</f>
        <v>0</v>
      </c>
      <c r="AD153" s="7">
        <f>I153*0.3</f>
        <v>0</v>
      </c>
      <c r="AE153" s="148" t="s">
        <v>93</v>
      </c>
      <c r="AF153" s="7">
        <f>I153*0.245</f>
        <v>0</v>
      </c>
      <c r="AG153" s="7">
        <f>I153*0.2</f>
        <v>0</v>
      </c>
      <c r="AH153" s="7">
        <f>I153*0.23</f>
        <v>0</v>
      </c>
      <c r="AI153" s="141"/>
      <c r="AJ153" s="7">
        <f>I153*0.2</f>
        <v>0</v>
      </c>
      <c r="AK153" s="141"/>
      <c r="AL153" s="141"/>
      <c r="AM153" s="141"/>
      <c r="AN153" s="141">
        <f>I153*0.12</f>
        <v>0</v>
      </c>
      <c r="AO153" s="141">
        <f>I153*0.6</f>
        <v>0</v>
      </c>
      <c r="AP153" s="141">
        <f>I153*0.9</f>
        <v>0</v>
      </c>
      <c r="AQ153" s="141">
        <f>I153*0.93</f>
        <v>0</v>
      </c>
      <c r="AR153" s="141">
        <f>I153*0.7</f>
        <v>0</v>
      </c>
      <c r="AS153" s="141">
        <f>I153*0.35</f>
        <v>0</v>
      </c>
      <c r="AT153" s="141"/>
      <c r="AU153" s="141">
        <f>I153*0.9</f>
        <v>0</v>
      </c>
      <c r="AV153" s="141">
        <f>I153*0.18</f>
        <v>0</v>
      </c>
      <c r="AW153" s="141">
        <f>I153*0.34</f>
        <v>0</v>
      </c>
      <c r="AX153" s="141">
        <f>I153*0.31</f>
        <v>0</v>
      </c>
      <c r="AY153" s="141"/>
      <c r="AZ153" s="141"/>
      <c r="BB153" s="28">
        <v>0</v>
      </c>
      <c r="BC153" s="28">
        <v>0</v>
      </c>
    </row>
    <row r="154" spans="1:55" hidden="1" outlineLevel="1" x14ac:dyDescent="0.2">
      <c r="A154" s="4"/>
      <c r="B154" s="37" t="s">
        <v>511</v>
      </c>
      <c r="C154" s="9"/>
      <c r="D154" s="114" t="s">
        <v>32</v>
      </c>
      <c r="E154" s="160">
        <v>1</v>
      </c>
      <c r="F154" s="191"/>
      <c r="G154" s="191"/>
      <c r="H154" s="191"/>
      <c r="I154" s="80">
        <v>362</v>
      </c>
      <c r="J154" s="98">
        <f t="shared" si="2"/>
        <v>76.76900000000002</v>
      </c>
      <c r="K154" s="104">
        <v>69.790000000000006</v>
      </c>
      <c r="L154" s="106">
        <f>I154*0.1</f>
        <v>36.200000000000003</v>
      </c>
      <c r="M154" s="106">
        <f>I154*0.2</f>
        <v>72.400000000000006</v>
      </c>
      <c r="N154" s="106">
        <f>I154*0.2</f>
        <v>72.400000000000006</v>
      </c>
      <c r="O154" s="106">
        <v>72.400000000000006</v>
      </c>
      <c r="P154" s="106">
        <f>I154*0.12</f>
        <v>43.44</v>
      </c>
      <c r="Q154" s="106">
        <f>I154*0.17</f>
        <v>61.540000000000006</v>
      </c>
      <c r="R154" s="106">
        <f>I154*0.14</f>
        <v>50.680000000000007</v>
      </c>
      <c r="S154" s="106">
        <f>I154*0.18</f>
        <v>65.16</v>
      </c>
      <c r="T154" s="106">
        <f>I154*0.14</f>
        <v>50.680000000000007</v>
      </c>
      <c r="U154" s="106">
        <f>I154*0.15</f>
        <v>54.3</v>
      </c>
      <c r="V154" s="106">
        <f>I154*0.08</f>
        <v>28.96</v>
      </c>
      <c r="W154" s="142"/>
      <c r="X154" s="106">
        <f>I154*0.16</f>
        <v>57.92</v>
      </c>
      <c r="Y154" s="106">
        <f>I154*0.1</f>
        <v>36.200000000000003</v>
      </c>
      <c r="Z154" s="106">
        <f>I154*0.08</f>
        <v>28.96</v>
      </c>
      <c r="AA154" s="106">
        <f>I154*0.11</f>
        <v>39.82</v>
      </c>
      <c r="AB154" s="142"/>
      <c r="AC154" s="7">
        <f>I154*0.22</f>
        <v>79.64</v>
      </c>
      <c r="AD154" s="7">
        <f>I154*0.3</f>
        <v>108.6</v>
      </c>
      <c r="AE154" s="148" t="s">
        <v>93</v>
      </c>
      <c r="AF154" s="7">
        <f>I154*0.245</f>
        <v>88.69</v>
      </c>
      <c r="AG154" s="7">
        <f>I154*0.2</f>
        <v>72.400000000000006</v>
      </c>
      <c r="AH154" s="7">
        <f>I154*0.23</f>
        <v>83.26</v>
      </c>
      <c r="AI154" s="142"/>
      <c r="AJ154" s="7">
        <f>I154*0.2</f>
        <v>72.400000000000006</v>
      </c>
      <c r="AK154" s="142">
        <v>239.08868744053279</v>
      </c>
      <c r="AL154" s="142">
        <v>253.15272787821124</v>
      </c>
      <c r="AM154" s="142">
        <v>261.59115214081828</v>
      </c>
      <c r="AN154" s="142">
        <f>I154*0.12</f>
        <v>43.44</v>
      </c>
      <c r="AO154" s="142">
        <f>I154*0.6</f>
        <v>217.2</v>
      </c>
      <c r="AP154" s="142">
        <f>I154*0.9</f>
        <v>325.8</v>
      </c>
      <c r="AQ154" s="142">
        <f>I154*0.93</f>
        <v>336.66</v>
      </c>
      <c r="AR154" s="142">
        <f>I154*0.7</f>
        <v>253.39999999999998</v>
      </c>
      <c r="AS154" s="142">
        <f>I154*0.35</f>
        <v>126.69999999999999</v>
      </c>
      <c r="AT154" s="142">
        <v>0</v>
      </c>
      <c r="AU154" s="142">
        <f>I154*0.9</f>
        <v>325.8</v>
      </c>
      <c r="AV154" s="142">
        <f>I154*0.18</f>
        <v>65.16</v>
      </c>
      <c r="AW154" s="142">
        <f>I154*0.34</f>
        <v>123.08000000000001</v>
      </c>
      <c r="AX154" s="142">
        <f>I154*0.31</f>
        <v>112.22</v>
      </c>
      <c r="AY154" s="142">
        <v>253.15272787821124</v>
      </c>
      <c r="AZ154" s="142">
        <v>253.15272787821124</v>
      </c>
      <c r="BB154" s="28">
        <v>28.96</v>
      </c>
      <c r="BC154" s="28">
        <v>336.66</v>
      </c>
    </row>
    <row r="155" spans="1:55" hidden="1" outlineLevel="1" x14ac:dyDescent="0.2">
      <c r="A155" s="4"/>
      <c r="B155" s="37" t="s">
        <v>419</v>
      </c>
      <c r="C155" s="9"/>
      <c r="D155" s="114" t="s">
        <v>76</v>
      </c>
      <c r="E155" s="160">
        <v>1</v>
      </c>
      <c r="F155" s="191"/>
      <c r="G155" s="191"/>
      <c r="H155" s="191"/>
      <c r="I155" s="80">
        <v>66</v>
      </c>
      <c r="J155" s="98">
        <f t="shared" si="2"/>
        <v>11</v>
      </c>
      <c r="K155" s="104">
        <v>10</v>
      </c>
      <c r="L155" s="106">
        <f>I155*0.1</f>
        <v>6.6000000000000005</v>
      </c>
      <c r="M155" s="106">
        <f>I155*0.2</f>
        <v>13.200000000000001</v>
      </c>
      <c r="N155" s="106">
        <f>I155*0.2</f>
        <v>13.200000000000001</v>
      </c>
      <c r="O155" s="106">
        <v>13.200000000000001</v>
      </c>
      <c r="P155" s="106">
        <f>I155*0.12</f>
        <v>7.92</v>
      </c>
      <c r="Q155" s="106">
        <f>I155*0.17</f>
        <v>11.22</v>
      </c>
      <c r="R155" s="106">
        <f>I155*0.14</f>
        <v>9.24</v>
      </c>
      <c r="S155" s="106">
        <f>I155*0.18</f>
        <v>11.879999999999999</v>
      </c>
      <c r="T155" s="106">
        <f>I155*0.14</f>
        <v>9.24</v>
      </c>
      <c r="U155" s="106">
        <f>I155*0.15</f>
        <v>9.9</v>
      </c>
      <c r="V155" s="106">
        <f>I155*0.08</f>
        <v>5.28</v>
      </c>
      <c r="W155" s="142"/>
      <c r="X155" s="106">
        <f>I155*0.16</f>
        <v>10.56</v>
      </c>
      <c r="Y155" s="106">
        <f>I155*0.1</f>
        <v>6.6000000000000005</v>
      </c>
      <c r="Z155" s="106">
        <f>I155*0.08</f>
        <v>5.28</v>
      </c>
      <c r="AA155" s="106">
        <f>I155*0.11</f>
        <v>7.26</v>
      </c>
      <c r="AB155" s="142"/>
      <c r="AC155" s="7">
        <f>I155*0.22</f>
        <v>14.52</v>
      </c>
      <c r="AD155" s="7">
        <f>I155*0.3</f>
        <v>19.8</v>
      </c>
      <c r="AE155" s="148" t="s">
        <v>93</v>
      </c>
      <c r="AF155" s="7">
        <f>I155*0.245</f>
        <v>16.169999999999998</v>
      </c>
      <c r="AG155" s="7">
        <f>I155*0.2</f>
        <v>13.200000000000001</v>
      </c>
      <c r="AH155" s="7">
        <f>I155*0.23</f>
        <v>15.180000000000001</v>
      </c>
      <c r="AI155" s="142"/>
      <c r="AJ155" s="7">
        <f>I155*0.2</f>
        <v>13.200000000000001</v>
      </c>
      <c r="AK155" s="142">
        <v>49.568061926605509</v>
      </c>
      <c r="AL155" s="142">
        <v>52.483830275229359</v>
      </c>
      <c r="AM155" s="142">
        <v>54.233291284403677</v>
      </c>
      <c r="AN155" s="142">
        <f>I155*0.12</f>
        <v>7.92</v>
      </c>
      <c r="AO155" s="142">
        <f>I155*0.6</f>
        <v>39.6</v>
      </c>
      <c r="AP155" s="142">
        <f>I155*0.9</f>
        <v>59.4</v>
      </c>
      <c r="AQ155" s="142">
        <f>I155*0.93</f>
        <v>61.38</v>
      </c>
      <c r="AR155" s="142">
        <f>I155*0.7</f>
        <v>46.199999999999996</v>
      </c>
      <c r="AS155" s="142">
        <f>I155*0.35</f>
        <v>23.099999999999998</v>
      </c>
      <c r="AT155" s="142">
        <v>11.055045871559633</v>
      </c>
      <c r="AU155" s="142">
        <f>I155*0.9</f>
        <v>59.4</v>
      </c>
      <c r="AV155" s="142">
        <f>I155*0.18</f>
        <v>11.879999999999999</v>
      </c>
      <c r="AW155" s="142">
        <f>I155*0.34</f>
        <v>22.44</v>
      </c>
      <c r="AX155" s="142">
        <f>I155*0.31</f>
        <v>20.46</v>
      </c>
      <c r="AY155" s="142">
        <v>52.483830275229359</v>
      </c>
      <c r="AZ155" s="142">
        <v>52.483830275229359</v>
      </c>
      <c r="BB155" s="28">
        <v>5.28</v>
      </c>
      <c r="BC155" s="28">
        <v>61.38</v>
      </c>
    </row>
    <row r="156" spans="1:55" hidden="1" outlineLevel="1" x14ac:dyDescent="0.2">
      <c r="A156" s="4"/>
      <c r="B156" s="37" t="s">
        <v>510</v>
      </c>
      <c r="C156" s="9"/>
      <c r="D156" s="114">
        <v>78227</v>
      </c>
      <c r="E156" s="160">
        <v>1</v>
      </c>
      <c r="F156" s="191"/>
      <c r="G156" s="191"/>
      <c r="H156" s="191"/>
      <c r="I156" s="80">
        <v>1931</v>
      </c>
      <c r="J156" s="98">
        <f t="shared" si="2"/>
        <v>638.45100000000002</v>
      </c>
      <c r="K156" s="104">
        <v>580.41</v>
      </c>
      <c r="L156" s="106">
        <f>I156*0.1</f>
        <v>193.10000000000002</v>
      </c>
      <c r="M156" s="106">
        <f>I156*0.2</f>
        <v>386.20000000000005</v>
      </c>
      <c r="N156" s="106">
        <f>I156*0.2</f>
        <v>386.20000000000005</v>
      </c>
      <c r="O156" s="106">
        <v>386.20000000000005</v>
      </c>
      <c r="P156" s="106">
        <f>I156*0.12</f>
        <v>231.72</v>
      </c>
      <c r="Q156" s="106">
        <f>I156*0.17</f>
        <v>328.27000000000004</v>
      </c>
      <c r="R156" s="106">
        <f>I156*0.14</f>
        <v>270.34000000000003</v>
      </c>
      <c r="S156" s="106">
        <f>I156*0.18</f>
        <v>347.58</v>
      </c>
      <c r="T156" s="106">
        <f>I156*0.14</f>
        <v>270.34000000000003</v>
      </c>
      <c r="U156" s="106">
        <f>I156*0.15</f>
        <v>289.64999999999998</v>
      </c>
      <c r="V156" s="106">
        <f>I156*0.08</f>
        <v>154.47999999999999</v>
      </c>
      <c r="W156" s="142"/>
      <c r="X156" s="106">
        <f>I156*0.16</f>
        <v>308.95999999999998</v>
      </c>
      <c r="Y156" s="106">
        <f>I156*0.1</f>
        <v>193.10000000000002</v>
      </c>
      <c r="Z156" s="106">
        <f>I156*0.08</f>
        <v>154.47999999999999</v>
      </c>
      <c r="AA156" s="106">
        <f>I156*0.11</f>
        <v>212.41</v>
      </c>
      <c r="AB156" s="142"/>
      <c r="AC156" s="7">
        <f>I156*0.22</f>
        <v>424.82</v>
      </c>
      <c r="AD156" s="7">
        <f>I156*0.3</f>
        <v>579.29999999999995</v>
      </c>
      <c r="AE156" s="148" t="s">
        <v>93</v>
      </c>
      <c r="AF156" s="7">
        <f>I156*0.245</f>
        <v>473.09499999999997</v>
      </c>
      <c r="AG156" s="7">
        <f>I156*0.2</f>
        <v>386.20000000000005</v>
      </c>
      <c r="AH156" s="7">
        <f>I156*0.23</f>
        <v>444.13</v>
      </c>
      <c r="AI156" s="142"/>
      <c r="AJ156" s="7">
        <f>I156*0.2</f>
        <v>386.20000000000005</v>
      </c>
      <c r="AK156" s="142">
        <v>1472.510100370599</v>
      </c>
      <c r="AL156" s="142">
        <v>1559.1283415688695</v>
      </c>
      <c r="AM156" s="142">
        <v>1611.099286287832</v>
      </c>
      <c r="AN156" s="142">
        <f>I156*0.12</f>
        <v>231.72</v>
      </c>
      <c r="AO156" s="142">
        <f>I156*0.6</f>
        <v>1158.5999999999999</v>
      </c>
      <c r="AP156" s="142">
        <f>I156*0.9</f>
        <v>1737.9</v>
      </c>
      <c r="AQ156" s="142">
        <f>I156*0.93</f>
        <v>1795.8300000000002</v>
      </c>
      <c r="AR156" s="142">
        <f>I156*0.7</f>
        <v>1351.6999999999998</v>
      </c>
      <c r="AS156" s="142">
        <f>I156*0.35</f>
        <v>675.84999999999991</v>
      </c>
      <c r="AT156" s="142">
        <v>520.22749227918473</v>
      </c>
      <c r="AU156" s="142">
        <f>I156*0.9</f>
        <v>1737.9</v>
      </c>
      <c r="AV156" s="142">
        <f>I156*0.18</f>
        <v>347.58</v>
      </c>
      <c r="AW156" s="142">
        <f>I156*0.34</f>
        <v>656.54000000000008</v>
      </c>
      <c r="AX156" s="142">
        <f>I156*0.31</f>
        <v>598.61</v>
      </c>
      <c r="AY156" s="142">
        <v>1559.1283415688695</v>
      </c>
      <c r="AZ156" s="142">
        <v>1559.1283415688695</v>
      </c>
      <c r="BB156" s="28">
        <v>154.47999999999999</v>
      </c>
      <c r="BC156" s="28">
        <v>1795.8300000000002</v>
      </c>
    </row>
    <row r="157" spans="1:55" ht="15.75" collapsed="1" thickBot="1" x14ac:dyDescent="0.3">
      <c r="A157" s="17">
        <v>40678211</v>
      </c>
      <c r="B157" s="38" t="s">
        <v>510</v>
      </c>
      <c r="C157" s="39">
        <v>341</v>
      </c>
      <c r="D157" s="113">
        <v>78227</v>
      </c>
      <c r="E157" s="161" t="s">
        <v>5630</v>
      </c>
      <c r="F157" s="190"/>
      <c r="G157" s="190"/>
      <c r="H157" s="190"/>
      <c r="I157" s="89">
        <v>2359</v>
      </c>
      <c r="J157" s="98">
        <f t="shared" si="2"/>
        <v>638.45100000000002</v>
      </c>
      <c r="K157" s="100">
        <v>580.41</v>
      </c>
      <c r="L157" s="106">
        <f>I157*0.1</f>
        <v>235.9</v>
      </c>
      <c r="M157" s="106">
        <f>I157*0.2</f>
        <v>471.8</v>
      </c>
      <c r="N157" s="106">
        <f>I157*0.2</f>
        <v>471.8</v>
      </c>
      <c r="O157" s="106">
        <v>471.8</v>
      </c>
      <c r="P157" s="106">
        <f>I157*0.12</f>
        <v>283.08</v>
      </c>
      <c r="Q157" s="106">
        <f>I157*0.17</f>
        <v>401.03000000000003</v>
      </c>
      <c r="R157" s="106">
        <f>I157*0.14</f>
        <v>330.26000000000005</v>
      </c>
      <c r="S157" s="106">
        <f>I157*0.18</f>
        <v>424.62</v>
      </c>
      <c r="T157" s="106">
        <f>I157*0.14</f>
        <v>330.26000000000005</v>
      </c>
      <c r="U157" s="106">
        <f>I157*0.15</f>
        <v>353.84999999999997</v>
      </c>
      <c r="V157" s="106">
        <f>I157*0.08</f>
        <v>188.72</v>
      </c>
      <c r="W157" s="139"/>
      <c r="X157" s="106">
        <f>I157*0.16</f>
        <v>377.44</v>
      </c>
      <c r="Y157" s="106">
        <f>I157*0.1</f>
        <v>235.9</v>
      </c>
      <c r="Z157" s="106">
        <f>I157*0.08</f>
        <v>188.72</v>
      </c>
      <c r="AA157" s="106">
        <f>I157*0.11</f>
        <v>259.49</v>
      </c>
      <c r="AB157" s="139"/>
      <c r="AC157" s="7">
        <f>I157*0.22</f>
        <v>518.98</v>
      </c>
      <c r="AD157" s="7">
        <f>I157*0.3</f>
        <v>707.69999999999993</v>
      </c>
      <c r="AE157" s="148" t="s">
        <v>93</v>
      </c>
      <c r="AF157" s="7">
        <f>I157*0.245</f>
        <v>577.95500000000004</v>
      </c>
      <c r="AG157" s="7">
        <f>I157*0.2</f>
        <v>471.8</v>
      </c>
      <c r="AH157" s="7">
        <f>I157*0.23</f>
        <v>542.57000000000005</v>
      </c>
      <c r="AI157" s="139"/>
      <c r="AJ157" s="7">
        <f>I157*0.2</f>
        <v>471.8</v>
      </c>
      <c r="AK157" s="139">
        <v>1814.325</v>
      </c>
      <c r="AL157" s="139">
        <v>1921.05</v>
      </c>
      <c r="AM157" s="139">
        <v>1985.085</v>
      </c>
      <c r="AN157" s="139">
        <f>I157*0.12</f>
        <v>283.08</v>
      </c>
      <c r="AO157" s="139">
        <f>I157*0.6</f>
        <v>1415.3999999999999</v>
      </c>
      <c r="AP157" s="139">
        <f>I157*0.9</f>
        <v>2123.1</v>
      </c>
      <c r="AQ157" s="139">
        <f>I157*0.93</f>
        <v>2193.87</v>
      </c>
      <c r="AR157" s="139">
        <f>I157*0.7</f>
        <v>1651.3</v>
      </c>
      <c r="AS157" s="139">
        <f>I157*0.35</f>
        <v>825.65</v>
      </c>
      <c r="AT157" s="139">
        <v>536.00989082318893</v>
      </c>
      <c r="AU157" s="139">
        <f>I157*0.9</f>
        <v>2123.1</v>
      </c>
      <c r="AV157" s="139">
        <f>I157*0.18</f>
        <v>424.62</v>
      </c>
      <c r="AW157" s="139">
        <f>I157*0.34</f>
        <v>802.06000000000006</v>
      </c>
      <c r="AX157" s="139">
        <f>I157*0.31</f>
        <v>731.29</v>
      </c>
      <c r="AY157" s="139">
        <v>1921.05</v>
      </c>
      <c r="AZ157" s="139">
        <v>1921.05</v>
      </c>
      <c r="BB157" s="28">
        <v>188.72</v>
      </c>
      <c r="BC157" s="28">
        <v>2193.87</v>
      </c>
    </row>
    <row r="158" spans="1:55" collapsed="1" x14ac:dyDescent="0.2">
      <c r="A158" s="4">
        <v>40672081</v>
      </c>
      <c r="B158" s="3" t="s">
        <v>509</v>
      </c>
      <c r="C158" s="3">
        <v>341</v>
      </c>
      <c r="D158" s="4">
        <v>78195</v>
      </c>
      <c r="E158" s="138"/>
      <c r="F158" s="141"/>
      <c r="G158" s="141"/>
      <c r="H158" s="141"/>
      <c r="I158" s="7">
        <v>1008</v>
      </c>
      <c r="J158" s="98">
        <f t="shared" si="2"/>
        <v>516.32900000000006</v>
      </c>
      <c r="K158" s="98">
        <v>469.39</v>
      </c>
      <c r="L158" s="106">
        <f>I158*0.1</f>
        <v>100.80000000000001</v>
      </c>
      <c r="M158" s="106">
        <f>I158*0.2</f>
        <v>201.60000000000002</v>
      </c>
      <c r="N158" s="106">
        <f>I158*0.2</f>
        <v>201.60000000000002</v>
      </c>
      <c r="O158" s="106">
        <v>201.60000000000002</v>
      </c>
      <c r="P158" s="106">
        <f>I158*0.12</f>
        <v>120.96</v>
      </c>
      <c r="Q158" s="106">
        <f>I158*0.17</f>
        <v>171.36</v>
      </c>
      <c r="R158" s="106">
        <f>I158*0.14</f>
        <v>141.12</v>
      </c>
      <c r="S158" s="106">
        <f>I158*0.18</f>
        <v>181.44</v>
      </c>
      <c r="T158" s="106">
        <f>I158*0.14</f>
        <v>141.12</v>
      </c>
      <c r="U158" s="106">
        <f>I158*0.15</f>
        <v>151.19999999999999</v>
      </c>
      <c r="V158" s="106">
        <f>I158*0.08</f>
        <v>80.64</v>
      </c>
      <c r="X158" s="106">
        <f>I158*0.16</f>
        <v>161.28</v>
      </c>
      <c r="Y158" s="106">
        <f>I158*0.1</f>
        <v>100.80000000000001</v>
      </c>
      <c r="Z158" s="106">
        <f>I158*0.08</f>
        <v>80.64</v>
      </c>
      <c r="AA158" s="106">
        <f>I158*0.11</f>
        <v>110.88</v>
      </c>
      <c r="AC158" s="7">
        <f>I158*0.22</f>
        <v>221.76</v>
      </c>
      <c r="AD158" s="7">
        <f>I158*0.3</f>
        <v>302.39999999999998</v>
      </c>
      <c r="AE158" s="148" t="s">
        <v>93</v>
      </c>
      <c r="AF158" s="7">
        <f>I158*0.245</f>
        <v>246.96</v>
      </c>
      <c r="AG158" s="7">
        <f>I158*0.2</f>
        <v>201.60000000000002</v>
      </c>
      <c r="AH158" s="7">
        <f>I158*0.23</f>
        <v>231.84</v>
      </c>
      <c r="AJ158" s="7">
        <f>I158*0.2</f>
        <v>201.60000000000002</v>
      </c>
      <c r="AK158" s="138">
        <v>799.72522618709127</v>
      </c>
      <c r="AL158" s="138">
        <v>846.76788655103792</v>
      </c>
      <c r="AM158" s="138">
        <v>874.99348276940577</v>
      </c>
      <c r="AN158" s="138">
        <f>I158*0.12</f>
        <v>120.96</v>
      </c>
      <c r="AO158" s="138">
        <f>I158*0.6</f>
        <v>604.79999999999995</v>
      </c>
      <c r="AP158" s="138">
        <f>I158*0.9</f>
        <v>907.2</v>
      </c>
      <c r="AQ158" s="138">
        <f>I158*0.93</f>
        <v>937.44</v>
      </c>
      <c r="AR158" s="138">
        <f>I158*0.7</f>
        <v>705.59999999999991</v>
      </c>
      <c r="AS158" s="138">
        <f>I158*0.35</f>
        <v>352.79999999999995</v>
      </c>
      <c r="AT158" s="138">
        <v>520.29185669604783</v>
      </c>
      <c r="AU158" s="138">
        <f>I158*0.9</f>
        <v>907.2</v>
      </c>
      <c r="AV158" s="138">
        <f>I158*0.18</f>
        <v>181.44</v>
      </c>
      <c r="AW158" s="138">
        <f>I158*0.34</f>
        <v>342.72</v>
      </c>
      <c r="AX158" s="138">
        <f>I158*0.31</f>
        <v>312.48</v>
      </c>
      <c r="AY158" s="138">
        <v>846.76788655103792</v>
      </c>
      <c r="AZ158" s="138">
        <v>846.76788655103792</v>
      </c>
      <c r="BB158" s="28">
        <v>80.64</v>
      </c>
      <c r="BC158" s="28">
        <v>937.44</v>
      </c>
    </row>
    <row r="159" spans="1:55" hidden="1" outlineLevel="1" x14ac:dyDescent="0.2">
      <c r="A159" s="4"/>
      <c r="B159" s="41" t="s">
        <v>661</v>
      </c>
      <c r="C159" s="32"/>
      <c r="D159" s="111" t="s">
        <v>109</v>
      </c>
      <c r="E159" s="159" t="s">
        <v>5629</v>
      </c>
      <c r="F159" s="188"/>
      <c r="G159" s="188"/>
      <c r="H159" s="188"/>
      <c r="I159" s="87"/>
      <c r="J159" s="98">
        <f t="shared" si="2"/>
        <v>0</v>
      </c>
      <c r="K159" s="7"/>
      <c r="L159" s="106">
        <f>I159*0.1</f>
        <v>0</v>
      </c>
      <c r="M159" s="106">
        <f>I159*0.2</f>
        <v>0</v>
      </c>
      <c r="N159" s="106">
        <f>I159*0.2</f>
        <v>0</v>
      </c>
      <c r="O159" s="106">
        <v>0</v>
      </c>
      <c r="P159" s="106">
        <f>I159*0.12</f>
        <v>0</v>
      </c>
      <c r="Q159" s="106">
        <f>I159*0.17</f>
        <v>0</v>
      </c>
      <c r="R159" s="106">
        <f>I159*0.14</f>
        <v>0</v>
      </c>
      <c r="S159" s="106">
        <f>I159*0.18</f>
        <v>0</v>
      </c>
      <c r="T159" s="106">
        <f>I159*0.14</f>
        <v>0</v>
      </c>
      <c r="U159" s="106">
        <f>I159*0.15</f>
        <v>0</v>
      </c>
      <c r="V159" s="106">
        <f>I159*0.08</f>
        <v>0</v>
      </c>
      <c r="W159" s="141"/>
      <c r="X159" s="106">
        <f>I159*0.16</f>
        <v>0</v>
      </c>
      <c r="Y159" s="106">
        <f>I159*0.1</f>
        <v>0</v>
      </c>
      <c r="Z159" s="106">
        <f>I159*0.08</f>
        <v>0</v>
      </c>
      <c r="AA159" s="106">
        <f>I159*0.11</f>
        <v>0</v>
      </c>
      <c r="AB159" s="141"/>
      <c r="AC159" s="7">
        <f>I159*0.22</f>
        <v>0</v>
      </c>
      <c r="AD159" s="7">
        <f>I159*0.3</f>
        <v>0</v>
      </c>
      <c r="AE159" s="148" t="s">
        <v>93</v>
      </c>
      <c r="AF159" s="7">
        <f>I159*0.245</f>
        <v>0</v>
      </c>
      <c r="AG159" s="7">
        <f>I159*0.2</f>
        <v>0</v>
      </c>
      <c r="AH159" s="7">
        <f>I159*0.23</f>
        <v>0</v>
      </c>
      <c r="AI159" s="141"/>
      <c r="AJ159" s="7">
        <f>I159*0.2</f>
        <v>0</v>
      </c>
      <c r="AK159" s="141"/>
      <c r="AL159" s="141"/>
      <c r="AM159" s="141"/>
      <c r="AN159" s="141">
        <f>I159*0.12</f>
        <v>0</v>
      </c>
      <c r="AO159" s="141">
        <f>I159*0.6</f>
        <v>0</v>
      </c>
      <c r="AP159" s="141">
        <f>I159*0.9</f>
        <v>0</v>
      </c>
      <c r="AQ159" s="141">
        <f>I159*0.93</f>
        <v>0</v>
      </c>
      <c r="AR159" s="141">
        <f>I159*0.7</f>
        <v>0</v>
      </c>
      <c r="AS159" s="141">
        <f>I159*0.35</f>
        <v>0</v>
      </c>
      <c r="AT159" s="141"/>
      <c r="AU159" s="141">
        <f>I159*0.9</f>
        <v>0</v>
      </c>
      <c r="AV159" s="141">
        <f>I159*0.18</f>
        <v>0</v>
      </c>
      <c r="AW159" s="141">
        <f>I159*0.34</f>
        <v>0</v>
      </c>
      <c r="AX159" s="141">
        <f>I159*0.31</f>
        <v>0</v>
      </c>
      <c r="AY159" s="141"/>
      <c r="AZ159" s="141"/>
      <c r="BB159" s="28">
        <v>0</v>
      </c>
      <c r="BC159" s="28">
        <v>0</v>
      </c>
    </row>
    <row r="160" spans="1:55" hidden="1" outlineLevel="1" x14ac:dyDescent="0.2">
      <c r="A160" s="4"/>
      <c r="B160" s="37" t="s">
        <v>508</v>
      </c>
      <c r="C160" s="9"/>
      <c r="D160" s="114" t="s">
        <v>30</v>
      </c>
      <c r="E160" s="162">
        <v>1</v>
      </c>
      <c r="F160" s="191"/>
      <c r="G160" s="191"/>
      <c r="H160" s="191"/>
      <c r="I160" s="80">
        <v>84</v>
      </c>
      <c r="J160" s="98">
        <f t="shared" si="2"/>
        <v>38.5</v>
      </c>
      <c r="K160" s="102">
        <v>35</v>
      </c>
      <c r="L160" s="106">
        <f>I160*0.1</f>
        <v>8.4</v>
      </c>
      <c r="M160" s="106">
        <f>I160*0.2</f>
        <v>16.8</v>
      </c>
      <c r="N160" s="106">
        <f>I160*0.2</f>
        <v>16.8</v>
      </c>
      <c r="O160" s="106">
        <v>16.8</v>
      </c>
      <c r="P160" s="106">
        <f>I160*0.12</f>
        <v>10.08</v>
      </c>
      <c r="Q160" s="106">
        <f>I160*0.17</f>
        <v>14.280000000000001</v>
      </c>
      <c r="R160" s="106">
        <f>I160*0.14</f>
        <v>11.760000000000002</v>
      </c>
      <c r="S160" s="106">
        <f>I160*0.18</f>
        <v>15.12</v>
      </c>
      <c r="T160" s="106">
        <f>I160*0.14</f>
        <v>11.760000000000002</v>
      </c>
      <c r="U160" s="106">
        <f>I160*0.15</f>
        <v>12.6</v>
      </c>
      <c r="V160" s="106">
        <f>I160*0.08</f>
        <v>6.72</v>
      </c>
      <c r="W160" s="140"/>
      <c r="X160" s="106">
        <f>I160*0.16</f>
        <v>13.44</v>
      </c>
      <c r="Y160" s="106">
        <f>I160*0.1</f>
        <v>8.4</v>
      </c>
      <c r="Z160" s="106">
        <f>I160*0.08</f>
        <v>6.72</v>
      </c>
      <c r="AA160" s="106">
        <f>I160*0.11</f>
        <v>9.24</v>
      </c>
      <c r="AB160" s="140"/>
      <c r="AC160" s="7">
        <f>I160*0.22</f>
        <v>18.48</v>
      </c>
      <c r="AD160" s="7">
        <f>I160*0.3</f>
        <v>25.2</v>
      </c>
      <c r="AE160" s="148" t="s">
        <v>93</v>
      </c>
      <c r="AF160" s="7">
        <f>I160*0.245</f>
        <v>20.58</v>
      </c>
      <c r="AG160" s="7">
        <f>I160*0.2</f>
        <v>16.8</v>
      </c>
      <c r="AH160" s="7">
        <f>I160*0.23</f>
        <v>19.32</v>
      </c>
      <c r="AI160" s="140"/>
      <c r="AJ160" s="7">
        <f>I160*0.2</f>
        <v>16.8</v>
      </c>
      <c r="AK160" s="140">
        <v>55.391399590163928</v>
      </c>
      <c r="AL160" s="140">
        <v>58.649717213114748</v>
      </c>
      <c r="AM160" s="140">
        <v>60.60470778688525</v>
      </c>
      <c r="AN160" s="140">
        <f>I160*0.12</f>
        <v>10.08</v>
      </c>
      <c r="AO160" s="140">
        <f>I160*0.6</f>
        <v>50.4</v>
      </c>
      <c r="AP160" s="140">
        <f>I160*0.9</f>
        <v>75.600000000000009</v>
      </c>
      <c r="AQ160" s="140">
        <f>I160*0.93</f>
        <v>78.12</v>
      </c>
      <c r="AR160" s="140">
        <f>I160*0.7</f>
        <v>58.8</v>
      </c>
      <c r="AS160" s="140">
        <f>I160*0.35</f>
        <v>29.4</v>
      </c>
      <c r="AT160" s="140">
        <v>0</v>
      </c>
      <c r="AU160" s="140">
        <f>I160*0.9</f>
        <v>75.600000000000009</v>
      </c>
      <c r="AV160" s="140">
        <f>I160*0.18</f>
        <v>15.12</v>
      </c>
      <c r="AW160" s="140">
        <f>I160*0.34</f>
        <v>28.560000000000002</v>
      </c>
      <c r="AX160" s="140">
        <f>I160*0.31</f>
        <v>26.04</v>
      </c>
      <c r="AY160" s="140">
        <v>58.649717213114748</v>
      </c>
      <c r="AZ160" s="140">
        <v>58.649717213114748</v>
      </c>
      <c r="BB160" s="28">
        <v>6.72</v>
      </c>
      <c r="BC160" s="28">
        <v>78.12</v>
      </c>
    </row>
    <row r="161" spans="1:55" hidden="1" outlineLevel="1" x14ac:dyDescent="0.2">
      <c r="A161" s="4"/>
      <c r="B161" s="37" t="s">
        <v>419</v>
      </c>
      <c r="C161" s="9"/>
      <c r="D161" s="114" t="s">
        <v>76</v>
      </c>
      <c r="E161" s="162">
        <v>1</v>
      </c>
      <c r="F161" s="191"/>
      <c r="G161" s="191"/>
      <c r="H161" s="191"/>
      <c r="I161" s="80">
        <v>66</v>
      </c>
      <c r="J161" s="98">
        <f t="shared" si="2"/>
        <v>11</v>
      </c>
      <c r="K161" s="102">
        <v>10</v>
      </c>
      <c r="L161" s="106">
        <f>I161*0.1</f>
        <v>6.6000000000000005</v>
      </c>
      <c r="M161" s="106">
        <f>I161*0.2</f>
        <v>13.200000000000001</v>
      </c>
      <c r="N161" s="106">
        <f>I161*0.2</f>
        <v>13.200000000000001</v>
      </c>
      <c r="O161" s="106">
        <v>13.200000000000001</v>
      </c>
      <c r="P161" s="106">
        <f>I161*0.12</f>
        <v>7.92</v>
      </c>
      <c r="Q161" s="106">
        <f>I161*0.17</f>
        <v>11.22</v>
      </c>
      <c r="R161" s="106">
        <f>I161*0.14</f>
        <v>9.24</v>
      </c>
      <c r="S161" s="106">
        <f>I161*0.18</f>
        <v>11.879999999999999</v>
      </c>
      <c r="T161" s="106">
        <f>I161*0.14</f>
        <v>9.24</v>
      </c>
      <c r="U161" s="106">
        <f>I161*0.15</f>
        <v>9.9</v>
      </c>
      <c r="V161" s="106">
        <f>I161*0.08</f>
        <v>5.28</v>
      </c>
      <c r="W161" s="140"/>
      <c r="X161" s="106">
        <f>I161*0.16</f>
        <v>10.56</v>
      </c>
      <c r="Y161" s="106">
        <f>I161*0.1</f>
        <v>6.6000000000000005</v>
      </c>
      <c r="Z161" s="106">
        <f>I161*0.08</f>
        <v>5.28</v>
      </c>
      <c r="AA161" s="106">
        <f>I161*0.11</f>
        <v>7.26</v>
      </c>
      <c r="AB161" s="140"/>
      <c r="AC161" s="7">
        <f>I161*0.22</f>
        <v>14.52</v>
      </c>
      <c r="AD161" s="7">
        <f>I161*0.3</f>
        <v>19.8</v>
      </c>
      <c r="AE161" s="148" t="s">
        <v>93</v>
      </c>
      <c r="AF161" s="7">
        <f>I161*0.245</f>
        <v>16.169999999999998</v>
      </c>
      <c r="AG161" s="7">
        <f>I161*0.2</f>
        <v>13.200000000000001</v>
      </c>
      <c r="AH161" s="7">
        <f>I161*0.23</f>
        <v>15.180000000000001</v>
      </c>
      <c r="AI161" s="140"/>
      <c r="AJ161" s="7">
        <f>I161*0.2</f>
        <v>13.200000000000001</v>
      </c>
      <c r="AK161" s="140">
        <v>49.568061926605509</v>
      </c>
      <c r="AL161" s="140">
        <v>52.483830275229359</v>
      </c>
      <c r="AM161" s="140">
        <v>54.233291284403677</v>
      </c>
      <c r="AN161" s="140">
        <f>I161*0.12</f>
        <v>7.92</v>
      </c>
      <c r="AO161" s="140">
        <f>I161*0.6</f>
        <v>39.6</v>
      </c>
      <c r="AP161" s="140">
        <f>I161*0.9</f>
        <v>59.4</v>
      </c>
      <c r="AQ161" s="140">
        <f>I161*0.93</f>
        <v>61.38</v>
      </c>
      <c r="AR161" s="140">
        <f>I161*0.7</f>
        <v>46.199999999999996</v>
      </c>
      <c r="AS161" s="140">
        <f>I161*0.35</f>
        <v>23.099999999999998</v>
      </c>
      <c r="AT161" s="140">
        <v>11.055045871559633</v>
      </c>
      <c r="AU161" s="140">
        <f>I161*0.9</f>
        <v>59.4</v>
      </c>
      <c r="AV161" s="140">
        <f>I161*0.18</f>
        <v>11.879999999999999</v>
      </c>
      <c r="AW161" s="140">
        <f>I161*0.34</f>
        <v>22.44</v>
      </c>
      <c r="AX161" s="140">
        <f>I161*0.31</f>
        <v>20.46</v>
      </c>
      <c r="AY161" s="140">
        <v>52.483830275229359</v>
      </c>
      <c r="AZ161" s="140">
        <v>52.483830275229359</v>
      </c>
      <c r="BB161" s="28">
        <v>5.28</v>
      </c>
      <c r="BC161" s="28">
        <v>61.38</v>
      </c>
    </row>
    <row r="162" spans="1:55" hidden="1" outlineLevel="1" x14ac:dyDescent="0.2">
      <c r="A162" s="4"/>
      <c r="B162" s="37" t="s">
        <v>507</v>
      </c>
      <c r="C162" s="9"/>
      <c r="D162" s="114">
        <v>78315</v>
      </c>
      <c r="E162" s="162">
        <v>1</v>
      </c>
      <c r="F162" s="191"/>
      <c r="G162" s="191"/>
      <c r="H162" s="191"/>
      <c r="I162" s="80">
        <v>2042</v>
      </c>
      <c r="J162" s="98">
        <f t="shared" si="2"/>
        <v>504.47100000000006</v>
      </c>
      <c r="K162" s="102">
        <v>458.61</v>
      </c>
      <c r="L162" s="106">
        <f>I162*0.1</f>
        <v>204.20000000000002</v>
      </c>
      <c r="M162" s="106">
        <f>I162*0.2</f>
        <v>408.40000000000003</v>
      </c>
      <c r="N162" s="106">
        <f>I162*0.2</f>
        <v>408.40000000000003</v>
      </c>
      <c r="O162" s="106">
        <v>408.40000000000003</v>
      </c>
      <c r="P162" s="106">
        <f>I162*0.12</f>
        <v>245.04</v>
      </c>
      <c r="Q162" s="106">
        <f>I162*0.17</f>
        <v>347.14000000000004</v>
      </c>
      <c r="R162" s="106">
        <f>I162*0.14</f>
        <v>285.88000000000005</v>
      </c>
      <c r="S162" s="106">
        <f>I162*0.18</f>
        <v>367.56</v>
      </c>
      <c r="T162" s="106">
        <f>I162*0.14</f>
        <v>285.88000000000005</v>
      </c>
      <c r="U162" s="106">
        <f>I162*0.15</f>
        <v>306.3</v>
      </c>
      <c r="V162" s="106">
        <f>I162*0.08</f>
        <v>163.36000000000001</v>
      </c>
      <c r="W162" s="140"/>
      <c r="X162" s="106">
        <f>I162*0.16</f>
        <v>326.72000000000003</v>
      </c>
      <c r="Y162" s="106">
        <f>I162*0.1</f>
        <v>204.20000000000002</v>
      </c>
      <c r="Z162" s="106">
        <f>I162*0.08</f>
        <v>163.36000000000001</v>
      </c>
      <c r="AA162" s="106">
        <f>I162*0.11</f>
        <v>224.62</v>
      </c>
      <c r="AB162" s="140"/>
      <c r="AC162" s="7">
        <f>I162*0.22</f>
        <v>449.24</v>
      </c>
      <c r="AD162" s="7">
        <f>I162*0.3</f>
        <v>612.6</v>
      </c>
      <c r="AE162" s="148" t="s">
        <v>93</v>
      </c>
      <c r="AF162" s="7">
        <f>I162*0.245</f>
        <v>500.28999999999996</v>
      </c>
      <c r="AG162" s="7">
        <f>I162*0.2</f>
        <v>408.40000000000003</v>
      </c>
      <c r="AH162" s="7">
        <f>I162*0.23</f>
        <v>469.66</v>
      </c>
      <c r="AI162" s="140"/>
      <c r="AJ162" s="7">
        <f>I162*0.2</f>
        <v>408.40000000000003</v>
      </c>
      <c r="AK162" s="140">
        <v>1619.805105839416</v>
      </c>
      <c r="AL162" s="140">
        <v>1715.0877591240876</v>
      </c>
      <c r="AM162" s="140">
        <v>1772.2573510948907</v>
      </c>
      <c r="AN162" s="140">
        <f>I162*0.12</f>
        <v>245.04</v>
      </c>
      <c r="AO162" s="140">
        <f>I162*0.6</f>
        <v>1225.2</v>
      </c>
      <c r="AP162" s="140">
        <f>I162*0.9</f>
        <v>1837.8</v>
      </c>
      <c r="AQ162" s="140">
        <f>I162*0.93</f>
        <v>1899.0600000000002</v>
      </c>
      <c r="AR162" s="140">
        <f>I162*0.7</f>
        <v>1429.3999999999999</v>
      </c>
      <c r="AS162" s="140">
        <f>I162*0.35</f>
        <v>714.69999999999993</v>
      </c>
      <c r="AT162" s="140">
        <v>405.74912408759121</v>
      </c>
      <c r="AU162" s="140">
        <f>I162*0.9</f>
        <v>1837.8</v>
      </c>
      <c r="AV162" s="140">
        <f>I162*0.18</f>
        <v>367.56</v>
      </c>
      <c r="AW162" s="140">
        <f>I162*0.34</f>
        <v>694.28000000000009</v>
      </c>
      <c r="AX162" s="140">
        <f>I162*0.31</f>
        <v>633.02</v>
      </c>
      <c r="AY162" s="140">
        <v>1715.0877591240876</v>
      </c>
      <c r="AZ162" s="140">
        <v>1715.0877591240876</v>
      </c>
      <c r="BB162" s="28">
        <v>163.36000000000001</v>
      </c>
      <c r="BC162" s="28">
        <v>1899.0600000000002</v>
      </c>
    </row>
    <row r="163" spans="1:55" ht="13.5" collapsed="1" thickBot="1" x14ac:dyDescent="0.25">
      <c r="A163" s="17">
        <v>40678724</v>
      </c>
      <c r="B163" s="38" t="s">
        <v>506</v>
      </c>
      <c r="C163" s="39">
        <v>341</v>
      </c>
      <c r="D163" s="13">
        <v>78315</v>
      </c>
      <c r="E163" s="161" t="s">
        <v>5630</v>
      </c>
      <c r="F163" s="192"/>
      <c r="G163" s="192"/>
      <c r="H163" s="192"/>
      <c r="I163" s="58">
        <v>2192</v>
      </c>
      <c r="J163" s="98">
        <f t="shared" si="2"/>
        <v>504.47100000000006</v>
      </c>
      <c r="K163" s="100">
        <v>458.61</v>
      </c>
      <c r="L163" s="106">
        <f>I163*0.1</f>
        <v>219.20000000000002</v>
      </c>
      <c r="M163" s="106">
        <f>I163*0.2</f>
        <v>438.40000000000003</v>
      </c>
      <c r="N163" s="106">
        <f>I163*0.2</f>
        <v>438.40000000000003</v>
      </c>
      <c r="O163" s="106">
        <v>438.40000000000003</v>
      </c>
      <c r="P163" s="106">
        <f>I163*0.12</f>
        <v>263.03999999999996</v>
      </c>
      <c r="Q163" s="106">
        <f>I163*0.17</f>
        <v>372.64000000000004</v>
      </c>
      <c r="R163" s="106">
        <f>I163*0.14</f>
        <v>306.88000000000005</v>
      </c>
      <c r="S163" s="106">
        <f>I163*0.18</f>
        <v>394.56</v>
      </c>
      <c r="T163" s="106">
        <f>I163*0.14</f>
        <v>306.88000000000005</v>
      </c>
      <c r="U163" s="106">
        <f>I163*0.15</f>
        <v>328.8</v>
      </c>
      <c r="V163" s="106">
        <f>I163*0.08</f>
        <v>175.36</v>
      </c>
      <c r="W163" s="139"/>
      <c r="X163" s="106">
        <f>I163*0.16</f>
        <v>350.72</v>
      </c>
      <c r="Y163" s="106">
        <f>I163*0.1</f>
        <v>219.20000000000002</v>
      </c>
      <c r="Z163" s="106">
        <f>I163*0.08</f>
        <v>175.36</v>
      </c>
      <c r="AA163" s="106">
        <f>I163*0.11</f>
        <v>241.12</v>
      </c>
      <c r="AB163" s="139"/>
      <c r="AC163" s="7">
        <f>I163*0.22</f>
        <v>482.24</v>
      </c>
      <c r="AD163" s="7">
        <f>I163*0.3</f>
        <v>657.6</v>
      </c>
      <c r="AE163" s="148" t="s">
        <v>93</v>
      </c>
      <c r="AF163" s="7">
        <f>I163*0.245</f>
        <v>537.04</v>
      </c>
      <c r="AG163" s="7">
        <f>I163*0.2</f>
        <v>438.40000000000003</v>
      </c>
      <c r="AH163" s="7">
        <f>I163*0.23</f>
        <v>504.16</v>
      </c>
      <c r="AI163" s="139"/>
      <c r="AJ163" s="7">
        <f>I163*0.2</f>
        <v>438.40000000000003</v>
      </c>
      <c r="AK163" s="139">
        <v>1724.7650133139994</v>
      </c>
      <c r="AL163" s="139">
        <v>1826.2217788030582</v>
      </c>
      <c r="AM163" s="139">
        <v>1887.0958380964935</v>
      </c>
      <c r="AN163" s="139">
        <f>I163*0.12</f>
        <v>263.03999999999996</v>
      </c>
      <c r="AO163" s="139">
        <f>I163*0.6</f>
        <v>1315.2</v>
      </c>
      <c r="AP163" s="139">
        <f>I163*0.9</f>
        <v>1972.8</v>
      </c>
      <c r="AQ163" s="139">
        <f>I163*0.93</f>
        <v>2038.5600000000002</v>
      </c>
      <c r="AR163" s="139">
        <f>I163*0.7</f>
        <v>1534.3999999999999</v>
      </c>
      <c r="AS163" s="139">
        <f>I163*0.35</f>
        <v>767.19999999999993</v>
      </c>
      <c r="AT163" s="139">
        <v>405.7873793830741</v>
      </c>
      <c r="AU163" s="139">
        <f>I163*0.9</f>
        <v>1972.8</v>
      </c>
      <c r="AV163" s="139">
        <f>I163*0.18</f>
        <v>394.56</v>
      </c>
      <c r="AW163" s="139">
        <f>I163*0.34</f>
        <v>745.28000000000009</v>
      </c>
      <c r="AX163" s="139">
        <f>I163*0.31</f>
        <v>679.52</v>
      </c>
      <c r="AY163" s="139">
        <v>1826.2217788030582</v>
      </c>
      <c r="AZ163" s="139">
        <v>1826.2217788030582</v>
      </c>
      <c r="BB163" s="28">
        <v>175.36</v>
      </c>
      <c r="BC163" s="28">
        <v>2038.5600000000002</v>
      </c>
    </row>
    <row r="164" spans="1:55" collapsed="1" x14ac:dyDescent="0.2">
      <c r="A164" s="24">
        <v>40678229</v>
      </c>
      <c r="B164" s="3" t="s">
        <v>505</v>
      </c>
      <c r="C164" s="3">
        <v>341</v>
      </c>
      <c r="D164" s="4">
        <v>78264</v>
      </c>
      <c r="E164" s="138"/>
      <c r="F164" s="141"/>
      <c r="G164" s="141"/>
      <c r="H164" s="141"/>
      <c r="I164" s="7">
        <v>1760</v>
      </c>
      <c r="J164" s="98">
        <f t="shared" si="2"/>
        <v>482.31700000000006</v>
      </c>
      <c r="K164" s="98">
        <v>438.47</v>
      </c>
      <c r="L164" s="106">
        <f>I164*0.1</f>
        <v>176</v>
      </c>
      <c r="M164" s="106">
        <f>I164*0.2</f>
        <v>352</v>
      </c>
      <c r="N164" s="106">
        <f>I164*0.2</f>
        <v>352</v>
      </c>
      <c r="O164" s="106">
        <v>0</v>
      </c>
      <c r="P164" s="106">
        <f>I164*0.12</f>
        <v>211.2</v>
      </c>
      <c r="Q164" s="106">
        <f>I164*0.17</f>
        <v>299.20000000000005</v>
      </c>
      <c r="R164" s="106">
        <f>I164*0.14</f>
        <v>246.40000000000003</v>
      </c>
      <c r="S164" s="106">
        <f>I164*0.18</f>
        <v>316.8</v>
      </c>
      <c r="T164" s="106">
        <f>I164*0.14</f>
        <v>246.40000000000003</v>
      </c>
      <c r="U164" s="106">
        <f>I164*0.15</f>
        <v>264</v>
      </c>
      <c r="V164" s="106">
        <f>I164*0.08</f>
        <v>140.80000000000001</v>
      </c>
      <c r="X164" s="106">
        <f>I164*0.16</f>
        <v>281.60000000000002</v>
      </c>
      <c r="Y164" s="106">
        <f>I164*0.1</f>
        <v>176</v>
      </c>
      <c r="Z164" s="106">
        <f>I164*0.08</f>
        <v>140.80000000000001</v>
      </c>
      <c r="AA164" s="106">
        <f>I164*0.11</f>
        <v>193.6</v>
      </c>
      <c r="AC164" s="7">
        <f>I164*0.22</f>
        <v>387.2</v>
      </c>
      <c r="AD164" s="7">
        <f>I164*0.3</f>
        <v>528</v>
      </c>
      <c r="AE164" s="148" t="s">
        <v>93</v>
      </c>
      <c r="AF164" s="7">
        <f>I164*0.245</f>
        <v>431.2</v>
      </c>
      <c r="AG164" s="7">
        <f>I164*0.2</f>
        <v>352</v>
      </c>
      <c r="AH164" s="7">
        <f>I164*0.23</f>
        <v>404.8</v>
      </c>
      <c r="AJ164" s="7">
        <f>I164*0.2</f>
        <v>352</v>
      </c>
      <c r="AK164" s="138">
        <v>0</v>
      </c>
      <c r="AL164" s="138">
        <v>0</v>
      </c>
      <c r="AM164" s="138">
        <v>0</v>
      </c>
      <c r="AN164" s="138">
        <f>I164*0.12</f>
        <v>211.2</v>
      </c>
      <c r="AO164" s="138">
        <f>I164*0.6</f>
        <v>1056</v>
      </c>
      <c r="AP164" s="138">
        <f>I164*0.9</f>
        <v>1584</v>
      </c>
      <c r="AQ164" s="138">
        <f>I164*0.93</f>
        <v>1636.8000000000002</v>
      </c>
      <c r="AR164" s="138">
        <f>I164*0.7</f>
        <v>1232</v>
      </c>
      <c r="AS164" s="138">
        <f>I164*0.35</f>
        <v>616</v>
      </c>
      <c r="AT164" s="138">
        <v>0</v>
      </c>
      <c r="AU164" s="138">
        <f>I164*0.9</f>
        <v>1584</v>
      </c>
      <c r="AV164" s="138">
        <f>I164*0.18</f>
        <v>316.8</v>
      </c>
      <c r="AW164" s="138">
        <f>I164*0.34</f>
        <v>598.40000000000009</v>
      </c>
      <c r="AX164" s="138">
        <f>I164*0.31</f>
        <v>545.6</v>
      </c>
      <c r="AY164" s="138">
        <v>0</v>
      </c>
      <c r="AZ164" s="138">
        <v>0</v>
      </c>
      <c r="BB164" s="28">
        <v>0</v>
      </c>
      <c r="BC164" s="28">
        <v>1636.8000000000002</v>
      </c>
    </row>
    <row r="165" spans="1:55" hidden="1" outlineLevel="1" x14ac:dyDescent="0.2">
      <c r="A165" s="24"/>
      <c r="B165" s="41" t="s">
        <v>661</v>
      </c>
      <c r="C165" s="32"/>
      <c r="D165" s="111" t="s">
        <v>109</v>
      </c>
      <c r="E165" s="159" t="s">
        <v>5629</v>
      </c>
      <c r="F165" s="188"/>
      <c r="G165" s="188"/>
      <c r="H165" s="188"/>
      <c r="I165" s="87"/>
      <c r="J165" s="98">
        <f t="shared" si="2"/>
        <v>0</v>
      </c>
      <c r="K165" s="7"/>
      <c r="L165" s="106">
        <f>I165*0.1</f>
        <v>0</v>
      </c>
      <c r="M165" s="106">
        <f>I165*0.2</f>
        <v>0</v>
      </c>
      <c r="N165" s="106">
        <f>I165*0.2</f>
        <v>0</v>
      </c>
      <c r="O165" s="106">
        <v>0</v>
      </c>
      <c r="P165" s="106">
        <f>I165*0.12</f>
        <v>0</v>
      </c>
      <c r="Q165" s="106">
        <f>I165*0.17</f>
        <v>0</v>
      </c>
      <c r="R165" s="106">
        <f>I165*0.14</f>
        <v>0</v>
      </c>
      <c r="S165" s="106">
        <f>I165*0.18</f>
        <v>0</v>
      </c>
      <c r="T165" s="106">
        <f>I165*0.14</f>
        <v>0</v>
      </c>
      <c r="U165" s="106">
        <f>I165*0.15</f>
        <v>0</v>
      </c>
      <c r="V165" s="106">
        <f>I165*0.08</f>
        <v>0</v>
      </c>
      <c r="W165" s="141"/>
      <c r="X165" s="106">
        <f>I165*0.16</f>
        <v>0</v>
      </c>
      <c r="Y165" s="106">
        <f>I165*0.1</f>
        <v>0</v>
      </c>
      <c r="Z165" s="106">
        <f>I165*0.08</f>
        <v>0</v>
      </c>
      <c r="AA165" s="106">
        <f>I165*0.11</f>
        <v>0</v>
      </c>
      <c r="AB165" s="141"/>
      <c r="AC165" s="7">
        <f>I165*0.22</f>
        <v>0</v>
      </c>
      <c r="AD165" s="7">
        <f>I165*0.3</f>
        <v>0</v>
      </c>
      <c r="AE165" s="148" t="s">
        <v>93</v>
      </c>
      <c r="AF165" s="7">
        <f>I165*0.245</f>
        <v>0</v>
      </c>
      <c r="AG165" s="7">
        <f>I165*0.2</f>
        <v>0</v>
      </c>
      <c r="AH165" s="7">
        <f>I165*0.23</f>
        <v>0</v>
      </c>
      <c r="AI165" s="141"/>
      <c r="AJ165" s="7">
        <f>I165*0.2</f>
        <v>0</v>
      </c>
      <c r="AK165" s="141"/>
      <c r="AL165" s="141"/>
      <c r="AM165" s="141"/>
      <c r="AN165" s="141">
        <f>I165*0.12</f>
        <v>0</v>
      </c>
      <c r="AO165" s="141">
        <f>I165*0.6</f>
        <v>0</v>
      </c>
      <c r="AP165" s="141">
        <f>I165*0.9</f>
        <v>0</v>
      </c>
      <c r="AQ165" s="141">
        <f>I165*0.93</f>
        <v>0</v>
      </c>
      <c r="AR165" s="141">
        <f>I165*0.7</f>
        <v>0</v>
      </c>
      <c r="AS165" s="141">
        <f>I165*0.35</f>
        <v>0</v>
      </c>
      <c r="AT165" s="141"/>
      <c r="AU165" s="141">
        <f>I165*0.9</f>
        <v>0</v>
      </c>
      <c r="AV165" s="141">
        <f>I165*0.18</f>
        <v>0</v>
      </c>
      <c r="AW165" s="141">
        <f>I165*0.34</f>
        <v>0</v>
      </c>
      <c r="AX165" s="141">
        <f>I165*0.31</f>
        <v>0</v>
      </c>
      <c r="AY165" s="141"/>
      <c r="AZ165" s="141"/>
      <c r="BB165" s="28">
        <v>0</v>
      </c>
      <c r="BC165" s="28">
        <v>0</v>
      </c>
    </row>
    <row r="166" spans="1:55" hidden="1" outlineLevel="1" x14ac:dyDescent="0.2">
      <c r="A166" s="24"/>
      <c r="B166" s="37" t="s">
        <v>504</v>
      </c>
      <c r="C166" s="9"/>
      <c r="D166" s="114" t="s">
        <v>31</v>
      </c>
      <c r="E166" s="162">
        <v>2</v>
      </c>
      <c r="F166" s="191"/>
      <c r="G166" s="191"/>
      <c r="H166" s="191"/>
      <c r="I166" s="80">
        <v>635</v>
      </c>
      <c r="J166" s="98">
        <f t="shared" si="2"/>
        <v>63.393000000000008</v>
      </c>
      <c r="K166" s="102">
        <v>57.63</v>
      </c>
      <c r="L166" s="106">
        <f>I166*0.1</f>
        <v>63.5</v>
      </c>
      <c r="M166" s="106">
        <f>I166*0.2</f>
        <v>127</v>
      </c>
      <c r="N166" s="106">
        <f>I166*0.2</f>
        <v>127</v>
      </c>
      <c r="O166" s="106">
        <v>127</v>
      </c>
      <c r="P166" s="106">
        <f>I166*0.12</f>
        <v>76.2</v>
      </c>
      <c r="Q166" s="106">
        <f>I166*0.17</f>
        <v>107.95</v>
      </c>
      <c r="R166" s="106">
        <f>I166*0.14</f>
        <v>88.9</v>
      </c>
      <c r="S166" s="106">
        <f>I166*0.18</f>
        <v>114.3</v>
      </c>
      <c r="T166" s="106">
        <f>I166*0.14</f>
        <v>88.9</v>
      </c>
      <c r="U166" s="106">
        <f>I166*0.15</f>
        <v>95.25</v>
      </c>
      <c r="V166" s="106">
        <f>I166*0.08</f>
        <v>50.800000000000004</v>
      </c>
      <c r="W166" s="140"/>
      <c r="X166" s="106">
        <f>I166*0.16</f>
        <v>101.60000000000001</v>
      </c>
      <c r="Y166" s="106">
        <f>I166*0.1</f>
        <v>63.5</v>
      </c>
      <c r="Z166" s="106">
        <f>I166*0.08</f>
        <v>50.800000000000004</v>
      </c>
      <c r="AA166" s="106">
        <f>I166*0.11</f>
        <v>69.849999999999994</v>
      </c>
      <c r="AB166" s="140"/>
      <c r="AC166" s="7">
        <f>I166*0.22</f>
        <v>139.69999999999999</v>
      </c>
      <c r="AD166" s="7">
        <f>I166*0.3</f>
        <v>190.5</v>
      </c>
      <c r="AE166" s="148" t="s">
        <v>93</v>
      </c>
      <c r="AF166" s="7">
        <f>I166*0.245</f>
        <v>155.57499999999999</v>
      </c>
      <c r="AG166" s="7">
        <f>I166*0.2</f>
        <v>127</v>
      </c>
      <c r="AH166" s="7">
        <f>I166*0.23</f>
        <v>146.05000000000001</v>
      </c>
      <c r="AI166" s="140"/>
      <c r="AJ166" s="7">
        <f>I166*0.2</f>
        <v>127</v>
      </c>
      <c r="AK166" s="140">
        <v>420.01952463454245</v>
      </c>
      <c r="AL166" s="140">
        <v>444.72655549539792</v>
      </c>
      <c r="AM166" s="140">
        <v>459.55077401191119</v>
      </c>
      <c r="AN166" s="140">
        <f>I166*0.12</f>
        <v>76.2</v>
      </c>
      <c r="AO166" s="140">
        <f>I166*0.6</f>
        <v>381</v>
      </c>
      <c r="AP166" s="140">
        <f>I166*0.9</f>
        <v>571.5</v>
      </c>
      <c r="AQ166" s="140">
        <f>I166*0.93</f>
        <v>590.55000000000007</v>
      </c>
      <c r="AR166" s="140">
        <f>I166*0.7</f>
        <v>444.5</v>
      </c>
      <c r="AS166" s="140">
        <f>I166*0.35</f>
        <v>222.25</v>
      </c>
      <c r="AT166" s="140">
        <v>0</v>
      </c>
      <c r="AU166" s="140">
        <f>I166*0.9</f>
        <v>571.5</v>
      </c>
      <c r="AV166" s="140">
        <f>I166*0.18</f>
        <v>114.3</v>
      </c>
      <c r="AW166" s="140">
        <f>I166*0.34</f>
        <v>215.9</v>
      </c>
      <c r="AX166" s="140">
        <f>I166*0.31</f>
        <v>196.85</v>
      </c>
      <c r="AY166" s="140">
        <v>444.72655549539792</v>
      </c>
      <c r="AZ166" s="140">
        <v>444.72655549539792</v>
      </c>
      <c r="BB166" s="28">
        <v>50.800000000000004</v>
      </c>
      <c r="BC166" s="28">
        <v>590.55000000000007</v>
      </c>
    </row>
    <row r="167" spans="1:55" hidden="1" outlineLevel="1" x14ac:dyDescent="0.2">
      <c r="A167" s="24"/>
      <c r="B167" s="37" t="s">
        <v>503</v>
      </c>
      <c r="C167" s="9"/>
      <c r="D167" s="114">
        <v>78014</v>
      </c>
      <c r="E167" s="162">
        <v>1</v>
      </c>
      <c r="F167" s="191"/>
      <c r="G167" s="191"/>
      <c r="H167" s="191"/>
      <c r="I167" s="80">
        <v>1514</v>
      </c>
      <c r="J167" s="98">
        <f t="shared" si="2"/>
        <v>347.83100000000002</v>
      </c>
      <c r="K167" s="102">
        <v>316.20999999999998</v>
      </c>
      <c r="L167" s="106">
        <f>I167*0.1</f>
        <v>151.4</v>
      </c>
      <c r="M167" s="106">
        <f>I167*0.2</f>
        <v>302.8</v>
      </c>
      <c r="N167" s="106">
        <f>I167*0.2</f>
        <v>302.8</v>
      </c>
      <c r="O167" s="106">
        <v>302.8</v>
      </c>
      <c r="P167" s="106">
        <f>I167*0.12</f>
        <v>181.68</v>
      </c>
      <c r="Q167" s="106">
        <f>I167*0.17</f>
        <v>257.38</v>
      </c>
      <c r="R167" s="106">
        <f>I167*0.14</f>
        <v>211.96</v>
      </c>
      <c r="S167" s="106">
        <f>I167*0.18</f>
        <v>272.52</v>
      </c>
      <c r="T167" s="106">
        <f>I167*0.14</f>
        <v>211.96</v>
      </c>
      <c r="U167" s="106">
        <f>I167*0.15</f>
        <v>227.1</v>
      </c>
      <c r="V167" s="106">
        <f>I167*0.08</f>
        <v>121.12</v>
      </c>
      <c r="W167" s="140"/>
      <c r="X167" s="106">
        <f>I167*0.16</f>
        <v>242.24</v>
      </c>
      <c r="Y167" s="106">
        <f>I167*0.1</f>
        <v>151.4</v>
      </c>
      <c r="Z167" s="106">
        <f>I167*0.08</f>
        <v>121.12</v>
      </c>
      <c r="AA167" s="106">
        <f>I167*0.11</f>
        <v>166.54</v>
      </c>
      <c r="AB167" s="140"/>
      <c r="AC167" s="7">
        <f>I167*0.22</f>
        <v>333.08</v>
      </c>
      <c r="AD167" s="7">
        <f>I167*0.3</f>
        <v>454.2</v>
      </c>
      <c r="AE167" s="148" t="s">
        <v>93</v>
      </c>
      <c r="AF167" s="7">
        <f>I167*0.245</f>
        <v>370.93</v>
      </c>
      <c r="AG167" s="7">
        <f>I167*0.2</f>
        <v>302.8</v>
      </c>
      <c r="AH167" s="7">
        <f>I167*0.23</f>
        <v>348.22</v>
      </c>
      <c r="AI167" s="140"/>
      <c r="AJ167" s="7">
        <f>I167*0.2</f>
        <v>302.8</v>
      </c>
      <c r="AK167" s="140">
        <v>1154.316360449084</v>
      </c>
      <c r="AL167" s="140">
        <v>1222.2173228284421</v>
      </c>
      <c r="AM167" s="140">
        <v>1262.9579002560567</v>
      </c>
      <c r="AN167" s="140">
        <f>I167*0.12</f>
        <v>181.68</v>
      </c>
      <c r="AO167" s="140">
        <f>I167*0.6</f>
        <v>908.4</v>
      </c>
      <c r="AP167" s="140">
        <f>I167*0.9</f>
        <v>1362.6000000000001</v>
      </c>
      <c r="AQ167" s="140">
        <f>I167*0.93</f>
        <v>1408.02</v>
      </c>
      <c r="AR167" s="140">
        <f>I167*0.7</f>
        <v>1059.8</v>
      </c>
      <c r="AS167" s="140">
        <f>I167*0.35</f>
        <v>529.9</v>
      </c>
      <c r="AT167" s="140">
        <v>405.76235572188301</v>
      </c>
      <c r="AU167" s="140">
        <f>I167*0.9</f>
        <v>1362.6000000000001</v>
      </c>
      <c r="AV167" s="140">
        <f>I167*0.18</f>
        <v>272.52</v>
      </c>
      <c r="AW167" s="140">
        <f>I167*0.34</f>
        <v>514.76</v>
      </c>
      <c r="AX167" s="140">
        <f>I167*0.31</f>
        <v>469.34</v>
      </c>
      <c r="AY167" s="140">
        <v>1222.2173228284421</v>
      </c>
      <c r="AZ167" s="140">
        <v>1222.2173228284421</v>
      </c>
      <c r="BB167" s="28">
        <v>121.12</v>
      </c>
      <c r="BC167" s="28">
        <v>1408.02</v>
      </c>
    </row>
    <row r="168" spans="1:55" ht="13.5" collapsed="1" thickBot="1" x14ac:dyDescent="0.25">
      <c r="A168" s="17">
        <v>46780078</v>
      </c>
      <c r="B168" s="38" t="s">
        <v>502</v>
      </c>
      <c r="C168" s="39">
        <v>341</v>
      </c>
      <c r="D168" s="13">
        <v>78014</v>
      </c>
      <c r="E168" s="161" t="s">
        <v>5630</v>
      </c>
      <c r="F168" s="192"/>
      <c r="G168" s="192"/>
      <c r="H168" s="192"/>
      <c r="I168" s="58">
        <v>2149</v>
      </c>
      <c r="J168" s="98">
        <f t="shared" si="2"/>
        <v>347.83100000000002</v>
      </c>
      <c r="K168" s="100">
        <v>316.20999999999998</v>
      </c>
      <c r="L168" s="106">
        <f>I168*0.1</f>
        <v>214.9</v>
      </c>
      <c r="M168" s="106">
        <f>I168*0.2</f>
        <v>429.8</v>
      </c>
      <c r="N168" s="106">
        <f>I168*0.2</f>
        <v>429.8</v>
      </c>
      <c r="O168" s="106">
        <v>429.8</v>
      </c>
      <c r="P168" s="106">
        <f>I168*0.12</f>
        <v>257.88</v>
      </c>
      <c r="Q168" s="106">
        <f>I168*0.17</f>
        <v>365.33000000000004</v>
      </c>
      <c r="R168" s="106">
        <f>I168*0.14</f>
        <v>300.86</v>
      </c>
      <c r="S168" s="106">
        <f>I168*0.18</f>
        <v>386.82</v>
      </c>
      <c r="T168" s="106">
        <f>I168*0.14</f>
        <v>300.86</v>
      </c>
      <c r="U168" s="106">
        <f>I168*0.15</f>
        <v>322.34999999999997</v>
      </c>
      <c r="V168" s="106">
        <f>I168*0.08</f>
        <v>171.92000000000002</v>
      </c>
      <c r="W168" s="139"/>
      <c r="X168" s="106">
        <f>I168*0.16</f>
        <v>343.84000000000003</v>
      </c>
      <c r="Y168" s="106">
        <f>I168*0.1</f>
        <v>214.9</v>
      </c>
      <c r="Z168" s="106">
        <f>I168*0.08</f>
        <v>171.92000000000002</v>
      </c>
      <c r="AA168" s="106">
        <f>I168*0.11</f>
        <v>236.39000000000001</v>
      </c>
      <c r="AB168" s="139"/>
      <c r="AC168" s="7">
        <f>I168*0.22</f>
        <v>472.78000000000003</v>
      </c>
      <c r="AD168" s="7">
        <f>I168*0.3</f>
        <v>644.69999999999993</v>
      </c>
      <c r="AE168" s="148" t="s">
        <v>93</v>
      </c>
      <c r="AF168" s="7">
        <f>I168*0.245</f>
        <v>526.505</v>
      </c>
      <c r="AG168" s="7">
        <f>I168*0.2</f>
        <v>429.8</v>
      </c>
      <c r="AH168" s="7">
        <f>I168*0.23</f>
        <v>494.27000000000004</v>
      </c>
      <c r="AI168" s="139"/>
      <c r="AJ168" s="7">
        <f>I168*0.2</f>
        <v>429.8</v>
      </c>
      <c r="AK168" s="139">
        <v>1574.3608245354003</v>
      </c>
      <c r="AL168" s="139">
        <v>1666.9702848021889</v>
      </c>
      <c r="AM168" s="139">
        <v>1722.5359609622619</v>
      </c>
      <c r="AN168" s="139">
        <f>I168*0.12</f>
        <v>257.88</v>
      </c>
      <c r="AO168" s="139">
        <f>I168*0.6</f>
        <v>1289.3999999999999</v>
      </c>
      <c r="AP168" s="139">
        <f>I168*0.9</f>
        <v>1934.1000000000001</v>
      </c>
      <c r="AQ168" s="139">
        <f>I168*0.93</f>
        <v>1998.5700000000002</v>
      </c>
      <c r="AR168" s="139">
        <f>I168*0.7</f>
        <v>1504.3</v>
      </c>
      <c r="AS168" s="139">
        <f>I168*0.35</f>
        <v>752.15</v>
      </c>
      <c r="AT168" s="139">
        <v>320.32472466081407</v>
      </c>
      <c r="AU168" s="139">
        <f>I168*0.9</f>
        <v>1934.1000000000001</v>
      </c>
      <c r="AV168" s="139">
        <f>I168*0.18</f>
        <v>386.82</v>
      </c>
      <c r="AW168" s="139">
        <f>I168*0.34</f>
        <v>730.66000000000008</v>
      </c>
      <c r="AX168" s="139">
        <f>I168*0.31</f>
        <v>666.18999999999994</v>
      </c>
      <c r="AY168" s="139">
        <v>1666.9702848021889</v>
      </c>
      <c r="AZ168" s="139">
        <v>1666.9702848021889</v>
      </c>
      <c r="BB168" s="28">
        <v>171.92000000000002</v>
      </c>
      <c r="BC168" s="28">
        <v>1998.5700000000002</v>
      </c>
    </row>
    <row r="169" spans="1:55" hidden="1" outlineLevel="1" x14ac:dyDescent="0.2">
      <c r="A169"/>
      <c r="B169" s="41" t="s">
        <v>661</v>
      </c>
      <c r="C169" s="32"/>
      <c r="D169" s="111" t="s">
        <v>109</v>
      </c>
      <c r="E169" s="159" t="s">
        <v>5629</v>
      </c>
      <c r="F169" s="188"/>
      <c r="G169" s="188"/>
      <c r="H169" s="188"/>
      <c r="I169" s="87"/>
      <c r="J169" s="98">
        <f t="shared" si="2"/>
        <v>0</v>
      </c>
      <c r="K169" s="7"/>
      <c r="L169" s="106">
        <f>I169*0.1</f>
        <v>0</v>
      </c>
      <c r="M169" s="106">
        <f>I169*0.2</f>
        <v>0</v>
      </c>
      <c r="N169" s="106">
        <f>I169*0.2</f>
        <v>0</v>
      </c>
      <c r="O169" s="106">
        <v>0</v>
      </c>
      <c r="P169" s="106">
        <f>I169*0.12</f>
        <v>0</v>
      </c>
      <c r="Q169" s="106">
        <f>I169*0.17</f>
        <v>0</v>
      </c>
      <c r="R169" s="106">
        <f>I169*0.14</f>
        <v>0</v>
      </c>
      <c r="S169" s="106">
        <f>I169*0.18</f>
        <v>0</v>
      </c>
      <c r="T169" s="106">
        <f>I169*0.14</f>
        <v>0</v>
      </c>
      <c r="U169" s="106">
        <f>I169*0.15</f>
        <v>0</v>
      </c>
      <c r="V169" s="106">
        <f>I169*0.08</f>
        <v>0</v>
      </c>
      <c r="W169" s="141"/>
      <c r="X169" s="106">
        <f>I169*0.16</f>
        <v>0</v>
      </c>
      <c r="Y169" s="106">
        <f>I169*0.1</f>
        <v>0</v>
      </c>
      <c r="Z169" s="106">
        <f>I169*0.08</f>
        <v>0</v>
      </c>
      <c r="AA169" s="106">
        <f>I169*0.11</f>
        <v>0</v>
      </c>
      <c r="AB169" s="141"/>
      <c r="AC169" s="7">
        <f>I169*0.22</f>
        <v>0</v>
      </c>
      <c r="AD169" s="7">
        <f>I169*0.3</f>
        <v>0</v>
      </c>
      <c r="AE169" s="148" t="s">
        <v>93</v>
      </c>
      <c r="AF169" s="7">
        <f>I169*0.245</f>
        <v>0</v>
      </c>
      <c r="AG169" s="7">
        <f>I169*0.2</f>
        <v>0</v>
      </c>
      <c r="AH169" s="7">
        <f>I169*0.23</f>
        <v>0</v>
      </c>
      <c r="AI169" s="141"/>
      <c r="AJ169" s="7">
        <f>I169*0.2</f>
        <v>0</v>
      </c>
      <c r="AK169" s="141"/>
      <c r="AL169" s="141"/>
      <c r="AM169" s="141"/>
      <c r="AN169" s="141">
        <f>I169*0.12</f>
        <v>0</v>
      </c>
      <c r="AO169" s="141">
        <f>I169*0.6</f>
        <v>0</v>
      </c>
      <c r="AP169" s="141">
        <f>I169*0.9</f>
        <v>0</v>
      </c>
      <c r="AQ169" s="141">
        <f>I169*0.93</f>
        <v>0</v>
      </c>
      <c r="AR169" s="141">
        <f>I169*0.7</f>
        <v>0</v>
      </c>
      <c r="AS169" s="141">
        <f>I169*0.35</f>
        <v>0</v>
      </c>
      <c r="AT169" s="141"/>
      <c r="AU169" s="141">
        <f>I169*0.9</f>
        <v>0</v>
      </c>
      <c r="AV169" s="141">
        <f>I169*0.18</f>
        <v>0</v>
      </c>
      <c r="AW169" s="141">
        <f>I169*0.34</f>
        <v>0</v>
      </c>
      <c r="AX169" s="141">
        <f>I169*0.31</f>
        <v>0</v>
      </c>
      <c r="AY169" s="141"/>
      <c r="AZ169" s="141"/>
      <c r="BB169" s="28">
        <v>0</v>
      </c>
      <c r="BC169" s="28">
        <v>0</v>
      </c>
    </row>
    <row r="170" spans="1:55" hidden="1" outlineLevel="1" x14ac:dyDescent="0.2">
      <c r="A170"/>
      <c r="B170" s="37" t="s">
        <v>464</v>
      </c>
      <c r="C170" s="9"/>
      <c r="D170" s="116"/>
      <c r="E170" s="160">
        <v>1</v>
      </c>
      <c r="F170" s="193"/>
      <c r="G170" s="193"/>
      <c r="H170" s="193"/>
      <c r="I170" s="90">
        <v>2.5</v>
      </c>
      <c r="J170" s="98" t="e">
        <f t="shared" si="2"/>
        <v>#N/A</v>
      </c>
      <c r="K170" s="104" t="e">
        <v>#N/A</v>
      </c>
      <c r="L170" s="106">
        <f>I170*0.1</f>
        <v>0.25</v>
      </c>
      <c r="M170" s="106">
        <f>I170*0.2</f>
        <v>0.5</v>
      </c>
      <c r="N170" s="106">
        <f>I170*0.2</f>
        <v>0.5</v>
      </c>
      <c r="O170" s="106">
        <v>0.5</v>
      </c>
      <c r="P170" s="106">
        <f>I170*0.12</f>
        <v>0.3</v>
      </c>
      <c r="Q170" s="106">
        <f>I170*0.17</f>
        <v>0.42500000000000004</v>
      </c>
      <c r="R170" s="106">
        <f>I170*0.14</f>
        <v>0.35000000000000003</v>
      </c>
      <c r="S170" s="106">
        <f>I170*0.18</f>
        <v>0.44999999999999996</v>
      </c>
      <c r="T170" s="106">
        <f>I170*0.14</f>
        <v>0.35000000000000003</v>
      </c>
      <c r="U170" s="106">
        <f>I170*0.15</f>
        <v>0.375</v>
      </c>
      <c r="V170" s="106">
        <f>I170*0.08</f>
        <v>0.2</v>
      </c>
      <c r="W170" s="142"/>
      <c r="X170" s="106">
        <f>I170*0.16</f>
        <v>0.4</v>
      </c>
      <c r="Y170" s="106">
        <f>I170*0.1</f>
        <v>0.25</v>
      </c>
      <c r="Z170" s="106">
        <f>I170*0.08</f>
        <v>0.2</v>
      </c>
      <c r="AA170" s="106">
        <f>I170*0.11</f>
        <v>0.27500000000000002</v>
      </c>
      <c r="AB170" s="142"/>
      <c r="AC170" s="7">
        <f>I170*0.22</f>
        <v>0.55000000000000004</v>
      </c>
      <c r="AD170" s="7">
        <f>I170*0.3</f>
        <v>0.75</v>
      </c>
      <c r="AE170" s="148" t="s">
        <v>93</v>
      </c>
      <c r="AF170" s="7">
        <f>I170*0.245</f>
        <v>0.61250000000000004</v>
      </c>
      <c r="AG170" s="7">
        <f>I170*0.2</f>
        <v>0.5</v>
      </c>
      <c r="AH170" s="7">
        <f>I170*0.23</f>
        <v>0.57500000000000007</v>
      </c>
      <c r="AI170" s="142"/>
      <c r="AJ170" s="7">
        <f>I170*0.2</f>
        <v>0.5</v>
      </c>
      <c r="AK170" s="142">
        <v>2.125</v>
      </c>
      <c r="AL170" s="142">
        <v>2.25</v>
      </c>
      <c r="AM170" s="142">
        <v>2.3249999999999997</v>
      </c>
      <c r="AN170" s="142">
        <f>I170*0.12</f>
        <v>0.3</v>
      </c>
      <c r="AO170" s="142">
        <f>I170*0.6</f>
        <v>1.5</v>
      </c>
      <c r="AP170" s="142">
        <f>I170*0.9</f>
        <v>2.25</v>
      </c>
      <c r="AQ170" s="142">
        <f>I170*0.93</f>
        <v>2.3250000000000002</v>
      </c>
      <c r="AR170" s="142">
        <f>I170*0.7</f>
        <v>1.75</v>
      </c>
      <c r="AS170" s="142">
        <f>I170*0.35</f>
        <v>0.875</v>
      </c>
      <c r="AT170" s="142">
        <v>0</v>
      </c>
      <c r="AU170" s="142">
        <f>I170*0.9</f>
        <v>2.25</v>
      </c>
      <c r="AV170" s="142">
        <f>I170*0.18</f>
        <v>0.44999999999999996</v>
      </c>
      <c r="AW170" s="142">
        <f>I170*0.34</f>
        <v>0.85000000000000009</v>
      </c>
      <c r="AX170" s="142">
        <f>I170*0.31</f>
        <v>0.77500000000000002</v>
      </c>
      <c r="AY170" s="142">
        <v>2.25</v>
      </c>
      <c r="AZ170" s="142">
        <v>2.25</v>
      </c>
      <c r="BB170" s="28" t="e">
        <v>#N/A</v>
      </c>
      <c r="BC170" s="28" t="e">
        <v>#N/A</v>
      </c>
    </row>
    <row r="171" spans="1:55" hidden="1" outlineLevel="1" x14ac:dyDescent="0.2">
      <c r="A171"/>
      <c r="B171" s="37" t="s">
        <v>463</v>
      </c>
      <c r="C171" s="9"/>
      <c r="D171" s="116"/>
      <c r="E171" s="160">
        <v>1</v>
      </c>
      <c r="F171" s="193"/>
      <c r="G171" s="193"/>
      <c r="H171" s="193"/>
      <c r="I171" s="90">
        <v>39.1</v>
      </c>
      <c r="J171" s="98" t="e">
        <f t="shared" si="2"/>
        <v>#N/A</v>
      </c>
      <c r="K171" s="104" t="e">
        <v>#N/A</v>
      </c>
      <c r="L171" s="106">
        <f>I171*0.1</f>
        <v>3.91</v>
      </c>
      <c r="M171" s="106">
        <f>I171*0.2</f>
        <v>7.82</v>
      </c>
      <c r="N171" s="106">
        <f>I171*0.2</f>
        <v>7.82</v>
      </c>
      <c r="O171" s="106">
        <v>7.82</v>
      </c>
      <c r="P171" s="106">
        <f>I171*0.12</f>
        <v>4.6920000000000002</v>
      </c>
      <c r="Q171" s="106">
        <f>I171*0.17</f>
        <v>6.6470000000000011</v>
      </c>
      <c r="R171" s="106">
        <f>I171*0.14</f>
        <v>5.4740000000000011</v>
      </c>
      <c r="S171" s="106">
        <f>I171*0.18</f>
        <v>7.0380000000000003</v>
      </c>
      <c r="T171" s="106">
        <f>I171*0.14</f>
        <v>5.4740000000000011</v>
      </c>
      <c r="U171" s="106">
        <f>I171*0.15</f>
        <v>5.8650000000000002</v>
      </c>
      <c r="V171" s="106">
        <f>I171*0.08</f>
        <v>3.1280000000000001</v>
      </c>
      <c r="W171" s="142"/>
      <c r="X171" s="106">
        <f>I171*0.16</f>
        <v>6.2560000000000002</v>
      </c>
      <c r="Y171" s="106">
        <f>I171*0.1</f>
        <v>3.91</v>
      </c>
      <c r="Z171" s="106">
        <f>I171*0.08</f>
        <v>3.1280000000000001</v>
      </c>
      <c r="AA171" s="106">
        <f>I171*0.11</f>
        <v>4.3010000000000002</v>
      </c>
      <c r="AB171" s="142"/>
      <c r="AC171" s="7">
        <f>I171*0.22</f>
        <v>8.6020000000000003</v>
      </c>
      <c r="AD171" s="7">
        <f>I171*0.3</f>
        <v>11.73</v>
      </c>
      <c r="AE171" s="148" t="s">
        <v>93</v>
      </c>
      <c r="AF171" s="7">
        <f>I171*0.245</f>
        <v>9.5794999999999995</v>
      </c>
      <c r="AG171" s="7">
        <f>I171*0.2</f>
        <v>7.82</v>
      </c>
      <c r="AH171" s="7">
        <f>I171*0.23</f>
        <v>8.9930000000000003</v>
      </c>
      <c r="AI171" s="142"/>
      <c r="AJ171" s="7">
        <f>I171*0.2</f>
        <v>7.82</v>
      </c>
      <c r="AK171" s="142">
        <v>33.234999999999999</v>
      </c>
      <c r="AL171" s="142">
        <v>35.190000000000005</v>
      </c>
      <c r="AM171" s="142">
        <v>36.363</v>
      </c>
      <c r="AN171" s="142">
        <f>I171*0.12</f>
        <v>4.6920000000000002</v>
      </c>
      <c r="AO171" s="142">
        <f>I171*0.6</f>
        <v>23.46</v>
      </c>
      <c r="AP171" s="142">
        <f>I171*0.9</f>
        <v>35.190000000000005</v>
      </c>
      <c r="AQ171" s="142">
        <f>I171*0.93</f>
        <v>36.363000000000007</v>
      </c>
      <c r="AR171" s="142">
        <f>I171*0.7</f>
        <v>27.37</v>
      </c>
      <c r="AS171" s="142">
        <f>I171*0.35</f>
        <v>13.685</v>
      </c>
      <c r="AT171" s="142">
        <v>0</v>
      </c>
      <c r="AU171" s="142">
        <f>I171*0.9</f>
        <v>35.190000000000005</v>
      </c>
      <c r="AV171" s="142">
        <f>I171*0.18</f>
        <v>7.0380000000000003</v>
      </c>
      <c r="AW171" s="142">
        <f>I171*0.34</f>
        <v>13.294000000000002</v>
      </c>
      <c r="AX171" s="142">
        <f>I171*0.31</f>
        <v>12.121</v>
      </c>
      <c r="AY171" s="142">
        <v>35.190000000000005</v>
      </c>
      <c r="AZ171" s="142">
        <v>35.190000000000005</v>
      </c>
      <c r="BB171" s="28" t="e">
        <v>#N/A</v>
      </c>
      <c r="BC171" s="28" t="e">
        <v>#N/A</v>
      </c>
    </row>
    <row r="172" spans="1:55" hidden="1" outlineLevel="1" x14ac:dyDescent="0.2">
      <c r="A172"/>
      <c r="B172" s="37" t="s">
        <v>186</v>
      </c>
      <c r="C172" s="9"/>
      <c r="D172" s="114" t="s">
        <v>75</v>
      </c>
      <c r="E172" s="160">
        <v>100</v>
      </c>
      <c r="F172" s="191"/>
      <c r="G172" s="191"/>
      <c r="H172" s="191"/>
      <c r="I172" s="80">
        <v>229.99999999999997</v>
      </c>
      <c r="J172" s="98">
        <f t="shared" si="2"/>
        <v>0.13200000000000001</v>
      </c>
      <c r="K172" s="104">
        <v>0.12</v>
      </c>
      <c r="L172" s="106">
        <f>I172*0.1</f>
        <v>23</v>
      </c>
      <c r="M172" s="106">
        <f>I172*0.2</f>
        <v>46</v>
      </c>
      <c r="N172" s="106">
        <f>I172*0.2</f>
        <v>46</v>
      </c>
      <c r="O172" s="106">
        <v>46</v>
      </c>
      <c r="P172" s="106">
        <f>I172*0.12</f>
        <v>27.599999999999994</v>
      </c>
      <c r="Q172" s="106">
        <f>I172*0.17</f>
        <v>39.1</v>
      </c>
      <c r="R172" s="106">
        <f>I172*0.14</f>
        <v>32.199999999999996</v>
      </c>
      <c r="S172" s="106">
        <f>I172*0.18</f>
        <v>41.399999999999991</v>
      </c>
      <c r="T172" s="106">
        <f>I172*0.14</f>
        <v>32.199999999999996</v>
      </c>
      <c r="U172" s="106">
        <f>I172*0.15</f>
        <v>34.499999999999993</v>
      </c>
      <c r="V172" s="106">
        <f>I172*0.08</f>
        <v>18.399999999999999</v>
      </c>
      <c r="W172" s="142"/>
      <c r="X172" s="106">
        <f>I172*0.16</f>
        <v>36.799999999999997</v>
      </c>
      <c r="Y172" s="106">
        <f>I172*0.1</f>
        <v>23</v>
      </c>
      <c r="Z172" s="106">
        <f>I172*0.08</f>
        <v>18.399999999999999</v>
      </c>
      <c r="AA172" s="106">
        <f>I172*0.11</f>
        <v>25.299999999999997</v>
      </c>
      <c r="AB172" s="142"/>
      <c r="AC172" s="7">
        <f>I172*0.22</f>
        <v>50.599999999999994</v>
      </c>
      <c r="AD172" s="7">
        <f>I172*0.3</f>
        <v>68.999999999999986</v>
      </c>
      <c r="AE172" s="148" t="s">
        <v>93</v>
      </c>
      <c r="AF172" s="7">
        <f>I172*0.245</f>
        <v>56.349999999999994</v>
      </c>
      <c r="AG172" s="7">
        <f>I172*0.2</f>
        <v>46</v>
      </c>
      <c r="AH172" s="7">
        <f>I172*0.23</f>
        <v>52.9</v>
      </c>
      <c r="AI172" s="142"/>
      <c r="AJ172" s="7">
        <f>I172*0.2</f>
        <v>46</v>
      </c>
      <c r="AK172" s="142">
        <v>46.75</v>
      </c>
      <c r="AL172" s="142">
        <v>49.5</v>
      </c>
      <c r="AM172" s="142">
        <v>51.150000000000006</v>
      </c>
      <c r="AN172" s="142">
        <f>I172*0.12</f>
        <v>27.599999999999994</v>
      </c>
      <c r="AO172" s="142">
        <f>I172*0.6</f>
        <v>137.99999999999997</v>
      </c>
      <c r="AP172" s="142">
        <f>I172*0.9</f>
        <v>206.99999999999997</v>
      </c>
      <c r="AQ172" s="142">
        <f>I172*0.93</f>
        <v>213.89999999999998</v>
      </c>
      <c r="AR172" s="142">
        <f>I172*0.7</f>
        <v>160.99999999999997</v>
      </c>
      <c r="AS172" s="142">
        <f>I172*0.35</f>
        <v>80.499999999999986</v>
      </c>
      <c r="AT172" s="142">
        <v>0</v>
      </c>
      <c r="AU172" s="142">
        <f>I172*0.9</f>
        <v>206.99999999999997</v>
      </c>
      <c r="AV172" s="142">
        <f>I172*0.18</f>
        <v>41.399999999999991</v>
      </c>
      <c r="AW172" s="142">
        <f>I172*0.34</f>
        <v>78.2</v>
      </c>
      <c r="AX172" s="142">
        <f>I172*0.31</f>
        <v>71.3</v>
      </c>
      <c r="AY172" s="142">
        <v>49.5</v>
      </c>
      <c r="AZ172" s="142">
        <v>49.5</v>
      </c>
      <c r="BB172" s="28">
        <v>0.12</v>
      </c>
      <c r="BC172" s="28">
        <v>213.89999999999998</v>
      </c>
    </row>
    <row r="173" spans="1:55" hidden="1" outlineLevel="1" x14ac:dyDescent="0.2">
      <c r="A173"/>
      <c r="B173" s="37" t="s">
        <v>462</v>
      </c>
      <c r="C173" s="9"/>
      <c r="D173" s="116">
        <v>75574</v>
      </c>
      <c r="E173" s="160">
        <v>1</v>
      </c>
      <c r="F173" s="193"/>
      <c r="G173" s="193"/>
      <c r="H173" s="193"/>
      <c r="I173" s="90">
        <v>1620</v>
      </c>
      <c r="J173" s="98">
        <f t="shared" si="2"/>
        <v>517.86900000000003</v>
      </c>
      <c r="K173" s="104">
        <v>470.79</v>
      </c>
      <c r="L173" s="106">
        <f>I173*0.1</f>
        <v>162</v>
      </c>
      <c r="M173" s="106">
        <f>I173*0.2</f>
        <v>324</v>
      </c>
      <c r="N173" s="106">
        <f>I173*0.2</f>
        <v>324</v>
      </c>
      <c r="O173" s="106">
        <v>324</v>
      </c>
      <c r="P173" s="106">
        <f>I173*0.12</f>
        <v>194.4</v>
      </c>
      <c r="Q173" s="106">
        <f>I173*0.17</f>
        <v>275.40000000000003</v>
      </c>
      <c r="R173" s="106">
        <f>I173*0.14</f>
        <v>226.8</v>
      </c>
      <c r="S173" s="106">
        <f>I173*0.18</f>
        <v>291.59999999999997</v>
      </c>
      <c r="T173" s="106">
        <f>I173*0.14</f>
        <v>226.8</v>
      </c>
      <c r="U173" s="106">
        <f>I173*0.15</f>
        <v>243</v>
      </c>
      <c r="V173" s="106">
        <f>I173*0.08</f>
        <v>129.6</v>
      </c>
      <c r="W173" s="142"/>
      <c r="X173" s="106">
        <f>I173*0.16</f>
        <v>259.2</v>
      </c>
      <c r="Y173" s="106">
        <f>I173*0.1</f>
        <v>162</v>
      </c>
      <c r="Z173" s="106">
        <f>I173*0.08</f>
        <v>129.6</v>
      </c>
      <c r="AA173" s="106">
        <f>I173*0.11</f>
        <v>178.2</v>
      </c>
      <c r="AB173" s="142"/>
      <c r="AC173" s="7">
        <f>I173*0.22</f>
        <v>356.4</v>
      </c>
      <c r="AD173" s="7">
        <f>I173*0.3</f>
        <v>486</v>
      </c>
      <c r="AE173" s="148" t="s">
        <v>93</v>
      </c>
      <c r="AF173" s="7">
        <f>I173*0.245</f>
        <v>396.9</v>
      </c>
      <c r="AG173" s="7">
        <f>I173*0.2</f>
        <v>324</v>
      </c>
      <c r="AH173" s="7">
        <f>I173*0.23</f>
        <v>372.6</v>
      </c>
      <c r="AI173" s="142"/>
      <c r="AJ173" s="7">
        <f>I173*0.2</f>
        <v>324</v>
      </c>
      <c r="AK173" s="142">
        <v>1199.2179613473218</v>
      </c>
      <c r="AL173" s="142">
        <v>1269.7601943677523</v>
      </c>
      <c r="AM173" s="142">
        <v>1312.0855341800111</v>
      </c>
      <c r="AN173" s="142">
        <f>I173*0.12</f>
        <v>194.4</v>
      </c>
      <c r="AO173" s="142">
        <f>I173*0.6</f>
        <v>972</v>
      </c>
      <c r="AP173" s="142">
        <f>I173*0.9</f>
        <v>1458</v>
      </c>
      <c r="AQ173" s="142">
        <f>I173*0.93</f>
        <v>1506.6000000000001</v>
      </c>
      <c r="AR173" s="142">
        <f>I173*0.7</f>
        <v>1134</v>
      </c>
      <c r="AS173" s="142">
        <f>I173*0.35</f>
        <v>567</v>
      </c>
      <c r="AT173" s="142">
        <v>200.83441192711209</v>
      </c>
      <c r="AU173" s="142">
        <f>I173*0.9</f>
        <v>1458</v>
      </c>
      <c r="AV173" s="142">
        <f>I173*0.18</f>
        <v>291.59999999999997</v>
      </c>
      <c r="AW173" s="142">
        <f>I173*0.34</f>
        <v>550.80000000000007</v>
      </c>
      <c r="AX173" s="142">
        <f>I173*0.31</f>
        <v>502.2</v>
      </c>
      <c r="AY173" s="142">
        <v>1269.7601943677523</v>
      </c>
      <c r="AZ173" s="142">
        <v>1269.7601943677523</v>
      </c>
      <c r="BB173" s="28">
        <v>129.6</v>
      </c>
      <c r="BC173" s="28">
        <v>1506.6000000000001</v>
      </c>
    </row>
    <row r="174" spans="1:55" ht="13.5" collapsed="1" thickBot="1" x14ac:dyDescent="0.25">
      <c r="A174" s="10"/>
      <c r="B174" s="45" t="s">
        <v>461</v>
      </c>
      <c r="C174" s="39">
        <v>350</v>
      </c>
      <c r="D174" s="13">
        <v>75574</v>
      </c>
      <c r="E174" s="161" t="s">
        <v>5630</v>
      </c>
      <c r="F174" s="192"/>
      <c r="G174" s="192"/>
      <c r="H174" s="192"/>
      <c r="I174" s="58">
        <v>1891.6</v>
      </c>
      <c r="J174" s="98">
        <f t="shared" si="2"/>
        <v>517.86900000000003</v>
      </c>
      <c r="K174" s="100">
        <v>470.79</v>
      </c>
      <c r="L174" s="106">
        <f>I174*0.1</f>
        <v>189.16</v>
      </c>
      <c r="M174" s="106">
        <f>I174*0.2</f>
        <v>378.32</v>
      </c>
      <c r="N174" s="106">
        <f>I174*0.2</f>
        <v>378.32</v>
      </c>
      <c r="O174" s="106">
        <v>378.32</v>
      </c>
      <c r="P174" s="106">
        <f>I174*0.12</f>
        <v>226.99199999999999</v>
      </c>
      <c r="Q174" s="106">
        <f>I174*0.17</f>
        <v>321.572</v>
      </c>
      <c r="R174" s="106">
        <f>I174*0.14</f>
        <v>264.82400000000001</v>
      </c>
      <c r="S174" s="106">
        <f>I174*0.18</f>
        <v>340.48799999999994</v>
      </c>
      <c r="T174" s="106">
        <f>I174*0.14</f>
        <v>264.82400000000001</v>
      </c>
      <c r="U174" s="106">
        <f>I174*0.15</f>
        <v>283.73999999999995</v>
      </c>
      <c r="V174" s="106">
        <f>I174*0.08</f>
        <v>151.328</v>
      </c>
      <c r="W174" s="139"/>
      <c r="X174" s="106">
        <f>I174*0.16</f>
        <v>302.65600000000001</v>
      </c>
      <c r="Y174" s="106">
        <f>I174*0.1</f>
        <v>189.16</v>
      </c>
      <c r="Z174" s="106">
        <f>I174*0.08</f>
        <v>151.328</v>
      </c>
      <c r="AA174" s="106">
        <f>I174*0.11</f>
        <v>208.07599999999999</v>
      </c>
      <c r="AB174" s="139"/>
      <c r="AC174" s="7">
        <f>I174*0.22</f>
        <v>416.15199999999999</v>
      </c>
      <c r="AD174" s="7">
        <f>I174*0.3</f>
        <v>567.4799999999999</v>
      </c>
      <c r="AE174" s="148" t="s">
        <v>93</v>
      </c>
      <c r="AF174" s="7">
        <f>I174*0.245</f>
        <v>463.44199999999995</v>
      </c>
      <c r="AG174" s="7">
        <f>I174*0.2</f>
        <v>378.32</v>
      </c>
      <c r="AH174" s="7">
        <f>I174*0.23</f>
        <v>435.06799999999998</v>
      </c>
      <c r="AI174" s="139"/>
      <c r="AJ174" s="7">
        <f>I174*0.2</f>
        <v>378.32</v>
      </c>
      <c r="AK174" s="139">
        <v>1280.733292522224</v>
      </c>
      <c r="AL174" s="139">
        <v>1356.0705450235314</v>
      </c>
      <c r="AM174" s="139">
        <v>1401.2728965243157</v>
      </c>
      <c r="AN174" s="139">
        <f>I174*0.12</f>
        <v>226.99199999999999</v>
      </c>
      <c r="AO174" s="139">
        <f>I174*0.6</f>
        <v>1134.9599999999998</v>
      </c>
      <c r="AP174" s="139">
        <f>I174*0.9</f>
        <v>1702.44</v>
      </c>
      <c r="AQ174" s="139">
        <f>I174*0.93</f>
        <v>1759.1880000000001</v>
      </c>
      <c r="AR174" s="139">
        <f>I174*0.7</f>
        <v>1324.12</v>
      </c>
      <c r="AS174" s="139">
        <f>I174*0.35</f>
        <v>662.06</v>
      </c>
      <c r="AT174" s="139">
        <v>202.46525501132993</v>
      </c>
      <c r="AU174" s="139">
        <f>I174*0.9</f>
        <v>1702.44</v>
      </c>
      <c r="AV174" s="139">
        <f>I174*0.18</f>
        <v>340.48799999999994</v>
      </c>
      <c r="AW174" s="139">
        <f>I174*0.34</f>
        <v>643.14400000000001</v>
      </c>
      <c r="AX174" s="139">
        <f>I174*0.31</f>
        <v>586.39599999999996</v>
      </c>
      <c r="AY174" s="139">
        <v>1356.0705450235314</v>
      </c>
      <c r="AZ174" s="139">
        <v>1356.0705450235314</v>
      </c>
      <c r="BB174" s="28">
        <v>151.328</v>
      </c>
      <c r="BC174" s="28">
        <v>1759.1880000000001</v>
      </c>
    </row>
    <row r="175" spans="1:55" hidden="1" outlineLevel="1" x14ac:dyDescent="0.2">
      <c r="A175" s="4"/>
      <c r="B175" s="41" t="s">
        <v>661</v>
      </c>
      <c r="C175" s="32"/>
      <c r="D175" s="111" t="s">
        <v>109</v>
      </c>
      <c r="E175" s="159" t="s">
        <v>5629</v>
      </c>
      <c r="F175" s="188"/>
      <c r="G175" s="188"/>
      <c r="H175" s="188"/>
      <c r="I175" s="87"/>
      <c r="J175" s="98">
        <f t="shared" si="2"/>
        <v>0</v>
      </c>
      <c r="K175" s="7"/>
      <c r="L175" s="106">
        <f>I175*0.1</f>
        <v>0</v>
      </c>
      <c r="M175" s="106">
        <f>I175*0.2</f>
        <v>0</v>
      </c>
      <c r="N175" s="106">
        <f>I175*0.2</f>
        <v>0</v>
      </c>
      <c r="O175" s="106">
        <v>0</v>
      </c>
      <c r="P175" s="106">
        <f>I175*0.12</f>
        <v>0</v>
      </c>
      <c r="Q175" s="106">
        <f>I175*0.17</f>
        <v>0</v>
      </c>
      <c r="R175" s="106">
        <f>I175*0.14</f>
        <v>0</v>
      </c>
      <c r="S175" s="106">
        <f>I175*0.18</f>
        <v>0</v>
      </c>
      <c r="T175" s="106">
        <f>I175*0.14</f>
        <v>0</v>
      </c>
      <c r="U175" s="106">
        <f>I175*0.15</f>
        <v>0</v>
      </c>
      <c r="V175" s="106">
        <f>I175*0.08</f>
        <v>0</v>
      </c>
      <c r="W175" s="141"/>
      <c r="X175" s="106">
        <f>I175*0.16</f>
        <v>0</v>
      </c>
      <c r="Y175" s="106">
        <f>I175*0.1</f>
        <v>0</v>
      </c>
      <c r="Z175" s="106">
        <f>I175*0.08</f>
        <v>0</v>
      </c>
      <c r="AA175" s="106">
        <f>I175*0.11</f>
        <v>0</v>
      </c>
      <c r="AB175" s="141"/>
      <c r="AC175" s="7">
        <f>I175*0.22</f>
        <v>0</v>
      </c>
      <c r="AD175" s="7">
        <f>I175*0.3</f>
        <v>0</v>
      </c>
      <c r="AE175" s="148" t="s">
        <v>93</v>
      </c>
      <c r="AF175" s="7">
        <f>I175*0.245</f>
        <v>0</v>
      </c>
      <c r="AG175" s="7">
        <f>I175*0.2</f>
        <v>0</v>
      </c>
      <c r="AH175" s="7">
        <f>I175*0.23</f>
        <v>0</v>
      </c>
      <c r="AI175" s="141"/>
      <c r="AJ175" s="7">
        <f>I175*0.2</f>
        <v>0</v>
      </c>
      <c r="AK175" s="141"/>
      <c r="AL175" s="141"/>
      <c r="AM175" s="141"/>
      <c r="AN175" s="141">
        <f>I175*0.12</f>
        <v>0</v>
      </c>
      <c r="AO175" s="141">
        <f>I175*0.6</f>
        <v>0</v>
      </c>
      <c r="AP175" s="141">
        <f>I175*0.9</f>
        <v>0</v>
      </c>
      <c r="AQ175" s="141">
        <f>I175*0.93</f>
        <v>0</v>
      </c>
      <c r="AR175" s="141">
        <f>I175*0.7</f>
        <v>0</v>
      </c>
      <c r="AS175" s="141">
        <f>I175*0.35</f>
        <v>0</v>
      </c>
      <c r="AT175" s="141"/>
      <c r="AU175" s="141">
        <f>I175*0.9</f>
        <v>0</v>
      </c>
      <c r="AV175" s="141">
        <f>I175*0.18</f>
        <v>0</v>
      </c>
      <c r="AW175" s="141">
        <f>I175*0.34</f>
        <v>0</v>
      </c>
      <c r="AX175" s="141">
        <f>I175*0.31</f>
        <v>0</v>
      </c>
      <c r="AY175" s="141"/>
      <c r="AZ175" s="141"/>
      <c r="BB175" s="28">
        <v>0</v>
      </c>
      <c r="BC175" s="28">
        <v>0</v>
      </c>
    </row>
    <row r="176" spans="1:55" hidden="1" outlineLevel="1" x14ac:dyDescent="0.2">
      <c r="A176" s="4"/>
      <c r="B176" s="37" t="s">
        <v>493</v>
      </c>
      <c r="C176" s="9"/>
      <c r="D176" s="116">
        <v>70496</v>
      </c>
      <c r="E176" s="160">
        <v>1</v>
      </c>
      <c r="F176" s="193"/>
      <c r="G176" s="193"/>
      <c r="H176" s="193"/>
      <c r="I176" s="90">
        <v>2033</v>
      </c>
      <c r="J176" s="98">
        <f t="shared" si="2"/>
        <v>442.12300000000005</v>
      </c>
      <c r="K176" s="104">
        <v>401.93</v>
      </c>
      <c r="L176" s="106">
        <f>I176*0.1</f>
        <v>203.3</v>
      </c>
      <c r="M176" s="106">
        <f>I176*0.2</f>
        <v>406.6</v>
      </c>
      <c r="N176" s="106">
        <f>I176*0.2</f>
        <v>406.6</v>
      </c>
      <c r="O176" s="106">
        <v>406.6</v>
      </c>
      <c r="P176" s="106">
        <f>I176*0.12</f>
        <v>243.95999999999998</v>
      </c>
      <c r="Q176" s="106">
        <f>I176*0.17</f>
        <v>345.61</v>
      </c>
      <c r="R176" s="106">
        <f>I176*0.14</f>
        <v>284.62</v>
      </c>
      <c r="S176" s="106">
        <f>I176*0.18</f>
        <v>365.94</v>
      </c>
      <c r="T176" s="106">
        <f>I176*0.14</f>
        <v>284.62</v>
      </c>
      <c r="U176" s="106">
        <f>I176*0.15</f>
        <v>304.95</v>
      </c>
      <c r="V176" s="106">
        <f>I176*0.08</f>
        <v>162.64000000000001</v>
      </c>
      <c r="W176" s="142"/>
      <c r="X176" s="106">
        <f>I176*0.16</f>
        <v>325.28000000000003</v>
      </c>
      <c r="Y176" s="106">
        <f>I176*0.1</f>
        <v>203.3</v>
      </c>
      <c r="Z176" s="106">
        <f>I176*0.08</f>
        <v>162.64000000000001</v>
      </c>
      <c r="AA176" s="106">
        <f>I176*0.11</f>
        <v>223.63</v>
      </c>
      <c r="AB176" s="142"/>
      <c r="AC176" s="7">
        <f>I176*0.22</f>
        <v>447.26</v>
      </c>
      <c r="AD176" s="7">
        <f>I176*0.3</f>
        <v>609.9</v>
      </c>
      <c r="AE176" s="148" t="s">
        <v>93</v>
      </c>
      <c r="AF176" s="7">
        <f>I176*0.245</f>
        <v>498.08499999999998</v>
      </c>
      <c r="AG176" s="7">
        <f>I176*0.2</f>
        <v>406.6</v>
      </c>
      <c r="AH176" s="7">
        <f>I176*0.23</f>
        <v>467.59000000000003</v>
      </c>
      <c r="AI176" s="142"/>
      <c r="AJ176" s="7">
        <f>I176*0.2</f>
        <v>406.6</v>
      </c>
      <c r="AK176" s="142">
        <v>1612.7945418017764</v>
      </c>
      <c r="AL176" s="142">
        <v>1707.6648089665869</v>
      </c>
      <c r="AM176" s="142">
        <v>1764.5869692654733</v>
      </c>
      <c r="AN176" s="142">
        <f>I176*0.12</f>
        <v>243.95999999999998</v>
      </c>
      <c r="AO176" s="142">
        <f>I176*0.6</f>
        <v>1219.8</v>
      </c>
      <c r="AP176" s="142">
        <f>I176*0.9</f>
        <v>1829.7</v>
      </c>
      <c r="AQ176" s="142">
        <f>I176*0.93</f>
        <v>1890.69</v>
      </c>
      <c r="AR176" s="142">
        <f>I176*0.7</f>
        <v>1423.1</v>
      </c>
      <c r="AS176" s="142">
        <f>I176*0.35</f>
        <v>711.55</v>
      </c>
      <c r="AT176" s="142">
        <v>200.84533483716339</v>
      </c>
      <c r="AU176" s="142">
        <f>I176*0.9</f>
        <v>1829.7</v>
      </c>
      <c r="AV176" s="142">
        <f>I176*0.18</f>
        <v>365.94</v>
      </c>
      <c r="AW176" s="142">
        <f>I176*0.34</f>
        <v>691.22</v>
      </c>
      <c r="AX176" s="142">
        <f>I176*0.31</f>
        <v>630.23</v>
      </c>
      <c r="AY176" s="142">
        <v>1707.6648089665869</v>
      </c>
      <c r="AZ176" s="142">
        <v>1707.6648089665869</v>
      </c>
      <c r="BB176" s="28">
        <v>162.64000000000001</v>
      </c>
      <c r="BC176" s="28">
        <v>1890.69</v>
      </c>
    </row>
    <row r="177" spans="1:55" hidden="1" outlineLevel="1" x14ac:dyDescent="0.2">
      <c r="A177" s="4"/>
      <c r="B177" s="37" t="s">
        <v>186</v>
      </c>
      <c r="C177" s="9"/>
      <c r="D177" s="114" t="s">
        <v>75</v>
      </c>
      <c r="E177" s="160">
        <v>75</v>
      </c>
      <c r="F177" s="191"/>
      <c r="G177" s="191"/>
      <c r="H177" s="191"/>
      <c r="I177" s="80">
        <v>172.5</v>
      </c>
      <c r="J177" s="98">
        <f t="shared" si="2"/>
        <v>0.13200000000000001</v>
      </c>
      <c r="K177" s="104">
        <v>0.12</v>
      </c>
      <c r="L177" s="106">
        <f>I177*0.1</f>
        <v>17.25</v>
      </c>
      <c r="M177" s="106">
        <f>I177*0.2</f>
        <v>34.5</v>
      </c>
      <c r="N177" s="106">
        <f>I177*0.2</f>
        <v>34.5</v>
      </c>
      <c r="O177" s="106">
        <v>34.5</v>
      </c>
      <c r="P177" s="106">
        <f>I177*0.12</f>
        <v>20.7</v>
      </c>
      <c r="Q177" s="106">
        <f>I177*0.17</f>
        <v>29.325000000000003</v>
      </c>
      <c r="R177" s="106">
        <f>I177*0.14</f>
        <v>24.150000000000002</v>
      </c>
      <c r="S177" s="106">
        <f>I177*0.18</f>
        <v>31.049999999999997</v>
      </c>
      <c r="T177" s="106">
        <f>I177*0.14</f>
        <v>24.150000000000002</v>
      </c>
      <c r="U177" s="106">
        <f>I177*0.15</f>
        <v>25.875</v>
      </c>
      <c r="V177" s="106">
        <f>I177*0.08</f>
        <v>13.8</v>
      </c>
      <c r="W177" s="142"/>
      <c r="X177" s="106">
        <f>I177*0.16</f>
        <v>27.6</v>
      </c>
      <c r="Y177" s="106">
        <f>I177*0.1</f>
        <v>17.25</v>
      </c>
      <c r="Z177" s="106">
        <f>I177*0.08</f>
        <v>13.8</v>
      </c>
      <c r="AA177" s="106">
        <f>I177*0.11</f>
        <v>18.975000000000001</v>
      </c>
      <c r="AB177" s="142"/>
      <c r="AC177" s="7">
        <f>I177*0.22</f>
        <v>37.950000000000003</v>
      </c>
      <c r="AD177" s="7">
        <f>I177*0.3</f>
        <v>51.75</v>
      </c>
      <c r="AE177" s="148" t="s">
        <v>93</v>
      </c>
      <c r="AF177" s="7">
        <f>I177*0.245</f>
        <v>42.262499999999996</v>
      </c>
      <c r="AG177" s="7">
        <f>I177*0.2</f>
        <v>34.5</v>
      </c>
      <c r="AH177" s="7">
        <f>I177*0.23</f>
        <v>39.675000000000004</v>
      </c>
      <c r="AI177" s="142"/>
      <c r="AJ177" s="7">
        <f>I177*0.2</f>
        <v>34.5</v>
      </c>
      <c r="AK177" s="142">
        <v>35.0625</v>
      </c>
      <c r="AL177" s="142">
        <v>37.125</v>
      </c>
      <c r="AM177" s="142">
        <v>38.362499999999997</v>
      </c>
      <c r="AN177" s="142">
        <f>I177*0.12</f>
        <v>20.7</v>
      </c>
      <c r="AO177" s="142">
        <f>I177*0.6</f>
        <v>103.5</v>
      </c>
      <c r="AP177" s="142">
        <f>I177*0.9</f>
        <v>155.25</v>
      </c>
      <c r="AQ177" s="142">
        <f>I177*0.93</f>
        <v>160.42500000000001</v>
      </c>
      <c r="AR177" s="142">
        <f>I177*0.7</f>
        <v>120.74999999999999</v>
      </c>
      <c r="AS177" s="142">
        <f>I177*0.35</f>
        <v>60.374999999999993</v>
      </c>
      <c r="AT177" s="142">
        <v>0</v>
      </c>
      <c r="AU177" s="142">
        <f>I177*0.9</f>
        <v>155.25</v>
      </c>
      <c r="AV177" s="142">
        <f>I177*0.18</f>
        <v>31.049999999999997</v>
      </c>
      <c r="AW177" s="142">
        <f>I177*0.34</f>
        <v>58.650000000000006</v>
      </c>
      <c r="AX177" s="142">
        <f>I177*0.31</f>
        <v>53.475000000000001</v>
      </c>
      <c r="AY177" s="142">
        <v>37.125</v>
      </c>
      <c r="AZ177" s="142">
        <v>37.125</v>
      </c>
      <c r="BB177" s="28">
        <v>0.12</v>
      </c>
      <c r="BC177" s="28">
        <v>160.42500000000001</v>
      </c>
    </row>
    <row r="178" spans="1:55" ht="15.75" collapsed="1" thickBot="1" x14ac:dyDescent="0.3">
      <c r="A178" s="17">
        <v>40472565</v>
      </c>
      <c r="B178" s="38" t="s">
        <v>493</v>
      </c>
      <c r="C178" s="39">
        <v>351</v>
      </c>
      <c r="D178" s="113">
        <v>70496</v>
      </c>
      <c r="E178" s="161" t="s">
        <v>5630</v>
      </c>
      <c r="F178" s="190"/>
      <c r="G178" s="190"/>
      <c r="H178" s="190"/>
      <c r="I178" s="89">
        <v>2205.5</v>
      </c>
      <c r="J178" s="98">
        <f t="shared" si="2"/>
        <v>442.12300000000005</v>
      </c>
      <c r="K178" s="100">
        <v>401.93</v>
      </c>
      <c r="L178" s="106">
        <f>I178*0.1</f>
        <v>220.55</v>
      </c>
      <c r="M178" s="106">
        <f>I178*0.2</f>
        <v>441.1</v>
      </c>
      <c r="N178" s="106">
        <f>I178*0.2</f>
        <v>441.1</v>
      </c>
      <c r="O178" s="106">
        <v>441.1</v>
      </c>
      <c r="P178" s="106">
        <f>I178*0.12</f>
        <v>264.65999999999997</v>
      </c>
      <c r="Q178" s="106">
        <f>I178*0.17</f>
        <v>374.935</v>
      </c>
      <c r="R178" s="106">
        <f>I178*0.14</f>
        <v>308.77000000000004</v>
      </c>
      <c r="S178" s="106">
        <f>I178*0.18</f>
        <v>396.99</v>
      </c>
      <c r="T178" s="106">
        <f>I178*0.14</f>
        <v>308.77000000000004</v>
      </c>
      <c r="U178" s="106">
        <f>I178*0.15</f>
        <v>330.82499999999999</v>
      </c>
      <c r="V178" s="106">
        <f>I178*0.08</f>
        <v>176.44</v>
      </c>
      <c r="W178" s="139"/>
      <c r="X178" s="106">
        <f>I178*0.16</f>
        <v>352.88</v>
      </c>
      <c r="Y178" s="106">
        <f>I178*0.1</f>
        <v>220.55</v>
      </c>
      <c r="Z178" s="106">
        <f>I178*0.08</f>
        <v>176.44</v>
      </c>
      <c r="AA178" s="106">
        <f>I178*0.11</f>
        <v>242.60499999999999</v>
      </c>
      <c r="AB178" s="139"/>
      <c r="AC178" s="7">
        <f>I178*0.22</f>
        <v>485.21</v>
      </c>
      <c r="AD178" s="7">
        <f>I178*0.3</f>
        <v>661.65</v>
      </c>
      <c r="AE178" s="148" t="s">
        <v>93</v>
      </c>
      <c r="AF178" s="7">
        <f>I178*0.245</f>
        <v>540.34749999999997</v>
      </c>
      <c r="AG178" s="7">
        <f>I178*0.2</f>
        <v>441.1</v>
      </c>
      <c r="AH178" s="7">
        <f>I178*0.23</f>
        <v>507.26500000000004</v>
      </c>
      <c r="AI178" s="139"/>
      <c r="AJ178" s="7">
        <f>I178*0.2</f>
        <v>441.1</v>
      </c>
      <c r="AK178" s="139">
        <v>1647.6085316689334</v>
      </c>
      <c r="AL178" s="139">
        <v>1744.5266805906356</v>
      </c>
      <c r="AM178" s="139">
        <v>1802.6775699436564</v>
      </c>
      <c r="AN178" s="139">
        <f>I178*0.12</f>
        <v>264.65999999999997</v>
      </c>
      <c r="AO178" s="139">
        <f>I178*0.6</f>
        <v>1323.3</v>
      </c>
      <c r="AP178" s="139">
        <f>I178*0.9</f>
        <v>1984.95</v>
      </c>
      <c r="AQ178" s="139">
        <f>I178*0.93</f>
        <v>2051.1150000000002</v>
      </c>
      <c r="AR178" s="139">
        <f>I178*0.7</f>
        <v>1543.85</v>
      </c>
      <c r="AS178" s="139">
        <f>I178*0.35</f>
        <v>771.92499999999995</v>
      </c>
      <c r="AT178" s="139">
        <v>201.873804435316</v>
      </c>
      <c r="AU178" s="139">
        <f>I178*0.9</f>
        <v>1984.95</v>
      </c>
      <c r="AV178" s="139">
        <f>I178*0.18</f>
        <v>396.99</v>
      </c>
      <c r="AW178" s="139">
        <f>I178*0.34</f>
        <v>749.87</v>
      </c>
      <c r="AX178" s="139">
        <f>I178*0.31</f>
        <v>683.70500000000004</v>
      </c>
      <c r="AY178" s="139">
        <v>1744.5266805906356</v>
      </c>
      <c r="AZ178" s="139">
        <v>1744.5266805906356</v>
      </c>
      <c r="BB178" s="28">
        <v>176.44</v>
      </c>
      <c r="BC178" s="28">
        <v>2051.1150000000002</v>
      </c>
    </row>
    <row r="179" spans="1:55" hidden="1" outlineLevel="1" x14ac:dyDescent="0.2">
      <c r="A179"/>
      <c r="B179" s="41" t="s">
        <v>661</v>
      </c>
      <c r="C179" s="32"/>
      <c r="D179" s="111" t="s">
        <v>109</v>
      </c>
      <c r="E179" s="159" t="s">
        <v>5629</v>
      </c>
      <c r="F179" s="188"/>
      <c r="G179" s="188"/>
      <c r="H179" s="188"/>
      <c r="I179" s="87"/>
      <c r="J179" s="98">
        <f t="shared" si="2"/>
        <v>0</v>
      </c>
      <c r="K179" s="7"/>
      <c r="L179" s="106">
        <f>I179*0.1</f>
        <v>0</v>
      </c>
      <c r="M179" s="106">
        <f>I179*0.2</f>
        <v>0</v>
      </c>
      <c r="N179" s="106">
        <f>I179*0.2</f>
        <v>0</v>
      </c>
      <c r="O179" s="106">
        <v>0</v>
      </c>
      <c r="P179" s="106">
        <f>I179*0.12</f>
        <v>0</v>
      </c>
      <c r="Q179" s="106">
        <f>I179*0.17</f>
        <v>0</v>
      </c>
      <c r="R179" s="106">
        <f>I179*0.14</f>
        <v>0</v>
      </c>
      <c r="S179" s="106">
        <f>I179*0.18</f>
        <v>0</v>
      </c>
      <c r="T179" s="106">
        <f>I179*0.14</f>
        <v>0</v>
      </c>
      <c r="U179" s="106">
        <f>I179*0.15</f>
        <v>0</v>
      </c>
      <c r="V179" s="106">
        <f>I179*0.08</f>
        <v>0</v>
      </c>
      <c r="W179" s="141"/>
      <c r="X179" s="106">
        <f>I179*0.16</f>
        <v>0</v>
      </c>
      <c r="Y179" s="106">
        <f>I179*0.1</f>
        <v>0</v>
      </c>
      <c r="Z179" s="106">
        <f>I179*0.08</f>
        <v>0</v>
      </c>
      <c r="AA179" s="106">
        <f>I179*0.11</f>
        <v>0</v>
      </c>
      <c r="AB179" s="141"/>
      <c r="AC179" s="7">
        <f>I179*0.22</f>
        <v>0</v>
      </c>
      <c r="AD179" s="7">
        <f>I179*0.3</f>
        <v>0</v>
      </c>
      <c r="AE179" s="148" t="s">
        <v>93</v>
      </c>
      <c r="AF179" s="7">
        <f>I179*0.245</f>
        <v>0</v>
      </c>
      <c r="AG179" s="7">
        <f>I179*0.2</f>
        <v>0</v>
      </c>
      <c r="AH179" s="7">
        <f>I179*0.23</f>
        <v>0</v>
      </c>
      <c r="AI179" s="141"/>
      <c r="AJ179" s="7">
        <f>I179*0.2</f>
        <v>0</v>
      </c>
      <c r="AK179" s="141"/>
      <c r="AL179" s="141"/>
      <c r="AM179" s="141"/>
      <c r="AN179" s="141">
        <f>I179*0.12</f>
        <v>0</v>
      </c>
      <c r="AO179" s="141">
        <f>I179*0.6</f>
        <v>0</v>
      </c>
      <c r="AP179" s="141">
        <f>I179*0.9</f>
        <v>0</v>
      </c>
      <c r="AQ179" s="141">
        <f>I179*0.93</f>
        <v>0</v>
      </c>
      <c r="AR179" s="141">
        <f>I179*0.7</f>
        <v>0</v>
      </c>
      <c r="AS179" s="141">
        <f>I179*0.35</f>
        <v>0</v>
      </c>
      <c r="AT179" s="141"/>
      <c r="AU179" s="141">
        <f>I179*0.9</f>
        <v>0</v>
      </c>
      <c r="AV179" s="141">
        <f>I179*0.18</f>
        <v>0</v>
      </c>
      <c r="AW179" s="141">
        <f>I179*0.34</f>
        <v>0</v>
      </c>
      <c r="AX179" s="141">
        <f>I179*0.31</f>
        <v>0</v>
      </c>
      <c r="AY179" s="141"/>
      <c r="AZ179" s="141"/>
      <c r="BB179" s="28">
        <v>0</v>
      </c>
      <c r="BC179" s="28">
        <v>0</v>
      </c>
    </row>
    <row r="180" spans="1:55" hidden="1" outlineLevel="1" x14ac:dyDescent="0.2">
      <c r="A180"/>
      <c r="B180" s="37" t="s">
        <v>186</v>
      </c>
      <c r="C180" s="9"/>
      <c r="D180" s="114" t="s">
        <v>75</v>
      </c>
      <c r="E180" s="160">
        <v>75</v>
      </c>
      <c r="F180" s="191"/>
      <c r="G180" s="191"/>
      <c r="H180" s="191"/>
      <c r="I180" s="80">
        <v>172.5</v>
      </c>
      <c r="J180" s="98">
        <f t="shared" si="2"/>
        <v>0.13200000000000001</v>
      </c>
      <c r="K180" s="104">
        <v>0.12</v>
      </c>
      <c r="L180" s="106">
        <f>I180*0.1</f>
        <v>17.25</v>
      </c>
      <c r="M180" s="106">
        <f>I180*0.2</f>
        <v>34.5</v>
      </c>
      <c r="N180" s="106">
        <f>I180*0.2</f>
        <v>34.5</v>
      </c>
      <c r="O180" s="106">
        <v>34.5</v>
      </c>
      <c r="P180" s="106">
        <f>I180*0.12</f>
        <v>20.7</v>
      </c>
      <c r="Q180" s="106">
        <f>I180*0.17</f>
        <v>29.325000000000003</v>
      </c>
      <c r="R180" s="106">
        <f>I180*0.14</f>
        <v>24.150000000000002</v>
      </c>
      <c r="S180" s="106">
        <f>I180*0.18</f>
        <v>31.049999999999997</v>
      </c>
      <c r="T180" s="106">
        <f>I180*0.14</f>
        <v>24.150000000000002</v>
      </c>
      <c r="U180" s="106">
        <f>I180*0.15</f>
        <v>25.875</v>
      </c>
      <c r="V180" s="106">
        <f>I180*0.08</f>
        <v>13.8</v>
      </c>
      <c r="W180" s="142"/>
      <c r="X180" s="106">
        <f>I180*0.16</f>
        <v>27.6</v>
      </c>
      <c r="Y180" s="106">
        <f>I180*0.1</f>
        <v>17.25</v>
      </c>
      <c r="Z180" s="106">
        <f>I180*0.08</f>
        <v>13.8</v>
      </c>
      <c r="AA180" s="106">
        <f>I180*0.11</f>
        <v>18.975000000000001</v>
      </c>
      <c r="AB180" s="142"/>
      <c r="AC180" s="7">
        <f>I180*0.22</f>
        <v>37.950000000000003</v>
      </c>
      <c r="AD180" s="7">
        <f>I180*0.3</f>
        <v>51.75</v>
      </c>
      <c r="AE180" s="148" t="s">
        <v>93</v>
      </c>
      <c r="AF180" s="7">
        <f>I180*0.245</f>
        <v>42.262499999999996</v>
      </c>
      <c r="AG180" s="7">
        <f>I180*0.2</f>
        <v>34.5</v>
      </c>
      <c r="AH180" s="7">
        <f>I180*0.23</f>
        <v>39.675000000000004</v>
      </c>
      <c r="AI180" s="142"/>
      <c r="AJ180" s="7">
        <f>I180*0.2</f>
        <v>34.5</v>
      </c>
      <c r="AK180" s="142">
        <v>35.0625</v>
      </c>
      <c r="AL180" s="142">
        <v>37.125</v>
      </c>
      <c r="AM180" s="142">
        <v>38.362499999999997</v>
      </c>
      <c r="AN180" s="142">
        <f>I180*0.12</f>
        <v>20.7</v>
      </c>
      <c r="AO180" s="142">
        <f>I180*0.6</f>
        <v>103.5</v>
      </c>
      <c r="AP180" s="142">
        <f>I180*0.9</f>
        <v>155.25</v>
      </c>
      <c r="AQ180" s="142">
        <f>I180*0.93</f>
        <v>160.42500000000001</v>
      </c>
      <c r="AR180" s="142">
        <f>I180*0.7</f>
        <v>120.74999999999999</v>
      </c>
      <c r="AS180" s="142">
        <f>I180*0.35</f>
        <v>60.374999999999993</v>
      </c>
      <c r="AT180" s="142">
        <v>0</v>
      </c>
      <c r="AU180" s="142">
        <f>I180*0.9</f>
        <v>155.25</v>
      </c>
      <c r="AV180" s="142">
        <f>I180*0.18</f>
        <v>31.049999999999997</v>
      </c>
      <c r="AW180" s="142">
        <f>I180*0.34</f>
        <v>58.650000000000006</v>
      </c>
      <c r="AX180" s="142">
        <f>I180*0.31</f>
        <v>53.475000000000001</v>
      </c>
      <c r="AY180" s="142">
        <v>37.125</v>
      </c>
      <c r="AZ180" s="142">
        <v>37.125</v>
      </c>
      <c r="BB180" s="28">
        <v>0.12</v>
      </c>
      <c r="BC180" s="28">
        <v>160.42500000000001</v>
      </c>
    </row>
    <row r="181" spans="1:55" hidden="1" outlineLevel="1" x14ac:dyDescent="0.2">
      <c r="A181"/>
      <c r="B181" s="37" t="s">
        <v>566</v>
      </c>
      <c r="C181" s="9"/>
      <c r="D181" s="114">
        <v>70487</v>
      </c>
      <c r="E181" s="160">
        <v>1</v>
      </c>
      <c r="F181" s="191"/>
      <c r="G181" s="191"/>
      <c r="H181" s="191"/>
      <c r="I181" s="80">
        <v>2292</v>
      </c>
      <c r="J181" s="98">
        <f t="shared" si="2"/>
        <v>243.22100000000003</v>
      </c>
      <c r="K181" s="104">
        <v>221.11</v>
      </c>
      <c r="L181" s="106">
        <f>I181*0.1</f>
        <v>229.20000000000002</v>
      </c>
      <c r="M181" s="106">
        <f>I181*0.2</f>
        <v>458.40000000000003</v>
      </c>
      <c r="N181" s="106">
        <f>I181*0.2</f>
        <v>458.40000000000003</v>
      </c>
      <c r="O181" s="106">
        <v>458.40000000000003</v>
      </c>
      <c r="P181" s="106">
        <f>I181*0.12</f>
        <v>275.03999999999996</v>
      </c>
      <c r="Q181" s="106">
        <f>I181*0.17</f>
        <v>389.64000000000004</v>
      </c>
      <c r="R181" s="106">
        <f>I181*0.14</f>
        <v>320.88000000000005</v>
      </c>
      <c r="S181" s="106">
        <f>I181*0.18</f>
        <v>412.56</v>
      </c>
      <c r="T181" s="106">
        <f>I181*0.14</f>
        <v>320.88000000000005</v>
      </c>
      <c r="U181" s="106">
        <f>I181*0.15</f>
        <v>343.8</v>
      </c>
      <c r="V181" s="106">
        <f>I181*0.08</f>
        <v>183.36</v>
      </c>
      <c r="W181" s="142"/>
      <c r="X181" s="106">
        <f>I181*0.16</f>
        <v>366.72</v>
      </c>
      <c r="Y181" s="106">
        <f>I181*0.1</f>
        <v>229.20000000000002</v>
      </c>
      <c r="Z181" s="106">
        <f>I181*0.08</f>
        <v>183.36</v>
      </c>
      <c r="AA181" s="106">
        <f>I181*0.11</f>
        <v>252.12</v>
      </c>
      <c r="AB181" s="142"/>
      <c r="AC181" s="7">
        <f>I181*0.22</f>
        <v>504.24</v>
      </c>
      <c r="AD181" s="7">
        <f>I181*0.3</f>
        <v>687.6</v>
      </c>
      <c r="AE181" s="148" t="s">
        <v>93</v>
      </c>
      <c r="AF181" s="7">
        <f>I181*0.245</f>
        <v>561.54</v>
      </c>
      <c r="AG181" s="7">
        <f>I181*0.2</f>
        <v>458.40000000000003</v>
      </c>
      <c r="AH181" s="7">
        <f>I181*0.23</f>
        <v>527.16</v>
      </c>
      <c r="AI181" s="142"/>
      <c r="AJ181" s="7">
        <f>I181*0.2</f>
        <v>458.40000000000003</v>
      </c>
      <c r="AK181" s="142">
        <v>2301.2364489375</v>
      </c>
      <c r="AL181" s="142">
        <v>2436.6032988749998</v>
      </c>
      <c r="AM181" s="142">
        <v>2517.8234088374998</v>
      </c>
      <c r="AN181" s="142">
        <f>I181*0.12</f>
        <v>275.03999999999996</v>
      </c>
      <c r="AO181" s="142">
        <f>I181*0.6</f>
        <v>1375.2</v>
      </c>
      <c r="AP181" s="142">
        <f>I181*0.9</f>
        <v>2062.8000000000002</v>
      </c>
      <c r="AQ181" s="142">
        <f>I181*0.93</f>
        <v>2131.56</v>
      </c>
      <c r="AR181" s="142">
        <f>I181*0.7</f>
        <v>1604.3999999999999</v>
      </c>
      <c r="AS181" s="142">
        <f>I181*0.35</f>
        <v>802.19999999999993</v>
      </c>
      <c r="AT181" s="142">
        <v>200.8292175</v>
      </c>
      <c r="AU181" s="142">
        <f>I181*0.9</f>
        <v>2062.8000000000002</v>
      </c>
      <c r="AV181" s="142">
        <f>I181*0.18</f>
        <v>412.56</v>
      </c>
      <c r="AW181" s="142">
        <f>I181*0.34</f>
        <v>779.28000000000009</v>
      </c>
      <c r="AX181" s="142">
        <f>I181*0.31</f>
        <v>710.52</v>
      </c>
      <c r="AY181" s="142">
        <v>2436.6032988749998</v>
      </c>
      <c r="AZ181" s="142">
        <v>2436.6032988749998</v>
      </c>
      <c r="BB181" s="28">
        <v>183.36</v>
      </c>
      <c r="BC181" s="28">
        <v>2517.8234088374998</v>
      </c>
    </row>
    <row r="182" spans="1:55" ht="15.75" collapsed="1" thickBot="1" x14ac:dyDescent="0.3">
      <c r="A182" s="10">
        <v>45704871</v>
      </c>
      <c r="B182" s="38" t="s">
        <v>565</v>
      </c>
      <c r="C182" s="39">
        <v>351</v>
      </c>
      <c r="D182" s="113">
        <v>70487</v>
      </c>
      <c r="E182" s="161" t="s">
        <v>5630</v>
      </c>
      <c r="F182" s="190"/>
      <c r="G182" s="190"/>
      <c r="H182" s="190"/>
      <c r="I182" s="89">
        <v>2464.5</v>
      </c>
      <c r="J182" s="98">
        <f t="shared" si="2"/>
        <v>243.22100000000003</v>
      </c>
      <c r="K182" s="100">
        <v>221.11</v>
      </c>
      <c r="L182" s="106">
        <f>I182*0.1</f>
        <v>246.45000000000002</v>
      </c>
      <c r="M182" s="106">
        <f>I182*0.2</f>
        <v>492.90000000000003</v>
      </c>
      <c r="N182" s="106">
        <f>I182*0.2</f>
        <v>492.90000000000003</v>
      </c>
      <c r="O182" s="106">
        <v>492.90000000000003</v>
      </c>
      <c r="P182" s="106">
        <f>I182*0.12</f>
        <v>295.74</v>
      </c>
      <c r="Q182" s="106">
        <f>I182*0.17</f>
        <v>418.96500000000003</v>
      </c>
      <c r="R182" s="106">
        <f>I182*0.14</f>
        <v>345.03000000000003</v>
      </c>
      <c r="S182" s="106">
        <f>I182*0.18</f>
        <v>443.60999999999996</v>
      </c>
      <c r="T182" s="106">
        <f>I182*0.14</f>
        <v>345.03000000000003</v>
      </c>
      <c r="U182" s="106">
        <f>I182*0.15</f>
        <v>369.67500000000001</v>
      </c>
      <c r="V182" s="106">
        <f>I182*0.08</f>
        <v>197.16</v>
      </c>
      <c r="W182" s="139"/>
      <c r="X182" s="106">
        <f>I182*0.16</f>
        <v>394.32</v>
      </c>
      <c r="Y182" s="106">
        <f>I182*0.1</f>
        <v>246.45000000000002</v>
      </c>
      <c r="Z182" s="106">
        <f>I182*0.08</f>
        <v>197.16</v>
      </c>
      <c r="AA182" s="106">
        <f>I182*0.11</f>
        <v>271.09500000000003</v>
      </c>
      <c r="AB182" s="139"/>
      <c r="AC182" s="7">
        <f>I182*0.22</f>
        <v>542.19000000000005</v>
      </c>
      <c r="AD182" s="7">
        <f>I182*0.3</f>
        <v>739.35</v>
      </c>
      <c r="AE182" s="148" t="s">
        <v>93</v>
      </c>
      <c r="AF182" s="7">
        <f>I182*0.245</f>
        <v>603.80250000000001</v>
      </c>
      <c r="AG182" s="7">
        <f>I182*0.2</f>
        <v>492.90000000000003</v>
      </c>
      <c r="AH182" s="7">
        <f>I182*0.23</f>
        <v>566.83500000000004</v>
      </c>
      <c r="AI182" s="139"/>
      <c r="AJ182" s="7">
        <f>I182*0.2</f>
        <v>492.90000000000003</v>
      </c>
      <c r="AK182" s="139">
        <v>2338.2445085543832</v>
      </c>
      <c r="AL182" s="139">
        <v>2475.788303175229</v>
      </c>
      <c r="AM182" s="139">
        <v>2558.3145799477365</v>
      </c>
      <c r="AN182" s="139">
        <f>I182*0.12</f>
        <v>295.74</v>
      </c>
      <c r="AO182" s="139">
        <f>I182*0.6</f>
        <v>1478.7</v>
      </c>
      <c r="AP182" s="139">
        <f>I182*0.9</f>
        <v>2218.0500000000002</v>
      </c>
      <c r="AQ182" s="139">
        <f>I182*0.93</f>
        <v>2291.9850000000001</v>
      </c>
      <c r="AR182" s="139">
        <f>I182*0.7</f>
        <v>1725.1499999999999</v>
      </c>
      <c r="AS182" s="139">
        <f>I182*0.35</f>
        <v>862.57499999999993</v>
      </c>
      <c r="AT182" s="139">
        <v>201.74292969135195</v>
      </c>
      <c r="AU182" s="139">
        <f>I182*0.9</f>
        <v>2218.0500000000002</v>
      </c>
      <c r="AV182" s="139">
        <f>I182*0.18</f>
        <v>443.60999999999996</v>
      </c>
      <c r="AW182" s="139">
        <f>I182*0.34</f>
        <v>837.93000000000006</v>
      </c>
      <c r="AX182" s="139">
        <f>I182*0.31</f>
        <v>763.995</v>
      </c>
      <c r="AY182" s="139">
        <v>2475.788303175229</v>
      </c>
      <c r="AZ182" s="139">
        <v>2475.788303175229</v>
      </c>
      <c r="BB182" s="28">
        <v>197.16</v>
      </c>
      <c r="BC182" s="28">
        <v>2558.3145799477365</v>
      </c>
    </row>
    <row r="183" spans="1:55" ht="15" collapsed="1" x14ac:dyDescent="0.25">
      <c r="A183" s="4">
        <v>45704863</v>
      </c>
      <c r="B183" s="3" t="s">
        <v>492</v>
      </c>
      <c r="C183" s="3">
        <v>351</v>
      </c>
      <c r="D183" s="109">
        <v>70486</v>
      </c>
      <c r="E183" s="138"/>
      <c r="F183" s="187"/>
      <c r="G183" s="187"/>
      <c r="H183" s="187"/>
      <c r="I183" s="85">
        <v>1994</v>
      </c>
      <c r="J183" s="98">
        <f t="shared" si="2"/>
        <v>204.06100000000001</v>
      </c>
      <c r="K183" s="98">
        <v>185.51</v>
      </c>
      <c r="L183" s="106">
        <f>I183*0.1</f>
        <v>199.4</v>
      </c>
      <c r="M183" s="106">
        <f>I183*0.2</f>
        <v>398.8</v>
      </c>
      <c r="N183" s="106">
        <f>I183*0.2</f>
        <v>398.8</v>
      </c>
      <c r="O183" s="106">
        <v>0</v>
      </c>
      <c r="P183" s="106">
        <f>I183*0.12</f>
        <v>239.28</v>
      </c>
      <c r="Q183" s="106">
        <f>I183*0.17</f>
        <v>338.98</v>
      </c>
      <c r="R183" s="106">
        <f>I183*0.14</f>
        <v>279.16000000000003</v>
      </c>
      <c r="S183" s="106">
        <f>I183*0.18</f>
        <v>358.91999999999996</v>
      </c>
      <c r="T183" s="106">
        <f>I183*0.14</f>
        <v>279.16000000000003</v>
      </c>
      <c r="U183" s="106">
        <f>I183*0.15</f>
        <v>299.09999999999997</v>
      </c>
      <c r="V183" s="106">
        <f>I183*0.08</f>
        <v>159.52000000000001</v>
      </c>
      <c r="X183" s="106">
        <f>I183*0.16</f>
        <v>319.04000000000002</v>
      </c>
      <c r="Y183" s="106">
        <f>I183*0.1</f>
        <v>199.4</v>
      </c>
      <c r="Z183" s="106">
        <f>I183*0.08</f>
        <v>159.52000000000001</v>
      </c>
      <c r="AA183" s="106">
        <f>I183*0.11</f>
        <v>219.34</v>
      </c>
      <c r="AC183" s="7">
        <f>I183*0.22</f>
        <v>438.68</v>
      </c>
      <c r="AD183" s="7">
        <f>I183*0.3</f>
        <v>598.19999999999993</v>
      </c>
      <c r="AE183" s="148" t="s">
        <v>93</v>
      </c>
      <c r="AF183" s="7">
        <f>I183*0.245</f>
        <v>488.53</v>
      </c>
      <c r="AG183" s="7">
        <f>I183*0.2</f>
        <v>398.8</v>
      </c>
      <c r="AH183" s="7">
        <f>I183*0.23</f>
        <v>458.62</v>
      </c>
      <c r="AJ183" s="7">
        <f>I183*0.2</f>
        <v>398.8</v>
      </c>
      <c r="AK183" s="138">
        <v>0</v>
      </c>
      <c r="AL183" s="138">
        <v>0</v>
      </c>
      <c r="AM183" s="138">
        <v>0</v>
      </c>
      <c r="AN183" s="138">
        <f>I183*0.12</f>
        <v>239.28</v>
      </c>
      <c r="AO183" s="138">
        <f>I183*0.6</f>
        <v>1196.3999999999999</v>
      </c>
      <c r="AP183" s="138">
        <f>I183*0.9</f>
        <v>1794.6000000000001</v>
      </c>
      <c r="AQ183" s="138">
        <f>I183*0.93</f>
        <v>1854.42</v>
      </c>
      <c r="AR183" s="138">
        <f>I183*0.7</f>
        <v>1395.8</v>
      </c>
      <c r="AS183" s="138">
        <f>I183*0.35</f>
        <v>697.9</v>
      </c>
      <c r="AT183" s="138">
        <v>0</v>
      </c>
      <c r="AU183" s="138">
        <f>I183*0.9</f>
        <v>1794.6000000000001</v>
      </c>
      <c r="AV183" s="138">
        <f>I183*0.18</f>
        <v>358.91999999999996</v>
      </c>
      <c r="AW183" s="138">
        <f>I183*0.34</f>
        <v>677.96</v>
      </c>
      <c r="AX183" s="138">
        <f>I183*0.31</f>
        <v>618.14</v>
      </c>
      <c r="AY183" s="138">
        <v>0</v>
      </c>
      <c r="AZ183" s="138">
        <v>0</v>
      </c>
      <c r="BB183" s="28">
        <v>0</v>
      </c>
      <c r="BC183" s="28">
        <v>1854.42</v>
      </c>
    </row>
    <row r="184" spans="1:55" hidden="1" outlineLevel="1" x14ac:dyDescent="0.2">
      <c r="A184"/>
      <c r="B184" s="41" t="s">
        <v>661</v>
      </c>
      <c r="C184" s="32"/>
      <c r="D184" s="111" t="s">
        <v>109</v>
      </c>
      <c r="E184" s="159" t="s">
        <v>5629</v>
      </c>
      <c r="F184" s="188"/>
      <c r="G184" s="188"/>
      <c r="H184" s="188"/>
      <c r="I184" s="87"/>
      <c r="J184" s="98">
        <f t="shared" si="2"/>
        <v>0</v>
      </c>
      <c r="K184" s="7"/>
      <c r="L184" s="106">
        <f>I184*0.1</f>
        <v>0</v>
      </c>
      <c r="M184" s="106">
        <f>I184*0.2</f>
        <v>0</v>
      </c>
      <c r="N184" s="106">
        <f>I184*0.2</f>
        <v>0</v>
      </c>
      <c r="O184" s="106">
        <v>0</v>
      </c>
      <c r="P184" s="106">
        <f>I184*0.12</f>
        <v>0</v>
      </c>
      <c r="Q184" s="106">
        <f>I184*0.17</f>
        <v>0</v>
      </c>
      <c r="R184" s="106">
        <f>I184*0.14</f>
        <v>0</v>
      </c>
      <c r="S184" s="106">
        <f>I184*0.18</f>
        <v>0</v>
      </c>
      <c r="T184" s="106">
        <f>I184*0.14</f>
        <v>0</v>
      </c>
      <c r="U184" s="106">
        <f>I184*0.15</f>
        <v>0</v>
      </c>
      <c r="V184" s="106">
        <f>I184*0.08</f>
        <v>0</v>
      </c>
      <c r="W184" s="141"/>
      <c r="X184" s="106">
        <f>I184*0.16</f>
        <v>0</v>
      </c>
      <c r="Y184" s="106">
        <f>I184*0.1</f>
        <v>0</v>
      </c>
      <c r="Z184" s="106">
        <f>I184*0.08</f>
        <v>0</v>
      </c>
      <c r="AA184" s="106">
        <f>I184*0.11</f>
        <v>0</v>
      </c>
      <c r="AB184" s="141"/>
      <c r="AC184" s="7">
        <f>I184*0.22</f>
        <v>0</v>
      </c>
      <c r="AD184" s="7">
        <f>I184*0.3</f>
        <v>0</v>
      </c>
      <c r="AE184" s="148" t="s">
        <v>93</v>
      </c>
      <c r="AF184" s="7">
        <f>I184*0.245</f>
        <v>0</v>
      </c>
      <c r="AG184" s="7">
        <f>I184*0.2</f>
        <v>0</v>
      </c>
      <c r="AH184" s="7">
        <f>I184*0.23</f>
        <v>0</v>
      </c>
      <c r="AI184" s="141"/>
      <c r="AJ184" s="7">
        <f>I184*0.2</f>
        <v>0</v>
      </c>
      <c r="AK184" s="141"/>
      <c r="AL184" s="141"/>
      <c r="AM184" s="141"/>
      <c r="AN184" s="141">
        <f>I184*0.12</f>
        <v>0</v>
      </c>
      <c r="AO184" s="141">
        <f>I184*0.6</f>
        <v>0</v>
      </c>
      <c r="AP184" s="141">
        <f>I184*0.9</f>
        <v>0</v>
      </c>
      <c r="AQ184" s="141">
        <f>I184*0.93</f>
        <v>0</v>
      </c>
      <c r="AR184" s="141">
        <f>I184*0.7</f>
        <v>0</v>
      </c>
      <c r="AS184" s="141">
        <f>I184*0.35</f>
        <v>0</v>
      </c>
      <c r="AT184" s="141"/>
      <c r="AU184" s="141">
        <f>I184*0.9</f>
        <v>0</v>
      </c>
      <c r="AV184" s="141">
        <f>I184*0.18</f>
        <v>0</v>
      </c>
      <c r="AW184" s="141">
        <f>I184*0.34</f>
        <v>0</v>
      </c>
      <c r="AX184" s="141">
        <f>I184*0.31</f>
        <v>0</v>
      </c>
      <c r="AY184" s="141"/>
      <c r="AZ184" s="141"/>
      <c r="BB184" s="28">
        <v>0</v>
      </c>
      <c r="BC184" s="28">
        <v>0</v>
      </c>
    </row>
    <row r="185" spans="1:55" hidden="1" outlineLevel="1" x14ac:dyDescent="0.2">
      <c r="A185"/>
      <c r="B185" s="37" t="s">
        <v>186</v>
      </c>
      <c r="C185" s="9"/>
      <c r="D185" s="114" t="s">
        <v>75</v>
      </c>
      <c r="E185" s="162">
        <v>75</v>
      </c>
      <c r="F185" s="191"/>
      <c r="G185" s="191"/>
      <c r="H185" s="191"/>
      <c r="I185" s="80">
        <v>172.5</v>
      </c>
      <c r="J185" s="98">
        <f t="shared" si="2"/>
        <v>0.13200000000000001</v>
      </c>
      <c r="K185" s="102">
        <v>0.12</v>
      </c>
      <c r="L185" s="106">
        <f>I185*0.1</f>
        <v>17.25</v>
      </c>
      <c r="M185" s="106">
        <f>I185*0.2</f>
        <v>34.5</v>
      </c>
      <c r="N185" s="106">
        <f>I185*0.2</f>
        <v>34.5</v>
      </c>
      <c r="O185" s="106">
        <v>34.5</v>
      </c>
      <c r="P185" s="106">
        <f>I185*0.12</f>
        <v>20.7</v>
      </c>
      <c r="Q185" s="106">
        <f>I185*0.17</f>
        <v>29.325000000000003</v>
      </c>
      <c r="R185" s="106">
        <f>I185*0.14</f>
        <v>24.150000000000002</v>
      </c>
      <c r="S185" s="106">
        <f>I185*0.18</f>
        <v>31.049999999999997</v>
      </c>
      <c r="T185" s="106">
        <f>I185*0.14</f>
        <v>24.150000000000002</v>
      </c>
      <c r="U185" s="106">
        <f>I185*0.15</f>
        <v>25.875</v>
      </c>
      <c r="V185" s="106">
        <f>I185*0.08</f>
        <v>13.8</v>
      </c>
      <c r="W185" s="140"/>
      <c r="X185" s="106">
        <f>I185*0.16</f>
        <v>27.6</v>
      </c>
      <c r="Y185" s="106">
        <f>I185*0.1</f>
        <v>17.25</v>
      </c>
      <c r="Z185" s="106">
        <f>I185*0.08</f>
        <v>13.8</v>
      </c>
      <c r="AA185" s="106">
        <f>I185*0.11</f>
        <v>18.975000000000001</v>
      </c>
      <c r="AB185" s="140"/>
      <c r="AC185" s="7">
        <f>I185*0.22</f>
        <v>37.950000000000003</v>
      </c>
      <c r="AD185" s="7">
        <f>I185*0.3</f>
        <v>51.75</v>
      </c>
      <c r="AE185" s="148" t="s">
        <v>93</v>
      </c>
      <c r="AF185" s="7">
        <f>I185*0.245</f>
        <v>42.262499999999996</v>
      </c>
      <c r="AG185" s="7">
        <f>I185*0.2</f>
        <v>34.5</v>
      </c>
      <c r="AH185" s="7">
        <f>I185*0.23</f>
        <v>39.675000000000004</v>
      </c>
      <c r="AI185" s="140"/>
      <c r="AJ185" s="7">
        <f>I185*0.2</f>
        <v>34.5</v>
      </c>
      <c r="AK185" s="140">
        <v>35.0625</v>
      </c>
      <c r="AL185" s="140">
        <v>37.125</v>
      </c>
      <c r="AM185" s="140">
        <v>38.362499999999997</v>
      </c>
      <c r="AN185" s="140">
        <f>I185*0.12</f>
        <v>20.7</v>
      </c>
      <c r="AO185" s="140">
        <f>I185*0.6</f>
        <v>103.5</v>
      </c>
      <c r="AP185" s="140">
        <f>I185*0.9</f>
        <v>155.25</v>
      </c>
      <c r="AQ185" s="140">
        <f>I185*0.93</f>
        <v>160.42500000000001</v>
      </c>
      <c r="AR185" s="140">
        <f>I185*0.7</f>
        <v>120.74999999999999</v>
      </c>
      <c r="AS185" s="140">
        <f>I185*0.35</f>
        <v>60.374999999999993</v>
      </c>
      <c r="AT185" s="140">
        <v>0</v>
      </c>
      <c r="AU185" s="140">
        <f>I185*0.9</f>
        <v>155.25</v>
      </c>
      <c r="AV185" s="140">
        <f>I185*0.18</f>
        <v>31.049999999999997</v>
      </c>
      <c r="AW185" s="140">
        <f>I185*0.34</f>
        <v>58.650000000000006</v>
      </c>
      <c r="AX185" s="140">
        <f>I185*0.31</f>
        <v>53.475000000000001</v>
      </c>
      <c r="AY185" s="140">
        <v>37.125</v>
      </c>
      <c r="AZ185" s="140">
        <v>37.125</v>
      </c>
      <c r="BB185" s="28">
        <v>0.12</v>
      </c>
      <c r="BC185" s="28">
        <v>160.42500000000001</v>
      </c>
    </row>
    <row r="186" spans="1:55" hidden="1" outlineLevel="1" x14ac:dyDescent="0.2">
      <c r="A186"/>
      <c r="B186" s="37" t="s">
        <v>460</v>
      </c>
      <c r="C186" s="9"/>
      <c r="D186" s="114">
        <v>70470</v>
      </c>
      <c r="E186" s="162">
        <v>1</v>
      </c>
      <c r="F186" s="191"/>
      <c r="G186" s="191"/>
      <c r="H186" s="191"/>
      <c r="I186" s="80">
        <v>3195</v>
      </c>
      <c r="J186" s="98">
        <f t="shared" si="2"/>
        <v>278.77300000000002</v>
      </c>
      <c r="K186" s="102">
        <v>253.43</v>
      </c>
      <c r="L186" s="106">
        <f>I186*0.1</f>
        <v>319.5</v>
      </c>
      <c r="M186" s="106">
        <f>I186*0.2</f>
        <v>639</v>
      </c>
      <c r="N186" s="106">
        <f>I186*0.2</f>
        <v>639</v>
      </c>
      <c r="O186" s="106">
        <v>639</v>
      </c>
      <c r="P186" s="106">
        <f>I186*0.12</f>
        <v>383.4</v>
      </c>
      <c r="Q186" s="106">
        <f>I186*0.17</f>
        <v>543.15000000000009</v>
      </c>
      <c r="R186" s="106">
        <f>I186*0.14</f>
        <v>447.30000000000007</v>
      </c>
      <c r="S186" s="106">
        <f>I186*0.18</f>
        <v>575.1</v>
      </c>
      <c r="T186" s="106">
        <f>I186*0.14</f>
        <v>447.30000000000007</v>
      </c>
      <c r="U186" s="106">
        <f>I186*0.15</f>
        <v>479.25</v>
      </c>
      <c r="V186" s="106">
        <f>I186*0.08</f>
        <v>255.6</v>
      </c>
      <c r="W186" s="140"/>
      <c r="X186" s="106">
        <f>I186*0.16</f>
        <v>511.2</v>
      </c>
      <c r="Y186" s="106">
        <f>I186*0.1</f>
        <v>319.5</v>
      </c>
      <c r="Z186" s="106">
        <f>I186*0.08</f>
        <v>255.6</v>
      </c>
      <c r="AA186" s="106">
        <f>I186*0.11</f>
        <v>351.45</v>
      </c>
      <c r="AB186" s="140"/>
      <c r="AC186" s="7">
        <f>I186*0.22</f>
        <v>702.9</v>
      </c>
      <c r="AD186" s="7">
        <f>I186*0.3</f>
        <v>958.5</v>
      </c>
      <c r="AE186" s="148" t="s">
        <v>93</v>
      </c>
      <c r="AF186" s="7">
        <f>I186*0.245</f>
        <v>782.77499999999998</v>
      </c>
      <c r="AG186" s="7">
        <f>I186*0.2</f>
        <v>639</v>
      </c>
      <c r="AH186" s="7">
        <f>I186*0.23</f>
        <v>734.85</v>
      </c>
      <c r="AI186" s="140"/>
      <c r="AJ186" s="7">
        <f>I186*0.2</f>
        <v>639</v>
      </c>
      <c r="AK186" s="140">
        <v>2461.3323986547084</v>
      </c>
      <c r="AL186" s="140">
        <v>2606.1166573991036</v>
      </c>
      <c r="AM186" s="140">
        <v>2692.9872126457403</v>
      </c>
      <c r="AN186" s="140">
        <f>I186*0.12</f>
        <v>383.4</v>
      </c>
      <c r="AO186" s="140">
        <f>I186*0.6</f>
        <v>1917</v>
      </c>
      <c r="AP186" s="140">
        <f>I186*0.9</f>
        <v>2875.5</v>
      </c>
      <c r="AQ186" s="140">
        <f>I186*0.93</f>
        <v>2971.3500000000004</v>
      </c>
      <c r="AR186" s="140">
        <f>I186*0.7</f>
        <v>2236.5</v>
      </c>
      <c r="AS186" s="140">
        <f>I186*0.35</f>
        <v>1118.25</v>
      </c>
      <c r="AT186" s="140">
        <v>200.83422242152466</v>
      </c>
      <c r="AU186" s="140">
        <f>I186*0.9</f>
        <v>2875.5</v>
      </c>
      <c r="AV186" s="140">
        <f>I186*0.18</f>
        <v>575.1</v>
      </c>
      <c r="AW186" s="140">
        <f>I186*0.34</f>
        <v>1086.3000000000002</v>
      </c>
      <c r="AX186" s="140">
        <f>I186*0.31</f>
        <v>990.45</v>
      </c>
      <c r="AY186" s="140">
        <v>2606.1166573991036</v>
      </c>
      <c r="AZ186" s="140">
        <v>2606.1166573991036</v>
      </c>
      <c r="BB186" s="28">
        <v>253.43</v>
      </c>
      <c r="BC186" s="28">
        <v>2971.3500000000004</v>
      </c>
    </row>
    <row r="187" spans="1:55" ht="13.5" collapsed="1" thickBot="1" x14ac:dyDescent="0.25">
      <c r="A187" s="10">
        <v>45704707</v>
      </c>
      <c r="B187" s="45" t="s">
        <v>459</v>
      </c>
      <c r="C187" s="39">
        <v>351</v>
      </c>
      <c r="D187" s="13">
        <v>70470</v>
      </c>
      <c r="E187" s="161" t="s">
        <v>5630</v>
      </c>
      <c r="F187" s="192"/>
      <c r="G187" s="192"/>
      <c r="H187" s="192"/>
      <c r="I187" s="58">
        <v>3367.5</v>
      </c>
      <c r="J187" s="98">
        <f t="shared" si="2"/>
        <v>278.77300000000002</v>
      </c>
      <c r="K187" s="100">
        <v>253.43</v>
      </c>
      <c r="L187" s="106">
        <f>I187*0.1</f>
        <v>336.75</v>
      </c>
      <c r="M187" s="106">
        <f>I187*0.2</f>
        <v>673.5</v>
      </c>
      <c r="N187" s="106">
        <f>I187*0.2</f>
        <v>673.5</v>
      </c>
      <c r="O187" s="106">
        <v>673.5</v>
      </c>
      <c r="P187" s="106">
        <f>I187*0.12</f>
        <v>404.09999999999997</v>
      </c>
      <c r="Q187" s="106">
        <f>I187*0.17</f>
        <v>572.47500000000002</v>
      </c>
      <c r="R187" s="106">
        <f>I187*0.14</f>
        <v>471.45000000000005</v>
      </c>
      <c r="S187" s="106">
        <f>I187*0.18</f>
        <v>606.15</v>
      </c>
      <c r="T187" s="106">
        <f>I187*0.14</f>
        <v>471.45000000000005</v>
      </c>
      <c r="U187" s="106">
        <f>I187*0.15</f>
        <v>505.125</v>
      </c>
      <c r="V187" s="106">
        <f>I187*0.08</f>
        <v>269.39999999999998</v>
      </c>
      <c r="W187" s="139"/>
      <c r="X187" s="106">
        <f>I187*0.16</f>
        <v>538.79999999999995</v>
      </c>
      <c r="Y187" s="106">
        <f>I187*0.1</f>
        <v>336.75</v>
      </c>
      <c r="Z187" s="106">
        <f>I187*0.08</f>
        <v>269.39999999999998</v>
      </c>
      <c r="AA187" s="106">
        <f>I187*0.11</f>
        <v>370.42500000000001</v>
      </c>
      <c r="AB187" s="139"/>
      <c r="AC187" s="7">
        <f>I187*0.22</f>
        <v>740.85</v>
      </c>
      <c r="AD187" s="7">
        <f>I187*0.3</f>
        <v>1010.25</v>
      </c>
      <c r="AE187" s="148" t="s">
        <v>93</v>
      </c>
      <c r="AF187" s="7">
        <f>I187*0.245</f>
        <v>825.03750000000002</v>
      </c>
      <c r="AG187" s="7">
        <f>I187*0.2</f>
        <v>673.5</v>
      </c>
      <c r="AH187" s="7">
        <f>I187*0.23</f>
        <v>774.52499999999998</v>
      </c>
      <c r="AI187" s="139"/>
      <c r="AJ187" s="7">
        <f>I187*0.2</f>
        <v>673.5</v>
      </c>
      <c r="AK187" s="139">
        <v>2495.9031013602303</v>
      </c>
      <c r="AL187" s="139">
        <v>2642.7209308520087</v>
      </c>
      <c r="AM187" s="139">
        <v>2730.811628547076</v>
      </c>
      <c r="AN187" s="139">
        <f>I187*0.12</f>
        <v>404.09999999999997</v>
      </c>
      <c r="AO187" s="139">
        <f>I187*0.6</f>
        <v>2020.5</v>
      </c>
      <c r="AP187" s="139">
        <f>I187*0.9</f>
        <v>3030.75</v>
      </c>
      <c r="AQ187" s="139">
        <f>I187*0.93</f>
        <v>3131.7750000000001</v>
      </c>
      <c r="AR187" s="139">
        <f>I187*0.7</f>
        <v>2357.25</v>
      </c>
      <c r="AS187" s="139">
        <f>I187*0.35</f>
        <v>1178.625</v>
      </c>
      <c r="AT187" s="139">
        <v>201.49233583123203</v>
      </c>
      <c r="AU187" s="139">
        <f>I187*0.9</f>
        <v>3030.75</v>
      </c>
      <c r="AV187" s="139">
        <f>I187*0.18</f>
        <v>606.15</v>
      </c>
      <c r="AW187" s="139">
        <f>I187*0.34</f>
        <v>1144.95</v>
      </c>
      <c r="AX187" s="139">
        <f>I187*0.31</f>
        <v>1043.925</v>
      </c>
      <c r="AY187" s="139">
        <v>2642.7209308520087</v>
      </c>
      <c r="AZ187" s="139">
        <v>2642.7209308520087</v>
      </c>
      <c r="BB187" s="28">
        <v>253.43</v>
      </c>
      <c r="BC187" s="28">
        <v>3131.7750000000001</v>
      </c>
    </row>
    <row r="188" spans="1:55" hidden="1" outlineLevel="1" x14ac:dyDescent="0.2">
      <c r="A188" s="4"/>
      <c r="B188" s="41" t="s">
        <v>661</v>
      </c>
      <c r="C188" s="32"/>
      <c r="D188" s="111" t="s">
        <v>109</v>
      </c>
      <c r="E188" s="159" t="s">
        <v>5629</v>
      </c>
      <c r="F188" s="188"/>
      <c r="G188" s="188"/>
      <c r="H188" s="188"/>
      <c r="I188" s="87"/>
      <c r="J188" s="98">
        <f t="shared" si="2"/>
        <v>0</v>
      </c>
      <c r="K188" s="7"/>
      <c r="L188" s="106">
        <f>I188*0.1</f>
        <v>0</v>
      </c>
      <c r="M188" s="106">
        <f>I188*0.2</f>
        <v>0</v>
      </c>
      <c r="N188" s="106">
        <f>I188*0.2</f>
        <v>0</v>
      </c>
      <c r="O188" s="106">
        <v>0</v>
      </c>
      <c r="P188" s="106">
        <f>I188*0.12</f>
        <v>0</v>
      </c>
      <c r="Q188" s="106">
        <f>I188*0.17</f>
        <v>0</v>
      </c>
      <c r="R188" s="106">
        <f>I188*0.14</f>
        <v>0</v>
      </c>
      <c r="S188" s="106">
        <f>I188*0.18</f>
        <v>0</v>
      </c>
      <c r="T188" s="106">
        <f>I188*0.14</f>
        <v>0</v>
      </c>
      <c r="U188" s="106">
        <f>I188*0.15</f>
        <v>0</v>
      </c>
      <c r="V188" s="106">
        <f>I188*0.08</f>
        <v>0</v>
      </c>
      <c r="W188" s="141"/>
      <c r="X188" s="106">
        <f>I188*0.16</f>
        <v>0</v>
      </c>
      <c r="Y188" s="106">
        <f>I188*0.1</f>
        <v>0</v>
      </c>
      <c r="Z188" s="106">
        <f>I188*0.08</f>
        <v>0</v>
      </c>
      <c r="AA188" s="106">
        <f>I188*0.11</f>
        <v>0</v>
      </c>
      <c r="AB188" s="141"/>
      <c r="AC188" s="7">
        <f>I188*0.22</f>
        <v>0</v>
      </c>
      <c r="AD188" s="7">
        <f>I188*0.3</f>
        <v>0</v>
      </c>
      <c r="AE188" s="148" t="s">
        <v>93</v>
      </c>
      <c r="AF188" s="7">
        <f>I188*0.245</f>
        <v>0</v>
      </c>
      <c r="AG188" s="7">
        <f>I188*0.2</f>
        <v>0</v>
      </c>
      <c r="AH188" s="7">
        <f>I188*0.23</f>
        <v>0</v>
      </c>
      <c r="AI188" s="141"/>
      <c r="AJ188" s="7">
        <f>I188*0.2</f>
        <v>0</v>
      </c>
      <c r="AK188" s="141"/>
      <c r="AL188" s="141"/>
      <c r="AM188" s="141"/>
      <c r="AN188" s="141">
        <f>I188*0.12</f>
        <v>0</v>
      </c>
      <c r="AO188" s="141">
        <f>I188*0.6</f>
        <v>0</v>
      </c>
      <c r="AP188" s="141">
        <f>I188*0.9</f>
        <v>0</v>
      </c>
      <c r="AQ188" s="141">
        <f>I188*0.93</f>
        <v>0</v>
      </c>
      <c r="AR188" s="141">
        <f>I188*0.7</f>
        <v>0</v>
      </c>
      <c r="AS188" s="141">
        <f>I188*0.35</f>
        <v>0</v>
      </c>
      <c r="AT188" s="141"/>
      <c r="AU188" s="141">
        <f>I188*0.9</f>
        <v>0</v>
      </c>
      <c r="AV188" s="141">
        <f>I188*0.18</f>
        <v>0</v>
      </c>
      <c r="AW188" s="141">
        <f>I188*0.34</f>
        <v>0</v>
      </c>
      <c r="AX188" s="141">
        <f>I188*0.31</f>
        <v>0</v>
      </c>
      <c r="AY188" s="141"/>
      <c r="AZ188" s="141"/>
      <c r="BB188" s="28">
        <v>0</v>
      </c>
      <c r="BC188" s="28">
        <v>0</v>
      </c>
    </row>
    <row r="189" spans="1:55" hidden="1" outlineLevel="1" x14ac:dyDescent="0.2">
      <c r="A189" s="4"/>
      <c r="B189" s="37" t="s">
        <v>186</v>
      </c>
      <c r="C189" s="9"/>
      <c r="D189" s="114" t="s">
        <v>75</v>
      </c>
      <c r="E189" s="160">
        <v>75</v>
      </c>
      <c r="F189" s="193"/>
      <c r="G189" s="193"/>
      <c r="H189" s="193"/>
      <c r="I189" s="90">
        <v>172.5</v>
      </c>
      <c r="J189" s="98">
        <f t="shared" si="2"/>
        <v>0.13200000000000001</v>
      </c>
      <c r="K189" s="104">
        <v>0.12</v>
      </c>
      <c r="L189" s="106">
        <f>I189*0.1</f>
        <v>17.25</v>
      </c>
      <c r="M189" s="106">
        <f>I189*0.2</f>
        <v>34.5</v>
      </c>
      <c r="N189" s="106">
        <f>I189*0.2</f>
        <v>34.5</v>
      </c>
      <c r="O189" s="106">
        <v>34.5</v>
      </c>
      <c r="P189" s="106">
        <f>I189*0.12</f>
        <v>20.7</v>
      </c>
      <c r="Q189" s="106">
        <f>I189*0.17</f>
        <v>29.325000000000003</v>
      </c>
      <c r="R189" s="106">
        <f>I189*0.14</f>
        <v>24.150000000000002</v>
      </c>
      <c r="S189" s="106">
        <f>I189*0.18</f>
        <v>31.049999999999997</v>
      </c>
      <c r="T189" s="106">
        <f>I189*0.14</f>
        <v>24.150000000000002</v>
      </c>
      <c r="U189" s="106">
        <f>I189*0.15</f>
        <v>25.875</v>
      </c>
      <c r="V189" s="106">
        <f>I189*0.08</f>
        <v>13.8</v>
      </c>
      <c r="W189" s="142"/>
      <c r="X189" s="106">
        <f>I189*0.16</f>
        <v>27.6</v>
      </c>
      <c r="Y189" s="106">
        <f>I189*0.1</f>
        <v>17.25</v>
      </c>
      <c r="Z189" s="106">
        <f>I189*0.08</f>
        <v>13.8</v>
      </c>
      <c r="AA189" s="106">
        <f>I189*0.11</f>
        <v>18.975000000000001</v>
      </c>
      <c r="AB189" s="142"/>
      <c r="AC189" s="7">
        <f>I189*0.22</f>
        <v>37.950000000000003</v>
      </c>
      <c r="AD189" s="7">
        <f>I189*0.3</f>
        <v>51.75</v>
      </c>
      <c r="AE189" s="148" t="s">
        <v>93</v>
      </c>
      <c r="AF189" s="7">
        <f>I189*0.245</f>
        <v>42.262499999999996</v>
      </c>
      <c r="AG189" s="7">
        <f>I189*0.2</f>
        <v>34.5</v>
      </c>
      <c r="AH189" s="7">
        <f>I189*0.23</f>
        <v>39.675000000000004</v>
      </c>
      <c r="AI189" s="142"/>
      <c r="AJ189" s="7">
        <f>I189*0.2</f>
        <v>34.5</v>
      </c>
      <c r="AK189" s="142">
        <v>35.0625</v>
      </c>
      <c r="AL189" s="142">
        <v>37.125</v>
      </c>
      <c r="AM189" s="142">
        <v>38.362499999999997</v>
      </c>
      <c r="AN189" s="142">
        <f>I189*0.12</f>
        <v>20.7</v>
      </c>
      <c r="AO189" s="142">
        <f>I189*0.6</f>
        <v>103.5</v>
      </c>
      <c r="AP189" s="142">
        <f>I189*0.9</f>
        <v>155.25</v>
      </c>
      <c r="AQ189" s="142">
        <f>I189*0.93</f>
        <v>160.42500000000001</v>
      </c>
      <c r="AR189" s="142">
        <f>I189*0.7</f>
        <v>120.74999999999999</v>
      </c>
      <c r="AS189" s="142">
        <f>I189*0.35</f>
        <v>60.374999999999993</v>
      </c>
      <c r="AT189" s="142">
        <v>0</v>
      </c>
      <c r="AU189" s="142">
        <f>I189*0.9</f>
        <v>155.25</v>
      </c>
      <c r="AV189" s="142">
        <f>I189*0.18</f>
        <v>31.049999999999997</v>
      </c>
      <c r="AW189" s="142">
        <f>I189*0.34</f>
        <v>58.650000000000006</v>
      </c>
      <c r="AX189" s="142">
        <f>I189*0.31</f>
        <v>53.475000000000001</v>
      </c>
      <c r="AY189" s="142">
        <v>37.125</v>
      </c>
      <c r="AZ189" s="142">
        <v>37.125</v>
      </c>
      <c r="BB189" s="28">
        <v>0.12</v>
      </c>
      <c r="BC189" s="28">
        <v>160.42500000000001</v>
      </c>
    </row>
    <row r="190" spans="1:55" hidden="1" outlineLevel="1" x14ac:dyDescent="0.2">
      <c r="A190" s="4"/>
      <c r="B190" s="37" t="s">
        <v>189</v>
      </c>
      <c r="C190" s="9"/>
      <c r="D190" s="116">
        <v>76377</v>
      </c>
      <c r="E190" s="160">
        <v>1</v>
      </c>
      <c r="F190" s="193"/>
      <c r="G190" s="193"/>
      <c r="H190" s="193"/>
      <c r="I190" s="90">
        <v>233</v>
      </c>
      <c r="J190" s="98">
        <f t="shared" si="2"/>
        <v>110.27500000000001</v>
      </c>
      <c r="K190" s="104">
        <v>100.25</v>
      </c>
      <c r="L190" s="106">
        <f>I190*0.1</f>
        <v>23.3</v>
      </c>
      <c r="M190" s="106">
        <f>I190*0.2</f>
        <v>46.6</v>
      </c>
      <c r="N190" s="106">
        <f>I190*0.2</f>
        <v>46.6</v>
      </c>
      <c r="O190" s="106">
        <v>46.6</v>
      </c>
      <c r="P190" s="106">
        <f>I190*0.12</f>
        <v>27.959999999999997</v>
      </c>
      <c r="Q190" s="106">
        <f>I190*0.17</f>
        <v>39.61</v>
      </c>
      <c r="R190" s="106">
        <f>I190*0.14</f>
        <v>32.620000000000005</v>
      </c>
      <c r="S190" s="106">
        <f>I190*0.18</f>
        <v>41.94</v>
      </c>
      <c r="T190" s="106">
        <f>I190*0.14</f>
        <v>32.620000000000005</v>
      </c>
      <c r="U190" s="106">
        <f>I190*0.15</f>
        <v>34.949999999999996</v>
      </c>
      <c r="V190" s="106">
        <f>I190*0.08</f>
        <v>18.64</v>
      </c>
      <c r="W190" s="142"/>
      <c r="X190" s="106">
        <f>I190*0.16</f>
        <v>37.28</v>
      </c>
      <c r="Y190" s="106">
        <f>I190*0.1</f>
        <v>23.3</v>
      </c>
      <c r="Z190" s="106">
        <f>I190*0.08</f>
        <v>18.64</v>
      </c>
      <c r="AA190" s="106">
        <f>I190*0.11</f>
        <v>25.63</v>
      </c>
      <c r="AB190" s="142"/>
      <c r="AC190" s="7">
        <f>I190*0.22</f>
        <v>51.26</v>
      </c>
      <c r="AD190" s="7">
        <f>I190*0.3</f>
        <v>69.899999999999991</v>
      </c>
      <c r="AE190" s="148" t="s">
        <v>93</v>
      </c>
      <c r="AF190" s="7">
        <f>I190*0.245</f>
        <v>57.085000000000001</v>
      </c>
      <c r="AG190" s="7">
        <f>I190*0.2</f>
        <v>46.6</v>
      </c>
      <c r="AH190" s="7">
        <f>I190*0.23</f>
        <v>53.59</v>
      </c>
      <c r="AI190" s="142"/>
      <c r="AJ190" s="7">
        <f>I190*0.2</f>
        <v>46.6</v>
      </c>
      <c r="AK190" s="142">
        <v>190.1875</v>
      </c>
      <c r="AL190" s="142">
        <v>201.375</v>
      </c>
      <c r="AM190" s="142">
        <v>208.08749999999998</v>
      </c>
      <c r="AN190" s="142">
        <f>I190*0.12</f>
        <v>27.959999999999997</v>
      </c>
      <c r="AO190" s="142">
        <f>I190*0.6</f>
        <v>139.79999999999998</v>
      </c>
      <c r="AP190" s="142">
        <f>I190*0.9</f>
        <v>209.70000000000002</v>
      </c>
      <c r="AQ190" s="142">
        <f>I190*0.93</f>
        <v>216.69</v>
      </c>
      <c r="AR190" s="142">
        <f>I190*0.7</f>
        <v>163.1</v>
      </c>
      <c r="AS190" s="142">
        <f>I190*0.35</f>
        <v>81.55</v>
      </c>
      <c r="AT190" s="142">
        <v>0</v>
      </c>
      <c r="AU190" s="142">
        <f>I190*0.9</f>
        <v>209.70000000000002</v>
      </c>
      <c r="AV190" s="142">
        <f>I190*0.18</f>
        <v>41.94</v>
      </c>
      <c r="AW190" s="142">
        <f>I190*0.34</f>
        <v>79.22</v>
      </c>
      <c r="AX190" s="142">
        <f>I190*0.31</f>
        <v>72.23</v>
      </c>
      <c r="AY190" s="142">
        <v>201.375</v>
      </c>
      <c r="AZ190" s="142">
        <v>201.375</v>
      </c>
      <c r="BB190" s="28">
        <v>18.64</v>
      </c>
      <c r="BC190" s="28">
        <v>216.69</v>
      </c>
    </row>
    <row r="191" spans="1:55" hidden="1" outlineLevel="1" x14ac:dyDescent="0.2">
      <c r="A191" s="4"/>
      <c r="B191" s="37" t="s">
        <v>491</v>
      </c>
      <c r="C191" s="9"/>
      <c r="D191" s="116">
        <v>71260</v>
      </c>
      <c r="E191" s="160">
        <v>1</v>
      </c>
      <c r="F191" s="193"/>
      <c r="G191" s="193"/>
      <c r="H191" s="193"/>
      <c r="I191" s="90">
        <v>2827</v>
      </c>
      <c r="J191" s="98">
        <f t="shared" si="2"/>
        <v>266.40899999999999</v>
      </c>
      <c r="K191" s="104">
        <v>242.19</v>
      </c>
      <c r="L191" s="106">
        <f>I191*0.1</f>
        <v>282.7</v>
      </c>
      <c r="M191" s="106">
        <f>I191*0.2</f>
        <v>565.4</v>
      </c>
      <c r="N191" s="106">
        <f>I191*0.2</f>
        <v>565.4</v>
      </c>
      <c r="O191" s="106">
        <v>565.4</v>
      </c>
      <c r="P191" s="106">
        <f>I191*0.12</f>
        <v>339.24</v>
      </c>
      <c r="Q191" s="106">
        <f>I191*0.17</f>
        <v>480.59000000000003</v>
      </c>
      <c r="R191" s="106">
        <f>I191*0.14</f>
        <v>395.78000000000003</v>
      </c>
      <c r="S191" s="106">
        <f>I191*0.18</f>
        <v>508.85999999999996</v>
      </c>
      <c r="T191" s="106">
        <f>I191*0.14</f>
        <v>395.78000000000003</v>
      </c>
      <c r="U191" s="106">
        <f>I191*0.15</f>
        <v>424.05</v>
      </c>
      <c r="V191" s="106">
        <f>I191*0.08</f>
        <v>226.16</v>
      </c>
      <c r="W191" s="142"/>
      <c r="X191" s="106">
        <f>I191*0.16</f>
        <v>452.32</v>
      </c>
      <c r="Y191" s="106">
        <f>I191*0.1</f>
        <v>282.7</v>
      </c>
      <c r="Z191" s="106">
        <f>I191*0.08</f>
        <v>226.16</v>
      </c>
      <c r="AA191" s="106">
        <f>I191*0.11</f>
        <v>310.97000000000003</v>
      </c>
      <c r="AB191" s="142"/>
      <c r="AC191" s="7">
        <f>I191*0.22</f>
        <v>621.94000000000005</v>
      </c>
      <c r="AD191" s="7">
        <f>I191*0.3</f>
        <v>848.1</v>
      </c>
      <c r="AE191" s="148" t="s">
        <v>93</v>
      </c>
      <c r="AF191" s="7">
        <f>I191*0.245</f>
        <v>692.61500000000001</v>
      </c>
      <c r="AG191" s="7">
        <f>I191*0.2</f>
        <v>565.4</v>
      </c>
      <c r="AH191" s="7">
        <f>I191*0.23</f>
        <v>650.21</v>
      </c>
      <c r="AI191" s="142"/>
      <c r="AJ191" s="7">
        <f>I191*0.2</f>
        <v>565.4</v>
      </c>
      <c r="AK191" s="142">
        <v>2093.3642475748629</v>
      </c>
      <c r="AL191" s="142">
        <v>2216.5033209616199</v>
      </c>
      <c r="AM191" s="142">
        <v>2290.3867649936738</v>
      </c>
      <c r="AN191" s="142">
        <f>I191*0.12</f>
        <v>339.24</v>
      </c>
      <c r="AO191" s="142">
        <f>I191*0.6</f>
        <v>1696.2</v>
      </c>
      <c r="AP191" s="142">
        <f>I191*0.9</f>
        <v>2544.3000000000002</v>
      </c>
      <c r="AQ191" s="142">
        <f>I191*0.93</f>
        <v>2629.11</v>
      </c>
      <c r="AR191" s="142">
        <f>I191*0.7</f>
        <v>1978.8999999999999</v>
      </c>
      <c r="AS191" s="142">
        <f>I191*0.35</f>
        <v>989.44999999999993</v>
      </c>
      <c r="AT191" s="142">
        <v>200.83779628848586</v>
      </c>
      <c r="AU191" s="142">
        <f>I191*0.9</f>
        <v>2544.3000000000002</v>
      </c>
      <c r="AV191" s="142">
        <f>I191*0.18</f>
        <v>508.85999999999996</v>
      </c>
      <c r="AW191" s="142">
        <f>I191*0.34</f>
        <v>961.18000000000006</v>
      </c>
      <c r="AX191" s="142">
        <f>I191*0.31</f>
        <v>876.37</v>
      </c>
      <c r="AY191" s="142">
        <v>2216.5033209616199</v>
      </c>
      <c r="AZ191" s="142">
        <v>2216.5033209616199</v>
      </c>
      <c r="BB191" s="28">
        <v>226.16</v>
      </c>
      <c r="BC191" s="28">
        <v>2629.11</v>
      </c>
    </row>
    <row r="192" spans="1:55" ht="15.75" collapsed="1" thickBot="1" x14ac:dyDescent="0.3">
      <c r="A192" s="17">
        <v>45712601</v>
      </c>
      <c r="B192" s="38" t="s">
        <v>491</v>
      </c>
      <c r="C192" s="39">
        <v>352</v>
      </c>
      <c r="D192" s="113">
        <v>71260</v>
      </c>
      <c r="E192" s="161" t="s">
        <v>5630</v>
      </c>
      <c r="F192" s="190"/>
      <c r="G192" s="190"/>
      <c r="H192" s="190"/>
      <c r="I192" s="89">
        <v>3232.5</v>
      </c>
      <c r="J192" s="98">
        <f t="shared" si="2"/>
        <v>266.40899999999999</v>
      </c>
      <c r="K192" s="100">
        <v>242.19</v>
      </c>
      <c r="L192" s="106">
        <f>I192*0.1</f>
        <v>323.25</v>
      </c>
      <c r="M192" s="106">
        <f>I192*0.2</f>
        <v>646.5</v>
      </c>
      <c r="N192" s="106">
        <f>I192*0.2</f>
        <v>646.5</v>
      </c>
      <c r="O192" s="106">
        <v>646.5</v>
      </c>
      <c r="P192" s="106">
        <f>I192*0.12</f>
        <v>387.9</v>
      </c>
      <c r="Q192" s="106">
        <f>I192*0.17</f>
        <v>549.52500000000009</v>
      </c>
      <c r="R192" s="106">
        <f>I192*0.14</f>
        <v>452.55000000000007</v>
      </c>
      <c r="S192" s="106">
        <f>I192*0.18</f>
        <v>581.85</v>
      </c>
      <c r="T192" s="106">
        <f>I192*0.14</f>
        <v>452.55000000000007</v>
      </c>
      <c r="U192" s="106">
        <f>I192*0.15</f>
        <v>484.875</v>
      </c>
      <c r="V192" s="106">
        <f>I192*0.08</f>
        <v>258.60000000000002</v>
      </c>
      <c r="W192" s="139"/>
      <c r="X192" s="106">
        <f>I192*0.16</f>
        <v>517.20000000000005</v>
      </c>
      <c r="Y192" s="106">
        <f>I192*0.1</f>
        <v>323.25</v>
      </c>
      <c r="Z192" s="106">
        <f>I192*0.08</f>
        <v>258.60000000000002</v>
      </c>
      <c r="AA192" s="106">
        <f>I192*0.11</f>
        <v>355.57499999999999</v>
      </c>
      <c r="AB192" s="139"/>
      <c r="AC192" s="7">
        <f>I192*0.22</f>
        <v>711.15</v>
      </c>
      <c r="AD192" s="7">
        <f>I192*0.3</f>
        <v>969.75</v>
      </c>
      <c r="AE192" s="148" t="s">
        <v>93</v>
      </c>
      <c r="AF192" s="7">
        <f>I192*0.245</f>
        <v>791.96249999999998</v>
      </c>
      <c r="AG192" s="7">
        <f>I192*0.2</f>
        <v>646.5</v>
      </c>
      <c r="AH192" s="7">
        <f>I192*0.23</f>
        <v>743.47500000000002</v>
      </c>
      <c r="AI192" s="139"/>
      <c r="AJ192" s="7">
        <f>I192*0.2</f>
        <v>646.5</v>
      </c>
      <c r="AK192" s="139">
        <v>2317.5712201917918</v>
      </c>
      <c r="AL192" s="139">
        <v>2453.8989390266033</v>
      </c>
      <c r="AM192" s="139">
        <v>2535.6955703274898</v>
      </c>
      <c r="AN192" s="139">
        <f>I192*0.12</f>
        <v>387.9</v>
      </c>
      <c r="AO192" s="139">
        <f>I192*0.6</f>
        <v>1939.5</v>
      </c>
      <c r="AP192" s="139">
        <f>I192*0.9</f>
        <v>2909.25</v>
      </c>
      <c r="AQ192" s="139">
        <f>I192*0.93</f>
        <v>3006.2250000000004</v>
      </c>
      <c r="AR192" s="139">
        <f>I192*0.7</f>
        <v>2262.75</v>
      </c>
      <c r="AS192" s="139">
        <f>I192*0.35</f>
        <v>1131.375</v>
      </c>
      <c r="AT192" s="139">
        <v>202.47565542348215</v>
      </c>
      <c r="AU192" s="139">
        <f>I192*0.9</f>
        <v>2909.25</v>
      </c>
      <c r="AV192" s="139">
        <f>I192*0.18</f>
        <v>581.85</v>
      </c>
      <c r="AW192" s="139">
        <f>I192*0.34</f>
        <v>1099.0500000000002</v>
      </c>
      <c r="AX192" s="139">
        <f>I192*0.31</f>
        <v>1002.075</v>
      </c>
      <c r="AY192" s="139">
        <v>2453.8989390266033</v>
      </c>
      <c r="AZ192" s="139">
        <v>2453.8989390266033</v>
      </c>
      <c r="BB192" s="28">
        <v>242.19</v>
      </c>
      <c r="BC192" s="28">
        <v>3006.2250000000004</v>
      </c>
    </row>
    <row r="193" spans="1:55" ht="15" x14ac:dyDescent="0.25">
      <c r="A193" s="4">
        <v>45705662</v>
      </c>
      <c r="B193" s="3" t="s">
        <v>490</v>
      </c>
      <c r="C193" s="3">
        <v>352</v>
      </c>
      <c r="D193" s="109" t="s">
        <v>47</v>
      </c>
      <c r="E193" s="138"/>
      <c r="F193" s="187"/>
      <c r="G193" s="187"/>
      <c r="H193" s="187"/>
      <c r="I193" s="85">
        <v>278</v>
      </c>
      <c r="J193" s="98">
        <f t="shared" si="2"/>
        <v>39.754000000000005</v>
      </c>
      <c r="K193" s="98">
        <f>I193*0.13</f>
        <v>36.14</v>
      </c>
      <c r="L193" s="106">
        <f>I193*0.1</f>
        <v>27.8</v>
      </c>
      <c r="M193" s="106">
        <f>I193*0.2</f>
        <v>55.6</v>
      </c>
      <c r="N193" s="106">
        <f>I193*0.2</f>
        <v>55.6</v>
      </c>
      <c r="O193" s="106">
        <v>55.6</v>
      </c>
      <c r="P193" s="106">
        <f>I193*0.12</f>
        <v>33.36</v>
      </c>
      <c r="Q193" s="106">
        <f>I193*0.17</f>
        <v>47.260000000000005</v>
      </c>
      <c r="R193" s="106">
        <f>I193*0.14</f>
        <v>38.92</v>
      </c>
      <c r="S193" s="106">
        <f>I193*0.18</f>
        <v>50.04</v>
      </c>
      <c r="T193" s="106">
        <f>I193*0.14</f>
        <v>38.92</v>
      </c>
      <c r="U193" s="106">
        <f>I193*0.15</f>
        <v>41.699999999999996</v>
      </c>
      <c r="V193" s="106">
        <f>I193*0.08</f>
        <v>22.240000000000002</v>
      </c>
      <c r="X193" s="106">
        <f>I193*0.16</f>
        <v>44.480000000000004</v>
      </c>
      <c r="Y193" s="106">
        <f>I193*0.1</f>
        <v>27.8</v>
      </c>
      <c r="Z193" s="106">
        <f>I193*0.08</f>
        <v>22.240000000000002</v>
      </c>
      <c r="AA193" s="106">
        <f>I193*0.11</f>
        <v>30.580000000000002</v>
      </c>
      <c r="AC193" s="7">
        <f>I193*0.22</f>
        <v>61.160000000000004</v>
      </c>
      <c r="AD193" s="7">
        <f>I193*0.3</f>
        <v>83.399999999999991</v>
      </c>
      <c r="AE193" s="148" t="s">
        <v>93</v>
      </c>
      <c r="AF193" s="7">
        <f>I193*0.245</f>
        <v>68.11</v>
      </c>
      <c r="AG193" s="7">
        <f>I193*0.2</f>
        <v>55.6</v>
      </c>
      <c r="AH193" s="7">
        <f>I193*0.23</f>
        <v>63.940000000000005</v>
      </c>
      <c r="AJ193" s="7">
        <f>I193*0.2</f>
        <v>55.6</v>
      </c>
      <c r="AK193" s="138">
        <v>227.375</v>
      </c>
      <c r="AL193" s="138">
        <v>240.75</v>
      </c>
      <c r="AM193" s="138">
        <v>248.77500000000001</v>
      </c>
      <c r="AN193" s="138">
        <f>I193*0.12</f>
        <v>33.36</v>
      </c>
      <c r="AO193" s="138">
        <f>I193*0.6</f>
        <v>166.79999999999998</v>
      </c>
      <c r="AP193" s="138">
        <f>I193*0.9</f>
        <v>250.20000000000002</v>
      </c>
      <c r="AQ193" s="138">
        <f>I193*0.93</f>
        <v>258.54000000000002</v>
      </c>
      <c r="AR193" s="138">
        <f>I193*0.7</f>
        <v>194.6</v>
      </c>
      <c r="AS193" s="138">
        <f>I193*0.35</f>
        <v>97.3</v>
      </c>
      <c r="AT193" s="138">
        <v>25.933426867339627</v>
      </c>
      <c r="AU193" s="138">
        <f>I193*0.9</f>
        <v>250.20000000000002</v>
      </c>
      <c r="AV193" s="138">
        <f>I193*0.18</f>
        <v>50.04</v>
      </c>
      <c r="AW193" s="138">
        <f>I193*0.34</f>
        <v>94.52000000000001</v>
      </c>
      <c r="AX193" s="138">
        <f>I193*0.31</f>
        <v>86.179999999999993</v>
      </c>
      <c r="AY193" s="138">
        <v>240.75</v>
      </c>
      <c r="AZ193" s="138">
        <v>240.75</v>
      </c>
      <c r="BB193" s="28">
        <v>22.240000000000002</v>
      </c>
      <c r="BC193" s="28">
        <v>258.54000000000002</v>
      </c>
    </row>
    <row r="194" spans="1:55" ht="15" x14ac:dyDescent="0.25">
      <c r="A194">
        <v>45737004</v>
      </c>
      <c r="B194" s="3" t="s">
        <v>567</v>
      </c>
      <c r="C194" s="3">
        <v>352</v>
      </c>
      <c r="D194" s="109">
        <v>73700</v>
      </c>
      <c r="E194" s="138"/>
      <c r="F194" s="187"/>
      <c r="G194" s="187"/>
      <c r="H194" s="187"/>
      <c r="I194" s="85">
        <v>1470</v>
      </c>
      <c r="J194" s="98">
        <f t="shared" si="2"/>
        <v>206.63500000000002</v>
      </c>
      <c r="K194" s="98">
        <v>187.85</v>
      </c>
      <c r="L194" s="106">
        <f>I194*0.1</f>
        <v>147</v>
      </c>
      <c r="M194" s="106">
        <f>I194*0.2</f>
        <v>294</v>
      </c>
      <c r="N194" s="106">
        <f>I194*0.2</f>
        <v>294</v>
      </c>
      <c r="O194" s="106">
        <v>294</v>
      </c>
      <c r="P194" s="106">
        <f>I194*0.12</f>
        <v>176.4</v>
      </c>
      <c r="Q194" s="106">
        <f>I194*0.17</f>
        <v>249.9</v>
      </c>
      <c r="R194" s="106">
        <f>I194*0.14</f>
        <v>205.8</v>
      </c>
      <c r="S194" s="106">
        <f>I194*0.18</f>
        <v>264.59999999999997</v>
      </c>
      <c r="T194" s="106">
        <f>I194*0.14</f>
        <v>205.8</v>
      </c>
      <c r="U194" s="106">
        <f>I194*0.15</f>
        <v>220.5</v>
      </c>
      <c r="V194" s="106">
        <f>I194*0.08</f>
        <v>117.60000000000001</v>
      </c>
      <c r="X194" s="106">
        <f>I194*0.16</f>
        <v>235.20000000000002</v>
      </c>
      <c r="Y194" s="106">
        <f>I194*0.1</f>
        <v>147</v>
      </c>
      <c r="Z194" s="106">
        <f>I194*0.08</f>
        <v>117.60000000000001</v>
      </c>
      <c r="AA194" s="106">
        <f>I194*0.11</f>
        <v>161.69999999999999</v>
      </c>
      <c r="AC194" s="7">
        <f>I194*0.22</f>
        <v>323.39999999999998</v>
      </c>
      <c r="AD194" s="7">
        <f>I194*0.3</f>
        <v>441</v>
      </c>
      <c r="AE194" s="148" t="s">
        <v>93</v>
      </c>
      <c r="AF194" s="7">
        <f>I194*0.245</f>
        <v>360.15</v>
      </c>
      <c r="AG194" s="7">
        <f>I194*0.2</f>
        <v>294</v>
      </c>
      <c r="AH194" s="7">
        <f>I194*0.23</f>
        <v>338.1</v>
      </c>
      <c r="AJ194" s="7">
        <f>I194*0.2</f>
        <v>294</v>
      </c>
      <c r="AK194" s="138">
        <v>1132.1969678362573</v>
      </c>
      <c r="AL194" s="138">
        <v>1198.7967894736842</v>
      </c>
      <c r="AM194" s="138">
        <v>1238.7566824561407</v>
      </c>
      <c r="AN194" s="138">
        <f>I194*0.12</f>
        <v>176.4</v>
      </c>
      <c r="AO194" s="138">
        <f>I194*0.6</f>
        <v>882</v>
      </c>
      <c r="AP194" s="138">
        <f>I194*0.9</f>
        <v>1323</v>
      </c>
      <c r="AQ194" s="138">
        <f>I194*0.93</f>
        <v>1367.1000000000001</v>
      </c>
      <c r="AR194" s="138">
        <f>I194*0.7</f>
        <v>1029</v>
      </c>
      <c r="AS194" s="138">
        <f>I194*0.35</f>
        <v>514.5</v>
      </c>
      <c r="AT194" s="138">
        <v>123.52832748538012</v>
      </c>
      <c r="AU194" s="138">
        <f>I194*0.9</f>
        <v>1323</v>
      </c>
      <c r="AV194" s="138">
        <f>I194*0.18</f>
        <v>264.59999999999997</v>
      </c>
      <c r="AW194" s="138">
        <f>I194*0.34</f>
        <v>499.8</v>
      </c>
      <c r="AX194" s="138">
        <f>I194*0.31</f>
        <v>455.7</v>
      </c>
      <c r="AY194" s="138">
        <v>1198.7967894736842</v>
      </c>
      <c r="AZ194" s="138">
        <v>1198.7967894736842</v>
      </c>
      <c r="BB194" s="28">
        <v>117.60000000000001</v>
      </c>
      <c r="BC194" s="28">
        <v>1367.1000000000001</v>
      </c>
    </row>
    <row r="195" spans="1:55" ht="15" collapsed="1" x14ac:dyDescent="0.25">
      <c r="A195" s="4">
        <v>45721255</v>
      </c>
      <c r="B195" s="3" t="s">
        <v>489</v>
      </c>
      <c r="C195" s="3">
        <v>352</v>
      </c>
      <c r="D195" s="109">
        <v>72125</v>
      </c>
      <c r="E195" s="138"/>
      <c r="F195" s="187"/>
      <c r="G195" s="187"/>
      <c r="H195" s="187"/>
      <c r="I195" s="85">
        <v>3404</v>
      </c>
      <c r="J195" s="98">
        <f t="shared" si="2"/>
        <v>207.65800000000002</v>
      </c>
      <c r="K195" s="98">
        <v>188.78</v>
      </c>
      <c r="L195" s="106">
        <f>I195*0.1</f>
        <v>340.40000000000003</v>
      </c>
      <c r="M195" s="106">
        <f>I195*0.2</f>
        <v>680.80000000000007</v>
      </c>
      <c r="N195" s="106">
        <f>I195*0.2</f>
        <v>680.80000000000007</v>
      </c>
      <c r="O195" s="106">
        <v>680.80000000000007</v>
      </c>
      <c r="P195" s="106">
        <f>I195*0.12</f>
        <v>408.47999999999996</v>
      </c>
      <c r="Q195" s="106">
        <f>I195*0.17</f>
        <v>578.68000000000006</v>
      </c>
      <c r="R195" s="106">
        <f>I195*0.14</f>
        <v>476.56000000000006</v>
      </c>
      <c r="S195" s="106">
        <f>I195*0.18</f>
        <v>612.72</v>
      </c>
      <c r="T195" s="106">
        <f>I195*0.14</f>
        <v>476.56000000000006</v>
      </c>
      <c r="U195" s="106">
        <f>I195*0.15</f>
        <v>510.59999999999997</v>
      </c>
      <c r="V195" s="106">
        <f>I195*0.08</f>
        <v>272.32</v>
      </c>
      <c r="X195" s="106">
        <f>I195*0.16</f>
        <v>544.64</v>
      </c>
      <c r="Y195" s="106">
        <f>I195*0.1</f>
        <v>340.40000000000003</v>
      </c>
      <c r="Z195" s="106">
        <f>I195*0.08</f>
        <v>272.32</v>
      </c>
      <c r="AA195" s="106">
        <f>I195*0.11</f>
        <v>374.44</v>
      </c>
      <c r="AC195" s="7">
        <f>I195*0.22</f>
        <v>748.88</v>
      </c>
      <c r="AD195" s="7">
        <f>I195*0.3</f>
        <v>1021.1999999999999</v>
      </c>
      <c r="AE195" s="148" t="s">
        <v>93</v>
      </c>
      <c r="AF195" s="7">
        <f>I195*0.245</f>
        <v>833.98</v>
      </c>
      <c r="AG195" s="7">
        <f>I195*0.2</f>
        <v>680.80000000000007</v>
      </c>
      <c r="AH195" s="7">
        <f>I195*0.23</f>
        <v>782.92000000000007</v>
      </c>
      <c r="AJ195" s="7">
        <f>I195*0.2</f>
        <v>680.80000000000007</v>
      </c>
      <c r="AK195" s="138">
        <v>2621.861313042014</v>
      </c>
      <c r="AL195" s="138">
        <v>2776.0884491033089</v>
      </c>
      <c r="AM195" s="138">
        <v>2868.6247307400863</v>
      </c>
      <c r="AN195" s="138">
        <f>I195*0.12</f>
        <v>408.47999999999996</v>
      </c>
      <c r="AO195" s="138">
        <f>I195*0.6</f>
        <v>2042.3999999999999</v>
      </c>
      <c r="AP195" s="138">
        <f>I195*0.9</f>
        <v>3063.6</v>
      </c>
      <c r="AQ195" s="138">
        <f>I195*0.93</f>
        <v>3165.7200000000003</v>
      </c>
      <c r="AR195" s="138">
        <f>I195*0.7</f>
        <v>2382.7999999999997</v>
      </c>
      <c r="AS195" s="138">
        <f>I195*0.35</f>
        <v>1191.3999999999999</v>
      </c>
      <c r="AT195" s="138">
        <v>123.52674917908564</v>
      </c>
      <c r="AU195" s="138">
        <f>I195*0.9</f>
        <v>3063.6</v>
      </c>
      <c r="AV195" s="138">
        <f>I195*0.18</f>
        <v>612.72</v>
      </c>
      <c r="AW195" s="138">
        <f>I195*0.34</f>
        <v>1157.3600000000001</v>
      </c>
      <c r="AX195" s="138">
        <f>I195*0.31</f>
        <v>1055.24</v>
      </c>
      <c r="AY195" s="138">
        <v>2776.0884491033089</v>
      </c>
      <c r="AZ195" s="138">
        <v>2776.0884491033089</v>
      </c>
      <c r="BB195" s="28">
        <v>188.78</v>
      </c>
      <c r="BC195" s="28">
        <v>3165.7200000000003</v>
      </c>
    </row>
    <row r="196" spans="1:55" hidden="1" outlineLevel="1" x14ac:dyDescent="0.2">
      <c r="A196" s="4"/>
      <c r="B196" s="41" t="s">
        <v>661</v>
      </c>
      <c r="C196" s="32"/>
      <c r="D196" s="111" t="s">
        <v>109</v>
      </c>
      <c r="E196" s="159" t="s">
        <v>5629</v>
      </c>
      <c r="F196" s="188"/>
      <c r="G196" s="188"/>
      <c r="H196" s="188"/>
      <c r="I196" s="87"/>
      <c r="J196" s="98">
        <f t="shared" si="2"/>
        <v>0</v>
      </c>
      <c r="K196" s="7"/>
      <c r="L196" s="106">
        <f>I196*0.1</f>
        <v>0</v>
      </c>
      <c r="M196" s="106">
        <f>I196*0.2</f>
        <v>0</v>
      </c>
      <c r="N196" s="106">
        <f>I196*0.2</f>
        <v>0</v>
      </c>
      <c r="O196" s="106">
        <v>0</v>
      </c>
      <c r="P196" s="106">
        <f>I196*0.12</f>
        <v>0</v>
      </c>
      <c r="Q196" s="106">
        <f>I196*0.17</f>
        <v>0</v>
      </c>
      <c r="R196" s="106">
        <f>I196*0.14</f>
        <v>0</v>
      </c>
      <c r="S196" s="106">
        <f>I196*0.18</f>
        <v>0</v>
      </c>
      <c r="T196" s="106">
        <f>I196*0.14</f>
        <v>0</v>
      </c>
      <c r="U196" s="106">
        <f>I196*0.15</f>
        <v>0</v>
      </c>
      <c r="V196" s="106">
        <f>I196*0.08</f>
        <v>0</v>
      </c>
      <c r="W196" s="141"/>
      <c r="X196" s="106">
        <f>I196*0.16</f>
        <v>0</v>
      </c>
      <c r="Y196" s="106">
        <f>I196*0.1</f>
        <v>0</v>
      </c>
      <c r="Z196" s="106">
        <f>I196*0.08</f>
        <v>0</v>
      </c>
      <c r="AA196" s="106">
        <f>I196*0.11</f>
        <v>0</v>
      </c>
      <c r="AB196" s="141"/>
      <c r="AC196" s="7">
        <f>I196*0.22</f>
        <v>0</v>
      </c>
      <c r="AD196" s="7">
        <f>I196*0.3</f>
        <v>0</v>
      </c>
      <c r="AE196" s="148" t="s">
        <v>93</v>
      </c>
      <c r="AF196" s="7">
        <f>I196*0.245</f>
        <v>0</v>
      </c>
      <c r="AG196" s="7">
        <f>I196*0.2</f>
        <v>0</v>
      </c>
      <c r="AH196" s="7">
        <f>I196*0.23</f>
        <v>0</v>
      </c>
      <c r="AI196" s="141"/>
      <c r="AJ196" s="7">
        <f>I196*0.2</f>
        <v>0</v>
      </c>
      <c r="AK196" s="141"/>
      <c r="AL196" s="141"/>
      <c r="AM196" s="141"/>
      <c r="AN196" s="141">
        <f>I196*0.12</f>
        <v>0</v>
      </c>
      <c r="AO196" s="141">
        <f>I196*0.6</f>
        <v>0</v>
      </c>
      <c r="AP196" s="141">
        <f>I196*0.9</f>
        <v>0</v>
      </c>
      <c r="AQ196" s="141">
        <f>I196*0.93</f>
        <v>0</v>
      </c>
      <c r="AR196" s="141">
        <f>I196*0.7</f>
        <v>0</v>
      </c>
      <c r="AS196" s="141">
        <f>I196*0.35</f>
        <v>0</v>
      </c>
      <c r="AT196" s="141"/>
      <c r="AU196" s="141">
        <f>I196*0.9</f>
        <v>0</v>
      </c>
      <c r="AV196" s="141">
        <f>I196*0.18</f>
        <v>0</v>
      </c>
      <c r="AW196" s="141">
        <f>I196*0.34</f>
        <v>0</v>
      </c>
      <c r="AX196" s="141">
        <f>I196*0.31</f>
        <v>0</v>
      </c>
      <c r="AY196" s="141"/>
      <c r="AZ196" s="141"/>
      <c r="BB196" s="28">
        <v>0</v>
      </c>
      <c r="BC196" s="28">
        <v>0</v>
      </c>
    </row>
    <row r="197" spans="1:55" hidden="1" outlineLevel="1" x14ac:dyDescent="0.2">
      <c r="A197" s="4"/>
      <c r="B197" s="37" t="s">
        <v>488</v>
      </c>
      <c r="C197" s="9"/>
      <c r="D197" s="114">
        <v>71275</v>
      </c>
      <c r="E197" s="162">
        <v>1</v>
      </c>
      <c r="F197" s="191"/>
      <c r="G197" s="191"/>
      <c r="H197" s="191"/>
      <c r="I197" s="80">
        <v>2638</v>
      </c>
      <c r="J197" s="98">
        <f t="shared" si="2"/>
        <v>451.39600000000007</v>
      </c>
      <c r="K197" s="102">
        <v>410.36</v>
      </c>
      <c r="L197" s="106">
        <f>I197*0.1</f>
        <v>263.8</v>
      </c>
      <c r="M197" s="106">
        <f>I197*0.2</f>
        <v>527.6</v>
      </c>
      <c r="N197" s="106">
        <f>I197*0.2</f>
        <v>527.6</v>
      </c>
      <c r="O197" s="106">
        <v>527.6</v>
      </c>
      <c r="P197" s="106">
        <f>I197*0.12</f>
        <v>316.56</v>
      </c>
      <c r="Q197" s="106">
        <f>I197*0.17</f>
        <v>448.46000000000004</v>
      </c>
      <c r="R197" s="106">
        <f>I197*0.14</f>
        <v>369.32000000000005</v>
      </c>
      <c r="S197" s="106">
        <f>I197*0.18</f>
        <v>474.84</v>
      </c>
      <c r="T197" s="106">
        <f>I197*0.14</f>
        <v>369.32000000000005</v>
      </c>
      <c r="U197" s="106">
        <f>I197*0.15</f>
        <v>395.7</v>
      </c>
      <c r="V197" s="106">
        <f>I197*0.08</f>
        <v>211.04</v>
      </c>
      <c r="W197" s="140"/>
      <c r="X197" s="106">
        <f>I197*0.16</f>
        <v>422.08</v>
      </c>
      <c r="Y197" s="106">
        <f>I197*0.1</f>
        <v>263.8</v>
      </c>
      <c r="Z197" s="106">
        <f>I197*0.08</f>
        <v>211.04</v>
      </c>
      <c r="AA197" s="106">
        <f>I197*0.11</f>
        <v>290.18</v>
      </c>
      <c r="AB197" s="140"/>
      <c r="AC197" s="7">
        <f>I197*0.22</f>
        <v>580.36</v>
      </c>
      <c r="AD197" s="7">
        <f>I197*0.3</f>
        <v>791.4</v>
      </c>
      <c r="AE197" s="148" t="s">
        <v>93</v>
      </c>
      <c r="AF197" s="7">
        <f>I197*0.245</f>
        <v>646.30999999999995</v>
      </c>
      <c r="AG197" s="7">
        <f>I197*0.2</f>
        <v>527.6</v>
      </c>
      <c r="AH197" s="7">
        <f>I197*0.23</f>
        <v>606.74</v>
      </c>
      <c r="AI197" s="140"/>
      <c r="AJ197" s="7">
        <f>I197*0.2</f>
        <v>527.6</v>
      </c>
      <c r="AK197" s="140">
        <v>2093.4264781144784</v>
      </c>
      <c r="AL197" s="140">
        <v>2216.5692121212123</v>
      </c>
      <c r="AM197" s="140">
        <v>2290.4548525252526</v>
      </c>
      <c r="AN197" s="140">
        <f>I197*0.12</f>
        <v>316.56</v>
      </c>
      <c r="AO197" s="140">
        <f>I197*0.6</f>
        <v>1582.8</v>
      </c>
      <c r="AP197" s="140">
        <f>I197*0.9</f>
        <v>2374.2000000000003</v>
      </c>
      <c r="AQ197" s="140">
        <f>I197*0.93</f>
        <v>2453.34</v>
      </c>
      <c r="AR197" s="140">
        <f>I197*0.7</f>
        <v>1846.6</v>
      </c>
      <c r="AS197" s="140">
        <f>I197*0.35</f>
        <v>923.3</v>
      </c>
      <c r="AT197" s="140">
        <v>200.84376669925058</v>
      </c>
      <c r="AU197" s="140">
        <f>I197*0.9</f>
        <v>2374.2000000000003</v>
      </c>
      <c r="AV197" s="140">
        <f>I197*0.18</f>
        <v>474.84</v>
      </c>
      <c r="AW197" s="140">
        <f>I197*0.34</f>
        <v>896.92000000000007</v>
      </c>
      <c r="AX197" s="140">
        <f>I197*0.31</f>
        <v>817.78</v>
      </c>
      <c r="AY197" s="140">
        <v>2216.5692121212123</v>
      </c>
      <c r="AZ197" s="140">
        <v>2216.5692121212123</v>
      </c>
      <c r="BB197" s="28">
        <v>211.04</v>
      </c>
      <c r="BC197" s="28">
        <v>2453.34</v>
      </c>
    </row>
    <row r="198" spans="1:55" hidden="1" outlineLevel="1" x14ac:dyDescent="0.2">
      <c r="A198" s="4"/>
      <c r="B198" s="37" t="s">
        <v>186</v>
      </c>
      <c r="C198" s="9"/>
      <c r="D198" s="114" t="s">
        <v>75</v>
      </c>
      <c r="E198" s="162">
        <v>75</v>
      </c>
      <c r="F198" s="191"/>
      <c r="G198" s="191"/>
      <c r="H198" s="191"/>
      <c r="I198" s="80">
        <v>172.5</v>
      </c>
      <c r="J198" s="98">
        <f t="shared" si="2"/>
        <v>0.13200000000000001</v>
      </c>
      <c r="K198" s="102">
        <v>0.12</v>
      </c>
      <c r="L198" s="106">
        <f>I198*0.1</f>
        <v>17.25</v>
      </c>
      <c r="M198" s="106">
        <f>I198*0.2</f>
        <v>34.5</v>
      </c>
      <c r="N198" s="106">
        <f>I198*0.2</f>
        <v>34.5</v>
      </c>
      <c r="O198" s="106">
        <v>34.5</v>
      </c>
      <c r="P198" s="106">
        <f>I198*0.12</f>
        <v>20.7</v>
      </c>
      <c r="Q198" s="106">
        <f>I198*0.17</f>
        <v>29.325000000000003</v>
      </c>
      <c r="R198" s="106">
        <f>I198*0.14</f>
        <v>24.150000000000002</v>
      </c>
      <c r="S198" s="106">
        <f>I198*0.18</f>
        <v>31.049999999999997</v>
      </c>
      <c r="T198" s="106">
        <f>I198*0.14</f>
        <v>24.150000000000002</v>
      </c>
      <c r="U198" s="106">
        <f>I198*0.15</f>
        <v>25.875</v>
      </c>
      <c r="V198" s="106">
        <f>I198*0.08</f>
        <v>13.8</v>
      </c>
      <c r="W198" s="140"/>
      <c r="X198" s="106">
        <f>I198*0.16</f>
        <v>27.6</v>
      </c>
      <c r="Y198" s="106">
        <f>I198*0.1</f>
        <v>17.25</v>
      </c>
      <c r="Z198" s="106">
        <f>I198*0.08</f>
        <v>13.8</v>
      </c>
      <c r="AA198" s="106">
        <f>I198*0.11</f>
        <v>18.975000000000001</v>
      </c>
      <c r="AB198" s="140"/>
      <c r="AC198" s="7">
        <f>I198*0.22</f>
        <v>37.950000000000003</v>
      </c>
      <c r="AD198" s="7">
        <f>I198*0.3</f>
        <v>51.75</v>
      </c>
      <c r="AE198" s="148" t="s">
        <v>93</v>
      </c>
      <c r="AF198" s="7">
        <f>I198*0.245</f>
        <v>42.262499999999996</v>
      </c>
      <c r="AG198" s="7">
        <f>I198*0.2</f>
        <v>34.5</v>
      </c>
      <c r="AH198" s="7">
        <f>I198*0.23</f>
        <v>39.675000000000004</v>
      </c>
      <c r="AI198" s="140"/>
      <c r="AJ198" s="7">
        <f>I198*0.2</f>
        <v>34.5</v>
      </c>
      <c r="AK198" s="140">
        <v>35.0625</v>
      </c>
      <c r="AL198" s="140">
        <v>37.125</v>
      </c>
      <c r="AM198" s="140">
        <v>38.362499999999997</v>
      </c>
      <c r="AN198" s="140">
        <f>I198*0.12</f>
        <v>20.7</v>
      </c>
      <c r="AO198" s="140">
        <f>I198*0.6</f>
        <v>103.5</v>
      </c>
      <c r="AP198" s="140">
        <f>I198*0.9</f>
        <v>155.25</v>
      </c>
      <c r="AQ198" s="140">
        <f>I198*0.93</f>
        <v>160.42500000000001</v>
      </c>
      <c r="AR198" s="140">
        <f>I198*0.7</f>
        <v>120.74999999999999</v>
      </c>
      <c r="AS198" s="140">
        <f>I198*0.35</f>
        <v>60.374999999999993</v>
      </c>
      <c r="AT198" s="140">
        <v>0</v>
      </c>
      <c r="AU198" s="140">
        <f>I198*0.9</f>
        <v>155.25</v>
      </c>
      <c r="AV198" s="140">
        <f>I198*0.18</f>
        <v>31.049999999999997</v>
      </c>
      <c r="AW198" s="140">
        <f>I198*0.34</f>
        <v>58.650000000000006</v>
      </c>
      <c r="AX198" s="140">
        <f>I198*0.31</f>
        <v>53.475000000000001</v>
      </c>
      <c r="AY198" s="140">
        <v>37.125</v>
      </c>
      <c r="AZ198" s="140">
        <v>37.125</v>
      </c>
      <c r="BB198" s="28">
        <v>0.12</v>
      </c>
      <c r="BC198" s="28">
        <v>160.42500000000001</v>
      </c>
    </row>
    <row r="199" spans="1:55" ht="15.75" collapsed="1" thickBot="1" x14ac:dyDescent="0.3">
      <c r="A199" s="17">
        <v>40472482</v>
      </c>
      <c r="B199" s="38" t="s">
        <v>488</v>
      </c>
      <c r="C199" s="39">
        <v>352</v>
      </c>
      <c r="D199" s="113">
        <v>71275</v>
      </c>
      <c r="E199" s="161" t="s">
        <v>5630</v>
      </c>
      <c r="F199" s="190"/>
      <c r="G199" s="190"/>
      <c r="H199" s="190"/>
      <c r="I199" s="89">
        <v>2810.5</v>
      </c>
      <c r="J199" s="98">
        <f t="shared" ref="J199:J262" si="3">K199*110%</f>
        <v>451.39600000000007</v>
      </c>
      <c r="K199" s="100">
        <v>410.36</v>
      </c>
      <c r="L199" s="106">
        <f>I199*0.1</f>
        <v>281.05</v>
      </c>
      <c r="M199" s="106">
        <f>I199*0.2</f>
        <v>562.1</v>
      </c>
      <c r="N199" s="106">
        <f>I199*0.2</f>
        <v>562.1</v>
      </c>
      <c r="O199" s="106">
        <v>562.1</v>
      </c>
      <c r="P199" s="106">
        <f>I199*0.12</f>
        <v>337.26</v>
      </c>
      <c r="Q199" s="106">
        <f>I199*0.17</f>
        <v>477.78500000000003</v>
      </c>
      <c r="R199" s="106">
        <f>I199*0.14</f>
        <v>393.47</v>
      </c>
      <c r="S199" s="106">
        <f>I199*0.18</f>
        <v>505.89</v>
      </c>
      <c r="T199" s="106">
        <f>I199*0.14</f>
        <v>393.47</v>
      </c>
      <c r="U199" s="106">
        <f>I199*0.15</f>
        <v>421.57499999999999</v>
      </c>
      <c r="V199" s="106">
        <f>I199*0.08</f>
        <v>224.84</v>
      </c>
      <c r="W199" s="139"/>
      <c r="X199" s="106">
        <f>I199*0.16</f>
        <v>449.68</v>
      </c>
      <c r="Y199" s="106">
        <f>I199*0.1</f>
        <v>281.05</v>
      </c>
      <c r="Z199" s="106">
        <f>I199*0.08</f>
        <v>224.84</v>
      </c>
      <c r="AA199" s="106">
        <f>I199*0.11</f>
        <v>309.15500000000003</v>
      </c>
      <c r="AB199" s="139"/>
      <c r="AC199" s="7">
        <f>I199*0.22</f>
        <v>618.31000000000006</v>
      </c>
      <c r="AD199" s="7">
        <f>I199*0.3</f>
        <v>843.15</v>
      </c>
      <c r="AE199" s="148" t="s">
        <v>93</v>
      </c>
      <c r="AF199" s="7">
        <f>I199*0.245</f>
        <v>688.57249999999999</v>
      </c>
      <c r="AG199" s="7">
        <f>I199*0.2</f>
        <v>562.1</v>
      </c>
      <c r="AH199" s="7">
        <f>I199*0.23</f>
        <v>646.41500000000008</v>
      </c>
      <c r="AI199" s="139"/>
      <c r="AJ199" s="7">
        <f>I199*0.2</f>
        <v>562.1</v>
      </c>
      <c r="AK199" s="139">
        <v>2128.8790398196843</v>
      </c>
      <c r="AL199" s="139">
        <v>2254.1072186326069</v>
      </c>
      <c r="AM199" s="139">
        <v>2329.2441259203606</v>
      </c>
      <c r="AN199" s="139">
        <f>I199*0.12</f>
        <v>337.26</v>
      </c>
      <c r="AO199" s="139">
        <f>I199*0.6</f>
        <v>1686.3</v>
      </c>
      <c r="AP199" s="139">
        <f>I199*0.9</f>
        <v>2529.4500000000003</v>
      </c>
      <c r="AQ199" s="139">
        <f>I199*0.93</f>
        <v>2613.7650000000003</v>
      </c>
      <c r="AR199" s="139">
        <f>I199*0.7</f>
        <v>1967.35</v>
      </c>
      <c r="AS199" s="139">
        <f>I199*0.35</f>
        <v>983.67499999999995</v>
      </c>
      <c r="AT199" s="139">
        <v>201.6995663840292</v>
      </c>
      <c r="AU199" s="139">
        <f>I199*0.9</f>
        <v>2529.4500000000003</v>
      </c>
      <c r="AV199" s="139">
        <f>I199*0.18</f>
        <v>505.89</v>
      </c>
      <c r="AW199" s="139">
        <f>I199*0.34</f>
        <v>955.57</v>
      </c>
      <c r="AX199" s="139">
        <f>I199*0.31</f>
        <v>871.255</v>
      </c>
      <c r="AY199" s="139">
        <v>2254.1072186326069</v>
      </c>
      <c r="AZ199" s="139">
        <v>2254.1072186326069</v>
      </c>
      <c r="BB199" s="28">
        <v>224.84</v>
      </c>
      <c r="BC199" s="28">
        <v>2613.7650000000003</v>
      </c>
    </row>
    <row r="200" spans="1:55" ht="15" collapsed="1" x14ac:dyDescent="0.25">
      <c r="A200" s="4">
        <v>40472599</v>
      </c>
      <c r="B200" s="3" t="s">
        <v>487</v>
      </c>
      <c r="C200" s="3">
        <v>352</v>
      </c>
      <c r="D200" s="109">
        <v>75571</v>
      </c>
      <c r="E200" s="138"/>
      <c r="F200" s="187"/>
      <c r="G200" s="187"/>
      <c r="H200" s="187"/>
      <c r="I200" s="85">
        <v>104</v>
      </c>
      <c r="J200" s="98">
        <f t="shared" si="3"/>
        <v>157.67400000000001</v>
      </c>
      <c r="K200" s="98">
        <v>143.34</v>
      </c>
      <c r="L200" s="106">
        <f>I200*0.1</f>
        <v>10.4</v>
      </c>
      <c r="M200" s="106">
        <f>I200*0.2</f>
        <v>20.8</v>
      </c>
      <c r="N200" s="106">
        <f>I200*0.2</f>
        <v>20.8</v>
      </c>
      <c r="O200" s="106">
        <v>20.8</v>
      </c>
      <c r="P200" s="106">
        <f>I200*0.12</f>
        <v>12.48</v>
      </c>
      <c r="Q200" s="106">
        <f>I200*0.17</f>
        <v>17.68</v>
      </c>
      <c r="R200" s="106">
        <f>I200*0.14</f>
        <v>14.560000000000002</v>
      </c>
      <c r="S200" s="106">
        <f>I200*0.18</f>
        <v>18.72</v>
      </c>
      <c r="T200" s="106">
        <f>I200*0.14</f>
        <v>14.560000000000002</v>
      </c>
      <c r="U200" s="106">
        <f>I200*0.15</f>
        <v>15.6</v>
      </c>
      <c r="V200" s="106">
        <f>I200*0.08</f>
        <v>8.32</v>
      </c>
      <c r="X200" s="106">
        <f>I200*0.16</f>
        <v>16.64</v>
      </c>
      <c r="Y200" s="106">
        <f>I200*0.1</f>
        <v>10.4</v>
      </c>
      <c r="Z200" s="106">
        <f>I200*0.08</f>
        <v>8.32</v>
      </c>
      <c r="AA200" s="106">
        <f>I200*0.11</f>
        <v>11.44</v>
      </c>
      <c r="AC200" s="7">
        <f>I200*0.22</f>
        <v>22.88</v>
      </c>
      <c r="AD200" s="7">
        <f>I200*0.3</f>
        <v>31.2</v>
      </c>
      <c r="AE200" s="148" t="s">
        <v>93</v>
      </c>
      <c r="AF200" s="7">
        <f>I200*0.245</f>
        <v>25.48</v>
      </c>
      <c r="AG200" s="7">
        <f>I200*0.2</f>
        <v>20.8</v>
      </c>
      <c r="AH200" s="7">
        <f>I200*0.23</f>
        <v>23.92</v>
      </c>
      <c r="AJ200" s="7">
        <f>I200*0.2</f>
        <v>20.8</v>
      </c>
      <c r="AK200" s="138">
        <v>42.5</v>
      </c>
      <c r="AL200" s="138">
        <v>45</v>
      </c>
      <c r="AM200" s="138">
        <v>46.5</v>
      </c>
      <c r="AN200" s="138">
        <f>I200*0.12</f>
        <v>12.48</v>
      </c>
      <c r="AO200" s="138">
        <f>I200*0.6</f>
        <v>62.4</v>
      </c>
      <c r="AP200" s="138">
        <f>I200*0.9</f>
        <v>93.600000000000009</v>
      </c>
      <c r="AQ200" s="138">
        <f>I200*0.93</f>
        <v>96.72</v>
      </c>
      <c r="AR200" s="138">
        <f>I200*0.7</f>
        <v>72.8</v>
      </c>
      <c r="AS200" s="138">
        <f>I200*0.35</f>
        <v>36.4</v>
      </c>
      <c r="AT200" s="138">
        <v>79.81</v>
      </c>
      <c r="AU200" s="138">
        <f>I200*0.9</f>
        <v>93.600000000000009</v>
      </c>
      <c r="AV200" s="138">
        <f>I200*0.18</f>
        <v>18.72</v>
      </c>
      <c r="AW200" s="138">
        <f>I200*0.34</f>
        <v>35.36</v>
      </c>
      <c r="AX200" s="138">
        <f>I200*0.31</f>
        <v>32.24</v>
      </c>
      <c r="AY200" s="138">
        <v>45</v>
      </c>
      <c r="AZ200" s="138">
        <v>45</v>
      </c>
      <c r="BB200" s="28">
        <v>8.32</v>
      </c>
      <c r="BC200" s="28">
        <v>157.67400000000001</v>
      </c>
    </row>
    <row r="201" spans="1:55" hidden="1" outlineLevel="1" x14ac:dyDescent="0.2">
      <c r="A201" s="4"/>
      <c r="B201" s="41" t="s">
        <v>661</v>
      </c>
      <c r="C201" s="32"/>
      <c r="D201" s="111" t="s">
        <v>109</v>
      </c>
      <c r="E201" s="159" t="s">
        <v>5629</v>
      </c>
      <c r="F201" s="188"/>
      <c r="G201" s="188"/>
      <c r="H201" s="188"/>
      <c r="I201" s="87"/>
      <c r="J201" s="98">
        <f t="shared" si="3"/>
        <v>0</v>
      </c>
      <c r="K201" s="7"/>
      <c r="L201" s="106">
        <f>I201*0.1</f>
        <v>0</v>
      </c>
      <c r="M201" s="106">
        <f>I201*0.2</f>
        <v>0</v>
      </c>
      <c r="N201" s="106">
        <f>I201*0.2</f>
        <v>0</v>
      </c>
      <c r="O201" s="106">
        <v>0</v>
      </c>
      <c r="P201" s="106">
        <f>I201*0.12</f>
        <v>0</v>
      </c>
      <c r="Q201" s="106">
        <f>I201*0.17</f>
        <v>0</v>
      </c>
      <c r="R201" s="106">
        <f>I201*0.14</f>
        <v>0</v>
      </c>
      <c r="S201" s="106">
        <f>I201*0.18</f>
        <v>0</v>
      </c>
      <c r="T201" s="106">
        <f>I201*0.14</f>
        <v>0</v>
      </c>
      <c r="U201" s="106">
        <f>I201*0.15</f>
        <v>0</v>
      </c>
      <c r="V201" s="106">
        <f>I201*0.08</f>
        <v>0</v>
      </c>
      <c r="W201" s="141"/>
      <c r="X201" s="106">
        <f>I201*0.16</f>
        <v>0</v>
      </c>
      <c r="Y201" s="106">
        <f>I201*0.1</f>
        <v>0</v>
      </c>
      <c r="Z201" s="106">
        <f>I201*0.08</f>
        <v>0</v>
      </c>
      <c r="AA201" s="106">
        <f>I201*0.11</f>
        <v>0</v>
      </c>
      <c r="AB201" s="141"/>
      <c r="AC201" s="7">
        <f>I201*0.22</f>
        <v>0</v>
      </c>
      <c r="AD201" s="7">
        <f>I201*0.3</f>
        <v>0</v>
      </c>
      <c r="AE201" s="148" t="s">
        <v>93</v>
      </c>
      <c r="AF201" s="7">
        <f>I201*0.245</f>
        <v>0</v>
      </c>
      <c r="AG201" s="7">
        <f>I201*0.2</f>
        <v>0</v>
      </c>
      <c r="AH201" s="7">
        <f>I201*0.23</f>
        <v>0</v>
      </c>
      <c r="AI201" s="141"/>
      <c r="AJ201" s="7">
        <f>I201*0.2</f>
        <v>0</v>
      </c>
      <c r="AK201" s="141"/>
      <c r="AL201" s="141"/>
      <c r="AM201" s="141"/>
      <c r="AN201" s="141">
        <f>I201*0.12</f>
        <v>0</v>
      </c>
      <c r="AO201" s="141">
        <f>I201*0.6</f>
        <v>0</v>
      </c>
      <c r="AP201" s="141">
        <f>I201*0.9</f>
        <v>0</v>
      </c>
      <c r="AQ201" s="141">
        <f>I201*0.93</f>
        <v>0</v>
      </c>
      <c r="AR201" s="141">
        <f>I201*0.7</f>
        <v>0</v>
      </c>
      <c r="AS201" s="141">
        <f>I201*0.35</f>
        <v>0</v>
      </c>
      <c r="AT201" s="141"/>
      <c r="AU201" s="141">
        <f>I201*0.9</f>
        <v>0</v>
      </c>
      <c r="AV201" s="141">
        <f>I201*0.18</f>
        <v>0</v>
      </c>
      <c r="AW201" s="141">
        <f>I201*0.34</f>
        <v>0</v>
      </c>
      <c r="AX201" s="141">
        <f>I201*0.31</f>
        <v>0</v>
      </c>
      <c r="AY201" s="141"/>
      <c r="AZ201" s="141"/>
      <c r="BB201" s="28">
        <v>0</v>
      </c>
      <c r="BC201" s="28">
        <v>0</v>
      </c>
    </row>
    <row r="202" spans="1:55" hidden="1" outlineLevel="1" x14ac:dyDescent="0.2">
      <c r="A202" s="4"/>
      <c r="B202" s="37" t="s">
        <v>486</v>
      </c>
      <c r="C202" s="9"/>
      <c r="D202" s="116">
        <v>74176</v>
      </c>
      <c r="E202" s="162">
        <v>1</v>
      </c>
      <c r="F202" s="193"/>
      <c r="G202" s="193"/>
      <c r="H202" s="193"/>
      <c r="I202" s="90">
        <v>2441</v>
      </c>
      <c r="J202" s="98">
        <f t="shared" si="3"/>
        <v>291.654</v>
      </c>
      <c r="K202" s="102">
        <v>265.14</v>
      </c>
      <c r="L202" s="106">
        <f>I202*0.1</f>
        <v>244.10000000000002</v>
      </c>
      <c r="M202" s="106">
        <f>I202*0.2</f>
        <v>488.20000000000005</v>
      </c>
      <c r="N202" s="106">
        <f>I202*0.2</f>
        <v>488.20000000000005</v>
      </c>
      <c r="O202" s="106">
        <v>488.20000000000005</v>
      </c>
      <c r="P202" s="106">
        <f>I202*0.12</f>
        <v>292.92</v>
      </c>
      <c r="Q202" s="106">
        <f>I202*0.17</f>
        <v>414.97</v>
      </c>
      <c r="R202" s="106">
        <f>I202*0.14</f>
        <v>341.74</v>
      </c>
      <c r="S202" s="106">
        <f>I202*0.18</f>
        <v>439.38</v>
      </c>
      <c r="T202" s="106">
        <f>I202*0.14</f>
        <v>341.74</v>
      </c>
      <c r="U202" s="106">
        <f>I202*0.15</f>
        <v>366.15</v>
      </c>
      <c r="V202" s="106">
        <f>I202*0.08</f>
        <v>195.28</v>
      </c>
      <c r="W202" s="140"/>
      <c r="X202" s="106">
        <f>I202*0.16</f>
        <v>390.56</v>
      </c>
      <c r="Y202" s="106">
        <f>I202*0.1</f>
        <v>244.10000000000002</v>
      </c>
      <c r="Z202" s="106">
        <f>I202*0.08</f>
        <v>195.28</v>
      </c>
      <c r="AA202" s="106">
        <f>I202*0.11</f>
        <v>268.51</v>
      </c>
      <c r="AB202" s="140"/>
      <c r="AC202" s="7">
        <f>I202*0.22</f>
        <v>537.02</v>
      </c>
      <c r="AD202" s="7">
        <f>I202*0.3</f>
        <v>732.3</v>
      </c>
      <c r="AE202" s="148" t="s">
        <v>93</v>
      </c>
      <c r="AF202" s="7">
        <f>I202*0.245</f>
        <v>598.04499999999996</v>
      </c>
      <c r="AG202" s="7">
        <f>I202*0.2</f>
        <v>488.20000000000005</v>
      </c>
      <c r="AH202" s="7">
        <f>I202*0.23</f>
        <v>561.43000000000006</v>
      </c>
      <c r="AI202" s="140"/>
      <c r="AJ202" s="7">
        <f>I202*0.2</f>
        <v>488.20000000000005</v>
      </c>
      <c r="AK202" s="140">
        <v>1879.8544850299402</v>
      </c>
      <c r="AL202" s="140">
        <v>1990.4341606199366</v>
      </c>
      <c r="AM202" s="140">
        <v>2056.7819659739343</v>
      </c>
      <c r="AN202" s="140">
        <f>I202*0.12</f>
        <v>292.92</v>
      </c>
      <c r="AO202" s="140">
        <f>I202*0.6</f>
        <v>1464.6</v>
      </c>
      <c r="AP202" s="140">
        <f>I202*0.9</f>
        <v>2196.9</v>
      </c>
      <c r="AQ202" s="140">
        <f>I202*0.93</f>
        <v>2270.13</v>
      </c>
      <c r="AR202" s="140">
        <f>I202*0.7</f>
        <v>1708.6999999999998</v>
      </c>
      <c r="AS202" s="140">
        <f>I202*0.35</f>
        <v>854.34999999999991</v>
      </c>
      <c r="AT202" s="140">
        <v>256.84471997182106</v>
      </c>
      <c r="AU202" s="140">
        <f>I202*0.9</f>
        <v>2196.9</v>
      </c>
      <c r="AV202" s="140">
        <f>I202*0.18</f>
        <v>439.38</v>
      </c>
      <c r="AW202" s="140">
        <f>I202*0.34</f>
        <v>829.94</v>
      </c>
      <c r="AX202" s="140">
        <f>I202*0.31</f>
        <v>756.71</v>
      </c>
      <c r="AY202" s="140">
        <v>1990.4341606199366</v>
      </c>
      <c r="AZ202" s="140">
        <v>1990.4341606199366</v>
      </c>
      <c r="BB202" s="28">
        <v>195.28</v>
      </c>
      <c r="BC202" s="28">
        <v>2270.13</v>
      </c>
    </row>
    <row r="203" spans="1:55" hidden="1" outlineLevel="1" x14ac:dyDescent="0.2">
      <c r="A203" s="4"/>
      <c r="B203" s="37" t="s">
        <v>189</v>
      </c>
      <c r="C203" s="9"/>
      <c r="D203" s="116">
        <v>76377</v>
      </c>
      <c r="E203" s="162">
        <v>1</v>
      </c>
      <c r="F203" s="193"/>
      <c r="G203" s="193"/>
      <c r="H203" s="193"/>
      <c r="I203" s="90">
        <v>2.2999999999999998</v>
      </c>
      <c r="J203" s="98">
        <f t="shared" si="3"/>
        <v>110.27500000000001</v>
      </c>
      <c r="K203" s="102">
        <v>100.25</v>
      </c>
      <c r="L203" s="106">
        <f>I203*0.1</f>
        <v>0.22999999999999998</v>
      </c>
      <c r="M203" s="106">
        <f>I203*0.2</f>
        <v>0.45999999999999996</v>
      </c>
      <c r="N203" s="106">
        <f>I203*0.2</f>
        <v>0.45999999999999996</v>
      </c>
      <c r="O203" s="106">
        <v>0.45999999999999996</v>
      </c>
      <c r="P203" s="106">
        <f>I203*0.12</f>
        <v>0.27599999999999997</v>
      </c>
      <c r="Q203" s="106">
        <f>I203*0.17</f>
        <v>0.39100000000000001</v>
      </c>
      <c r="R203" s="106">
        <f>I203*0.14</f>
        <v>0.32200000000000001</v>
      </c>
      <c r="S203" s="106">
        <f>I203*0.18</f>
        <v>0.41399999999999998</v>
      </c>
      <c r="T203" s="106">
        <f>I203*0.14</f>
        <v>0.32200000000000001</v>
      </c>
      <c r="U203" s="106">
        <f>I203*0.15</f>
        <v>0.34499999999999997</v>
      </c>
      <c r="V203" s="106">
        <f>I203*0.08</f>
        <v>0.184</v>
      </c>
      <c r="W203" s="140"/>
      <c r="X203" s="106">
        <f>I203*0.16</f>
        <v>0.36799999999999999</v>
      </c>
      <c r="Y203" s="106">
        <f>I203*0.1</f>
        <v>0.22999999999999998</v>
      </c>
      <c r="Z203" s="106">
        <f>I203*0.08</f>
        <v>0.184</v>
      </c>
      <c r="AA203" s="106">
        <f>I203*0.11</f>
        <v>0.253</v>
      </c>
      <c r="AB203" s="140"/>
      <c r="AC203" s="7">
        <f>I203*0.22</f>
        <v>0.50600000000000001</v>
      </c>
      <c r="AD203" s="7">
        <f>I203*0.3</f>
        <v>0.69</v>
      </c>
      <c r="AE203" s="148" t="s">
        <v>93</v>
      </c>
      <c r="AF203" s="7">
        <f>I203*0.245</f>
        <v>0.5635</v>
      </c>
      <c r="AG203" s="7">
        <f>I203*0.2</f>
        <v>0.45999999999999996</v>
      </c>
      <c r="AH203" s="7">
        <f>I203*0.23</f>
        <v>0.52900000000000003</v>
      </c>
      <c r="AI203" s="140"/>
      <c r="AJ203" s="7">
        <f>I203*0.2</f>
        <v>0.45999999999999996</v>
      </c>
      <c r="AK203" s="140">
        <v>162.4435</v>
      </c>
      <c r="AL203" s="140">
        <v>171.99900000000002</v>
      </c>
      <c r="AM203" s="140">
        <v>177.73230000000001</v>
      </c>
      <c r="AN203" s="140">
        <f>I203*0.12</f>
        <v>0.27599999999999997</v>
      </c>
      <c r="AO203" s="140">
        <f>I203*0.6</f>
        <v>1.38</v>
      </c>
      <c r="AP203" s="140">
        <f>I203*0.9</f>
        <v>2.0699999999999998</v>
      </c>
      <c r="AQ203" s="140">
        <f>I203*0.93</f>
        <v>2.1389999999999998</v>
      </c>
      <c r="AR203" s="140">
        <f>I203*0.7</f>
        <v>1.6099999999999999</v>
      </c>
      <c r="AS203" s="140">
        <f>I203*0.35</f>
        <v>0.80499999999999994</v>
      </c>
      <c r="AT203" s="140">
        <v>0</v>
      </c>
      <c r="AU203" s="140">
        <f>I203*0.9</f>
        <v>2.0699999999999998</v>
      </c>
      <c r="AV203" s="140">
        <f>I203*0.18</f>
        <v>0.41399999999999998</v>
      </c>
      <c r="AW203" s="140">
        <f>I203*0.34</f>
        <v>0.78200000000000003</v>
      </c>
      <c r="AX203" s="140">
        <f>I203*0.31</f>
        <v>0.71299999999999997</v>
      </c>
      <c r="AY203" s="140">
        <v>171.99900000000002</v>
      </c>
      <c r="AZ203" s="140">
        <v>171.99900000000002</v>
      </c>
      <c r="BB203" s="28">
        <v>0.184</v>
      </c>
      <c r="BC203" s="28">
        <v>177.73230000000001</v>
      </c>
    </row>
    <row r="204" spans="1:55" ht="15.75" collapsed="1" thickBot="1" x14ac:dyDescent="0.3">
      <c r="A204" s="17">
        <v>45704962</v>
      </c>
      <c r="B204" s="38" t="s">
        <v>486</v>
      </c>
      <c r="C204" s="39">
        <v>352</v>
      </c>
      <c r="D204" s="113">
        <v>74176</v>
      </c>
      <c r="E204" s="161" t="s">
        <v>5630</v>
      </c>
      <c r="F204" s="190"/>
      <c r="G204" s="190"/>
      <c r="H204" s="190"/>
      <c r="I204" s="89">
        <v>2443.3000000000002</v>
      </c>
      <c r="J204" s="98">
        <f t="shared" si="3"/>
        <v>291.654</v>
      </c>
      <c r="K204" s="100">
        <v>265.14</v>
      </c>
      <c r="L204" s="106">
        <f>I204*0.1</f>
        <v>244.33000000000004</v>
      </c>
      <c r="M204" s="106">
        <f>I204*0.2</f>
        <v>488.66000000000008</v>
      </c>
      <c r="N204" s="106">
        <f>I204*0.2</f>
        <v>488.66000000000008</v>
      </c>
      <c r="O204" s="106">
        <v>488.66000000000008</v>
      </c>
      <c r="P204" s="106">
        <f>I204*0.12</f>
        <v>293.19600000000003</v>
      </c>
      <c r="Q204" s="106">
        <f>I204*0.17</f>
        <v>415.36100000000005</v>
      </c>
      <c r="R204" s="106">
        <f>I204*0.14</f>
        <v>342.06200000000007</v>
      </c>
      <c r="S204" s="106">
        <f>I204*0.18</f>
        <v>439.79400000000004</v>
      </c>
      <c r="T204" s="106">
        <f>I204*0.14</f>
        <v>342.06200000000007</v>
      </c>
      <c r="U204" s="106">
        <f>I204*0.15</f>
        <v>366.495</v>
      </c>
      <c r="V204" s="106">
        <f>I204*0.08</f>
        <v>195.46400000000003</v>
      </c>
      <c r="W204" s="139"/>
      <c r="X204" s="106">
        <f>I204*0.16</f>
        <v>390.92800000000005</v>
      </c>
      <c r="Y204" s="106">
        <f>I204*0.1</f>
        <v>244.33000000000004</v>
      </c>
      <c r="Z204" s="106">
        <f>I204*0.08</f>
        <v>195.46400000000003</v>
      </c>
      <c r="AA204" s="106">
        <f>I204*0.11</f>
        <v>268.76300000000003</v>
      </c>
      <c r="AB204" s="139"/>
      <c r="AC204" s="7">
        <f>I204*0.22</f>
        <v>537.52600000000007</v>
      </c>
      <c r="AD204" s="7">
        <f>I204*0.3</f>
        <v>732.99</v>
      </c>
      <c r="AE204" s="148" t="s">
        <v>93</v>
      </c>
      <c r="AF204" s="7">
        <f>I204*0.245</f>
        <v>598.60850000000005</v>
      </c>
      <c r="AG204" s="7">
        <f>I204*0.2</f>
        <v>488.66000000000008</v>
      </c>
      <c r="AH204" s="7">
        <f>I204*0.23</f>
        <v>561.95900000000006</v>
      </c>
      <c r="AI204" s="139"/>
      <c r="AJ204" s="7">
        <f>I204*0.2</f>
        <v>488.66000000000008</v>
      </c>
      <c r="AK204" s="139">
        <v>2043.1749379966902</v>
      </c>
      <c r="AL204" s="139">
        <v>2163.3616990553191</v>
      </c>
      <c r="AM204" s="139">
        <v>2235.4737556904965</v>
      </c>
      <c r="AN204" s="139">
        <f>I204*0.12</f>
        <v>293.19600000000003</v>
      </c>
      <c r="AO204" s="139">
        <f>I204*0.6</f>
        <v>1465.98</v>
      </c>
      <c r="AP204" s="139">
        <f>I204*0.9</f>
        <v>2198.9700000000003</v>
      </c>
      <c r="AQ204" s="139">
        <f>I204*0.93</f>
        <v>2272.2690000000002</v>
      </c>
      <c r="AR204" s="139">
        <f>I204*0.7</f>
        <v>1710.31</v>
      </c>
      <c r="AS204" s="139">
        <f>I204*0.35</f>
        <v>855.15499999999997</v>
      </c>
      <c r="AT204" s="139">
        <v>254.88411039666258</v>
      </c>
      <c r="AU204" s="139">
        <f>I204*0.9</f>
        <v>2198.9700000000003</v>
      </c>
      <c r="AV204" s="139">
        <f>I204*0.18</f>
        <v>439.79400000000004</v>
      </c>
      <c r="AW204" s="139">
        <f>I204*0.34</f>
        <v>830.72200000000009</v>
      </c>
      <c r="AX204" s="139">
        <f>I204*0.31</f>
        <v>757.423</v>
      </c>
      <c r="AY204" s="139">
        <v>2163.3616990553191</v>
      </c>
      <c r="AZ204" s="139">
        <v>2163.3616990553191</v>
      </c>
      <c r="BB204" s="28">
        <v>195.46400000000003</v>
      </c>
      <c r="BC204" s="28">
        <v>2272.2690000000002</v>
      </c>
    </row>
    <row r="205" spans="1:55" ht="15" collapsed="1" x14ac:dyDescent="0.25">
      <c r="A205" s="4">
        <v>45712502</v>
      </c>
      <c r="B205" s="3" t="s">
        <v>485</v>
      </c>
      <c r="C205" s="3">
        <v>352</v>
      </c>
      <c r="D205" s="109">
        <v>71250</v>
      </c>
      <c r="E205" s="138"/>
      <c r="F205" s="187"/>
      <c r="G205" s="187"/>
      <c r="H205" s="187"/>
      <c r="I205" s="85">
        <v>2290</v>
      </c>
      <c r="J205" s="98">
        <f t="shared" si="3"/>
        <v>211.79400000000001</v>
      </c>
      <c r="K205" s="98">
        <v>192.54</v>
      </c>
      <c r="L205" s="106">
        <f>I205*0.1</f>
        <v>229</v>
      </c>
      <c r="M205" s="106">
        <f>I205*0.2</f>
        <v>458</v>
      </c>
      <c r="N205" s="106">
        <f>I205*0.2</f>
        <v>458</v>
      </c>
      <c r="O205" s="106">
        <v>458</v>
      </c>
      <c r="P205" s="106">
        <f>I205*0.12</f>
        <v>274.8</v>
      </c>
      <c r="Q205" s="106">
        <f>I205*0.17</f>
        <v>389.3</v>
      </c>
      <c r="R205" s="106">
        <f>I205*0.14</f>
        <v>320.60000000000002</v>
      </c>
      <c r="S205" s="106">
        <f>I205*0.18</f>
        <v>412.2</v>
      </c>
      <c r="T205" s="106">
        <f>I205*0.14</f>
        <v>320.60000000000002</v>
      </c>
      <c r="U205" s="106">
        <f>I205*0.15</f>
        <v>343.5</v>
      </c>
      <c r="V205" s="106">
        <f>I205*0.08</f>
        <v>183.20000000000002</v>
      </c>
      <c r="X205" s="106">
        <f>I205*0.16</f>
        <v>366.40000000000003</v>
      </c>
      <c r="Y205" s="106">
        <f>I205*0.1</f>
        <v>229</v>
      </c>
      <c r="Z205" s="106">
        <f>I205*0.08</f>
        <v>183.20000000000002</v>
      </c>
      <c r="AA205" s="106">
        <f>I205*0.11</f>
        <v>251.9</v>
      </c>
      <c r="AC205" s="7">
        <f>I205*0.22</f>
        <v>503.8</v>
      </c>
      <c r="AD205" s="7">
        <f>I205*0.3</f>
        <v>687</v>
      </c>
      <c r="AE205" s="148" t="s">
        <v>93</v>
      </c>
      <c r="AF205" s="7">
        <f>I205*0.245</f>
        <v>561.04999999999995</v>
      </c>
      <c r="AG205" s="7">
        <f>I205*0.2</f>
        <v>458</v>
      </c>
      <c r="AH205" s="7">
        <f>I205*0.23</f>
        <v>526.70000000000005</v>
      </c>
      <c r="AJ205" s="7">
        <f>I205*0.2</f>
        <v>458</v>
      </c>
      <c r="AK205" s="138">
        <v>1695.3620436197914</v>
      </c>
      <c r="AL205" s="138">
        <v>1795.0892226562503</v>
      </c>
      <c r="AM205" s="138">
        <v>1854.9255300781251</v>
      </c>
      <c r="AN205" s="138">
        <f>I205*0.12</f>
        <v>274.8</v>
      </c>
      <c r="AO205" s="138">
        <f>I205*0.6</f>
        <v>1374</v>
      </c>
      <c r="AP205" s="138">
        <f>I205*0.9</f>
        <v>2061</v>
      </c>
      <c r="AQ205" s="138">
        <f>I205*0.93</f>
        <v>2129.7000000000003</v>
      </c>
      <c r="AR205" s="138">
        <f>I205*0.7</f>
        <v>1603</v>
      </c>
      <c r="AS205" s="138">
        <f>I205*0.35</f>
        <v>801.5</v>
      </c>
      <c r="AT205" s="138">
        <v>123.53609374999999</v>
      </c>
      <c r="AU205" s="138">
        <f>I205*0.9</f>
        <v>2061</v>
      </c>
      <c r="AV205" s="138">
        <f>I205*0.18</f>
        <v>412.2</v>
      </c>
      <c r="AW205" s="138">
        <f>I205*0.34</f>
        <v>778.6</v>
      </c>
      <c r="AX205" s="138">
        <f>I205*0.31</f>
        <v>709.9</v>
      </c>
      <c r="AY205" s="138">
        <v>1795.0892226562503</v>
      </c>
      <c r="AZ205" s="138">
        <v>1795.0892226562503</v>
      </c>
      <c r="BB205" s="28">
        <v>183.20000000000002</v>
      </c>
      <c r="BC205" s="28">
        <v>2129.7000000000003</v>
      </c>
    </row>
    <row r="206" spans="1:55" hidden="1" outlineLevel="1" x14ac:dyDescent="0.2">
      <c r="A206"/>
      <c r="B206" s="41" t="s">
        <v>661</v>
      </c>
      <c r="C206" s="32"/>
      <c r="D206" s="111" t="s">
        <v>109</v>
      </c>
      <c r="E206" s="159" t="s">
        <v>5629</v>
      </c>
      <c r="F206" s="188"/>
      <c r="G206" s="188"/>
      <c r="H206" s="188"/>
      <c r="I206" s="87"/>
      <c r="J206" s="98">
        <f t="shared" si="3"/>
        <v>0</v>
      </c>
      <c r="K206" s="7"/>
      <c r="L206" s="106">
        <f>I206*0.1</f>
        <v>0</v>
      </c>
      <c r="M206" s="106">
        <f>I206*0.2</f>
        <v>0</v>
      </c>
      <c r="N206" s="106">
        <f>I206*0.2</f>
        <v>0</v>
      </c>
      <c r="O206" s="106">
        <v>0</v>
      </c>
      <c r="P206" s="106">
        <f>I206*0.12</f>
        <v>0</v>
      </c>
      <c r="Q206" s="106">
        <f>I206*0.17</f>
        <v>0</v>
      </c>
      <c r="R206" s="106">
        <f>I206*0.14</f>
        <v>0</v>
      </c>
      <c r="S206" s="106">
        <f>I206*0.18</f>
        <v>0</v>
      </c>
      <c r="T206" s="106">
        <f>I206*0.14</f>
        <v>0</v>
      </c>
      <c r="U206" s="106">
        <f>I206*0.15</f>
        <v>0</v>
      </c>
      <c r="V206" s="106">
        <f>I206*0.08</f>
        <v>0</v>
      </c>
      <c r="W206" s="141"/>
      <c r="X206" s="106">
        <f>I206*0.16</f>
        <v>0</v>
      </c>
      <c r="Y206" s="106">
        <f>I206*0.1</f>
        <v>0</v>
      </c>
      <c r="Z206" s="106">
        <f>I206*0.08</f>
        <v>0</v>
      </c>
      <c r="AA206" s="106">
        <f>I206*0.11</f>
        <v>0</v>
      </c>
      <c r="AB206" s="141"/>
      <c r="AC206" s="7">
        <f>I206*0.22</f>
        <v>0</v>
      </c>
      <c r="AD206" s="7">
        <f>I206*0.3</f>
        <v>0</v>
      </c>
      <c r="AE206" s="148" t="s">
        <v>93</v>
      </c>
      <c r="AF206" s="7">
        <f>I206*0.245</f>
        <v>0</v>
      </c>
      <c r="AG206" s="7">
        <f>I206*0.2</f>
        <v>0</v>
      </c>
      <c r="AH206" s="7">
        <f>I206*0.23</f>
        <v>0</v>
      </c>
      <c r="AI206" s="141"/>
      <c r="AJ206" s="7">
        <f>I206*0.2</f>
        <v>0</v>
      </c>
      <c r="AK206" s="141"/>
      <c r="AL206" s="141"/>
      <c r="AM206" s="141"/>
      <c r="AN206" s="141">
        <f>I206*0.12</f>
        <v>0</v>
      </c>
      <c r="AO206" s="141">
        <f>I206*0.6</f>
        <v>0</v>
      </c>
      <c r="AP206" s="141">
        <f>I206*0.9</f>
        <v>0</v>
      </c>
      <c r="AQ206" s="141">
        <f>I206*0.93</f>
        <v>0</v>
      </c>
      <c r="AR206" s="141">
        <f>I206*0.7</f>
        <v>0</v>
      </c>
      <c r="AS206" s="141">
        <f>I206*0.35</f>
        <v>0</v>
      </c>
      <c r="AT206" s="141"/>
      <c r="AU206" s="141">
        <f>I206*0.9</f>
        <v>0</v>
      </c>
      <c r="AV206" s="141">
        <f>I206*0.18</f>
        <v>0</v>
      </c>
      <c r="AW206" s="141">
        <f>I206*0.34</f>
        <v>0</v>
      </c>
      <c r="AX206" s="141">
        <f>I206*0.31</f>
        <v>0</v>
      </c>
      <c r="AY206" s="141"/>
      <c r="AZ206" s="141"/>
      <c r="BB206" s="28">
        <v>0</v>
      </c>
      <c r="BC206" s="28">
        <v>0</v>
      </c>
    </row>
    <row r="207" spans="1:55" hidden="1" outlineLevel="1" x14ac:dyDescent="0.2">
      <c r="A207"/>
      <c r="B207" s="37" t="s">
        <v>186</v>
      </c>
      <c r="C207" s="9"/>
      <c r="D207" s="114" t="s">
        <v>75</v>
      </c>
      <c r="E207" s="162">
        <v>75</v>
      </c>
      <c r="F207" s="191"/>
      <c r="G207" s="191"/>
      <c r="H207" s="191"/>
      <c r="I207" s="80">
        <v>172.5</v>
      </c>
      <c r="J207" s="98">
        <f t="shared" si="3"/>
        <v>0.13200000000000001</v>
      </c>
      <c r="K207" s="102">
        <v>0.12</v>
      </c>
      <c r="L207" s="106">
        <f>I207*0.1</f>
        <v>17.25</v>
      </c>
      <c r="M207" s="106">
        <f>I207*0.2</f>
        <v>34.5</v>
      </c>
      <c r="N207" s="106">
        <f>I207*0.2</f>
        <v>34.5</v>
      </c>
      <c r="O207" s="106">
        <v>34.5</v>
      </c>
      <c r="P207" s="106">
        <f>I207*0.12</f>
        <v>20.7</v>
      </c>
      <c r="Q207" s="106">
        <f>I207*0.17</f>
        <v>29.325000000000003</v>
      </c>
      <c r="R207" s="106">
        <f>I207*0.14</f>
        <v>24.150000000000002</v>
      </c>
      <c r="S207" s="106">
        <f>I207*0.18</f>
        <v>31.049999999999997</v>
      </c>
      <c r="T207" s="106">
        <f>I207*0.14</f>
        <v>24.150000000000002</v>
      </c>
      <c r="U207" s="106">
        <f>I207*0.15</f>
        <v>25.875</v>
      </c>
      <c r="V207" s="106">
        <f>I207*0.08</f>
        <v>13.8</v>
      </c>
      <c r="W207" s="140"/>
      <c r="X207" s="106">
        <f>I207*0.16</f>
        <v>27.6</v>
      </c>
      <c r="Y207" s="106">
        <f>I207*0.1</f>
        <v>17.25</v>
      </c>
      <c r="Z207" s="106">
        <f>I207*0.08</f>
        <v>13.8</v>
      </c>
      <c r="AA207" s="106">
        <f>I207*0.11</f>
        <v>18.975000000000001</v>
      </c>
      <c r="AB207" s="140"/>
      <c r="AC207" s="7">
        <f>I207*0.22</f>
        <v>37.950000000000003</v>
      </c>
      <c r="AD207" s="7">
        <f>I207*0.3</f>
        <v>51.75</v>
      </c>
      <c r="AE207" s="148" t="s">
        <v>93</v>
      </c>
      <c r="AF207" s="7">
        <f>I207*0.245</f>
        <v>42.262499999999996</v>
      </c>
      <c r="AG207" s="7">
        <f>I207*0.2</f>
        <v>34.5</v>
      </c>
      <c r="AH207" s="7">
        <f>I207*0.23</f>
        <v>39.675000000000004</v>
      </c>
      <c r="AI207" s="140"/>
      <c r="AJ207" s="7">
        <f>I207*0.2</f>
        <v>34.5</v>
      </c>
      <c r="AK207" s="140">
        <v>31.96</v>
      </c>
      <c r="AL207" s="140">
        <v>33.840000000000003</v>
      </c>
      <c r="AM207" s="140">
        <v>34.967999999999996</v>
      </c>
      <c r="AN207" s="140">
        <f>I207*0.12</f>
        <v>20.7</v>
      </c>
      <c r="AO207" s="140">
        <f>I207*0.6</f>
        <v>103.5</v>
      </c>
      <c r="AP207" s="140">
        <f>I207*0.9</f>
        <v>155.25</v>
      </c>
      <c r="AQ207" s="140">
        <f>I207*0.93</f>
        <v>160.42500000000001</v>
      </c>
      <c r="AR207" s="140">
        <f>I207*0.7</f>
        <v>120.74999999999999</v>
      </c>
      <c r="AS207" s="140">
        <f>I207*0.35</f>
        <v>60.374999999999993</v>
      </c>
      <c r="AT207" s="140">
        <v>0</v>
      </c>
      <c r="AU207" s="140">
        <f>I207*0.9</f>
        <v>155.25</v>
      </c>
      <c r="AV207" s="140">
        <f>I207*0.18</f>
        <v>31.049999999999997</v>
      </c>
      <c r="AW207" s="140">
        <f>I207*0.34</f>
        <v>58.650000000000006</v>
      </c>
      <c r="AX207" s="140">
        <f>I207*0.31</f>
        <v>53.475000000000001</v>
      </c>
      <c r="AY207" s="140">
        <v>33.840000000000003</v>
      </c>
      <c r="AZ207" s="140">
        <v>33.840000000000003</v>
      </c>
      <c r="BB207" s="28">
        <v>0.12</v>
      </c>
      <c r="BC207" s="28">
        <v>160.42500000000001</v>
      </c>
    </row>
    <row r="208" spans="1:55" hidden="1" outlineLevel="1" x14ac:dyDescent="0.2">
      <c r="A208"/>
      <c r="B208" s="37" t="s">
        <v>439</v>
      </c>
      <c r="C208" s="9"/>
      <c r="D208" s="116">
        <v>71270</v>
      </c>
      <c r="E208" s="162">
        <v>1</v>
      </c>
      <c r="F208" s="193"/>
      <c r="G208" s="193"/>
      <c r="H208" s="193"/>
      <c r="I208" s="90">
        <v>3265</v>
      </c>
      <c r="J208" s="98">
        <f t="shared" si="3"/>
        <v>316.91000000000003</v>
      </c>
      <c r="K208" s="102">
        <v>288.10000000000002</v>
      </c>
      <c r="L208" s="106">
        <f>I208*0.1</f>
        <v>326.5</v>
      </c>
      <c r="M208" s="106">
        <f>I208*0.2</f>
        <v>653</v>
      </c>
      <c r="N208" s="106">
        <f>I208*0.2</f>
        <v>653</v>
      </c>
      <c r="O208" s="106">
        <v>653</v>
      </c>
      <c r="P208" s="106">
        <f>I208*0.12</f>
        <v>391.8</v>
      </c>
      <c r="Q208" s="106">
        <f>I208*0.17</f>
        <v>555.05000000000007</v>
      </c>
      <c r="R208" s="106">
        <f>I208*0.14</f>
        <v>457.1</v>
      </c>
      <c r="S208" s="106">
        <f>I208*0.18</f>
        <v>587.69999999999993</v>
      </c>
      <c r="T208" s="106">
        <f>I208*0.14</f>
        <v>457.1</v>
      </c>
      <c r="U208" s="106">
        <f>I208*0.15</f>
        <v>489.75</v>
      </c>
      <c r="V208" s="106">
        <f>I208*0.08</f>
        <v>261.2</v>
      </c>
      <c r="W208" s="140"/>
      <c r="X208" s="106">
        <f>I208*0.16</f>
        <v>522.4</v>
      </c>
      <c r="Y208" s="106">
        <f>I208*0.1</f>
        <v>326.5</v>
      </c>
      <c r="Z208" s="106">
        <f>I208*0.08</f>
        <v>261.2</v>
      </c>
      <c r="AA208" s="106">
        <f>I208*0.11</f>
        <v>359.15</v>
      </c>
      <c r="AB208" s="140"/>
      <c r="AC208" s="7">
        <f>I208*0.22</f>
        <v>718.3</v>
      </c>
      <c r="AD208" s="7">
        <f>I208*0.3</f>
        <v>979.5</v>
      </c>
      <c r="AE208" s="148" t="s">
        <v>93</v>
      </c>
      <c r="AF208" s="7">
        <f>I208*0.245</f>
        <v>799.92499999999995</v>
      </c>
      <c r="AG208" s="7">
        <f>I208*0.2</f>
        <v>653</v>
      </c>
      <c r="AH208" s="7">
        <f>I208*0.23</f>
        <v>750.95</v>
      </c>
      <c r="AI208" s="140"/>
      <c r="AJ208" s="7">
        <f>I208*0.2</f>
        <v>653</v>
      </c>
      <c r="AK208" s="140">
        <v>2514.7501120084271</v>
      </c>
      <c r="AL208" s="140">
        <v>2662.6765891853934</v>
      </c>
      <c r="AM208" s="140">
        <v>2751.4324754915733</v>
      </c>
      <c r="AN208" s="140">
        <f>I208*0.12</f>
        <v>391.8</v>
      </c>
      <c r="AO208" s="140">
        <f>I208*0.6</f>
        <v>1959</v>
      </c>
      <c r="AP208" s="140">
        <f>I208*0.9</f>
        <v>2938.5</v>
      </c>
      <c r="AQ208" s="140">
        <f>I208*0.93</f>
        <v>3036.4500000000003</v>
      </c>
      <c r="AR208" s="140">
        <f>I208*0.7</f>
        <v>2285.5</v>
      </c>
      <c r="AS208" s="140">
        <f>I208*0.35</f>
        <v>1142.75</v>
      </c>
      <c r="AT208" s="140">
        <v>200.83868679775281</v>
      </c>
      <c r="AU208" s="140">
        <f>I208*0.9</f>
        <v>2938.5</v>
      </c>
      <c r="AV208" s="140">
        <f>I208*0.18</f>
        <v>587.69999999999993</v>
      </c>
      <c r="AW208" s="140">
        <f>I208*0.34</f>
        <v>1110.1000000000001</v>
      </c>
      <c r="AX208" s="140">
        <f>I208*0.31</f>
        <v>1012.15</v>
      </c>
      <c r="AY208" s="140">
        <v>2662.6765891853934</v>
      </c>
      <c r="AZ208" s="140">
        <v>2662.6765891853934</v>
      </c>
      <c r="BB208" s="28">
        <v>261.2</v>
      </c>
      <c r="BC208" s="28">
        <v>3036.4500000000003</v>
      </c>
    </row>
    <row r="209" spans="1:55" ht="13.5" collapsed="1" thickBot="1" x14ac:dyDescent="0.25">
      <c r="A209" s="10">
        <v>45712700</v>
      </c>
      <c r="B209" s="45" t="s">
        <v>438</v>
      </c>
      <c r="C209" s="39">
        <v>352</v>
      </c>
      <c r="D209" s="13">
        <v>71270</v>
      </c>
      <c r="E209" s="161" t="s">
        <v>5630</v>
      </c>
      <c r="F209" s="192"/>
      <c r="G209" s="192"/>
      <c r="H209" s="192"/>
      <c r="I209" s="58">
        <v>3437.5</v>
      </c>
      <c r="J209" s="98">
        <f t="shared" si="3"/>
        <v>316.91000000000003</v>
      </c>
      <c r="K209" s="100">
        <v>288.10000000000002</v>
      </c>
      <c r="L209" s="106">
        <f>I209*0.1</f>
        <v>343.75</v>
      </c>
      <c r="M209" s="106">
        <f>I209*0.2</f>
        <v>687.5</v>
      </c>
      <c r="N209" s="106">
        <f>I209*0.2</f>
        <v>687.5</v>
      </c>
      <c r="O209" s="106">
        <v>687.5</v>
      </c>
      <c r="P209" s="106">
        <f>I209*0.12</f>
        <v>412.5</v>
      </c>
      <c r="Q209" s="106">
        <f>I209*0.17</f>
        <v>584.375</v>
      </c>
      <c r="R209" s="106">
        <f>I209*0.14</f>
        <v>481.25000000000006</v>
      </c>
      <c r="S209" s="106">
        <f>I209*0.18</f>
        <v>618.75</v>
      </c>
      <c r="T209" s="106">
        <f>I209*0.14</f>
        <v>481.25000000000006</v>
      </c>
      <c r="U209" s="106">
        <f>I209*0.15</f>
        <v>515.625</v>
      </c>
      <c r="V209" s="106">
        <f>I209*0.08</f>
        <v>275</v>
      </c>
      <c r="W209" s="139"/>
      <c r="X209" s="106">
        <f>I209*0.16</f>
        <v>550</v>
      </c>
      <c r="Y209" s="106">
        <f>I209*0.1</f>
        <v>343.75</v>
      </c>
      <c r="Z209" s="106">
        <f>I209*0.08</f>
        <v>275</v>
      </c>
      <c r="AA209" s="106">
        <f>I209*0.11</f>
        <v>378.125</v>
      </c>
      <c r="AB209" s="139"/>
      <c r="AC209" s="7">
        <f>I209*0.22</f>
        <v>756.25</v>
      </c>
      <c r="AD209" s="7">
        <f>I209*0.3</f>
        <v>1031.25</v>
      </c>
      <c r="AE209" s="148" t="s">
        <v>93</v>
      </c>
      <c r="AF209" s="7">
        <f>I209*0.245</f>
        <v>842.1875</v>
      </c>
      <c r="AG209" s="7">
        <f>I209*0.2</f>
        <v>687.5</v>
      </c>
      <c r="AH209" s="7">
        <f>I209*0.23</f>
        <v>790.625</v>
      </c>
      <c r="AI209" s="139"/>
      <c r="AJ209" s="7">
        <f>I209*0.2</f>
        <v>687.5</v>
      </c>
      <c r="AK209" s="139">
        <v>2546.3946772129893</v>
      </c>
      <c r="AL209" s="139">
        <v>2696.1825994019887</v>
      </c>
      <c r="AM209" s="139">
        <v>2786.0553527153888</v>
      </c>
      <c r="AN209" s="139">
        <f>I209*0.12</f>
        <v>412.5</v>
      </c>
      <c r="AO209" s="139">
        <f>I209*0.6</f>
        <v>2062.5</v>
      </c>
      <c r="AP209" s="139">
        <f>I209*0.9</f>
        <v>3093.75</v>
      </c>
      <c r="AQ209" s="139">
        <f>I209*0.93</f>
        <v>3196.875</v>
      </c>
      <c r="AR209" s="139">
        <f>I209*0.7</f>
        <v>2406.25</v>
      </c>
      <c r="AS209" s="139">
        <f>I209*0.35</f>
        <v>1203.125</v>
      </c>
      <c r="AT209" s="139">
        <v>201.25166956400807</v>
      </c>
      <c r="AU209" s="139">
        <f>I209*0.9</f>
        <v>3093.75</v>
      </c>
      <c r="AV209" s="139">
        <f>I209*0.18</f>
        <v>618.75</v>
      </c>
      <c r="AW209" s="139">
        <f>I209*0.34</f>
        <v>1168.75</v>
      </c>
      <c r="AX209" s="139">
        <f>I209*0.31</f>
        <v>1065.625</v>
      </c>
      <c r="AY209" s="139">
        <v>2696.1825994019887</v>
      </c>
      <c r="AZ209" s="139">
        <v>2696.1825994019887</v>
      </c>
      <c r="BB209" s="28">
        <v>275</v>
      </c>
      <c r="BC209" s="28">
        <v>3196.875</v>
      </c>
    </row>
    <row r="210" spans="1:55" hidden="1" outlineLevel="1" x14ac:dyDescent="0.2">
      <c r="A210"/>
      <c r="B210" s="41" t="s">
        <v>661</v>
      </c>
      <c r="C210" s="32"/>
      <c r="D210" s="111" t="s">
        <v>109</v>
      </c>
      <c r="E210" s="159" t="s">
        <v>5629</v>
      </c>
      <c r="F210" s="188"/>
      <c r="G210" s="188"/>
      <c r="H210" s="188"/>
      <c r="I210" s="87"/>
      <c r="J210" s="98">
        <f t="shared" si="3"/>
        <v>0</v>
      </c>
      <c r="K210" s="7"/>
      <c r="L210" s="106">
        <f>I210*0.1</f>
        <v>0</v>
      </c>
      <c r="M210" s="106">
        <f>I210*0.2</f>
        <v>0</v>
      </c>
      <c r="N210" s="106">
        <f>I210*0.2</f>
        <v>0</v>
      </c>
      <c r="O210" s="106">
        <v>0</v>
      </c>
      <c r="P210" s="106">
        <f>I210*0.12</f>
        <v>0</v>
      </c>
      <c r="Q210" s="106">
        <f>I210*0.17</f>
        <v>0</v>
      </c>
      <c r="R210" s="106">
        <f>I210*0.14</f>
        <v>0</v>
      </c>
      <c r="S210" s="106">
        <f>I210*0.18</f>
        <v>0</v>
      </c>
      <c r="T210" s="106">
        <f>I210*0.14</f>
        <v>0</v>
      </c>
      <c r="U210" s="106">
        <f>I210*0.15</f>
        <v>0</v>
      </c>
      <c r="V210" s="106">
        <f>I210*0.08</f>
        <v>0</v>
      </c>
      <c r="W210" s="141"/>
      <c r="X210" s="106">
        <f>I210*0.16</f>
        <v>0</v>
      </c>
      <c r="Y210" s="106">
        <f>I210*0.1</f>
        <v>0</v>
      </c>
      <c r="Z210" s="106">
        <f>I210*0.08</f>
        <v>0</v>
      </c>
      <c r="AA210" s="106">
        <f>I210*0.11</f>
        <v>0</v>
      </c>
      <c r="AB210" s="141"/>
      <c r="AC210" s="7">
        <f>I210*0.22</f>
        <v>0</v>
      </c>
      <c r="AD210" s="7">
        <f>I210*0.3</f>
        <v>0</v>
      </c>
      <c r="AE210" s="148" t="s">
        <v>93</v>
      </c>
      <c r="AF210" s="7">
        <f>I210*0.245</f>
        <v>0</v>
      </c>
      <c r="AG210" s="7">
        <f>I210*0.2</f>
        <v>0</v>
      </c>
      <c r="AH210" s="7">
        <f>I210*0.23</f>
        <v>0</v>
      </c>
      <c r="AI210" s="141"/>
      <c r="AJ210" s="7">
        <f>I210*0.2</f>
        <v>0</v>
      </c>
      <c r="AK210" s="141"/>
      <c r="AL210" s="141"/>
      <c r="AM210" s="141"/>
      <c r="AN210" s="141">
        <f>I210*0.12</f>
        <v>0</v>
      </c>
      <c r="AO210" s="141">
        <f>I210*0.6</f>
        <v>0</v>
      </c>
      <c r="AP210" s="141">
        <f>I210*0.9</f>
        <v>0</v>
      </c>
      <c r="AQ210" s="141">
        <f>I210*0.93</f>
        <v>0</v>
      </c>
      <c r="AR210" s="141">
        <f>I210*0.7</f>
        <v>0</v>
      </c>
      <c r="AS210" s="141">
        <f>I210*0.35</f>
        <v>0</v>
      </c>
      <c r="AT210" s="141"/>
      <c r="AU210" s="141">
        <f>I210*0.9</f>
        <v>0</v>
      </c>
      <c r="AV210" s="141">
        <f>I210*0.18</f>
        <v>0</v>
      </c>
      <c r="AW210" s="141">
        <f>I210*0.34</f>
        <v>0</v>
      </c>
      <c r="AX210" s="141">
        <f>I210*0.31</f>
        <v>0</v>
      </c>
      <c r="AY210" s="141"/>
      <c r="AZ210" s="141"/>
      <c r="BB210" s="28">
        <v>0</v>
      </c>
      <c r="BC210" s="28">
        <v>0</v>
      </c>
    </row>
    <row r="211" spans="1:55" hidden="1" outlineLevel="1" x14ac:dyDescent="0.2">
      <c r="A211" s="22"/>
      <c r="B211" s="37" t="s">
        <v>441</v>
      </c>
      <c r="C211" s="9"/>
      <c r="D211" s="114">
        <v>75635</v>
      </c>
      <c r="E211" s="162">
        <v>1</v>
      </c>
      <c r="F211" s="191"/>
      <c r="G211" s="191"/>
      <c r="H211" s="191"/>
      <c r="I211" s="80">
        <v>2046</v>
      </c>
      <c r="J211" s="98">
        <f t="shared" si="3"/>
        <v>657.00800000000004</v>
      </c>
      <c r="K211" s="102">
        <v>597.28</v>
      </c>
      <c r="L211" s="106">
        <f>I211*0.1</f>
        <v>204.60000000000002</v>
      </c>
      <c r="M211" s="106">
        <f>I211*0.2</f>
        <v>409.20000000000005</v>
      </c>
      <c r="N211" s="106">
        <f>I211*0.2</f>
        <v>409.20000000000005</v>
      </c>
      <c r="O211" s="106">
        <v>409.20000000000005</v>
      </c>
      <c r="P211" s="106">
        <f>I211*0.12</f>
        <v>245.51999999999998</v>
      </c>
      <c r="Q211" s="106">
        <f>I211*0.17</f>
        <v>347.82000000000005</v>
      </c>
      <c r="R211" s="106">
        <f>I211*0.14</f>
        <v>286.44000000000005</v>
      </c>
      <c r="S211" s="106">
        <f>I211*0.18</f>
        <v>368.28</v>
      </c>
      <c r="T211" s="106">
        <f>I211*0.14</f>
        <v>286.44000000000005</v>
      </c>
      <c r="U211" s="106">
        <f>I211*0.15</f>
        <v>306.89999999999998</v>
      </c>
      <c r="V211" s="106">
        <f>I211*0.08</f>
        <v>163.68</v>
      </c>
      <c r="W211" s="140"/>
      <c r="X211" s="106">
        <f>I211*0.16</f>
        <v>327.36</v>
      </c>
      <c r="Y211" s="106">
        <f>I211*0.1</f>
        <v>204.60000000000002</v>
      </c>
      <c r="Z211" s="106">
        <f>I211*0.08</f>
        <v>163.68</v>
      </c>
      <c r="AA211" s="106">
        <f>I211*0.11</f>
        <v>225.06</v>
      </c>
      <c r="AB211" s="140"/>
      <c r="AC211" s="7">
        <f>I211*0.22</f>
        <v>450.12</v>
      </c>
      <c r="AD211" s="7">
        <f>I211*0.3</f>
        <v>613.79999999999995</v>
      </c>
      <c r="AE211" s="148" t="s">
        <v>93</v>
      </c>
      <c r="AF211" s="7">
        <f>I211*0.245</f>
        <v>501.27</v>
      </c>
      <c r="AG211" s="7">
        <f>I211*0.2</f>
        <v>409.20000000000005</v>
      </c>
      <c r="AH211" s="7">
        <f>I211*0.23</f>
        <v>470.58000000000004</v>
      </c>
      <c r="AI211" s="140"/>
      <c r="AJ211" s="7">
        <f>I211*0.2</f>
        <v>409.20000000000005</v>
      </c>
      <c r="AK211" s="140">
        <v>1622.929697394228</v>
      </c>
      <c r="AL211" s="140">
        <v>1718.3961501821241</v>
      </c>
      <c r="AM211" s="140">
        <v>1775.6760218548613</v>
      </c>
      <c r="AN211" s="140">
        <f>I211*0.12</f>
        <v>245.51999999999998</v>
      </c>
      <c r="AO211" s="140">
        <f>I211*0.6</f>
        <v>1227.5999999999999</v>
      </c>
      <c r="AP211" s="140">
        <f>I211*0.9</f>
        <v>1841.4</v>
      </c>
      <c r="AQ211" s="140">
        <f>I211*0.93</f>
        <v>1902.7800000000002</v>
      </c>
      <c r="AR211" s="140">
        <f>I211*0.7</f>
        <v>1432.1999999999998</v>
      </c>
      <c r="AS211" s="140">
        <f>I211*0.35</f>
        <v>716.09999999999991</v>
      </c>
      <c r="AT211" s="140">
        <v>200.83002801905297</v>
      </c>
      <c r="AU211" s="140">
        <f>I211*0.9</f>
        <v>1841.4</v>
      </c>
      <c r="AV211" s="140">
        <f>I211*0.18</f>
        <v>368.28</v>
      </c>
      <c r="AW211" s="140">
        <f>I211*0.34</f>
        <v>695.6400000000001</v>
      </c>
      <c r="AX211" s="140">
        <f>I211*0.31</f>
        <v>634.26</v>
      </c>
      <c r="AY211" s="140">
        <v>1718.3961501821241</v>
      </c>
      <c r="AZ211" s="140">
        <v>1718.3961501821241</v>
      </c>
      <c r="BB211" s="28">
        <v>163.68</v>
      </c>
      <c r="BC211" s="28">
        <v>1902.7800000000002</v>
      </c>
    </row>
    <row r="212" spans="1:55" hidden="1" outlineLevel="1" x14ac:dyDescent="0.2">
      <c r="A212" s="22"/>
      <c r="B212" s="37" t="s">
        <v>186</v>
      </c>
      <c r="C212" s="9"/>
      <c r="D212" s="114" t="s">
        <v>75</v>
      </c>
      <c r="E212" s="162">
        <v>25</v>
      </c>
      <c r="F212" s="191"/>
      <c r="G212" s="191"/>
      <c r="H212" s="191"/>
      <c r="I212" s="80">
        <v>57.499999999999993</v>
      </c>
      <c r="J212" s="98">
        <f t="shared" si="3"/>
        <v>0.13200000000000001</v>
      </c>
      <c r="K212" s="102">
        <v>0.12</v>
      </c>
      <c r="L212" s="106">
        <f>I212*0.1</f>
        <v>5.75</v>
      </c>
      <c r="M212" s="106">
        <f>I212*0.2</f>
        <v>11.5</v>
      </c>
      <c r="N212" s="106">
        <f>I212*0.2</f>
        <v>11.5</v>
      </c>
      <c r="O212" s="106">
        <v>11.5</v>
      </c>
      <c r="P212" s="106">
        <f>I212*0.12</f>
        <v>6.8999999999999986</v>
      </c>
      <c r="Q212" s="106">
        <f>I212*0.17</f>
        <v>9.7750000000000004</v>
      </c>
      <c r="R212" s="106">
        <f>I212*0.14</f>
        <v>8.0499999999999989</v>
      </c>
      <c r="S212" s="106">
        <f>I212*0.18</f>
        <v>10.349999999999998</v>
      </c>
      <c r="T212" s="106">
        <f>I212*0.14</f>
        <v>8.0499999999999989</v>
      </c>
      <c r="U212" s="106">
        <f>I212*0.15</f>
        <v>8.6249999999999982</v>
      </c>
      <c r="V212" s="106">
        <f>I212*0.08</f>
        <v>4.5999999999999996</v>
      </c>
      <c r="W212" s="140"/>
      <c r="X212" s="106">
        <f>I212*0.16</f>
        <v>9.1999999999999993</v>
      </c>
      <c r="Y212" s="106">
        <f>I212*0.1</f>
        <v>5.75</v>
      </c>
      <c r="Z212" s="106">
        <f>I212*0.08</f>
        <v>4.5999999999999996</v>
      </c>
      <c r="AA212" s="106">
        <f>I212*0.11</f>
        <v>6.3249999999999993</v>
      </c>
      <c r="AB212" s="140"/>
      <c r="AC212" s="7">
        <f>I212*0.22</f>
        <v>12.649999999999999</v>
      </c>
      <c r="AD212" s="7">
        <f>I212*0.3</f>
        <v>17.249999999999996</v>
      </c>
      <c r="AE212" s="148" t="s">
        <v>93</v>
      </c>
      <c r="AF212" s="7">
        <f>I212*0.245</f>
        <v>14.087499999999999</v>
      </c>
      <c r="AG212" s="7">
        <f>I212*0.2</f>
        <v>11.5</v>
      </c>
      <c r="AH212" s="7">
        <f>I212*0.23</f>
        <v>13.225</v>
      </c>
      <c r="AI212" s="140"/>
      <c r="AJ212" s="7">
        <f>I212*0.2</f>
        <v>11.5</v>
      </c>
      <c r="AK212" s="140">
        <v>31.96</v>
      </c>
      <c r="AL212" s="140">
        <v>33.840000000000003</v>
      </c>
      <c r="AM212" s="140">
        <v>34.968000000000004</v>
      </c>
      <c r="AN212" s="140">
        <f>I212*0.12</f>
        <v>6.8999999999999986</v>
      </c>
      <c r="AO212" s="140">
        <f>I212*0.6</f>
        <v>34.499999999999993</v>
      </c>
      <c r="AP212" s="140">
        <f>I212*0.9</f>
        <v>51.749999999999993</v>
      </c>
      <c r="AQ212" s="140">
        <f>I212*0.93</f>
        <v>53.474999999999994</v>
      </c>
      <c r="AR212" s="140">
        <f>I212*0.7</f>
        <v>40.249999999999993</v>
      </c>
      <c r="AS212" s="140">
        <f>I212*0.35</f>
        <v>20.124999999999996</v>
      </c>
      <c r="AT212" s="140">
        <v>0</v>
      </c>
      <c r="AU212" s="140">
        <f>I212*0.9</f>
        <v>51.749999999999993</v>
      </c>
      <c r="AV212" s="140">
        <f>I212*0.18</f>
        <v>10.349999999999998</v>
      </c>
      <c r="AW212" s="140">
        <f>I212*0.34</f>
        <v>19.55</v>
      </c>
      <c r="AX212" s="140">
        <f>I212*0.31</f>
        <v>17.824999999999999</v>
      </c>
      <c r="AY212" s="140">
        <v>33.840000000000003</v>
      </c>
      <c r="AZ212" s="140">
        <v>33.840000000000003</v>
      </c>
      <c r="BB212" s="28">
        <v>0.12</v>
      </c>
      <c r="BC212" s="28">
        <v>53.474999999999994</v>
      </c>
    </row>
    <row r="213" spans="1:55" ht="13.5" collapsed="1" thickBot="1" x14ac:dyDescent="0.25">
      <c r="A213" s="10">
        <v>40472524</v>
      </c>
      <c r="B213" s="45" t="s">
        <v>440</v>
      </c>
      <c r="C213" s="39">
        <v>352</v>
      </c>
      <c r="D213" s="13">
        <v>75635</v>
      </c>
      <c r="E213" s="161" t="s">
        <v>5630</v>
      </c>
      <c r="F213" s="192"/>
      <c r="G213" s="192"/>
      <c r="H213" s="192"/>
      <c r="I213" s="58">
        <v>2103.5</v>
      </c>
      <c r="J213" s="98">
        <f t="shared" si="3"/>
        <v>657.00800000000004</v>
      </c>
      <c r="K213" s="100">
        <v>597.28</v>
      </c>
      <c r="L213" s="106">
        <f>I213*0.1</f>
        <v>210.35000000000002</v>
      </c>
      <c r="M213" s="106">
        <f>I213*0.2</f>
        <v>420.70000000000005</v>
      </c>
      <c r="N213" s="106">
        <f>I213*0.2</f>
        <v>420.70000000000005</v>
      </c>
      <c r="O213" s="106">
        <v>420.70000000000005</v>
      </c>
      <c r="P213" s="106">
        <f>I213*0.12</f>
        <v>252.42</v>
      </c>
      <c r="Q213" s="106">
        <f>I213*0.17</f>
        <v>357.59500000000003</v>
      </c>
      <c r="R213" s="106">
        <f>I213*0.14</f>
        <v>294.49</v>
      </c>
      <c r="S213" s="106">
        <f>I213*0.18</f>
        <v>378.63</v>
      </c>
      <c r="T213" s="106">
        <f>I213*0.14</f>
        <v>294.49</v>
      </c>
      <c r="U213" s="106">
        <f>I213*0.15</f>
        <v>315.52499999999998</v>
      </c>
      <c r="V213" s="106">
        <f>I213*0.08</f>
        <v>168.28</v>
      </c>
      <c r="W213" s="139"/>
      <c r="X213" s="106">
        <f>I213*0.16</f>
        <v>336.56</v>
      </c>
      <c r="Y213" s="106">
        <f>I213*0.1</f>
        <v>210.35000000000002</v>
      </c>
      <c r="Z213" s="106">
        <f>I213*0.08</f>
        <v>168.28</v>
      </c>
      <c r="AA213" s="106">
        <f>I213*0.11</f>
        <v>231.38499999999999</v>
      </c>
      <c r="AB213" s="139"/>
      <c r="AC213" s="7">
        <f>I213*0.22</f>
        <v>462.77</v>
      </c>
      <c r="AD213" s="7">
        <f>I213*0.3</f>
        <v>631.04999999999995</v>
      </c>
      <c r="AE213" s="148" t="s">
        <v>93</v>
      </c>
      <c r="AF213" s="7">
        <f>I213*0.245</f>
        <v>515.35749999999996</v>
      </c>
      <c r="AG213" s="7">
        <f>I213*0.2</f>
        <v>420.70000000000005</v>
      </c>
      <c r="AH213" s="7">
        <f>I213*0.23</f>
        <v>483.80500000000001</v>
      </c>
      <c r="AI213" s="139"/>
      <c r="AJ213" s="7">
        <f>I213*0.2</f>
        <v>420.70000000000005</v>
      </c>
      <c r="AK213" s="139">
        <v>1654.2172392552541</v>
      </c>
      <c r="AL213" s="139">
        <v>1751.5241356820336</v>
      </c>
      <c r="AM213" s="139">
        <v>1809.9082735381014</v>
      </c>
      <c r="AN213" s="139">
        <f>I213*0.12</f>
        <v>252.42</v>
      </c>
      <c r="AO213" s="139">
        <f>I213*0.6</f>
        <v>1262.0999999999999</v>
      </c>
      <c r="AP213" s="139">
        <f>I213*0.9</f>
        <v>1893.15</v>
      </c>
      <c r="AQ213" s="139">
        <f>I213*0.93</f>
        <v>1956.2550000000001</v>
      </c>
      <c r="AR213" s="139">
        <f>I213*0.7</f>
        <v>1472.4499999999998</v>
      </c>
      <c r="AS213" s="139">
        <f>I213*0.35</f>
        <v>736.22499999999991</v>
      </c>
      <c r="AT213" s="139">
        <v>203.59699927532191</v>
      </c>
      <c r="AU213" s="139">
        <f>I213*0.9</f>
        <v>1893.15</v>
      </c>
      <c r="AV213" s="139">
        <f>I213*0.18</f>
        <v>378.63</v>
      </c>
      <c r="AW213" s="139">
        <f>I213*0.34</f>
        <v>715.19</v>
      </c>
      <c r="AX213" s="139">
        <f>I213*0.31</f>
        <v>652.08500000000004</v>
      </c>
      <c r="AY213" s="139">
        <v>1751.5241356820336</v>
      </c>
      <c r="AZ213" s="139">
        <v>1751.5241356820336</v>
      </c>
      <c r="BB213" s="28">
        <v>168.28</v>
      </c>
      <c r="BC213" s="28">
        <v>1956.2550000000001</v>
      </c>
    </row>
    <row r="214" spans="1:55" x14ac:dyDescent="0.2">
      <c r="A214">
        <v>45732005</v>
      </c>
      <c r="B214" t="s">
        <v>430</v>
      </c>
      <c r="C214" s="3">
        <v>352</v>
      </c>
      <c r="D214" s="4">
        <v>73200</v>
      </c>
      <c r="E214" s="138"/>
      <c r="F214" s="141"/>
      <c r="G214" s="141"/>
      <c r="H214" s="141"/>
      <c r="I214" s="7">
        <v>1426</v>
      </c>
      <c r="J214" s="98">
        <f t="shared" si="3"/>
        <v>261.767</v>
      </c>
      <c r="K214" s="98">
        <v>237.97</v>
      </c>
      <c r="L214" s="106">
        <f>I214*0.1</f>
        <v>142.6</v>
      </c>
      <c r="M214" s="106">
        <f>I214*0.2</f>
        <v>285.2</v>
      </c>
      <c r="N214" s="106">
        <f>I214*0.2</f>
        <v>285.2</v>
      </c>
      <c r="O214" s="106">
        <v>285.2</v>
      </c>
      <c r="P214" s="106">
        <f>I214*0.12</f>
        <v>171.12</v>
      </c>
      <c r="Q214" s="106">
        <f>I214*0.17</f>
        <v>242.42000000000002</v>
      </c>
      <c r="R214" s="106">
        <f>I214*0.14</f>
        <v>199.64000000000001</v>
      </c>
      <c r="S214" s="106">
        <f>I214*0.18</f>
        <v>256.68</v>
      </c>
      <c r="T214" s="106">
        <f>I214*0.14</f>
        <v>199.64000000000001</v>
      </c>
      <c r="U214" s="106">
        <f>I214*0.15</f>
        <v>213.9</v>
      </c>
      <c r="V214" s="106">
        <f>I214*0.08</f>
        <v>114.08</v>
      </c>
      <c r="X214" s="106">
        <f>I214*0.16</f>
        <v>228.16</v>
      </c>
      <c r="Y214" s="106">
        <f>I214*0.1</f>
        <v>142.6</v>
      </c>
      <c r="Z214" s="106">
        <f>I214*0.08</f>
        <v>114.08</v>
      </c>
      <c r="AA214" s="106">
        <f>I214*0.11</f>
        <v>156.86000000000001</v>
      </c>
      <c r="AC214" s="7">
        <f>I214*0.22</f>
        <v>313.72000000000003</v>
      </c>
      <c r="AD214" s="7">
        <f>I214*0.3</f>
        <v>427.8</v>
      </c>
      <c r="AE214" s="148" t="s">
        <v>93</v>
      </c>
      <c r="AF214" s="7">
        <f>I214*0.245</f>
        <v>349.37</v>
      </c>
      <c r="AG214" s="7">
        <f>I214*0.2</f>
        <v>285.2</v>
      </c>
      <c r="AH214" s="7">
        <f>I214*0.23</f>
        <v>327.98</v>
      </c>
      <c r="AJ214" s="7">
        <f>I214*0.2</f>
        <v>285.2</v>
      </c>
      <c r="AK214" s="138">
        <v>1098.2182235625251</v>
      </c>
      <c r="AL214" s="138">
        <v>1162.8192955367913</v>
      </c>
      <c r="AM214" s="138">
        <v>1201.579938721351</v>
      </c>
      <c r="AN214" s="138">
        <f>I214*0.12</f>
        <v>171.12</v>
      </c>
      <c r="AO214" s="138">
        <f>I214*0.6</f>
        <v>855.6</v>
      </c>
      <c r="AP214" s="138">
        <f>I214*0.9</f>
        <v>1283.4000000000001</v>
      </c>
      <c r="AQ214" s="138">
        <f>I214*0.93</f>
        <v>1326.18</v>
      </c>
      <c r="AR214" s="138">
        <f>I214*0.7</f>
        <v>998.19999999999993</v>
      </c>
      <c r="AS214" s="138">
        <f>I214*0.35</f>
        <v>499.09999999999997</v>
      </c>
      <c r="AT214" s="138">
        <v>123.54938480096502</v>
      </c>
      <c r="AU214" s="138">
        <f>I214*0.9</f>
        <v>1283.4000000000001</v>
      </c>
      <c r="AV214" s="138">
        <f>I214*0.18</f>
        <v>256.68</v>
      </c>
      <c r="AW214" s="138">
        <f>I214*0.34</f>
        <v>484.84000000000003</v>
      </c>
      <c r="AX214" s="138">
        <f>I214*0.31</f>
        <v>442.06</v>
      </c>
      <c r="AY214" s="138">
        <v>1162.8192955367913</v>
      </c>
      <c r="AZ214" s="138">
        <v>1162.8192955367913</v>
      </c>
      <c r="BB214" s="28">
        <v>114.08</v>
      </c>
      <c r="BC214" s="28">
        <v>1326.18</v>
      </c>
    </row>
    <row r="215" spans="1:55" ht="15" collapsed="1" x14ac:dyDescent="0.25">
      <c r="A215" s="4">
        <v>45705415</v>
      </c>
      <c r="B215" s="3" t="s">
        <v>484</v>
      </c>
      <c r="C215" s="3">
        <v>352</v>
      </c>
      <c r="D215" s="109">
        <v>74176</v>
      </c>
      <c r="E215" s="138"/>
      <c r="F215" s="187"/>
      <c r="G215" s="187"/>
      <c r="H215" s="187"/>
      <c r="I215" s="85">
        <v>4911</v>
      </c>
      <c r="J215" s="98">
        <f t="shared" si="3"/>
        <v>291.654</v>
      </c>
      <c r="K215" s="98">
        <v>265.14</v>
      </c>
      <c r="L215" s="106">
        <f>I215*0.1</f>
        <v>491.1</v>
      </c>
      <c r="M215" s="106">
        <f>I215*0.2</f>
        <v>982.2</v>
      </c>
      <c r="N215" s="106">
        <f>I215*0.2</f>
        <v>982.2</v>
      </c>
      <c r="O215" s="106">
        <v>982.2</v>
      </c>
      <c r="P215" s="106">
        <f>I215*0.12</f>
        <v>589.31999999999994</v>
      </c>
      <c r="Q215" s="106">
        <f>I215*0.17</f>
        <v>834.87</v>
      </c>
      <c r="R215" s="106">
        <f>I215*0.14</f>
        <v>687.54000000000008</v>
      </c>
      <c r="S215" s="106">
        <f>I215*0.18</f>
        <v>883.98</v>
      </c>
      <c r="T215" s="106">
        <f>I215*0.14</f>
        <v>687.54000000000008</v>
      </c>
      <c r="U215" s="106">
        <f>I215*0.15</f>
        <v>736.65</v>
      </c>
      <c r="V215" s="106">
        <f>I215*0.08</f>
        <v>392.88</v>
      </c>
      <c r="X215" s="106">
        <f>I215*0.16</f>
        <v>785.76</v>
      </c>
      <c r="Y215" s="106">
        <f>I215*0.1</f>
        <v>491.1</v>
      </c>
      <c r="Z215" s="106">
        <f>I215*0.08</f>
        <v>392.88</v>
      </c>
      <c r="AA215" s="106">
        <f>I215*0.11</f>
        <v>540.21</v>
      </c>
      <c r="AC215" s="7">
        <f>I215*0.22</f>
        <v>1080.42</v>
      </c>
      <c r="AD215" s="7">
        <f>I215*0.3</f>
        <v>1473.3</v>
      </c>
      <c r="AE215" s="148" t="s">
        <v>93</v>
      </c>
      <c r="AF215" s="7">
        <f>I215*0.245</f>
        <v>1203.1949999999999</v>
      </c>
      <c r="AG215" s="7">
        <f>I215*0.2</f>
        <v>982.2</v>
      </c>
      <c r="AH215" s="7">
        <f>I215*0.23</f>
        <v>1129.53</v>
      </c>
      <c r="AJ215" s="7">
        <f>I215*0.2</f>
        <v>982.2</v>
      </c>
      <c r="AK215" s="138">
        <v>3637.5712606809075</v>
      </c>
      <c r="AL215" s="138">
        <v>3851.5460407209612</v>
      </c>
      <c r="AM215" s="138">
        <v>3979.9309087449933</v>
      </c>
      <c r="AN215" s="138">
        <f>I215*0.12</f>
        <v>589.31999999999994</v>
      </c>
      <c r="AO215" s="138">
        <f>I215*0.6</f>
        <v>2946.6</v>
      </c>
      <c r="AP215" s="138">
        <f>I215*0.9</f>
        <v>4419.9000000000005</v>
      </c>
      <c r="AQ215" s="138">
        <f>I215*0.93</f>
        <v>4567.2300000000005</v>
      </c>
      <c r="AR215" s="138">
        <f>I215*0.7</f>
        <v>3437.7</v>
      </c>
      <c r="AS215" s="138">
        <f>I215*0.35</f>
        <v>1718.85</v>
      </c>
      <c r="AT215" s="138">
        <v>256.84181575433911</v>
      </c>
      <c r="AU215" s="138">
        <f>I215*0.9</f>
        <v>4419.9000000000005</v>
      </c>
      <c r="AV215" s="138">
        <f>I215*0.18</f>
        <v>883.98</v>
      </c>
      <c r="AW215" s="138">
        <f>I215*0.34</f>
        <v>1669.74</v>
      </c>
      <c r="AX215" s="138">
        <f>I215*0.31</f>
        <v>1522.41</v>
      </c>
      <c r="AY215" s="138">
        <v>3851.5460407209612</v>
      </c>
      <c r="AZ215" s="138">
        <v>3851.5460407209612</v>
      </c>
      <c r="BB215" s="28">
        <v>265.14</v>
      </c>
      <c r="BC215" s="28">
        <v>4567.2300000000005</v>
      </c>
    </row>
    <row r="216" spans="1:55" hidden="1" outlineLevel="1" x14ac:dyDescent="0.2">
      <c r="A216" s="4"/>
      <c r="B216" s="41" t="s">
        <v>661</v>
      </c>
      <c r="C216" s="32"/>
      <c r="D216" s="111" t="s">
        <v>109</v>
      </c>
      <c r="E216" s="159" t="s">
        <v>5629</v>
      </c>
      <c r="F216" s="188"/>
      <c r="G216" s="188"/>
      <c r="H216" s="188"/>
      <c r="I216" s="87"/>
      <c r="J216" s="98">
        <f t="shared" si="3"/>
        <v>0</v>
      </c>
      <c r="K216" s="7"/>
      <c r="L216" s="106">
        <f>I216*0.1</f>
        <v>0</v>
      </c>
      <c r="M216" s="106">
        <f>I216*0.2</f>
        <v>0</v>
      </c>
      <c r="N216" s="106">
        <f>I216*0.2</f>
        <v>0</v>
      </c>
      <c r="O216" s="106">
        <v>0</v>
      </c>
      <c r="P216" s="106">
        <f>I216*0.12</f>
        <v>0</v>
      </c>
      <c r="Q216" s="106">
        <f>I216*0.17</f>
        <v>0</v>
      </c>
      <c r="R216" s="106">
        <f>I216*0.14</f>
        <v>0</v>
      </c>
      <c r="S216" s="106">
        <f>I216*0.18</f>
        <v>0</v>
      </c>
      <c r="T216" s="106">
        <f>I216*0.14</f>
        <v>0</v>
      </c>
      <c r="U216" s="106">
        <f>I216*0.15</f>
        <v>0</v>
      </c>
      <c r="V216" s="106">
        <f>I216*0.08</f>
        <v>0</v>
      </c>
      <c r="W216" s="141"/>
      <c r="X216" s="106">
        <f>I216*0.16</f>
        <v>0</v>
      </c>
      <c r="Y216" s="106">
        <f>I216*0.1</f>
        <v>0</v>
      </c>
      <c r="Z216" s="106">
        <f>I216*0.08</f>
        <v>0</v>
      </c>
      <c r="AA216" s="106">
        <f>I216*0.11</f>
        <v>0</v>
      </c>
      <c r="AB216" s="141"/>
      <c r="AC216" s="7">
        <f>I216*0.22</f>
        <v>0</v>
      </c>
      <c r="AD216" s="7">
        <f>I216*0.3</f>
        <v>0</v>
      </c>
      <c r="AE216" s="148" t="s">
        <v>93</v>
      </c>
      <c r="AF216" s="7">
        <f>I216*0.245</f>
        <v>0</v>
      </c>
      <c r="AG216" s="7">
        <f>I216*0.2</f>
        <v>0</v>
      </c>
      <c r="AH216" s="7">
        <f>I216*0.23</f>
        <v>0</v>
      </c>
      <c r="AI216" s="141"/>
      <c r="AJ216" s="7">
        <f>I216*0.2</f>
        <v>0</v>
      </c>
      <c r="AK216" s="141"/>
      <c r="AL216" s="141"/>
      <c r="AM216" s="141"/>
      <c r="AN216" s="141">
        <f>I216*0.12</f>
        <v>0</v>
      </c>
      <c r="AO216" s="141">
        <f>I216*0.6</f>
        <v>0</v>
      </c>
      <c r="AP216" s="141">
        <f>I216*0.9</f>
        <v>0</v>
      </c>
      <c r="AQ216" s="141">
        <f>I216*0.93</f>
        <v>0</v>
      </c>
      <c r="AR216" s="141">
        <f>I216*0.7</f>
        <v>0</v>
      </c>
      <c r="AS216" s="141">
        <f>I216*0.35</f>
        <v>0</v>
      </c>
      <c r="AT216" s="141"/>
      <c r="AU216" s="141">
        <f>I216*0.9</f>
        <v>0</v>
      </c>
      <c r="AV216" s="141">
        <f>I216*0.18</f>
        <v>0</v>
      </c>
      <c r="AW216" s="141">
        <f>I216*0.34</f>
        <v>0</v>
      </c>
      <c r="AX216" s="141">
        <f>I216*0.31</f>
        <v>0</v>
      </c>
      <c r="AY216" s="141"/>
      <c r="AZ216" s="141"/>
      <c r="BB216" s="28">
        <v>0</v>
      </c>
      <c r="BC216" s="28">
        <v>0</v>
      </c>
    </row>
    <row r="217" spans="1:55" hidden="1" outlineLevel="1" x14ac:dyDescent="0.2">
      <c r="A217" s="4"/>
      <c r="B217" s="37" t="s">
        <v>186</v>
      </c>
      <c r="C217" s="9"/>
      <c r="D217" s="114" t="s">
        <v>75</v>
      </c>
      <c r="E217" s="160">
        <v>75</v>
      </c>
      <c r="F217" s="191"/>
      <c r="G217" s="191"/>
      <c r="H217" s="191"/>
      <c r="I217" s="80">
        <v>172.5</v>
      </c>
      <c r="J217" s="98">
        <f t="shared" si="3"/>
        <v>0.13200000000000001</v>
      </c>
      <c r="K217" s="104">
        <v>0.12</v>
      </c>
      <c r="L217" s="106">
        <f>I217*0.1</f>
        <v>17.25</v>
      </c>
      <c r="M217" s="106">
        <f>I217*0.2</f>
        <v>34.5</v>
      </c>
      <c r="N217" s="106">
        <f>I217*0.2</f>
        <v>34.5</v>
      </c>
      <c r="O217" s="106">
        <v>34.5</v>
      </c>
      <c r="P217" s="106">
        <f>I217*0.12</f>
        <v>20.7</v>
      </c>
      <c r="Q217" s="106">
        <f>I217*0.17</f>
        <v>29.325000000000003</v>
      </c>
      <c r="R217" s="106">
        <f>I217*0.14</f>
        <v>24.150000000000002</v>
      </c>
      <c r="S217" s="106">
        <f>I217*0.18</f>
        <v>31.049999999999997</v>
      </c>
      <c r="T217" s="106">
        <f>I217*0.14</f>
        <v>24.150000000000002</v>
      </c>
      <c r="U217" s="106">
        <f>I217*0.15</f>
        <v>25.875</v>
      </c>
      <c r="V217" s="106">
        <f>I217*0.08</f>
        <v>13.8</v>
      </c>
      <c r="W217" s="142"/>
      <c r="X217" s="106">
        <f>I217*0.16</f>
        <v>27.6</v>
      </c>
      <c r="Y217" s="106">
        <f>I217*0.1</f>
        <v>17.25</v>
      </c>
      <c r="Z217" s="106">
        <f>I217*0.08</f>
        <v>13.8</v>
      </c>
      <c r="AA217" s="106">
        <f>I217*0.11</f>
        <v>18.975000000000001</v>
      </c>
      <c r="AB217" s="142"/>
      <c r="AC217" s="7">
        <f>I217*0.22</f>
        <v>37.950000000000003</v>
      </c>
      <c r="AD217" s="7">
        <f>I217*0.3</f>
        <v>51.75</v>
      </c>
      <c r="AE217" s="148" t="s">
        <v>93</v>
      </c>
      <c r="AF217" s="7">
        <f>I217*0.245</f>
        <v>42.262499999999996</v>
      </c>
      <c r="AG217" s="7">
        <f>I217*0.2</f>
        <v>34.5</v>
      </c>
      <c r="AH217" s="7">
        <f>I217*0.23</f>
        <v>39.675000000000004</v>
      </c>
      <c r="AI217" s="142"/>
      <c r="AJ217" s="7">
        <f>I217*0.2</f>
        <v>34.5</v>
      </c>
      <c r="AK217" s="142">
        <v>31.96</v>
      </c>
      <c r="AL217" s="142">
        <v>33.840000000000003</v>
      </c>
      <c r="AM217" s="142">
        <v>34.967999999999996</v>
      </c>
      <c r="AN217" s="142">
        <f>I217*0.12</f>
        <v>20.7</v>
      </c>
      <c r="AO217" s="142">
        <f>I217*0.6</f>
        <v>103.5</v>
      </c>
      <c r="AP217" s="142">
        <f>I217*0.9</f>
        <v>155.25</v>
      </c>
      <c r="AQ217" s="142">
        <f>I217*0.93</f>
        <v>160.42500000000001</v>
      </c>
      <c r="AR217" s="142">
        <f>I217*0.7</f>
        <v>120.74999999999999</v>
      </c>
      <c r="AS217" s="142">
        <f>I217*0.35</f>
        <v>60.374999999999993</v>
      </c>
      <c r="AT217" s="142">
        <v>0</v>
      </c>
      <c r="AU217" s="142">
        <f>I217*0.9</f>
        <v>155.25</v>
      </c>
      <c r="AV217" s="142">
        <f>I217*0.18</f>
        <v>31.049999999999997</v>
      </c>
      <c r="AW217" s="142">
        <f>I217*0.34</f>
        <v>58.650000000000006</v>
      </c>
      <c r="AX217" s="142">
        <f>I217*0.31</f>
        <v>53.475000000000001</v>
      </c>
      <c r="AY217" s="142">
        <v>33.840000000000003</v>
      </c>
      <c r="AZ217" s="142">
        <v>33.840000000000003</v>
      </c>
      <c r="BB217" s="28">
        <v>0.12</v>
      </c>
      <c r="BC217" s="28">
        <v>160.42500000000001</v>
      </c>
    </row>
    <row r="218" spans="1:55" hidden="1" outlineLevel="1" x14ac:dyDescent="0.2">
      <c r="A218" s="4"/>
      <c r="B218" s="37" t="s">
        <v>483</v>
      </c>
      <c r="C218" s="9"/>
      <c r="D218" s="114">
        <v>74178</v>
      </c>
      <c r="E218" s="160">
        <v>1</v>
      </c>
      <c r="F218" s="191"/>
      <c r="G218" s="191"/>
      <c r="H218" s="191"/>
      <c r="I218" s="80">
        <v>7330</v>
      </c>
      <c r="J218" s="98">
        <f t="shared" si="3"/>
        <v>555.48900000000003</v>
      </c>
      <c r="K218" s="104">
        <v>504.99</v>
      </c>
      <c r="L218" s="106">
        <f>I218*0.1</f>
        <v>733</v>
      </c>
      <c r="M218" s="106">
        <f>I218*0.2</f>
        <v>1466</v>
      </c>
      <c r="N218" s="106">
        <f>I218*0.2</f>
        <v>1466</v>
      </c>
      <c r="O218" s="106">
        <v>1466</v>
      </c>
      <c r="P218" s="106">
        <f>I218*0.12</f>
        <v>879.6</v>
      </c>
      <c r="Q218" s="106">
        <f>I218*0.17</f>
        <v>1246.1000000000001</v>
      </c>
      <c r="R218" s="106">
        <f>I218*0.14</f>
        <v>1026.2</v>
      </c>
      <c r="S218" s="106">
        <f>I218*0.18</f>
        <v>1319.3999999999999</v>
      </c>
      <c r="T218" s="106">
        <f>I218*0.14</f>
        <v>1026.2</v>
      </c>
      <c r="U218" s="106">
        <f>I218*0.15</f>
        <v>1099.5</v>
      </c>
      <c r="V218" s="106">
        <f>I218*0.08</f>
        <v>586.4</v>
      </c>
      <c r="W218" s="142"/>
      <c r="X218" s="106">
        <f>I218*0.16</f>
        <v>1172.8</v>
      </c>
      <c r="Y218" s="106">
        <f>I218*0.1</f>
        <v>733</v>
      </c>
      <c r="Z218" s="106">
        <f>I218*0.08</f>
        <v>586.4</v>
      </c>
      <c r="AA218" s="106">
        <f>I218*0.11</f>
        <v>806.3</v>
      </c>
      <c r="AB218" s="142"/>
      <c r="AC218" s="7">
        <f>I218*0.22</f>
        <v>1612.6</v>
      </c>
      <c r="AD218" s="7">
        <f>I218*0.3</f>
        <v>2199</v>
      </c>
      <c r="AE218" s="148" t="s">
        <v>93</v>
      </c>
      <c r="AF218" s="7">
        <f>I218*0.245</f>
        <v>1795.85</v>
      </c>
      <c r="AG218" s="7">
        <f>I218*0.2</f>
        <v>1466</v>
      </c>
      <c r="AH218" s="7">
        <f>I218*0.23</f>
        <v>1685.9</v>
      </c>
      <c r="AI218" s="142"/>
      <c r="AJ218" s="7">
        <f>I218*0.2</f>
        <v>1466</v>
      </c>
      <c r="AK218" s="142">
        <v>5646.2973029556642</v>
      </c>
      <c r="AL218" s="142">
        <v>5978.4324384236461</v>
      </c>
      <c r="AM218" s="142">
        <v>6177.7135197044336</v>
      </c>
      <c r="AN218" s="142">
        <f>I218*0.12</f>
        <v>879.6</v>
      </c>
      <c r="AO218" s="142">
        <f>I218*0.6</f>
        <v>4398</v>
      </c>
      <c r="AP218" s="142">
        <f>I218*0.9</f>
        <v>6597</v>
      </c>
      <c r="AQ218" s="142">
        <f>I218*0.93</f>
        <v>6816.9000000000005</v>
      </c>
      <c r="AR218" s="142">
        <f>I218*0.7</f>
        <v>5131</v>
      </c>
      <c r="AS218" s="142">
        <f>I218*0.35</f>
        <v>2565.5</v>
      </c>
      <c r="AT218" s="142">
        <v>420.84414340448825</v>
      </c>
      <c r="AU218" s="142">
        <f>I218*0.9</f>
        <v>6597</v>
      </c>
      <c r="AV218" s="142">
        <f>I218*0.18</f>
        <v>1319.3999999999999</v>
      </c>
      <c r="AW218" s="142">
        <f>I218*0.34</f>
        <v>2492.2000000000003</v>
      </c>
      <c r="AX218" s="142">
        <f>I218*0.31</f>
        <v>2272.3000000000002</v>
      </c>
      <c r="AY218" s="142">
        <v>5978.4324384236461</v>
      </c>
      <c r="AZ218" s="142">
        <v>5978.4324384236461</v>
      </c>
      <c r="BB218" s="28">
        <v>504.99</v>
      </c>
      <c r="BC218" s="28">
        <v>6816.9000000000005</v>
      </c>
    </row>
    <row r="219" spans="1:55" ht="15.75" collapsed="1" thickBot="1" x14ac:dyDescent="0.3">
      <c r="A219" s="17">
        <v>45705431</v>
      </c>
      <c r="B219" s="38" t="s">
        <v>482</v>
      </c>
      <c r="C219" s="39">
        <v>352</v>
      </c>
      <c r="D219" s="113">
        <v>74178</v>
      </c>
      <c r="E219" s="161" t="s">
        <v>5630</v>
      </c>
      <c r="F219" s="190"/>
      <c r="G219" s="190"/>
      <c r="H219" s="190"/>
      <c r="I219" s="89">
        <v>7502.5</v>
      </c>
      <c r="J219" s="98">
        <f t="shared" si="3"/>
        <v>555.48900000000003</v>
      </c>
      <c r="K219" s="100">
        <v>504.99</v>
      </c>
      <c r="L219" s="106">
        <f>I219*0.1</f>
        <v>750.25</v>
      </c>
      <c r="M219" s="106">
        <f>I219*0.2</f>
        <v>1500.5</v>
      </c>
      <c r="N219" s="106">
        <f>I219*0.2</f>
        <v>1500.5</v>
      </c>
      <c r="O219" s="106">
        <v>1500.5</v>
      </c>
      <c r="P219" s="106">
        <f>I219*0.12</f>
        <v>900.3</v>
      </c>
      <c r="Q219" s="106">
        <f>I219*0.17</f>
        <v>1275.4250000000002</v>
      </c>
      <c r="R219" s="106">
        <f>I219*0.14</f>
        <v>1050.3500000000001</v>
      </c>
      <c r="S219" s="106">
        <f>I219*0.18</f>
        <v>1350.45</v>
      </c>
      <c r="T219" s="106">
        <f>I219*0.14</f>
        <v>1050.3500000000001</v>
      </c>
      <c r="U219" s="106">
        <f>I219*0.15</f>
        <v>1125.375</v>
      </c>
      <c r="V219" s="106">
        <f>I219*0.08</f>
        <v>600.20000000000005</v>
      </c>
      <c r="W219" s="139"/>
      <c r="X219" s="106">
        <f>I219*0.16</f>
        <v>1200.4000000000001</v>
      </c>
      <c r="Y219" s="106">
        <f>I219*0.1</f>
        <v>750.25</v>
      </c>
      <c r="Z219" s="106">
        <f>I219*0.08</f>
        <v>600.20000000000005</v>
      </c>
      <c r="AA219" s="106">
        <f>I219*0.11</f>
        <v>825.27499999999998</v>
      </c>
      <c r="AB219" s="139"/>
      <c r="AC219" s="7">
        <f>I219*0.22</f>
        <v>1650.55</v>
      </c>
      <c r="AD219" s="7">
        <f>I219*0.3</f>
        <v>2250.75</v>
      </c>
      <c r="AE219" s="148" t="s">
        <v>93</v>
      </c>
      <c r="AF219" s="7">
        <f>I219*0.245</f>
        <v>1838.1125</v>
      </c>
      <c r="AG219" s="7">
        <f>I219*0.2</f>
        <v>1500.5</v>
      </c>
      <c r="AH219" s="7">
        <f>I219*0.23</f>
        <v>1725.575</v>
      </c>
      <c r="AI219" s="139"/>
      <c r="AJ219" s="7">
        <f>I219*0.2</f>
        <v>1500.5</v>
      </c>
      <c r="AK219" s="139">
        <v>5677.940365010043</v>
      </c>
      <c r="AL219" s="139">
        <v>6011.9368570694569</v>
      </c>
      <c r="AM219" s="139">
        <v>6212.3347523051061</v>
      </c>
      <c r="AN219" s="139">
        <f>I219*0.12</f>
        <v>900.3</v>
      </c>
      <c r="AO219" s="139">
        <f>I219*0.6</f>
        <v>4501.5</v>
      </c>
      <c r="AP219" s="139">
        <f>I219*0.9</f>
        <v>6752.25</v>
      </c>
      <c r="AQ219" s="139">
        <f>I219*0.93</f>
        <v>6977.3250000000007</v>
      </c>
      <c r="AR219" s="139">
        <f>I219*0.7</f>
        <v>5251.75</v>
      </c>
      <c r="AS219" s="139">
        <f>I219*0.35</f>
        <v>2625.875</v>
      </c>
      <c r="AT219" s="139">
        <v>421.23179270400306</v>
      </c>
      <c r="AU219" s="139">
        <f>I219*0.9</f>
        <v>6752.25</v>
      </c>
      <c r="AV219" s="139">
        <f>I219*0.18</f>
        <v>1350.45</v>
      </c>
      <c r="AW219" s="139">
        <f>I219*0.34</f>
        <v>2550.8500000000004</v>
      </c>
      <c r="AX219" s="139">
        <f>I219*0.31</f>
        <v>2325.7750000000001</v>
      </c>
      <c r="AY219" s="139">
        <v>6011.9368570694569</v>
      </c>
      <c r="AZ219" s="139">
        <v>6011.9368570694569</v>
      </c>
      <c r="BB219" s="28">
        <v>504.99</v>
      </c>
      <c r="BC219" s="28">
        <v>6977.3250000000007</v>
      </c>
    </row>
    <row r="220" spans="1:55" hidden="1" outlineLevel="1" x14ac:dyDescent="0.2">
      <c r="A220" s="4"/>
      <c r="B220" s="41" t="s">
        <v>661</v>
      </c>
      <c r="C220" s="32"/>
      <c r="D220" s="111" t="s">
        <v>109</v>
      </c>
      <c r="E220" s="159" t="s">
        <v>5629</v>
      </c>
      <c r="F220" s="188"/>
      <c r="G220" s="188"/>
      <c r="H220" s="188"/>
      <c r="I220" s="87"/>
      <c r="J220" s="98">
        <f t="shared" si="3"/>
        <v>0</v>
      </c>
      <c r="K220" s="7"/>
      <c r="L220" s="106">
        <f>I220*0.1</f>
        <v>0</v>
      </c>
      <c r="M220" s="106">
        <f>I220*0.2</f>
        <v>0</v>
      </c>
      <c r="N220" s="106">
        <f>I220*0.2</f>
        <v>0</v>
      </c>
      <c r="O220" s="106">
        <v>0</v>
      </c>
      <c r="P220" s="106">
        <f>I220*0.12</f>
        <v>0</v>
      </c>
      <c r="Q220" s="106">
        <f>I220*0.17</f>
        <v>0</v>
      </c>
      <c r="R220" s="106">
        <f>I220*0.14</f>
        <v>0</v>
      </c>
      <c r="S220" s="106">
        <f>I220*0.18</f>
        <v>0</v>
      </c>
      <c r="T220" s="106">
        <f>I220*0.14</f>
        <v>0</v>
      </c>
      <c r="U220" s="106">
        <f>I220*0.15</f>
        <v>0</v>
      </c>
      <c r="V220" s="106">
        <f>I220*0.08</f>
        <v>0</v>
      </c>
      <c r="W220" s="141"/>
      <c r="X220" s="106">
        <f>I220*0.16</f>
        <v>0</v>
      </c>
      <c r="Y220" s="106">
        <f>I220*0.1</f>
        <v>0</v>
      </c>
      <c r="Z220" s="106">
        <f>I220*0.08</f>
        <v>0</v>
      </c>
      <c r="AA220" s="106">
        <f>I220*0.11</f>
        <v>0</v>
      </c>
      <c r="AB220" s="141"/>
      <c r="AC220" s="7">
        <f>I220*0.22</f>
        <v>0</v>
      </c>
      <c r="AD220" s="7">
        <f>I220*0.3</f>
        <v>0</v>
      </c>
      <c r="AE220" s="148" t="s">
        <v>93</v>
      </c>
      <c r="AF220" s="7">
        <f>I220*0.245</f>
        <v>0</v>
      </c>
      <c r="AG220" s="7">
        <f>I220*0.2</f>
        <v>0</v>
      </c>
      <c r="AH220" s="7">
        <f>I220*0.23</f>
        <v>0</v>
      </c>
      <c r="AI220" s="141"/>
      <c r="AJ220" s="7">
        <f>I220*0.2</f>
        <v>0</v>
      </c>
      <c r="AK220" s="141"/>
      <c r="AL220" s="141"/>
      <c r="AM220" s="141"/>
      <c r="AN220" s="141">
        <f>I220*0.12</f>
        <v>0</v>
      </c>
      <c r="AO220" s="141">
        <f>I220*0.6</f>
        <v>0</v>
      </c>
      <c r="AP220" s="141">
        <f>I220*0.9</f>
        <v>0</v>
      </c>
      <c r="AQ220" s="141">
        <f>I220*0.93</f>
        <v>0</v>
      </c>
      <c r="AR220" s="141">
        <f>I220*0.7</f>
        <v>0</v>
      </c>
      <c r="AS220" s="141">
        <f>I220*0.35</f>
        <v>0</v>
      </c>
      <c r="AT220" s="141"/>
      <c r="AU220" s="141">
        <f>I220*0.9</f>
        <v>0</v>
      </c>
      <c r="AV220" s="141">
        <f>I220*0.18</f>
        <v>0</v>
      </c>
      <c r="AW220" s="141">
        <f>I220*0.34</f>
        <v>0</v>
      </c>
      <c r="AX220" s="141">
        <f>I220*0.31</f>
        <v>0</v>
      </c>
      <c r="AY220" s="141"/>
      <c r="AZ220" s="141"/>
      <c r="BB220" s="28">
        <v>0</v>
      </c>
      <c r="BC220" s="28">
        <v>0</v>
      </c>
    </row>
    <row r="221" spans="1:55" hidden="1" outlineLevel="1" x14ac:dyDescent="0.2">
      <c r="A221" s="4"/>
      <c r="B221" s="37" t="s">
        <v>481</v>
      </c>
      <c r="C221" s="9"/>
      <c r="D221" s="114">
        <v>70498</v>
      </c>
      <c r="E221" s="160">
        <v>1</v>
      </c>
      <c r="F221" s="191"/>
      <c r="G221" s="191"/>
      <c r="H221" s="191"/>
      <c r="I221" s="80">
        <v>2596</v>
      </c>
      <c r="J221" s="98">
        <f t="shared" si="3"/>
        <v>441.60599999999999</v>
      </c>
      <c r="K221" s="104">
        <v>401.46</v>
      </c>
      <c r="L221" s="106">
        <f>I221*0.1</f>
        <v>259.60000000000002</v>
      </c>
      <c r="M221" s="106">
        <f>I221*0.2</f>
        <v>519.20000000000005</v>
      </c>
      <c r="N221" s="106">
        <f>I221*0.2</f>
        <v>519.20000000000005</v>
      </c>
      <c r="O221" s="106">
        <v>519.20000000000005</v>
      </c>
      <c r="P221" s="106">
        <f>I221*0.12</f>
        <v>311.52</v>
      </c>
      <c r="Q221" s="106">
        <f>I221*0.17</f>
        <v>441.32000000000005</v>
      </c>
      <c r="R221" s="106">
        <f>I221*0.14</f>
        <v>363.44000000000005</v>
      </c>
      <c r="S221" s="106">
        <f>I221*0.18</f>
        <v>467.28</v>
      </c>
      <c r="T221" s="106">
        <f>I221*0.14</f>
        <v>363.44000000000005</v>
      </c>
      <c r="U221" s="106">
        <f>I221*0.15</f>
        <v>389.4</v>
      </c>
      <c r="V221" s="106">
        <f>I221*0.08</f>
        <v>207.68</v>
      </c>
      <c r="W221" s="142"/>
      <c r="X221" s="106">
        <f>I221*0.16</f>
        <v>415.36</v>
      </c>
      <c r="Y221" s="106">
        <f>I221*0.1</f>
        <v>259.60000000000002</v>
      </c>
      <c r="Z221" s="106">
        <f>I221*0.08</f>
        <v>207.68</v>
      </c>
      <c r="AA221" s="106">
        <f>I221*0.11</f>
        <v>285.56</v>
      </c>
      <c r="AB221" s="142"/>
      <c r="AC221" s="7">
        <f>I221*0.22</f>
        <v>571.12</v>
      </c>
      <c r="AD221" s="7">
        <f>I221*0.3</f>
        <v>778.8</v>
      </c>
      <c r="AE221" s="148" t="s">
        <v>93</v>
      </c>
      <c r="AF221" s="7">
        <f>I221*0.245</f>
        <v>636.02</v>
      </c>
      <c r="AG221" s="7">
        <f>I221*0.2</f>
        <v>519.20000000000005</v>
      </c>
      <c r="AH221" s="7">
        <f>I221*0.23</f>
        <v>597.08000000000004</v>
      </c>
      <c r="AI221" s="142"/>
      <c r="AJ221" s="7">
        <f>I221*0.2</f>
        <v>519.20000000000005</v>
      </c>
      <c r="AK221" s="142">
        <v>2059.5679543497458</v>
      </c>
      <c r="AL221" s="142">
        <v>2180.7190104879669</v>
      </c>
      <c r="AM221" s="142">
        <v>2253.4096441708989</v>
      </c>
      <c r="AN221" s="142">
        <f>I221*0.12</f>
        <v>311.52</v>
      </c>
      <c r="AO221" s="142">
        <f>I221*0.6</f>
        <v>1557.6</v>
      </c>
      <c r="AP221" s="142">
        <f>I221*0.9</f>
        <v>2336.4</v>
      </c>
      <c r="AQ221" s="142">
        <f>I221*0.93</f>
        <v>2414.2800000000002</v>
      </c>
      <c r="AR221" s="142">
        <f>I221*0.7</f>
        <v>1817.1999999999998</v>
      </c>
      <c r="AS221" s="142">
        <f>I221*0.35</f>
        <v>908.59999999999991</v>
      </c>
      <c r="AT221" s="142">
        <v>200.82824685361007</v>
      </c>
      <c r="AU221" s="142">
        <f>I221*0.9</f>
        <v>2336.4</v>
      </c>
      <c r="AV221" s="142">
        <f>I221*0.18</f>
        <v>467.28</v>
      </c>
      <c r="AW221" s="142">
        <f>I221*0.34</f>
        <v>882.6400000000001</v>
      </c>
      <c r="AX221" s="142">
        <f>I221*0.31</f>
        <v>804.76</v>
      </c>
      <c r="AY221" s="142">
        <v>2180.7190104879669</v>
      </c>
      <c r="AZ221" s="142">
        <v>2180.7190104879669</v>
      </c>
      <c r="BB221" s="28">
        <v>207.68</v>
      </c>
      <c r="BC221" s="28">
        <v>2414.2800000000002</v>
      </c>
    </row>
    <row r="222" spans="1:55" hidden="1" outlineLevel="1" x14ac:dyDescent="0.2">
      <c r="A222" s="4"/>
      <c r="B222" s="37" t="s">
        <v>186</v>
      </c>
      <c r="C222" s="9"/>
      <c r="D222" s="114" t="s">
        <v>75</v>
      </c>
      <c r="E222" s="160">
        <v>75</v>
      </c>
      <c r="F222" s="191"/>
      <c r="G222" s="191"/>
      <c r="H222" s="191"/>
      <c r="I222" s="80">
        <v>172.5</v>
      </c>
      <c r="J222" s="98">
        <f t="shared" si="3"/>
        <v>0.13200000000000001</v>
      </c>
      <c r="K222" s="104">
        <v>0.12</v>
      </c>
      <c r="L222" s="106">
        <f>I222*0.1</f>
        <v>17.25</v>
      </c>
      <c r="M222" s="106">
        <f>I222*0.2</f>
        <v>34.5</v>
      </c>
      <c r="N222" s="106">
        <f>I222*0.2</f>
        <v>34.5</v>
      </c>
      <c r="O222" s="106">
        <v>34.5</v>
      </c>
      <c r="P222" s="106">
        <f>I222*0.12</f>
        <v>20.7</v>
      </c>
      <c r="Q222" s="106">
        <f>I222*0.17</f>
        <v>29.325000000000003</v>
      </c>
      <c r="R222" s="106">
        <f>I222*0.14</f>
        <v>24.150000000000002</v>
      </c>
      <c r="S222" s="106">
        <f>I222*0.18</f>
        <v>31.049999999999997</v>
      </c>
      <c r="T222" s="106">
        <f>I222*0.14</f>
        <v>24.150000000000002</v>
      </c>
      <c r="U222" s="106">
        <f>I222*0.15</f>
        <v>25.875</v>
      </c>
      <c r="V222" s="106">
        <f>I222*0.08</f>
        <v>13.8</v>
      </c>
      <c r="W222" s="142"/>
      <c r="X222" s="106">
        <f>I222*0.16</f>
        <v>27.6</v>
      </c>
      <c r="Y222" s="106">
        <f>I222*0.1</f>
        <v>17.25</v>
      </c>
      <c r="Z222" s="106">
        <f>I222*0.08</f>
        <v>13.8</v>
      </c>
      <c r="AA222" s="106">
        <f>I222*0.11</f>
        <v>18.975000000000001</v>
      </c>
      <c r="AB222" s="142"/>
      <c r="AC222" s="7">
        <f>I222*0.22</f>
        <v>37.950000000000003</v>
      </c>
      <c r="AD222" s="7">
        <f>I222*0.3</f>
        <v>51.75</v>
      </c>
      <c r="AE222" s="148" t="s">
        <v>93</v>
      </c>
      <c r="AF222" s="7">
        <f>I222*0.245</f>
        <v>42.262499999999996</v>
      </c>
      <c r="AG222" s="7">
        <f>I222*0.2</f>
        <v>34.5</v>
      </c>
      <c r="AH222" s="7">
        <f>I222*0.23</f>
        <v>39.675000000000004</v>
      </c>
      <c r="AI222" s="142"/>
      <c r="AJ222" s="7">
        <f>I222*0.2</f>
        <v>34.5</v>
      </c>
      <c r="AK222" s="142">
        <v>31.96</v>
      </c>
      <c r="AL222" s="142">
        <v>33.840000000000003</v>
      </c>
      <c r="AM222" s="142">
        <v>34.967999999999996</v>
      </c>
      <c r="AN222" s="142">
        <f>I222*0.12</f>
        <v>20.7</v>
      </c>
      <c r="AO222" s="142">
        <f>I222*0.6</f>
        <v>103.5</v>
      </c>
      <c r="AP222" s="142">
        <f>I222*0.9</f>
        <v>155.25</v>
      </c>
      <c r="AQ222" s="142">
        <f>I222*0.93</f>
        <v>160.42500000000001</v>
      </c>
      <c r="AR222" s="142">
        <f>I222*0.7</f>
        <v>120.74999999999999</v>
      </c>
      <c r="AS222" s="142">
        <f>I222*0.35</f>
        <v>60.374999999999993</v>
      </c>
      <c r="AT222" s="142">
        <v>0</v>
      </c>
      <c r="AU222" s="142">
        <f>I222*0.9</f>
        <v>155.25</v>
      </c>
      <c r="AV222" s="142">
        <f>I222*0.18</f>
        <v>31.049999999999997</v>
      </c>
      <c r="AW222" s="142">
        <f>I222*0.34</f>
        <v>58.650000000000006</v>
      </c>
      <c r="AX222" s="142">
        <f>I222*0.31</f>
        <v>53.475000000000001</v>
      </c>
      <c r="AY222" s="142">
        <v>33.840000000000003</v>
      </c>
      <c r="AZ222" s="142">
        <v>33.840000000000003</v>
      </c>
      <c r="BB222" s="28">
        <v>0.12</v>
      </c>
      <c r="BC222" s="28">
        <v>160.42500000000001</v>
      </c>
    </row>
    <row r="223" spans="1:55" ht="15.75" collapsed="1" thickBot="1" x14ac:dyDescent="0.3">
      <c r="A223" s="17">
        <v>40472573</v>
      </c>
      <c r="B223" s="38" t="s">
        <v>481</v>
      </c>
      <c r="C223" s="39">
        <v>352</v>
      </c>
      <c r="D223" s="113">
        <v>70498</v>
      </c>
      <c r="E223" s="161" t="s">
        <v>5630</v>
      </c>
      <c r="F223" s="190"/>
      <c r="G223" s="190"/>
      <c r="H223" s="190"/>
      <c r="I223" s="89">
        <v>2768.5</v>
      </c>
      <c r="J223" s="98">
        <f t="shared" si="3"/>
        <v>441.60599999999999</v>
      </c>
      <c r="K223" s="100">
        <v>401.46</v>
      </c>
      <c r="L223" s="106">
        <f>I223*0.1</f>
        <v>276.85000000000002</v>
      </c>
      <c r="M223" s="106">
        <f>I223*0.2</f>
        <v>553.70000000000005</v>
      </c>
      <c r="N223" s="106">
        <f>I223*0.2</f>
        <v>553.70000000000005</v>
      </c>
      <c r="O223" s="106">
        <v>553.70000000000005</v>
      </c>
      <c r="P223" s="106">
        <f>I223*0.12</f>
        <v>332.21999999999997</v>
      </c>
      <c r="Q223" s="106">
        <f>I223*0.17</f>
        <v>470.64500000000004</v>
      </c>
      <c r="R223" s="106">
        <f>I223*0.14</f>
        <v>387.59000000000003</v>
      </c>
      <c r="S223" s="106">
        <f>I223*0.18</f>
        <v>498.33</v>
      </c>
      <c r="T223" s="106">
        <f>I223*0.14</f>
        <v>387.59000000000003</v>
      </c>
      <c r="U223" s="106">
        <f>I223*0.15</f>
        <v>415.27499999999998</v>
      </c>
      <c r="V223" s="106">
        <f>I223*0.08</f>
        <v>221.48000000000002</v>
      </c>
      <c r="W223" s="139"/>
      <c r="X223" s="106">
        <f>I223*0.16</f>
        <v>442.96000000000004</v>
      </c>
      <c r="Y223" s="106">
        <f>I223*0.1</f>
        <v>276.85000000000002</v>
      </c>
      <c r="Z223" s="106">
        <f>I223*0.08</f>
        <v>221.48000000000002</v>
      </c>
      <c r="AA223" s="106">
        <f>I223*0.11</f>
        <v>304.53500000000003</v>
      </c>
      <c r="AB223" s="139"/>
      <c r="AC223" s="7">
        <f>I223*0.22</f>
        <v>609.07000000000005</v>
      </c>
      <c r="AD223" s="7">
        <f>I223*0.3</f>
        <v>830.55</v>
      </c>
      <c r="AE223" s="148" t="s">
        <v>93</v>
      </c>
      <c r="AF223" s="7">
        <f>I223*0.245</f>
        <v>678.28250000000003</v>
      </c>
      <c r="AG223" s="7">
        <f>I223*0.2</f>
        <v>553.70000000000005</v>
      </c>
      <c r="AH223" s="7">
        <f>I223*0.23</f>
        <v>636.755</v>
      </c>
      <c r="AI223" s="139"/>
      <c r="AJ223" s="7">
        <f>I223*0.2</f>
        <v>553.70000000000005</v>
      </c>
      <c r="AK223" s="139">
        <v>2091.3684353491517</v>
      </c>
      <c r="AL223" s="139">
        <v>2214.3901080167489</v>
      </c>
      <c r="AM223" s="139">
        <v>2288.2031116173075</v>
      </c>
      <c r="AN223" s="139">
        <f>I223*0.12</f>
        <v>332.21999999999997</v>
      </c>
      <c r="AO223" s="139">
        <f>I223*0.6</f>
        <v>1661.1</v>
      </c>
      <c r="AP223" s="139">
        <f>I223*0.9</f>
        <v>2491.65</v>
      </c>
      <c r="AQ223" s="139">
        <f>I223*0.93</f>
        <v>2574.7049999999999</v>
      </c>
      <c r="AR223" s="139">
        <f>I223*0.7</f>
        <v>1937.9499999999998</v>
      </c>
      <c r="AS223" s="139">
        <f>I223*0.35</f>
        <v>968.97499999999991</v>
      </c>
      <c r="AT223" s="139">
        <v>201.34646355825012</v>
      </c>
      <c r="AU223" s="139">
        <f>I223*0.9</f>
        <v>2491.65</v>
      </c>
      <c r="AV223" s="139">
        <f>I223*0.18</f>
        <v>498.33</v>
      </c>
      <c r="AW223" s="139">
        <f>I223*0.34</f>
        <v>941.29000000000008</v>
      </c>
      <c r="AX223" s="139">
        <f>I223*0.31</f>
        <v>858.23500000000001</v>
      </c>
      <c r="AY223" s="139">
        <v>2214.3901080167489</v>
      </c>
      <c r="AZ223" s="139">
        <v>2214.3901080167489</v>
      </c>
      <c r="BB223" s="28">
        <v>221.48000000000002</v>
      </c>
      <c r="BC223" s="28">
        <v>2574.7049999999999</v>
      </c>
    </row>
    <row r="224" spans="1:55" hidden="1" outlineLevel="1" x14ac:dyDescent="0.2">
      <c r="A224"/>
      <c r="B224" s="41" t="s">
        <v>661</v>
      </c>
      <c r="C224" s="32"/>
      <c r="D224" s="111" t="s">
        <v>109</v>
      </c>
      <c r="E224" s="159" t="s">
        <v>5629</v>
      </c>
      <c r="F224" s="188"/>
      <c r="G224" s="188"/>
      <c r="H224" s="188"/>
      <c r="I224" s="87"/>
      <c r="J224" s="98">
        <f t="shared" si="3"/>
        <v>0</v>
      </c>
      <c r="K224" s="7"/>
      <c r="L224" s="106">
        <f>I224*0.1</f>
        <v>0</v>
      </c>
      <c r="M224" s="106">
        <f>I224*0.2</f>
        <v>0</v>
      </c>
      <c r="N224" s="106">
        <f>I224*0.2</f>
        <v>0</v>
      </c>
      <c r="O224" s="106">
        <v>0</v>
      </c>
      <c r="P224" s="106">
        <f>I224*0.12</f>
        <v>0</v>
      </c>
      <c r="Q224" s="106">
        <f>I224*0.17</f>
        <v>0</v>
      </c>
      <c r="R224" s="106">
        <f>I224*0.14</f>
        <v>0</v>
      </c>
      <c r="S224" s="106">
        <f>I224*0.18</f>
        <v>0</v>
      </c>
      <c r="T224" s="106">
        <f>I224*0.14</f>
        <v>0</v>
      </c>
      <c r="U224" s="106">
        <f>I224*0.15</f>
        <v>0</v>
      </c>
      <c r="V224" s="106">
        <f>I224*0.08</f>
        <v>0</v>
      </c>
      <c r="W224" s="141"/>
      <c r="X224" s="106">
        <f>I224*0.16</f>
        <v>0</v>
      </c>
      <c r="Y224" s="106">
        <f>I224*0.1</f>
        <v>0</v>
      </c>
      <c r="Z224" s="106">
        <f>I224*0.08</f>
        <v>0</v>
      </c>
      <c r="AA224" s="106">
        <f>I224*0.11</f>
        <v>0</v>
      </c>
      <c r="AB224" s="141"/>
      <c r="AC224" s="7">
        <f>I224*0.22</f>
        <v>0</v>
      </c>
      <c r="AD224" s="7">
        <f>I224*0.3</f>
        <v>0</v>
      </c>
      <c r="AE224" s="148" t="s">
        <v>93</v>
      </c>
      <c r="AF224" s="7">
        <f>I224*0.245</f>
        <v>0</v>
      </c>
      <c r="AG224" s="7">
        <f>I224*0.2</f>
        <v>0</v>
      </c>
      <c r="AH224" s="7">
        <f>I224*0.23</f>
        <v>0</v>
      </c>
      <c r="AI224" s="141"/>
      <c r="AJ224" s="7">
        <f>I224*0.2</f>
        <v>0</v>
      </c>
      <c r="AK224" s="141"/>
      <c r="AL224" s="141"/>
      <c r="AM224" s="141"/>
      <c r="AN224" s="141">
        <f>I224*0.12</f>
        <v>0</v>
      </c>
      <c r="AO224" s="141">
        <f>I224*0.6</f>
        <v>0</v>
      </c>
      <c r="AP224" s="141">
        <f>I224*0.9</f>
        <v>0</v>
      </c>
      <c r="AQ224" s="141">
        <f>I224*0.93</f>
        <v>0</v>
      </c>
      <c r="AR224" s="141">
        <f>I224*0.7</f>
        <v>0</v>
      </c>
      <c r="AS224" s="141">
        <f>I224*0.35</f>
        <v>0</v>
      </c>
      <c r="AT224" s="141"/>
      <c r="AU224" s="141">
        <f>I224*0.9</f>
        <v>0</v>
      </c>
      <c r="AV224" s="141">
        <f>I224*0.18</f>
        <v>0</v>
      </c>
      <c r="AW224" s="141">
        <f>I224*0.34</f>
        <v>0</v>
      </c>
      <c r="AX224" s="141">
        <f>I224*0.31</f>
        <v>0</v>
      </c>
      <c r="AY224" s="141"/>
      <c r="AZ224" s="141"/>
      <c r="BB224" s="28">
        <v>0</v>
      </c>
      <c r="BC224" s="28">
        <v>0</v>
      </c>
    </row>
    <row r="225" spans="1:55" hidden="1" outlineLevel="1" x14ac:dyDescent="0.2">
      <c r="A225"/>
      <c r="B225" s="37" t="s">
        <v>445</v>
      </c>
      <c r="C225" s="9"/>
      <c r="D225" s="116">
        <v>74175</v>
      </c>
      <c r="E225" s="162">
        <v>1</v>
      </c>
      <c r="F225" s="193"/>
      <c r="G225" s="193"/>
      <c r="H225" s="193"/>
      <c r="I225" s="90">
        <v>1834</v>
      </c>
      <c r="J225" s="98">
        <f t="shared" si="3"/>
        <v>493.65800000000002</v>
      </c>
      <c r="K225" s="102">
        <v>448.78</v>
      </c>
      <c r="L225" s="106">
        <f>I225*0.1</f>
        <v>183.4</v>
      </c>
      <c r="M225" s="106">
        <f>I225*0.2</f>
        <v>366.8</v>
      </c>
      <c r="N225" s="106">
        <f>I225*0.2</f>
        <v>366.8</v>
      </c>
      <c r="O225" s="106">
        <v>366.8</v>
      </c>
      <c r="P225" s="106">
        <f>I225*0.12</f>
        <v>220.07999999999998</v>
      </c>
      <c r="Q225" s="106">
        <f>I225*0.17</f>
        <v>311.78000000000003</v>
      </c>
      <c r="R225" s="106">
        <f>I225*0.14</f>
        <v>256.76000000000005</v>
      </c>
      <c r="S225" s="106">
        <f>I225*0.18</f>
        <v>330.12</v>
      </c>
      <c r="T225" s="106">
        <f>I225*0.14</f>
        <v>256.76000000000005</v>
      </c>
      <c r="U225" s="106">
        <f>I225*0.15</f>
        <v>275.09999999999997</v>
      </c>
      <c r="V225" s="106">
        <f>I225*0.08</f>
        <v>146.72</v>
      </c>
      <c r="W225" s="140"/>
      <c r="X225" s="106">
        <f>I225*0.16</f>
        <v>293.44</v>
      </c>
      <c r="Y225" s="106">
        <f>I225*0.1</f>
        <v>183.4</v>
      </c>
      <c r="Z225" s="106">
        <f>I225*0.08</f>
        <v>146.72</v>
      </c>
      <c r="AA225" s="106">
        <f>I225*0.11</f>
        <v>201.74</v>
      </c>
      <c r="AB225" s="140"/>
      <c r="AC225" s="7">
        <f>I225*0.22</f>
        <v>403.48</v>
      </c>
      <c r="AD225" s="7">
        <f>I225*0.3</f>
        <v>550.19999999999993</v>
      </c>
      <c r="AE225" s="148" t="s">
        <v>93</v>
      </c>
      <c r="AF225" s="7">
        <f>I225*0.245</f>
        <v>449.33</v>
      </c>
      <c r="AG225" s="7">
        <f>I225*0.2</f>
        <v>366.8</v>
      </c>
      <c r="AH225" s="7">
        <f>I225*0.23</f>
        <v>421.82</v>
      </c>
      <c r="AI225" s="140"/>
      <c r="AJ225" s="7">
        <f>I225*0.2</f>
        <v>366.8</v>
      </c>
      <c r="AK225" s="140">
        <v>1454.6311098952631</v>
      </c>
      <c r="AL225" s="140">
        <v>1540.1976457714552</v>
      </c>
      <c r="AM225" s="140">
        <v>1591.5375672971704</v>
      </c>
      <c r="AN225" s="140">
        <f>I225*0.12</f>
        <v>220.07999999999998</v>
      </c>
      <c r="AO225" s="140">
        <f>I225*0.6</f>
        <v>1100.3999999999999</v>
      </c>
      <c r="AP225" s="140">
        <f>I225*0.9</f>
        <v>1650.6000000000001</v>
      </c>
      <c r="AQ225" s="140">
        <f>I225*0.93</f>
        <v>1705.6200000000001</v>
      </c>
      <c r="AR225" s="140">
        <f>I225*0.7</f>
        <v>1283.8</v>
      </c>
      <c r="AS225" s="140">
        <f>I225*0.35</f>
        <v>641.9</v>
      </c>
      <c r="AT225" s="140">
        <v>200.84933875254026</v>
      </c>
      <c r="AU225" s="140">
        <f>I225*0.9</f>
        <v>1650.6000000000001</v>
      </c>
      <c r="AV225" s="140">
        <f>I225*0.18</f>
        <v>330.12</v>
      </c>
      <c r="AW225" s="140">
        <f>I225*0.34</f>
        <v>623.56000000000006</v>
      </c>
      <c r="AX225" s="140">
        <f>I225*0.31</f>
        <v>568.54</v>
      </c>
      <c r="AY225" s="140">
        <v>1540.1976457714552</v>
      </c>
      <c r="AZ225" s="140">
        <v>1540.1976457714552</v>
      </c>
      <c r="BB225" s="28">
        <v>146.72</v>
      </c>
      <c r="BC225" s="28">
        <v>1705.6200000000001</v>
      </c>
    </row>
    <row r="226" spans="1:55" hidden="1" outlineLevel="1" x14ac:dyDescent="0.2">
      <c r="A226"/>
      <c r="B226" s="37" t="s">
        <v>186</v>
      </c>
      <c r="C226" s="9"/>
      <c r="D226" s="114" t="s">
        <v>75</v>
      </c>
      <c r="E226" s="162">
        <v>100</v>
      </c>
      <c r="F226" s="191"/>
      <c r="G226" s="191"/>
      <c r="H226" s="191"/>
      <c r="I226" s="80">
        <v>229.99999999999997</v>
      </c>
      <c r="J226" s="98">
        <f t="shared" si="3"/>
        <v>0.13200000000000001</v>
      </c>
      <c r="K226" s="102">
        <v>0.12</v>
      </c>
      <c r="L226" s="106">
        <f>I226*0.1</f>
        <v>23</v>
      </c>
      <c r="M226" s="106">
        <f>I226*0.2</f>
        <v>46</v>
      </c>
      <c r="N226" s="106">
        <f>I226*0.2</f>
        <v>46</v>
      </c>
      <c r="O226" s="106">
        <v>46</v>
      </c>
      <c r="P226" s="106">
        <f>I226*0.12</f>
        <v>27.599999999999994</v>
      </c>
      <c r="Q226" s="106">
        <f>I226*0.17</f>
        <v>39.1</v>
      </c>
      <c r="R226" s="106">
        <f>I226*0.14</f>
        <v>32.199999999999996</v>
      </c>
      <c r="S226" s="106">
        <f>I226*0.18</f>
        <v>41.399999999999991</v>
      </c>
      <c r="T226" s="106">
        <f>I226*0.14</f>
        <v>32.199999999999996</v>
      </c>
      <c r="U226" s="106">
        <f>I226*0.15</f>
        <v>34.499999999999993</v>
      </c>
      <c r="V226" s="106">
        <f>I226*0.08</f>
        <v>18.399999999999999</v>
      </c>
      <c r="W226" s="140"/>
      <c r="X226" s="106">
        <f>I226*0.16</f>
        <v>36.799999999999997</v>
      </c>
      <c r="Y226" s="106">
        <f>I226*0.1</f>
        <v>23</v>
      </c>
      <c r="Z226" s="106">
        <f>I226*0.08</f>
        <v>18.399999999999999</v>
      </c>
      <c r="AA226" s="106">
        <f>I226*0.11</f>
        <v>25.299999999999997</v>
      </c>
      <c r="AB226" s="140"/>
      <c r="AC226" s="7">
        <f>I226*0.22</f>
        <v>50.599999999999994</v>
      </c>
      <c r="AD226" s="7">
        <f>I226*0.3</f>
        <v>68.999999999999986</v>
      </c>
      <c r="AE226" s="148" t="s">
        <v>93</v>
      </c>
      <c r="AF226" s="7">
        <f>I226*0.245</f>
        <v>56.349999999999994</v>
      </c>
      <c r="AG226" s="7">
        <f>I226*0.2</f>
        <v>46</v>
      </c>
      <c r="AH226" s="7">
        <f>I226*0.23</f>
        <v>52.9</v>
      </c>
      <c r="AI226" s="140"/>
      <c r="AJ226" s="7">
        <f>I226*0.2</f>
        <v>46</v>
      </c>
      <c r="AK226" s="140">
        <v>31.96</v>
      </c>
      <c r="AL226" s="140">
        <v>33.840000000000003</v>
      </c>
      <c r="AM226" s="140">
        <v>34.968000000000004</v>
      </c>
      <c r="AN226" s="140">
        <f>I226*0.12</f>
        <v>27.599999999999994</v>
      </c>
      <c r="AO226" s="140">
        <f>I226*0.6</f>
        <v>137.99999999999997</v>
      </c>
      <c r="AP226" s="140">
        <f>I226*0.9</f>
        <v>206.99999999999997</v>
      </c>
      <c r="AQ226" s="140">
        <f>I226*0.93</f>
        <v>213.89999999999998</v>
      </c>
      <c r="AR226" s="140">
        <f>I226*0.7</f>
        <v>160.99999999999997</v>
      </c>
      <c r="AS226" s="140">
        <f>I226*0.35</f>
        <v>80.499999999999986</v>
      </c>
      <c r="AT226" s="140">
        <v>0</v>
      </c>
      <c r="AU226" s="140">
        <f>I226*0.9</f>
        <v>206.99999999999997</v>
      </c>
      <c r="AV226" s="140">
        <f>I226*0.18</f>
        <v>41.399999999999991</v>
      </c>
      <c r="AW226" s="140">
        <f>I226*0.34</f>
        <v>78.2</v>
      </c>
      <c r="AX226" s="140">
        <f>I226*0.31</f>
        <v>71.3</v>
      </c>
      <c r="AY226" s="140">
        <v>33.840000000000003</v>
      </c>
      <c r="AZ226" s="140">
        <v>33.840000000000003</v>
      </c>
      <c r="BB226" s="28">
        <v>0.12</v>
      </c>
      <c r="BC226" s="28">
        <v>213.89999999999998</v>
      </c>
    </row>
    <row r="227" spans="1:55" ht="13.5" collapsed="1" thickBot="1" x14ac:dyDescent="0.25">
      <c r="A227" s="10">
        <v>40472490</v>
      </c>
      <c r="B227" s="45" t="s">
        <v>444</v>
      </c>
      <c r="C227" s="39">
        <v>352</v>
      </c>
      <c r="D227" s="13">
        <v>74175</v>
      </c>
      <c r="E227" s="161" t="s">
        <v>5630</v>
      </c>
      <c r="F227" s="192"/>
      <c r="G227" s="192"/>
      <c r="H227" s="192"/>
      <c r="I227" s="58">
        <v>2064</v>
      </c>
      <c r="J227" s="98">
        <f t="shared" si="3"/>
        <v>493.65800000000002</v>
      </c>
      <c r="K227" s="100">
        <v>448.78</v>
      </c>
      <c r="L227" s="106">
        <f>I227*0.1</f>
        <v>206.4</v>
      </c>
      <c r="M227" s="106">
        <f>I227*0.2</f>
        <v>412.8</v>
      </c>
      <c r="N227" s="106">
        <f>I227*0.2</f>
        <v>412.8</v>
      </c>
      <c r="O227" s="106">
        <v>412.8</v>
      </c>
      <c r="P227" s="106">
        <f>I227*0.12</f>
        <v>247.67999999999998</v>
      </c>
      <c r="Q227" s="106">
        <f>I227*0.17</f>
        <v>350.88000000000005</v>
      </c>
      <c r="R227" s="106">
        <f>I227*0.14</f>
        <v>288.96000000000004</v>
      </c>
      <c r="S227" s="106">
        <f>I227*0.18</f>
        <v>371.52</v>
      </c>
      <c r="T227" s="106">
        <f>I227*0.14</f>
        <v>288.96000000000004</v>
      </c>
      <c r="U227" s="106">
        <f>I227*0.15</f>
        <v>309.59999999999997</v>
      </c>
      <c r="V227" s="106">
        <f>I227*0.08</f>
        <v>165.12</v>
      </c>
      <c r="W227" s="139"/>
      <c r="X227" s="106">
        <f>I227*0.16</f>
        <v>330.24</v>
      </c>
      <c r="Y227" s="106">
        <f>I227*0.1</f>
        <v>206.4</v>
      </c>
      <c r="Z227" s="106">
        <f>I227*0.08</f>
        <v>165.12</v>
      </c>
      <c r="AA227" s="106">
        <f>I227*0.11</f>
        <v>227.04</v>
      </c>
      <c r="AB227" s="139"/>
      <c r="AC227" s="7">
        <f>I227*0.22</f>
        <v>454.08</v>
      </c>
      <c r="AD227" s="7">
        <f>I227*0.3</f>
        <v>619.19999999999993</v>
      </c>
      <c r="AE227" s="148" t="s">
        <v>93</v>
      </c>
      <c r="AF227" s="7">
        <f>I227*0.245</f>
        <v>505.68</v>
      </c>
      <c r="AG227" s="7">
        <f>I227*0.2</f>
        <v>412.8</v>
      </c>
      <c r="AH227" s="7">
        <f>I227*0.23</f>
        <v>474.72</v>
      </c>
      <c r="AI227" s="139"/>
      <c r="AJ227" s="7">
        <f>I227*0.2</f>
        <v>412.8</v>
      </c>
      <c r="AK227" s="139">
        <v>1486.6842316033842</v>
      </c>
      <c r="AL227" s="139">
        <v>1574.1362452271128</v>
      </c>
      <c r="AM227" s="139">
        <v>1626.6074534013501</v>
      </c>
      <c r="AN227" s="139">
        <f>I227*0.12</f>
        <v>247.67999999999998</v>
      </c>
      <c r="AO227" s="139">
        <f>I227*0.6</f>
        <v>1238.3999999999999</v>
      </c>
      <c r="AP227" s="139">
        <f>I227*0.9</f>
        <v>1857.6000000000001</v>
      </c>
      <c r="AQ227" s="139">
        <f>I227*0.93</f>
        <v>1919.5200000000002</v>
      </c>
      <c r="AR227" s="139">
        <f>I227*0.7</f>
        <v>1444.8</v>
      </c>
      <c r="AS227" s="139">
        <f>I227*0.35</f>
        <v>722.4</v>
      </c>
      <c r="AT227" s="139">
        <v>200.42140513791736</v>
      </c>
      <c r="AU227" s="139">
        <f>I227*0.9</f>
        <v>1857.6000000000001</v>
      </c>
      <c r="AV227" s="139">
        <f>I227*0.18</f>
        <v>371.52</v>
      </c>
      <c r="AW227" s="139">
        <f>I227*0.34</f>
        <v>701.7600000000001</v>
      </c>
      <c r="AX227" s="139">
        <f>I227*0.31</f>
        <v>639.84</v>
      </c>
      <c r="AY227" s="139">
        <v>1574.1362452271128</v>
      </c>
      <c r="AZ227" s="139">
        <v>1574.1362452271128</v>
      </c>
      <c r="BB227" s="28">
        <v>165.12</v>
      </c>
      <c r="BC227" s="28">
        <v>1919.5200000000002</v>
      </c>
    </row>
    <row r="228" spans="1:55" hidden="1" outlineLevel="1" x14ac:dyDescent="0.2">
      <c r="A228" s="4"/>
      <c r="B228" s="41" t="s">
        <v>661</v>
      </c>
      <c r="C228" s="32"/>
      <c r="D228" s="111" t="s">
        <v>109</v>
      </c>
      <c r="E228" s="159" t="s">
        <v>5629</v>
      </c>
      <c r="F228" s="188"/>
      <c r="G228" s="188"/>
      <c r="H228" s="188"/>
      <c r="I228" s="87"/>
      <c r="J228" s="98">
        <f t="shared" si="3"/>
        <v>0</v>
      </c>
      <c r="K228" s="7"/>
      <c r="L228" s="106">
        <f>I228*0.1</f>
        <v>0</v>
      </c>
      <c r="M228" s="106">
        <f>I228*0.2</f>
        <v>0</v>
      </c>
      <c r="N228" s="106">
        <f>I228*0.2</f>
        <v>0</v>
      </c>
      <c r="O228" s="106">
        <v>0</v>
      </c>
      <c r="P228" s="106">
        <f>I228*0.12</f>
        <v>0</v>
      </c>
      <c r="Q228" s="106">
        <f>I228*0.17</f>
        <v>0</v>
      </c>
      <c r="R228" s="106">
        <f>I228*0.14</f>
        <v>0</v>
      </c>
      <c r="S228" s="106">
        <f>I228*0.18</f>
        <v>0</v>
      </c>
      <c r="T228" s="106">
        <f>I228*0.14</f>
        <v>0</v>
      </c>
      <c r="U228" s="106">
        <f>I228*0.15</f>
        <v>0</v>
      </c>
      <c r="V228" s="106">
        <f>I228*0.08</f>
        <v>0</v>
      </c>
      <c r="W228" s="141"/>
      <c r="X228" s="106">
        <f>I228*0.16</f>
        <v>0</v>
      </c>
      <c r="Y228" s="106">
        <f>I228*0.1</f>
        <v>0</v>
      </c>
      <c r="Z228" s="106">
        <f>I228*0.08</f>
        <v>0</v>
      </c>
      <c r="AA228" s="106">
        <f>I228*0.11</f>
        <v>0</v>
      </c>
      <c r="AB228" s="141"/>
      <c r="AC228" s="7">
        <f>I228*0.22</f>
        <v>0</v>
      </c>
      <c r="AD228" s="7">
        <f>I228*0.3</f>
        <v>0</v>
      </c>
      <c r="AE228" s="148" t="s">
        <v>93</v>
      </c>
      <c r="AF228" s="7">
        <f>I228*0.245</f>
        <v>0</v>
      </c>
      <c r="AG228" s="7">
        <f>I228*0.2</f>
        <v>0</v>
      </c>
      <c r="AH228" s="7">
        <f>I228*0.23</f>
        <v>0</v>
      </c>
      <c r="AI228" s="141"/>
      <c r="AJ228" s="7">
        <f>I228*0.2</f>
        <v>0</v>
      </c>
      <c r="AK228" s="141"/>
      <c r="AL228" s="141"/>
      <c r="AM228" s="141"/>
      <c r="AN228" s="141">
        <f>I228*0.12</f>
        <v>0</v>
      </c>
      <c r="AO228" s="141">
        <f>I228*0.6</f>
        <v>0</v>
      </c>
      <c r="AP228" s="141">
        <f>I228*0.9</f>
        <v>0</v>
      </c>
      <c r="AQ228" s="141">
        <f>I228*0.93</f>
        <v>0</v>
      </c>
      <c r="AR228" s="141">
        <f>I228*0.7</f>
        <v>0</v>
      </c>
      <c r="AS228" s="141">
        <f>I228*0.35</f>
        <v>0</v>
      </c>
      <c r="AT228" s="141"/>
      <c r="AU228" s="141">
        <f>I228*0.9</f>
        <v>0</v>
      </c>
      <c r="AV228" s="141">
        <f>I228*0.18</f>
        <v>0</v>
      </c>
      <c r="AW228" s="141">
        <f>I228*0.34</f>
        <v>0</v>
      </c>
      <c r="AX228" s="141">
        <f>I228*0.31</f>
        <v>0</v>
      </c>
      <c r="AY228" s="141"/>
      <c r="AZ228" s="141"/>
      <c r="BB228" s="28">
        <v>0</v>
      </c>
      <c r="BC228" s="28">
        <v>0</v>
      </c>
    </row>
    <row r="229" spans="1:55" hidden="1" outlineLevel="1" x14ac:dyDescent="0.2">
      <c r="A229" s="4"/>
      <c r="B229" s="37" t="s">
        <v>186</v>
      </c>
      <c r="C229" s="9"/>
      <c r="D229" s="116" t="s">
        <v>75</v>
      </c>
      <c r="E229" s="160">
        <v>75</v>
      </c>
      <c r="F229" s="193"/>
      <c r="G229" s="193"/>
      <c r="H229" s="193"/>
      <c r="I229" s="90">
        <v>172.5</v>
      </c>
      <c r="J229" s="98">
        <f t="shared" si="3"/>
        <v>0.13200000000000001</v>
      </c>
      <c r="K229" s="104">
        <v>0.12</v>
      </c>
      <c r="L229" s="106">
        <f>I229*0.1</f>
        <v>17.25</v>
      </c>
      <c r="M229" s="106">
        <f>I229*0.2</f>
        <v>34.5</v>
      </c>
      <c r="N229" s="106">
        <f>I229*0.2</f>
        <v>34.5</v>
      </c>
      <c r="O229" s="106">
        <v>34.5</v>
      </c>
      <c r="P229" s="106">
        <f>I229*0.12</f>
        <v>20.7</v>
      </c>
      <c r="Q229" s="106">
        <f>I229*0.17</f>
        <v>29.325000000000003</v>
      </c>
      <c r="R229" s="106">
        <f>I229*0.14</f>
        <v>24.150000000000002</v>
      </c>
      <c r="S229" s="106">
        <f>I229*0.18</f>
        <v>31.049999999999997</v>
      </c>
      <c r="T229" s="106">
        <f>I229*0.14</f>
        <v>24.150000000000002</v>
      </c>
      <c r="U229" s="106">
        <f>I229*0.15</f>
        <v>25.875</v>
      </c>
      <c r="V229" s="106">
        <f>I229*0.08</f>
        <v>13.8</v>
      </c>
      <c r="W229" s="142"/>
      <c r="X229" s="106">
        <f>I229*0.16</f>
        <v>27.6</v>
      </c>
      <c r="Y229" s="106">
        <f>I229*0.1</f>
        <v>17.25</v>
      </c>
      <c r="Z229" s="106">
        <f>I229*0.08</f>
        <v>13.8</v>
      </c>
      <c r="AA229" s="106">
        <f>I229*0.11</f>
        <v>18.975000000000001</v>
      </c>
      <c r="AB229" s="142"/>
      <c r="AC229" s="7">
        <f>I229*0.22</f>
        <v>37.950000000000003</v>
      </c>
      <c r="AD229" s="7">
        <f>I229*0.3</f>
        <v>51.75</v>
      </c>
      <c r="AE229" s="148" t="s">
        <v>93</v>
      </c>
      <c r="AF229" s="7">
        <f>I229*0.245</f>
        <v>42.262499999999996</v>
      </c>
      <c r="AG229" s="7">
        <f>I229*0.2</f>
        <v>34.5</v>
      </c>
      <c r="AH229" s="7">
        <f>I229*0.23</f>
        <v>39.675000000000004</v>
      </c>
      <c r="AI229" s="142"/>
      <c r="AJ229" s="7">
        <f>I229*0.2</f>
        <v>34.5</v>
      </c>
      <c r="AK229" s="142">
        <v>31.96</v>
      </c>
      <c r="AL229" s="142">
        <v>33.840000000000003</v>
      </c>
      <c r="AM229" s="142">
        <v>34.967999999999996</v>
      </c>
      <c r="AN229" s="142">
        <f>I229*0.12</f>
        <v>20.7</v>
      </c>
      <c r="AO229" s="142">
        <f>I229*0.6</f>
        <v>103.5</v>
      </c>
      <c r="AP229" s="142">
        <f>I229*0.9</f>
        <v>155.25</v>
      </c>
      <c r="AQ229" s="142">
        <f>I229*0.93</f>
        <v>160.42500000000001</v>
      </c>
      <c r="AR229" s="142">
        <f>I229*0.7</f>
        <v>120.74999999999999</v>
      </c>
      <c r="AS229" s="142">
        <f>I229*0.35</f>
        <v>60.374999999999993</v>
      </c>
      <c r="AT229" s="142">
        <v>0</v>
      </c>
      <c r="AU229" s="142">
        <f>I229*0.9</f>
        <v>155.25</v>
      </c>
      <c r="AV229" s="142">
        <f>I229*0.18</f>
        <v>31.049999999999997</v>
      </c>
      <c r="AW229" s="142">
        <f>I229*0.34</f>
        <v>58.650000000000006</v>
      </c>
      <c r="AX229" s="142">
        <f>I229*0.31</f>
        <v>53.475000000000001</v>
      </c>
      <c r="AY229" s="142">
        <v>33.840000000000003</v>
      </c>
      <c r="AZ229" s="142">
        <v>33.840000000000003</v>
      </c>
      <c r="BB229" s="28">
        <v>0.12</v>
      </c>
      <c r="BC229" s="28">
        <v>160.42500000000001</v>
      </c>
    </row>
    <row r="230" spans="1:55" hidden="1" outlineLevel="1" x14ac:dyDescent="0.2">
      <c r="A230" s="4"/>
      <c r="B230" s="37" t="s">
        <v>480</v>
      </c>
      <c r="C230" s="9"/>
      <c r="D230" s="116">
        <v>70491</v>
      </c>
      <c r="E230" s="160">
        <v>1</v>
      </c>
      <c r="F230" s="193"/>
      <c r="G230" s="193"/>
      <c r="H230" s="193"/>
      <c r="I230" s="90">
        <v>2500</v>
      </c>
      <c r="J230" s="98">
        <f t="shared" si="3"/>
        <v>296.29600000000005</v>
      </c>
      <c r="K230" s="104">
        <v>269.36</v>
      </c>
      <c r="L230" s="106">
        <f>I230*0.1</f>
        <v>250</v>
      </c>
      <c r="M230" s="106">
        <f>I230*0.2</f>
        <v>500</v>
      </c>
      <c r="N230" s="106">
        <f>I230*0.2</f>
        <v>500</v>
      </c>
      <c r="O230" s="106">
        <v>500</v>
      </c>
      <c r="P230" s="106">
        <f>I230*0.12</f>
        <v>300</v>
      </c>
      <c r="Q230" s="106">
        <f>I230*0.17</f>
        <v>425.00000000000006</v>
      </c>
      <c r="R230" s="106">
        <f>I230*0.14</f>
        <v>350.00000000000006</v>
      </c>
      <c r="S230" s="106">
        <f>I230*0.18</f>
        <v>450</v>
      </c>
      <c r="T230" s="106">
        <f>I230*0.14</f>
        <v>350.00000000000006</v>
      </c>
      <c r="U230" s="106">
        <f>I230*0.15</f>
        <v>375</v>
      </c>
      <c r="V230" s="106">
        <f>I230*0.08</f>
        <v>200</v>
      </c>
      <c r="W230" s="142"/>
      <c r="X230" s="106">
        <f>I230*0.16</f>
        <v>400</v>
      </c>
      <c r="Y230" s="106">
        <f>I230*0.1</f>
        <v>250</v>
      </c>
      <c r="Z230" s="106">
        <f>I230*0.08</f>
        <v>200</v>
      </c>
      <c r="AA230" s="106">
        <f>I230*0.11</f>
        <v>275</v>
      </c>
      <c r="AB230" s="142"/>
      <c r="AC230" s="7">
        <f>I230*0.22</f>
        <v>550</v>
      </c>
      <c r="AD230" s="7">
        <f>I230*0.3</f>
        <v>750</v>
      </c>
      <c r="AE230" s="148" t="s">
        <v>93</v>
      </c>
      <c r="AF230" s="7">
        <f>I230*0.245</f>
        <v>612.5</v>
      </c>
      <c r="AG230" s="7">
        <f>I230*0.2</f>
        <v>500</v>
      </c>
      <c r="AH230" s="7">
        <f>I230*0.23</f>
        <v>575</v>
      </c>
      <c r="AI230" s="142"/>
      <c r="AJ230" s="7">
        <f>I230*0.2</f>
        <v>500</v>
      </c>
      <c r="AK230" s="142">
        <v>1926.0075890442358</v>
      </c>
      <c r="AL230" s="142">
        <v>2039.3021531056613</v>
      </c>
      <c r="AM230" s="142">
        <v>2107.2788915425167</v>
      </c>
      <c r="AN230" s="142">
        <f>I230*0.12</f>
        <v>300</v>
      </c>
      <c r="AO230" s="142">
        <f>I230*0.6</f>
        <v>1500</v>
      </c>
      <c r="AP230" s="142">
        <f>I230*0.9</f>
        <v>2250</v>
      </c>
      <c r="AQ230" s="142">
        <f>I230*0.93</f>
        <v>2325</v>
      </c>
      <c r="AR230" s="142">
        <f>I230*0.7</f>
        <v>1750</v>
      </c>
      <c r="AS230" s="142">
        <f>I230*0.35</f>
        <v>875</v>
      </c>
      <c r="AT230" s="142">
        <v>200.8262365344946</v>
      </c>
      <c r="AU230" s="142">
        <f>I230*0.9</f>
        <v>2250</v>
      </c>
      <c r="AV230" s="142">
        <f>I230*0.18</f>
        <v>450</v>
      </c>
      <c r="AW230" s="142">
        <f>I230*0.34</f>
        <v>850.00000000000011</v>
      </c>
      <c r="AX230" s="142">
        <f>I230*0.31</f>
        <v>775</v>
      </c>
      <c r="AY230" s="142">
        <v>2039.3021531056613</v>
      </c>
      <c r="AZ230" s="142">
        <v>2039.3021531056613</v>
      </c>
      <c r="BB230" s="28">
        <v>200</v>
      </c>
      <c r="BC230" s="28">
        <v>2325</v>
      </c>
    </row>
    <row r="231" spans="1:55" hidden="1" outlineLevel="1" x14ac:dyDescent="0.2">
      <c r="A231" s="4"/>
      <c r="B231" s="37" t="s">
        <v>189</v>
      </c>
      <c r="C231" s="9"/>
      <c r="D231" s="116">
        <v>76377</v>
      </c>
      <c r="E231" s="160">
        <v>1</v>
      </c>
      <c r="F231" s="193"/>
      <c r="G231" s="193"/>
      <c r="H231" s="193"/>
      <c r="I231" s="90">
        <v>233</v>
      </c>
      <c r="J231" s="98">
        <f t="shared" si="3"/>
        <v>110.27500000000001</v>
      </c>
      <c r="K231" s="104">
        <v>100.25</v>
      </c>
      <c r="L231" s="106">
        <f>I231*0.1</f>
        <v>23.3</v>
      </c>
      <c r="M231" s="106">
        <f>I231*0.2</f>
        <v>46.6</v>
      </c>
      <c r="N231" s="106">
        <f>I231*0.2</f>
        <v>46.6</v>
      </c>
      <c r="O231" s="106">
        <v>46.6</v>
      </c>
      <c r="P231" s="106">
        <f>I231*0.12</f>
        <v>27.959999999999997</v>
      </c>
      <c r="Q231" s="106">
        <f>I231*0.17</f>
        <v>39.61</v>
      </c>
      <c r="R231" s="106">
        <f>I231*0.14</f>
        <v>32.620000000000005</v>
      </c>
      <c r="S231" s="106">
        <f>I231*0.18</f>
        <v>41.94</v>
      </c>
      <c r="T231" s="106">
        <f>I231*0.14</f>
        <v>32.620000000000005</v>
      </c>
      <c r="U231" s="106">
        <f>I231*0.15</f>
        <v>34.949999999999996</v>
      </c>
      <c r="V231" s="106">
        <f>I231*0.08</f>
        <v>18.64</v>
      </c>
      <c r="W231" s="142"/>
      <c r="X231" s="106">
        <f>I231*0.16</f>
        <v>37.28</v>
      </c>
      <c r="Y231" s="106">
        <f>I231*0.1</f>
        <v>23.3</v>
      </c>
      <c r="Z231" s="106">
        <f>I231*0.08</f>
        <v>18.64</v>
      </c>
      <c r="AA231" s="106">
        <f>I231*0.11</f>
        <v>25.63</v>
      </c>
      <c r="AB231" s="142"/>
      <c r="AC231" s="7">
        <f>I231*0.22</f>
        <v>51.26</v>
      </c>
      <c r="AD231" s="7">
        <f>I231*0.3</f>
        <v>69.899999999999991</v>
      </c>
      <c r="AE231" s="148" t="s">
        <v>93</v>
      </c>
      <c r="AF231" s="7">
        <f>I231*0.245</f>
        <v>57.085000000000001</v>
      </c>
      <c r="AG231" s="7">
        <f>I231*0.2</f>
        <v>46.6</v>
      </c>
      <c r="AH231" s="7">
        <f>I231*0.23</f>
        <v>53.59</v>
      </c>
      <c r="AI231" s="142"/>
      <c r="AJ231" s="7">
        <f>I231*0.2</f>
        <v>46.6</v>
      </c>
      <c r="AK231" s="142">
        <v>162.4435</v>
      </c>
      <c r="AL231" s="142">
        <v>171.99900000000002</v>
      </c>
      <c r="AM231" s="142">
        <v>177.73230000000001</v>
      </c>
      <c r="AN231" s="142">
        <f>I231*0.12</f>
        <v>27.959999999999997</v>
      </c>
      <c r="AO231" s="142">
        <f>I231*0.6</f>
        <v>139.79999999999998</v>
      </c>
      <c r="AP231" s="142">
        <f>I231*0.9</f>
        <v>209.70000000000002</v>
      </c>
      <c r="AQ231" s="142">
        <f>I231*0.93</f>
        <v>216.69</v>
      </c>
      <c r="AR231" s="142">
        <f>I231*0.7</f>
        <v>163.1</v>
      </c>
      <c r="AS231" s="142">
        <f>I231*0.35</f>
        <v>81.55</v>
      </c>
      <c r="AT231" s="142">
        <v>0</v>
      </c>
      <c r="AU231" s="142">
        <f>I231*0.9</f>
        <v>209.70000000000002</v>
      </c>
      <c r="AV231" s="142">
        <f>I231*0.18</f>
        <v>41.94</v>
      </c>
      <c r="AW231" s="142">
        <f>I231*0.34</f>
        <v>79.22</v>
      </c>
      <c r="AX231" s="142">
        <f>I231*0.31</f>
        <v>72.23</v>
      </c>
      <c r="AY231" s="142">
        <v>171.99900000000002</v>
      </c>
      <c r="AZ231" s="142">
        <v>171.99900000000002</v>
      </c>
      <c r="BB231" s="28">
        <v>18.64</v>
      </c>
      <c r="BC231" s="28">
        <v>216.69</v>
      </c>
    </row>
    <row r="232" spans="1:55" ht="15.75" collapsed="1" thickBot="1" x14ac:dyDescent="0.3">
      <c r="A232" s="17">
        <v>45704913</v>
      </c>
      <c r="B232" s="38" t="s">
        <v>480</v>
      </c>
      <c r="C232" s="39">
        <v>352</v>
      </c>
      <c r="D232" s="113">
        <v>70491</v>
      </c>
      <c r="E232" s="161" t="s">
        <v>5630</v>
      </c>
      <c r="F232" s="190"/>
      <c r="G232" s="190"/>
      <c r="H232" s="190"/>
      <c r="I232" s="89">
        <v>2905.5</v>
      </c>
      <c r="J232" s="98">
        <f t="shared" si="3"/>
        <v>296.29600000000005</v>
      </c>
      <c r="K232" s="100">
        <v>269.36</v>
      </c>
      <c r="L232" s="106">
        <f>I232*0.1</f>
        <v>290.55</v>
      </c>
      <c r="M232" s="106">
        <f>I232*0.2</f>
        <v>581.1</v>
      </c>
      <c r="N232" s="106">
        <f>I232*0.2</f>
        <v>581.1</v>
      </c>
      <c r="O232" s="106">
        <v>581.1</v>
      </c>
      <c r="P232" s="106">
        <f>I232*0.12</f>
        <v>348.65999999999997</v>
      </c>
      <c r="Q232" s="106">
        <f>I232*0.17</f>
        <v>493.93500000000006</v>
      </c>
      <c r="R232" s="106">
        <f>I232*0.14</f>
        <v>406.77000000000004</v>
      </c>
      <c r="S232" s="106">
        <f>I232*0.18</f>
        <v>522.99</v>
      </c>
      <c r="T232" s="106">
        <f>I232*0.14</f>
        <v>406.77000000000004</v>
      </c>
      <c r="U232" s="106">
        <f>I232*0.15</f>
        <v>435.82499999999999</v>
      </c>
      <c r="V232" s="106">
        <f>I232*0.08</f>
        <v>232.44</v>
      </c>
      <c r="W232" s="139"/>
      <c r="X232" s="106">
        <f>I232*0.16</f>
        <v>464.88</v>
      </c>
      <c r="Y232" s="106">
        <f>I232*0.1</f>
        <v>290.55</v>
      </c>
      <c r="Z232" s="106">
        <f>I232*0.08</f>
        <v>232.44</v>
      </c>
      <c r="AA232" s="106">
        <f>I232*0.11</f>
        <v>319.60500000000002</v>
      </c>
      <c r="AB232" s="139"/>
      <c r="AC232" s="7">
        <f>I232*0.22</f>
        <v>639.21</v>
      </c>
      <c r="AD232" s="7">
        <f>I232*0.3</f>
        <v>871.65</v>
      </c>
      <c r="AE232" s="148" t="s">
        <v>93</v>
      </c>
      <c r="AF232" s="7">
        <f>I232*0.245</f>
        <v>711.84749999999997</v>
      </c>
      <c r="AG232" s="7">
        <f>I232*0.2</f>
        <v>581.1</v>
      </c>
      <c r="AH232" s="7">
        <f>I232*0.23</f>
        <v>668.26499999999999</v>
      </c>
      <c r="AI232" s="139"/>
      <c r="AJ232" s="7">
        <f>I232*0.2</f>
        <v>581.1</v>
      </c>
      <c r="AK232" s="139">
        <v>2120.9886098108555</v>
      </c>
      <c r="AL232" s="139">
        <v>2245.7526456820824</v>
      </c>
      <c r="AM232" s="139">
        <v>2320.6110672048185</v>
      </c>
      <c r="AN232" s="139">
        <f>I232*0.12</f>
        <v>348.65999999999997</v>
      </c>
      <c r="AO232" s="139">
        <f>I232*0.6</f>
        <v>1743.3</v>
      </c>
      <c r="AP232" s="139">
        <f>I232*0.9</f>
        <v>2614.9500000000003</v>
      </c>
      <c r="AQ232" s="139">
        <f>I232*0.93</f>
        <v>2702.1150000000002</v>
      </c>
      <c r="AR232" s="139">
        <f>I232*0.7</f>
        <v>2033.85</v>
      </c>
      <c r="AS232" s="139">
        <f>I232*0.35</f>
        <v>1016.925</v>
      </c>
      <c r="AT232" s="139">
        <v>199.8400419858298</v>
      </c>
      <c r="AU232" s="139">
        <f>I232*0.9</f>
        <v>2614.9500000000003</v>
      </c>
      <c r="AV232" s="139">
        <f>I232*0.18</f>
        <v>522.99</v>
      </c>
      <c r="AW232" s="139">
        <f>I232*0.34</f>
        <v>987.87000000000012</v>
      </c>
      <c r="AX232" s="139">
        <f>I232*0.31</f>
        <v>900.70500000000004</v>
      </c>
      <c r="AY232" s="139">
        <v>2245.7526456820824</v>
      </c>
      <c r="AZ232" s="139">
        <v>2245.7526456820824</v>
      </c>
      <c r="BB232" s="28">
        <v>232.44</v>
      </c>
      <c r="BC232" s="28">
        <v>2702.1150000000002</v>
      </c>
    </row>
    <row r="233" spans="1:55" collapsed="1" x14ac:dyDescent="0.2">
      <c r="A233" s="24">
        <v>40472581</v>
      </c>
      <c r="B233" s="3" t="s">
        <v>479</v>
      </c>
      <c r="C233" s="3">
        <v>352</v>
      </c>
      <c r="D233" s="4">
        <v>74263</v>
      </c>
      <c r="E233" s="138"/>
      <c r="F233" s="141"/>
      <c r="G233" s="141"/>
      <c r="H233" s="141"/>
      <c r="I233" s="7">
        <v>1834</v>
      </c>
      <c r="J233" s="98">
        <f t="shared" si="3"/>
        <v>1091.915</v>
      </c>
      <c r="K233" s="98">
        <v>992.65</v>
      </c>
      <c r="L233" s="106">
        <f>I233*0.1</f>
        <v>183.4</v>
      </c>
      <c r="M233" s="106">
        <f>I233*0.2</f>
        <v>366.8</v>
      </c>
      <c r="N233" s="106">
        <f>I233*0.2</f>
        <v>366.8</v>
      </c>
      <c r="O233" s="106">
        <v>366.8</v>
      </c>
      <c r="P233" s="106">
        <f>I233*0.12</f>
        <v>220.07999999999998</v>
      </c>
      <c r="Q233" s="106">
        <f>I233*0.17</f>
        <v>311.78000000000003</v>
      </c>
      <c r="R233" s="106">
        <f>I233*0.14</f>
        <v>256.76000000000005</v>
      </c>
      <c r="S233" s="106">
        <f>I233*0.18</f>
        <v>330.12</v>
      </c>
      <c r="T233" s="106">
        <f>I233*0.14</f>
        <v>256.76000000000005</v>
      </c>
      <c r="U233" s="106">
        <f>I233*0.15</f>
        <v>275.09999999999997</v>
      </c>
      <c r="V233" s="106">
        <f>I233*0.08</f>
        <v>146.72</v>
      </c>
      <c r="X233" s="106">
        <f>I233*0.16</f>
        <v>293.44</v>
      </c>
      <c r="Y233" s="106">
        <f>I233*0.1</f>
        <v>183.4</v>
      </c>
      <c r="Z233" s="106">
        <f>I233*0.08</f>
        <v>146.72</v>
      </c>
      <c r="AA233" s="106">
        <f>I233*0.11</f>
        <v>201.74</v>
      </c>
      <c r="AC233" s="7">
        <f>I233*0.22</f>
        <v>403.48</v>
      </c>
      <c r="AD233" s="7">
        <f>I233*0.3</f>
        <v>550.19999999999993</v>
      </c>
      <c r="AE233" s="148" t="s">
        <v>93</v>
      </c>
      <c r="AF233" s="7">
        <f>I233*0.245</f>
        <v>449.33</v>
      </c>
      <c r="AG233" s="7">
        <f>I233*0.2</f>
        <v>366.8</v>
      </c>
      <c r="AH233" s="7">
        <f>I233*0.23</f>
        <v>421.82</v>
      </c>
      <c r="AJ233" s="7">
        <f>I233*0.2</f>
        <v>366.8</v>
      </c>
      <c r="AK233" s="138">
        <v>1454.6311098952631</v>
      </c>
      <c r="AL233" s="138">
        <v>1540.1976457714552</v>
      </c>
      <c r="AM233" s="138">
        <v>1591.5375672971704</v>
      </c>
      <c r="AN233" s="138">
        <f>I233*0.12</f>
        <v>220.07999999999998</v>
      </c>
      <c r="AO233" s="138">
        <f>I233*0.6</f>
        <v>1100.3999999999999</v>
      </c>
      <c r="AP233" s="138">
        <f>I233*0.9</f>
        <v>1650.6000000000001</v>
      </c>
      <c r="AQ233" s="138">
        <f>I233*0.93</f>
        <v>1705.6200000000001</v>
      </c>
      <c r="AR233" s="138">
        <f>I233*0.7</f>
        <v>1283.8</v>
      </c>
      <c r="AS233" s="138">
        <f>I233*0.35</f>
        <v>641.9</v>
      </c>
      <c r="AT233" s="138">
        <v>0</v>
      </c>
      <c r="AU233" s="138">
        <f>I233*0.9</f>
        <v>1650.6000000000001</v>
      </c>
      <c r="AV233" s="138">
        <f>I233*0.18</f>
        <v>330.12</v>
      </c>
      <c r="AW233" s="138">
        <f>I233*0.34</f>
        <v>623.56000000000006</v>
      </c>
      <c r="AX233" s="138">
        <f>I233*0.31</f>
        <v>568.54</v>
      </c>
      <c r="AY233" s="138">
        <v>1540.1976457714552</v>
      </c>
      <c r="AZ233" s="138">
        <v>1540.1976457714552</v>
      </c>
      <c r="BB233" s="28">
        <v>146.72</v>
      </c>
      <c r="BC233" s="28">
        <v>1705.6200000000001</v>
      </c>
    </row>
    <row r="234" spans="1:55" hidden="1" outlineLevel="1" x14ac:dyDescent="0.2">
      <c r="A234"/>
      <c r="B234" s="41" t="s">
        <v>662</v>
      </c>
      <c r="C234" s="32"/>
      <c r="D234" s="111" t="s">
        <v>109</v>
      </c>
      <c r="E234" s="159" t="s">
        <v>5629</v>
      </c>
      <c r="F234" s="188"/>
      <c r="G234" s="188"/>
      <c r="H234" s="188"/>
      <c r="I234" s="87"/>
      <c r="J234" s="98" t="e">
        <f t="shared" si="3"/>
        <v>#N/A</v>
      </c>
      <c r="K234" s="100" t="e">
        <v>#N/A</v>
      </c>
      <c r="L234" s="106">
        <f>I234*0.1</f>
        <v>0</v>
      </c>
      <c r="M234" s="106">
        <f>I234*0.2</f>
        <v>0</v>
      </c>
      <c r="N234" s="106">
        <f>I234*0.2</f>
        <v>0</v>
      </c>
      <c r="O234" s="106">
        <v>0</v>
      </c>
      <c r="P234" s="106">
        <f>I234*0.12</f>
        <v>0</v>
      </c>
      <c r="Q234" s="106">
        <f>I234*0.17</f>
        <v>0</v>
      </c>
      <c r="R234" s="106">
        <f>I234*0.14</f>
        <v>0</v>
      </c>
      <c r="S234" s="106">
        <f>I234*0.18</f>
        <v>0</v>
      </c>
      <c r="T234" s="106">
        <f>I234*0.14</f>
        <v>0</v>
      </c>
      <c r="U234" s="106">
        <f>I234*0.15</f>
        <v>0</v>
      </c>
      <c r="V234" s="106">
        <f>I234*0.08</f>
        <v>0</v>
      </c>
      <c r="W234" s="139"/>
      <c r="X234" s="106">
        <f>I234*0.16</f>
        <v>0</v>
      </c>
      <c r="Y234" s="106">
        <f>I234*0.1</f>
        <v>0</v>
      </c>
      <c r="Z234" s="106">
        <f>I234*0.08</f>
        <v>0</v>
      </c>
      <c r="AA234" s="106">
        <f>I234*0.11</f>
        <v>0</v>
      </c>
      <c r="AB234" s="139"/>
      <c r="AC234" s="7">
        <f>I234*0.22</f>
        <v>0</v>
      </c>
      <c r="AD234" s="7">
        <f>I234*0.3</f>
        <v>0</v>
      </c>
      <c r="AE234" s="148" t="s">
        <v>93</v>
      </c>
      <c r="AF234" s="7">
        <f>I234*0.245</f>
        <v>0</v>
      </c>
      <c r="AG234" s="7">
        <f>I234*0.2</f>
        <v>0</v>
      </c>
      <c r="AH234" s="7">
        <f>I234*0.23</f>
        <v>0</v>
      </c>
      <c r="AI234" s="139"/>
      <c r="AJ234" s="7">
        <f>I234*0.2</f>
        <v>0</v>
      </c>
      <c r="AK234" s="139"/>
      <c r="AL234" s="139"/>
      <c r="AM234" s="139"/>
      <c r="AN234" s="139">
        <f>I234*0.12</f>
        <v>0</v>
      </c>
      <c r="AO234" s="139">
        <f>I234*0.6</f>
        <v>0</v>
      </c>
      <c r="AP234" s="139">
        <f>I234*0.9</f>
        <v>0</v>
      </c>
      <c r="AQ234" s="139">
        <f>I234*0.93</f>
        <v>0</v>
      </c>
      <c r="AR234" s="139">
        <f>I234*0.7</f>
        <v>0</v>
      </c>
      <c r="AS234" s="139">
        <f>I234*0.35</f>
        <v>0</v>
      </c>
      <c r="AT234" s="139"/>
      <c r="AU234" s="139">
        <f>I234*0.9</f>
        <v>0</v>
      </c>
      <c r="AV234" s="139">
        <f>I234*0.18</f>
        <v>0</v>
      </c>
      <c r="AW234" s="139">
        <f>I234*0.34</f>
        <v>0</v>
      </c>
      <c r="AX234" s="139">
        <f>I234*0.31</f>
        <v>0</v>
      </c>
      <c r="AY234" s="139"/>
      <c r="AZ234" s="139"/>
      <c r="BB234" s="28"/>
      <c r="BC234" s="28">
        <v>0</v>
      </c>
    </row>
    <row r="235" spans="1:55" hidden="1" outlineLevel="1" x14ac:dyDescent="0.2">
      <c r="A235" s="9"/>
      <c r="B235" s="37" t="s">
        <v>125</v>
      </c>
      <c r="C235" s="9"/>
      <c r="D235" s="116"/>
      <c r="E235" s="160">
        <v>1</v>
      </c>
      <c r="F235" s="193"/>
      <c r="G235" s="193"/>
      <c r="H235" s="193"/>
      <c r="I235" s="90">
        <v>760.77489097000011</v>
      </c>
      <c r="J235" s="98" t="e">
        <f t="shared" si="3"/>
        <v>#N/A</v>
      </c>
      <c r="K235" s="104" t="e">
        <v>#N/A</v>
      </c>
      <c r="L235" s="106">
        <f>I235*0.1</f>
        <v>76.077489097000011</v>
      </c>
      <c r="M235" s="106">
        <f>I235*0.2</f>
        <v>152.15497819400002</v>
      </c>
      <c r="N235" s="106">
        <f>I235*0.2</f>
        <v>152.15497819400002</v>
      </c>
      <c r="O235" s="106">
        <v>152.15497819400002</v>
      </c>
      <c r="P235" s="106">
        <f>I235*0.12</f>
        <v>91.292986916400011</v>
      </c>
      <c r="Q235" s="106">
        <f>I235*0.17</f>
        <v>129.33173146490003</v>
      </c>
      <c r="R235" s="106">
        <f>I235*0.14</f>
        <v>106.50848473580002</v>
      </c>
      <c r="S235" s="106">
        <f>I235*0.18</f>
        <v>136.93948037460001</v>
      </c>
      <c r="T235" s="106">
        <f>I235*0.14</f>
        <v>106.50848473580002</v>
      </c>
      <c r="U235" s="106">
        <f>I235*0.15</f>
        <v>114.11623364550002</v>
      </c>
      <c r="V235" s="106">
        <f>I235*0.08</f>
        <v>60.861991277600012</v>
      </c>
      <c r="W235" s="142"/>
      <c r="X235" s="106">
        <f>I235*0.16</f>
        <v>121.72398255520002</v>
      </c>
      <c r="Y235" s="106">
        <f>I235*0.1</f>
        <v>76.077489097000011</v>
      </c>
      <c r="Z235" s="106">
        <f>I235*0.08</f>
        <v>60.861991277600012</v>
      </c>
      <c r="AA235" s="106">
        <f>I235*0.11</f>
        <v>83.685238006700018</v>
      </c>
      <c r="AB235" s="142"/>
      <c r="AC235" s="7">
        <f>I235*0.22</f>
        <v>167.37047601340004</v>
      </c>
      <c r="AD235" s="7">
        <f>I235*0.3</f>
        <v>228.23246729100003</v>
      </c>
      <c r="AE235" s="148" t="s">
        <v>93</v>
      </c>
      <c r="AF235" s="7">
        <f>I235*0.245</f>
        <v>186.38984828765001</v>
      </c>
      <c r="AG235" s="7">
        <f>I235*0.2</f>
        <v>152.15497819400002</v>
      </c>
      <c r="AH235" s="7">
        <f>I235*0.23</f>
        <v>174.97822492310004</v>
      </c>
      <c r="AI235" s="142"/>
      <c r="AJ235" s="7">
        <f>I235*0.2</f>
        <v>152.15497819400002</v>
      </c>
      <c r="AK235" s="142">
        <v>609.53780500000005</v>
      </c>
      <c r="AL235" s="142">
        <v>645.3929700000001</v>
      </c>
      <c r="AM235" s="142">
        <v>666.90606900000023</v>
      </c>
      <c r="AN235" s="142">
        <f>I235*0.12</f>
        <v>91.292986916400011</v>
      </c>
      <c r="AO235" s="142">
        <f>I235*0.6</f>
        <v>456.46493458200007</v>
      </c>
      <c r="AP235" s="142">
        <f>I235*0.9</f>
        <v>684.6974018730001</v>
      </c>
      <c r="AQ235" s="142">
        <f>I235*0.93</f>
        <v>707.5206486021001</v>
      </c>
      <c r="AR235" s="142">
        <f>I235*0.7</f>
        <v>532.54242367900008</v>
      </c>
      <c r="AS235" s="142">
        <f>I235*0.35</f>
        <v>266.27121183950004</v>
      </c>
      <c r="AT235" s="142">
        <v>0</v>
      </c>
      <c r="AU235" s="142">
        <f>I235*0.9</f>
        <v>684.6974018730001</v>
      </c>
      <c r="AV235" s="142">
        <f>I235*0.18</f>
        <v>136.93948037460001</v>
      </c>
      <c r="AW235" s="142">
        <f>I235*0.34</f>
        <v>258.66346292980006</v>
      </c>
      <c r="AX235" s="142">
        <f>I235*0.31</f>
        <v>235.84021620070004</v>
      </c>
      <c r="AY235" s="142">
        <v>645.3929700000001</v>
      </c>
      <c r="AZ235" s="142">
        <v>645.3929700000001</v>
      </c>
      <c r="BB235" s="28">
        <v>60.861991277600012</v>
      </c>
      <c r="BC235" s="28">
        <v>707.5206486021001</v>
      </c>
    </row>
    <row r="236" spans="1:55" hidden="1" outlineLevel="1" x14ac:dyDescent="0.2">
      <c r="A236" s="9"/>
      <c r="B236" s="37" t="s">
        <v>127</v>
      </c>
      <c r="C236" s="9"/>
      <c r="D236" s="116"/>
      <c r="E236" s="160">
        <v>1</v>
      </c>
      <c r="F236" s="193"/>
      <c r="G236" s="193"/>
      <c r="H236" s="193"/>
      <c r="I236" s="90">
        <v>1212.10434814</v>
      </c>
      <c r="J236" s="98" t="e">
        <f t="shared" si="3"/>
        <v>#N/A</v>
      </c>
      <c r="K236" s="104" t="e">
        <v>#N/A</v>
      </c>
      <c r="L236" s="106">
        <f>I236*0.1</f>
        <v>121.210434814</v>
      </c>
      <c r="M236" s="106">
        <f>I236*0.2</f>
        <v>242.42086962799999</v>
      </c>
      <c r="N236" s="106">
        <f>I236*0.2</f>
        <v>242.42086962799999</v>
      </c>
      <c r="O236" s="106">
        <v>242.42086962799999</v>
      </c>
      <c r="P236" s="106">
        <f>I236*0.12</f>
        <v>145.45252177679998</v>
      </c>
      <c r="Q236" s="106">
        <f>I236*0.17</f>
        <v>206.05773918380001</v>
      </c>
      <c r="R236" s="106">
        <f>I236*0.14</f>
        <v>169.6946087396</v>
      </c>
      <c r="S236" s="106">
        <f>I236*0.18</f>
        <v>218.17878266519998</v>
      </c>
      <c r="T236" s="106">
        <f>I236*0.14</f>
        <v>169.6946087396</v>
      </c>
      <c r="U236" s="106">
        <f>I236*0.15</f>
        <v>181.81565222099999</v>
      </c>
      <c r="V236" s="106">
        <f>I236*0.08</f>
        <v>96.968347851199994</v>
      </c>
      <c r="W236" s="142"/>
      <c r="X236" s="106">
        <f>I236*0.16</f>
        <v>193.93669570239999</v>
      </c>
      <c r="Y236" s="106">
        <f>I236*0.1</f>
        <v>121.210434814</v>
      </c>
      <c r="Z236" s="106">
        <f>I236*0.08</f>
        <v>96.968347851199994</v>
      </c>
      <c r="AA236" s="106">
        <f>I236*0.11</f>
        <v>133.33147829539999</v>
      </c>
      <c r="AB236" s="142"/>
      <c r="AC236" s="7">
        <f>I236*0.22</f>
        <v>266.66295659079998</v>
      </c>
      <c r="AD236" s="7">
        <f>I236*0.3</f>
        <v>363.63130444199999</v>
      </c>
      <c r="AE236" s="148" t="s">
        <v>93</v>
      </c>
      <c r="AF236" s="7">
        <f>I236*0.245</f>
        <v>296.96556529430001</v>
      </c>
      <c r="AG236" s="7">
        <f>I236*0.2</f>
        <v>242.42086962799999</v>
      </c>
      <c r="AH236" s="7">
        <f>I236*0.23</f>
        <v>278.7840000722</v>
      </c>
      <c r="AI236" s="142"/>
      <c r="AJ236" s="7">
        <f>I236*0.2</f>
        <v>242.42086962799999</v>
      </c>
      <c r="AK236" s="142">
        <v>971.14590999999984</v>
      </c>
      <c r="AL236" s="142">
        <v>1028.2721399999998</v>
      </c>
      <c r="AM236" s="142">
        <v>1062.5478779999999</v>
      </c>
      <c r="AN236" s="142">
        <f>I236*0.12</f>
        <v>145.45252177679998</v>
      </c>
      <c r="AO236" s="142">
        <f>I236*0.6</f>
        <v>727.26260888399997</v>
      </c>
      <c r="AP236" s="142">
        <f>I236*0.9</f>
        <v>1090.8939133260001</v>
      </c>
      <c r="AQ236" s="142">
        <f>I236*0.93</f>
        <v>1127.2570437702</v>
      </c>
      <c r="AR236" s="142">
        <f>I236*0.7</f>
        <v>848.47304369799997</v>
      </c>
      <c r="AS236" s="142">
        <f>I236*0.35</f>
        <v>424.23652184899998</v>
      </c>
      <c r="AT236" s="142">
        <v>0</v>
      </c>
      <c r="AU236" s="142">
        <f>I236*0.9</f>
        <v>1090.8939133260001</v>
      </c>
      <c r="AV236" s="142">
        <f>I236*0.18</f>
        <v>218.17878266519998</v>
      </c>
      <c r="AW236" s="142">
        <f>I236*0.34</f>
        <v>412.11547836760002</v>
      </c>
      <c r="AX236" s="142">
        <f>I236*0.31</f>
        <v>375.75234792340001</v>
      </c>
      <c r="AY236" s="142">
        <v>1028.2721399999998</v>
      </c>
      <c r="AZ236" s="142">
        <v>1028.2721399999998</v>
      </c>
      <c r="BB236" s="28">
        <v>96.968347851199994</v>
      </c>
      <c r="BC236" s="28">
        <v>1127.2570437702</v>
      </c>
    </row>
    <row r="237" spans="1:55" hidden="1" outlineLevel="1" x14ac:dyDescent="0.2">
      <c r="A237" s="9"/>
      <c r="B237" s="37" t="s">
        <v>128</v>
      </c>
      <c r="C237" s="9"/>
      <c r="D237" s="116">
        <v>28110</v>
      </c>
      <c r="E237" s="160">
        <v>1</v>
      </c>
      <c r="F237" s="193"/>
      <c r="G237" s="193"/>
      <c r="H237" s="193"/>
      <c r="I237" s="90">
        <v>3545</v>
      </c>
      <c r="J237" s="98">
        <f t="shared" si="3"/>
        <v>440.06600000000003</v>
      </c>
      <c r="K237" s="104">
        <v>400.06</v>
      </c>
      <c r="L237" s="106">
        <f>I237*0.1</f>
        <v>354.5</v>
      </c>
      <c r="M237" s="106">
        <f>I237*0.2</f>
        <v>709</v>
      </c>
      <c r="N237" s="106">
        <f>I237*0.2</f>
        <v>709</v>
      </c>
      <c r="O237" s="106">
        <v>709</v>
      </c>
      <c r="P237" s="106">
        <f>I237*0.12</f>
        <v>425.4</v>
      </c>
      <c r="Q237" s="106">
        <f>I237*0.17</f>
        <v>602.65000000000009</v>
      </c>
      <c r="R237" s="106">
        <f>I237*0.14</f>
        <v>496.30000000000007</v>
      </c>
      <c r="S237" s="106">
        <f>I237*0.18</f>
        <v>638.1</v>
      </c>
      <c r="T237" s="106">
        <f>I237*0.14</f>
        <v>496.30000000000007</v>
      </c>
      <c r="U237" s="106">
        <f>I237*0.15</f>
        <v>531.75</v>
      </c>
      <c r="V237" s="106">
        <f>I237*0.08</f>
        <v>283.60000000000002</v>
      </c>
      <c r="W237" s="142"/>
      <c r="X237" s="106">
        <f>I237*0.16</f>
        <v>567.20000000000005</v>
      </c>
      <c r="Y237" s="106">
        <f>I237*0.1</f>
        <v>354.5</v>
      </c>
      <c r="Z237" s="106">
        <f>I237*0.08</f>
        <v>283.60000000000002</v>
      </c>
      <c r="AA237" s="106">
        <f>I237*0.11</f>
        <v>389.95</v>
      </c>
      <c r="AB237" s="142"/>
      <c r="AC237" s="7">
        <f>I237*0.22</f>
        <v>779.9</v>
      </c>
      <c r="AD237" s="7">
        <f>I237*0.3</f>
        <v>1063.5</v>
      </c>
      <c r="AE237" s="148" t="s">
        <v>93</v>
      </c>
      <c r="AF237" s="7">
        <f>I237*0.245</f>
        <v>868.52499999999998</v>
      </c>
      <c r="AG237" s="7">
        <f>I237*0.2</f>
        <v>709</v>
      </c>
      <c r="AH237" s="7">
        <f>I237*0.23</f>
        <v>815.35</v>
      </c>
      <c r="AI237" s="142"/>
      <c r="AJ237" s="7">
        <f>I237*0.2</f>
        <v>709</v>
      </c>
      <c r="AK237" s="142">
        <v>2840.2771231972852</v>
      </c>
      <c r="AL237" s="142">
        <v>3007.3522480912434</v>
      </c>
      <c r="AM237" s="142">
        <v>3107.5973230276181</v>
      </c>
      <c r="AN237" s="142">
        <f>I237*0.12</f>
        <v>425.4</v>
      </c>
      <c r="AO237" s="142">
        <f>I237*0.6</f>
        <v>2127</v>
      </c>
      <c r="AP237" s="142">
        <f>I237*0.9</f>
        <v>3190.5</v>
      </c>
      <c r="AQ237" s="142">
        <f>I237*0.93</f>
        <v>3296.8500000000004</v>
      </c>
      <c r="AR237" s="142">
        <f>I237*0.7</f>
        <v>2481.5</v>
      </c>
      <c r="AS237" s="142">
        <f>I237*0.35</f>
        <v>1240.75</v>
      </c>
      <c r="AT237" s="142">
        <v>2929.2398975314163</v>
      </c>
      <c r="AU237" s="142">
        <f>I237*0.9</f>
        <v>3190.5</v>
      </c>
      <c r="AV237" s="142">
        <f>I237*0.18</f>
        <v>638.1</v>
      </c>
      <c r="AW237" s="142">
        <f>I237*0.34</f>
        <v>1205.3000000000002</v>
      </c>
      <c r="AX237" s="142">
        <f>I237*0.31</f>
        <v>1098.95</v>
      </c>
      <c r="AY237" s="142">
        <v>3007.3522480912434</v>
      </c>
      <c r="AZ237" s="142">
        <v>3007.3522480912434</v>
      </c>
      <c r="BB237" s="28">
        <v>283.60000000000002</v>
      </c>
      <c r="BC237" s="28">
        <v>3296.8500000000004</v>
      </c>
    </row>
    <row r="238" spans="1:55" hidden="1" outlineLevel="1" x14ac:dyDescent="0.2">
      <c r="A238" s="9"/>
      <c r="B238" s="37" t="s">
        <v>132</v>
      </c>
      <c r="C238" s="9"/>
      <c r="D238" s="116"/>
      <c r="E238" s="160">
        <v>1</v>
      </c>
      <c r="F238" s="193"/>
      <c r="G238" s="193"/>
      <c r="H238" s="193"/>
      <c r="I238" s="90">
        <v>13.338165249999999</v>
      </c>
      <c r="J238" s="98" t="e">
        <f t="shared" si="3"/>
        <v>#N/A</v>
      </c>
      <c r="K238" s="104" t="e">
        <v>#N/A</v>
      </c>
      <c r="L238" s="106">
        <f>I238*0.1</f>
        <v>1.333816525</v>
      </c>
      <c r="M238" s="106">
        <f>I238*0.2</f>
        <v>2.6676330500000001</v>
      </c>
      <c r="N238" s="106">
        <f>I238*0.2</f>
        <v>2.6676330500000001</v>
      </c>
      <c r="O238" s="106">
        <v>2.6676330500000001</v>
      </c>
      <c r="P238" s="106">
        <f>I238*0.12</f>
        <v>1.6005798299999998</v>
      </c>
      <c r="Q238" s="106">
        <f>I238*0.17</f>
        <v>2.2674880925000003</v>
      </c>
      <c r="R238" s="106">
        <f>I238*0.14</f>
        <v>1.867343135</v>
      </c>
      <c r="S238" s="106">
        <f>I238*0.18</f>
        <v>2.4008697449999996</v>
      </c>
      <c r="T238" s="106">
        <f>I238*0.14</f>
        <v>1.867343135</v>
      </c>
      <c r="U238" s="106">
        <f>I238*0.15</f>
        <v>2.0007247874999998</v>
      </c>
      <c r="V238" s="106">
        <f>I238*0.08</f>
        <v>1.06705322</v>
      </c>
      <c r="W238" s="142"/>
      <c r="X238" s="106">
        <f>I238*0.16</f>
        <v>2.13410644</v>
      </c>
      <c r="Y238" s="106">
        <f>I238*0.1</f>
        <v>1.333816525</v>
      </c>
      <c r="Z238" s="106">
        <f>I238*0.08</f>
        <v>1.06705322</v>
      </c>
      <c r="AA238" s="106">
        <f>I238*0.11</f>
        <v>1.4671981775</v>
      </c>
      <c r="AB238" s="142"/>
      <c r="AC238" s="7">
        <f>I238*0.22</f>
        <v>2.9343963550000001</v>
      </c>
      <c r="AD238" s="7">
        <f>I238*0.3</f>
        <v>4.0014495749999996</v>
      </c>
      <c r="AE238" s="148" t="s">
        <v>93</v>
      </c>
      <c r="AF238" s="7">
        <f>I238*0.245</f>
        <v>3.26785048625</v>
      </c>
      <c r="AG238" s="7">
        <f>I238*0.2</f>
        <v>2.6676330500000001</v>
      </c>
      <c r="AH238" s="7">
        <f>I238*0.23</f>
        <v>3.0677780074999998</v>
      </c>
      <c r="AI238" s="142"/>
      <c r="AJ238" s="7">
        <f>I238*0.2</f>
        <v>2.6676330500000001</v>
      </c>
      <c r="AK238" s="142">
        <v>10.686624999999999</v>
      </c>
      <c r="AL238" s="142">
        <v>11.315250000000001</v>
      </c>
      <c r="AM238" s="142">
        <v>11.692425</v>
      </c>
      <c r="AN238" s="142">
        <f>I238*0.12</f>
        <v>1.6005798299999998</v>
      </c>
      <c r="AO238" s="142">
        <f>I238*0.6</f>
        <v>8.0028991499999993</v>
      </c>
      <c r="AP238" s="142">
        <f>I238*0.9</f>
        <v>12.004348725</v>
      </c>
      <c r="AQ238" s="142">
        <f>I238*0.93</f>
        <v>12.4044936825</v>
      </c>
      <c r="AR238" s="142">
        <f>I238*0.7</f>
        <v>9.3367156749999989</v>
      </c>
      <c r="AS238" s="142">
        <f>I238*0.35</f>
        <v>4.6683578374999994</v>
      </c>
      <c r="AT238" s="142">
        <v>0</v>
      </c>
      <c r="AU238" s="142">
        <f>I238*0.9</f>
        <v>12.004348725</v>
      </c>
      <c r="AV238" s="142">
        <f>I238*0.18</f>
        <v>2.4008697449999996</v>
      </c>
      <c r="AW238" s="142">
        <f>I238*0.34</f>
        <v>4.5349761850000005</v>
      </c>
      <c r="AX238" s="142">
        <f>I238*0.31</f>
        <v>4.1348312274999994</v>
      </c>
      <c r="AY238" s="142">
        <v>11.315250000000001</v>
      </c>
      <c r="AZ238" s="142">
        <v>11.315250000000001</v>
      </c>
      <c r="BB238" s="28">
        <v>1.06705322</v>
      </c>
      <c r="BC238" s="28">
        <v>12.4044936825</v>
      </c>
    </row>
    <row r="239" spans="1:55" hidden="1" outlineLevel="1" x14ac:dyDescent="0.2">
      <c r="A239" s="9"/>
      <c r="B239" s="37" t="s">
        <v>452</v>
      </c>
      <c r="C239" s="9"/>
      <c r="D239" s="116"/>
      <c r="E239" s="160">
        <v>1</v>
      </c>
      <c r="F239" s="193"/>
      <c r="G239" s="193"/>
      <c r="H239" s="193"/>
      <c r="I239" s="90">
        <v>109.84972350999999</v>
      </c>
      <c r="J239" s="98" t="e">
        <f t="shared" si="3"/>
        <v>#N/A</v>
      </c>
      <c r="K239" s="104" t="e">
        <v>#N/A</v>
      </c>
      <c r="L239" s="106">
        <f>I239*0.1</f>
        <v>10.984972351</v>
      </c>
      <c r="M239" s="106">
        <f>I239*0.2</f>
        <v>21.969944701999999</v>
      </c>
      <c r="N239" s="106">
        <f>I239*0.2</f>
        <v>21.969944701999999</v>
      </c>
      <c r="O239" s="106">
        <v>21.969944701999999</v>
      </c>
      <c r="P239" s="106">
        <f>I239*0.12</f>
        <v>13.181966821199998</v>
      </c>
      <c r="Q239" s="106">
        <f>I239*0.17</f>
        <v>18.674452996700001</v>
      </c>
      <c r="R239" s="106">
        <f>I239*0.14</f>
        <v>15.3789612914</v>
      </c>
      <c r="S239" s="106">
        <f>I239*0.18</f>
        <v>19.772950231799996</v>
      </c>
      <c r="T239" s="106">
        <f>I239*0.14</f>
        <v>15.3789612914</v>
      </c>
      <c r="U239" s="106">
        <f>I239*0.15</f>
        <v>16.477458526499998</v>
      </c>
      <c r="V239" s="106">
        <f>I239*0.08</f>
        <v>8.7879778807999998</v>
      </c>
      <c r="W239" s="142"/>
      <c r="X239" s="106">
        <f>I239*0.16</f>
        <v>17.5759557616</v>
      </c>
      <c r="Y239" s="106">
        <f>I239*0.1</f>
        <v>10.984972351</v>
      </c>
      <c r="Z239" s="106">
        <f>I239*0.08</f>
        <v>8.7879778807999998</v>
      </c>
      <c r="AA239" s="106">
        <f>I239*0.11</f>
        <v>12.0834695861</v>
      </c>
      <c r="AB239" s="142"/>
      <c r="AC239" s="7">
        <f>I239*0.22</f>
        <v>24.166939172199999</v>
      </c>
      <c r="AD239" s="7">
        <f>I239*0.3</f>
        <v>32.954917052999996</v>
      </c>
      <c r="AE239" s="148" t="s">
        <v>93</v>
      </c>
      <c r="AF239" s="7">
        <f>I239*0.245</f>
        <v>26.913182259949998</v>
      </c>
      <c r="AG239" s="7">
        <f>I239*0.2</f>
        <v>21.969944701999999</v>
      </c>
      <c r="AH239" s="7">
        <f>I239*0.23</f>
        <v>25.265436407299998</v>
      </c>
      <c r="AI239" s="142"/>
      <c r="AJ239" s="7">
        <f>I239*0.2</f>
        <v>21.969944701999999</v>
      </c>
      <c r="AK239" s="142">
        <v>88.012314999999987</v>
      </c>
      <c r="AL239" s="142">
        <v>93.189509999999999</v>
      </c>
      <c r="AM239" s="142">
        <v>96.295826999999989</v>
      </c>
      <c r="AN239" s="142">
        <f>I239*0.12</f>
        <v>13.181966821199998</v>
      </c>
      <c r="AO239" s="142">
        <f>I239*0.6</f>
        <v>65.909834105999991</v>
      </c>
      <c r="AP239" s="142">
        <f>I239*0.9</f>
        <v>98.864751158999994</v>
      </c>
      <c r="AQ239" s="142">
        <f>I239*0.93</f>
        <v>102.1602428643</v>
      </c>
      <c r="AR239" s="142">
        <f>I239*0.7</f>
        <v>76.894806456999987</v>
      </c>
      <c r="AS239" s="142">
        <f>I239*0.35</f>
        <v>38.447403228499994</v>
      </c>
      <c r="AT239" s="142">
        <v>0</v>
      </c>
      <c r="AU239" s="142">
        <f>I239*0.9</f>
        <v>98.864751158999994</v>
      </c>
      <c r="AV239" s="142">
        <f>I239*0.18</f>
        <v>19.772950231799996</v>
      </c>
      <c r="AW239" s="142">
        <f>I239*0.34</f>
        <v>37.348905993400003</v>
      </c>
      <c r="AX239" s="142">
        <f>I239*0.31</f>
        <v>34.053414288099994</v>
      </c>
      <c r="AY239" s="142">
        <v>93.189509999999999</v>
      </c>
      <c r="AZ239" s="142">
        <v>93.189509999999999</v>
      </c>
      <c r="BB239" s="28">
        <v>8.7879778807999998</v>
      </c>
      <c r="BC239" s="28">
        <v>102.1602428643</v>
      </c>
    </row>
    <row r="240" spans="1:55" hidden="1" outlineLevel="1" x14ac:dyDescent="0.2">
      <c r="A240" s="9"/>
      <c r="B240" s="37" t="s">
        <v>133</v>
      </c>
      <c r="C240" s="9"/>
      <c r="D240" s="114"/>
      <c r="E240" s="160">
        <v>1</v>
      </c>
      <c r="F240" s="191"/>
      <c r="G240" s="191"/>
      <c r="H240" s="191"/>
      <c r="I240" s="80">
        <v>30.933191749999999</v>
      </c>
      <c r="J240" s="98" t="e">
        <f t="shared" si="3"/>
        <v>#N/A</v>
      </c>
      <c r="K240" s="104" t="e">
        <v>#N/A</v>
      </c>
      <c r="L240" s="106">
        <f>I240*0.1</f>
        <v>3.093319175</v>
      </c>
      <c r="M240" s="106">
        <f>I240*0.2</f>
        <v>6.18663835</v>
      </c>
      <c r="N240" s="106">
        <f>I240*0.2</f>
        <v>6.18663835</v>
      </c>
      <c r="O240" s="106">
        <v>6.18663835</v>
      </c>
      <c r="P240" s="106">
        <f>I240*0.12</f>
        <v>3.7119830099999995</v>
      </c>
      <c r="Q240" s="106">
        <f>I240*0.17</f>
        <v>5.2586425975000006</v>
      </c>
      <c r="R240" s="106">
        <f>I240*0.14</f>
        <v>4.3306468450000004</v>
      </c>
      <c r="S240" s="106">
        <f>I240*0.18</f>
        <v>5.5679745149999995</v>
      </c>
      <c r="T240" s="106">
        <f>I240*0.14</f>
        <v>4.3306468450000004</v>
      </c>
      <c r="U240" s="106">
        <f>I240*0.15</f>
        <v>4.6399787624999993</v>
      </c>
      <c r="V240" s="106">
        <f>I240*0.08</f>
        <v>2.47465534</v>
      </c>
      <c r="W240" s="142"/>
      <c r="X240" s="106">
        <f>I240*0.16</f>
        <v>4.94931068</v>
      </c>
      <c r="Y240" s="106">
        <f>I240*0.1</f>
        <v>3.093319175</v>
      </c>
      <c r="Z240" s="106">
        <f>I240*0.08</f>
        <v>2.47465534</v>
      </c>
      <c r="AA240" s="106">
        <f>I240*0.11</f>
        <v>3.4026510924999998</v>
      </c>
      <c r="AB240" s="142"/>
      <c r="AC240" s="7">
        <f>I240*0.22</f>
        <v>6.8053021849999995</v>
      </c>
      <c r="AD240" s="7">
        <f>I240*0.3</f>
        <v>9.2799575249999986</v>
      </c>
      <c r="AE240" s="148" t="s">
        <v>93</v>
      </c>
      <c r="AF240" s="7">
        <f>I240*0.245</f>
        <v>7.5786319787499998</v>
      </c>
      <c r="AG240" s="7">
        <f>I240*0.2</f>
        <v>6.18663835</v>
      </c>
      <c r="AH240" s="7">
        <f>I240*0.23</f>
        <v>7.1146341025000002</v>
      </c>
      <c r="AI240" s="142"/>
      <c r="AJ240" s="7">
        <f>I240*0.2</f>
        <v>6.18663835</v>
      </c>
      <c r="AK240" s="142">
        <v>24.783874999999998</v>
      </c>
      <c r="AL240" s="142">
        <v>26.241750000000003</v>
      </c>
      <c r="AM240" s="142">
        <v>27.116475000000001</v>
      </c>
      <c r="AN240" s="142">
        <f>I240*0.12</f>
        <v>3.7119830099999995</v>
      </c>
      <c r="AO240" s="142">
        <f>I240*0.6</f>
        <v>18.559915049999997</v>
      </c>
      <c r="AP240" s="142">
        <f>I240*0.9</f>
        <v>27.839872575000001</v>
      </c>
      <c r="AQ240" s="142">
        <f>I240*0.93</f>
        <v>28.7678683275</v>
      </c>
      <c r="AR240" s="142">
        <f>I240*0.7</f>
        <v>21.653234224999999</v>
      </c>
      <c r="AS240" s="142">
        <f>I240*0.35</f>
        <v>10.826617112499999</v>
      </c>
      <c r="AT240" s="142">
        <v>0</v>
      </c>
      <c r="AU240" s="142">
        <f>I240*0.9</f>
        <v>27.839872575000001</v>
      </c>
      <c r="AV240" s="142">
        <f>I240*0.18</f>
        <v>5.5679745149999995</v>
      </c>
      <c r="AW240" s="142">
        <f>I240*0.34</f>
        <v>10.517285195000001</v>
      </c>
      <c r="AX240" s="142">
        <f>I240*0.31</f>
        <v>9.5892894425000001</v>
      </c>
      <c r="AY240" s="142">
        <v>26.241750000000003</v>
      </c>
      <c r="AZ240" s="142">
        <v>26.241750000000003</v>
      </c>
      <c r="BB240" s="28">
        <v>2.47465534</v>
      </c>
      <c r="BC240" s="28">
        <v>28.7678683275</v>
      </c>
    </row>
    <row r="241" spans="1:55" hidden="1" outlineLevel="1" x14ac:dyDescent="0.2">
      <c r="A241" s="9"/>
      <c r="B241" s="37" t="s">
        <v>451</v>
      </c>
      <c r="C241" s="9"/>
      <c r="D241" s="114"/>
      <c r="E241" s="160">
        <v>1</v>
      </c>
      <c r="F241" s="191"/>
      <c r="G241" s="191"/>
      <c r="H241" s="191"/>
      <c r="I241" s="80">
        <v>2.2703259999999998</v>
      </c>
      <c r="J241" s="98" t="e">
        <f t="shared" si="3"/>
        <v>#N/A</v>
      </c>
      <c r="K241" s="104" t="e">
        <v>#N/A</v>
      </c>
      <c r="L241" s="106">
        <f>I241*0.1</f>
        <v>0.2270326</v>
      </c>
      <c r="M241" s="106">
        <f>I241*0.2</f>
        <v>0.4540652</v>
      </c>
      <c r="N241" s="106">
        <f>I241*0.2</f>
        <v>0.4540652</v>
      </c>
      <c r="O241" s="106">
        <v>0.4540652</v>
      </c>
      <c r="P241" s="106">
        <f>I241*0.12</f>
        <v>0.27243911999999998</v>
      </c>
      <c r="Q241" s="106">
        <f>I241*0.17</f>
        <v>0.38595541999999999</v>
      </c>
      <c r="R241" s="106">
        <f>I241*0.14</f>
        <v>0.31784563999999998</v>
      </c>
      <c r="S241" s="106">
        <f>I241*0.18</f>
        <v>0.40865867999999994</v>
      </c>
      <c r="T241" s="106">
        <f>I241*0.14</f>
        <v>0.31784563999999998</v>
      </c>
      <c r="U241" s="106">
        <f>I241*0.15</f>
        <v>0.34054889999999999</v>
      </c>
      <c r="V241" s="106">
        <f>I241*0.08</f>
        <v>0.18162608</v>
      </c>
      <c r="W241" s="142"/>
      <c r="X241" s="106">
        <f>I241*0.16</f>
        <v>0.36325215999999999</v>
      </c>
      <c r="Y241" s="106">
        <f>I241*0.1</f>
        <v>0.2270326</v>
      </c>
      <c r="Z241" s="106">
        <f>I241*0.08</f>
        <v>0.18162608</v>
      </c>
      <c r="AA241" s="106">
        <f>I241*0.11</f>
        <v>0.24973585999999998</v>
      </c>
      <c r="AB241" s="142"/>
      <c r="AC241" s="7">
        <f>I241*0.22</f>
        <v>0.49947171999999995</v>
      </c>
      <c r="AD241" s="7">
        <f>I241*0.3</f>
        <v>0.68109779999999998</v>
      </c>
      <c r="AE241" s="148" t="s">
        <v>93</v>
      </c>
      <c r="AF241" s="7">
        <f>I241*0.245</f>
        <v>0.5562298699999999</v>
      </c>
      <c r="AG241" s="7">
        <f>I241*0.2</f>
        <v>0.4540652</v>
      </c>
      <c r="AH241" s="7">
        <f>I241*0.23</f>
        <v>0.52217497999999996</v>
      </c>
      <c r="AI241" s="142"/>
      <c r="AJ241" s="7">
        <f>I241*0.2</f>
        <v>0.4540652</v>
      </c>
      <c r="AK241" s="142">
        <v>1.819</v>
      </c>
      <c r="AL241" s="142">
        <v>1.9260000000000002</v>
      </c>
      <c r="AM241" s="142">
        <v>1.9902000000000002</v>
      </c>
      <c r="AN241" s="142">
        <f>I241*0.12</f>
        <v>0.27243911999999998</v>
      </c>
      <c r="AO241" s="142">
        <f>I241*0.6</f>
        <v>1.3621956</v>
      </c>
      <c r="AP241" s="142">
        <f>I241*0.9</f>
        <v>2.0432934</v>
      </c>
      <c r="AQ241" s="142">
        <f>I241*0.93</f>
        <v>2.1114031799999999</v>
      </c>
      <c r="AR241" s="142">
        <f>I241*0.7</f>
        <v>1.5892281999999998</v>
      </c>
      <c r="AS241" s="142">
        <f>I241*0.35</f>
        <v>0.79461409999999988</v>
      </c>
      <c r="AT241" s="142">
        <v>0</v>
      </c>
      <c r="AU241" s="142">
        <f>I241*0.9</f>
        <v>2.0432934</v>
      </c>
      <c r="AV241" s="142">
        <f>I241*0.18</f>
        <v>0.40865867999999994</v>
      </c>
      <c r="AW241" s="142">
        <f>I241*0.34</f>
        <v>0.77191083999999999</v>
      </c>
      <c r="AX241" s="142">
        <f>I241*0.31</f>
        <v>0.70380105999999998</v>
      </c>
      <c r="AY241" s="142">
        <v>1.9260000000000002</v>
      </c>
      <c r="AZ241" s="142">
        <v>1.9260000000000002</v>
      </c>
      <c r="BB241" s="28">
        <v>0.18162608</v>
      </c>
      <c r="BC241" s="28">
        <v>2.1114031799999999</v>
      </c>
    </row>
    <row r="242" spans="1:55" hidden="1" outlineLevel="1" x14ac:dyDescent="0.2">
      <c r="A242" s="9"/>
      <c r="B242" s="37" t="s">
        <v>145</v>
      </c>
      <c r="C242" s="9"/>
      <c r="D242" s="114" t="s">
        <v>63</v>
      </c>
      <c r="E242" s="160">
        <v>10</v>
      </c>
      <c r="F242" s="191"/>
      <c r="G242" s="191"/>
      <c r="H242" s="191"/>
      <c r="I242" s="80">
        <v>12.146244099999999</v>
      </c>
      <c r="J242" s="98" t="e">
        <f t="shared" si="3"/>
        <v>#N/A</v>
      </c>
      <c r="K242" s="104" t="e">
        <v>#N/A</v>
      </c>
      <c r="L242" s="106">
        <f>I242*0.1</f>
        <v>1.2146244099999999</v>
      </c>
      <c r="M242" s="106">
        <f>I242*0.2</f>
        <v>2.4292488199999998</v>
      </c>
      <c r="N242" s="106">
        <f>I242*0.2</f>
        <v>2.4292488199999998</v>
      </c>
      <c r="O242" s="106">
        <v>2.4292488199999998</v>
      </c>
      <c r="P242" s="106">
        <f>I242*0.12</f>
        <v>1.4575492919999997</v>
      </c>
      <c r="Q242" s="106">
        <f>I242*0.17</f>
        <v>2.0648614969999999</v>
      </c>
      <c r="R242" s="106">
        <f>I242*0.14</f>
        <v>1.700474174</v>
      </c>
      <c r="S242" s="106">
        <f>I242*0.18</f>
        <v>2.1863239379999997</v>
      </c>
      <c r="T242" s="106">
        <f>I242*0.14</f>
        <v>1.700474174</v>
      </c>
      <c r="U242" s="106">
        <f>I242*0.15</f>
        <v>1.8219366149999998</v>
      </c>
      <c r="V242" s="106">
        <f>I242*0.08</f>
        <v>0.97169952799999992</v>
      </c>
      <c r="W242" s="142"/>
      <c r="X242" s="106">
        <f>I242*0.16</f>
        <v>1.9433990559999998</v>
      </c>
      <c r="Y242" s="106">
        <f>I242*0.1</f>
        <v>1.2146244099999999</v>
      </c>
      <c r="Z242" s="106">
        <f>I242*0.08</f>
        <v>0.97169952799999992</v>
      </c>
      <c r="AA242" s="106">
        <f>I242*0.11</f>
        <v>1.3360868509999999</v>
      </c>
      <c r="AB242" s="142"/>
      <c r="AC242" s="7">
        <f>I242*0.22</f>
        <v>2.6721737019999998</v>
      </c>
      <c r="AD242" s="7">
        <f>I242*0.3</f>
        <v>3.6438732299999996</v>
      </c>
      <c r="AE242" s="148" t="s">
        <v>93</v>
      </c>
      <c r="AF242" s="7">
        <f>I242*0.245</f>
        <v>2.9758298044999996</v>
      </c>
      <c r="AG242" s="7">
        <f>I242*0.2</f>
        <v>2.4292488199999998</v>
      </c>
      <c r="AH242" s="7">
        <f>I242*0.23</f>
        <v>2.7936361429999996</v>
      </c>
      <c r="AI242" s="142"/>
      <c r="AJ242" s="7">
        <f>I242*0.2</f>
        <v>2.4292488199999998</v>
      </c>
      <c r="AK242" s="142">
        <v>9.7316499999999984</v>
      </c>
      <c r="AL242" s="142">
        <v>10.304099999999998</v>
      </c>
      <c r="AM242" s="142">
        <v>10.64757</v>
      </c>
      <c r="AN242" s="142">
        <f>I242*0.12</f>
        <v>1.4575492919999997</v>
      </c>
      <c r="AO242" s="142">
        <f>I242*0.6</f>
        <v>7.2877464599999993</v>
      </c>
      <c r="AP242" s="142">
        <f>I242*0.9</f>
        <v>10.93161969</v>
      </c>
      <c r="AQ242" s="142">
        <f>I242*0.93</f>
        <v>11.296007012999999</v>
      </c>
      <c r="AR242" s="142">
        <f>I242*0.7</f>
        <v>8.5023708699999982</v>
      </c>
      <c r="AS242" s="142">
        <f>I242*0.35</f>
        <v>4.2511854349999991</v>
      </c>
      <c r="AT242" s="142">
        <v>0</v>
      </c>
      <c r="AU242" s="142">
        <f>I242*0.9</f>
        <v>10.93161969</v>
      </c>
      <c r="AV242" s="142">
        <f>I242*0.18</f>
        <v>2.1863239379999997</v>
      </c>
      <c r="AW242" s="142">
        <f>I242*0.34</f>
        <v>4.1297229939999998</v>
      </c>
      <c r="AX242" s="142">
        <f>I242*0.31</f>
        <v>3.7653356709999994</v>
      </c>
      <c r="AY242" s="142">
        <v>10.304099999999998</v>
      </c>
      <c r="AZ242" s="142">
        <v>10.304099999999998</v>
      </c>
      <c r="BB242" s="28">
        <v>0.97169952799999992</v>
      </c>
      <c r="BC242" s="28">
        <v>11.296007012999999</v>
      </c>
    </row>
    <row r="243" spans="1:55" hidden="1" outlineLevel="1" x14ac:dyDescent="0.2">
      <c r="A243" s="9"/>
      <c r="B243" s="37" t="s">
        <v>108</v>
      </c>
      <c r="C243" s="9"/>
      <c r="D243" s="114"/>
      <c r="E243" s="160">
        <v>1</v>
      </c>
      <c r="F243" s="191"/>
      <c r="G243" s="191"/>
      <c r="H243" s="191"/>
      <c r="I243" s="80">
        <v>8.8542714</v>
      </c>
      <c r="J243" s="98" t="e">
        <f t="shared" si="3"/>
        <v>#N/A</v>
      </c>
      <c r="K243" s="104" t="e">
        <v>#N/A</v>
      </c>
      <c r="L243" s="106">
        <f>I243*0.1</f>
        <v>0.88542714</v>
      </c>
      <c r="M243" s="106">
        <f>I243*0.2</f>
        <v>1.77085428</v>
      </c>
      <c r="N243" s="106">
        <f>I243*0.2</f>
        <v>1.77085428</v>
      </c>
      <c r="O243" s="106">
        <v>1.77085428</v>
      </c>
      <c r="P243" s="106">
        <f>I243*0.12</f>
        <v>1.062512568</v>
      </c>
      <c r="Q243" s="106">
        <f>I243*0.17</f>
        <v>1.505226138</v>
      </c>
      <c r="R243" s="106">
        <f>I243*0.14</f>
        <v>1.2395979960000001</v>
      </c>
      <c r="S243" s="106">
        <f>I243*0.18</f>
        <v>1.593768852</v>
      </c>
      <c r="T243" s="106">
        <f>I243*0.14</f>
        <v>1.2395979960000001</v>
      </c>
      <c r="U243" s="106">
        <f>I243*0.15</f>
        <v>1.32814071</v>
      </c>
      <c r="V243" s="106">
        <f>I243*0.08</f>
        <v>0.70834171200000007</v>
      </c>
      <c r="W243" s="142"/>
      <c r="X243" s="106">
        <f>I243*0.16</f>
        <v>1.4166834240000001</v>
      </c>
      <c r="Y243" s="106">
        <f>I243*0.1</f>
        <v>0.88542714</v>
      </c>
      <c r="Z243" s="106">
        <f>I243*0.08</f>
        <v>0.70834171200000007</v>
      </c>
      <c r="AA243" s="106">
        <f>I243*0.11</f>
        <v>0.97396985400000002</v>
      </c>
      <c r="AB243" s="142"/>
      <c r="AC243" s="7">
        <f>I243*0.22</f>
        <v>1.947939708</v>
      </c>
      <c r="AD243" s="7">
        <f>I243*0.3</f>
        <v>2.65628142</v>
      </c>
      <c r="AE243" s="148" t="s">
        <v>93</v>
      </c>
      <c r="AF243" s="7">
        <f>I243*0.245</f>
        <v>2.169296493</v>
      </c>
      <c r="AG243" s="7">
        <f>I243*0.2</f>
        <v>1.77085428</v>
      </c>
      <c r="AH243" s="7">
        <f>I243*0.23</f>
        <v>2.0364824220000002</v>
      </c>
      <c r="AI243" s="142"/>
      <c r="AJ243" s="7">
        <f>I243*0.2</f>
        <v>1.77085428</v>
      </c>
      <c r="AK243" s="142">
        <v>7.0941000000000001</v>
      </c>
      <c r="AL243" s="142">
        <v>7.5114000000000001</v>
      </c>
      <c r="AM243" s="142">
        <v>7.7617800000000008</v>
      </c>
      <c r="AN243" s="142">
        <f>I243*0.12</f>
        <v>1.062512568</v>
      </c>
      <c r="AO243" s="142">
        <f>I243*0.6</f>
        <v>5.31256284</v>
      </c>
      <c r="AP243" s="142">
        <f>I243*0.9</f>
        <v>7.96884426</v>
      </c>
      <c r="AQ243" s="142">
        <f>I243*0.93</f>
        <v>8.2344724019999997</v>
      </c>
      <c r="AR243" s="142">
        <f>I243*0.7</f>
        <v>6.19798998</v>
      </c>
      <c r="AS243" s="142">
        <f>I243*0.35</f>
        <v>3.09899499</v>
      </c>
      <c r="AT243" s="142">
        <v>0</v>
      </c>
      <c r="AU243" s="142">
        <f>I243*0.9</f>
        <v>7.96884426</v>
      </c>
      <c r="AV243" s="142">
        <f>I243*0.18</f>
        <v>1.593768852</v>
      </c>
      <c r="AW243" s="142">
        <f>I243*0.34</f>
        <v>3.0104522760000001</v>
      </c>
      <c r="AX243" s="142">
        <f>I243*0.31</f>
        <v>2.7448241339999999</v>
      </c>
      <c r="AY243" s="142">
        <v>7.5114000000000001</v>
      </c>
      <c r="AZ243" s="142">
        <v>7.5114000000000001</v>
      </c>
      <c r="BB243" s="28">
        <v>0.70834171200000007</v>
      </c>
      <c r="BC243" s="28">
        <v>8.2344724019999997</v>
      </c>
    </row>
    <row r="244" spans="1:55" hidden="1" outlineLevel="1" x14ac:dyDescent="0.2">
      <c r="A244" s="9"/>
      <c r="B244" s="37" t="s">
        <v>120</v>
      </c>
      <c r="C244" s="9"/>
      <c r="D244" s="114"/>
      <c r="E244" s="160">
        <v>1</v>
      </c>
      <c r="F244" s="191"/>
      <c r="G244" s="191"/>
      <c r="H244" s="191"/>
      <c r="I244" s="80">
        <v>15.438216799999999</v>
      </c>
      <c r="J244" s="98" t="e">
        <f t="shared" si="3"/>
        <v>#N/A</v>
      </c>
      <c r="K244" s="104" t="e">
        <v>#N/A</v>
      </c>
      <c r="L244" s="106">
        <f>I244*0.1</f>
        <v>1.54382168</v>
      </c>
      <c r="M244" s="106">
        <f>I244*0.2</f>
        <v>3.0876433599999999</v>
      </c>
      <c r="N244" s="106">
        <f>I244*0.2</f>
        <v>3.0876433599999999</v>
      </c>
      <c r="O244" s="106">
        <v>3.0876433599999999</v>
      </c>
      <c r="P244" s="106">
        <f>I244*0.12</f>
        <v>1.8525860159999998</v>
      </c>
      <c r="Q244" s="106">
        <f>I244*0.17</f>
        <v>2.6244968559999999</v>
      </c>
      <c r="R244" s="106">
        <f>I244*0.14</f>
        <v>2.1613503519999999</v>
      </c>
      <c r="S244" s="106">
        <f>I244*0.18</f>
        <v>2.7788790239999996</v>
      </c>
      <c r="T244" s="106">
        <f>I244*0.14</f>
        <v>2.1613503519999999</v>
      </c>
      <c r="U244" s="106">
        <f>I244*0.15</f>
        <v>2.3157325199999996</v>
      </c>
      <c r="V244" s="106">
        <f>I244*0.08</f>
        <v>1.2350573439999999</v>
      </c>
      <c r="W244" s="142"/>
      <c r="X244" s="106">
        <f>I244*0.16</f>
        <v>2.4701146879999998</v>
      </c>
      <c r="Y244" s="106">
        <f>I244*0.1</f>
        <v>1.54382168</v>
      </c>
      <c r="Z244" s="106">
        <f>I244*0.08</f>
        <v>1.2350573439999999</v>
      </c>
      <c r="AA244" s="106">
        <f>I244*0.11</f>
        <v>1.6982038479999999</v>
      </c>
      <c r="AB244" s="142"/>
      <c r="AC244" s="7">
        <f>I244*0.22</f>
        <v>3.3964076959999998</v>
      </c>
      <c r="AD244" s="7">
        <f>I244*0.3</f>
        <v>4.6314650399999993</v>
      </c>
      <c r="AE244" s="148" t="s">
        <v>93</v>
      </c>
      <c r="AF244" s="7">
        <f>I244*0.245</f>
        <v>3.782363116</v>
      </c>
      <c r="AG244" s="7">
        <f>I244*0.2</f>
        <v>3.0876433599999999</v>
      </c>
      <c r="AH244" s="7">
        <f>I244*0.23</f>
        <v>3.550789864</v>
      </c>
      <c r="AI244" s="142"/>
      <c r="AJ244" s="7">
        <f>I244*0.2</f>
        <v>3.0876433599999999</v>
      </c>
      <c r="AK244" s="142">
        <v>12.369199999999999</v>
      </c>
      <c r="AL244" s="142">
        <v>13.096800000000002</v>
      </c>
      <c r="AM244" s="142">
        <v>13.53336</v>
      </c>
      <c r="AN244" s="142">
        <f>I244*0.12</f>
        <v>1.8525860159999998</v>
      </c>
      <c r="AO244" s="142">
        <f>I244*0.6</f>
        <v>9.2629300799999985</v>
      </c>
      <c r="AP244" s="142">
        <f>I244*0.9</f>
        <v>13.89439512</v>
      </c>
      <c r="AQ244" s="142">
        <f>I244*0.93</f>
        <v>14.357541624</v>
      </c>
      <c r="AR244" s="142">
        <f>I244*0.7</f>
        <v>10.806751759999999</v>
      </c>
      <c r="AS244" s="142">
        <f>I244*0.35</f>
        <v>5.4033758799999996</v>
      </c>
      <c r="AT244" s="142">
        <v>0</v>
      </c>
      <c r="AU244" s="142">
        <f>I244*0.9</f>
        <v>13.89439512</v>
      </c>
      <c r="AV244" s="142">
        <f>I244*0.18</f>
        <v>2.7788790239999996</v>
      </c>
      <c r="AW244" s="142">
        <f>I244*0.34</f>
        <v>5.2489937119999999</v>
      </c>
      <c r="AX244" s="142">
        <f>I244*0.31</f>
        <v>4.7858472079999999</v>
      </c>
      <c r="AY244" s="142">
        <v>13.096800000000002</v>
      </c>
      <c r="AZ244" s="142">
        <v>13.096800000000002</v>
      </c>
      <c r="BB244" s="28">
        <v>1.2350573439999999</v>
      </c>
      <c r="BC244" s="28">
        <v>14.357541624</v>
      </c>
    </row>
    <row r="245" spans="1:55" hidden="1" outlineLevel="1" x14ac:dyDescent="0.2">
      <c r="A245" s="9"/>
      <c r="B245" s="37" t="s">
        <v>146</v>
      </c>
      <c r="C245" s="9"/>
      <c r="D245" s="114" t="s">
        <v>65</v>
      </c>
      <c r="E245" s="160">
        <v>4</v>
      </c>
      <c r="F245" s="191"/>
      <c r="G245" s="191"/>
      <c r="H245" s="191"/>
      <c r="I245" s="80">
        <v>30.876433599999999</v>
      </c>
      <c r="J245" s="98" t="e">
        <f t="shared" si="3"/>
        <v>#N/A</v>
      </c>
      <c r="K245" s="104" t="e">
        <v>#N/A</v>
      </c>
      <c r="L245" s="106">
        <f>I245*0.1</f>
        <v>3.0876433599999999</v>
      </c>
      <c r="M245" s="106">
        <f>I245*0.2</f>
        <v>6.1752867199999999</v>
      </c>
      <c r="N245" s="106">
        <f>I245*0.2</f>
        <v>6.1752867199999999</v>
      </c>
      <c r="O245" s="106">
        <v>6.1752867199999999</v>
      </c>
      <c r="P245" s="106">
        <f>I245*0.12</f>
        <v>3.7051720319999997</v>
      </c>
      <c r="Q245" s="106">
        <f>I245*0.17</f>
        <v>5.2489937119999999</v>
      </c>
      <c r="R245" s="106">
        <f>I245*0.14</f>
        <v>4.3227007039999998</v>
      </c>
      <c r="S245" s="106">
        <f>I245*0.18</f>
        <v>5.5577580479999993</v>
      </c>
      <c r="T245" s="106">
        <f>I245*0.14</f>
        <v>4.3227007039999998</v>
      </c>
      <c r="U245" s="106">
        <f>I245*0.15</f>
        <v>4.6314650399999993</v>
      </c>
      <c r="V245" s="106">
        <f>I245*0.08</f>
        <v>2.4701146879999998</v>
      </c>
      <c r="W245" s="142"/>
      <c r="X245" s="106">
        <f>I245*0.16</f>
        <v>4.9402293759999996</v>
      </c>
      <c r="Y245" s="106">
        <f>I245*0.1</f>
        <v>3.0876433599999999</v>
      </c>
      <c r="Z245" s="106">
        <f>I245*0.08</f>
        <v>2.4701146879999998</v>
      </c>
      <c r="AA245" s="106">
        <f>I245*0.11</f>
        <v>3.3964076959999998</v>
      </c>
      <c r="AB245" s="142"/>
      <c r="AC245" s="7">
        <f>I245*0.22</f>
        <v>6.7928153919999996</v>
      </c>
      <c r="AD245" s="7">
        <f>I245*0.3</f>
        <v>9.2629300799999985</v>
      </c>
      <c r="AE245" s="148" t="s">
        <v>93</v>
      </c>
      <c r="AF245" s="7">
        <f>I245*0.245</f>
        <v>7.5647262319999999</v>
      </c>
      <c r="AG245" s="7">
        <f>I245*0.2</f>
        <v>6.1752867199999999</v>
      </c>
      <c r="AH245" s="7">
        <f>I245*0.23</f>
        <v>7.1015797279999999</v>
      </c>
      <c r="AI245" s="142"/>
      <c r="AJ245" s="7">
        <f>I245*0.2</f>
        <v>6.1752867199999999</v>
      </c>
      <c r="AK245" s="142">
        <v>24.738399999999999</v>
      </c>
      <c r="AL245" s="142">
        <v>26.193600000000004</v>
      </c>
      <c r="AM245" s="142">
        <v>27.06672</v>
      </c>
      <c r="AN245" s="142">
        <f>I245*0.12</f>
        <v>3.7051720319999997</v>
      </c>
      <c r="AO245" s="142">
        <f>I245*0.6</f>
        <v>18.525860159999997</v>
      </c>
      <c r="AP245" s="142">
        <f>I245*0.9</f>
        <v>27.788790240000001</v>
      </c>
      <c r="AQ245" s="142">
        <f>I245*0.93</f>
        <v>28.715083247999999</v>
      </c>
      <c r="AR245" s="142">
        <f>I245*0.7</f>
        <v>21.613503519999998</v>
      </c>
      <c r="AS245" s="142">
        <f>I245*0.35</f>
        <v>10.806751759999999</v>
      </c>
      <c r="AT245" s="142">
        <v>0</v>
      </c>
      <c r="AU245" s="142">
        <f>I245*0.9</f>
        <v>27.788790240000001</v>
      </c>
      <c r="AV245" s="142">
        <f>I245*0.18</f>
        <v>5.5577580479999993</v>
      </c>
      <c r="AW245" s="142">
        <f>I245*0.34</f>
        <v>10.497987424</v>
      </c>
      <c r="AX245" s="142">
        <f>I245*0.31</f>
        <v>9.5716944159999997</v>
      </c>
      <c r="AY245" s="142">
        <v>26.193600000000004</v>
      </c>
      <c r="AZ245" s="142">
        <v>26.193600000000004</v>
      </c>
      <c r="BB245" s="28">
        <v>2.4701146879999998</v>
      </c>
      <c r="BC245" s="28">
        <v>28.715083247999999</v>
      </c>
    </row>
    <row r="246" spans="1:55" hidden="1" outlineLevel="1" x14ac:dyDescent="0.2">
      <c r="A246" s="9"/>
      <c r="B246" s="37" t="s">
        <v>450</v>
      </c>
      <c r="C246" s="9"/>
      <c r="D246" s="114"/>
      <c r="E246" s="160">
        <v>1</v>
      </c>
      <c r="F246" s="191"/>
      <c r="G246" s="191"/>
      <c r="H246" s="191"/>
      <c r="I246" s="80">
        <v>8.8542714</v>
      </c>
      <c r="J246" s="98" t="e">
        <f t="shared" si="3"/>
        <v>#N/A</v>
      </c>
      <c r="K246" s="104" t="e">
        <v>#N/A</v>
      </c>
      <c r="L246" s="106">
        <f>I246*0.1</f>
        <v>0.88542714</v>
      </c>
      <c r="M246" s="106">
        <f>I246*0.2</f>
        <v>1.77085428</v>
      </c>
      <c r="N246" s="106">
        <f>I246*0.2</f>
        <v>1.77085428</v>
      </c>
      <c r="O246" s="106">
        <v>1.77085428</v>
      </c>
      <c r="P246" s="106">
        <f>I246*0.12</f>
        <v>1.062512568</v>
      </c>
      <c r="Q246" s="106">
        <f>I246*0.17</f>
        <v>1.505226138</v>
      </c>
      <c r="R246" s="106">
        <f>I246*0.14</f>
        <v>1.2395979960000001</v>
      </c>
      <c r="S246" s="106">
        <f>I246*0.18</f>
        <v>1.593768852</v>
      </c>
      <c r="T246" s="106">
        <f>I246*0.14</f>
        <v>1.2395979960000001</v>
      </c>
      <c r="U246" s="106">
        <f>I246*0.15</f>
        <v>1.32814071</v>
      </c>
      <c r="V246" s="106">
        <f>I246*0.08</f>
        <v>0.70834171200000007</v>
      </c>
      <c r="W246" s="142"/>
      <c r="X246" s="106">
        <f>I246*0.16</f>
        <v>1.4166834240000001</v>
      </c>
      <c r="Y246" s="106">
        <f>I246*0.1</f>
        <v>0.88542714</v>
      </c>
      <c r="Z246" s="106">
        <f>I246*0.08</f>
        <v>0.70834171200000007</v>
      </c>
      <c r="AA246" s="106">
        <f>I246*0.11</f>
        <v>0.97396985400000002</v>
      </c>
      <c r="AB246" s="142"/>
      <c r="AC246" s="7">
        <f>I246*0.22</f>
        <v>1.947939708</v>
      </c>
      <c r="AD246" s="7">
        <f>I246*0.3</f>
        <v>2.65628142</v>
      </c>
      <c r="AE246" s="148" t="s">
        <v>93</v>
      </c>
      <c r="AF246" s="7">
        <f>I246*0.245</f>
        <v>2.169296493</v>
      </c>
      <c r="AG246" s="7">
        <f>I246*0.2</f>
        <v>1.77085428</v>
      </c>
      <c r="AH246" s="7">
        <f>I246*0.23</f>
        <v>2.0364824220000002</v>
      </c>
      <c r="AI246" s="142"/>
      <c r="AJ246" s="7">
        <f>I246*0.2</f>
        <v>1.77085428</v>
      </c>
      <c r="AK246" s="142">
        <v>7.0941000000000001</v>
      </c>
      <c r="AL246" s="142">
        <v>7.5114000000000001</v>
      </c>
      <c r="AM246" s="142">
        <v>7.7617800000000008</v>
      </c>
      <c r="AN246" s="142">
        <f>I246*0.12</f>
        <v>1.062512568</v>
      </c>
      <c r="AO246" s="142">
        <f>I246*0.6</f>
        <v>5.31256284</v>
      </c>
      <c r="AP246" s="142">
        <f>I246*0.9</f>
        <v>7.96884426</v>
      </c>
      <c r="AQ246" s="142">
        <f>I246*0.93</f>
        <v>8.2344724019999997</v>
      </c>
      <c r="AR246" s="142">
        <f>I246*0.7</f>
        <v>6.19798998</v>
      </c>
      <c r="AS246" s="142">
        <f>I246*0.35</f>
        <v>3.09899499</v>
      </c>
      <c r="AT246" s="142">
        <v>0</v>
      </c>
      <c r="AU246" s="142">
        <f>I246*0.9</f>
        <v>7.96884426</v>
      </c>
      <c r="AV246" s="142">
        <f>I246*0.18</f>
        <v>1.593768852</v>
      </c>
      <c r="AW246" s="142">
        <f>I246*0.34</f>
        <v>3.0104522760000001</v>
      </c>
      <c r="AX246" s="142">
        <f>I246*0.31</f>
        <v>2.7448241339999999</v>
      </c>
      <c r="AY246" s="142">
        <v>7.5114000000000001</v>
      </c>
      <c r="AZ246" s="142">
        <v>7.5114000000000001</v>
      </c>
      <c r="BB246" s="28">
        <v>0.70834171200000007</v>
      </c>
      <c r="BC246" s="28">
        <v>8.2344724019999997</v>
      </c>
    </row>
    <row r="247" spans="1:55" hidden="1" outlineLevel="1" x14ac:dyDescent="0.2">
      <c r="A247" s="9"/>
      <c r="B247" s="37" t="s">
        <v>122</v>
      </c>
      <c r="C247" s="9"/>
      <c r="D247" s="116"/>
      <c r="E247" s="160">
        <v>2</v>
      </c>
      <c r="F247" s="193"/>
      <c r="G247" s="193"/>
      <c r="H247" s="193"/>
      <c r="I247" s="90">
        <v>21.795129599999999</v>
      </c>
      <c r="J247" s="98" t="e">
        <f t="shared" si="3"/>
        <v>#N/A</v>
      </c>
      <c r="K247" s="104" t="e">
        <v>#N/A</v>
      </c>
      <c r="L247" s="106">
        <f>I247*0.1</f>
        <v>2.1795129599999998</v>
      </c>
      <c r="M247" s="106">
        <f>I247*0.2</f>
        <v>4.3590259199999997</v>
      </c>
      <c r="N247" s="106">
        <f>I247*0.2</f>
        <v>4.3590259199999997</v>
      </c>
      <c r="O247" s="106">
        <v>4.3590259199999997</v>
      </c>
      <c r="P247" s="106">
        <f>I247*0.12</f>
        <v>2.615415552</v>
      </c>
      <c r="Q247" s="106">
        <f>I247*0.17</f>
        <v>3.7051720320000001</v>
      </c>
      <c r="R247" s="106">
        <f>I247*0.14</f>
        <v>3.0513181440000001</v>
      </c>
      <c r="S247" s="106">
        <f>I247*0.18</f>
        <v>3.9231233279999995</v>
      </c>
      <c r="T247" s="106">
        <f>I247*0.14</f>
        <v>3.0513181440000001</v>
      </c>
      <c r="U247" s="106">
        <f>I247*0.15</f>
        <v>3.26926944</v>
      </c>
      <c r="V247" s="106">
        <f>I247*0.08</f>
        <v>1.7436103679999999</v>
      </c>
      <c r="W247" s="142"/>
      <c r="X247" s="106">
        <f>I247*0.16</f>
        <v>3.4872207359999998</v>
      </c>
      <c r="Y247" s="106">
        <f>I247*0.1</f>
        <v>2.1795129599999998</v>
      </c>
      <c r="Z247" s="106">
        <f>I247*0.08</f>
        <v>1.7436103679999999</v>
      </c>
      <c r="AA247" s="106">
        <f>I247*0.11</f>
        <v>2.3974642560000001</v>
      </c>
      <c r="AB247" s="142"/>
      <c r="AC247" s="7">
        <f>I247*0.22</f>
        <v>4.7949285120000003</v>
      </c>
      <c r="AD247" s="7">
        <f>I247*0.3</f>
        <v>6.5385388799999999</v>
      </c>
      <c r="AE247" s="148" t="s">
        <v>93</v>
      </c>
      <c r="AF247" s="7">
        <f>I247*0.245</f>
        <v>5.3398067519999994</v>
      </c>
      <c r="AG247" s="7">
        <f>I247*0.2</f>
        <v>4.3590259199999997</v>
      </c>
      <c r="AH247" s="7">
        <f>I247*0.23</f>
        <v>5.0128798080000001</v>
      </c>
      <c r="AI247" s="142"/>
      <c r="AJ247" s="7">
        <f>I247*0.2</f>
        <v>4.3590259199999997</v>
      </c>
      <c r="AK247" s="142">
        <v>17.462399999999999</v>
      </c>
      <c r="AL247" s="142">
        <v>18.489600000000003</v>
      </c>
      <c r="AM247" s="142">
        <v>19.105920000000001</v>
      </c>
      <c r="AN247" s="142">
        <f>I247*0.12</f>
        <v>2.615415552</v>
      </c>
      <c r="AO247" s="142">
        <f>I247*0.6</f>
        <v>13.07707776</v>
      </c>
      <c r="AP247" s="142">
        <f>I247*0.9</f>
        <v>19.615616639999999</v>
      </c>
      <c r="AQ247" s="142">
        <f>I247*0.93</f>
        <v>20.269470527999999</v>
      </c>
      <c r="AR247" s="142">
        <f>I247*0.7</f>
        <v>15.256590719999998</v>
      </c>
      <c r="AS247" s="142">
        <f>I247*0.35</f>
        <v>7.6282953599999992</v>
      </c>
      <c r="AT247" s="142">
        <v>0</v>
      </c>
      <c r="AU247" s="142">
        <f>I247*0.9</f>
        <v>19.615616639999999</v>
      </c>
      <c r="AV247" s="142">
        <f>I247*0.18</f>
        <v>3.9231233279999995</v>
      </c>
      <c r="AW247" s="142">
        <f>I247*0.34</f>
        <v>7.4103440640000002</v>
      </c>
      <c r="AX247" s="142">
        <f>I247*0.31</f>
        <v>6.7564901759999998</v>
      </c>
      <c r="AY247" s="142">
        <v>18.489600000000003</v>
      </c>
      <c r="AZ247" s="142">
        <v>18.489600000000003</v>
      </c>
      <c r="BB247" s="28">
        <v>1.7436103679999999</v>
      </c>
      <c r="BC247" s="28">
        <v>20.269470527999999</v>
      </c>
    </row>
    <row r="248" spans="1:55" hidden="1" outlineLevel="1" x14ac:dyDescent="0.2">
      <c r="A248" s="9"/>
      <c r="B248" s="37" t="s">
        <v>123</v>
      </c>
      <c r="C248" s="9"/>
      <c r="D248" s="116"/>
      <c r="E248" s="160">
        <v>1</v>
      </c>
      <c r="F248" s="193"/>
      <c r="G248" s="193"/>
      <c r="H248" s="193"/>
      <c r="I248" s="90">
        <v>22.70326</v>
      </c>
      <c r="J248" s="98" t="e">
        <f t="shared" si="3"/>
        <v>#N/A</v>
      </c>
      <c r="K248" s="104" t="e">
        <v>#N/A</v>
      </c>
      <c r="L248" s="106">
        <f>I248*0.1</f>
        <v>2.2703260000000003</v>
      </c>
      <c r="M248" s="106">
        <f>I248*0.2</f>
        <v>4.5406520000000006</v>
      </c>
      <c r="N248" s="106">
        <f>I248*0.2</f>
        <v>4.5406520000000006</v>
      </c>
      <c r="O248" s="106">
        <v>4.5406520000000006</v>
      </c>
      <c r="P248" s="106">
        <f>I248*0.12</f>
        <v>2.7243911999999999</v>
      </c>
      <c r="Q248" s="106">
        <f>I248*0.17</f>
        <v>3.8595542000000003</v>
      </c>
      <c r="R248" s="106">
        <f>I248*0.14</f>
        <v>3.1784564000000004</v>
      </c>
      <c r="S248" s="106">
        <f>I248*0.18</f>
        <v>4.0865868000000001</v>
      </c>
      <c r="T248" s="106">
        <f>I248*0.14</f>
        <v>3.1784564000000004</v>
      </c>
      <c r="U248" s="106">
        <f>I248*0.15</f>
        <v>3.4054889999999998</v>
      </c>
      <c r="V248" s="106">
        <f>I248*0.08</f>
        <v>1.8162608</v>
      </c>
      <c r="W248" s="142"/>
      <c r="X248" s="106">
        <f>I248*0.16</f>
        <v>3.6325216</v>
      </c>
      <c r="Y248" s="106">
        <f>I248*0.1</f>
        <v>2.2703260000000003</v>
      </c>
      <c r="Z248" s="106">
        <f>I248*0.08</f>
        <v>1.8162608</v>
      </c>
      <c r="AA248" s="106">
        <f>I248*0.11</f>
        <v>2.4973586000000001</v>
      </c>
      <c r="AB248" s="142"/>
      <c r="AC248" s="7">
        <f>I248*0.22</f>
        <v>4.9947172000000002</v>
      </c>
      <c r="AD248" s="7">
        <f>I248*0.3</f>
        <v>6.8109779999999995</v>
      </c>
      <c r="AE248" s="148" t="s">
        <v>93</v>
      </c>
      <c r="AF248" s="7">
        <f>I248*0.245</f>
        <v>5.5622987000000004</v>
      </c>
      <c r="AG248" s="7">
        <f>I248*0.2</f>
        <v>4.5406520000000006</v>
      </c>
      <c r="AH248" s="7">
        <f>I248*0.23</f>
        <v>5.2217498000000004</v>
      </c>
      <c r="AI248" s="142"/>
      <c r="AJ248" s="7">
        <f>I248*0.2</f>
        <v>4.5406520000000006</v>
      </c>
      <c r="AK248" s="142">
        <v>18.190000000000001</v>
      </c>
      <c r="AL248" s="142">
        <v>19.260000000000002</v>
      </c>
      <c r="AM248" s="142">
        <v>19.902000000000001</v>
      </c>
      <c r="AN248" s="142">
        <f>I248*0.12</f>
        <v>2.7243911999999999</v>
      </c>
      <c r="AO248" s="142">
        <f>I248*0.6</f>
        <v>13.621955999999999</v>
      </c>
      <c r="AP248" s="142">
        <f>I248*0.9</f>
        <v>20.432933999999999</v>
      </c>
      <c r="AQ248" s="142">
        <f>I248*0.93</f>
        <v>21.114031800000003</v>
      </c>
      <c r="AR248" s="142">
        <f>I248*0.7</f>
        <v>15.892282</v>
      </c>
      <c r="AS248" s="142">
        <f>I248*0.35</f>
        <v>7.9461409999999999</v>
      </c>
      <c r="AT248" s="142">
        <v>0</v>
      </c>
      <c r="AU248" s="142">
        <f>I248*0.9</f>
        <v>20.432933999999999</v>
      </c>
      <c r="AV248" s="142">
        <f>I248*0.18</f>
        <v>4.0865868000000001</v>
      </c>
      <c r="AW248" s="142">
        <f>I248*0.34</f>
        <v>7.7191084000000005</v>
      </c>
      <c r="AX248" s="142">
        <f>I248*0.31</f>
        <v>7.0380105999999998</v>
      </c>
      <c r="AY248" s="142">
        <v>19.260000000000002</v>
      </c>
      <c r="AZ248" s="142">
        <v>19.260000000000002</v>
      </c>
      <c r="BB248" s="28">
        <v>1.8162608</v>
      </c>
      <c r="BC248" s="28">
        <v>21.114031800000003</v>
      </c>
    </row>
    <row r="249" spans="1:55" hidden="1" outlineLevel="1" x14ac:dyDescent="0.2">
      <c r="A249" s="9"/>
      <c r="B249" s="37" t="s">
        <v>192</v>
      </c>
      <c r="C249" s="9"/>
      <c r="D249" s="116"/>
      <c r="E249" s="160">
        <v>1</v>
      </c>
      <c r="F249" s="193"/>
      <c r="G249" s="193"/>
      <c r="H249" s="193"/>
      <c r="I249" s="90">
        <v>21.568097000000002</v>
      </c>
      <c r="J249" s="98" t="e">
        <f t="shared" si="3"/>
        <v>#N/A</v>
      </c>
      <c r="K249" s="104" t="e">
        <v>#N/A</v>
      </c>
      <c r="L249" s="106">
        <f>I249*0.1</f>
        <v>2.1568097000000002</v>
      </c>
      <c r="M249" s="106">
        <f>I249*0.2</f>
        <v>4.3136194000000003</v>
      </c>
      <c r="N249" s="106">
        <f>I249*0.2</f>
        <v>4.3136194000000003</v>
      </c>
      <c r="O249" s="106">
        <v>4.3136194000000003</v>
      </c>
      <c r="P249" s="106">
        <f>I249*0.12</f>
        <v>2.5881716400000001</v>
      </c>
      <c r="Q249" s="106">
        <f>I249*0.17</f>
        <v>3.6665764900000006</v>
      </c>
      <c r="R249" s="106">
        <f>I249*0.14</f>
        <v>3.0195335800000005</v>
      </c>
      <c r="S249" s="106">
        <f>I249*0.18</f>
        <v>3.8822574599999999</v>
      </c>
      <c r="T249" s="106">
        <f>I249*0.14</f>
        <v>3.0195335800000005</v>
      </c>
      <c r="U249" s="106">
        <f>I249*0.15</f>
        <v>3.2352145500000002</v>
      </c>
      <c r="V249" s="106">
        <f>I249*0.08</f>
        <v>1.7254477600000002</v>
      </c>
      <c r="W249" s="142"/>
      <c r="X249" s="106">
        <f>I249*0.16</f>
        <v>3.4508955200000004</v>
      </c>
      <c r="Y249" s="106">
        <f>I249*0.1</f>
        <v>2.1568097000000002</v>
      </c>
      <c r="Z249" s="106">
        <f>I249*0.08</f>
        <v>1.7254477600000002</v>
      </c>
      <c r="AA249" s="106">
        <f>I249*0.11</f>
        <v>2.3724906700000004</v>
      </c>
      <c r="AB249" s="142"/>
      <c r="AC249" s="7">
        <f>I249*0.22</f>
        <v>4.7449813400000007</v>
      </c>
      <c r="AD249" s="7">
        <f>I249*0.3</f>
        <v>6.4704291000000005</v>
      </c>
      <c r="AE249" s="148" t="s">
        <v>93</v>
      </c>
      <c r="AF249" s="7">
        <f>I249*0.245</f>
        <v>5.2841837649999999</v>
      </c>
      <c r="AG249" s="7">
        <f>I249*0.2</f>
        <v>4.3136194000000003</v>
      </c>
      <c r="AH249" s="7">
        <f>I249*0.23</f>
        <v>4.9606623100000009</v>
      </c>
      <c r="AI249" s="142"/>
      <c r="AJ249" s="7">
        <f>I249*0.2</f>
        <v>4.3136194000000003</v>
      </c>
      <c r="AK249" s="142">
        <v>17.2805</v>
      </c>
      <c r="AL249" s="142">
        <v>18.297000000000004</v>
      </c>
      <c r="AM249" s="142">
        <v>18.906900000000004</v>
      </c>
      <c r="AN249" s="142">
        <f>I249*0.12</f>
        <v>2.5881716400000001</v>
      </c>
      <c r="AO249" s="142">
        <f>I249*0.6</f>
        <v>12.940858200000001</v>
      </c>
      <c r="AP249" s="142">
        <f>I249*0.9</f>
        <v>19.411287300000001</v>
      </c>
      <c r="AQ249" s="142">
        <f>I249*0.93</f>
        <v>20.058330210000001</v>
      </c>
      <c r="AR249" s="142">
        <f>I249*0.7</f>
        <v>15.097667899999999</v>
      </c>
      <c r="AS249" s="142">
        <f>I249*0.35</f>
        <v>7.5488339499999997</v>
      </c>
      <c r="AT249" s="142">
        <v>0</v>
      </c>
      <c r="AU249" s="142">
        <f>I249*0.9</f>
        <v>19.411287300000001</v>
      </c>
      <c r="AV249" s="142">
        <f>I249*0.18</f>
        <v>3.8822574599999999</v>
      </c>
      <c r="AW249" s="142">
        <f>I249*0.34</f>
        <v>7.3331529800000013</v>
      </c>
      <c r="AX249" s="142">
        <f>I249*0.31</f>
        <v>6.6861100700000007</v>
      </c>
      <c r="AY249" s="142">
        <v>18.297000000000004</v>
      </c>
      <c r="AZ249" s="142">
        <v>18.297000000000004</v>
      </c>
      <c r="BB249" s="28">
        <v>1.7254477600000002</v>
      </c>
      <c r="BC249" s="28">
        <v>20.058330210000001</v>
      </c>
    </row>
    <row r="250" spans="1:55" hidden="1" outlineLevel="1" x14ac:dyDescent="0.2">
      <c r="A250" s="9"/>
      <c r="B250" s="37" t="s">
        <v>165</v>
      </c>
      <c r="C250" s="9"/>
      <c r="D250" s="116"/>
      <c r="E250" s="160">
        <v>1</v>
      </c>
      <c r="F250" s="193"/>
      <c r="G250" s="193"/>
      <c r="H250" s="193"/>
      <c r="I250" s="90">
        <v>18.44639875</v>
      </c>
      <c r="J250" s="98" t="e">
        <f t="shared" si="3"/>
        <v>#N/A</v>
      </c>
      <c r="K250" s="104" t="e">
        <v>#N/A</v>
      </c>
      <c r="L250" s="106">
        <f>I250*0.1</f>
        <v>1.8446398750000002</v>
      </c>
      <c r="M250" s="106">
        <f>I250*0.2</f>
        <v>3.6892797500000003</v>
      </c>
      <c r="N250" s="106">
        <f>I250*0.2</f>
        <v>3.6892797500000003</v>
      </c>
      <c r="O250" s="106">
        <v>3.6892797500000003</v>
      </c>
      <c r="P250" s="106">
        <f>I250*0.12</f>
        <v>2.21356785</v>
      </c>
      <c r="Q250" s="106">
        <f>I250*0.17</f>
        <v>3.1358877875000002</v>
      </c>
      <c r="R250" s="106">
        <f>I250*0.14</f>
        <v>2.5824958250000001</v>
      </c>
      <c r="S250" s="106">
        <f>I250*0.18</f>
        <v>3.3203517749999998</v>
      </c>
      <c r="T250" s="106">
        <f>I250*0.14</f>
        <v>2.5824958250000001</v>
      </c>
      <c r="U250" s="106">
        <f>I250*0.15</f>
        <v>2.7669598125000001</v>
      </c>
      <c r="V250" s="106">
        <f>I250*0.08</f>
        <v>1.4757119000000001</v>
      </c>
      <c r="W250" s="142"/>
      <c r="X250" s="106">
        <f>I250*0.16</f>
        <v>2.9514238000000002</v>
      </c>
      <c r="Y250" s="106">
        <f>I250*0.1</f>
        <v>1.8446398750000002</v>
      </c>
      <c r="Z250" s="106">
        <f>I250*0.08</f>
        <v>1.4757119000000001</v>
      </c>
      <c r="AA250" s="106">
        <f>I250*0.11</f>
        <v>2.0291038625</v>
      </c>
      <c r="AB250" s="142"/>
      <c r="AC250" s="7">
        <f>I250*0.22</f>
        <v>4.0582077249999999</v>
      </c>
      <c r="AD250" s="7">
        <f>I250*0.3</f>
        <v>5.5339196250000002</v>
      </c>
      <c r="AE250" s="148" t="s">
        <v>93</v>
      </c>
      <c r="AF250" s="7">
        <f>I250*0.245</f>
        <v>4.5193676937499996</v>
      </c>
      <c r="AG250" s="7">
        <f>I250*0.2</f>
        <v>3.6892797500000003</v>
      </c>
      <c r="AH250" s="7">
        <f>I250*0.23</f>
        <v>4.2426717125</v>
      </c>
      <c r="AI250" s="142"/>
      <c r="AJ250" s="7">
        <f>I250*0.2</f>
        <v>3.6892797500000003</v>
      </c>
      <c r="AK250" s="142">
        <v>14.779375</v>
      </c>
      <c r="AL250" s="142">
        <v>15.64875</v>
      </c>
      <c r="AM250" s="142">
        <v>16.170375</v>
      </c>
      <c r="AN250" s="142">
        <f>I250*0.12</f>
        <v>2.21356785</v>
      </c>
      <c r="AO250" s="142">
        <f>I250*0.6</f>
        <v>11.06783925</v>
      </c>
      <c r="AP250" s="142">
        <f>I250*0.9</f>
        <v>16.601758875000002</v>
      </c>
      <c r="AQ250" s="142">
        <f>I250*0.93</f>
        <v>17.155150837500003</v>
      </c>
      <c r="AR250" s="142">
        <f>I250*0.7</f>
        <v>12.912479124999999</v>
      </c>
      <c r="AS250" s="142">
        <f>I250*0.35</f>
        <v>6.4562395624999995</v>
      </c>
      <c r="AT250" s="142">
        <v>0</v>
      </c>
      <c r="AU250" s="142">
        <f>I250*0.9</f>
        <v>16.601758875000002</v>
      </c>
      <c r="AV250" s="142">
        <f>I250*0.18</f>
        <v>3.3203517749999998</v>
      </c>
      <c r="AW250" s="142">
        <f>I250*0.34</f>
        <v>6.2717755750000004</v>
      </c>
      <c r="AX250" s="142">
        <f>I250*0.31</f>
        <v>5.7183836125000003</v>
      </c>
      <c r="AY250" s="142">
        <v>15.64875</v>
      </c>
      <c r="AZ250" s="142">
        <v>15.64875</v>
      </c>
      <c r="BB250" s="28">
        <v>1.4757119000000001</v>
      </c>
      <c r="BC250" s="28">
        <v>17.155150837500003</v>
      </c>
    </row>
    <row r="251" spans="1:55" hidden="1" outlineLevel="1" x14ac:dyDescent="0.2">
      <c r="A251" s="9"/>
      <c r="B251" s="37" t="s">
        <v>449</v>
      </c>
      <c r="C251" s="9"/>
      <c r="D251" s="116"/>
      <c r="E251" s="160">
        <v>1</v>
      </c>
      <c r="F251" s="193"/>
      <c r="G251" s="193"/>
      <c r="H251" s="193"/>
      <c r="I251" s="90">
        <v>5.3920242500000004</v>
      </c>
      <c r="J251" s="98" t="e">
        <f t="shared" si="3"/>
        <v>#N/A</v>
      </c>
      <c r="K251" s="104" t="e">
        <v>#N/A</v>
      </c>
      <c r="L251" s="106">
        <f>I251*0.1</f>
        <v>0.53920242500000004</v>
      </c>
      <c r="M251" s="106">
        <f>I251*0.2</f>
        <v>1.0784048500000001</v>
      </c>
      <c r="N251" s="106">
        <f>I251*0.2</f>
        <v>1.0784048500000001</v>
      </c>
      <c r="O251" s="106">
        <v>1.0784048500000001</v>
      </c>
      <c r="P251" s="106">
        <f>I251*0.12</f>
        <v>0.64704291000000003</v>
      </c>
      <c r="Q251" s="106">
        <f>I251*0.17</f>
        <v>0.91664412250000016</v>
      </c>
      <c r="R251" s="106">
        <f>I251*0.14</f>
        <v>0.75488339500000012</v>
      </c>
      <c r="S251" s="106">
        <f>I251*0.18</f>
        <v>0.97056436499999998</v>
      </c>
      <c r="T251" s="106">
        <f>I251*0.14</f>
        <v>0.75488339500000012</v>
      </c>
      <c r="U251" s="106">
        <f>I251*0.15</f>
        <v>0.80880363750000006</v>
      </c>
      <c r="V251" s="106">
        <f>I251*0.08</f>
        <v>0.43136194000000005</v>
      </c>
      <c r="W251" s="142"/>
      <c r="X251" s="106">
        <f>I251*0.16</f>
        <v>0.86272388000000011</v>
      </c>
      <c r="Y251" s="106">
        <f>I251*0.1</f>
        <v>0.53920242500000004</v>
      </c>
      <c r="Z251" s="106">
        <f>I251*0.08</f>
        <v>0.43136194000000005</v>
      </c>
      <c r="AA251" s="106">
        <f>I251*0.11</f>
        <v>0.59312266750000009</v>
      </c>
      <c r="AB251" s="142"/>
      <c r="AC251" s="7">
        <f>I251*0.22</f>
        <v>1.1862453350000002</v>
      </c>
      <c r="AD251" s="7">
        <f>I251*0.3</f>
        <v>1.6176072750000001</v>
      </c>
      <c r="AE251" s="148" t="s">
        <v>93</v>
      </c>
      <c r="AF251" s="7">
        <f>I251*0.245</f>
        <v>1.32104594125</v>
      </c>
      <c r="AG251" s="7">
        <f>I251*0.2</f>
        <v>1.0784048500000001</v>
      </c>
      <c r="AH251" s="7">
        <f>I251*0.23</f>
        <v>1.2401655775000002</v>
      </c>
      <c r="AI251" s="142"/>
      <c r="AJ251" s="7">
        <f>I251*0.2</f>
        <v>1.0784048500000001</v>
      </c>
      <c r="AK251" s="142">
        <v>4.320125</v>
      </c>
      <c r="AL251" s="142">
        <v>4.574250000000001</v>
      </c>
      <c r="AM251" s="142">
        <v>4.726725000000001</v>
      </c>
      <c r="AN251" s="142">
        <f>I251*0.12</f>
        <v>0.64704291000000003</v>
      </c>
      <c r="AO251" s="142">
        <f>I251*0.6</f>
        <v>3.2352145500000002</v>
      </c>
      <c r="AP251" s="142">
        <f>I251*0.9</f>
        <v>4.8528218250000004</v>
      </c>
      <c r="AQ251" s="142">
        <f>I251*0.93</f>
        <v>5.0145825525000003</v>
      </c>
      <c r="AR251" s="142">
        <f>I251*0.7</f>
        <v>3.7744169749999998</v>
      </c>
      <c r="AS251" s="142">
        <f>I251*0.35</f>
        <v>1.8872084874999999</v>
      </c>
      <c r="AT251" s="142">
        <v>0</v>
      </c>
      <c r="AU251" s="142">
        <f>I251*0.9</f>
        <v>4.8528218250000004</v>
      </c>
      <c r="AV251" s="142">
        <f>I251*0.18</f>
        <v>0.97056436499999998</v>
      </c>
      <c r="AW251" s="142">
        <f>I251*0.34</f>
        <v>1.8332882450000003</v>
      </c>
      <c r="AX251" s="142">
        <f>I251*0.31</f>
        <v>1.6715275175000002</v>
      </c>
      <c r="AY251" s="142">
        <v>4.574250000000001</v>
      </c>
      <c r="AZ251" s="142">
        <v>4.574250000000001</v>
      </c>
      <c r="BB251" s="28">
        <v>0.43136194000000005</v>
      </c>
      <c r="BC251" s="28">
        <v>5.0145825525000003</v>
      </c>
    </row>
    <row r="252" spans="1:55" hidden="1" outlineLevel="1" x14ac:dyDescent="0.2">
      <c r="A252" s="9"/>
      <c r="B252" s="37" t="s">
        <v>448</v>
      </c>
      <c r="C252" s="9"/>
      <c r="D252" s="116"/>
      <c r="E252" s="160">
        <v>1</v>
      </c>
      <c r="F252" s="193"/>
      <c r="G252" s="193"/>
      <c r="H252" s="193"/>
      <c r="I252" s="90">
        <v>1.9865352500000002</v>
      </c>
      <c r="J252" s="98" t="e">
        <f t="shared" si="3"/>
        <v>#N/A</v>
      </c>
      <c r="K252" s="104" t="e">
        <v>#N/A</v>
      </c>
      <c r="L252" s="106">
        <f>I252*0.1</f>
        <v>0.19865352500000003</v>
      </c>
      <c r="M252" s="106">
        <f>I252*0.2</f>
        <v>0.39730705000000005</v>
      </c>
      <c r="N252" s="106">
        <f>I252*0.2</f>
        <v>0.39730705000000005</v>
      </c>
      <c r="O252" s="106">
        <v>0.39730705000000005</v>
      </c>
      <c r="P252" s="106">
        <f>I252*0.12</f>
        <v>0.23838423</v>
      </c>
      <c r="Q252" s="106">
        <f>I252*0.17</f>
        <v>0.33771099250000008</v>
      </c>
      <c r="R252" s="106">
        <f>I252*0.14</f>
        <v>0.27811493500000006</v>
      </c>
      <c r="S252" s="106">
        <f>I252*0.18</f>
        <v>0.35757634500000002</v>
      </c>
      <c r="T252" s="106">
        <f>I252*0.14</f>
        <v>0.27811493500000006</v>
      </c>
      <c r="U252" s="106">
        <f>I252*0.15</f>
        <v>0.2979802875</v>
      </c>
      <c r="V252" s="106">
        <f>I252*0.08</f>
        <v>0.15892282000000002</v>
      </c>
      <c r="W252" s="142"/>
      <c r="X252" s="106">
        <f>I252*0.16</f>
        <v>0.31784564000000004</v>
      </c>
      <c r="Y252" s="106">
        <f>I252*0.1</f>
        <v>0.19865352500000003</v>
      </c>
      <c r="Z252" s="106">
        <f>I252*0.08</f>
        <v>0.15892282000000002</v>
      </c>
      <c r="AA252" s="106">
        <f>I252*0.11</f>
        <v>0.21851887750000001</v>
      </c>
      <c r="AB252" s="142"/>
      <c r="AC252" s="7">
        <f>I252*0.22</f>
        <v>0.43703775500000003</v>
      </c>
      <c r="AD252" s="7">
        <f>I252*0.3</f>
        <v>0.59596057499999999</v>
      </c>
      <c r="AE252" s="148" t="s">
        <v>93</v>
      </c>
      <c r="AF252" s="7">
        <f>I252*0.245</f>
        <v>0.48670113625000005</v>
      </c>
      <c r="AG252" s="7">
        <f>I252*0.2</f>
        <v>0.39730705000000005</v>
      </c>
      <c r="AH252" s="7">
        <f>I252*0.23</f>
        <v>0.45690310750000007</v>
      </c>
      <c r="AI252" s="142"/>
      <c r="AJ252" s="7">
        <f>I252*0.2</f>
        <v>0.39730705000000005</v>
      </c>
      <c r="AK252" s="142">
        <v>1.5916250000000001</v>
      </c>
      <c r="AL252" s="142">
        <v>1.6852500000000001</v>
      </c>
      <c r="AM252" s="142">
        <v>1.7414250000000002</v>
      </c>
      <c r="AN252" s="142">
        <f>I252*0.12</f>
        <v>0.23838423</v>
      </c>
      <c r="AO252" s="142">
        <f>I252*0.6</f>
        <v>1.19192115</v>
      </c>
      <c r="AP252" s="142">
        <f>I252*0.9</f>
        <v>1.7878817250000003</v>
      </c>
      <c r="AQ252" s="142">
        <f>I252*0.93</f>
        <v>1.8474777825000004</v>
      </c>
      <c r="AR252" s="142">
        <f>I252*0.7</f>
        <v>1.3905746750000001</v>
      </c>
      <c r="AS252" s="142">
        <f>I252*0.35</f>
        <v>0.69528733750000005</v>
      </c>
      <c r="AT252" s="142">
        <v>0</v>
      </c>
      <c r="AU252" s="142">
        <f>I252*0.9</f>
        <v>1.7878817250000003</v>
      </c>
      <c r="AV252" s="142">
        <f>I252*0.18</f>
        <v>0.35757634500000002</v>
      </c>
      <c r="AW252" s="142">
        <f>I252*0.34</f>
        <v>0.67542198500000017</v>
      </c>
      <c r="AX252" s="142">
        <f>I252*0.31</f>
        <v>0.61582592750000009</v>
      </c>
      <c r="AY252" s="142">
        <v>1.6852500000000001</v>
      </c>
      <c r="AZ252" s="142">
        <v>1.6852500000000001</v>
      </c>
      <c r="BB252" s="28">
        <v>0.15892282000000002</v>
      </c>
      <c r="BC252" s="28">
        <v>1.8474777825000004</v>
      </c>
    </row>
    <row r="253" spans="1:55" hidden="1" outlineLevel="1" x14ac:dyDescent="0.2">
      <c r="A253" s="9"/>
      <c r="B253" s="37" t="s">
        <v>275</v>
      </c>
      <c r="C253" s="9"/>
      <c r="D253" s="116"/>
      <c r="E253" s="160">
        <v>1</v>
      </c>
      <c r="F253" s="193"/>
      <c r="G253" s="193"/>
      <c r="H253" s="193"/>
      <c r="I253" s="90">
        <v>5.9596057499999997</v>
      </c>
      <c r="J253" s="98" t="e">
        <f t="shared" si="3"/>
        <v>#N/A</v>
      </c>
      <c r="K253" s="104" t="e">
        <v>#N/A</v>
      </c>
      <c r="L253" s="106">
        <f>I253*0.1</f>
        <v>0.59596057499999999</v>
      </c>
      <c r="M253" s="106">
        <f>I253*0.2</f>
        <v>1.19192115</v>
      </c>
      <c r="N253" s="106">
        <f>I253*0.2</f>
        <v>1.19192115</v>
      </c>
      <c r="O253" s="106">
        <v>1.19192115</v>
      </c>
      <c r="P253" s="106">
        <f>I253*0.12</f>
        <v>0.71515268999999992</v>
      </c>
      <c r="Q253" s="106">
        <f>I253*0.17</f>
        <v>1.0131329775</v>
      </c>
      <c r="R253" s="106">
        <f>I253*0.14</f>
        <v>0.83434480500000008</v>
      </c>
      <c r="S253" s="106">
        <f>I253*0.18</f>
        <v>1.0727290349999998</v>
      </c>
      <c r="T253" s="106">
        <f>I253*0.14</f>
        <v>0.83434480500000008</v>
      </c>
      <c r="U253" s="106">
        <f>I253*0.15</f>
        <v>0.89394086249999993</v>
      </c>
      <c r="V253" s="106">
        <f>I253*0.08</f>
        <v>0.47676846000000001</v>
      </c>
      <c r="W253" s="142"/>
      <c r="X253" s="106">
        <f>I253*0.16</f>
        <v>0.95353692000000001</v>
      </c>
      <c r="Y253" s="106">
        <f>I253*0.1</f>
        <v>0.59596057499999999</v>
      </c>
      <c r="Z253" s="106">
        <f>I253*0.08</f>
        <v>0.47676846000000001</v>
      </c>
      <c r="AA253" s="106">
        <f>I253*0.11</f>
        <v>0.65555663249999996</v>
      </c>
      <c r="AB253" s="142"/>
      <c r="AC253" s="7">
        <f>I253*0.22</f>
        <v>1.3111132649999999</v>
      </c>
      <c r="AD253" s="7">
        <f>I253*0.3</f>
        <v>1.7878817249999999</v>
      </c>
      <c r="AE253" s="148" t="s">
        <v>93</v>
      </c>
      <c r="AF253" s="7">
        <f>I253*0.245</f>
        <v>1.46010340875</v>
      </c>
      <c r="AG253" s="7">
        <f>I253*0.2</f>
        <v>1.19192115</v>
      </c>
      <c r="AH253" s="7">
        <f>I253*0.23</f>
        <v>1.3707093225</v>
      </c>
      <c r="AI253" s="142"/>
      <c r="AJ253" s="7">
        <f>I253*0.2</f>
        <v>1.19192115</v>
      </c>
      <c r="AK253" s="142">
        <v>4.7748749999999989</v>
      </c>
      <c r="AL253" s="142">
        <v>5.0557500000000006</v>
      </c>
      <c r="AM253" s="142">
        <v>5.2242749999999996</v>
      </c>
      <c r="AN253" s="142">
        <f>I253*0.12</f>
        <v>0.71515268999999992</v>
      </c>
      <c r="AO253" s="142">
        <f>I253*0.6</f>
        <v>3.5757634499999997</v>
      </c>
      <c r="AP253" s="142">
        <f>I253*0.9</f>
        <v>5.3636451750000003</v>
      </c>
      <c r="AQ253" s="142">
        <f>I253*0.93</f>
        <v>5.5424333475000003</v>
      </c>
      <c r="AR253" s="142">
        <f>I253*0.7</f>
        <v>4.1717240249999996</v>
      </c>
      <c r="AS253" s="142">
        <f>I253*0.35</f>
        <v>2.0858620124999998</v>
      </c>
      <c r="AT253" s="142">
        <v>0</v>
      </c>
      <c r="AU253" s="142">
        <f>I253*0.9</f>
        <v>5.3636451750000003</v>
      </c>
      <c r="AV253" s="142">
        <f>I253*0.18</f>
        <v>1.0727290349999998</v>
      </c>
      <c r="AW253" s="142">
        <f>I253*0.34</f>
        <v>2.026265955</v>
      </c>
      <c r="AX253" s="142">
        <f>I253*0.31</f>
        <v>1.8474777824999999</v>
      </c>
      <c r="AY253" s="142">
        <v>5.0557500000000006</v>
      </c>
      <c r="AZ253" s="142">
        <v>5.0557500000000006</v>
      </c>
      <c r="BB253" s="28">
        <v>0.47676846000000001</v>
      </c>
      <c r="BC253" s="28">
        <v>5.5424333475000003</v>
      </c>
    </row>
    <row r="254" spans="1:55" hidden="1" outlineLevel="1" x14ac:dyDescent="0.2">
      <c r="A254" s="9"/>
      <c r="B254" s="37" t="s">
        <v>276</v>
      </c>
      <c r="C254" s="9"/>
      <c r="D254" s="116"/>
      <c r="E254" s="160">
        <v>1</v>
      </c>
      <c r="F254" s="193"/>
      <c r="G254" s="193"/>
      <c r="H254" s="193"/>
      <c r="I254" s="90">
        <v>200.19734668000001</v>
      </c>
      <c r="J254" s="98" t="e">
        <f t="shared" si="3"/>
        <v>#N/A</v>
      </c>
      <c r="K254" s="104" t="e">
        <v>#N/A</v>
      </c>
      <c r="L254" s="106">
        <f>I254*0.1</f>
        <v>20.019734668000002</v>
      </c>
      <c r="M254" s="106">
        <f>I254*0.2</f>
        <v>40.039469336000003</v>
      </c>
      <c r="N254" s="106">
        <f>I254*0.2</f>
        <v>40.039469336000003</v>
      </c>
      <c r="O254" s="106">
        <v>40.039469336000003</v>
      </c>
      <c r="P254" s="106">
        <f>I254*0.12</f>
        <v>24.0236816016</v>
      </c>
      <c r="Q254" s="106">
        <f>I254*0.17</f>
        <v>34.033548935600002</v>
      </c>
      <c r="R254" s="106">
        <f>I254*0.14</f>
        <v>28.027628535200005</v>
      </c>
      <c r="S254" s="106">
        <f>I254*0.18</f>
        <v>36.035522402399998</v>
      </c>
      <c r="T254" s="106">
        <f>I254*0.14</f>
        <v>28.027628535200005</v>
      </c>
      <c r="U254" s="106">
        <f>I254*0.15</f>
        <v>30.029602002000001</v>
      </c>
      <c r="V254" s="106">
        <f>I254*0.08</f>
        <v>16.0157877344</v>
      </c>
      <c r="W254" s="142"/>
      <c r="X254" s="106">
        <f>I254*0.16</f>
        <v>32.0315754688</v>
      </c>
      <c r="Y254" s="106">
        <f>I254*0.1</f>
        <v>20.019734668000002</v>
      </c>
      <c r="Z254" s="106">
        <f>I254*0.08</f>
        <v>16.0157877344</v>
      </c>
      <c r="AA254" s="106">
        <f>I254*0.11</f>
        <v>22.021708134800001</v>
      </c>
      <c r="AB254" s="142"/>
      <c r="AC254" s="7">
        <f>I254*0.22</f>
        <v>44.043416269600002</v>
      </c>
      <c r="AD254" s="7">
        <f>I254*0.3</f>
        <v>60.059204004000001</v>
      </c>
      <c r="AE254" s="148" t="s">
        <v>93</v>
      </c>
      <c r="AF254" s="7">
        <f>I254*0.245</f>
        <v>49.048349936600005</v>
      </c>
      <c r="AG254" s="7">
        <f>I254*0.2</f>
        <v>40.039469336000003</v>
      </c>
      <c r="AH254" s="7">
        <f>I254*0.23</f>
        <v>46.045389736400004</v>
      </c>
      <c r="AI254" s="142"/>
      <c r="AJ254" s="7">
        <f>I254*0.2</f>
        <v>40.039469336000003</v>
      </c>
      <c r="AK254" s="142">
        <v>160.39941999999999</v>
      </c>
      <c r="AL254" s="142">
        <v>169.83468000000002</v>
      </c>
      <c r="AM254" s="142">
        <v>175.495836</v>
      </c>
      <c r="AN254" s="142">
        <f>I254*0.12</f>
        <v>24.0236816016</v>
      </c>
      <c r="AO254" s="142">
        <f>I254*0.6</f>
        <v>120.118408008</v>
      </c>
      <c r="AP254" s="142">
        <f>I254*0.9</f>
        <v>180.17761201200003</v>
      </c>
      <c r="AQ254" s="142">
        <f>I254*0.93</f>
        <v>186.18353241240001</v>
      </c>
      <c r="AR254" s="142">
        <f>I254*0.7</f>
        <v>140.138142676</v>
      </c>
      <c r="AS254" s="142">
        <f>I254*0.35</f>
        <v>70.069071338000001</v>
      </c>
      <c r="AT254" s="142">
        <v>0</v>
      </c>
      <c r="AU254" s="142">
        <f>I254*0.9</f>
        <v>180.17761201200003</v>
      </c>
      <c r="AV254" s="142">
        <f>I254*0.18</f>
        <v>36.035522402399998</v>
      </c>
      <c r="AW254" s="142">
        <f>I254*0.34</f>
        <v>68.067097871200005</v>
      </c>
      <c r="AX254" s="142">
        <f>I254*0.31</f>
        <v>62.061177470800004</v>
      </c>
      <c r="AY254" s="142">
        <v>169.83468000000002</v>
      </c>
      <c r="AZ254" s="142">
        <v>169.83468000000002</v>
      </c>
      <c r="BB254" s="28">
        <v>16.0157877344</v>
      </c>
      <c r="BC254" s="28">
        <v>186.18353241240001</v>
      </c>
    </row>
    <row r="255" spans="1:55" hidden="1" outlineLevel="1" x14ac:dyDescent="0.2">
      <c r="A255" s="9"/>
      <c r="B255" s="37" t="s">
        <v>232</v>
      </c>
      <c r="C255" s="9"/>
      <c r="D255" s="116"/>
      <c r="E255" s="160">
        <v>1</v>
      </c>
      <c r="F255" s="193"/>
      <c r="G255" s="193"/>
      <c r="H255" s="193"/>
      <c r="I255" s="90">
        <v>5.1082334999999999</v>
      </c>
      <c r="J255" s="98" t="e">
        <f t="shared" si="3"/>
        <v>#N/A</v>
      </c>
      <c r="K255" s="104" t="e">
        <v>#N/A</v>
      </c>
      <c r="L255" s="106">
        <f>I255*0.1</f>
        <v>0.51082335000000001</v>
      </c>
      <c r="M255" s="106">
        <f>I255*0.2</f>
        <v>1.0216467</v>
      </c>
      <c r="N255" s="106">
        <f>I255*0.2</f>
        <v>1.0216467</v>
      </c>
      <c r="O255" s="106">
        <v>1.0216467</v>
      </c>
      <c r="P255" s="106">
        <f>I255*0.12</f>
        <v>0.61298801999999997</v>
      </c>
      <c r="Q255" s="106">
        <f>I255*0.17</f>
        <v>0.86839969500000003</v>
      </c>
      <c r="R255" s="106">
        <f>I255*0.14</f>
        <v>0.71515269000000004</v>
      </c>
      <c r="S255" s="106">
        <f>I255*0.18</f>
        <v>0.91948202999999995</v>
      </c>
      <c r="T255" s="106">
        <f>I255*0.14</f>
        <v>0.71515269000000004</v>
      </c>
      <c r="U255" s="106">
        <f>I255*0.15</f>
        <v>0.76623502499999996</v>
      </c>
      <c r="V255" s="106">
        <f>I255*0.08</f>
        <v>0.40865868</v>
      </c>
      <c r="W255" s="142"/>
      <c r="X255" s="106">
        <f>I255*0.16</f>
        <v>0.81731735999999999</v>
      </c>
      <c r="Y255" s="106">
        <f>I255*0.1</f>
        <v>0.51082335000000001</v>
      </c>
      <c r="Z255" s="106">
        <f>I255*0.08</f>
        <v>0.40865868</v>
      </c>
      <c r="AA255" s="106">
        <f>I255*0.11</f>
        <v>0.56190568500000004</v>
      </c>
      <c r="AB255" s="142"/>
      <c r="AC255" s="7">
        <f>I255*0.22</f>
        <v>1.1238113700000001</v>
      </c>
      <c r="AD255" s="7">
        <f>I255*0.3</f>
        <v>1.5324700499999999</v>
      </c>
      <c r="AE255" s="148" t="s">
        <v>93</v>
      </c>
      <c r="AF255" s="7">
        <f>I255*0.245</f>
        <v>1.2515172074999998</v>
      </c>
      <c r="AG255" s="7">
        <f>I255*0.2</f>
        <v>1.0216467</v>
      </c>
      <c r="AH255" s="7">
        <f>I255*0.23</f>
        <v>1.1748937050000001</v>
      </c>
      <c r="AI255" s="142"/>
      <c r="AJ255" s="7">
        <f>I255*0.2</f>
        <v>1.0216467</v>
      </c>
      <c r="AK255" s="142">
        <v>4.0927499999999997</v>
      </c>
      <c r="AL255" s="142">
        <v>4.3334999999999999</v>
      </c>
      <c r="AM255" s="142">
        <v>4.4779500000000008</v>
      </c>
      <c r="AN255" s="142">
        <f>I255*0.12</f>
        <v>0.61298801999999997</v>
      </c>
      <c r="AO255" s="142">
        <f>I255*0.6</f>
        <v>3.0649400999999998</v>
      </c>
      <c r="AP255" s="142">
        <f>I255*0.9</f>
        <v>4.59741015</v>
      </c>
      <c r="AQ255" s="142">
        <f>I255*0.93</f>
        <v>4.7506571549999999</v>
      </c>
      <c r="AR255" s="142">
        <f>I255*0.7</f>
        <v>3.5757634499999997</v>
      </c>
      <c r="AS255" s="142">
        <f>I255*0.35</f>
        <v>1.7878817249999999</v>
      </c>
      <c r="AT255" s="142">
        <v>0</v>
      </c>
      <c r="AU255" s="142">
        <f>I255*0.9</f>
        <v>4.59741015</v>
      </c>
      <c r="AV255" s="142">
        <f>I255*0.18</f>
        <v>0.91948202999999995</v>
      </c>
      <c r="AW255" s="142">
        <f>I255*0.34</f>
        <v>1.7367993900000001</v>
      </c>
      <c r="AX255" s="142">
        <f>I255*0.31</f>
        <v>1.583552385</v>
      </c>
      <c r="AY255" s="142">
        <v>4.3334999999999999</v>
      </c>
      <c r="AZ255" s="142">
        <v>4.3334999999999999</v>
      </c>
      <c r="BB255" s="28">
        <v>0.40865868</v>
      </c>
      <c r="BC255" s="28">
        <v>4.7506571549999999</v>
      </c>
    </row>
    <row r="256" spans="1:55" hidden="1" outlineLevel="1" x14ac:dyDescent="0.2">
      <c r="A256" s="9"/>
      <c r="B256" s="37" t="s">
        <v>169</v>
      </c>
      <c r="C256" s="9"/>
      <c r="D256" s="116"/>
      <c r="E256" s="160">
        <v>1</v>
      </c>
      <c r="F256" s="193"/>
      <c r="G256" s="193"/>
      <c r="H256" s="193"/>
      <c r="I256" s="90">
        <v>4.25686125</v>
      </c>
      <c r="J256" s="98" t="e">
        <f t="shared" si="3"/>
        <v>#N/A</v>
      </c>
      <c r="K256" s="104" t="e">
        <v>#N/A</v>
      </c>
      <c r="L256" s="106">
        <f>I256*0.1</f>
        <v>0.42568612500000003</v>
      </c>
      <c r="M256" s="106">
        <f>I256*0.2</f>
        <v>0.85137225000000005</v>
      </c>
      <c r="N256" s="106">
        <f>I256*0.2</f>
        <v>0.85137225000000005</v>
      </c>
      <c r="O256" s="106">
        <v>0.85137225000000005</v>
      </c>
      <c r="P256" s="106">
        <f>I256*0.12</f>
        <v>0.51082335000000001</v>
      </c>
      <c r="Q256" s="106">
        <f>I256*0.17</f>
        <v>0.72366641250000008</v>
      </c>
      <c r="R256" s="106">
        <f>I256*0.14</f>
        <v>0.5959605750000001</v>
      </c>
      <c r="S256" s="106">
        <f>I256*0.18</f>
        <v>0.76623502499999996</v>
      </c>
      <c r="T256" s="106">
        <f>I256*0.14</f>
        <v>0.5959605750000001</v>
      </c>
      <c r="U256" s="106">
        <f>I256*0.15</f>
        <v>0.63852918749999998</v>
      </c>
      <c r="V256" s="106">
        <f>I256*0.08</f>
        <v>0.34054889999999999</v>
      </c>
      <c r="W256" s="142"/>
      <c r="X256" s="106">
        <f>I256*0.16</f>
        <v>0.68109779999999998</v>
      </c>
      <c r="Y256" s="106">
        <f>I256*0.1</f>
        <v>0.42568612500000003</v>
      </c>
      <c r="Z256" s="106">
        <f>I256*0.08</f>
        <v>0.34054889999999999</v>
      </c>
      <c r="AA256" s="106">
        <f>I256*0.11</f>
        <v>0.46825473750000002</v>
      </c>
      <c r="AB256" s="142"/>
      <c r="AC256" s="7">
        <f>I256*0.22</f>
        <v>0.93650947500000004</v>
      </c>
      <c r="AD256" s="7">
        <f>I256*0.3</f>
        <v>1.277058375</v>
      </c>
      <c r="AE256" s="148" t="s">
        <v>93</v>
      </c>
      <c r="AF256" s="7">
        <f>I256*0.245</f>
        <v>1.0429310062499999</v>
      </c>
      <c r="AG256" s="7">
        <f>I256*0.2</f>
        <v>0.85137225000000005</v>
      </c>
      <c r="AH256" s="7">
        <f>I256*0.23</f>
        <v>0.97907808750000003</v>
      </c>
      <c r="AI256" s="142"/>
      <c r="AJ256" s="7">
        <f>I256*0.2</f>
        <v>0.85137225000000005</v>
      </c>
      <c r="AK256" s="142">
        <v>3.410625</v>
      </c>
      <c r="AL256" s="142">
        <v>3.6112500000000005</v>
      </c>
      <c r="AM256" s="142">
        <v>3.7316250000000006</v>
      </c>
      <c r="AN256" s="142">
        <f>I256*0.12</f>
        <v>0.51082335000000001</v>
      </c>
      <c r="AO256" s="142">
        <f>I256*0.6</f>
        <v>2.5541167499999999</v>
      </c>
      <c r="AP256" s="142">
        <f>I256*0.9</f>
        <v>3.8311751250000001</v>
      </c>
      <c r="AQ256" s="142">
        <f>I256*0.93</f>
        <v>3.9588809625000003</v>
      </c>
      <c r="AR256" s="142">
        <f>I256*0.7</f>
        <v>2.9798028749999999</v>
      </c>
      <c r="AS256" s="142">
        <f>I256*0.35</f>
        <v>1.4899014374999999</v>
      </c>
      <c r="AT256" s="142">
        <v>0</v>
      </c>
      <c r="AU256" s="142">
        <f>I256*0.9</f>
        <v>3.8311751250000001</v>
      </c>
      <c r="AV256" s="142">
        <f>I256*0.18</f>
        <v>0.76623502499999996</v>
      </c>
      <c r="AW256" s="142">
        <f>I256*0.34</f>
        <v>1.4473328250000002</v>
      </c>
      <c r="AX256" s="142">
        <f>I256*0.31</f>
        <v>1.3196269875</v>
      </c>
      <c r="AY256" s="142">
        <v>3.6112500000000005</v>
      </c>
      <c r="AZ256" s="142">
        <v>3.6112500000000005</v>
      </c>
      <c r="BB256" s="28">
        <v>0.34054889999999999</v>
      </c>
      <c r="BC256" s="28">
        <v>3.9588809625000003</v>
      </c>
    </row>
    <row r="257" spans="1:55" hidden="1" outlineLevel="1" x14ac:dyDescent="0.2">
      <c r="A257" s="9"/>
      <c r="B257" s="37" t="s">
        <v>170</v>
      </c>
      <c r="C257" s="9"/>
      <c r="D257" s="116"/>
      <c r="E257" s="160">
        <v>2</v>
      </c>
      <c r="F257" s="193"/>
      <c r="G257" s="193"/>
      <c r="H257" s="193"/>
      <c r="I257" s="90">
        <v>82.957712040000004</v>
      </c>
      <c r="J257" s="98" t="e">
        <f t="shared" si="3"/>
        <v>#N/A</v>
      </c>
      <c r="K257" s="104" t="e">
        <v>#N/A</v>
      </c>
      <c r="L257" s="106">
        <f>I257*0.1</f>
        <v>8.2957712040000011</v>
      </c>
      <c r="M257" s="106">
        <f>I257*0.2</f>
        <v>16.591542408000002</v>
      </c>
      <c r="N257" s="106">
        <f>I257*0.2</f>
        <v>16.591542408000002</v>
      </c>
      <c r="O257" s="106">
        <v>16.591542408000002</v>
      </c>
      <c r="P257" s="106">
        <f>I257*0.12</f>
        <v>9.9549254448000006</v>
      </c>
      <c r="Q257" s="106">
        <f>I257*0.17</f>
        <v>14.102811046800001</v>
      </c>
      <c r="R257" s="106">
        <f>I257*0.14</f>
        <v>11.614079685600002</v>
      </c>
      <c r="S257" s="106">
        <f>I257*0.18</f>
        <v>14.932388167200001</v>
      </c>
      <c r="T257" s="106">
        <f>I257*0.14</f>
        <v>11.614079685600002</v>
      </c>
      <c r="U257" s="106">
        <f>I257*0.15</f>
        <v>12.443656806</v>
      </c>
      <c r="V257" s="106">
        <f>I257*0.08</f>
        <v>6.6366169632000007</v>
      </c>
      <c r="W257" s="142"/>
      <c r="X257" s="106">
        <f>I257*0.16</f>
        <v>13.273233926400001</v>
      </c>
      <c r="Y257" s="106">
        <f>I257*0.1</f>
        <v>8.2957712040000011</v>
      </c>
      <c r="Z257" s="106">
        <f>I257*0.08</f>
        <v>6.6366169632000007</v>
      </c>
      <c r="AA257" s="106">
        <f>I257*0.11</f>
        <v>9.1253483244000009</v>
      </c>
      <c r="AB257" s="142"/>
      <c r="AC257" s="7">
        <f>I257*0.22</f>
        <v>18.250696648800002</v>
      </c>
      <c r="AD257" s="7">
        <f>I257*0.3</f>
        <v>24.887313612</v>
      </c>
      <c r="AE257" s="148" t="s">
        <v>93</v>
      </c>
      <c r="AF257" s="7">
        <f>I257*0.245</f>
        <v>20.324639449799999</v>
      </c>
      <c r="AG257" s="7">
        <f>I257*0.2</f>
        <v>16.591542408000002</v>
      </c>
      <c r="AH257" s="7">
        <f>I257*0.23</f>
        <v>19.080273769200002</v>
      </c>
      <c r="AI257" s="142"/>
      <c r="AJ257" s="7">
        <f>I257*0.2</f>
        <v>16.591542408000002</v>
      </c>
      <c r="AK257" s="142">
        <v>66.466259999999991</v>
      </c>
      <c r="AL257" s="142">
        <v>70.376040000000003</v>
      </c>
      <c r="AM257" s="142">
        <v>72.721907999999999</v>
      </c>
      <c r="AN257" s="142">
        <f>I257*0.12</f>
        <v>9.9549254448000006</v>
      </c>
      <c r="AO257" s="142">
        <f>I257*0.6</f>
        <v>49.774627224</v>
      </c>
      <c r="AP257" s="142">
        <f>I257*0.9</f>
        <v>74.661940835999999</v>
      </c>
      <c r="AQ257" s="142">
        <f>I257*0.93</f>
        <v>77.150672197200009</v>
      </c>
      <c r="AR257" s="142">
        <f>I257*0.7</f>
        <v>58.070398427999997</v>
      </c>
      <c r="AS257" s="142">
        <f>I257*0.35</f>
        <v>29.035199213999999</v>
      </c>
      <c r="AT257" s="142">
        <v>0</v>
      </c>
      <c r="AU257" s="142">
        <f>I257*0.9</f>
        <v>74.661940835999999</v>
      </c>
      <c r="AV257" s="142">
        <f>I257*0.18</f>
        <v>14.932388167200001</v>
      </c>
      <c r="AW257" s="142">
        <f>I257*0.34</f>
        <v>28.205622093600002</v>
      </c>
      <c r="AX257" s="142">
        <f>I257*0.31</f>
        <v>25.7168907324</v>
      </c>
      <c r="AY257" s="142">
        <v>70.376040000000003</v>
      </c>
      <c r="AZ257" s="142">
        <v>70.376040000000003</v>
      </c>
      <c r="BB257" s="28">
        <v>6.6366169632000007</v>
      </c>
      <c r="BC257" s="28">
        <v>77.150672197200009</v>
      </c>
    </row>
    <row r="258" spans="1:55" hidden="1" outlineLevel="1" x14ac:dyDescent="0.2">
      <c r="A258" s="9"/>
      <c r="B258" s="37" t="s">
        <v>115</v>
      </c>
      <c r="C258" s="9"/>
      <c r="D258" s="116"/>
      <c r="E258" s="160">
        <v>1</v>
      </c>
      <c r="F258" s="193"/>
      <c r="G258" s="193"/>
      <c r="H258" s="193"/>
      <c r="I258" s="90">
        <v>4.25686125</v>
      </c>
      <c r="J258" s="98" t="e">
        <f t="shared" si="3"/>
        <v>#N/A</v>
      </c>
      <c r="K258" s="104" t="e">
        <v>#N/A</v>
      </c>
      <c r="L258" s="106">
        <f>I258*0.1</f>
        <v>0.42568612500000003</v>
      </c>
      <c r="M258" s="106">
        <f>I258*0.2</f>
        <v>0.85137225000000005</v>
      </c>
      <c r="N258" s="106">
        <f>I258*0.2</f>
        <v>0.85137225000000005</v>
      </c>
      <c r="O258" s="106">
        <v>0.85137225000000005</v>
      </c>
      <c r="P258" s="106">
        <f>I258*0.12</f>
        <v>0.51082335000000001</v>
      </c>
      <c r="Q258" s="106">
        <f>I258*0.17</f>
        <v>0.72366641250000008</v>
      </c>
      <c r="R258" s="106">
        <f>I258*0.14</f>
        <v>0.5959605750000001</v>
      </c>
      <c r="S258" s="106">
        <f>I258*0.18</f>
        <v>0.76623502499999996</v>
      </c>
      <c r="T258" s="106">
        <f>I258*0.14</f>
        <v>0.5959605750000001</v>
      </c>
      <c r="U258" s="106">
        <f>I258*0.15</f>
        <v>0.63852918749999998</v>
      </c>
      <c r="V258" s="106">
        <f>I258*0.08</f>
        <v>0.34054889999999999</v>
      </c>
      <c r="W258" s="142"/>
      <c r="X258" s="106">
        <f>I258*0.16</f>
        <v>0.68109779999999998</v>
      </c>
      <c r="Y258" s="106">
        <f>I258*0.1</f>
        <v>0.42568612500000003</v>
      </c>
      <c r="Z258" s="106">
        <f>I258*0.08</f>
        <v>0.34054889999999999</v>
      </c>
      <c r="AA258" s="106">
        <f>I258*0.11</f>
        <v>0.46825473750000002</v>
      </c>
      <c r="AB258" s="142"/>
      <c r="AC258" s="7">
        <f>I258*0.22</f>
        <v>0.93650947500000004</v>
      </c>
      <c r="AD258" s="7">
        <f>I258*0.3</f>
        <v>1.277058375</v>
      </c>
      <c r="AE258" s="148" t="s">
        <v>93</v>
      </c>
      <c r="AF258" s="7">
        <f>I258*0.245</f>
        <v>1.0429310062499999</v>
      </c>
      <c r="AG258" s="7">
        <f>I258*0.2</f>
        <v>0.85137225000000005</v>
      </c>
      <c r="AH258" s="7">
        <f>I258*0.23</f>
        <v>0.97907808750000003</v>
      </c>
      <c r="AI258" s="142"/>
      <c r="AJ258" s="7">
        <f>I258*0.2</f>
        <v>0.85137225000000005</v>
      </c>
      <c r="AK258" s="142">
        <v>3.410625</v>
      </c>
      <c r="AL258" s="142">
        <v>3.6112500000000005</v>
      </c>
      <c r="AM258" s="142">
        <v>3.7316250000000006</v>
      </c>
      <c r="AN258" s="142">
        <f>I258*0.12</f>
        <v>0.51082335000000001</v>
      </c>
      <c r="AO258" s="142">
        <f>I258*0.6</f>
        <v>2.5541167499999999</v>
      </c>
      <c r="AP258" s="142">
        <f>I258*0.9</f>
        <v>3.8311751250000001</v>
      </c>
      <c r="AQ258" s="142">
        <f>I258*0.93</f>
        <v>3.9588809625000003</v>
      </c>
      <c r="AR258" s="142">
        <f>I258*0.7</f>
        <v>2.9798028749999999</v>
      </c>
      <c r="AS258" s="142">
        <f>I258*0.35</f>
        <v>1.4899014374999999</v>
      </c>
      <c r="AT258" s="142">
        <v>0</v>
      </c>
      <c r="AU258" s="142">
        <f>I258*0.9</f>
        <v>3.8311751250000001</v>
      </c>
      <c r="AV258" s="142">
        <f>I258*0.18</f>
        <v>0.76623502499999996</v>
      </c>
      <c r="AW258" s="142">
        <f>I258*0.34</f>
        <v>1.4473328250000002</v>
      </c>
      <c r="AX258" s="142">
        <f>I258*0.31</f>
        <v>1.3196269875</v>
      </c>
      <c r="AY258" s="142">
        <v>3.6112500000000005</v>
      </c>
      <c r="AZ258" s="142">
        <v>3.6112500000000005</v>
      </c>
      <c r="BB258" s="28">
        <v>0.34054889999999999</v>
      </c>
      <c r="BC258" s="28">
        <v>3.9588809625000003</v>
      </c>
    </row>
    <row r="259" spans="1:55" hidden="1" outlineLevel="1" x14ac:dyDescent="0.2">
      <c r="A259" s="9"/>
      <c r="B259" s="37" t="s">
        <v>173</v>
      </c>
      <c r="C259" s="9"/>
      <c r="D259" s="116"/>
      <c r="E259" s="160">
        <v>1</v>
      </c>
      <c r="F259" s="193"/>
      <c r="G259" s="193"/>
      <c r="H259" s="193"/>
      <c r="I259" s="90">
        <v>5.6758150000000001</v>
      </c>
      <c r="J259" s="98" t="e">
        <f t="shared" si="3"/>
        <v>#N/A</v>
      </c>
      <c r="K259" s="104" t="e">
        <v>#N/A</v>
      </c>
      <c r="L259" s="106">
        <f>I259*0.1</f>
        <v>0.56758150000000007</v>
      </c>
      <c r="M259" s="106">
        <f>I259*0.2</f>
        <v>1.1351630000000001</v>
      </c>
      <c r="N259" s="106">
        <f>I259*0.2</f>
        <v>1.1351630000000001</v>
      </c>
      <c r="O259" s="106">
        <v>1.1351630000000001</v>
      </c>
      <c r="P259" s="106">
        <f>I259*0.12</f>
        <v>0.68109779999999998</v>
      </c>
      <c r="Q259" s="106">
        <f>I259*0.17</f>
        <v>0.96488855000000007</v>
      </c>
      <c r="R259" s="106">
        <f>I259*0.14</f>
        <v>0.7946141000000001</v>
      </c>
      <c r="S259" s="106">
        <f>I259*0.18</f>
        <v>1.0216467</v>
      </c>
      <c r="T259" s="106">
        <f>I259*0.14</f>
        <v>0.7946141000000001</v>
      </c>
      <c r="U259" s="106">
        <f>I259*0.15</f>
        <v>0.85137224999999994</v>
      </c>
      <c r="V259" s="106">
        <f>I259*0.08</f>
        <v>0.4540652</v>
      </c>
      <c r="W259" s="142"/>
      <c r="X259" s="106">
        <f>I259*0.16</f>
        <v>0.9081304</v>
      </c>
      <c r="Y259" s="106">
        <f>I259*0.1</f>
        <v>0.56758150000000007</v>
      </c>
      <c r="Z259" s="106">
        <f>I259*0.08</f>
        <v>0.4540652</v>
      </c>
      <c r="AA259" s="106">
        <f>I259*0.11</f>
        <v>0.62433965000000002</v>
      </c>
      <c r="AB259" s="142"/>
      <c r="AC259" s="7">
        <f>I259*0.22</f>
        <v>1.2486793</v>
      </c>
      <c r="AD259" s="7">
        <f>I259*0.3</f>
        <v>1.7027444999999999</v>
      </c>
      <c r="AE259" s="148" t="s">
        <v>93</v>
      </c>
      <c r="AF259" s="7">
        <f>I259*0.245</f>
        <v>1.3905746750000001</v>
      </c>
      <c r="AG259" s="7">
        <f>I259*0.2</f>
        <v>1.1351630000000001</v>
      </c>
      <c r="AH259" s="7">
        <f>I259*0.23</f>
        <v>1.3054374500000001</v>
      </c>
      <c r="AI259" s="142"/>
      <c r="AJ259" s="7">
        <f>I259*0.2</f>
        <v>1.1351630000000001</v>
      </c>
      <c r="AK259" s="142">
        <v>4.5475000000000003</v>
      </c>
      <c r="AL259" s="142">
        <v>4.8150000000000004</v>
      </c>
      <c r="AM259" s="142">
        <v>4.9755000000000003</v>
      </c>
      <c r="AN259" s="142">
        <f>I259*0.12</f>
        <v>0.68109779999999998</v>
      </c>
      <c r="AO259" s="142">
        <f>I259*0.6</f>
        <v>3.4054889999999998</v>
      </c>
      <c r="AP259" s="142">
        <f>I259*0.9</f>
        <v>5.1082334999999999</v>
      </c>
      <c r="AQ259" s="142">
        <f>I259*0.93</f>
        <v>5.2785079500000007</v>
      </c>
      <c r="AR259" s="142">
        <f>I259*0.7</f>
        <v>3.9730704999999999</v>
      </c>
      <c r="AS259" s="142">
        <f>I259*0.35</f>
        <v>1.98653525</v>
      </c>
      <c r="AT259" s="142">
        <v>0</v>
      </c>
      <c r="AU259" s="142">
        <f>I259*0.9</f>
        <v>5.1082334999999999</v>
      </c>
      <c r="AV259" s="142">
        <f>I259*0.18</f>
        <v>1.0216467</v>
      </c>
      <c r="AW259" s="142">
        <f>I259*0.34</f>
        <v>1.9297771000000001</v>
      </c>
      <c r="AX259" s="142">
        <f>I259*0.31</f>
        <v>1.7595026499999999</v>
      </c>
      <c r="AY259" s="142">
        <v>4.8150000000000004</v>
      </c>
      <c r="AZ259" s="142">
        <v>4.8150000000000004</v>
      </c>
      <c r="BB259" s="28">
        <v>0.4540652</v>
      </c>
      <c r="BC259" s="28">
        <v>5.2785079500000007</v>
      </c>
    </row>
    <row r="260" spans="1:55" hidden="1" outlineLevel="1" x14ac:dyDescent="0.2">
      <c r="A260" s="9"/>
      <c r="B260" s="37" t="s">
        <v>119</v>
      </c>
      <c r="C260" s="9"/>
      <c r="D260" s="116"/>
      <c r="E260" s="160">
        <v>1</v>
      </c>
      <c r="F260" s="193"/>
      <c r="G260" s="193"/>
      <c r="H260" s="193"/>
      <c r="I260" s="90">
        <v>19.013980250000003</v>
      </c>
      <c r="J260" s="98" t="e">
        <f t="shared" si="3"/>
        <v>#N/A</v>
      </c>
      <c r="K260" s="104" t="e">
        <v>#N/A</v>
      </c>
      <c r="L260" s="106">
        <f>I260*0.1</f>
        <v>1.9013980250000004</v>
      </c>
      <c r="M260" s="106">
        <f>I260*0.2</f>
        <v>3.8027960500000009</v>
      </c>
      <c r="N260" s="106">
        <f>I260*0.2</f>
        <v>3.8027960500000009</v>
      </c>
      <c r="O260" s="106">
        <v>3.8027960500000009</v>
      </c>
      <c r="P260" s="106">
        <f>I260*0.12</f>
        <v>2.2816776300000003</v>
      </c>
      <c r="Q260" s="106">
        <f>I260*0.17</f>
        <v>3.2323766425000007</v>
      </c>
      <c r="R260" s="106">
        <f>I260*0.14</f>
        <v>2.6619572350000005</v>
      </c>
      <c r="S260" s="106">
        <f>I260*0.18</f>
        <v>3.4225164450000003</v>
      </c>
      <c r="T260" s="106">
        <f>I260*0.14</f>
        <v>2.6619572350000005</v>
      </c>
      <c r="U260" s="106">
        <f>I260*0.15</f>
        <v>2.8520970375000005</v>
      </c>
      <c r="V260" s="106">
        <f>I260*0.08</f>
        <v>1.5211184200000003</v>
      </c>
      <c r="W260" s="142"/>
      <c r="X260" s="106">
        <f>I260*0.16</f>
        <v>3.0422368400000006</v>
      </c>
      <c r="Y260" s="106">
        <f>I260*0.1</f>
        <v>1.9013980250000004</v>
      </c>
      <c r="Z260" s="106">
        <f>I260*0.08</f>
        <v>1.5211184200000003</v>
      </c>
      <c r="AA260" s="106">
        <f>I260*0.11</f>
        <v>2.0915378275000003</v>
      </c>
      <c r="AB260" s="142"/>
      <c r="AC260" s="7">
        <f>I260*0.22</f>
        <v>4.1830756550000006</v>
      </c>
      <c r="AD260" s="7">
        <f>I260*0.3</f>
        <v>5.7041940750000011</v>
      </c>
      <c r="AE260" s="148" t="s">
        <v>93</v>
      </c>
      <c r="AF260" s="7">
        <f>I260*0.245</f>
        <v>4.6584251612500003</v>
      </c>
      <c r="AG260" s="7">
        <f>I260*0.2</f>
        <v>3.8027960500000009</v>
      </c>
      <c r="AH260" s="7">
        <f>I260*0.23</f>
        <v>4.3732154575000006</v>
      </c>
      <c r="AI260" s="142"/>
      <c r="AJ260" s="7">
        <f>I260*0.2</f>
        <v>3.8027960500000009</v>
      </c>
      <c r="AK260" s="142">
        <v>15.234125000000001</v>
      </c>
      <c r="AL260" s="142">
        <v>16.130250000000004</v>
      </c>
      <c r="AM260" s="142">
        <v>16.667925</v>
      </c>
      <c r="AN260" s="142">
        <f>I260*0.12</f>
        <v>2.2816776300000003</v>
      </c>
      <c r="AO260" s="142">
        <f>I260*0.6</f>
        <v>11.408388150000002</v>
      </c>
      <c r="AP260" s="142">
        <f>I260*0.9</f>
        <v>17.112582225000004</v>
      </c>
      <c r="AQ260" s="142">
        <f>I260*0.93</f>
        <v>17.683001632500005</v>
      </c>
      <c r="AR260" s="142">
        <f>I260*0.7</f>
        <v>13.309786175000001</v>
      </c>
      <c r="AS260" s="142">
        <f>I260*0.35</f>
        <v>6.6548930875000005</v>
      </c>
      <c r="AT260" s="142">
        <v>0</v>
      </c>
      <c r="AU260" s="142">
        <f>I260*0.9</f>
        <v>17.112582225000004</v>
      </c>
      <c r="AV260" s="142">
        <f>I260*0.18</f>
        <v>3.4225164450000003</v>
      </c>
      <c r="AW260" s="142">
        <f>I260*0.34</f>
        <v>6.4647532850000013</v>
      </c>
      <c r="AX260" s="142">
        <f>I260*0.31</f>
        <v>5.8943338775000012</v>
      </c>
      <c r="AY260" s="142">
        <v>16.130250000000004</v>
      </c>
      <c r="AZ260" s="142">
        <v>16.130250000000004</v>
      </c>
      <c r="BB260" s="28">
        <v>1.5211184200000003</v>
      </c>
      <c r="BC260" s="28">
        <v>17.683001632500005</v>
      </c>
    </row>
    <row r="261" spans="1:55" hidden="1" outlineLevel="1" x14ac:dyDescent="0.2">
      <c r="A261" s="9"/>
      <c r="B261" s="37" t="s">
        <v>113</v>
      </c>
      <c r="C261" s="9"/>
      <c r="D261" s="116"/>
      <c r="E261" s="160">
        <v>1</v>
      </c>
      <c r="F261" s="193"/>
      <c r="G261" s="193"/>
      <c r="H261" s="193"/>
      <c r="I261" s="90">
        <v>7.6623502499999994</v>
      </c>
      <c r="J261" s="98" t="e">
        <f t="shared" si="3"/>
        <v>#N/A</v>
      </c>
      <c r="K261" s="104" t="e">
        <v>#N/A</v>
      </c>
      <c r="L261" s="106">
        <f>I261*0.1</f>
        <v>0.76623502499999996</v>
      </c>
      <c r="M261" s="106">
        <f>I261*0.2</f>
        <v>1.5324700499999999</v>
      </c>
      <c r="N261" s="106">
        <f>I261*0.2</f>
        <v>1.5324700499999999</v>
      </c>
      <c r="O261" s="106">
        <v>1.5324700499999999</v>
      </c>
      <c r="P261" s="106">
        <f>I261*0.12</f>
        <v>0.91948202999999984</v>
      </c>
      <c r="Q261" s="106">
        <f>I261*0.17</f>
        <v>1.3025995425000001</v>
      </c>
      <c r="R261" s="106">
        <f>I261*0.14</f>
        <v>1.0727290350000001</v>
      </c>
      <c r="S261" s="106">
        <f>I261*0.18</f>
        <v>1.3792230449999998</v>
      </c>
      <c r="T261" s="106">
        <f>I261*0.14</f>
        <v>1.0727290350000001</v>
      </c>
      <c r="U261" s="106">
        <f>I261*0.15</f>
        <v>1.1493525374999998</v>
      </c>
      <c r="V261" s="106">
        <f>I261*0.08</f>
        <v>0.61298801999999997</v>
      </c>
      <c r="W261" s="142"/>
      <c r="X261" s="106">
        <f>I261*0.16</f>
        <v>1.2259760399999999</v>
      </c>
      <c r="Y261" s="106">
        <f>I261*0.1</f>
        <v>0.76623502499999996</v>
      </c>
      <c r="Z261" s="106">
        <f>I261*0.08</f>
        <v>0.61298801999999997</v>
      </c>
      <c r="AA261" s="106">
        <f>I261*0.11</f>
        <v>0.8428585274999999</v>
      </c>
      <c r="AB261" s="142"/>
      <c r="AC261" s="7">
        <f>I261*0.22</f>
        <v>1.6857170549999998</v>
      </c>
      <c r="AD261" s="7">
        <f>I261*0.3</f>
        <v>2.2987050749999995</v>
      </c>
      <c r="AE261" s="148" t="s">
        <v>93</v>
      </c>
      <c r="AF261" s="7">
        <f>I261*0.245</f>
        <v>1.8772758112499999</v>
      </c>
      <c r="AG261" s="7">
        <f>I261*0.2</f>
        <v>1.5324700499999999</v>
      </c>
      <c r="AH261" s="7">
        <f>I261*0.23</f>
        <v>1.7623405575</v>
      </c>
      <c r="AI261" s="142"/>
      <c r="AJ261" s="7">
        <f>I261*0.2</f>
        <v>1.5324700499999999</v>
      </c>
      <c r="AK261" s="142">
        <v>6.1391249999999991</v>
      </c>
      <c r="AL261" s="142">
        <v>6.5002500000000003</v>
      </c>
      <c r="AM261" s="142">
        <v>6.7169250000000007</v>
      </c>
      <c r="AN261" s="142">
        <f>I261*0.12</f>
        <v>0.91948202999999984</v>
      </c>
      <c r="AO261" s="142">
        <f>I261*0.6</f>
        <v>4.5974101499999991</v>
      </c>
      <c r="AP261" s="142">
        <f>I261*0.9</f>
        <v>6.896115225</v>
      </c>
      <c r="AQ261" s="142">
        <f>I261*0.93</f>
        <v>7.1259857325000002</v>
      </c>
      <c r="AR261" s="142">
        <f>I261*0.7</f>
        <v>5.3636451749999994</v>
      </c>
      <c r="AS261" s="142">
        <f>I261*0.35</f>
        <v>2.6818225874999997</v>
      </c>
      <c r="AT261" s="142">
        <v>0</v>
      </c>
      <c r="AU261" s="142">
        <f>I261*0.9</f>
        <v>6.896115225</v>
      </c>
      <c r="AV261" s="142">
        <f>I261*0.18</f>
        <v>1.3792230449999998</v>
      </c>
      <c r="AW261" s="142">
        <f>I261*0.34</f>
        <v>2.6051990850000002</v>
      </c>
      <c r="AX261" s="142">
        <f>I261*0.31</f>
        <v>2.3753285774999999</v>
      </c>
      <c r="AY261" s="142">
        <v>6.5002500000000003</v>
      </c>
      <c r="AZ261" s="142">
        <v>6.5002500000000003</v>
      </c>
      <c r="BB261" s="28">
        <v>0.61298801999999997</v>
      </c>
      <c r="BC261" s="28">
        <v>7.1259857325000002</v>
      </c>
    </row>
    <row r="262" spans="1:55" hidden="1" outlineLevel="1" x14ac:dyDescent="0.2">
      <c r="A262" s="9"/>
      <c r="B262" s="37" t="s">
        <v>178</v>
      </c>
      <c r="C262" s="9"/>
      <c r="D262" s="116"/>
      <c r="E262" s="160">
        <v>1</v>
      </c>
      <c r="F262" s="193"/>
      <c r="G262" s="193"/>
      <c r="H262" s="193"/>
      <c r="I262" s="90">
        <v>12.203002249999999</v>
      </c>
      <c r="J262" s="98" t="e">
        <f t="shared" si="3"/>
        <v>#N/A</v>
      </c>
      <c r="K262" s="104" t="e">
        <v>#N/A</v>
      </c>
      <c r="L262" s="106">
        <f>I262*0.1</f>
        <v>1.2203002249999999</v>
      </c>
      <c r="M262" s="106">
        <f>I262*0.2</f>
        <v>2.4406004499999998</v>
      </c>
      <c r="N262" s="106">
        <f>I262*0.2</f>
        <v>2.4406004499999998</v>
      </c>
      <c r="O262" s="106">
        <v>2.4406004499999998</v>
      </c>
      <c r="P262" s="106">
        <f>I262*0.12</f>
        <v>1.4643602699999998</v>
      </c>
      <c r="Q262" s="106">
        <f>I262*0.17</f>
        <v>2.0745103825000002</v>
      </c>
      <c r="R262" s="106">
        <f>I262*0.14</f>
        <v>1.7084203150000001</v>
      </c>
      <c r="S262" s="106">
        <f>I262*0.18</f>
        <v>2.1965404049999999</v>
      </c>
      <c r="T262" s="106">
        <f>I262*0.14</f>
        <v>1.7084203150000001</v>
      </c>
      <c r="U262" s="106">
        <f>I262*0.15</f>
        <v>1.8304503374999999</v>
      </c>
      <c r="V262" s="106">
        <f>I262*0.08</f>
        <v>0.9762401799999999</v>
      </c>
      <c r="W262" s="142"/>
      <c r="X262" s="106">
        <f>I262*0.16</f>
        <v>1.9524803599999998</v>
      </c>
      <c r="Y262" s="106">
        <f>I262*0.1</f>
        <v>1.2203002249999999</v>
      </c>
      <c r="Z262" s="106">
        <f>I262*0.08</f>
        <v>0.9762401799999999</v>
      </c>
      <c r="AA262" s="106">
        <f>I262*0.11</f>
        <v>1.3423302474999999</v>
      </c>
      <c r="AB262" s="142"/>
      <c r="AC262" s="7">
        <f>I262*0.22</f>
        <v>2.6846604949999997</v>
      </c>
      <c r="AD262" s="7">
        <f>I262*0.3</f>
        <v>3.6609006749999997</v>
      </c>
      <c r="AE262" s="148" t="s">
        <v>93</v>
      </c>
      <c r="AF262" s="7">
        <f>I262*0.245</f>
        <v>2.9897355512499999</v>
      </c>
      <c r="AG262" s="7">
        <f>I262*0.2</f>
        <v>2.4406004499999998</v>
      </c>
      <c r="AH262" s="7">
        <f>I262*0.23</f>
        <v>2.8066905174999999</v>
      </c>
      <c r="AI262" s="142"/>
      <c r="AJ262" s="7">
        <f>I262*0.2</f>
        <v>2.4406004499999998</v>
      </c>
      <c r="AK262" s="142">
        <v>9.7771249999999998</v>
      </c>
      <c r="AL262" s="142">
        <v>10.35225</v>
      </c>
      <c r="AM262" s="142">
        <v>10.697325000000001</v>
      </c>
      <c r="AN262" s="142">
        <f>I262*0.12</f>
        <v>1.4643602699999998</v>
      </c>
      <c r="AO262" s="142">
        <f>I262*0.6</f>
        <v>7.3218013499999994</v>
      </c>
      <c r="AP262" s="142">
        <f>I262*0.9</f>
        <v>10.982702025</v>
      </c>
      <c r="AQ262" s="142">
        <f>I262*0.93</f>
        <v>11.3487920925</v>
      </c>
      <c r="AR262" s="142">
        <f>I262*0.7</f>
        <v>8.5421015749999984</v>
      </c>
      <c r="AS262" s="142">
        <f>I262*0.35</f>
        <v>4.2710507874999992</v>
      </c>
      <c r="AT262" s="142">
        <v>0</v>
      </c>
      <c r="AU262" s="142">
        <f>I262*0.9</f>
        <v>10.982702025</v>
      </c>
      <c r="AV262" s="142">
        <f>I262*0.18</f>
        <v>2.1965404049999999</v>
      </c>
      <c r="AW262" s="142">
        <f>I262*0.34</f>
        <v>4.1490207650000004</v>
      </c>
      <c r="AX262" s="142">
        <f>I262*0.31</f>
        <v>3.7829306974999999</v>
      </c>
      <c r="AY262" s="142">
        <v>10.35225</v>
      </c>
      <c r="AZ262" s="142">
        <v>10.35225</v>
      </c>
      <c r="BB262" s="28">
        <v>0.9762401799999999</v>
      </c>
      <c r="BC262" s="28">
        <v>11.3487920925</v>
      </c>
    </row>
    <row r="263" spans="1:55" hidden="1" outlineLevel="1" x14ac:dyDescent="0.2">
      <c r="A263" s="9"/>
      <c r="B263" s="37" t="s">
        <v>179</v>
      </c>
      <c r="C263" s="9"/>
      <c r="D263" s="116"/>
      <c r="E263" s="160">
        <v>1</v>
      </c>
      <c r="F263" s="193"/>
      <c r="G263" s="193"/>
      <c r="H263" s="193"/>
      <c r="I263" s="90">
        <v>6.2433965000000002</v>
      </c>
      <c r="J263" s="98" t="e">
        <f t="shared" ref="J263:J326" si="4">K263*110%</f>
        <v>#N/A</v>
      </c>
      <c r="K263" s="104" t="e">
        <v>#N/A</v>
      </c>
      <c r="L263" s="106">
        <f>I263*0.1</f>
        <v>0.62433965000000002</v>
      </c>
      <c r="M263" s="106">
        <f>I263*0.2</f>
        <v>1.2486793</v>
      </c>
      <c r="N263" s="106">
        <f>I263*0.2</f>
        <v>1.2486793</v>
      </c>
      <c r="O263" s="106">
        <v>1.2486793</v>
      </c>
      <c r="P263" s="106">
        <f>I263*0.12</f>
        <v>0.74920757999999998</v>
      </c>
      <c r="Q263" s="106">
        <f>I263*0.17</f>
        <v>1.0613774050000002</v>
      </c>
      <c r="R263" s="106">
        <f>I263*0.14</f>
        <v>0.87407551000000017</v>
      </c>
      <c r="S263" s="106">
        <f>I263*0.18</f>
        <v>1.1238113700000001</v>
      </c>
      <c r="T263" s="106">
        <f>I263*0.14</f>
        <v>0.87407551000000017</v>
      </c>
      <c r="U263" s="106">
        <f>I263*0.15</f>
        <v>0.93650947500000004</v>
      </c>
      <c r="V263" s="106">
        <f>I263*0.08</f>
        <v>0.49947172000000001</v>
      </c>
      <c r="W263" s="142"/>
      <c r="X263" s="106">
        <f>I263*0.16</f>
        <v>0.99894344000000002</v>
      </c>
      <c r="Y263" s="106">
        <f>I263*0.1</f>
        <v>0.62433965000000002</v>
      </c>
      <c r="Z263" s="106">
        <f>I263*0.08</f>
        <v>0.49947172000000001</v>
      </c>
      <c r="AA263" s="106">
        <f>I263*0.11</f>
        <v>0.686773615</v>
      </c>
      <c r="AB263" s="142"/>
      <c r="AC263" s="7">
        <f>I263*0.22</f>
        <v>1.37354723</v>
      </c>
      <c r="AD263" s="7">
        <f>I263*0.3</f>
        <v>1.8730189500000001</v>
      </c>
      <c r="AE263" s="148" t="s">
        <v>93</v>
      </c>
      <c r="AF263" s="7">
        <f>I263*0.245</f>
        <v>1.5296321425000001</v>
      </c>
      <c r="AG263" s="7">
        <f>I263*0.2</f>
        <v>1.2486793</v>
      </c>
      <c r="AH263" s="7">
        <f>I263*0.23</f>
        <v>1.4359811950000001</v>
      </c>
      <c r="AI263" s="142"/>
      <c r="AJ263" s="7">
        <f>I263*0.2</f>
        <v>1.2486793</v>
      </c>
      <c r="AK263" s="142">
        <v>5.0022500000000001</v>
      </c>
      <c r="AL263" s="142">
        <v>5.2965</v>
      </c>
      <c r="AM263" s="142">
        <v>5.4730500000000006</v>
      </c>
      <c r="AN263" s="142">
        <f>I263*0.12</f>
        <v>0.74920757999999998</v>
      </c>
      <c r="AO263" s="142">
        <f>I263*0.6</f>
        <v>3.7460379000000001</v>
      </c>
      <c r="AP263" s="142">
        <f>I263*0.9</f>
        <v>5.6190568500000007</v>
      </c>
      <c r="AQ263" s="142">
        <f>I263*0.93</f>
        <v>5.8063587450000007</v>
      </c>
      <c r="AR263" s="142">
        <f>I263*0.7</f>
        <v>4.3703775499999997</v>
      </c>
      <c r="AS263" s="142">
        <f>I263*0.35</f>
        <v>2.1851887749999999</v>
      </c>
      <c r="AT263" s="142">
        <v>0</v>
      </c>
      <c r="AU263" s="142">
        <f>I263*0.9</f>
        <v>5.6190568500000007</v>
      </c>
      <c r="AV263" s="142">
        <f>I263*0.18</f>
        <v>1.1238113700000001</v>
      </c>
      <c r="AW263" s="142">
        <f>I263*0.34</f>
        <v>2.1227548100000004</v>
      </c>
      <c r="AX263" s="142">
        <f>I263*0.31</f>
        <v>1.9354529150000002</v>
      </c>
      <c r="AY263" s="142">
        <v>5.2965</v>
      </c>
      <c r="AZ263" s="142">
        <v>5.2965</v>
      </c>
      <c r="BB263" s="28">
        <v>0.49947172000000001</v>
      </c>
      <c r="BC263" s="28">
        <v>5.8063587450000007</v>
      </c>
    </row>
    <row r="264" spans="1:55" hidden="1" outlineLevel="1" x14ac:dyDescent="0.2">
      <c r="A264" s="9"/>
      <c r="B264" s="37" t="s">
        <v>194</v>
      </c>
      <c r="C264" s="9"/>
      <c r="D264" s="116"/>
      <c r="E264" s="160">
        <v>1</v>
      </c>
      <c r="F264" s="193"/>
      <c r="G264" s="193"/>
      <c r="H264" s="193"/>
      <c r="I264" s="90">
        <v>16.107962969999999</v>
      </c>
      <c r="J264" s="98" t="e">
        <f t="shared" si="4"/>
        <v>#N/A</v>
      </c>
      <c r="K264" s="104" t="e">
        <v>#N/A</v>
      </c>
      <c r="L264" s="106">
        <f>I264*0.1</f>
        <v>1.610796297</v>
      </c>
      <c r="M264" s="106">
        <f>I264*0.2</f>
        <v>3.2215925940000001</v>
      </c>
      <c r="N264" s="106">
        <f>I264*0.2</f>
        <v>3.2215925940000001</v>
      </c>
      <c r="O264" s="106">
        <v>3.2215925940000001</v>
      </c>
      <c r="P264" s="106">
        <f>I264*0.12</f>
        <v>1.9329555563999998</v>
      </c>
      <c r="Q264" s="106">
        <f>I264*0.17</f>
        <v>2.7383537049000002</v>
      </c>
      <c r="R264" s="106">
        <f>I264*0.14</f>
        <v>2.2551148158000003</v>
      </c>
      <c r="S264" s="106">
        <f>I264*0.18</f>
        <v>2.8994333345999999</v>
      </c>
      <c r="T264" s="106">
        <f>I264*0.14</f>
        <v>2.2551148158000003</v>
      </c>
      <c r="U264" s="106">
        <f>I264*0.15</f>
        <v>2.4161944455</v>
      </c>
      <c r="V264" s="106">
        <f>I264*0.08</f>
        <v>1.2886370376</v>
      </c>
      <c r="W264" s="142"/>
      <c r="X264" s="106">
        <f>I264*0.16</f>
        <v>2.5772740752000001</v>
      </c>
      <c r="Y264" s="106">
        <f>I264*0.1</f>
        <v>1.610796297</v>
      </c>
      <c r="Z264" s="106">
        <f>I264*0.08</f>
        <v>1.2886370376</v>
      </c>
      <c r="AA264" s="106">
        <f>I264*0.11</f>
        <v>1.7718759266999999</v>
      </c>
      <c r="AB264" s="142"/>
      <c r="AC264" s="7">
        <f>I264*0.22</f>
        <v>3.5437518533999999</v>
      </c>
      <c r="AD264" s="7">
        <f>I264*0.3</f>
        <v>4.8323888909999999</v>
      </c>
      <c r="AE264" s="148" t="s">
        <v>93</v>
      </c>
      <c r="AF264" s="7">
        <f>I264*0.245</f>
        <v>3.9464509276499995</v>
      </c>
      <c r="AG264" s="7">
        <f>I264*0.2</f>
        <v>3.2215925940000001</v>
      </c>
      <c r="AH264" s="7">
        <f>I264*0.23</f>
        <v>3.7048314831</v>
      </c>
      <c r="AI264" s="142"/>
      <c r="AJ264" s="7">
        <f>I264*0.2</f>
        <v>3.2215925940000001</v>
      </c>
      <c r="AK264" s="142">
        <v>12.905804999999997</v>
      </c>
      <c r="AL264" s="142">
        <v>13.664969999999997</v>
      </c>
      <c r="AM264" s="142">
        <v>14.120469</v>
      </c>
      <c r="AN264" s="142">
        <f>I264*0.12</f>
        <v>1.9329555563999998</v>
      </c>
      <c r="AO264" s="142">
        <f>I264*0.6</f>
        <v>9.6647777819999998</v>
      </c>
      <c r="AP264" s="142">
        <f>I264*0.9</f>
        <v>14.497166672999999</v>
      </c>
      <c r="AQ264" s="142">
        <f>I264*0.93</f>
        <v>14.9804055621</v>
      </c>
      <c r="AR264" s="142">
        <f>I264*0.7</f>
        <v>11.275574078999998</v>
      </c>
      <c r="AS264" s="142">
        <f>I264*0.35</f>
        <v>5.6377870394999992</v>
      </c>
      <c r="AT264" s="142">
        <v>0</v>
      </c>
      <c r="AU264" s="142">
        <f>I264*0.9</f>
        <v>14.497166672999999</v>
      </c>
      <c r="AV264" s="142">
        <f>I264*0.18</f>
        <v>2.8994333345999999</v>
      </c>
      <c r="AW264" s="142">
        <f>I264*0.34</f>
        <v>5.4767074098000004</v>
      </c>
      <c r="AX264" s="142">
        <f>I264*0.31</f>
        <v>4.9934685206999996</v>
      </c>
      <c r="AY264" s="142">
        <v>13.664969999999997</v>
      </c>
      <c r="AZ264" s="142">
        <v>13.664969999999997</v>
      </c>
      <c r="BB264" s="28">
        <v>1.2886370376</v>
      </c>
      <c r="BC264" s="28">
        <v>14.9804055621</v>
      </c>
    </row>
    <row r="265" spans="1:55" hidden="1" outlineLevel="1" x14ac:dyDescent="0.2">
      <c r="A265" s="9"/>
      <c r="B265" s="37" t="s">
        <v>447</v>
      </c>
      <c r="C265" s="9"/>
      <c r="D265" s="116"/>
      <c r="E265" s="160">
        <v>1</v>
      </c>
      <c r="F265" s="193"/>
      <c r="G265" s="193"/>
      <c r="H265" s="193"/>
      <c r="I265" s="90">
        <v>53.636451749999999</v>
      </c>
      <c r="J265" s="98" t="e">
        <f t="shared" si="4"/>
        <v>#N/A</v>
      </c>
      <c r="K265" s="104" t="e">
        <v>#N/A</v>
      </c>
      <c r="L265" s="106">
        <f>I265*0.1</f>
        <v>5.3636451750000003</v>
      </c>
      <c r="M265" s="106">
        <f>I265*0.2</f>
        <v>10.727290350000001</v>
      </c>
      <c r="N265" s="106">
        <f>I265*0.2</f>
        <v>10.727290350000001</v>
      </c>
      <c r="O265" s="106">
        <v>10.727290350000001</v>
      </c>
      <c r="P265" s="106">
        <f>I265*0.12</f>
        <v>6.4363742099999994</v>
      </c>
      <c r="Q265" s="106">
        <f>I265*0.17</f>
        <v>9.1181967975000013</v>
      </c>
      <c r="R265" s="106">
        <f>I265*0.14</f>
        <v>7.5091032450000004</v>
      </c>
      <c r="S265" s="106">
        <f>I265*0.18</f>
        <v>9.6545613149999987</v>
      </c>
      <c r="T265" s="106">
        <f>I265*0.14</f>
        <v>7.5091032450000004</v>
      </c>
      <c r="U265" s="106">
        <f>I265*0.15</f>
        <v>8.0454677624999995</v>
      </c>
      <c r="V265" s="106">
        <f>I265*0.08</f>
        <v>4.2909161400000002</v>
      </c>
      <c r="W265" s="142"/>
      <c r="X265" s="106">
        <f>I265*0.16</f>
        <v>8.5818322800000004</v>
      </c>
      <c r="Y265" s="106">
        <f>I265*0.1</f>
        <v>5.3636451750000003</v>
      </c>
      <c r="Z265" s="106">
        <f>I265*0.08</f>
        <v>4.2909161400000002</v>
      </c>
      <c r="AA265" s="106">
        <f>I265*0.11</f>
        <v>5.9000096925000003</v>
      </c>
      <c r="AB265" s="142"/>
      <c r="AC265" s="7">
        <f>I265*0.22</f>
        <v>11.800019385000001</v>
      </c>
      <c r="AD265" s="7">
        <f>I265*0.3</f>
        <v>16.090935524999999</v>
      </c>
      <c r="AE265" s="148" t="s">
        <v>93</v>
      </c>
      <c r="AF265" s="7">
        <f>I265*0.245</f>
        <v>13.140930678749999</v>
      </c>
      <c r="AG265" s="7">
        <f>I265*0.2</f>
        <v>10.727290350000001</v>
      </c>
      <c r="AH265" s="7">
        <f>I265*0.23</f>
        <v>12.3363839025</v>
      </c>
      <c r="AI265" s="142"/>
      <c r="AJ265" s="7">
        <f>I265*0.2</f>
        <v>10.727290350000001</v>
      </c>
      <c r="AK265" s="142">
        <v>42.973875000000007</v>
      </c>
      <c r="AL265" s="142">
        <v>45.501750000000001</v>
      </c>
      <c r="AM265" s="142">
        <v>47.018475000000009</v>
      </c>
      <c r="AN265" s="142">
        <f>I265*0.12</f>
        <v>6.4363742099999994</v>
      </c>
      <c r="AO265" s="142">
        <f>I265*0.6</f>
        <v>32.181871049999998</v>
      </c>
      <c r="AP265" s="142">
        <f>I265*0.9</f>
        <v>48.272806574999997</v>
      </c>
      <c r="AQ265" s="142">
        <f>I265*0.93</f>
        <v>49.881900127500003</v>
      </c>
      <c r="AR265" s="142">
        <f>I265*0.7</f>
        <v>37.545516225</v>
      </c>
      <c r="AS265" s="142">
        <f>I265*0.35</f>
        <v>18.7727581125</v>
      </c>
      <c r="AT265" s="142">
        <v>0</v>
      </c>
      <c r="AU265" s="142">
        <f>I265*0.9</f>
        <v>48.272806574999997</v>
      </c>
      <c r="AV265" s="142">
        <f>I265*0.18</f>
        <v>9.6545613149999987</v>
      </c>
      <c r="AW265" s="142">
        <f>I265*0.34</f>
        <v>18.236393595000003</v>
      </c>
      <c r="AX265" s="142">
        <f>I265*0.31</f>
        <v>16.6273000425</v>
      </c>
      <c r="AY265" s="142">
        <v>45.501750000000001</v>
      </c>
      <c r="AZ265" s="142">
        <v>45.501750000000001</v>
      </c>
      <c r="BB265" s="28">
        <v>4.2909161400000002</v>
      </c>
      <c r="BC265" s="28">
        <v>49.881900127500003</v>
      </c>
    </row>
    <row r="266" spans="1:55" hidden="1" outlineLevel="1" x14ac:dyDescent="0.2">
      <c r="A266" s="9"/>
      <c r="B266" s="37" t="s">
        <v>183</v>
      </c>
      <c r="C266" s="9"/>
      <c r="D266" s="116"/>
      <c r="E266" s="160">
        <v>2</v>
      </c>
      <c r="F266" s="193"/>
      <c r="G266" s="193"/>
      <c r="H266" s="193"/>
      <c r="I266" s="90">
        <v>77.758665500000006</v>
      </c>
      <c r="J266" s="98" t="e">
        <f t="shared" si="4"/>
        <v>#N/A</v>
      </c>
      <c r="K266" s="104" t="e">
        <v>#N/A</v>
      </c>
      <c r="L266" s="106">
        <f>I266*0.1</f>
        <v>7.7758665500000008</v>
      </c>
      <c r="M266" s="106">
        <f>I266*0.2</f>
        <v>15.551733100000002</v>
      </c>
      <c r="N266" s="106">
        <f>I266*0.2</f>
        <v>15.551733100000002</v>
      </c>
      <c r="O266" s="106">
        <v>15.551733100000002</v>
      </c>
      <c r="P266" s="106">
        <f>I266*0.12</f>
        <v>9.3310398600000006</v>
      </c>
      <c r="Q266" s="106">
        <f>I266*0.17</f>
        <v>13.218973135000002</v>
      </c>
      <c r="R266" s="106">
        <f>I266*0.14</f>
        <v>10.886213170000001</v>
      </c>
      <c r="S266" s="106">
        <f>I266*0.18</f>
        <v>13.996559790000001</v>
      </c>
      <c r="T266" s="106">
        <f>I266*0.14</f>
        <v>10.886213170000001</v>
      </c>
      <c r="U266" s="106">
        <f>I266*0.15</f>
        <v>11.663799825</v>
      </c>
      <c r="V266" s="106">
        <f>I266*0.08</f>
        <v>6.220693240000001</v>
      </c>
      <c r="W266" s="142"/>
      <c r="X266" s="106">
        <f>I266*0.16</f>
        <v>12.441386480000002</v>
      </c>
      <c r="Y266" s="106">
        <f>I266*0.1</f>
        <v>7.7758665500000008</v>
      </c>
      <c r="Z266" s="106">
        <f>I266*0.08</f>
        <v>6.220693240000001</v>
      </c>
      <c r="AA266" s="106">
        <f>I266*0.11</f>
        <v>8.5534532050000003</v>
      </c>
      <c r="AB266" s="142"/>
      <c r="AC266" s="7">
        <f>I266*0.22</f>
        <v>17.106906410000001</v>
      </c>
      <c r="AD266" s="7">
        <f>I266*0.3</f>
        <v>23.32759965</v>
      </c>
      <c r="AE266" s="148" t="s">
        <v>93</v>
      </c>
      <c r="AF266" s="7">
        <f>I266*0.245</f>
        <v>19.050873047500001</v>
      </c>
      <c r="AG266" s="7">
        <f>I266*0.2</f>
        <v>15.551733100000002</v>
      </c>
      <c r="AH266" s="7">
        <f>I266*0.23</f>
        <v>17.884493065000001</v>
      </c>
      <c r="AI266" s="142"/>
      <c r="AJ266" s="7">
        <f>I266*0.2</f>
        <v>15.551733100000002</v>
      </c>
      <c r="AK266" s="142">
        <v>62.300750000000008</v>
      </c>
      <c r="AL266" s="142">
        <v>65.965500000000006</v>
      </c>
      <c r="AM266" s="142">
        <v>68.164350000000013</v>
      </c>
      <c r="AN266" s="142">
        <f>I266*0.12</f>
        <v>9.3310398600000006</v>
      </c>
      <c r="AO266" s="142">
        <f>I266*0.6</f>
        <v>46.6551993</v>
      </c>
      <c r="AP266" s="142">
        <f>I266*0.9</f>
        <v>69.982798950000003</v>
      </c>
      <c r="AQ266" s="142">
        <f>I266*0.93</f>
        <v>72.315558915000011</v>
      </c>
      <c r="AR266" s="142">
        <f>I266*0.7</f>
        <v>54.431065850000003</v>
      </c>
      <c r="AS266" s="142">
        <f>I266*0.35</f>
        <v>27.215532925000002</v>
      </c>
      <c r="AT266" s="142">
        <v>0</v>
      </c>
      <c r="AU266" s="142">
        <f>I266*0.9</f>
        <v>69.982798950000003</v>
      </c>
      <c r="AV266" s="142">
        <f>I266*0.18</f>
        <v>13.996559790000001</v>
      </c>
      <c r="AW266" s="142">
        <f>I266*0.34</f>
        <v>26.437946270000005</v>
      </c>
      <c r="AX266" s="142">
        <f>I266*0.31</f>
        <v>24.105186305</v>
      </c>
      <c r="AY266" s="142">
        <v>65.965500000000006</v>
      </c>
      <c r="AZ266" s="142">
        <v>65.965500000000006</v>
      </c>
      <c r="BB266" s="28">
        <v>6.220693240000001</v>
      </c>
      <c r="BC266" s="28">
        <v>72.315558915000011</v>
      </c>
    </row>
    <row r="267" spans="1:55" hidden="1" outlineLevel="1" x14ac:dyDescent="0.2">
      <c r="A267" s="9"/>
      <c r="B267" s="37" t="s">
        <v>184</v>
      </c>
      <c r="C267" s="9"/>
      <c r="D267" s="116"/>
      <c r="E267" s="160">
        <v>2</v>
      </c>
      <c r="F267" s="193"/>
      <c r="G267" s="193"/>
      <c r="H267" s="193"/>
      <c r="I267" s="90">
        <v>151.18100834000001</v>
      </c>
      <c r="J267" s="98" t="e">
        <f t="shared" si="4"/>
        <v>#N/A</v>
      </c>
      <c r="K267" s="104" t="e">
        <v>#N/A</v>
      </c>
      <c r="L267" s="106">
        <f>I267*0.1</f>
        <v>15.118100834000002</v>
      </c>
      <c r="M267" s="106">
        <f>I267*0.2</f>
        <v>30.236201668000003</v>
      </c>
      <c r="N267" s="106">
        <f>I267*0.2</f>
        <v>30.236201668000003</v>
      </c>
      <c r="O267" s="106">
        <v>30.236201668000003</v>
      </c>
      <c r="P267" s="106">
        <f>I267*0.12</f>
        <v>18.1417210008</v>
      </c>
      <c r="Q267" s="106">
        <f>I267*0.17</f>
        <v>25.700771417800002</v>
      </c>
      <c r="R267" s="106">
        <f>I267*0.14</f>
        <v>21.165341167600001</v>
      </c>
      <c r="S267" s="106">
        <f>I267*0.18</f>
        <v>27.212581501199999</v>
      </c>
      <c r="T267" s="106">
        <f>I267*0.14</f>
        <v>21.165341167600001</v>
      </c>
      <c r="U267" s="106">
        <f>I267*0.15</f>
        <v>22.677151251000002</v>
      </c>
      <c r="V267" s="106">
        <f>I267*0.08</f>
        <v>12.094480667200001</v>
      </c>
      <c r="W267" s="142"/>
      <c r="X267" s="106">
        <f>I267*0.16</f>
        <v>24.188961334400002</v>
      </c>
      <c r="Y267" s="106">
        <f>I267*0.1</f>
        <v>15.118100834000002</v>
      </c>
      <c r="Z267" s="106">
        <f>I267*0.08</f>
        <v>12.094480667200001</v>
      </c>
      <c r="AA267" s="106">
        <f>I267*0.11</f>
        <v>16.6299109174</v>
      </c>
      <c r="AB267" s="142"/>
      <c r="AC267" s="7">
        <f>I267*0.22</f>
        <v>33.2598218348</v>
      </c>
      <c r="AD267" s="7">
        <f>I267*0.3</f>
        <v>45.354302502000003</v>
      </c>
      <c r="AE267" s="148" t="s">
        <v>93</v>
      </c>
      <c r="AF267" s="7">
        <f>I267*0.245</f>
        <v>37.039347043299998</v>
      </c>
      <c r="AG267" s="7">
        <f>I267*0.2</f>
        <v>30.236201668000003</v>
      </c>
      <c r="AH267" s="7">
        <f>I267*0.23</f>
        <v>34.771631918200001</v>
      </c>
      <c r="AI267" s="142"/>
      <c r="AJ267" s="7">
        <f>I267*0.2</f>
        <v>30.236201668000003</v>
      </c>
      <c r="AK267" s="142">
        <v>121.12721000000001</v>
      </c>
      <c r="AL267" s="142">
        <v>128.25234000000003</v>
      </c>
      <c r="AM267" s="142">
        <v>132.52741800000001</v>
      </c>
      <c r="AN267" s="142">
        <f>I267*0.12</f>
        <v>18.1417210008</v>
      </c>
      <c r="AO267" s="142">
        <f>I267*0.6</f>
        <v>90.708605004000006</v>
      </c>
      <c r="AP267" s="142">
        <f>I267*0.9</f>
        <v>136.06290750600002</v>
      </c>
      <c r="AQ267" s="142">
        <f>I267*0.93</f>
        <v>140.59833775620001</v>
      </c>
      <c r="AR267" s="142">
        <f>I267*0.7</f>
        <v>105.826705838</v>
      </c>
      <c r="AS267" s="142">
        <f>I267*0.35</f>
        <v>52.913352918999998</v>
      </c>
      <c r="AT267" s="142">
        <v>0</v>
      </c>
      <c r="AU267" s="142">
        <f>I267*0.9</f>
        <v>136.06290750600002</v>
      </c>
      <c r="AV267" s="142">
        <f>I267*0.18</f>
        <v>27.212581501199999</v>
      </c>
      <c r="AW267" s="142">
        <f>I267*0.34</f>
        <v>51.401542835600004</v>
      </c>
      <c r="AX267" s="142">
        <f>I267*0.31</f>
        <v>46.866112585400003</v>
      </c>
      <c r="AY267" s="142">
        <v>128.25234000000003</v>
      </c>
      <c r="AZ267" s="142">
        <v>128.25234000000003</v>
      </c>
      <c r="BB267" s="28">
        <v>12.094480667200001</v>
      </c>
      <c r="BC267" s="28">
        <v>140.59833775620001</v>
      </c>
    </row>
    <row r="268" spans="1:55" hidden="1" outlineLevel="1" x14ac:dyDescent="0.2">
      <c r="A268" s="9"/>
      <c r="B268" s="37" t="s">
        <v>211</v>
      </c>
      <c r="C268" s="9"/>
      <c r="D268" s="116"/>
      <c r="E268" s="160">
        <v>1</v>
      </c>
      <c r="F268" s="193"/>
      <c r="G268" s="193"/>
      <c r="H268" s="193"/>
      <c r="I268" s="90">
        <v>6.8109779999999995</v>
      </c>
      <c r="J268" s="98" t="e">
        <f t="shared" si="4"/>
        <v>#N/A</v>
      </c>
      <c r="K268" s="104" t="e">
        <v>#N/A</v>
      </c>
      <c r="L268" s="106">
        <f>I268*0.1</f>
        <v>0.68109779999999998</v>
      </c>
      <c r="M268" s="106">
        <f>I268*0.2</f>
        <v>1.3621956</v>
      </c>
      <c r="N268" s="106">
        <f>I268*0.2</f>
        <v>1.3621956</v>
      </c>
      <c r="O268" s="106">
        <v>1.3621956</v>
      </c>
      <c r="P268" s="106">
        <f>I268*0.12</f>
        <v>0.81731735999999988</v>
      </c>
      <c r="Q268" s="106">
        <f>I268*0.17</f>
        <v>1.15786626</v>
      </c>
      <c r="R268" s="106">
        <f>I268*0.14</f>
        <v>0.95353692000000001</v>
      </c>
      <c r="S268" s="106">
        <f>I268*0.18</f>
        <v>1.2259760399999999</v>
      </c>
      <c r="T268" s="106">
        <f>I268*0.14</f>
        <v>0.95353692000000001</v>
      </c>
      <c r="U268" s="106">
        <f>I268*0.15</f>
        <v>1.0216466999999998</v>
      </c>
      <c r="V268" s="106">
        <f>I268*0.08</f>
        <v>0.54487823999999996</v>
      </c>
      <c r="W268" s="142"/>
      <c r="X268" s="106">
        <f>I268*0.16</f>
        <v>1.0897564799999999</v>
      </c>
      <c r="Y268" s="106">
        <f>I268*0.1</f>
        <v>0.68109779999999998</v>
      </c>
      <c r="Z268" s="106">
        <f>I268*0.08</f>
        <v>0.54487823999999996</v>
      </c>
      <c r="AA268" s="106">
        <f>I268*0.11</f>
        <v>0.74920757999999998</v>
      </c>
      <c r="AB268" s="142"/>
      <c r="AC268" s="7">
        <f>I268*0.22</f>
        <v>1.49841516</v>
      </c>
      <c r="AD268" s="7">
        <f>I268*0.3</f>
        <v>2.0432933999999996</v>
      </c>
      <c r="AE268" s="148" t="s">
        <v>93</v>
      </c>
      <c r="AF268" s="7">
        <f>I268*0.245</f>
        <v>1.6686896099999999</v>
      </c>
      <c r="AG268" s="7">
        <f>I268*0.2</f>
        <v>1.3621956</v>
      </c>
      <c r="AH268" s="7">
        <f>I268*0.23</f>
        <v>1.5665249399999999</v>
      </c>
      <c r="AI268" s="142"/>
      <c r="AJ268" s="7">
        <f>I268*0.2</f>
        <v>1.3621956</v>
      </c>
      <c r="AK268" s="142">
        <v>5.4569999999999999</v>
      </c>
      <c r="AL268" s="142">
        <v>5.7780000000000005</v>
      </c>
      <c r="AM268" s="142">
        <v>5.9706000000000001</v>
      </c>
      <c r="AN268" s="142">
        <f>I268*0.12</f>
        <v>0.81731735999999988</v>
      </c>
      <c r="AO268" s="142">
        <f>I268*0.6</f>
        <v>4.0865867999999992</v>
      </c>
      <c r="AP268" s="142">
        <f>I268*0.9</f>
        <v>6.1298801999999997</v>
      </c>
      <c r="AQ268" s="142">
        <f>I268*0.93</f>
        <v>6.3342095399999998</v>
      </c>
      <c r="AR268" s="142">
        <f>I268*0.7</f>
        <v>4.7676845999999991</v>
      </c>
      <c r="AS268" s="142">
        <f>I268*0.35</f>
        <v>2.3838422999999995</v>
      </c>
      <c r="AT268" s="142">
        <v>0</v>
      </c>
      <c r="AU268" s="142">
        <f>I268*0.9</f>
        <v>6.1298801999999997</v>
      </c>
      <c r="AV268" s="142">
        <f>I268*0.18</f>
        <v>1.2259760399999999</v>
      </c>
      <c r="AW268" s="142">
        <f>I268*0.34</f>
        <v>2.3157325200000001</v>
      </c>
      <c r="AX268" s="142">
        <f>I268*0.31</f>
        <v>2.1114031799999999</v>
      </c>
      <c r="AY268" s="142">
        <v>5.7780000000000005</v>
      </c>
      <c r="AZ268" s="142">
        <v>5.7780000000000005</v>
      </c>
      <c r="BB268" s="28">
        <v>0.54487823999999996</v>
      </c>
      <c r="BC268" s="28">
        <v>6.3342095399999998</v>
      </c>
    </row>
    <row r="269" spans="1:55" ht="13.5" collapsed="1" thickBot="1" x14ac:dyDescent="0.25">
      <c r="A269" s="10"/>
      <c r="B269" s="45" t="s">
        <v>446</v>
      </c>
      <c r="C269" s="39">
        <v>360</v>
      </c>
      <c r="D269" s="13">
        <v>28110</v>
      </c>
      <c r="E269" s="161" t="s">
        <v>5630</v>
      </c>
      <c r="F269" s="192"/>
      <c r="G269" s="192"/>
      <c r="H269" s="192"/>
      <c r="I269" s="58">
        <v>6501.3617590500007</v>
      </c>
      <c r="J269" s="98">
        <f t="shared" si="4"/>
        <v>440.06600000000003</v>
      </c>
      <c r="K269" s="100">
        <v>400.06</v>
      </c>
      <c r="L269" s="106">
        <f>I269*0.1</f>
        <v>650.13617590500007</v>
      </c>
      <c r="M269" s="106">
        <f>I269*0.2</f>
        <v>1300.2723518100001</v>
      </c>
      <c r="N269" s="106">
        <f>I269*0.2</f>
        <v>1300.2723518100001</v>
      </c>
      <c r="O269" s="106">
        <v>1300.2723518100001</v>
      </c>
      <c r="P269" s="106">
        <f>I269*0.12</f>
        <v>780.16341108600011</v>
      </c>
      <c r="Q269" s="106">
        <f>I269*0.17</f>
        <v>1105.2314990385003</v>
      </c>
      <c r="R269" s="106">
        <f>I269*0.14</f>
        <v>910.19064626700015</v>
      </c>
      <c r="S269" s="106">
        <f>I269*0.18</f>
        <v>1170.245116629</v>
      </c>
      <c r="T269" s="106">
        <f>I269*0.14</f>
        <v>910.19064626700015</v>
      </c>
      <c r="U269" s="106">
        <f>I269*0.15</f>
        <v>975.20426385750011</v>
      </c>
      <c r="V269" s="106">
        <f>I269*0.08</f>
        <v>520.10894072400004</v>
      </c>
      <c r="W269" s="139"/>
      <c r="X269" s="106">
        <f>I269*0.16</f>
        <v>1040.2178814480001</v>
      </c>
      <c r="Y269" s="106">
        <f>I269*0.1</f>
        <v>650.13617590500007</v>
      </c>
      <c r="Z269" s="106">
        <f>I269*0.08</f>
        <v>520.10894072400004</v>
      </c>
      <c r="AA269" s="106">
        <f>I269*0.11</f>
        <v>715.14979349550003</v>
      </c>
      <c r="AB269" s="139"/>
      <c r="AC269" s="7">
        <f>I269*0.22</f>
        <v>1430.2995869910001</v>
      </c>
      <c r="AD269" s="7">
        <f>I269*0.3</f>
        <v>1950.4085277150002</v>
      </c>
      <c r="AE269" s="148" t="s">
        <v>93</v>
      </c>
      <c r="AF269" s="7">
        <f>I269*0.245</f>
        <v>1592.8336309672502</v>
      </c>
      <c r="AG269" s="7">
        <f>I269*0.2</f>
        <v>1300.2723518100001</v>
      </c>
      <c r="AH269" s="7">
        <f>I269*0.23</f>
        <v>1495.3132045815003</v>
      </c>
      <c r="AI269" s="139"/>
      <c r="AJ269" s="7">
        <f>I269*0.2</f>
        <v>1300.2723518100001</v>
      </c>
      <c r="AK269" s="139">
        <v>5056.9387866483858</v>
      </c>
      <c r="AL269" s="139">
        <v>5354.4057740982917</v>
      </c>
      <c r="AM269" s="139">
        <v>5532.8859665682348</v>
      </c>
      <c r="AN269" s="139">
        <f>I269*0.12</f>
        <v>780.16341108600011</v>
      </c>
      <c r="AO269" s="139">
        <f>I269*0.6</f>
        <v>3900.8170554300004</v>
      </c>
      <c r="AP269" s="139">
        <f>I269*0.9</f>
        <v>5851.2255831450011</v>
      </c>
      <c r="AQ269" s="139">
        <f>I269*0.93</f>
        <v>6046.266435916501</v>
      </c>
      <c r="AR269" s="139">
        <f>I269*0.7</f>
        <v>4550.9532313350001</v>
      </c>
      <c r="AS269" s="139">
        <f>I269*0.35</f>
        <v>2275.4766156675</v>
      </c>
      <c r="AT269" s="139">
        <v>2843.6914680447162</v>
      </c>
      <c r="AU269" s="139">
        <f>I269*0.9</f>
        <v>5851.2255831450011</v>
      </c>
      <c r="AV269" s="139">
        <f>I269*0.18</f>
        <v>1170.245116629</v>
      </c>
      <c r="AW269" s="139">
        <f>I269*0.34</f>
        <v>2210.4629980770005</v>
      </c>
      <c r="AX269" s="139">
        <f>I269*0.31</f>
        <v>2015.4221453055002</v>
      </c>
      <c r="AY269" s="139">
        <v>5354.4057740982917</v>
      </c>
      <c r="AZ269" s="139">
        <v>5354.4057740982917</v>
      </c>
      <c r="BB269" s="28">
        <v>400.06</v>
      </c>
      <c r="BC269" s="28">
        <v>6046.266435916501</v>
      </c>
    </row>
    <row r="270" spans="1:55" hidden="1" outlineLevel="1" x14ac:dyDescent="0.2">
      <c r="A270" s="25"/>
      <c r="B270" s="41" t="s">
        <v>662</v>
      </c>
      <c r="C270" s="32"/>
      <c r="D270" s="111" t="s">
        <v>109</v>
      </c>
      <c r="E270" s="159" t="s">
        <v>5629</v>
      </c>
      <c r="F270" s="188"/>
      <c r="G270" s="188"/>
      <c r="H270" s="188"/>
      <c r="I270" s="87"/>
      <c r="J270" s="98" t="e">
        <f t="shared" si="4"/>
        <v>#N/A</v>
      </c>
      <c r="K270" s="100" t="e">
        <v>#N/A</v>
      </c>
      <c r="L270" s="106">
        <f>I270*0.1</f>
        <v>0</v>
      </c>
      <c r="M270" s="106">
        <f>I270*0.2</f>
        <v>0</v>
      </c>
      <c r="N270" s="106">
        <f>I270*0.2</f>
        <v>0</v>
      </c>
      <c r="O270" s="106">
        <v>0</v>
      </c>
      <c r="P270" s="106">
        <f>I270*0.12</f>
        <v>0</v>
      </c>
      <c r="Q270" s="106">
        <f>I270*0.17</f>
        <v>0</v>
      </c>
      <c r="R270" s="106">
        <f>I270*0.14</f>
        <v>0</v>
      </c>
      <c r="S270" s="106">
        <f>I270*0.18</f>
        <v>0</v>
      </c>
      <c r="T270" s="106">
        <f>I270*0.14</f>
        <v>0</v>
      </c>
      <c r="U270" s="106">
        <f>I270*0.15</f>
        <v>0</v>
      </c>
      <c r="V270" s="106">
        <f>I270*0.08</f>
        <v>0</v>
      </c>
      <c r="W270" s="139"/>
      <c r="X270" s="106">
        <f>I270*0.16</f>
        <v>0</v>
      </c>
      <c r="Y270" s="106">
        <f>I270*0.1</f>
        <v>0</v>
      </c>
      <c r="Z270" s="106">
        <f>I270*0.08</f>
        <v>0</v>
      </c>
      <c r="AA270" s="106">
        <f>I270*0.11</f>
        <v>0</v>
      </c>
      <c r="AB270" s="139"/>
      <c r="AC270" s="7">
        <f>I270*0.22</f>
        <v>0</v>
      </c>
      <c r="AD270" s="7">
        <f>I270*0.3</f>
        <v>0</v>
      </c>
      <c r="AE270" s="148" t="s">
        <v>93</v>
      </c>
      <c r="AF270" s="7">
        <f>I270*0.245</f>
        <v>0</v>
      </c>
      <c r="AG270" s="7">
        <f>I270*0.2</f>
        <v>0</v>
      </c>
      <c r="AH270" s="7">
        <f>I270*0.23</f>
        <v>0</v>
      </c>
      <c r="AI270" s="139"/>
      <c r="AJ270" s="7">
        <f>I270*0.2</f>
        <v>0</v>
      </c>
      <c r="AK270" s="139"/>
      <c r="AL270" s="139"/>
      <c r="AM270" s="139"/>
      <c r="AN270" s="139">
        <f>I270*0.12</f>
        <v>0</v>
      </c>
      <c r="AO270" s="139">
        <f>I270*0.6</f>
        <v>0</v>
      </c>
      <c r="AP270" s="139">
        <f>I270*0.9</f>
        <v>0</v>
      </c>
      <c r="AQ270" s="139">
        <f>I270*0.93</f>
        <v>0</v>
      </c>
      <c r="AR270" s="139">
        <f>I270*0.7</f>
        <v>0</v>
      </c>
      <c r="AS270" s="139">
        <f>I270*0.35</f>
        <v>0</v>
      </c>
      <c r="AT270" s="139"/>
      <c r="AU270" s="139">
        <f>I270*0.9</f>
        <v>0</v>
      </c>
      <c r="AV270" s="139">
        <f>I270*0.18</f>
        <v>0</v>
      </c>
      <c r="AW270" s="139">
        <f>I270*0.34</f>
        <v>0</v>
      </c>
      <c r="AX270" s="139">
        <f>I270*0.31</f>
        <v>0</v>
      </c>
      <c r="AY270" s="139"/>
      <c r="AZ270" s="139"/>
      <c r="BB270" s="28">
        <v>0</v>
      </c>
      <c r="BC270" s="28">
        <v>0</v>
      </c>
    </row>
    <row r="271" spans="1:55" hidden="1" outlineLevel="1" x14ac:dyDescent="0.2">
      <c r="A271" s="25"/>
      <c r="B271" s="37" t="s">
        <v>125</v>
      </c>
      <c r="C271" s="9"/>
      <c r="D271" s="116"/>
      <c r="E271" s="160">
        <v>1</v>
      </c>
      <c r="F271" s="193"/>
      <c r="G271" s="193"/>
      <c r="H271" s="193"/>
      <c r="I271" s="90">
        <v>761.25</v>
      </c>
      <c r="J271" s="98" t="e">
        <f t="shared" si="4"/>
        <v>#N/A</v>
      </c>
      <c r="K271" s="104" t="e">
        <v>#N/A</v>
      </c>
      <c r="L271" s="106">
        <f>I271*0.1</f>
        <v>76.125</v>
      </c>
      <c r="M271" s="106">
        <f>I271*0.2</f>
        <v>152.25</v>
      </c>
      <c r="N271" s="106">
        <f>I271*0.2</f>
        <v>152.25</v>
      </c>
      <c r="O271" s="106">
        <v>152.25</v>
      </c>
      <c r="P271" s="106">
        <f>I271*0.12</f>
        <v>91.35</v>
      </c>
      <c r="Q271" s="106">
        <f>I271*0.17</f>
        <v>129.41250000000002</v>
      </c>
      <c r="R271" s="106">
        <f>I271*0.14</f>
        <v>106.57500000000002</v>
      </c>
      <c r="S271" s="106">
        <f>I271*0.18</f>
        <v>137.02500000000001</v>
      </c>
      <c r="T271" s="106">
        <f>I271*0.14</f>
        <v>106.57500000000002</v>
      </c>
      <c r="U271" s="106">
        <f>I271*0.15</f>
        <v>114.1875</v>
      </c>
      <c r="V271" s="106">
        <f>I271*0.08</f>
        <v>60.9</v>
      </c>
      <c r="W271" s="142"/>
      <c r="X271" s="106">
        <f>I271*0.16</f>
        <v>121.8</v>
      </c>
      <c r="Y271" s="106">
        <f>I271*0.1</f>
        <v>76.125</v>
      </c>
      <c r="Z271" s="106">
        <f>I271*0.08</f>
        <v>60.9</v>
      </c>
      <c r="AA271" s="106">
        <f>I271*0.11</f>
        <v>83.737499999999997</v>
      </c>
      <c r="AB271" s="142"/>
      <c r="AC271" s="7">
        <f>I271*0.22</f>
        <v>167.47499999999999</v>
      </c>
      <c r="AD271" s="7">
        <f>I271*0.3</f>
        <v>228.375</v>
      </c>
      <c r="AE271" s="148" t="s">
        <v>93</v>
      </c>
      <c r="AF271" s="7">
        <f>I271*0.245</f>
        <v>186.50624999999999</v>
      </c>
      <c r="AG271" s="7">
        <f>I271*0.2</f>
        <v>152.25</v>
      </c>
      <c r="AH271" s="7">
        <f>I271*0.23</f>
        <v>175.08750000000001</v>
      </c>
      <c r="AI271" s="142"/>
      <c r="AJ271" s="7">
        <f>I271*0.2</f>
        <v>152.25</v>
      </c>
      <c r="AK271" s="142">
        <v>628.21601941747576</v>
      </c>
      <c r="AL271" s="142">
        <v>665.16990291262141</v>
      </c>
      <c r="AM271" s="142">
        <v>687.34223300970882</v>
      </c>
      <c r="AN271" s="142">
        <f>I271*0.12</f>
        <v>91.35</v>
      </c>
      <c r="AO271" s="142">
        <f>I271*0.6</f>
        <v>456.75</v>
      </c>
      <c r="AP271" s="142">
        <f>I271*0.9</f>
        <v>685.125</v>
      </c>
      <c r="AQ271" s="142">
        <f>I271*0.93</f>
        <v>707.96250000000009</v>
      </c>
      <c r="AR271" s="142">
        <f>I271*0.7</f>
        <v>532.875</v>
      </c>
      <c r="AS271" s="142">
        <f>I271*0.35</f>
        <v>266.4375</v>
      </c>
      <c r="AT271" s="142">
        <v>0</v>
      </c>
      <c r="AU271" s="142">
        <f>I271*0.9</f>
        <v>685.125</v>
      </c>
      <c r="AV271" s="142">
        <f>I271*0.18</f>
        <v>137.02500000000001</v>
      </c>
      <c r="AW271" s="142">
        <f>I271*0.34</f>
        <v>258.82500000000005</v>
      </c>
      <c r="AX271" s="142">
        <f>I271*0.31</f>
        <v>235.98750000000001</v>
      </c>
      <c r="AY271" s="142">
        <v>665.16990291262141</v>
      </c>
      <c r="AZ271" s="142">
        <v>665.16990291262141</v>
      </c>
      <c r="BB271" s="28">
        <v>60.9</v>
      </c>
      <c r="BC271" s="28">
        <v>707.96250000000009</v>
      </c>
    </row>
    <row r="272" spans="1:55" hidden="1" outlineLevel="1" x14ac:dyDescent="0.2">
      <c r="A272" s="25"/>
      <c r="B272" s="37" t="s">
        <v>128</v>
      </c>
      <c r="C272" s="9"/>
      <c r="D272" s="116">
        <v>26055</v>
      </c>
      <c r="E272" s="160">
        <v>1</v>
      </c>
      <c r="F272" s="193"/>
      <c r="G272" s="193"/>
      <c r="H272" s="193"/>
      <c r="I272" s="90">
        <v>3070</v>
      </c>
      <c r="J272" s="98">
        <f t="shared" si="4"/>
        <v>447.78800000000001</v>
      </c>
      <c r="K272" s="104">
        <v>407.08</v>
      </c>
      <c r="L272" s="106">
        <f>I272*0.1</f>
        <v>307</v>
      </c>
      <c r="M272" s="106">
        <f>I272*0.2</f>
        <v>614</v>
      </c>
      <c r="N272" s="106">
        <f>I272*0.2</f>
        <v>614</v>
      </c>
      <c r="O272" s="106">
        <v>614</v>
      </c>
      <c r="P272" s="106">
        <f>I272*0.12</f>
        <v>368.4</v>
      </c>
      <c r="Q272" s="106">
        <f>I272*0.17</f>
        <v>521.90000000000009</v>
      </c>
      <c r="R272" s="106">
        <f>I272*0.14</f>
        <v>429.80000000000007</v>
      </c>
      <c r="S272" s="106">
        <f>I272*0.18</f>
        <v>552.6</v>
      </c>
      <c r="T272" s="106">
        <f>I272*0.14</f>
        <v>429.80000000000007</v>
      </c>
      <c r="U272" s="106">
        <f>I272*0.15</f>
        <v>460.5</v>
      </c>
      <c r="V272" s="106">
        <f>I272*0.08</f>
        <v>245.6</v>
      </c>
      <c r="W272" s="142"/>
      <c r="X272" s="106">
        <f>I272*0.16</f>
        <v>491.2</v>
      </c>
      <c r="Y272" s="106">
        <f>I272*0.1</f>
        <v>307</v>
      </c>
      <c r="Z272" s="106">
        <f>I272*0.08</f>
        <v>245.6</v>
      </c>
      <c r="AA272" s="106">
        <f>I272*0.11</f>
        <v>337.7</v>
      </c>
      <c r="AB272" s="142"/>
      <c r="AC272" s="7">
        <f>I272*0.22</f>
        <v>675.4</v>
      </c>
      <c r="AD272" s="7">
        <f>I272*0.3</f>
        <v>921</v>
      </c>
      <c r="AE272" s="148" t="s">
        <v>93</v>
      </c>
      <c r="AF272" s="7">
        <f>I272*0.245</f>
        <v>752.15</v>
      </c>
      <c r="AG272" s="7">
        <f>I272*0.2</f>
        <v>614</v>
      </c>
      <c r="AH272" s="7">
        <f>I272*0.23</f>
        <v>706.1</v>
      </c>
      <c r="AI272" s="142"/>
      <c r="AJ272" s="7">
        <f>I272*0.2</f>
        <v>614</v>
      </c>
      <c r="AK272" s="142">
        <v>2810.9144256908139</v>
      </c>
      <c r="AL272" s="142">
        <v>2976.2623330843912</v>
      </c>
      <c r="AM272" s="142">
        <v>3075.4710775205372</v>
      </c>
      <c r="AN272" s="142">
        <f>I272*0.12</f>
        <v>368.4</v>
      </c>
      <c r="AO272" s="142">
        <f>I272*0.6</f>
        <v>1842</v>
      </c>
      <c r="AP272" s="142">
        <f>I272*0.9</f>
        <v>2763</v>
      </c>
      <c r="AQ272" s="142">
        <f>I272*0.93</f>
        <v>2855.1000000000004</v>
      </c>
      <c r="AR272" s="142">
        <f>I272*0.7</f>
        <v>2149</v>
      </c>
      <c r="AS272" s="142">
        <f>I272*0.35</f>
        <v>1074.5</v>
      </c>
      <c r="AT272" s="142">
        <v>1435.3569977595221</v>
      </c>
      <c r="AU272" s="142">
        <f>I272*0.9</f>
        <v>2763</v>
      </c>
      <c r="AV272" s="142">
        <f>I272*0.18</f>
        <v>552.6</v>
      </c>
      <c r="AW272" s="142">
        <f>I272*0.34</f>
        <v>1043.8000000000002</v>
      </c>
      <c r="AX272" s="142">
        <f>I272*0.31</f>
        <v>951.7</v>
      </c>
      <c r="AY272" s="142">
        <v>2976.2623330843912</v>
      </c>
      <c r="AZ272" s="142">
        <v>2976.2623330843912</v>
      </c>
      <c r="BB272" s="28">
        <v>245.6</v>
      </c>
      <c r="BC272" s="28">
        <v>3075.4710775205372</v>
      </c>
    </row>
    <row r="273" spans="1:55" hidden="1" outlineLevel="1" x14ac:dyDescent="0.2">
      <c r="A273" s="25"/>
      <c r="B273" s="37" t="s">
        <v>313</v>
      </c>
      <c r="C273" s="9"/>
      <c r="D273" s="116"/>
      <c r="E273" s="160">
        <v>1</v>
      </c>
      <c r="F273" s="193"/>
      <c r="G273" s="193"/>
      <c r="H273" s="193"/>
      <c r="I273" s="90">
        <v>0.55105000000000004</v>
      </c>
      <c r="J273" s="98" t="e">
        <f t="shared" si="4"/>
        <v>#N/A</v>
      </c>
      <c r="K273" s="104" t="e">
        <v>#N/A</v>
      </c>
      <c r="L273" s="106">
        <f>I273*0.1</f>
        <v>5.5105000000000008E-2</v>
      </c>
      <c r="M273" s="106">
        <f>I273*0.2</f>
        <v>0.11021000000000002</v>
      </c>
      <c r="N273" s="106">
        <f>I273*0.2</f>
        <v>0.11021000000000002</v>
      </c>
      <c r="O273" s="106">
        <v>0.11021000000000002</v>
      </c>
      <c r="P273" s="106">
        <f>I273*0.12</f>
        <v>6.6126000000000004E-2</v>
      </c>
      <c r="Q273" s="106">
        <f>I273*0.17</f>
        <v>9.3678500000000012E-2</v>
      </c>
      <c r="R273" s="106">
        <f>I273*0.14</f>
        <v>7.7147000000000007E-2</v>
      </c>
      <c r="S273" s="106">
        <f>I273*0.18</f>
        <v>9.9188999999999999E-2</v>
      </c>
      <c r="T273" s="106">
        <f>I273*0.14</f>
        <v>7.7147000000000007E-2</v>
      </c>
      <c r="U273" s="106">
        <f>I273*0.15</f>
        <v>8.2657500000000009E-2</v>
      </c>
      <c r="V273" s="106">
        <f>I273*0.08</f>
        <v>4.4084000000000005E-2</v>
      </c>
      <c r="W273" s="142"/>
      <c r="X273" s="106">
        <f>I273*0.16</f>
        <v>8.816800000000001E-2</v>
      </c>
      <c r="Y273" s="106">
        <f>I273*0.1</f>
        <v>5.5105000000000008E-2</v>
      </c>
      <c r="Z273" s="106">
        <f>I273*0.08</f>
        <v>4.4084000000000005E-2</v>
      </c>
      <c r="AA273" s="106">
        <f>I273*0.11</f>
        <v>6.0615500000000003E-2</v>
      </c>
      <c r="AB273" s="142"/>
      <c r="AC273" s="7">
        <f>I273*0.22</f>
        <v>0.12123100000000001</v>
      </c>
      <c r="AD273" s="7">
        <f>I273*0.3</f>
        <v>0.16531500000000002</v>
      </c>
      <c r="AE273" s="148" t="s">
        <v>93</v>
      </c>
      <c r="AF273" s="7">
        <f>I273*0.245</f>
        <v>0.13500725</v>
      </c>
      <c r="AG273" s="7">
        <f>I273*0.2</f>
        <v>0.11021000000000002</v>
      </c>
      <c r="AH273" s="7">
        <f>I273*0.23</f>
        <v>0.12674150000000001</v>
      </c>
      <c r="AI273" s="142"/>
      <c r="AJ273" s="7">
        <f>I273*0.2</f>
        <v>0.11021000000000002</v>
      </c>
      <c r="AK273" s="142">
        <v>0.45474999999999999</v>
      </c>
      <c r="AL273" s="142">
        <v>0.48149999999999998</v>
      </c>
      <c r="AM273" s="142">
        <v>0.49755000000000005</v>
      </c>
      <c r="AN273" s="142">
        <f>I273*0.12</f>
        <v>6.6126000000000004E-2</v>
      </c>
      <c r="AO273" s="142">
        <f>I273*0.6</f>
        <v>0.33063000000000003</v>
      </c>
      <c r="AP273" s="142">
        <f>I273*0.9</f>
        <v>0.49594500000000002</v>
      </c>
      <c r="AQ273" s="142">
        <f>I273*0.93</f>
        <v>0.51247650000000011</v>
      </c>
      <c r="AR273" s="142">
        <f>I273*0.7</f>
        <v>0.38573499999999999</v>
      </c>
      <c r="AS273" s="142">
        <f>I273*0.35</f>
        <v>0.1928675</v>
      </c>
      <c r="AT273" s="142">
        <v>0</v>
      </c>
      <c r="AU273" s="142">
        <f>I273*0.9</f>
        <v>0.49594500000000002</v>
      </c>
      <c r="AV273" s="142">
        <f>I273*0.18</f>
        <v>9.9188999999999999E-2</v>
      </c>
      <c r="AW273" s="142">
        <f>I273*0.34</f>
        <v>0.18735700000000002</v>
      </c>
      <c r="AX273" s="142">
        <f>I273*0.31</f>
        <v>0.17082550000000002</v>
      </c>
      <c r="AY273" s="142">
        <v>0.48149999999999998</v>
      </c>
      <c r="AZ273" s="142">
        <v>0.48149999999999998</v>
      </c>
      <c r="BB273" s="28">
        <v>4.4084000000000005E-2</v>
      </c>
      <c r="BC273" s="28">
        <v>0.51247650000000011</v>
      </c>
    </row>
    <row r="274" spans="1:55" hidden="1" outlineLevel="1" x14ac:dyDescent="0.2">
      <c r="A274" s="25"/>
      <c r="B274" s="37" t="s">
        <v>559</v>
      </c>
      <c r="C274" s="9"/>
      <c r="D274" s="116"/>
      <c r="E274" s="160">
        <v>1</v>
      </c>
      <c r="F274" s="193"/>
      <c r="G274" s="193"/>
      <c r="H274" s="193"/>
      <c r="I274" s="90">
        <v>124.5373</v>
      </c>
      <c r="J274" s="98" t="e">
        <f t="shared" si="4"/>
        <v>#N/A</v>
      </c>
      <c r="K274" s="104" t="e">
        <v>#N/A</v>
      </c>
      <c r="L274" s="106">
        <f>I274*0.1</f>
        <v>12.45373</v>
      </c>
      <c r="M274" s="106">
        <f>I274*0.2</f>
        <v>24.90746</v>
      </c>
      <c r="N274" s="106">
        <f>I274*0.2</f>
        <v>24.90746</v>
      </c>
      <c r="O274" s="106">
        <v>24.90746</v>
      </c>
      <c r="P274" s="106">
        <f>I274*0.12</f>
        <v>14.944476</v>
      </c>
      <c r="Q274" s="106">
        <f>I274*0.17</f>
        <v>21.171341000000002</v>
      </c>
      <c r="R274" s="106">
        <f>I274*0.14</f>
        <v>17.435222000000003</v>
      </c>
      <c r="S274" s="106">
        <f>I274*0.18</f>
        <v>22.416713999999999</v>
      </c>
      <c r="T274" s="106">
        <f>I274*0.14</f>
        <v>17.435222000000003</v>
      </c>
      <c r="U274" s="106">
        <f>I274*0.15</f>
        <v>18.680595</v>
      </c>
      <c r="V274" s="106">
        <f>I274*0.08</f>
        <v>9.9629840000000005</v>
      </c>
      <c r="W274" s="142"/>
      <c r="X274" s="106">
        <f>I274*0.16</f>
        <v>19.925968000000001</v>
      </c>
      <c r="Y274" s="106">
        <f>I274*0.1</f>
        <v>12.45373</v>
      </c>
      <c r="Z274" s="106">
        <f>I274*0.08</f>
        <v>9.9629840000000005</v>
      </c>
      <c r="AA274" s="106">
        <f>I274*0.11</f>
        <v>13.699103000000001</v>
      </c>
      <c r="AB274" s="142"/>
      <c r="AC274" s="7">
        <f>I274*0.22</f>
        <v>27.398206000000002</v>
      </c>
      <c r="AD274" s="7">
        <f>I274*0.3</f>
        <v>37.361190000000001</v>
      </c>
      <c r="AE274" s="148" t="s">
        <v>93</v>
      </c>
      <c r="AF274" s="7">
        <f>I274*0.245</f>
        <v>30.5116385</v>
      </c>
      <c r="AG274" s="7">
        <f>I274*0.2</f>
        <v>24.90746</v>
      </c>
      <c r="AH274" s="7">
        <f>I274*0.23</f>
        <v>28.643579000000003</v>
      </c>
      <c r="AI274" s="142"/>
      <c r="AJ274" s="7">
        <f>I274*0.2</f>
        <v>24.90746</v>
      </c>
      <c r="AK274" s="142">
        <v>102.7735</v>
      </c>
      <c r="AL274" s="142">
        <v>108.819</v>
      </c>
      <c r="AM274" s="142">
        <v>112.44630000000001</v>
      </c>
      <c r="AN274" s="142">
        <f>I274*0.12</f>
        <v>14.944476</v>
      </c>
      <c r="AO274" s="142">
        <f>I274*0.6</f>
        <v>74.722380000000001</v>
      </c>
      <c r="AP274" s="142">
        <f>I274*0.9</f>
        <v>112.08357000000001</v>
      </c>
      <c r="AQ274" s="142">
        <f>I274*0.93</f>
        <v>115.81968900000001</v>
      </c>
      <c r="AR274" s="142">
        <f>I274*0.7</f>
        <v>87.176109999999994</v>
      </c>
      <c r="AS274" s="142">
        <f>I274*0.35</f>
        <v>43.588054999999997</v>
      </c>
      <c r="AT274" s="142">
        <v>0</v>
      </c>
      <c r="AU274" s="142">
        <f>I274*0.9</f>
        <v>112.08357000000001</v>
      </c>
      <c r="AV274" s="142">
        <f>I274*0.18</f>
        <v>22.416713999999999</v>
      </c>
      <c r="AW274" s="142">
        <f>I274*0.34</f>
        <v>42.342682000000003</v>
      </c>
      <c r="AX274" s="142">
        <f>I274*0.31</f>
        <v>38.606563000000001</v>
      </c>
      <c r="AY274" s="142">
        <v>108.819</v>
      </c>
      <c r="AZ274" s="142">
        <v>108.819</v>
      </c>
      <c r="BB274" s="28">
        <v>9.9629840000000005</v>
      </c>
      <c r="BC274" s="28">
        <v>115.81968900000001</v>
      </c>
    </row>
    <row r="275" spans="1:55" hidden="1" outlineLevel="1" x14ac:dyDescent="0.2">
      <c r="A275" s="25"/>
      <c r="B275" s="37" t="s">
        <v>132</v>
      </c>
      <c r="C275" s="9"/>
      <c r="D275" s="116"/>
      <c r="E275" s="160">
        <v>1</v>
      </c>
      <c r="F275" s="193"/>
      <c r="G275" s="193"/>
      <c r="H275" s="193"/>
      <c r="I275" s="90">
        <v>12.949674999999999</v>
      </c>
      <c r="J275" s="98" t="e">
        <f t="shared" si="4"/>
        <v>#N/A</v>
      </c>
      <c r="K275" s="104" t="e">
        <v>#N/A</v>
      </c>
      <c r="L275" s="106">
        <f>I275*0.1</f>
        <v>1.2949675</v>
      </c>
      <c r="M275" s="106">
        <f>I275*0.2</f>
        <v>2.5899350000000001</v>
      </c>
      <c r="N275" s="106">
        <f>I275*0.2</f>
        <v>2.5899350000000001</v>
      </c>
      <c r="O275" s="106">
        <v>2.5899350000000001</v>
      </c>
      <c r="P275" s="106">
        <f>I275*0.12</f>
        <v>1.5539609999999999</v>
      </c>
      <c r="Q275" s="106">
        <f>I275*0.17</f>
        <v>2.2014447499999998</v>
      </c>
      <c r="R275" s="106">
        <f>I275*0.14</f>
        <v>1.8129545</v>
      </c>
      <c r="S275" s="106">
        <f>I275*0.18</f>
        <v>2.3309414999999998</v>
      </c>
      <c r="T275" s="106">
        <f>I275*0.14</f>
        <v>1.8129545</v>
      </c>
      <c r="U275" s="106">
        <f>I275*0.15</f>
        <v>1.9424512499999997</v>
      </c>
      <c r="V275" s="106">
        <f>I275*0.08</f>
        <v>1.035974</v>
      </c>
      <c r="W275" s="142"/>
      <c r="X275" s="106">
        <f>I275*0.16</f>
        <v>2.0719479999999999</v>
      </c>
      <c r="Y275" s="106">
        <f>I275*0.1</f>
        <v>1.2949675</v>
      </c>
      <c r="Z275" s="106">
        <f>I275*0.08</f>
        <v>1.035974</v>
      </c>
      <c r="AA275" s="106">
        <f>I275*0.11</f>
        <v>1.42446425</v>
      </c>
      <c r="AB275" s="142"/>
      <c r="AC275" s="7">
        <f>I275*0.22</f>
        <v>2.8489285</v>
      </c>
      <c r="AD275" s="7">
        <f>I275*0.3</f>
        <v>3.8849024999999995</v>
      </c>
      <c r="AE275" s="148" t="s">
        <v>93</v>
      </c>
      <c r="AF275" s="7">
        <f>I275*0.245</f>
        <v>3.1726703749999996</v>
      </c>
      <c r="AG275" s="7">
        <f>I275*0.2</f>
        <v>2.5899350000000001</v>
      </c>
      <c r="AH275" s="7">
        <f>I275*0.23</f>
        <v>2.9784252499999999</v>
      </c>
      <c r="AI275" s="142"/>
      <c r="AJ275" s="7">
        <f>I275*0.2</f>
        <v>2.5899350000000001</v>
      </c>
      <c r="AK275" s="142">
        <v>10.686624999999999</v>
      </c>
      <c r="AL275" s="142">
        <v>11.315250000000001</v>
      </c>
      <c r="AM275" s="142">
        <v>11.692425</v>
      </c>
      <c r="AN275" s="142">
        <f>I275*0.12</f>
        <v>1.5539609999999999</v>
      </c>
      <c r="AO275" s="142">
        <f>I275*0.6</f>
        <v>7.769804999999999</v>
      </c>
      <c r="AP275" s="142">
        <f>I275*0.9</f>
        <v>11.654707499999999</v>
      </c>
      <c r="AQ275" s="142">
        <f>I275*0.93</f>
        <v>12.043197749999999</v>
      </c>
      <c r="AR275" s="142">
        <f>I275*0.7</f>
        <v>9.0647724999999983</v>
      </c>
      <c r="AS275" s="142">
        <f>I275*0.35</f>
        <v>4.5323862499999992</v>
      </c>
      <c r="AT275" s="142">
        <v>0</v>
      </c>
      <c r="AU275" s="142">
        <f>I275*0.9</f>
        <v>11.654707499999999</v>
      </c>
      <c r="AV275" s="142">
        <f>I275*0.18</f>
        <v>2.3309414999999998</v>
      </c>
      <c r="AW275" s="142">
        <f>I275*0.34</f>
        <v>4.4028894999999997</v>
      </c>
      <c r="AX275" s="142">
        <f>I275*0.31</f>
        <v>4.0143992499999994</v>
      </c>
      <c r="AY275" s="142">
        <v>11.315250000000001</v>
      </c>
      <c r="AZ275" s="142">
        <v>11.315250000000001</v>
      </c>
      <c r="BB275" s="28">
        <v>1.035974</v>
      </c>
      <c r="BC275" s="28">
        <v>12.043197749999999</v>
      </c>
    </row>
    <row r="276" spans="1:55" hidden="1" outlineLevel="1" x14ac:dyDescent="0.2">
      <c r="A276" s="25"/>
      <c r="B276" s="37" t="s">
        <v>145</v>
      </c>
      <c r="C276" s="9"/>
      <c r="D276" s="116" t="s">
        <v>63</v>
      </c>
      <c r="E276" s="160">
        <v>10</v>
      </c>
      <c r="F276" s="193"/>
      <c r="G276" s="193"/>
      <c r="H276" s="193"/>
      <c r="I276" s="90">
        <v>11.79247</v>
      </c>
      <c r="J276" s="98" t="e">
        <f t="shared" si="4"/>
        <v>#N/A</v>
      </c>
      <c r="K276" s="104" t="e">
        <v>#N/A</v>
      </c>
      <c r="L276" s="106">
        <f>I276*0.1</f>
        <v>1.1792469999999999</v>
      </c>
      <c r="M276" s="106">
        <f>I276*0.2</f>
        <v>2.3584939999999999</v>
      </c>
      <c r="N276" s="106">
        <f>I276*0.2</f>
        <v>2.3584939999999999</v>
      </c>
      <c r="O276" s="106">
        <v>2.3584939999999999</v>
      </c>
      <c r="P276" s="106">
        <f>I276*0.12</f>
        <v>1.4150963999999999</v>
      </c>
      <c r="Q276" s="106">
        <f>I276*0.17</f>
        <v>2.0047199</v>
      </c>
      <c r="R276" s="106">
        <f>I276*0.14</f>
        <v>1.6509458000000001</v>
      </c>
      <c r="S276" s="106">
        <f>I276*0.18</f>
        <v>2.1226446000000001</v>
      </c>
      <c r="T276" s="106">
        <f>I276*0.14</f>
        <v>1.6509458000000001</v>
      </c>
      <c r="U276" s="106">
        <f>I276*0.15</f>
        <v>1.7688705</v>
      </c>
      <c r="V276" s="106">
        <f>I276*0.08</f>
        <v>0.94339759999999995</v>
      </c>
      <c r="W276" s="142"/>
      <c r="X276" s="106">
        <f>I276*0.16</f>
        <v>1.8867951999999999</v>
      </c>
      <c r="Y276" s="106">
        <f>I276*0.1</f>
        <v>1.1792469999999999</v>
      </c>
      <c r="Z276" s="106">
        <f>I276*0.08</f>
        <v>0.94339759999999995</v>
      </c>
      <c r="AA276" s="106">
        <f>I276*0.11</f>
        <v>1.2971717</v>
      </c>
      <c r="AB276" s="142"/>
      <c r="AC276" s="7">
        <f>I276*0.22</f>
        <v>2.5943434000000001</v>
      </c>
      <c r="AD276" s="7">
        <f>I276*0.3</f>
        <v>3.537741</v>
      </c>
      <c r="AE276" s="148" t="s">
        <v>93</v>
      </c>
      <c r="AF276" s="7">
        <f>I276*0.245</f>
        <v>2.8891551500000001</v>
      </c>
      <c r="AG276" s="7">
        <f>I276*0.2</f>
        <v>2.3584939999999999</v>
      </c>
      <c r="AH276" s="7">
        <f>I276*0.23</f>
        <v>2.7122681000000002</v>
      </c>
      <c r="AI276" s="142"/>
      <c r="AJ276" s="7">
        <f>I276*0.2</f>
        <v>2.3584939999999999</v>
      </c>
      <c r="AK276" s="142">
        <v>9.7316500000000001</v>
      </c>
      <c r="AL276" s="142">
        <v>10.3041</v>
      </c>
      <c r="AM276" s="142">
        <v>10.647570000000002</v>
      </c>
      <c r="AN276" s="142">
        <f>I276*0.12</f>
        <v>1.4150963999999999</v>
      </c>
      <c r="AO276" s="142">
        <f>I276*0.6</f>
        <v>7.075482</v>
      </c>
      <c r="AP276" s="142">
        <f>I276*0.9</f>
        <v>10.613223</v>
      </c>
      <c r="AQ276" s="142">
        <f>I276*0.93</f>
        <v>10.9669971</v>
      </c>
      <c r="AR276" s="142">
        <f>I276*0.7</f>
        <v>8.2547289999999993</v>
      </c>
      <c r="AS276" s="142">
        <f>I276*0.35</f>
        <v>4.1273644999999997</v>
      </c>
      <c r="AT276" s="142">
        <v>0</v>
      </c>
      <c r="AU276" s="142">
        <f>I276*0.9</f>
        <v>10.613223</v>
      </c>
      <c r="AV276" s="142">
        <f>I276*0.18</f>
        <v>2.1226446000000001</v>
      </c>
      <c r="AW276" s="142">
        <f>I276*0.34</f>
        <v>4.0094398</v>
      </c>
      <c r="AX276" s="142">
        <f>I276*0.31</f>
        <v>3.6556657000000001</v>
      </c>
      <c r="AY276" s="142">
        <v>10.3041</v>
      </c>
      <c r="AZ276" s="142">
        <v>10.3041</v>
      </c>
      <c r="BB276" s="28">
        <v>0.94339759999999995</v>
      </c>
      <c r="BC276" s="28">
        <v>10.9669971</v>
      </c>
    </row>
    <row r="277" spans="1:55" hidden="1" outlineLevel="1" x14ac:dyDescent="0.2">
      <c r="A277" s="25"/>
      <c r="B277" s="37" t="s">
        <v>108</v>
      </c>
      <c r="C277" s="9"/>
      <c r="D277" s="116"/>
      <c r="E277" s="160">
        <v>1</v>
      </c>
      <c r="F277" s="193"/>
      <c r="G277" s="193"/>
      <c r="H277" s="193"/>
      <c r="I277" s="90">
        <v>8.5963799999999981</v>
      </c>
      <c r="J277" s="98" t="e">
        <f t="shared" si="4"/>
        <v>#N/A</v>
      </c>
      <c r="K277" s="104" t="e">
        <v>#N/A</v>
      </c>
      <c r="L277" s="106">
        <f>I277*0.1</f>
        <v>0.8596379999999999</v>
      </c>
      <c r="M277" s="106">
        <f>I277*0.2</f>
        <v>1.7192759999999998</v>
      </c>
      <c r="N277" s="106">
        <f>I277*0.2</f>
        <v>1.7192759999999998</v>
      </c>
      <c r="O277" s="106">
        <v>1.7192759999999998</v>
      </c>
      <c r="P277" s="106">
        <f>I277*0.12</f>
        <v>1.0315655999999997</v>
      </c>
      <c r="Q277" s="106">
        <f>I277*0.17</f>
        <v>1.4613845999999997</v>
      </c>
      <c r="R277" s="106">
        <f>I277*0.14</f>
        <v>1.2034931999999998</v>
      </c>
      <c r="S277" s="106">
        <f>I277*0.18</f>
        <v>1.5473483999999995</v>
      </c>
      <c r="T277" s="106">
        <f>I277*0.14</f>
        <v>1.2034931999999998</v>
      </c>
      <c r="U277" s="106">
        <f>I277*0.15</f>
        <v>1.2894569999999996</v>
      </c>
      <c r="V277" s="106">
        <f>I277*0.08</f>
        <v>0.68771039999999983</v>
      </c>
      <c r="W277" s="142"/>
      <c r="X277" s="106">
        <f>I277*0.16</f>
        <v>1.3754207999999997</v>
      </c>
      <c r="Y277" s="106">
        <f>I277*0.1</f>
        <v>0.8596379999999999</v>
      </c>
      <c r="Z277" s="106">
        <f>I277*0.08</f>
        <v>0.68771039999999983</v>
      </c>
      <c r="AA277" s="106">
        <f>I277*0.11</f>
        <v>0.94560179999999983</v>
      </c>
      <c r="AB277" s="142"/>
      <c r="AC277" s="7">
        <f>I277*0.22</f>
        <v>1.8912035999999997</v>
      </c>
      <c r="AD277" s="7">
        <f>I277*0.3</f>
        <v>2.5789139999999993</v>
      </c>
      <c r="AE277" s="148" t="s">
        <v>93</v>
      </c>
      <c r="AF277" s="7">
        <f>I277*0.245</f>
        <v>2.1061130999999995</v>
      </c>
      <c r="AG277" s="7">
        <f>I277*0.2</f>
        <v>1.7192759999999998</v>
      </c>
      <c r="AH277" s="7">
        <f>I277*0.23</f>
        <v>1.9771673999999997</v>
      </c>
      <c r="AI277" s="142"/>
      <c r="AJ277" s="7">
        <f>I277*0.2</f>
        <v>1.7192759999999998</v>
      </c>
      <c r="AK277" s="142">
        <v>7.0940999999999992</v>
      </c>
      <c r="AL277" s="142">
        <v>7.5113999999999992</v>
      </c>
      <c r="AM277" s="142">
        <v>7.7617799999999999</v>
      </c>
      <c r="AN277" s="142">
        <f>I277*0.12</f>
        <v>1.0315655999999997</v>
      </c>
      <c r="AO277" s="142">
        <f>I277*0.6</f>
        <v>5.1578279999999985</v>
      </c>
      <c r="AP277" s="142">
        <f>I277*0.9</f>
        <v>7.7367419999999987</v>
      </c>
      <c r="AQ277" s="142">
        <f>I277*0.93</f>
        <v>7.9946333999999988</v>
      </c>
      <c r="AR277" s="142">
        <f>I277*0.7</f>
        <v>6.017465999999998</v>
      </c>
      <c r="AS277" s="142">
        <f>I277*0.35</f>
        <v>3.008732999999999</v>
      </c>
      <c r="AT277" s="142">
        <v>0</v>
      </c>
      <c r="AU277" s="142">
        <f>I277*0.9</f>
        <v>7.7367419999999987</v>
      </c>
      <c r="AV277" s="142">
        <f>I277*0.18</f>
        <v>1.5473483999999995</v>
      </c>
      <c r="AW277" s="142">
        <f>I277*0.34</f>
        <v>2.9227691999999994</v>
      </c>
      <c r="AX277" s="142">
        <f>I277*0.31</f>
        <v>2.6648777999999993</v>
      </c>
      <c r="AY277" s="142">
        <v>7.5113999999999992</v>
      </c>
      <c r="AZ277" s="142">
        <v>7.5113999999999992</v>
      </c>
      <c r="BB277" s="28">
        <v>0.68771039999999983</v>
      </c>
      <c r="BC277" s="28">
        <v>7.9946333999999988</v>
      </c>
    </row>
    <row r="278" spans="1:55" hidden="1" outlineLevel="1" x14ac:dyDescent="0.2">
      <c r="A278" s="25"/>
      <c r="B278" s="37" t="s">
        <v>146</v>
      </c>
      <c r="C278" s="9"/>
      <c r="D278" s="116" t="s">
        <v>65</v>
      </c>
      <c r="E278" s="160">
        <v>2</v>
      </c>
      <c r="F278" s="193"/>
      <c r="G278" s="193"/>
      <c r="H278" s="193"/>
      <c r="I278" s="90">
        <v>14.98856</v>
      </c>
      <c r="J278" s="98" t="e">
        <f t="shared" si="4"/>
        <v>#N/A</v>
      </c>
      <c r="K278" s="104" t="e">
        <v>#N/A</v>
      </c>
      <c r="L278" s="106">
        <f>I278*0.1</f>
        <v>1.498856</v>
      </c>
      <c r="M278" s="106">
        <f>I278*0.2</f>
        <v>2.9977119999999999</v>
      </c>
      <c r="N278" s="106">
        <f>I278*0.2</f>
        <v>2.9977119999999999</v>
      </c>
      <c r="O278" s="106">
        <v>2.9977119999999999</v>
      </c>
      <c r="P278" s="106">
        <f>I278*0.12</f>
        <v>1.7986271999999999</v>
      </c>
      <c r="Q278" s="106">
        <f>I278*0.17</f>
        <v>2.5480552000000003</v>
      </c>
      <c r="R278" s="106">
        <f>I278*0.14</f>
        <v>2.0983984000000002</v>
      </c>
      <c r="S278" s="106">
        <f>I278*0.18</f>
        <v>2.6979408</v>
      </c>
      <c r="T278" s="106">
        <f>I278*0.14</f>
        <v>2.0983984000000002</v>
      </c>
      <c r="U278" s="106">
        <f>I278*0.15</f>
        <v>2.2482839999999999</v>
      </c>
      <c r="V278" s="106">
        <f>I278*0.08</f>
        <v>1.1990848000000001</v>
      </c>
      <c r="W278" s="142"/>
      <c r="X278" s="106">
        <f>I278*0.16</f>
        <v>2.3981696000000001</v>
      </c>
      <c r="Y278" s="106">
        <f>I278*0.1</f>
        <v>1.498856</v>
      </c>
      <c r="Z278" s="106">
        <f>I278*0.08</f>
        <v>1.1990848000000001</v>
      </c>
      <c r="AA278" s="106">
        <f>I278*0.11</f>
        <v>1.6487415999999999</v>
      </c>
      <c r="AB278" s="142"/>
      <c r="AC278" s="7">
        <f>I278*0.22</f>
        <v>3.2974831999999998</v>
      </c>
      <c r="AD278" s="7">
        <f>I278*0.3</f>
        <v>4.4965679999999999</v>
      </c>
      <c r="AE278" s="148" t="s">
        <v>93</v>
      </c>
      <c r="AF278" s="7">
        <f>I278*0.245</f>
        <v>3.6721971999999998</v>
      </c>
      <c r="AG278" s="7">
        <f>I278*0.2</f>
        <v>2.9977119999999999</v>
      </c>
      <c r="AH278" s="7">
        <f>I278*0.23</f>
        <v>3.4473688</v>
      </c>
      <c r="AI278" s="142"/>
      <c r="AJ278" s="7">
        <f>I278*0.2</f>
        <v>2.9977119999999999</v>
      </c>
      <c r="AK278" s="142">
        <v>12.369199999999999</v>
      </c>
      <c r="AL278" s="142">
        <v>13.0968</v>
      </c>
      <c r="AM278" s="142">
        <v>13.53336</v>
      </c>
      <c r="AN278" s="142">
        <f>I278*0.12</f>
        <v>1.7986271999999999</v>
      </c>
      <c r="AO278" s="142">
        <f>I278*0.6</f>
        <v>8.9931359999999998</v>
      </c>
      <c r="AP278" s="142">
        <f>I278*0.9</f>
        <v>13.489704</v>
      </c>
      <c r="AQ278" s="142">
        <f>I278*0.93</f>
        <v>13.939360800000001</v>
      </c>
      <c r="AR278" s="142">
        <f>I278*0.7</f>
        <v>10.491992</v>
      </c>
      <c r="AS278" s="142">
        <f>I278*0.35</f>
        <v>5.2459959999999999</v>
      </c>
      <c r="AT278" s="142">
        <v>0</v>
      </c>
      <c r="AU278" s="142">
        <f>I278*0.9</f>
        <v>13.489704</v>
      </c>
      <c r="AV278" s="142">
        <f>I278*0.18</f>
        <v>2.6979408</v>
      </c>
      <c r="AW278" s="142">
        <f>I278*0.34</f>
        <v>5.0961104000000006</v>
      </c>
      <c r="AX278" s="142">
        <f>I278*0.31</f>
        <v>4.6464536000000001</v>
      </c>
      <c r="AY278" s="142">
        <v>13.0968</v>
      </c>
      <c r="AZ278" s="142">
        <v>13.0968</v>
      </c>
      <c r="BB278" s="28">
        <v>1.1990848000000001</v>
      </c>
      <c r="BC278" s="28">
        <v>13.939360800000001</v>
      </c>
    </row>
    <row r="279" spans="1:55" hidden="1" outlineLevel="1" x14ac:dyDescent="0.2">
      <c r="A279" s="25"/>
      <c r="B279" s="37" t="s">
        <v>121</v>
      </c>
      <c r="C279" s="9"/>
      <c r="D279" s="116" t="s">
        <v>72</v>
      </c>
      <c r="E279" s="160">
        <v>1</v>
      </c>
      <c r="F279" s="193"/>
      <c r="G279" s="193"/>
      <c r="H279" s="193"/>
      <c r="I279" s="90">
        <v>14.98856</v>
      </c>
      <c r="J279" s="98" t="e">
        <f t="shared" si="4"/>
        <v>#N/A</v>
      </c>
      <c r="K279" s="104" t="e">
        <v>#N/A</v>
      </c>
      <c r="L279" s="106">
        <f>I279*0.1</f>
        <v>1.498856</v>
      </c>
      <c r="M279" s="106">
        <f>I279*0.2</f>
        <v>2.9977119999999999</v>
      </c>
      <c r="N279" s="106">
        <f>I279*0.2</f>
        <v>2.9977119999999999</v>
      </c>
      <c r="O279" s="106">
        <v>2.9977119999999999</v>
      </c>
      <c r="P279" s="106">
        <f>I279*0.12</f>
        <v>1.7986271999999999</v>
      </c>
      <c r="Q279" s="106">
        <f>I279*0.17</f>
        <v>2.5480552000000003</v>
      </c>
      <c r="R279" s="106">
        <f>I279*0.14</f>
        <v>2.0983984000000002</v>
      </c>
      <c r="S279" s="106">
        <f>I279*0.18</f>
        <v>2.6979408</v>
      </c>
      <c r="T279" s="106">
        <f>I279*0.14</f>
        <v>2.0983984000000002</v>
      </c>
      <c r="U279" s="106">
        <f>I279*0.15</f>
        <v>2.2482839999999999</v>
      </c>
      <c r="V279" s="106">
        <f>I279*0.08</f>
        <v>1.1990848000000001</v>
      </c>
      <c r="W279" s="142"/>
      <c r="X279" s="106">
        <f>I279*0.16</f>
        <v>2.3981696000000001</v>
      </c>
      <c r="Y279" s="106">
        <f>I279*0.1</f>
        <v>1.498856</v>
      </c>
      <c r="Z279" s="106">
        <f>I279*0.08</f>
        <v>1.1990848000000001</v>
      </c>
      <c r="AA279" s="106">
        <f>I279*0.11</f>
        <v>1.6487415999999999</v>
      </c>
      <c r="AB279" s="142"/>
      <c r="AC279" s="7">
        <f>I279*0.22</f>
        <v>3.2974831999999998</v>
      </c>
      <c r="AD279" s="7">
        <f>I279*0.3</f>
        <v>4.4965679999999999</v>
      </c>
      <c r="AE279" s="148" t="s">
        <v>93</v>
      </c>
      <c r="AF279" s="7">
        <f>I279*0.245</f>
        <v>3.6721971999999998</v>
      </c>
      <c r="AG279" s="7">
        <f>I279*0.2</f>
        <v>2.9977119999999999</v>
      </c>
      <c r="AH279" s="7">
        <f>I279*0.23</f>
        <v>3.4473688</v>
      </c>
      <c r="AI279" s="142"/>
      <c r="AJ279" s="7">
        <f>I279*0.2</f>
        <v>2.9977119999999999</v>
      </c>
      <c r="AK279" s="142">
        <v>12.369199999999999</v>
      </c>
      <c r="AL279" s="142">
        <v>13.0968</v>
      </c>
      <c r="AM279" s="142">
        <v>13.53336</v>
      </c>
      <c r="AN279" s="142">
        <f>I279*0.12</f>
        <v>1.7986271999999999</v>
      </c>
      <c r="AO279" s="142">
        <f>I279*0.6</f>
        <v>8.9931359999999998</v>
      </c>
      <c r="AP279" s="142">
        <f>I279*0.9</f>
        <v>13.489704</v>
      </c>
      <c r="AQ279" s="142">
        <f>I279*0.93</f>
        <v>13.939360800000001</v>
      </c>
      <c r="AR279" s="142">
        <f>I279*0.7</f>
        <v>10.491992</v>
      </c>
      <c r="AS279" s="142">
        <f>I279*0.35</f>
        <v>5.2459959999999999</v>
      </c>
      <c r="AT279" s="142">
        <v>0</v>
      </c>
      <c r="AU279" s="142">
        <f>I279*0.9</f>
        <v>13.489704</v>
      </c>
      <c r="AV279" s="142">
        <f>I279*0.18</f>
        <v>2.6979408</v>
      </c>
      <c r="AW279" s="142">
        <f>I279*0.34</f>
        <v>5.0961104000000006</v>
      </c>
      <c r="AX279" s="142">
        <f>I279*0.31</f>
        <v>4.6464536000000001</v>
      </c>
      <c r="AY279" s="142">
        <v>13.0968</v>
      </c>
      <c r="AZ279" s="142">
        <v>13.0968</v>
      </c>
      <c r="BB279" s="28">
        <v>1.1990848000000001</v>
      </c>
      <c r="BC279" s="28">
        <v>13.939360800000001</v>
      </c>
    </row>
    <row r="280" spans="1:55" hidden="1" outlineLevel="1" x14ac:dyDescent="0.2">
      <c r="A280" s="25"/>
      <c r="B280" s="37" t="s">
        <v>122</v>
      </c>
      <c r="C280" s="9"/>
      <c r="D280" s="116"/>
      <c r="E280" s="160">
        <v>1</v>
      </c>
      <c r="F280" s="193"/>
      <c r="G280" s="193"/>
      <c r="H280" s="193"/>
      <c r="I280" s="90">
        <v>10.580159999999999</v>
      </c>
      <c r="J280" s="98" t="e">
        <f t="shared" si="4"/>
        <v>#N/A</v>
      </c>
      <c r="K280" s="104" t="e">
        <v>#N/A</v>
      </c>
      <c r="L280" s="106">
        <f>I280*0.1</f>
        <v>1.0580160000000001</v>
      </c>
      <c r="M280" s="106">
        <f>I280*0.2</f>
        <v>2.1160320000000001</v>
      </c>
      <c r="N280" s="106">
        <f>I280*0.2</f>
        <v>2.1160320000000001</v>
      </c>
      <c r="O280" s="106">
        <v>2.1160320000000001</v>
      </c>
      <c r="P280" s="106">
        <f>I280*0.12</f>
        <v>1.2696191999999999</v>
      </c>
      <c r="Q280" s="106">
        <f>I280*0.17</f>
        <v>1.7986272000000001</v>
      </c>
      <c r="R280" s="106">
        <f>I280*0.14</f>
        <v>1.4812224000000001</v>
      </c>
      <c r="S280" s="106">
        <f>I280*0.18</f>
        <v>1.9044287999999998</v>
      </c>
      <c r="T280" s="106">
        <f>I280*0.14</f>
        <v>1.4812224000000001</v>
      </c>
      <c r="U280" s="106">
        <f>I280*0.15</f>
        <v>1.5870239999999998</v>
      </c>
      <c r="V280" s="106">
        <f>I280*0.08</f>
        <v>0.84641279999999997</v>
      </c>
      <c r="W280" s="142"/>
      <c r="X280" s="106">
        <f>I280*0.16</f>
        <v>1.6928255999999999</v>
      </c>
      <c r="Y280" s="106">
        <f>I280*0.1</f>
        <v>1.0580160000000001</v>
      </c>
      <c r="Z280" s="106">
        <f>I280*0.08</f>
        <v>0.84641279999999997</v>
      </c>
      <c r="AA280" s="106">
        <f>I280*0.11</f>
        <v>1.1638176</v>
      </c>
      <c r="AB280" s="142"/>
      <c r="AC280" s="7">
        <f>I280*0.22</f>
        <v>2.3276352</v>
      </c>
      <c r="AD280" s="7">
        <f>I280*0.3</f>
        <v>3.1740479999999995</v>
      </c>
      <c r="AE280" s="148" t="s">
        <v>93</v>
      </c>
      <c r="AF280" s="7">
        <f>I280*0.245</f>
        <v>2.5921391999999996</v>
      </c>
      <c r="AG280" s="7">
        <f>I280*0.2</f>
        <v>2.1160320000000001</v>
      </c>
      <c r="AH280" s="7">
        <f>I280*0.23</f>
        <v>2.4334368</v>
      </c>
      <c r="AI280" s="142"/>
      <c r="AJ280" s="7">
        <f>I280*0.2</f>
        <v>2.1160320000000001</v>
      </c>
      <c r="AK280" s="142">
        <v>8.7311999999999994</v>
      </c>
      <c r="AL280" s="142">
        <v>9.2447999999999997</v>
      </c>
      <c r="AM280" s="142">
        <v>9.5529600000000006</v>
      </c>
      <c r="AN280" s="142">
        <f>I280*0.12</f>
        <v>1.2696191999999999</v>
      </c>
      <c r="AO280" s="142">
        <f>I280*0.6</f>
        <v>6.3480959999999991</v>
      </c>
      <c r="AP280" s="142">
        <f>I280*0.9</f>
        <v>9.5221439999999991</v>
      </c>
      <c r="AQ280" s="142">
        <f>I280*0.93</f>
        <v>9.8395487999999993</v>
      </c>
      <c r="AR280" s="142">
        <f>I280*0.7</f>
        <v>7.4061119999999994</v>
      </c>
      <c r="AS280" s="142">
        <f>I280*0.35</f>
        <v>3.7030559999999997</v>
      </c>
      <c r="AT280" s="142">
        <v>0</v>
      </c>
      <c r="AU280" s="142">
        <f>I280*0.9</f>
        <v>9.5221439999999991</v>
      </c>
      <c r="AV280" s="142">
        <f>I280*0.18</f>
        <v>1.9044287999999998</v>
      </c>
      <c r="AW280" s="142">
        <f>I280*0.34</f>
        <v>3.5972544000000002</v>
      </c>
      <c r="AX280" s="142">
        <f>I280*0.31</f>
        <v>3.2798495999999999</v>
      </c>
      <c r="AY280" s="142">
        <v>9.2447999999999997</v>
      </c>
      <c r="AZ280" s="142">
        <v>9.2447999999999997</v>
      </c>
      <c r="BB280" s="28">
        <v>0.84641279999999997</v>
      </c>
      <c r="BC280" s="28">
        <v>9.8395487999999993</v>
      </c>
    </row>
    <row r="281" spans="1:55" hidden="1" outlineLevel="1" x14ac:dyDescent="0.2">
      <c r="A281" s="25"/>
      <c r="B281" s="37" t="s">
        <v>154</v>
      </c>
      <c r="C281" s="9"/>
      <c r="D281" s="116"/>
      <c r="E281" s="160">
        <v>1</v>
      </c>
      <c r="F281" s="193"/>
      <c r="G281" s="193"/>
      <c r="H281" s="193"/>
      <c r="I281" s="90">
        <v>2.5348299999999999</v>
      </c>
      <c r="J281" s="98" t="e">
        <f t="shared" si="4"/>
        <v>#N/A</v>
      </c>
      <c r="K281" s="104" t="e">
        <v>#N/A</v>
      </c>
      <c r="L281" s="106">
        <f>I281*0.1</f>
        <v>0.25348300000000001</v>
      </c>
      <c r="M281" s="106">
        <f>I281*0.2</f>
        <v>0.50696600000000003</v>
      </c>
      <c r="N281" s="106">
        <f>I281*0.2</f>
        <v>0.50696600000000003</v>
      </c>
      <c r="O281" s="106">
        <v>0.50696600000000003</v>
      </c>
      <c r="P281" s="106">
        <f>I281*0.12</f>
        <v>0.30417959999999999</v>
      </c>
      <c r="Q281" s="106">
        <f>I281*0.17</f>
        <v>0.4309211</v>
      </c>
      <c r="R281" s="106">
        <f>I281*0.14</f>
        <v>0.35487620000000003</v>
      </c>
      <c r="S281" s="106">
        <f>I281*0.18</f>
        <v>0.45626939999999999</v>
      </c>
      <c r="T281" s="106">
        <f>I281*0.14</f>
        <v>0.35487620000000003</v>
      </c>
      <c r="U281" s="106">
        <f>I281*0.15</f>
        <v>0.38022449999999997</v>
      </c>
      <c r="V281" s="106">
        <f>I281*0.08</f>
        <v>0.20278640000000001</v>
      </c>
      <c r="W281" s="142"/>
      <c r="X281" s="106">
        <f>I281*0.16</f>
        <v>0.40557280000000001</v>
      </c>
      <c r="Y281" s="106">
        <f>I281*0.1</f>
        <v>0.25348300000000001</v>
      </c>
      <c r="Z281" s="106">
        <f>I281*0.08</f>
        <v>0.20278640000000001</v>
      </c>
      <c r="AA281" s="106">
        <f>I281*0.11</f>
        <v>0.2788313</v>
      </c>
      <c r="AB281" s="142"/>
      <c r="AC281" s="7">
        <f>I281*0.22</f>
        <v>0.55766260000000001</v>
      </c>
      <c r="AD281" s="7">
        <f>I281*0.3</f>
        <v>0.76044899999999993</v>
      </c>
      <c r="AE281" s="148" t="s">
        <v>93</v>
      </c>
      <c r="AF281" s="7">
        <f>I281*0.245</f>
        <v>0.62103334999999993</v>
      </c>
      <c r="AG281" s="7">
        <f>I281*0.2</f>
        <v>0.50696600000000003</v>
      </c>
      <c r="AH281" s="7">
        <f>I281*0.23</f>
        <v>0.5830109</v>
      </c>
      <c r="AI281" s="142"/>
      <c r="AJ281" s="7">
        <f>I281*0.2</f>
        <v>0.50696600000000003</v>
      </c>
      <c r="AK281" s="142">
        <v>2.09185</v>
      </c>
      <c r="AL281" s="142">
        <v>2.2149000000000001</v>
      </c>
      <c r="AM281" s="142">
        <v>2.2887300000000002</v>
      </c>
      <c r="AN281" s="142">
        <f>I281*0.12</f>
        <v>0.30417959999999999</v>
      </c>
      <c r="AO281" s="142">
        <f>I281*0.6</f>
        <v>1.5208979999999999</v>
      </c>
      <c r="AP281" s="142">
        <f>I281*0.9</f>
        <v>2.2813469999999998</v>
      </c>
      <c r="AQ281" s="142">
        <f>I281*0.93</f>
        <v>2.3573919000000001</v>
      </c>
      <c r="AR281" s="142">
        <f>I281*0.7</f>
        <v>1.7743809999999998</v>
      </c>
      <c r="AS281" s="142">
        <f>I281*0.35</f>
        <v>0.88719049999999988</v>
      </c>
      <c r="AT281" s="142">
        <v>0</v>
      </c>
      <c r="AU281" s="142">
        <f>I281*0.9</f>
        <v>2.2813469999999998</v>
      </c>
      <c r="AV281" s="142">
        <f>I281*0.18</f>
        <v>0.45626939999999999</v>
      </c>
      <c r="AW281" s="142">
        <f>I281*0.34</f>
        <v>0.8618422</v>
      </c>
      <c r="AX281" s="142">
        <f>I281*0.31</f>
        <v>0.78579729999999992</v>
      </c>
      <c r="AY281" s="142">
        <v>2.2149000000000001</v>
      </c>
      <c r="AZ281" s="142">
        <v>2.2149000000000001</v>
      </c>
      <c r="BB281" s="28">
        <v>0.20278640000000001</v>
      </c>
      <c r="BC281" s="28">
        <v>2.3573919000000001</v>
      </c>
    </row>
    <row r="282" spans="1:55" hidden="1" outlineLevel="1" x14ac:dyDescent="0.2">
      <c r="A282" s="25"/>
      <c r="B282" s="37" t="s">
        <v>123</v>
      </c>
      <c r="C282" s="9"/>
      <c r="D282" s="116"/>
      <c r="E282" s="160">
        <v>1</v>
      </c>
      <c r="F282" s="193"/>
      <c r="G282" s="193"/>
      <c r="H282" s="193"/>
      <c r="I282" s="90">
        <v>22.042000000000002</v>
      </c>
      <c r="J282" s="98" t="e">
        <f t="shared" si="4"/>
        <v>#N/A</v>
      </c>
      <c r="K282" s="104" t="e">
        <v>#N/A</v>
      </c>
      <c r="L282" s="106">
        <f>I282*0.1</f>
        <v>2.2042000000000002</v>
      </c>
      <c r="M282" s="106">
        <f>I282*0.2</f>
        <v>4.4084000000000003</v>
      </c>
      <c r="N282" s="106">
        <f>I282*0.2</f>
        <v>4.4084000000000003</v>
      </c>
      <c r="O282" s="106">
        <v>4.4084000000000003</v>
      </c>
      <c r="P282" s="106">
        <f>I282*0.12</f>
        <v>2.6450400000000003</v>
      </c>
      <c r="Q282" s="106">
        <f>I282*0.17</f>
        <v>3.7471400000000004</v>
      </c>
      <c r="R282" s="106">
        <f>I282*0.14</f>
        <v>3.0858800000000004</v>
      </c>
      <c r="S282" s="106">
        <f>I282*0.18</f>
        <v>3.9675600000000002</v>
      </c>
      <c r="T282" s="106">
        <f>I282*0.14</f>
        <v>3.0858800000000004</v>
      </c>
      <c r="U282" s="106">
        <f>I282*0.15</f>
        <v>3.3063000000000002</v>
      </c>
      <c r="V282" s="106">
        <f>I282*0.08</f>
        <v>1.7633600000000003</v>
      </c>
      <c r="W282" s="142"/>
      <c r="X282" s="106">
        <f>I282*0.16</f>
        <v>3.5267200000000005</v>
      </c>
      <c r="Y282" s="106">
        <f>I282*0.1</f>
        <v>2.2042000000000002</v>
      </c>
      <c r="Z282" s="106">
        <f>I282*0.08</f>
        <v>1.7633600000000003</v>
      </c>
      <c r="AA282" s="106">
        <f>I282*0.11</f>
        <v>2.42462</v>
      </c>
      <c r="AB282" s="142"/>
      <c r="AC282" s="7">
        <f>I282*0.22</f>
        <v>4.84924</v>
      </c>
      <c r="AD282" s="7">
        <f>I282*0.3</f>
        <v>6.6126000000000005</v>
      </c>
      <c r="AE282" s="148" t="s">
        <v>93</v>
      </c>
      <c r="AF282" s="7">
        <f>I282*0.245</f>
        <v>5.40029</v>
      </c>
      <c r="AG282" s="7">
        <f>I282*0.2</f>
        <v>4.4084000000000003</v>
      </c>
      <c r="AH282" s="7">
        <f>I282*0.23</f>
        <v>5.0696600000000007</v>
      </c>
      <c r="AI282" s="142"/>
      <c r="AJ282" s="7">
        <f>I282*0.2</f>
        <v>4.4084000000000003</v>
      </c>
      <c r="AK282" s="142">
        <v>18.190000000000001</v>
      </c>
      <c r="AL282" s="142">
        <v>19.260000000000002</v>
      </c>
      <c r="AM282" s="142">
        <v>19.902000000000001</v>
      </c>
      <c r="AN282" s="142">
        <f>I282*0.12</f>
        <v>2.6450400000000003</v>
      </c>
      <c r="AO282" s="142">
        <f>I282*0.6</f>
        <v>13.225200000000001</v>
      </c>
      <c r="AP282" s="142">
        <f>I282*0.9</f>
        <v>19.837800000000001</v>
      </c>
      <c r="AQ282" s="142">
        <f>I282*0.93</f>
        <v>20.499060000000004</v>
      </c>
      <c r="AR282" s="142">
        <f>I282*0.7</f>
        <v>15.429399999999999</v>
      </c>
      <c r="AS282" s="142">
        <f>I282*0.35</f>
        <v>7.7146999999999997</v>
      </c>
      <c r="AT282" s="142">
        <v>0</v>
      </c>
      <c r="AU282" s="142">
        <f>I282*0.9</f>
        <v>19.837800000000001</v>
      </c>
      <c r="AV282" s="142">
        <f>I282*0.18</f>
        <v>3.9675600000000002</v>
      </c>
      <c r="AW282" s="142">
        <f>I282*0.34</f>
        <v>7.4942800000000007</v>
      </c>
      <c r="AX282" s="142">
        <f>I282*0.31</f>
        <v>6.8330200000000003</v>
      </c>
      <c r="AY282" s="142">
        <v>19.260000000000002</v>
      </c>
      <c r="AZ282" s="142">
        <v>19.260000000000002</v>
      </c>
      <c r="BB282" s="28">
        <v>1.7633600000000003</v>
      </c>
      <c r="BC282" s="28">
        <v>20.499060000000004</v>
      </c>
    </row>
    <row r="283" spans="1:55" hidden="1" outlineLevel="1" x14ac:dyDescent="0.2">
      <c r="A283" s="25"/>
      <c r="B283" s="37" t="s">
        <v>192</v>
      </c>
      <c r="C283" s="9"/>
      <c r="D283" s="116"/>
      <c r="E283" s="160">
        <v>1</v>
      </c>
      <c r="F283" s="193"/>
      <c r="G283" s="193"/>
      <c r="H283" s="193"/>
      <c r="I283" s="90">
        <v>20.939900000000002</v>
      </c>
      <c r="J283" s="98" t="e">
        <f t="shared" si="4"/>
        <v>#N/A</v>
      </c>
      <c r="K283" s="104" t="e">
        <v>#N/A</v>
      </c>
      <c r="L283" s="106">
        <f>I283*0.1</f>
        <v>2.0939900000000002</v>
      </c>
      <c r="M283" s="106">
        <f>I283*0.2</f>
        <v>4.1879800000000005</v>
      </c>
      <c r="N283" s="106">
        <f>I283*0.2</f>
        <v>4.1879800000000005</v>
      </c>
      <c r="O283" s="106">
        <v>4.1879800000000005</v>
      </c>
      <c r="P283" s="106">
        <f>I283*0.12</f>
        <v>2.512788</v>
      </c>
      <c r="Q283" s="106">
        <f>I283*0.17</f>
        <v>3.5597830000000004</v>
      </c>
      <c r="R283" s="106">
        <f>I283*0.14</f>
        <v>2.9315860000000007</v>
      </c>
      <c r="S283" s="106">
        <f>I283*0.18</f>
        <v>3.7691820000000003</v>
      </c>
      <c r="T283" s="106">
        <f>I283*0.14</f>
        <v>2.9315860000000007</v>
      </c>
      <c r="U283" s="106">
        <f>I283*0.15</f>
        <v>3.1409850000000001</v>
      </c>
      <c r="V283" s="106">
        <f>I283*0.08</f>
        <v>1.6751920000000002</v>
      </c>
      <c r="W283" s="142"/>
      <c r="X283" s="106">
        <f>I283*0.16</f>
        <v>3.3503840000000005</v>
      </c>
      <c r="Y283" s="106">
        <f>I283*0.1</f>
        <v>2.0939900000000002</v>
      </c>
      <c r="Z283" s="106">
        <f>I283*0.08</f>
        <v>1.6751920000000002</v>
      </c>
      <c r="AA283" s="106">
        <f>I283*0.11</f>
        <v>2.3033890000000001</v>
      </c>
      <c r="AB283" s="142"/>
      <c r="AC283" s="7">
        <f>I283*0.22</f>
        <v>4.6067780000000003</v>
      </c>
      <c r="AD283" s="7">
        <f>I283*0.3</f>
        <v>6.2819700000000003</v>
      </c>
      <c r="AE283" s="148" t="s">
        <v>93</v>
      </c>
      <c r="AF283" s="7">
        <f>I283*0.245</f>
        <v>5.1302755000000007</v>
      </c>
      <c r="AG283" s="7">
        <f>I283*0.2</f>
        <v>4.1879800000000005</v>
      </c>
      <c r="AH283" s="7">
        <f>I283*0.23</f>
        <v>4.8161770000000006</v>
      </c>
      <c r="AI283" s="142"/>
      <c r="AJ283" s="7">
        <f>I283*0.2</f>
        <v>4.1879800000000005</v>
      </c>
      <c r="AK283" s="142">
        <v>17.2805</v>
      </c>
      <c r="AL283" s="142">
        <v>18.297000000000004</v>
      </c>
      <c r="AM283" s="142">
        <v>18.906900000000004</v>
      </c>
      <c r="AN283" s="142">
        <f>I283*0.12</f>
        <v>2.512788</v>
      </c>
      <c r="AO283" s="142">
        <f>I283*0.6</f>
        <v>12.563940000000001</v>
      </c>
      <c r="AP283" s="142">
        <f>I283*0.9</f>
        <v>18.845910000000003</v>
      </c>
      <c r="AQ283" s="142">
        <f>I283*0.93</f>
        <v>19.474107000000004</v>
      </c>
      <c r="AR283" s="142">
        <f>I283*0.7</f>
        <v>14.65793</v>
      </c>
      <c r="AS283" s="142">
        <f>I283*0.35</f>
        <v>7.3289650000000002</v>
      </c>
      <c r="AT283" s="142">
        <v>0</v>
      </c>
      <c r="AU283" s="142">
        <f>I283*0.9</f>
        <v>18.845910000000003</v>
      </c>
      <c r="AV283" s="142">
        <f>I283*0.18</f>
        <v>3.7691820000000003</v>
      </c>
      <c r="AW283" s="142">
        <f>I283*0.34</f>
        <v>7.1195660000000007</v>
      </c>
      <c r="AX283" s="142">
        <f>I283*0.31</f>
        <v>6.4913690000000006</v>
      </c>
      <c r="AY283" s="142">
        <v>18.297000000000004</v>
      </c>
      <c r="AZ283" s="142">
        <v>18.297000000000004</v>
      </c>
      <c r="BB283" s="28">
        <v>1.6751920000000002</v>
      </c>
      <c r="BC283" s="28">
        <v>19.474107000000004</v>
      </c>
    </row>
    <row r="284" spans="1:55" hidden="1" outlineLevel="1" x14ac:dyDescent="0.2">
      <c r="A284" s="25"/>
      <c r="B284" s="37" t="s">
        <v>561</v>
      </c>
      <c r="C284" s="9"/>
      <c r="D284" s="116"/>
      <c r="E284" s="160">
        <v>1</v>
      </c>
      <c r="F284" s="193"/>
      <c r="G284" s="193"/>
      <c r="H284" s="193"/>
      <c r="I284" s="90">
        <v>3.5818250000000003</v>
      </c>
      <c r="J284" s="98" t="e">
        <f t="shared" si="4"/>
        <v>#N/A</v>
      </c>
      <c r="K284" s="104" t="e">
        <v>#N/A</v>
      </c>
      <c r="L284" s="106">
        <f>I284*0.1</f>
        <v>0.35818250000000007</v>
      </c>
      <c r="M284" s="106">
        <f>I284*0.2</f>
        <v>0.71636500000000014</v>
      </c>
      <c r="N284" s="106">
        <f>I284*0.2</f>
        <v>0.71636500000000014</v>
      </c>
      <c r="O284" s="106">
        <v>0.71636500000000014</v>
      </c>
      <c r="P284" s="106">
        <f>I284*0.12</f>
        <v>0.42981900000000001</v>
      </c>
      <c r="Q284" s="106">
        <f>I284*0.17</f>
        <v>0.6089102500000001</v>
      </c>
      <c r="R284" s="106">
        <f>I284*0.14</f>
        <v>0.50145550000000005</v>
      </c>
      <c r="S284" s="106">
        <f>I284*0.18</f>
        <v>0.64472850000000004</v>
      </c>
      <c r="T284" s="106">
        <f>I284*0.14</f>
        <v>0.50145550000000005</v>
      </c>
      <c r="U284" s="106">
        <f>I284*0.15</f>
        <v>0.53727374999999999</v>
      </c>
      <c r="V284" s="106">
        <f>I284*0.08</f>
        <v>0.28654600000000002</v>
      </c>
      <c r="W284" s="142"/>
      <c r="X284" s="106">
        <f>I284*0.16</f>
        <v>0.57309200000000005</v>
      </c>
      <c r="Y284" s="106">
        <f>I284*0.1</f>
        <v>0.35818250000000007</v>
      </c>
      <c r="Z284" s="106">
        <f>I284*0.08</f>
        <v>0.28654600000000002</v>
      </c>
      <c r="AA284" s="106">
        <f>I284*0.11</f>
        <v>0.39400075000000001</v>
      </c>
      <c r="AB284" s="142"/>
      <c r="AC284" s="7">
        <f>I284*0.22</f>
        <v>0.78800150000000002</v>
      </c>
      <c r="AD284" s="7">
        <f>I284*0.3</f>
        <v>1.0745475</v>
      </c>
      <c r="AE284" s="148" t="s">
        <v>93</v>
      </c>
      <c r="AF284" s="7">
        <f>I284*0.245</f>
        <v>0.87754712500000009</v>
      </c>
      <c r="AG284" s="7">
        <f>I284*0.2</f>
        <v>0.71636500000000014</v>
      </c>
      <c r="AH284" s="7">
        <f>I284*0.23</f>
        <v>0.82381975000000007</v>
      </c>
      <c r="AI284" s="142"/>
      <c r="AJ284" s="7">
        <f>I284*0.2</f>
        <v>0.71636500000000014</v>
      </c>
      <c r="AK284" s="142">
        <v>2.9558749999999998</v>
      </c>
      <c r="AL284" s="142">
        <v>3.1297500000000005</v>
      </c>
      <c r="AM284" s="142">
        <v>3.2340749999999998</v>
      </c>
      <c r="AN284" s="142">
        <f>I284*0.12</f>
        <v>0.42981900000000001</v>
      </c>
      <c r="AO284" s="142">
        <f>I284*0.6</f>
        <v>2.149095</v>
      </c>
      <c r="AP284" s="142">
        <f>I284*0.9</f>
        <v>3.2236425000000004</v>
      </c>
      <c r="AQ284" s="142">
        <f>I284*0.93</f>
        <v>3.3310972500000005</v>
      </c>
      <c r="AR284" s="142">
        <f>I284*0.7</f>
        <v>2.5072774999999998</v>
      </c>
      <c r="AS284" s="142">
        <f>I284*0.35</f>
        <v>1.2536387499999999</v>
      </c>
      <c r="AT284" s="142">
        <v>0</v>
      </c>
      <c r="AU284" s="142">
        <f>I284*0.9</f>
        <v>3.2236425000000004</v>
      </c>
      <c r="AV284" s="142">
        <f>I284*0.18</f>
        <v>0.64472850000000004</v>
      </c>
      <c r="AW284" s="142">
        <f>I284*0.34</f>
        <v>1.2178205000000002</v>
      </c>
      <c r="AX284" s="142">
        <f>I284*0.31</f>
        <v>1.1103657500000002</v>
      </c>
      <c r="AY284" s="142">
        <v>3.1297500000000005</v>
      </c>
      <c r="AZ284" s="142">
        <v>3.1297500000000005</v>
      </c>
      <c r="BB284" s="28">
        <v>0.28654600000000002</v>
      </c>
      <c r="BC284" s="28">
        <v>3.3310972500000005</v>
      </c>
    </row>
    <row r="285" spans="1:55" hidden="1" outlineLevel="1" x14ac:dyDescent="0.2">
      <c r="A285" s="25"/>
      <c r="B285" s="37" t="s">
        <v>557</v>
      </c>
      <c r="C285" s="9"/>
      <c r="D285" s="116"/>
      <c r="E285" s="160">
        <v>2</v>
      </c>
      <c r="F285" s="193"/>
      <c r="G285" s="193"/>
      <c r="H285" s="193"/>
      <c r="I285" s="90">
        <v>7.1636500000000005</v>
      </c>
      <c r="J285" s="98" t="e">
        <f t="shared" si="4"/>
        <v>#N/A</v>
      </c>
      <c r="K285" s="104" t="e">
        <v>#N/A</v>
      </c>
      <c r="L285" s="106">
        <f>I285*0.1</f>
        <v>0.71636500000000014</v>
      </c>
      <c r="M285" s="106">
        <f>I285*0.2</f>
        <v>1.4327300000000003</v>
      </c>
      <c r="N285" s="106">
        <f>I285*0.2</f>
        <v>1.4327300000000003</v>
      </c>
      <c r="O285" s="106">
        <v>1.4327300000000003</v>
      </c>
      <c r="P285" s="106">
        <f>I285*0.12</f>
        <v>0.85963800000000001</v>
      </c>
      <c r="Q285" s="106">
        <f>I285*0.17</f>
        <v>1.2178205000000002</v>
      </c>
      <c r="R285" s="106">
        <f>I285*0.14</f>
        <v>1.0029110000000001</v>
      </c>
      <c r="S285" s="106">
        <f>I285*0.18</f>
        <v>1.2894570000000001</v>
      </c>
      <c r="T285" s="106">
        <f>I285*0.14</f>
        <v>1.0029110000000001</v>
      </c>
      <c r="U285" s="106">
        <f>I285*0.15</f>
        <v>1.0745475</v>
      </c>
      <c r="V285" s="106">
        <f>I285*0.08</f>
        <v>0.57309200000000005</v>
      </c>
      <c r="W285" s="142"/>
      <c r="X285" s="106">
        <f>I285*0.16</f>
        <v>1.1461840000000001</v>
      </c>
      <c r="Y285" s="106">
        <f>I285*0.1</f>
        <v>0.71636500000000014</v>
      </c>
      <c r="Z285" s="106">
        <f>I285*0.08</f>
        <v>0.57309200000000005</v>
      </c>
      <c r="AA285" s="106">
        <f>I285*0.11</f>
        <v>0.78800150000000002</v>
      </c>
      <c r="AB285" s="142"/>
      <c r="AC285" s="7">
        <f>I285*0.22</f>
        <v>1.576003</v>
      </c>
      <c r="AD285" s="7">
        <f>I285*0.3</f>
        <v>2.149095</v>
      </c>
      <c r="AE285" s="148" t="s">
        <v>93</v>
      </c>
      <c r="AF285" s="7">
        <f>I285*0.245</f>
        <v>1.7550942500000002</v>
      </c>
      <c r="AG285" s="7">
        <f>I285*0.2</f>
        <v>1.4327300000000003</v>
      </c>
      <c r="AH285" s="7">
        <f>I285*0.23</f>
        <v>1.6476395000000001</v>
      </c>
      <c r="AI285" s="142"/>
      <c r="AJ285" s="7">
        <f>I285*0.2</f>
        <v>1.4327300000000003</v>
      </c>
      <c r="AK285" s="142">
        <v>5.9117499999999996</v>
      </c>
      <c r="AL285" s="142">
        <v>6.259500000000001</v>
      </c>
      <c r="AM285" s="142">
        <v>6.4681499999999996</v>
      </c>
      <c r="AN285" s="142">
        <f>I285*0.12</f>
        <v>0.85963800000000001</v>
      </c>
      <c r="AO285" s="142">
        <f>I285*0.6</f>
        <v>4.29819</v>
      </c>
      <c r="AP285" s="142">
        <f>I285*0.9</f>
        <v>6.4472850000000008</v>
      </c>
      <c r="AQ285" s="142">
        <f>I285*0.93</f>
        <v>6.6621945000000009</v>
      </c>
      <c r="AR285" s="142">
        <f>I285*0.7</f>
        <v>5.0145549999999997</v>
      </c>
      <c r="AS285" s="142">
        <f>I285*0.35</f>
        <v>2.5072774999999998</v>
      </c>
      <c r="AT285" s="142">
        <v>0</v>
      </c>
      <c r="AU285" s="142">
        <f>I285*0.9</f>
        <v>6.4472850000000008</v>
      </c>
      <c r="AV285" s="142">
        <f>I285*0.18</f>
        <v>1.2894570000000001</v>
      </c>
      <c r="AW285" s="142">
        <f>I285*0.34</f>
        <v>2.4356410000000004</v>
      </c>
      <c r="AX285" s="142">
        <f>I285*0.31</f>
        <v>2.2207315000000003</v>
      </c>
      <c r="AY285" s="142">
        <v>6.259500000000001</v>
      </c>
      <c r="AZ285" s="142">
        <v>6.259500000000001</v>
      </c>
      <c r="BB285" s="28">
        <v>0.57309200000000005</v>
      </c>
      <c r="BC285" s="28">
        <v>6.6621945000000009</v>
      </c>
    </row>
    <row r="286" spans="1:55" hidden="1" outlineLevel="1" x14ac:dyDescent="0.2">
      <c r="A286" s="25"/>
      <c r="B286" s="37" t="s">
        <v>169</v>
      </c>
      <c r="C286" s="9"/>
      <c r="D286" s="116"/>
      <c r="E286" s="160">
        <v>1</v>
      </c>
      <c r="F286" s="193"/>
      <c r="G286" s="193"/>
      <c r="H286" s="193"/>
      <c r="I286" s="90">
        <v>4.1328750000000003</v>
      </c>
      <c r="J286" s="98" t="e">
        <f t="shared" si="4"/>
        <v>#N/A</v>
      </c>
      <c r="K286" s="104" t="e">
        <v>#N/A</v>
      </c>
      <c r="L286" s="106">
        <f>I286*0.1</f>
        <v>0.41328750000000003</v>
      </c>
      <c r="M286" s="106">
        <f>I286*0.2</f>
        <v>0.82657500000000006</v>
      </c>
      <c r="N286" s="106">
        <f>I286*0.2</f>
        <v>0.82657500000000006</v>
      </c>
      <c r="O286" s="106">
        <v>0.82657500000000006</v>
      </c>
      <c r="P286" s="106">
        <f>I286*0.12</f>
        <v>0.49594500000000002</v>
      </c>
      <c r="Q286" s="106">
        <f>I286*0.17</f>
        <v>0.7025887500000001</v>
      </c>
      <c r="R286" s="106">
        <f>I286*0.14</f>
        <v>0.57860250000000013</v>
      </c>
      <c r="S286" s="106">
        <f>I286*0.18</f>
        <v>0.74391750000000001</v>
      </c>
      <c r="T286" s="106">
        <f>I286*0.14</f>
        <v>0.57860250000000013</v>
      </c>
      <c r="U286" s="106">
        <f>I286*0.15</f>
        <v>0.61993125000000004</v>
      </c>
      <c r="V286" s="106">
        <f>I286*0.08</f>
        <v>0.33063000000000003</v>
      </c>
      <c r="W286" s="142"/>
      <c r="X286" s="106">
        <f>I286*0.16</f>
        <v>0.66126000000000007</v>
      </c>
      <c r="Y286" s="106">
        <f>I286*0.1</f>
        <v>0.41328750000000003</v>
      </c>
      <c r="Z286" s="106">
        <f>I286*0.08</f>
        <v>0.33063000000000003</v>
      </c>
      <c r="AA286" s="106">
        <f>I286*0.11</f>
        <v>0.45461625000000006</v>
      </c>
      <c r="AB286" s="142"/>
      <c r="AC286" s="7">
        <f>I286*0.22</f>
        <v>0.90923250000000011</v>
      </c>
      <c r="AD286" s="7">
        <f>I286*0.3</f>
        <v>1.2398625000000001</v>
      </c>
      <c r="AE286" s="148" t="s">
        <v>93</v>
      </c>
      <c r="AF286" s="7">
        <f>I286*0.245</f>
        <v>1.0125543750000001</v>
      </c>
      <c r="AG286" s="7">
        <f>I286*0.2</f>
        <v>0.82657500000000006</v>
      </c>
      <c r="AH286" s="7">
        <f>I286*0.23</f>
        <v>0.95056125000000014</v>
      </c>
      <c r="AI286" s="142"/>
      <c r="AJ286" s="7">
        <f>I286*0.2</f>
        <v>0.82657500000000006</v>
      </c>
      <c r="AK286" s="142">
        <v>3.4106250000000005</v>
      </c>
      <c r="AL286" s="142">
        <v>3.6112500000000005</v>
      </c>
      <c r="AM286" s="142">
        <v>3.7316250000000011</v>
      </c>
      <c r="AN286" s="142">
        <f>I286*0.12</f>
        <v>0.49594500000000002</v>
      </c>
      <c r="AO286" s="142">
        <f>I286*0.6</f>
        <v>2.4797250000000002</v>
      </c>
      <c r="AP286" s="142">
        <f>I286*0.9</f>
        <v>3.7195875000000003</v>
      </c>
      <c r="AQ286" s="142">
        <f>I286*0.93</f>
        <v>3.8435737500000005</v>
      </c>
      <c r="AR286" s="142">
        <f>I286*0.7</f>
        <v>2.8930125000000002</v>
      </c>
      <c r="AS286" s="142">
        <f>I286*0.35</f>
        <v>1.4465062500000001</v>
      </c>
      <c r="AT286" s="142">
        <v>0</v>
      </c>
      <c r="AU286" s="142">
        <f>I286*0.9</f>
        <v>3.7195875000000003</v>
      </c>
      <c r="AV286" s="142">
        <f>I286*0.18</f>
        <v>0.74391750000000001</v>
      </c>
      <c r="AW286" s="142">
        <f>I286*0.34</f>
        <v>1.4051775000000002</v>
      </c>
      <c r="AX286" s="142">
        <f>I286*0.31</f>
        <v>1.28119125</v>
      </c>
      <c r="AY286" s="142">
        <v>3.6112500000000005</v>
      </c>
      <c r="AZ286" s="142">
        <v>3.6112500000000005</v>
      </c>
      <c r="BB286" s="28">
        <v>0.33063000000000003</v>
      </c>
      <c r="BC286" s="28">
        <v>3.8435737500000005</v>
      </c>
    </row>
    <row r="287" spans="1:55" hidden="1" outlineLevel="1" x14ac:dyDescent="0.2">
      <c r="A287" s="25"/>
      <c r="B287" s="37" t="s">
        <v>173</v>
      </c>
      <c r="C287" s="9"/>
      <c r="D287" s="116"/>
      <c r="E287" s="160">
        <v>1</v>
      </c>
      <c r="F287" s="193"/>
      <c r="G287" s="193"/>
      <c r="H287" s="193"/>
      <c r="I287" s="90">
        <v>5.5105000000000004</v>
      </c>
      <c r="J287" s="98" t="e">
        <f t="shared" si="4"/>
        <v>#N/A</v>
      </c>
      <c r="K287" s="104" t="e">
        <v>#N/A</v>
      </c>
      <c r="L287" s="106">
        <f>I287*0.1</f>
        <v>0.55105000000000004</v>
      </c>
      <c r="M287" s="106">
        <f>I287*0.2</f>
        <v>1.1021000000000001</v>
      </c>
      <c r="N287" s="106">
        <f>I287*0.2</f>
        <v>1.1021000000000001</v>
      </c>
      <c r="O287" s="106">
        <v>1.1021000000000001</v>
      </c>
      <c r="P287" s="106">
        <f>I287*0.12</f>
        <v>0.66126000000000007</v>
      </c>
      <c r="Q287" s="106">
        <f>I287*0.17</f>
        <v>0.93678500000000009</v>
      </c>
      <c r="R287" s="106">
        <f>I287*0.14</f>
        <v>0.7714700000000001</v>
      </c>
      <c r="S287" s="106">
        <f>I287*0.18</f>
        <v>0.99189000000000005</v>
      </c>
      <c r="T287" s="106">
        <f>I287*0.14</f>
        <v>0.7714700000000001</v>
      </c>
      <c r="U287" s="106">
        <f>I287*0.15</f>
        <v>0.82657500000000006</v>
      </c>
      <c r="V287" s="106">
        <f>I287*0.08</f>
        <v>0.44084000000000007</v>
      </c>
      <c r="W287" s="142"/>
      <c r="X287" s="106">
        <f>I287*0.16</f>
        <v>0.88168000000000013</v>
      </c>
      <c r="Y287" s="106">
        <f>I287*0.1</f>
        <v>0.55105000000000004</v>
      </c>
      <c r="Z287" s="106">
        <f>I287*0.08</f>
        <v>0.44084000000000007</v>
      </c>
      <c r="AA287" s="106">
        <f>I287*0.11</f>
        <v>0.606155</v>
      </c>
      <c r="AB287" s="142"/>
      <c r="AC287" s="7">
        <f>I287*0.22</f>
        <v>1.21231</v>
      </c>
      <c r="AD287" s="7">
        <f>I287*0.3</f>
        <v>1.6531500000000001</v>
      </c>
      <c r="AE287" s="148" t="s">
        <v>93</v>
      </c>
      <c r="AF287" s="7">
        <f>I287*0.245</f>
        <v>1.3500725</v>
      </c>
      <c r="AG287" s="7">
        <f>I287*0.2</f>
        <v>1.1021000000000001</v>
      </c>
      <c r="AH287" s="7">
        <f>I287*0.23</f>
        <v>1.2674150000000002</v>
      </c>
      <c r="AI287" s="142"/>
      <c r="AJ287" s="7">
        <f>I287*0.2</f>
        <v>1.1021000000000001</v>
      </c>
      <c r="AK287" s="142">
        <v>4.5475000000000003</v>
      </c>
      <c r="AL287" s="142">
        <v>4.8150000000000004</v>
      </c>
      <c r="AM287" s="142">
        <v>4.9755000000000003</v>
      </c>
      <c r="AN287" s="142">
        <f>I287*0.12</f>
        <v>0.66126000000000007</v>
      </c>
      <c r="AO287" s="142">
        <f>I287*0.6</f>
        <v>3.3063000000000002</v>
      </c>
      <c r="AP287" s="142">
        <f>I287*0.9</f>
        <v>4.9594500000000004</v>
      </c>
      <c r="AQ287" s="142">
        <f>I287*0.93</f>
        <v>5.1247650000000009</v>
      </c>
      <c r="AR287" s="142">
        <f>I287*0.7</f>
        <v>3.8573499999999998</v>
      </c>
      <c r="AS287" s="142">
        <f>I287*0.35</f>
        <v>1.9286749999999999</v>
      </c>
      <c r="AT287" s="142">
        <v>0</v>
      </c>
      <c r="AU287" s="142">
        <f>I287*0.9</f>
        <v>4.9594500000000004</v>
      </c>
      <c r="AV287" s="142">
        <f>I287*0.18</f>
        <v>0.99189000000000005</v>
      </c>
      <c r="AW287" s="142">
        <f>I287*0.34</f>
        <v>1.8735700000000002</v>
      </c>
      <c r="AX287" s="142">
        <f>I287*0.31</f>
        <v>1.7082550000000001</v>
      </c>
      <c r="AY287" s="142">
        <v>4.8150000000000004</v>
      </c>
      <c r="AZ287" s="142">
        <v>4.8150000000000004</v>
      </c>
      <c r="BB287" s="28">
        <v>0.44084000000000007</v>
      </c>
      <c r="BC287" s="28">
        <v>5.1247650000000009</v>
      </c>
    </row>
    <row r="288" spans="1:55" hidden="1" outlineLevel="1" x14ac:dyDescent="0.2">
      <c r="A288" s="25"/>
      <c r="B288" s="37" t="s">
        <v>119</v>
      </c>
      <c r="C288" s="9"/>
      <c r="D288" s="116"/>
      <c r="E288" s="160">
        <v>1</v>
      </c>
      <c r="F288" s="193"/>
      <c r="G288" s="193"/>
      <c r="H288" s="193"/>
      <c r="I288" s="90">
        <v>18.460175000000003</v>
      </c>
      <c r="J288" s="98" t="e">
        <f t="shared" si="4"/>
        <v>#N/A</v>
      </c>
      <c r="K288" s="104" t="e">
        <v>#N/A</v>
      </c>
      <c r="L288" s="106">
        <f>I288*0.1</f>
        <v>1.8460175000000003</v>
      </c>
      <c r="M288" s="106">
        <f>I288*0.2</f>
        <v>3.6920350000000006</v>
      </c>
      <c r="N288" s="106">
        <f>I288*0.2</f>
        <v>3.6920350000000006</v>
      </c>
      <c r="O288" s="106">
        <v>3.6920350000000006</v>
      </c>
      <c r="P288" s="106">
        <f>I288*0.12</f>
        <v>2.2152210000000001</v>
      </c>
      <c r="Q288" s="106">
        <f>I288*0.17</f>
        <v>3.1382297500000007</v>
      </c>
      <c r="R288" s="106">
        <f>I288*0.14</f>
        <v>2.5844245000000008</v>
      </c>
      <c r="S288" s="106">
        <f>I288*0.18</f>
        <v>3.3228315000000004</v>
      </c>
      <c r="T288" s="106">
        <f>I288*0.14</f>
        <v>2.5844245000000008</v>
      </c>
      <c r="U288" s="106">
        <f>I288*0.15</f>
        <v>2.7690262500000005</v>
      </c>
      <c r="V288" s="106">
        <f>I288*0.08</f>
        <v>1.4768140000000003</v>
      </c>
      <c r="W288" s="142"/>
      <c r="X288" s="106">
        <f>I288*0.16</f>
        <v>2.9536280000000006</v>
      </c>
      <c r="Y288" s="106">
        <f>I288*0.1</f>
        <v>1.8460175000000003</v>
      </c>
      <c r="Z288" s="106">
        <f>I288*0.08</f>
        <v>1.4768140000000003</v>
      </c>
      <c r="AA288" s="106">
        <f>I288*0.11</f>
        <v>2.0306192500000004</v>
      </c>
      <c r="AB288" s="142"/>
      <c r="AC288" s="7">
        <f>I288*0.22</f>
        <v>4.0612385000000009</v>
      </c>
      <c r="AD288" s="7">
        <f>I288*0.3</f>
        <v>5.5380525000000009</v>
      </c>
      <c r="AE288" s="148" t="s">
        <v>93</v>
      </c>
      <c r="AF288" s="7">
        <f>I288*0.245</f>
        <v>4.5227428750000005</v>
      </c>
      <c r="AG288" s="7">
        <f>I288*0.2</f>
        <v>3.6920350000000006</v>
      </c>
      <c r="AH288" s="7">
        <f>I288*0.23</f>
        <v>4.2458402500000005</v>
      </c>
      <c r="AI288" s="142"/>
      <c r="AJ288" s="7">
        <f>I288*0.2</f>
        <v>3.6920350000000006</v>
      </c>
      <c r="AK288" s="142">
        <v>15.234125000000001</v>
      </c>
      <c r="AL288" s="142">
        <v>16.13025</v>
      </c>
      <c r="AM288" s="142">
        <v>16.667925</v>
      </c>
      <c r="AN288" s="142">
        <f>I288*0.12</f>
        <v>2.2152210000000001</v>
      </c>
      <c r="AO288" s="142">
        <f>I288*0.6</f>
        <v>11.076105000000002</v>
      </c>
      <c r="AP288" s="142">
        <f>I288*0.9</f>
        <v>16.614157500000005</v>
      </c>
      <c r="AQ288" s="142">
        <f>I288*0.93</f>
        <v>17.167962750000004</v>
      </c>
      <c r="AR288" s="142">
        <f>I288*0.7</f>
        <v>12.922122500000002</v>
      </c>
      <c r="AS288" s="142">
        <f>I288*0.35</f>
        <v>6.4610612500000011</v>
      </c>
      <c r="AT288" s="142">
        <v>0</v>
      </c>
      <c r="AU288" s="142">
        <f>I288*0.9</f>
        <v>16.614157500000005</v>
      </c>
      <c r="AV288" s="142">
        <f>I288*0.18</f>
        <v>3.3228315000000004</v>
      </c>
      <c r="AW288" s="142">
        <f>I288*0.34</f>
        <v>6.2764595000000014</v>
      </c>
      <c r="AX288" s="142">
        <f>I288*0.31</f>
        <v>5.7226542500000006</v>
      </c>
      <c r="AY288" s="142">
        <v>16.13025</v>
      </c>
      <c r="AZ288" s="142">
        <v>16.13025</v>
      </c>
      <c r="BB288" s="28">
        <v>1.4768140000000003</v>
      </c>
      <c r="BC288" s="28">
        <v>17.167962750000004</v>
      </c>
    </row>
    <row r="289" spans="1:55" hidden="1" outlineLevel="1" x14ac:dyDescent="0.2">
      <c r="A289" s="25"/>
      <c r="B289" s="37" t="s">
        <v>113</v>
      </c>
      <c r="C289" s="9"/>
      <c r="D289" s="116"/>
      <c r="E289" s="160">
        <v>1</v>
      </c>
      <c r="F289" s="193"/>
      <c r="G289" s="193"/>
      <c r="H289" s="193"/>
      <c r="I289" s="90">
        <v>7.4391749999999996</v>
      </c>
      <c r="J289" s="98" t="e">
        <f t="shared" si="4"/>
        <v>#N/A</v>
      </c>
      <c r="K289" s="104" t="e">
        <v>#N/A</v>
      </c>
      <c r="L289" s="106">
        <f>I289*0.1</f>
        <v>0.74391750000000001</v>
      </c>
      <c r="M289" s="106">
        <f>I289*0.2</f>
        <v>1.487835</v>
      </c>
      <c r="N289" s="106">
        <f>I289*0.2</f>
        <v>1.487835</v>
      </c>
      <c r="O289" s="106">
        <v>1.487835</v>
      </c>
      <c r="P289" s="106">
        <f>I289*0.12</f>
        <v>0.89270099999999997</v>
      </c>
      <c r="Q289" s="106">
        <f>I289*0.17</f>
        <v>1.2646597500000001</v>
      </c>
      <c r="R289" s="106">
        <f>I289*0.14</f>
        <v>1.0414845000000001</v>
      </c>
      <c r="S289" s="106">
        <f>I289*0.18</f>
        <v>1.3390514999999998</v>
      </c>
      <c r="T289" s="106">
        <f>I289*0.14</f>
        <v>1.0414845000000001</v>
      </c>
      <c r="U289" s="106">
        <f>I289*0.15</f>
        <v>1.1158762499999999</v>
      </c>
      <c r="V289" s="106">
        <f>I289*0.08</f>
        <v>0.59513399999999994</v>
      </c>
      <c r="W289" s="142"/>
      <c r="X289" s="106">
        <f>I289*0.16</f>
        <v>1.1902679999999999</v>
      </c>
      <c r="Y289" s="106">
        <f>I289*0.1</f>
        <v>0.74391750000000001</v>
      </c>
      <c r="Z289" s="106">
        <f>I289*0.08</f>
        <v>0.59513399999999994</v>
      </c>
      <c r="AA289" s="106">
        <f>I289*0.11</f>
        <v>0.81830924999999999</v>
      </c>
      <c r="AB289" s="142"/>
      <c r="AC289" s="7">
        <f>I289*0.22</f>
        <v>1.6366185</v>
      </c>
      <c r="AD289" s="7">
        <f>I289*0.3</f>
        <v>2.2317524999999998</v>
      </c>
      <c r="AE289" s="148" t="s">
        <v>93</v>
      </c>
      <c r="AF289" s="7">
        <f>I289*0.245</f>
        <v>1.8225978749999998</v>
      </c>
      <c r="AG289" s="7">
        <f>I289*0.2</f>
        <v>1.487835</v>
      </c>
      <c r="AH289" s="7">
        <f>I289*0.23</f>
        <v>1.71101025</v>
      </c>
      <c r="AI289" s="142"/>
      <c r="AJ289" s="7">
        <f>I289*0.2</f>
        <v>1.487835</v>
      </c>
      <c r="AK289" s="142">
        <v>6.1391249999999991</v>
      </c>
      <c r="AL289" s="142">
        <v>6.5002500000000003</v>
      </c>
      <c r="AM289" s="142">
        <v>6.7169250000000007</v>
      </c>
      <c r="AN289" s="142">
        <f>I289*0.12</f>
        <v>0.89270099999999997</v>
      </c>
      <c r="AO289" s="142">
        <f>I289*0.6</f>
        <v>4.4635049999999996</v>
      </c>
      <c r="AP289" s="142">
        <f>I289*0.9</f>
        <v>6.6952574999999994</v>
      </c>
      <c r="AQ289" s="142">
        <f>I289*0.93</f>
        <v>6.91843275</v>
      </c>
      <c r="AR289" s="142">
        <f>I289*0.7</f>
        <v>5.2074224999999998</v>
      </c>
      <c r="AS289" s="142">
        <f>I289*0.35</f>
        <v>2.6037112499999999</v>
      </c>
      <c r="AT289" s="142">
        <v>0</v>
      </c>
      <c r="AU289" s="142">
        <f>I289*0.9</f>
        <v>6.6952574999999994</v>
      </c>
      <c r="AV289" s="142">
        <f>I289*0.18</f>
        <v>1.3390514999999998</v>
      </c>
      <c r="AW289" s="142">
        <f>I289*0.34</f>
        <v>2.5293195000000002</v>
      </c>
      <c r="AX289" s="142">
        <f>I289*0.31</f>
        <v>2.30614425</v>
      </c>
      <c r="AY289" s="142">
        <v>6.5002500000000003</v>
      </c>
      <c r="AZ289" s="142">
        <v>6.5002500000000003</v>
      </c>
      <c r="BB289" s="28">
        <v>0.59513399999999994</v>
      </c>
      <c r="BC289" s="28">
        <v>6.91843275</v>
      </c>
    </row>
    <row r="290" spans="1:55" hidden="1" outlineLevel="1" x14ac:dyDescent="0.2">
      <c r="A290" s="25"/>
      <c r="B290" s="37" t="s">
        <v>179</v>
      </c>
      <c r="C290" s="9"/>
      <c r="D290" s="116"/>
      <c r="E290" s="160">
        <v>1</v>
      </c>
      <c r="F290" s="193"/>
      <c r="G290" s="193"/>
      <c r="H290" s="193"/>
      <c r="I290" s="90">
        <v>6.0615500000000004</v>
      </c>
      <c r="J290" s="98" t="e">
        <f t="shared" si="4"/>
        <v>#N/A</v>
      </c>
      <c r="K290" s="104" t="e">
        <v>#N/A</v>
      </c>
      <c r="L290" s="106">
        <f>I290*0.1</f>
        <v>0.60615500000000011</v>
      </c>
      <c r="M290" s="106">
        <f>I290*0.2</f>
        <v>1.2123100000000002</v>
      </c>
      <c r="N290" s="106">
        <f>I290*0.2</f>
        <v>1.2123100000000002</v>
      </c>
      <c r="O290" s="106">
        <v>1.2123100000000002</v>
      </c>
      <c r="P290" s="106">
        <f>I290*0.12</f>
        <v>0.72738599999999998</v>
      </c>
      <c r="Q290" s="106">
        <f>I290*0.17</f>
        <v>1.0304635000000002</v>
      </c>
      <c r="R290" s="106">
        <f>I290*0.14</f>
        <v>0.84861700000000018</v>
      </c>
      <c r="S290" s="106">
        <f>I290*0.18</f>
        <v>1.0910790000000001</v>
      </c>
      <c r="T290" s="106">
        <f>I290*0.14</f>
        <v>0.84861700000000018</v>
      </c>
      <c r="U290" s="106">
        <f>I290*0.15</f>
        <v>0.9092325</v>
      </c>
      <c r="V290" s="106">
        <f>I290*0.08</f>
        <v>0.48492400000000002</v>
      </c>
      <c r="W290" s="142"/>
      <c r="X290" s="106">
        <f>I290*0.16</f>
        <v>0.96984800000000004</v>
      </c>
      <c r="Y290" s="106">
        <f>I290*0.1</f>
        <v>0.60615500000000011</v>
      </c>
      <c r="Z290" s="106">
        <f>I290*0.08</f>
        <v>0.48492400000000002</v>
      </c>
      <c r="AA290" s="106">
        <f>I290*0.11</f>
        <v>0.66677050000000004</v>
      </c>
      <c r="AB290" s="142"/>
      <c r="AC290" s="7">
        <f>I290*0.22</f>
        <v>1.3335410000000001</v>
      </c>
      <c r="AD290" s="7">
        <f>I290*0.3</f>
        <v>1.818465</v>
      </c>
      <c r="AE290" s="148" t="s">
        <v>93</v>
      </c>
      <c r="AF290" s="7">
        <f>I290*0.245</f>
        <v>1.4850797500000001</v>
      </c>
      <c r="AG290" s="7">
        <f>I290*0.2</f>
        <v>1.2123100000000002</v>
      </c>
      <c r="AH290" s="7">
        <f>I290*0.23</f>
        <v>1.3941565000000002</v>
      </c>
      <c r="AI290" s="142"/>
      <c r="AJ290" s="7">
        <f>I290*0.2</f>
        <v>1.2123100000000002</v>
      </c>
      <c r="AK290" s="142">
        <v>5.0022500000000001</v>
      </c>
      <c r="AL290" s="142">
        <v>5.2965000000000009</v>
      </c>
      <c r="AM290" s="142">
        <v>5.4730500000000006</v>
      </c>
      <c r="AN290" s="142">
        <f>I290*0.12</f>
        <v>0.72738599999999998</v>
      </c>
      <c r="AO290" s="142">
        <f>I290*0.6</f>
        <v>3.63693</v>
      </c>
      <c r="AP290" s="142">
        <f>I290*0.9</f>
        <v>5.4553950000000002</v>
      </c>
      <c r="AQ290" s="142">
        <f>I290*0.93</f>
        <v>5.6372415000000009</v>
      </c>
      <c r="AR290" s="142">
        <f>I290*0.7</f>
        <v>4.2430849999999998</v>
      </c>
      <c r="AS290" s="142">
        <f>I290*0.35</f>
        <v>2.1215424999999999</v>
      </c>
      <c r="AT290" s="142">
        <v>0</v>
      </c>
      <c r="AU290" s="142">
        <f>I290*0.9</f>
        <v>5.4553950000000002</v>
      </c>
      <c r="AV290" s="142">
        <f>I290*0.18</f>
        <v>1.0910790000000001</v>
      </c>
      <c r="AW290" s="142">
        <f>I290*0.34</f>
        <v>2.0609270000000004</v>
      </c>
      <c r="AX290" s="142">
        <f>I290*0.31</f>
        <v>1.8790805000000002</v>
      </c>
      <c r="AY290" s="142">
        <v>5.2965000000000009</v>
      </c>
      <c r="AZ290" s="142">
        <v>5.2965000000000009</v>
      </c>
      <c r="BB290" s="28">
        <v>0.48492400000000002</v>
      </c>
      <c r="BC290" s="28">
        <v>5.6372415000000009</v>
      </c>
    </row>
    <row r="291" spans="1:55" hidden="1" outlineLevel="1" x14ac:dyDescent="0.2">
      <c r="A291" s="25"/>
      <c r="B291" s="37" t="s">
        <v>184</v>
      </c>
      <c r="C291" s="9"/>
      <c r="D291" s="116"/>
      <c r="E291" s="160">
        <v>1</v>
      </c>
      <c r="F291" s="193"/>
      <c r="G291" s="193"/>
      <c r="H291" s="193"/>
      <c r="I291" s="90">
        <v>73.388839000000004</v>
      </c>
      <c r="J291" s="98" t="e">
        <f t="shared" si="4"/>
        <v>#N/A</v>
      </c>
      <c r="K291" s="104" t="e">
        <v>#N/A</v>
      </c>
      <c r="L291" s="106">
        <f>I291*0.1</f>
        <v>7.3388839000000008</v>
      </c>
      <c r="M291" s="106">
        <f>I291*0.2</f>
        <v>14.677767800000002</v>
      </c>
      <c r="N291" s="106">
        <f>I291*0.2</f>
        <v>14.677767800000002</v>
      </c>
      <c r="O291" s="106">
        <v>14.677767800000002</v>
      </c>
      <c r="P291" s="106">
        <f>I291*0.12</f>
        <v>8.8066606800000002</v>
      </c>
      <c r="Q291" s="106">
        <f>I291*0.17</f>
        <v>12.476102630000002</v>
      </c>
      <c r="R291" s="106">
        <f>I291*0.14</f>
        <v>10.274437460000001</v>
      </c>
      <c r="S291" s="106">
        <f>I291*0.18</f>
        <v>13.20999102</v>
      </c>
      <c r="T291" s="106">
        <f>I291*0.14</f>
        <v>10.274437460000001</v>
      </c>
      <c r="U291" s="106">
        <f>I291*0.15</f>
        <v>11.00832585</v>
      </c>
      <c r="V291" s="106">
        <f>I291*0.08</f>
        <v>5.8711071200000005</v>
      </c>
      <c r="W291" s="142"/>
      <c r="X291" s="106">
        <f>I291*0.16</f>
        <v>11.742214240000001</v>
      </c>
      <c r="Y291" s="106">
        <f>I291*0.1</f>
        <v>7.3388839000000008</v>
      </c>
      <c r="Z291" s="106">
        <f>I291*0.08</f>
        <v>5.8711071200000005</v>
      </c>
      <c r="AA291" s="106">
        <f>I291*0.11</f>
        <v>8.0727722900000014</v>
      </c>
      <c r="AB291" s="142"/>
      <c r="AC291" s="7">
        <f>I291*0.22</f>
        <v>16.145544580000003</v>
      </c>
      <c r="AD291" s="7">
        <f>I291*0.3</f>
        <v>22.016651700000001</v>
      </c>
      <c r="AE291" s="148" t="s">
        <v>93</v>
      </c>
      <c r="AF291" s="7">
        <f>I291*0.245</f>
        <v>17.980265554999999</v>
      </c>
      <c r="AG291" s="7">
        <f>I291*0.2</f>
        <v>14.677767800000002</v>
      </c>
      <c r="AH291" s="7">
        <f>I291*0.23</f>
        <v>16.879432970000003</v>
      </c>
      <c r="AI291" s="142"/>
      <c r="AJ291" s="7">
        <f>I291*0.2</f>
        <v>14.677767800000002</v>
      </c>
      <c r="AK291" s="142">
        <v>60.56360500000001</v>
      </c>
      <c r="AL291" s="142">
        <v>64.126170000000002</v>
      </c>
      <c r="AM291" s="142">
        <v>66.26370900000002</v>
      </c>
      <c r="AN291" s="142">
        <f>I291*0.12</f>
        <v>8.8066606800000002</v>
      </c>
      <c r="AO291" s="142">
        <f>I291*0.6</f>
        <v>44.033303400000001</v>
      </c>
      <c r="AP291" s="142">
        <f>I291*0.9</f>
        <v>66.049955100000005</v>
      </c>
      <c r="AQ291" s="142">
        <f>I291*0.93</f>
        <v>68.251620270000004</v>
      </c>
      <c r="AR291" s="142">
        <f>I291*0.7</f>
        <v>51.3721873</v>
      </c>
      <c r="AS291" s="142">
        <f>I291*0.35</f>
        <v>25.68609365</v>
      </c>
      <c r="AT291" s="142">
        <v>0</v>
      </c>
      <c r="AU291" s="142">
        <f>I291*0.9</f>
        <v>66.049955100000005</v>
      </c>
      <c r="AV291" s="142">
        <f>I291*0.18</f>
        <v>13.20999102</v>
      </c>
      <c r="AW291" s="142">
        <f>I291*0.34</f>
        <v>24.952205260000003</v>
      </c>
      <c r="AX291" s="142">
        <f>I291*0.31</f>
        <v>22.750540090000001</v>
      </c>
      <c r="AY291" s="142">
        <v>64.126170000000002</v>
      </c>
      <c r="AZ291" s="142">
        <v>64.126170000000002</v>
      </c>
      <c r="BB291" s="28">
        <v>5.8711071200000005</v>
      </c>
      <c r="BC291" s="28">
        <v>68.251620270000004</v>
      </c>
    </row>
    <row r="292" spans="1:55" hidden="1" outlineLevel="1" x14ac:dyDescent="0.2">
      <c r="A292" s="25"/>
      <c r="B292" s="37" t="s">
        <v>211</v>
      </c>
      <c r="C292" s="9"/>
      <c r="D292" s="116"/>
      <c r="E292" s="160">
        <v>1</v>
      </c>
      <c r="F292" s="193"/>
      <c r="G292" s="193"/>
      <c r="H292" s="193"/>
      <c r="I292" s="90">
        <v>6.6125999999999996</v>
      </c>
      <c r="J292" s="98" t="e">
        <f t="shared" si="4"/>
        <v>#N/A</v>
      </c>
      <c r="K292" s="104" t="e">
        <v>#N/A</v>
      </c>
      <c r="L292" s="106">
        <f>I292*0.1</f>
        <v>0.66125999999999996</v>
      </c>
      <c r="M292" s="106">
        <f>I292*0.2</f>
        <v>1.3225199999999999</v>
      </c>
      <c r="N292" s="106">
        <f>I292*0.2</f>
        <v>1.3225199999999999</v>
      </c>
      <c r="O292" s="106">
        <v>1.3225199999999999</v>
      </c>
      <c r="P292" s="106">
        <f>I292*0.12</f>
        <v>0.79351199999999988</v>
      </c>
      <c r="Q292" s="106">
        <f>I292*0.17</f>
        <v>1.124142</v>
      </c>
      <c r="R292" s="106">
        <f>I292*0.14</f>
        <v>0.92576400000000003</v>
      </c>
      <c r="S292" s="106">
        <f>I292*0.18</f>
        <v>1.1902679999999999</v>
      </c>
      <c r="T292" s="106">
        <f>I292*0.14</f>
        <v>0.92576400000000003</v>
      </c>
      <c r="U292" s="106">
        <f>I292*0.15</f>
        <v>0.99188999999999994</v>
      </c>
      <c r="V292" s="106">
        <f>I292*0.08</f>
        <v>0.52900799999999992</v>
      </c>
      <c r="W292" s="142"/>
      <c r="X292" s="106">
        <f>I292*0.16</f>
        <v>1.0580159999999998</v>
      </c>
      <c r="Y292" s="106">
        <f>I292*0.1</f>
        <v>0.66125999999999996</v>
      </c>
      <c r="Z292" s="106">
        <f>I292*0.08</f>
        <v>0.52900799999999992</v>
      </c>
      <c r="AA292" s="106">
        <f>I292*0.11</f>
        <v>0.72738599999999998</v>
      </c>
      <c r="AB292" s="142"/>
      <c r="AC292" s="7">
        <f>I292*0.22</f>
        <v>1.454772</v>
      </c>
      <c r="AD292" s="7">
        <f>I292*0.3</f>
        <v>1.9837799999999999</v>
      </c>
      <c r="AE292" s="148" t="s">
        <v>93</v>
      </c>
      <c r="AF292" s="7">
        <f>I292*0.245</f>
        <v>1.6200869999999998</v>
      </c>
      <c r="AG292" s="7">
        <f>I292*0.2</f>
        <v>1.3225199999999999</v>
      </c>
      <c r="AH292" s="7">
        <f>I292*0.23</f>
        <v>1.5208979999999999</v>
      </c>
      <c r="AI292" s="142"/>
      <c r="AJ292" s="7">
        <f>I292*0.2</f>
        <v>1.3225199999999999</v>
      </c>
      <c r="AK292" s="142">
        <v>5.4569999999999999</v>
      </c>
      <c r="AL292" s="142">
        <v>5.7779999999999996</v>
      </c>
      <c r="AM292" s="142">
        <v>5.9706000000000001</v>
      </c>
      <c r="AN292" s="142">
        <f>I292*0.12</f>
        <v>0.79351199999999988</v>
      </c>
      <c r="AO292" s="142">
        <f>I292*0.6</f>
        <v>3.9675599999999998</v>
      </c>
      <c r="AP292" s="142">
        <f>I292*0.9</f>
        <v>5.9513400000000001</v>
      </c>
      <c r="AQ292" s="142">
        <f>I292*0.93</f>
        <v>6.149718</v>
      </c>
      <c r="AR292" s="142">
        <f>I292*0.7</f>
        <v>4.6288199999999993</v>
      </c>
      <c r="AS292" s="142">
        <f>I292*0.35</f>
        <v>2.3144099999999996</v>
      </c>
      <c r="AT292" s="142">
        <v>0</v>
      </c>
      <c r="AU292" s="142">
        <f>I292*0.9</f>
        <v>5.9513400000000001</v>
      </c>
      <c r="AV292" s="142">
        <f>I292*0.18</f>
        <v>1.1902679999999999</v>
      </c>
      <c r="AW292" s="142">
        <f>I292*0.34</f>
        <v>2.2482839999999999</v>
      </c>
      <c r="AX292" s="142">
        <f>I292*0.31</f>
        <v>2.049906</v>
      </c>
      <c r="AY292" s="142">
        <v>5.7779999999999996</v>
      </c>
      <c r="AZ292" s="142">
        <v>5.7779999999999996</v>
      </c>
      <c r="BB292" s="28">
        <v>0.52900799999999992</v>
      </c>
      <c r="BC292" s="28">
        <v>6.149718</v>
      </c>
    </row>
    <row r="293" spans="1:55" ht="13.5" collapsed="1" thickBot="1" x14ac:dyDescent="0.25">
      <c r="A293" s="17">
        <v>40171993</v>
      </c>
      <c r="B293" s="38" t="s">
        <v>560</v>
      </c>
      <c r="C293" s="39">
        <v>360</v>
      </c>
      <c r="D293" s="13">
        <v>26055</v>
      </c>
      <c r="E293" s="161" t="s">
        <v>5630</v>
      </c>
      <c r="F293" s="192"/>
      <c r="G293" s="192"/>
      <c r="H293" s="192"/>
      <c r="I293" s="58">
        <v>4208.1020740000004</v>
      </c>
      <c r="J293" s="98">
        <f t="shared" si="4"/>
        <v>447.78800000000001</v>
      </c>
      <c r="K293" s="100">
        <v>407.08</v>
      </c>
      <c r="L293" s="106">
        <f>I293*0.1</f>
        <v>420.81020740000008</v>
      </c>
      <c r="M293" s="106">
        <f>I293*0.2</f>
        <v>841.62041480000016</v>
      </c>
      <c r="N293" s="106">
        <f>I293*0.2</f>
        <v>841.62041480000016</v>
      </c>
      <c r="O293" s="106">
        <v>841.62041480000016</v>
      </c>
      <c r="P293" s="106">
        <f>I293*0.12</f>
        <v>504.97224888000005</v>
      </c>
      <c r="Q293" s="106">
        <f>I293*0.17</f>
        <v>715.37735258000009</v>
      </c>
      <c r="R293" s="106">
        <f>I293*0.14</f>
        <v>589.13429036000014</v>
      </c>
      <c r="S293" s="106">
        <f>I293*0.18</f>
        <v>757.45837332000008</v>
      </c>
      <c r="T293" s="106">
        <f>I293*0.14</f>
        <v>589.13429036000014</v>
      </c>
      <c r="U293" s="106">
        <f>I293*0.15</f>
        <v>631.21531110000001</v>
      </c>
      <c r="V293" s="106">
        <f>I293*0.08</f>
        <v>336.64816592000005</v>
      </c>
      <c r="W293" s="139"/>
      <c r="X293" s="106">
        <f>I293*0.16</f>
        <v>673.29633184000011</v>
      </c>
      <c r="Y293" s="106">
        <f>I293*0.1</f>
        <v>420.81020740000008</v>
      </c>
      <c r="Z293" s="106">
        <f>I293*0.08</f>
        <v>336.64816592000005</v>
      </c>
      <c r="AA293" s="106">
        <f>I293*0.11</f>
        <v>462.89122814000007</v>
      </c>
      <c r="AB293" s="139"/>
      <c r="AC293" s="7">
        <f>I293*0.22</f>
        <v>925.78245628000013</v>
      </c>
      <c r="AD293" s="7">
        <f>I293*0.3</f>
        <v>1262.4306222</v>
      </c>
      <c r="AE293" s="148" t="s">
        <v>93</v>
      </c>
      <c r="AF293" s="7">
        <f>I293*0.245</f>
        <v>1030.9850081300001</v>
      </c>
      <c r="AG293" s="7">
        <f>I293*0.2</f>
        <v>841.62041480000016</v>
      </c>
      <c r="AH293" s="7">
        <f>I293*0.23</f>
        <v>967.86347702000012</v>
      </c>
      <c r="AI293" s="139"/>
      <c r="AJ293" s="7">
        <f>I293*0.2</f>
        <v>841.62041480000016</v>
      </c>
      <c r="AK293" s="139">
        <v>3749.2844623490432</v>
      </c>
      <c r="AL293" s="139">
        <v>3969.8306071931047</v>
      </c>
      <c r="AM293" s="139">
        <v>4102.1582940995413</v>
      </c>
      <c r="AN293" s="139">
        <f>I293*0.12</f>
        <v>504.97224888000005</v>
      </c>
      <c r="AO293" s="139">
        <f>I293*0.6</f>
        <v>2524.8612444</v>
      </c>
      <c r="AP293" s="139">
        <f>I293*0.9</f>
        <v>3787.2918666000005</v>
      </c>
      <c r="AQ293" s="139">
        <f>I293*0.93</f>
        <v>3913.5349288200005</v>
      </c>
      <c r="AR293" s="139">
        <f>I293*0.7</f>
        <v>2945.6714517999999</v>
      </c>
      <c r="AS293" s="139">
        <f>I293*0.35</f>
        <v>1472.8357258999999</v>
      </c>
      <c r="AT293" s="139">
        <v>1445.8857722054845</v>
      </c>
      <c r="AU293" s="139">
        <f>I293*0.9</f>
        <v>3787.2918666000005</v>
      </c>
      <c r="AV293" s="139">
        <f>I293*0.18</f>
        <v>757.45837332000008</v>
      </c>
      <c r="AW293" s="139">
        <f>I293*0.34</f>
        <v>1430.7547051600002</v>
      </c>
      <c r="AX293" s="139">
        <f>I293*0.31</f>
        <v>1304.51164294</v>
      </c>
      <c r="AY293" s="139">
        <v>3969.8306071931047</v>
      </c>
      <c r="AZ293" s="139">
        <v>3969.8306071931047</v>
      </c>
      <c r="BB293" s="28">
        <v>336.64816592000005</v>
      </c>
      <c r="BC293" s="28">
        <v>4102.1582940995413</v>
      </c>
    </row>
    <row r="294" spans="1:55" hidden="1" outlineLevel="1" x14ac:dyDescent="0.2">
      <c r="A294" s="4"/>
      <c r="B294" s="41" t="s">
        <v>663</v>
      </c>
      <c r="C294" s="32"/>
      <c r="D294" s="111" t="s">
        <v>109</v>
      </c>
      <c r="E294" s="159" t="s">
        <v>5629</v>
      </c>
      <c r="F294" s="188"/>
      <c r="G294" s="188"/>
      <c r="H294" s="188"/>
      <c r="I294" s="87"/>
      <c r="J294" s="98" t="e">
        <f t="shared" si="4"/>
        <v>#N/A</v>
      </c>
      <c r="K294" s="100" t="e">
        <v>#N/A</v>
      </c>
      <c r="L294" s="106">
        <f>I294*0.1</f>
        <v>0</v>
      </c>
      <c r="M294" s="106">
        <f>I294*0.2</f>
        <v>0</v>
      </c>
      <c r="N294" s="106">
        <f>I294*0.2</f>
        <v>0</v>
      </c>
      <c r="O294" s="106">
        <v>0</v>
      </c>
      <c r="P294" s="106">
        <f>I294*0.12</f>
        <v>0</v>
      </c>
      <c r="Q294" s="106">
        <f>I294*0.17</f>
        <v>0</v>
      </c>
      <c r="R294" s="106">
        <f>I294*0.14</f>
        <v>0</v>
      </c>
      <c r="S294" s="106">
        <f>I294*0.18</f>
        <v>0</v>
      </c>
      <c r="T294" s="106">
        <f>I294*0.14</f>
        <v>0</v>
      </c>
      <c r="U294" s="106">
        <f>I294*0.15</f>
        <v>0</v>
      </c>
      <c r="V294" s="106">
        <f>I294*0.08</f>
        <v>0</v>
      </c>
      <c r="W294" s="139"/>
      <c r="X294" s="106">
        <f>I294*0.16</f>
        <v>0</v>
      </c>
      <c r="Y294" s="106">
        <f>I294*0.1</f>
        <v>0</v>
      </c>
      <c r="Z294" s="106">
        <f>I294*0.08</f>
        <v>0</v>
      </c>
      <c r="AA294" s="106">
        <f>I294*0.11</f>
        <v>0</v>
      </c>
      <c r="AB294" s="139"/>
      <c r="AC294" s="7">
        <f>I294*0.22</f>
        <v>0</v>
      </c>
      <c r="AD294" s="7">
        <f>I294*0.3</f>
        <v>0</v>
      </c>
      <c r="AE294" s="148" t="s">
        <v>93</v>
      </c>
      <c r="AF294" s="7">
        <f>I294*0.245</f>
        <v>0</v>
      </c>
      <c r="AG294" s="7">
        <f>I294*0.2</f>
        <v>0</v>
      </c>
      <c r="AH294" s="7">
        <f>I294*0.23</f>
        <v>0</v>
      </c>
      <c r="AI294" s="139"/>
      <c r="AJ294" s="7">
        <f>I294*0.2</f>
        <v>0</v>
      </c>
      <c r="AK294" s="139"/>
      <c r="AL294" s="139"/>
      <c r="AM294" s="139"/>
      <c r="AN294" s="139">
        <f>I294*0.12</f>
        <v>0</v>
      </c>
      <c r="AO294" s="139">
        <f>I294*0.6</f>
        <v>0</v>
      </c>
      <c r="AP294" s="139">
        <f>I294*0.9</f>
        <v>0</v>
      </c>
      <c r="AQ294" s="139">
        <f>I294*0.93</f>
        <v>0</v>
      </c>
      <c r="AR294" s="139">
        <f>I294*0.7</f>
        <v>0</v>
      </c>
      <c r="AS294" s="139">
        <f>I294*0.35</f>
        <v>0</v>
      </c>
      <c r="AT294" s="139"/>
      <c r="AU294" s="139">
        <f>I294*0.9</f>
        <v>0</v>
      </c>
      <c r="AV294" s="139">
        <f>I294*0.18</f>
        <v>0</v>
      </c>
      <c r="AW294" s="139">
        <f>I294*0.34</f>
        <v>0</v>
      </c>
      <c r="AX294" s="139">
        <f>I294*0.31</f>
        <v>0</v>
      </c>
      <c r="AY294" s="139"/>
      <c r="AZ294" s="139"/>
      <c r="BB294" s="28">
        <v>0</v>
      </c>
      <c r="BC294" s="28">
        <v>0</v>
      </c>
    </row>
    <row r="295" spans="1:55" hidden="1" outlineLevel="1" x14ac:dyDescent="0.2">
      <c r="A295" s="4"/>
      <c r="B295" s="37" t="s">
        <v>125</v>
      </c>
      <c r="C295" s="9"/>
      <c r="D295" s="116"/>
      <c r="E295" s="160">
        <v>1</v>
      </c>
      <c r="F295" s="193"/>
      <c r="G295" s="193"/>
      <c r="H295" s="193"/>
      <c r="I295" s="90">
        <v>738.616399</v>
      </c>
      <c r="J295" s="98" t="e">
        <f t="shared" si="4"/>
        <v>#N/A</v>
      </c>
      <c r="K295" s="104" t="e">
        <v>#N/A</v>
      </c>
      <c r="L295" s="106">
        <f>I295*0.1</f>
        <v>73.8616399</v>
      </c>
      <c r="M295" s="106">
        <f>I295*0.2</f>
        <v>147.7232798</v>
      </c>
      <c r="N295" s="106">
        <f>I295*0.2</f>
        <v>147.7232798</v>
      </c>
      <c r="O295" s="106">
        <v>147.7232798</v>
      </c>
      <c r="P295" s="106">
        <f>I295*0.12</f>
        <v>88.63396788</v>
      </c>
      <c r="Q295" s="106">
        <f>I295*0.17</f>
        <v>125.56478783000001</v>
      </c>
      <c r="R295" s="106">
        <f>I295*0.14</f>
        <v>103.40629586000001</v>
      </c>
      <c r="S295" s="106">
        <f>I295*0.18</f>
        <v>132.95095182</v>
      </c>
      <c r="T295" s="106">
        <f>I295*0.14</f>
        <v>103.40629586000001</v>
      </c>
      <c r="U295" s="106">
        <f>I295*0.15</f>
        <v>110.79245985</v>
      </c>
      <c r="V295" s="106">
        <f>I295*0.08</f>
        <v>59.08931192</v>
      </c>
      <c r="W295" s="142"/>
      <c r="X295" s="106">
        <f>I295*0.16</f>
        <v>118.17862384</v>
      </c>
      <c r="Y295" s="106">
        <f>I295*0.1</f>
        <v>73.8616399</v>
      </c>
      <c r="Z295" s="106">
        <f>I295*0.08</f>
        <v>59.08931192</v>
      </c>
      <c r="AA295" s="106">
        <f>I295*0.11</f>
        <v>81.24780389</v>
      </c>
      <c r="AB295" s="142"/>
      <c r="AC295" s="7">
        <f>I295*0.22</f>
        <v>162.49560778</v>
      </c>
      <c r="AD295" s="7">
        <f>I295*0.3</f>
        <v>221.5849197</v>
      </c>
      <c r="AE295" s="148" t="s">
        <v>93</v>
      </c>
      <c r="AF295" s="7">
        <f>I295*0.245</f>
        <v>180.961017755</v>
      </c>
      <c r="AG295" s="7">
        <f>I295*0.2</f>
        <v>147.7232798</v>
      </c>
      <c r="AH295" s="7">
        <f>I295*0.23</f>
        <v>169.88177177</v>
      </c>
      <c r="AI295" s="142"/>
      <c r="AJ295" s="7">
        <f>I295*0.2</f>
        <v>147.7232798</v>
      </c>
      <c r="AK295" s="142">
        <v>609.53780500000005</v>
      </c>
      <c r="AL295" s="142">
        <v>645.39296999999999</v>
      </c>
      <c r="AM295" s="142">
        <v>666.90606900000012</v>
      </c>
      <c r="AN295" s="142">
        <f>I295*0.12</f>
        <v>88.63396788</v>
      </c>
      <c r="AO295" s="142">
        <f>I295*0.6</f>
        <v>443.1698394</v>
      </c>
      <c r="AP295" s="142">
        <f>I295*0.9</f>
        <v>664.7547591</v>
      </c>
      <c r="AQ295" s="142">
        <f>I295*0.93</f>
        <v>686.91325107</v>
      </c>
      <c r="AR295" s="142">
        <f>I295*0.7</f>
        <v>517.0314793</v>
      </c>
      <c r="AS295" s="142">
        <f>I295*0.35</f>
        <v>258.51573965</v>
      </c>
      <c r="AT295" s="142">
        <v>0</v>
      </c>
      <c r="AU295" s="142">
        <f>I295*0.9</f>
        <v>664.7547591</v>
      </c>
      <c r="AV295" s="142">
        <f>I295*0.18</f>
        <v>132.95095182</v>
      </c>
      <c r="AW295" s="142">
        <f>I295*0.34</f>
        <v>251.12957566000003</v>
      </c>
      <c r="AX295" s="142">
        <f>I295*0.31</f>
        <v>228.97108369</v>
      </c>
      <c r="AY295" s="142">
        <v>645.39296999999999</v>
      </c>
      <c r="AZ295" s="142">
        <v>645.39296999999999</v>
      </c>
      <c r="BB295" s="28">
        <v>59.08931192</v>
      </c>
      <c r="BC295" s="28">
        <v>686.91325107</v>
      </c>
    </row>
    <row r="296" spans="1:55" hidden="1" outlineLevel="1" x14ac:dyDescent="0.2">
      <c r="A296" s="4"/>
      <c r="B296" s="37" t="s">
        <v>126</v>
      </c>
      <c r="C296" s="9"/>
      <c r="D296" s="116"/>
      <c r="E296" s="160">
        <v>1</v>
      </c>
      <c r="F296" s="193"/>
      <c r="G296" s="193"/>
      <c r="H296" s="193"/>
      <c r="I296" s="90">
        <v>165.877071</v>
      </c>
      <c r="J296" s="98" t="e">
        <f t="shared" si="4"/>
        <v>#N/A</v>
      </c>
      <c r="K296" s="104" t="e">
        <v>#N/A</v>
      </c>
      <c r="L296" s="106">
        <f>I296*0.1</f>
        <v>16.587707099999999</v>
      </c>
      <c r="M296" s="106">
        <f>I296*0.2</f>
        <v>33.175414199999999</v>
      </c>
      <c r="N296" s="106">
        <f>I296*0.2</f>
        <v>33.175414199999999</v>
      </c>
      <c r="O296" s="106">
        <v>33.175414199999999</v>
      </c>
      <c r="P296" s="106">
        <f>I296*0.12</f>
        <v>19.905248520000001</v>
      </c>
      <c r="Q296" s="106">
        <f>I296*0.17</f>
        <v>28.199102070000002</v>
      </c>
      <c r="R296" s="106">
        <f>I296*0.14</f>
        <v>23.222789940000002</v>
      </c>
      <c r="S296" s="106">
        <f>I296*0.18</f>
        <v>29.857872779999997</v>
      </c>
      <c r="T296" s="106">
        <f>I296*0.14</f>
        <v>23.222789940000002</v>
      </c>
      <c r="U296" s="106">
        <f>I296*0.15</f>
        <v>24.881560650000001</v>
      </c>
      <c r="V296" s="106">
        <f>I296*0.08</f>
        <v>13.27016568</v>
      </c>
      <c r="W296" s="142"/>
      <c r="X296" s="106">
        <f>I296*0.16</f>
        <v>26.54033136</v>
      </c>
      <c r="Y296" s="106">
        <f>I296*0.1</f>
        <v>16.587707099999999</v>
      </c>
      <c r="Z296" s="106">
        <f>I296*0.08</f>
        <v>13.27016568</v>
      </c>
      <c r="AA296" s="106">
        <f>I296*0.11</f>
        <v>18.246477810000002</v>
      </c>
      <c r="AB296" s="142"/>
      <c r="AC296" s="7">
        <f>I296*0.22</f>
        <v>36.492955620000004</v>
      </c>
      <c r="AD296" s="7">
        <f>I296*0.3</f>
        <v>49.763121300000002</v>
      </c>
      <c r="AE296" s="148" t="s">
        <v>93</v>
      </c>
      <c r="AF296" s="7">
        <f>I296*0.245</f>
        <v>40.639882395000001</v>
      </c>
      <c r="AG296" s="7">
        <f>I296*0.2</f>
        <v>33.175414199999999</v>
      </c>
      <c r="AH296" s="7">
        <f>I296*0.23</f>
        <v>38.151726330000002</v>
      </c>
      <c r="AI296" s="142"/>
      <c r="AJ296" s="7">
        <f>I296*0.2</f>
        <v>33.175414199999999</v>
      </c>
      <c r="AK296" s="142">
        <v>136.888845</v>
      </c>
      <c r="AL296" s="142">
        <v>144.94113000000002</v>
      </c>
      <c r="AM296" s="142">
        <v>149.77250100000001</v>
      </c>
      <c r="AN296" s="142">
        <f>I296*0.12</f>
        <v>19.905248520000001</v>
      </c>
      <c r="AO296" s="142">
        <f>I296*0.6</f>
        <v>99.526242600000003</v>
      </c>
      <c r="AP296" s="142">
        <f>I296*0.9</f>
        <v>149.28936390000001</v>
      </c>
      <c r="AQ296" s="142">
        <f>I296*0.93</f>
        <v>154.26567603000001</v>
      </c>
      <c r="AR296" s="142">
        <f>I296*0.7</f>
        <v>116.11394969999999</v>
      </c>
      <c r="AS296" s="142">
        <f>I296*0.35</f>
        <v>58.056974849999996</v>
      </c>
      <c r="AT296" s="142">
        <v>0</v>
      </c>
      <c r="AU296" s="142">
        <f>I296*0.9</f>
        <v>149.28936390000001</v>
      </c>
      <c r="AV296" s="142">
        <f>I296*0.18</f>
        <v>29.857872779999997</v>
      </c>
      <c r="AW296" s="142">
        <f>I296*0.34</f>
        <v>56.398204140000004</v>
      </c>
      <c r="AX296" s="142">
        <f>I296*0.31</f>
        <v>51.421892010000001</v>
      </c>
      <c r="AY296" s="142">
        <v>144.94113000000002</v>
      </c>
      <c r="AZ296" s="142">
        <v>144.94113000000002</v>
      </c>
      <c r="BB296" s="28">
        <v>13.27016568</v>
      </c>
      <c r="BC296" s="28">
        <v>154.26567603000001</v>
      </c>
    </row>
    <row r="297" spans="1:55" hidden="1" outlineLevel="1" x14ac:dyDescent="0.2">
      <c r="A297" s="4"/>
      <c r="B297" s="37" t="s">
        <v>127</v>
      </c>
      <c r="C297" s="9"/>
      <c r="D297" s="116"/>
      <c r="E297" s="160">
        <v>2</v>
      </c>
      <c r="F297" s="193"/>
      <c r="G297" s="193"/>
      <c r="H297" s="193"/>
      <c r="I297" s="90">
        <v>2353.600676</v>
      </c>
      <c r="J297" s="98" t="e">
        <f t="shared" si="4"/>
        <v>#N/A</v>
      </c>
      <c r="K297" s="104" t="e">
        <v>#N/A</v>
      </c>
      <c r="L297" s="106">
        <f>I297*0.1</f>
        <v>235.36006760000001</v>
      </c>
      <c r="M297" s="106">
        <f>I297*0.2</f>
        <v>470.72013520000002</v>
      </c>
      <c r="N297" s="106">
        <f>I297*0.2</f>
        <v>470.72013520000002</v>
      </c>
      <c r="O297" s="106">
        <v>470.72013520000002</v>
      </c>
      <c r="P297" s="106">
        <f>I297*0.12</f>
        <v>282.43208111999996</v>
      </c>
      <c r="Q297" s="106">
        <f>I297*0.17</f>
        <v>400.11211492000001</v>
      </c>
      <c r="R297" s="106">
        <f>I297*0.14</f>
        <v>329.50409464000006</v>
      </c>
      <c r="S297" s="106">
        <f>I297*0.18</f>
        <v>423.64812167999997</v>
      </c>
      <c r="T297" s="106">
        <f>I297*0.14</f>
        <v>329.50409464000006</v>
      </c>
      <c r="U297" s="106">
        <f>I297*0.15</f>
        <v>353.04010139999997</v>
      </c>
      <c r="V297" s="106">
        <f>I297*0.08</f>
        <v>188.28805407999999</v>
      </c>
      <c r="W297" s="142"/>
      <c r="X297" s="106">
        <f>I297*0.16</f>
        <v>376.57610815999999</v>
      </c>
      <c r="Y297" s="106">
        <f>I297*0.1</f>
        <v>235.36006760000001</v>
      </c>
      <c r="Z297" s="106">
        <f>I297*0.08</f>
        <v>188.28805407999999</v>
      </c>
      <c r="AA297" s="106">
        <f>I297*0.11</f>
        <v>258.89607436</v>
      </c>
      <c r="AB297" s="142"/>
      <c r="AC297" s="7">
        <f>I297*0.22</f>
        <v>517.79214872</v>
      </c>
      <c r="AD297" s="7">
        <f>I297*0.3</f>
        <v>706.08020279999994</v>
      </c>
      <c r="AE297" s="148" t="s">
        <v>93</v>
      </c>
      <c r="AF297" s="7">
        <f>I297*0.245</f>
        <v>576.63216562000002</v>
      </c>
      <c r="AG297" s="7">
        <f>I297*0.2</f>
        <v>470.72013520000002</v>
      </c>
      <c r="AH297" s="7">
        <f>I297*0.23</f>
        <v>541.32815548000008</v>
      </c>
      <c r="AI297" s="142"/>
      <c r="AJ297" s="7">
        <f>I297*0.2</f>
        <v>470.72013520000002</v>
      </c>
      <c r="AK297" s="142">
        <v>1942.2918199999999</v>
      </c>
      <c r="AL297" s="142">
        <v>2056.5442800000001</v>
      </c>
      <c r="AM297" s="142">
        <v>2125.0957559999997</v>
      </c>
      <c r="AN297" s="142">
        <f>I297*0.12</f>
        <v>282.43208111999996</v>
      </c>
      <c r="AO297" s="142">
        <f>I297*0.6</f>
        <v>1412.1604055999999</v>
      </c>
      <c r="AP297" s="142">
        <f>I297*0.9</f>
        <v>2118.2406083999999</v>
      </c>
      <c r="AQ297" s="142">
        <f>I297*0.93</f>
        <v>2188.8486286800003</v>
      </c>
      <c r="AR297" s="142">
        <f>I297*0.7</f>
        <v>1647.5204732</v>
      </c>
      <c r="AS297" s="142">
        <f>I297*0.35</f>
        <v>823.76023659999998</v>
      </c>
      <c r="AT297" s="142">
        <v>0</v>
      </c>
      <c r="AU297" s="142">
        <f>I297*0.9</f>
        <v>2118.2406083999999</v>
      </c>
      <c r="AV297" s="142">
        <f>I297*0.18</f>
        <v>423.64812167999997</v>
      </c>
      <c r="AW297" s="142">
        <f>I297*0.34</f>
        <v>800.22422984000002</v>
      </c>
      <c r="AX297" s="142">
        <f>I297*0.31</f>
        <v>729.61620956000002</v>
      </c>
      <c r="AY297" s="142">
        <v>2056.5442800000001</v>
      </c>
      <c r="AZ297" s="142">
        <v>2056.5442800000001</v>
      </c>
      <c r="BB297" s="28">
        <v>188.28805407999999</v>
      </c>
      <c r="BC297" s="28">
        <v>2188.8486286800003</v>
      </c>
    </row>
    <row r="298" spans="1:55" hidden="1" outlineLevel="1" x14ac:dyDescent="0.2">
      <c r="A298" s="4"/>
      <c r="B298" s="37" t="s">
        <v>128</v>
      </c>
      <c r="C298" s="9"/>
      <c r="D298" s="114">
        <v>64721</v>
      </c>
      <c r="E298" s="160">
        <v>1</v>
      </c>
      <c r="F298" s="191"/>
      <c r="G298" s="191"/>
      <c r="H298" s="191"/>
      <c r="I298" s="80">
        <v>4520</v>
      </c>
      <c r="J298" s="98">
        <f t="shared" si="4"/>
        <v>668.33800000000008</v>
      </c>
      <c r="K298" s="104">
        <v>607.58000000000004</v>
      </c>
      <c r="L298" s="106">
        <f>I298*0.1</f>
        <v>452</v>
      </c>
      <c r="M298" s="106">
        <f>I298*0.2</f>
        <v>904</v>
      </c>
      <c r="N298" s="106">
        <f>I298*0.2</f>
        <v>904</v>
      </c>
      <c r="O298" s="106">
        <v>904</v>
      </c>
      <c r="P298" s="106">
        <f>I298*0.12</f>
        <v>542.4</v>
      </c>
      <c r="Q298" s="106">
        <f>I298*0.17</f>
        <v>768.40000000000009</v>
      </c>
      <c r="R298" s="106">
        <f>I298*0.14</f>
        <v>632.80000000000007</v>
      </c>
      <c r="S298" s="106">
        <f>I298*0.18</f>
        <v>813.6</v>
      </c>
      <c r="T298" s="106">
        <f>I298*0.14</f>
        <v>632.80000000000007</v>
      </c>
      <c r="U298" s="106">
        <f>I298*0.15</f>
        <v>678</v>
      </c>
      <c r="V298" s="106">
        <f>I298*0.08</f>
        <v>361.6</v>
      </c>
      <c r="W298" s="142"/>
      <c r="X298" s="106">
        <f>I298*0.16</f>
        <v>723.2</v>
      </c>
      <c r="Y298" s="106">
        <f>I298*0.1</f>
        <v>452</v>
      </c>
      <c r="Z298" s="106">
        <f>I298*0.08</f>
        <v>361.6</v>
      </c>
      <c r="AA298" s="106">
        <f>I298*0.11</f>
        <v>497.2</v>
      </c>
      <c r="AB298" s="142"/>
      <c r="AC298" s="7">
        <f>I298*0.22</f>
        <v>994.4</v>
      </c>
      <c r="AD298" s="7">
        <f>I298*0.3</f>
        <v>1356</v>
      </c>
      <c r="AE298" s="148" t="s">
        <v>93</v>
      </c>
      <c r="AF298" s="7">
        <f>I298*0.245</f>
        <v>1107.4000000000001</v>
      </c>
      <c r="AG298" s="7">
        <f>I298*0.2</f>
        <v>904</v>
      </c>
      <c r="AH298" s="7">
        <f>I298*0.23</f>
        <v>1039.6000000000001</v>
      </c>
      <c r="AI298" s="142"/>
      <c r="AJ298" s="7">
        <f>I298*0.2</f>
        <v>904</v>
      </c>
      <c r="AK298" s="142">
        <v>2840.11384</v>
      </c>
      <c r="AL298" s="142">
        <v>3007.1793599999996</v>
      </c>
      <c r="AM298" s="142">
        <v>3107.4186719999998</v>
      </c>
      <c r="AN298" s="142">
        <f>I298*0.12</f>
        <v>542.4</v>
      </c>
      <c r="AO298" s="142">
        <f>I298*0.6</f>
        <v>2712</v>
      </c>
      <c r="AP298" s="142">
        <f>I298*0.9</f>
        <v>4068</v>
      </c>
      <c r="AQ298" s="142">
        <f>I298*0.93</f>
        <v>4203.6000000000004</v>
      </c>
      <c r="AR298" s="142">
        <f>I298*0.7</f>
        <v>3164</v>
      </c>
      <c r="AS298" s="142">
        <f>I298*0.35</f>
        <v>1582</v>
      </c>
      <c r="AT298" s="142">
        <v>1839.7044999999998</v>
      </c>
      <c r="AU298" s="142">
        <f>I298*0.9</f>
        <v>4068</v>
      </c>
      <c r="AV298" s="142">
        <f>I298*0.18</f>
        <v>813.6</v>
      </c>
      <c r="AW298" s="142">
        <f>I298*0.34</f>
        <v>1536.8000000000002</v>
      </c>
      <c r="AX298" s="142">
        <f>I298*0.31</f>
        <v>1401.2</v>
      </c>
      <c r="AY298" s="142">
        <v>3007.1793599999996</v>
      </c>
      <c r="AZ298" s="142">
        <v>3007.1793599999996</v>
      </c>
      <c r="BB298" s="28">
        <v>361.6</v>
      </c>
      <c r="BC298" s="28">
        <v>4203.6000000000004</v>
      </c>
    </row>
    <row r="299" spans="1:55" hidden="1" outlineLevel="1" x14ac:dyDescent="0.2">
      <c r="A299" s="4"/>
      <c r="B299" s="37" t="s">
        <v>313</v>
      </c>
      <c r="C299" s="9"/>
      <c r="D299" s="114"/>
      <c r="E299" s="160">
        <v>1</v>
      </c>
      <c r="F299" s="191"/>
      <c r="G299" s="191"/>
      <c r="H299" s="191"/>
      <c r="I299" s="80">
        <v>0.55105000000000004</v>
      </c>
      <c r="J299" s="98" t="e">
        <f t="shared" si="4"/>
        <v>#N/A</v>
      </c>
      <c r="K299" s="104" t="e">
        <v>#N/A</v>
      </c>
      <c r="L299" s="106">
        <f>I299*0.1</f>
        <v>5.5105000000000008E-2</v>
      </c>
      <c r="M299" s="106">
        <f>I299*0.2</f>
        <v>0.11021000000000002</v>
      </c>
      <c r="N299" s="106">
        <f>I299*0.2</f>
        <v>0.11021000000000002</v>
      </c>
      <c r="O299" s="106">
        <v>0.11021000000000002</v>
      </c>
      <c r="P299" s="106">
        <f>I299*0.12</f>
        <v>6.6126000000000004E-2</v>
      </c>
      <c r="Q299" s="106">
        <f>I299*0.17</f>
        <v>9.3678500000000012E-2</v>
      </c>
      <c r="R299" s="106">
        <f>I299*0.14</f>
        <v>7.7147000000000007E-2</v>
      </c>
      <c r="S299" s="106">
        <f>I299*0.18</f>
        <v>9.9188999999999999E-2</v>
      </c>
      <c r="T299" s="106">
        <f>I299*0.14</f>
        <v>7.7147000000000007E-2</v>
      </c>
      <c r="U299" s="106">
        <f>I299*0.15</f>
        <v>8.2657500000000009E-2</v>
      </c>
      <c r="V299" s="106">
        <f>I299*0.08</f>
        <v>4.4084000000000005E-2</v>
      </c>
      <c r="W299" s="142"/>
      <c r="X299" s="106">
        <f>I299*0.16</f>
        <v>8.816800000000001E-2</v>
      </c>
      <c r="Y299" s="106">
        <f>I299*0.1</f>
        <v>5.5105000000000008E-2</v>
      </c>
      <c r="Z299" s="106">
        <f>I299*0.08</f>
        <v>4.4084000000000005E-2</v>
      </c>
      <c r="AA299" s="106">
        <f>I299*0.11</f>
        <v>6.0615500000000003E-2</v>
      </c>
      <c r="AB299" s="142"/>
      <c r="AC299" s="7">
        <f>I299*0.22</f>
        <v>0.12123100000000001</v>
      </c>
      <c r="AD299" s="7">
        <f>I299*0.3</f>
        <v>0.16531500000000002</v>
      </c>
      <c r="AE299" s="148" t="s">
        <v>93</v>
      </c>
      <c r="AF299" s="7">
        <f>I299*0.245</f>
        <v>0.13500725</v>
      </c>
      <c r="AG299" s="7">
        <f>I299*0.2</f>
        <v>0.11021000000000002</v>
      </c>
      <c r="AH299" s="7">
        <f>I299*0.23</f>
        <v>0.12674150000000001</v>
      </c>
      <c r="AI299" s="142"/>
      <c r="AJ299" s="7">
        <f>I299*0.2</f>
        <v>0.11021000000000002</v>
      </c>
      <c r="AK299" s="142">
        <v>0.45474999999999999</v>
      </c>
      <c r="AL299" s="142">
        <v>0.48149999999999998</v>
      </c>
      <c r="AM299" s="142">
        <v>0.49755000000000005</v>
      </c>
      <c r="AN299" s="142">
        <f>I299*0.12</f>
        <v>6.6126000000000004E-2</v>
      </c>
      <c r="AO299" s="142">
        <f>I299*0.6</f>
        <v>0.33063000000000003</v>
      </c>
      <c r="AP299" s="142">
        <f>I299*0.9</f>
        <v>0.49594500000000002</v>
      </c>
      <c r="AQ299" s="142">
        <f>I299*0.93</f>
        <v>0.51247650000000011</v>
      </c>
      <c r="AR299" s="142">
        <f>I299*0.7</f>
        <v>0.38573499999999999</v>
      </c>
      <c r="AS299" s="142">
        <f>I299*0.35</f>
        <v>0.1928675</v>
      </c>
      <c r="AT299" s="142">
        <v>0</v>
      </c>
      <c r="AU299" s="142">
        <f>I299*0.9</f>
        <v>0.49594500000000002</v>
      </c>
      <c r="AV299" s="142">
        <f>I299*0.18</f>
        <v>9.9188999999999999E-2</v>
      </c>
      <c r="AW299" s="142">
        <f>I299*0.34</f>
        <v>0.18735700000000002</v>
      </c>
      <c r="AX299" s="142">
        <f>I299*0.31</f>
        <v>0.17082550000000002</v>
      </c>
      <c r="AY299" s="142">
        <v>0.48149999999999998</v>
      </c>
      <c r="AZ299" s="142">
        <v>0.48149999999999998</v>
      </c>
      <c r="BB299" s="28">
        <v>4.4084000000000005E-2</v>
      </c>
      <c r="BC299" s="28">
        <v>0.51247650000000011</v>
      </c>
    </row>
    <row r="300" spans="1:55" hidden="1" outlineLevel="1" x14ac:dyDescent="0.2">
      <c r="A300" s="4"/>
      <c r="B300" s="37" t="s">
        <v>559</v>
      </c>
      <c r="C300" s="9"/>
      <c r="D300" s="114"/>
      <c r="E300" s="160">
        <v>1</v>
      </c>
      <c r="F300" s="191"/>
      <c r="G300" s="191"/>
      <c r="H300" s="191"/>
      <c r="I300" s="80">
        <v>124.5373</v>
      </c>
      <c r="J300" s="98" t="e">
        <f t="shared" si="4"/>
        <v>#N/A</v>
      </c>
      <c r="K300" s="104" t="e">
        <v>#N/A</v>
      </c>
      <c r="L300" s="106">
        <f>I300*0.1</f>
        <v>12.45373</v>
      </c>
      <c r="M300" s="106">
        <f>I300*0.2</f>
        <v>24.90746</v>
      </c>
      <c r="N300" s="106">
        <f>I300*0.2</f>
        <v>24.90746</v>
      </c>
      <c r="O300" s="106">
        <v>24.90746</v>
      </c>
      <c r="P300" s="106">
        <f>I300*0.12</f>
        <v>14.944476</v>
      </c>
      <c r="Q300" s="106">
        <f>I300*0.17</f>
        <v>21.171341000000002</v>
      </c>
      <c r="R300" s="106">
        <f>I300*0.14</f>
        <v>17.435222000000003</v>
      </c>
      <c r="S300" s="106">
        <f>I300*0.18</f>
        <v>22.416713999999999</v>
      </c>
      <c r="T300" s="106">
        <f>I300*0.14</f>
        <v>17.435222000000003</v>
      </c>
      <c r="U300" s="106">
        <f>I300*0.15</f>
        <v>18.680595</v>
      </c>
      <c r="V300" s="106">
        <f>I300*0.08</f>
        <v>9.9629840000000005</v>
      </c>
      <c r="W300" s="142"/>
      <c r="X300" s="106">
        <f>I300*0.16</f>
        <v>19.925968000000001</v>
      </c>
      <c r="Y300" s="106">
        <f>I300*0.1</f>
        <v>12.45373</v>
      </c>
      <c r="Z300" s="106">
        <f>I300*0.08</f>
        <v>9.9629840000000005</v>
      </c>
      <c r="AA300" s="106">
        <f>I300*0.11</f>
        <v>13.699103000000001</v>
      </c>
      <c r="AB300" s="142"/>
      <c r="AC300" s="7">
        <f>I300*0.22</f>
        <v>27.398206000000002</v>
      </c>
      <c r="AD300" s="7">
        <f>I300*0.3</f>
        <v>37.361190000000001</v>
      </c>
      <c r="AE300" s="148" t="s">
        <v>93</v>
      </c>
      <c r="AF300" s="7">
        <f>I300*0.245</f>
        <v>30.5116385</v>
      </c>
      <c r="AG300" s="7">
        <f>I300*0.2</f>
        <v>24.90746</v>
      </c>
      <c r="AH300" s="7">
        <f>I300*0.23</f>
        <v>28.643579000000003</v>
      </c>
      <c r="AI300" s="142"/>
      <c r="AJ300" s="7">
        <f>I300*0.2</f>
        <v>24.90746</v>
      </c>
      <c r="AK300" s="142">
        <v>102.7735</v>
      </c>
      <c r="AL300" s="142">
        <v>108.819</v>
      </c>
      <c r="AM300" s="142">
        <v>112.44630000000001</v>
      </c>
      <c r="AN300" s="142">
        <f>I300*0.12</f>
        <v>14.944476</v>
      </c>
      <c r="AO300" s="142">
        <f>I300*0.6</f>
        <v>74.722380000000001</v>
      </c>
      <c r="AP300" s="142">
        <f>I300*0.9</f>
        <v>112.08357000000001</v>
      </c>
      <c r="AQ300" s="142">
        <f>I300*0.93</f>
        <v>115.81968900000001</v>
      </c>
      <c r="AR300" s="142">
        <f>I300*0.7</f>
        <v>87.176109999999994</v>
      </c>
      <c r="AS300" s="142">
        <f>I300*0.35</f>
        <v>43.588054999999997</v>
      </c>
      <c r="AT300" s="142">
        <v>0</v>
      </c>
      <c r="AU300" s="142">
        <f>I300*0.9</f>
        <v>112.08357000000001</v>
      </c>
      <c r="AV300" s="142">
        <f>I300*0.18</f>
        <v>22.416713999999999</v>
      </c>
      <c r="AW300" s="142">
        <f>I300*0.34</f>
        <v>42.342682000000003</v>
      </c>
      <c r="AX300" s="142">
        <f>I300*0.31</f>
        <v>38.606563000000001</v>
      </c>
      <c r="AY300" s="142">
        <v>108.819</v>
      </c>
      <c r="AZ300" s="142">
        <v>108.819</v>
      </c>
      <c r="BB300" s="28">
        <v>9.9629840000000005</v>
      </c>
      <c r="BC300" s="28">
        <v>115.81968900000001</v>
      </c>
    </row>
    <row r="301" spans="1:55" hidden="1" outlineLevel="1" x14ac:dyDescent="0.2">
      <c r="A301" s="4"/>
      <c r="B301" s="37" t="s">
        <v>132</v>
      </c>
      <c r="C301" s="9"/>
      <c r="D301" s="114"/>
      <c r="E301" s="160">
        <v>1</v>
      </c>
      <c r="F301" s="191"/>
      <c r="G301" s="191"/>
      <c r="H301" s="191"/>
      <c r="I301" s="80">
        <v>12.949674999999999</v>
      </c>
      <c r="J301" s="98" t="e">
        <f t="shared" si="4"/>
        <v>#N/A</v>
      </c>
      <c r="K301" s="104" t="e">
        <v>#N/A</v>
      </c>
      <c r="L301" s="106">
        <f>I301*0.1</f>
        <v>1.2949675</v>
      </c>
      <c r="M301" s="106">
        <f>I301*0.2</f>
        <v>2.5899350000000001</v>
      </c>
      <c r="N301" s="106">
        <f>I301*0.2</f>
        <v>2.5899350000000001</v>
      </c>
      <c r="O301" s="106">
        <v>2.5899350000000001</v>
      </c>
      <c r="P301" s="106">
        <f>I301*0.12</f>
        <v>1.5539609999999999</v>
      </c>
      <c r="Q301" s="106">
        <f>I301*0.17</f>
        <v>2.2014447499999998</v>
      </c>
      <c r="R301" s="106">
        <f>I301*0.14</f>
        <v>1.8129545</v>
      </c>
      <c r="S301" s="106">
        <f>I301*0.18</f>
        <v>2.3309414999999998</v>
      </c>
      <c r="T301" s="106">
        <f>I301*0.14</f>
        <v>1.8129545</v>
      </c>
      <c r="U301" s="106">
        <f>I301*0.15</f>
        <v>1.9424512499999997</v>
      </c>
      <c r="V301" s="106">
        <f>I301*0.08</f>
        <v>1.035974</v>
      </c>
      <c r="W301" s="142"/>
      <c r="X301" s="106">
        <f>I301*0.16</f>
        <v>2.0719479999999999</v>
      </c>
      <c r="Y301" s="106">
        <f>I301*0.1</f>
        <v>1.2949675</v>
      </c>
      <c r="Z301" s="106">
        <f>I301*0.08</f>
        <v>1.035974</v>
      </c>
      <c r="AA301" s="106">
        <f>I301*0.11</f>
        <v>1.42446425</v>
      </c>
      <c r="AB301" s="142"/>
      <c r="AC301" s="7">
        <f>I301*0.22</f>
        <v>2.8489285</v>
      </c>
      <c r="AD301" s="7">
        <f>I301*0.3</f>
        <v>3.8849024999999995</v>
      </c>
      <c r="AE301" s="148" t="s">
        <v>93</v>
      </c>
      <c r="AF301" s="7">
        <f>I301*0.245</f>
        <v>3.1726703749999996</v>
      </c>
      <c r="AG301" s="7">
        <f>I301*0.2</f>
        <v>2.5899350000000001</v>
      </c>
      <c r="AH301" s="7">
        <f>I301*0.23</f>
        <v>2.9784252499999999</v>
      </c>
      <c r="AI301" s="142"/>
      <c r="AJ301" s="7">
        <f>I301*0.2</f>
        <v>2.5899350000000001</v>
      </c>
      <c r="AK301" s="142">
        <v>10.686624999999999</v>
      </c>
      <c r="AL301" s="142">
        <v>11.315250000000001</v>
      </c>
      <c r="AM301" s="142">
        <v>11.692425</v>
      </c>
      <c r="AN301" s="142">
        <f>I301*0.12</f>
        <v>1.5539609999999999</v>
      </c>
      <c r="AO301" s="142">
        <f>I301*0.6</f>
        <v>7.769804999999999</v>
      </c>
      <c r="AP301" s="142">
        <f>I301*0.9</f>
        <v>11.654707499999999</v>
      </c>
      <c r="AQ301" s="142">
        <f>I301*0.93</f>
        <v>12.043197749999999</v>
      </c>
      <c r="AR301" s="142">
        <f>I301*0.7</f>
        <v>9.0647724999999983</v>
      </c>
      <c r="AS301" s="142">
        <f>I301*0.35</f>
        <v>4.5323862499999992</v>
      </c>
      <c r="AT301" s="142">
        <v>0</v>
      </c>
      <c r="AU301" s="142">
        <f>I301*0.9</f>
        <v>11.654707499999999</v>
      </c>
      <c r="AV301" s="142">
        <f>I301*0.18</f>
        <v>2.3309414999999998</v>
      </c>
      <c r="AW301" s="142">
        <f>I301*0.34</f>
        <v>4.4028894999999997</v>
      </c>
      <c r="AX301" s="142">
        <f>I301*0.31</f>
        <v>4.0143992499999994</v>
      </c>
      <c r="AY301" s="142">
        <v>11.315250000000001</v>
      </c>
      <c r="AZ301" s="142">
        <v>11.315250000000001</v>
      </c>
      <c r="BB301" s="28">
        <v>1.035974</v>
      </c>
      <c r="BC301" s="28">
        <v>12.043197749999999</v>
      </c>
    </row>
    <row r="302" spans="1:55" hidden="1" outlineLevel="1" x14ac:dyDescent="0.2">
      <c r="A302" s="4"/>
      <c r="B302" s="37" t="s">
        <v>108</v>
      </c>
      <c r="C302" s="9"/>
      <c r="D302" s="114"/>
      <c r="E302" s="160">
        <v>1</v>
      </c>
      <c r="F302" s="191"/>
      <c r="G302" s="191"/>
      <c r="H302" s="191"/>
      <c r="I302" s="80">
        <v>8.5963799999999981</v>
      </c>
      <c r="J302" s="98" t="e">
        <f t="shared" si="4"/>
        <v>#N/A</v>
      </c>
      <c r="K302" s="104" t="e">
        <v>#N/A</v>
      </c>
      <c r="L302" s="106">
        <f>I302*0.1</f>
        <v>0.8596379999999999</v>
      </c>
      <c r="M302" s="106">
        <f>I302*0.2</f>
        <v>1.7192759999999998</v>
      </c>
      <c r="N302" s="106">
        <f>I302*0.2</f>
        <v>1.7192759999999998</v>
      </c>
      <c r="O302" s="106">
        <v>1.7192759999999998</v>
      </c>
      <c r="P302" s="106">
        <f>I302*0.12</f>
        <v>1.0315655999999997</v>
      </c>
      <c r="Q302" s="106">
        <f>I302*0.17</f>
        <v>1.4613845999999997</v>
      </c>
      <c r="R302" s="106">
        <f>I302*0.14</f>
        <v>1.2034931999999998</v>
      </c>
      <c r="S302" s="106">
        <f>I302*0.18</f>
        <v>1.5473483999999995</v>
      </c>
      <c r="T302" s="106">
        <f>I302*0.14</f>
        <v>1.2034931999999998</v>
      </c>
      <c r="U302" s="106">
        <f>I302*0.15</f>
        <v>1.2894569999999996</v>
      </c>
      <c r="V302" s="106">
        <f>I302*0.08</f>
        <v>0.68771039999999983</v>
      </c>
      <c r="W302" s="142"/>
      <c r="X302" s="106">
        <f>I302*0.16</f>
        <v>1.3754207999999997</v>
      </c>
      <c r="Y302" s="106">
        <f>I302*0.1</f>
        <v>0.8596379999999999</v>
      </c>
      <c r="Z302" s="106">
        <f>I302*0.08</f>
        <v>0.68771039999999983</v>
      </c>
      <c r="AA302" s="106">
        <f>I302*0.11</f>
        <v>0.94560179999999983</v>
      </c>
      <c r="AB302" s="142"/>
      <c r="AC302" s="7">
        <f>I302*0.22</f>
        <v>1.8912035999999997</v>
      </c>
      <c r="AD302" s="7">
        <f>I302*0.3</f>
        <v>2.5789139999999993</v>
      </c>
      <c r="AE302" s="148" t="s">
        <v>93</v>
      </c>
      <c r="AF302" s="7">
        <f>I302*0.245</f>
        <v>2.1061130999999995</v>
      </c>
      <c r="AG302" s="7">
        <f>I302*0.2</f>
        <v>1.7192759999999998</v>
      </c>
      <c r="AH302" s="7">
        <f>I302*0.23</f>
        <v>1.9771673999999997</v>
      </c>
      <c r="AI302" s="142"/>
      <c r="AJ302" s="7">
        <f>I302*0.2</f>
        <v>1.7192759999999998</v>
      </c>
      <c r="AK302" s="142">
        <v>7.0940999999999992</v>
      </c>
      <c r="AL302" s="142">
        <v>7.5113999999999992</v>
      </c>
      <c r="AM302" s="142">
        <v>7.7617799999999999</v>
      </c>
      <c r="AN302" s="142">
        <f>I302*0.12</f>
        <v>1.0315655999999997</v>
      </c>
      <c r="AO302" s="142">
        <f>I302*0.6</f>
        <v>5.1578279999999985</v>
      </c>
      <c r="AP302" s="142">
        <f>I302*0.9</f>
        <v>7.7367419999999987</v>
      </c>
      <c r="AQ302" s="142">
        <f>I302*0.93</f>
        <v>7.9946333999999988</v>
      </c>
      <c r="AR302" s="142">
        <f>I302*0.7</f>
        <v>6.017465999999998</v>
      </c>
      <c r="AS302" s="142">
        <f>I302*0.35</f>
        <v>3.008732999999999</v>
      </c>
      <c r="AT302" s="142">
        <v>0</v>
      </c>
      <c r="AU302" s="142">
        <f>I302*0.9</f>
        <v>7.7367419999999987</v>
      </c>
      <c r="AV302" s="142">
        <f>I302*0.18</f>
        <v>1.5473483999999995</v>
      </c>
      <c r="AW302" s="142">
        <f>I302*0.34</f>
        <v>2.9227691999999994</v>
      </c>
      <c r="AX302" s="142">
        <f>I302*0.31</f>
        <v>2.6648777999999993</v>
      </c>
      <c r="AY302" s="142">
        <v>7.5113999999999992</v>
      </c>
      <c r="AZ302" s="142">
        <v>7.5113999999999992</v>
      </c>
      <c r="BB302" s="28">
        <v>0.68771039999999983</v>
      </c>
      <c r="BC302" s="28">
        <v>7.9946333999999988</v>
      </c>
    </row>
    <row r="303" spans="1:55" hidden="1" outlineLevel="1" x14ac:dyDescent="0.2">
      <c r="A303" s="4"/>
      <c r="B303" s="37" t="s">
        <v>146</v>
      </c>
      <c r="C303" s="9"/>
      <c r="D303" s="114" t="s">
        <v>65</v>
      </c>
      <c r="E303" s="160">
        <v>2</v>
      </c>
      <c r="F303" s="191"/>
      <c r="G303" s="191"/>
      <c r="H303" s="191"/>
      <c r="I303" s="80">
        <v>14.98856</v>
      </c>
      <c r="J303" s="98" t="e">
        <f t="shared" si="4"/>
        <v>#N/A</v>
      </c>
      <c r="K303" s="104" t="e">
        <v>#N/A</v>
      </c>
      <c r="L303" s="106">
        <f>I303*0.1</f>
        <v>1.498856</v>
      </c>
      <c r="M303" s="106">
        <f>I303*0.2</f>
        <v>2.9977119999999999</v>
      </c>
      <c r="N303" s="106">
        <f>I303*0.2</f>
        <v>2.9977119999999999</v>
      </c>
      <c r="O303" s="106">
        <v>2.9977119999999999</v>
      </c>
      <c r="P303" s="106">
        <f>I303*0.12</f>
        <v>1.7986271999999999</v>
      </c>
      <c r="Q303" s="106">
        <f>I303*0.17</f>
        <v>2.5480552000000003</v>
      </c>
      <c r="R303" s="106">
        <f>I303*0.14</f>
        <v>2.0983984000000002</v>
      </c>
      <c r="S303" s="106">
        <f>I303*0.18</f>
        <v>2.6979408</v>
      </c>
      <c r="T303" s="106">
        <f>I303*0.14</f>
        <v>2.0983984000000002</v>
      </c>
      <c r="U303" s="106">
        <f>I303*0.15</f>
        <v>2.2482839999999999</v>
      </c>
      <c r="V303" s="106">
        <f>I303*0.08</f>
        <v>1.1990848000000001</v>
      </c>
      <c r="W303" s="142"/>
      <c r="X303" s="106">
        <f>I303*0.16</f>
        <v>2.3981696000000001</v>
      </c>
      <c r="Y303" s="106">
        <f>I303*0.1</f>
        <v>1.498856</v>
      </c>
      <c r="Z303" s="106">
        <f>I303*0.08</f>
        <v>1.1990848000000001</v>
      </c>
      <c r="AA303" s="106">
        <f>I303*0.11</f>
        <v>1.6487415999999999</v>
      </c>
      <c r="AB303" s="142"/>
      <c r="AC303" s="7">
        <f>I303*0.22</f>
        <v>3.2974831999999998</v>
      </c>
      <c r="AD303" s="7">
        <f>I303*0.3</f>
        <v>4.4965679999999999</v>
      </c>
      <c r="AE303" s="148" t="s">
        <v>93</v>
      </c>
      <c r="AF303" s="7">
        <f>I303*0.245</f>
        <v>3.6721971999999998</v>
      </c>
      <c r="AG303" s="7">
        <f>I303*0.2</f>
        <v>2.9977119999999999</v>
      </c>
      <c r="AH303" s="7">
        <f>I303*0.23</f>
        <v>3.4473688</v>
      </c>
      <c r="AI303" s="142"/>
      <c r="AJ303" s="7">
        <f>I303*0.2</f>
        <v>2.9977119999999999</v>
      </c>
      <c r="AK303" s="142">
        <v>12.369199999999999</v>
      </c>
      <c r="AL303" s="142">
        <v>13.0968</v>
      </c>
      <c r="AM303" s="142">
        <v>13.53336</v>
      </c>
      <c r="AN303" s="142">
        <f>I303*0.12</f>
        <v>1.7986271999999999</v>
      </c>
      <c r="AO303" s="142">
        <f>I303*0.6</f>
        <v>8.9931359999999998</v>
      </c>
      <c r="AP303" s="142">
        <f>I303*0.9</f>
        <v>13.489704</v>
      </c>
      <c r="AQ303" s="142">
        <f>I303*0.93</f>
        <v>13.939360800000001</v>
      </c>
      <c r="AR303" s="142">
        <f>I303*0.7</f>
        <v>10.491992</v>
      </c>
      <c r="AS303" s="142">
        <f>I303*0.35</f>
        <v>5.2459959999999999</v>
      </c>
      <c r="AT303" s="142">
        <v>0</v>
      </c>
      <c r="AU303" s="142">
        <f>I303*0.9</f>
        <v>13.489704</v>
      </c>
      <c r="AV303" s="142">
        <f>I303*0.18</f>
        <v>2.6979408</v>
      </c>
      <c r="AW303" s="142">
        <f>I303*0.34</f>
        <v>5.0961104000000006</v>
      </c>
      <c r="AX303" s="142">
        <f>I303*0.31</f>
        <v>4.6464536000000001</v>
      </c>
      <c r="AY303" s="142">
        <v>13.0968</v>
      </c>
      <c r="AZ303" s="142">
        <v>13.0968</v>
      </c>
      <c r="BB303" s="28">
        <v>1.1990848000000001</v>
      </c>
      <c r="BC303" s="28">
        <v>13.939360800000001</v>
      </c>
    </row>
    <row r="304" spans="1:55" hidden="1" outlineLevel="1" x14ac:dyDescent="0.2">
      <c r="A304" s="4"/>
      <c r="B304" s="37" t="s">
        <v>121</v>
      </c>
      <c r="C304" s="9"/>
      <c r="D304" s="114" t="s">
        <v>72</v>
      </c>
      <c r="E304" s="160">
        <v>1</v>
      </c>
      <c r="F304" s="191"/>
      <c r="G304" s="191"/>
      <c r="H304" s="191"/>
      <c r="I304" s="80">
        <v>14.98856</v>
      </c>
      <c r="J304" s="98" t="e">
        <f t="shared" si="4"/>
        <v>#N/A</v>
      </c>
      <c r="K304" s="104" t="e">
        <v>#N/A</v>
      </c>
      <c r="L304" s="106">
        <f>I304*0.1</f>
        <v>1.498856</v>
      </c>
      <c r="M304" s="106">
        <f>I304*0.2</f>
        <v>2.9977119999999999</v>
      </c>
      <c r="N304" s="106">
        <f>I304*0.2</f>
        <v>2.9977119999999999</v>
      </c>
      <c r="O304" s="106">
        <v>2.9977119999999999</v>
      </c>
      <c r="P304" s="106">
        <f>I304*0.12</f>
        <v>1.7986271999999999</v>
      </c>
      <c r="Q304" s="106">
        <f>I304*0.17</f>
        <v>2.5480552000000003</v>
      </c>
      <c r="R304" s="106">
        <f>I304*0.14</f>
        <v>2.0983984000000002</v>
      </c>
      <c r="S304" s="106">
        <f>I304*0.18</f>
        <v>2.6979408</v>
      </c>
      <c r="T304" s="106">
        <f>I304*0.14</f>
        <v>2.0983984000000002</v>
      </c>
      <c r="U304" s="106">
        <f>I304*0.15</f>
        <v>2.2482839999999999</v>
      </c>
      <c r="V304" s="106">
        <f>I304*0.08</f>
        <v>1.1990848000000001</v>
      </c>
      <c r="W304" s="142"/>
      <c r="X304" s="106">
        <f>I304*0.16</f>
        <v>2.3981696000000001</v>
      </c>
      <c r="Y304" s="106">
        <f>I304*0.1</f>
        <v>1.498856</v>
      </c>
      <c r="Z304" s="106">
        <f>I304*0.08</f>
        <v>1.1990848000000001</v>
      </c>
      <c r="AA304" s="106">
        <f>I304*0.11</f>
        <v>1.6487415999999999</v>
      </c>
      <c r="AB304" s="142"/>
      <c r="AC304" s="7">
        <f>I304*0.22</f>
        <v>3.2974831999999998</v>
      </c>
      <c r="AD304" s="7">
        <f>I304*0.3</f>
        <v>4.4965679999999999</v>
      </c>
      <c r="AE304" s="148" t="s">
        <v>93</v>
      </c>
      <c r="AF304" s="7">
        <f>I304*0.245</f>
        <v>3.6721971999999998</v>
      </c>
      <c r="AG304" s="7">
        <f>I304*0.2</f>
        <v>2.9977119999999999</v>
      </c>
      <c r="AH304" s="7">
        <f>I304*0.23</f>
        <v>3.4473688</v>
      </c>
      <c r="AI304" s="142"/>
      <c r="AJ304" s="7">
        <f>I304*0.2</f>
        <v>2.9977119999999999</v>
      </c>
      <c r="AK304" s="142">
        <v>12.369199999999999</v>
      </c>
      <c r="AL304" s="142">
        <v>13.0968</v>
      </c>
      <c r="AM304" s="142">
        <v>13.53336</v>
      </c>
      <c r="AN304" s="142">
        <f>I304*0.12</f>
        <v>1.7986271999999999</v>
      </c>
      <c r="AO304" s="142">
        <f>I304*0.6</f>
        <v>8.9931359999999998</v>
      </c>
      <c r="AP304" s="142">
        <f>I304*0.9</f>
        <v>13.489704</v>
      </c>
      <c r="AQ304" s="142">
        <f>I304*0.93</f>
        <v>13.939360800000001</v>
      </c>
      <c r="AR304" s="142">
        <f>I304*0.7</f>
        <v>10.491992</v>
      </c>
      <c r="AS304" s="142">
        <f>I304*0.35</f>
        <v>5.2459959999999999</v>
      </c>
      <c r="AT304" s="142">
        <v>0</v>
      </c>
      <c r="AU304" s="142">
        <f>I304*0.9</f>
        <v>13.489704</v>
      </c>
      <c r="AV304" s="142">
        <f>I304*0.18</f>
        <v>2.6979408</v>
      </c>
      <c r="AW304" s="142">
        <f>I304*0.34</f>
        <v>5.0961104000000006</v>
      </c>
      <c r="AX304" s="142">
        <f>I304*0.31</f>
        <v>4.6464536000000001</v>
      </c>
      <c r="AY304" s="142">
        <v>13.0968</v>
      </c>
      <c r="AZ304" s="142">
        <v>13.0968</v>
      </c>
      <c r="BB304" s="28">
        <v>1.1990848000000001</v>
      </c>
      <c r="BC304" s="28">
        <v>13.939360800000001</v>
      </c>
    </row>
    <row r="305" spans="1:55" hidden="1" outlineLevel="1" x14ac:dyDescent="0.2">
      <c r="A305" s="4"/>
      <c r="B305" s="37" t="s">
        <v>153</v>
      </c>
      <c r="C305" s="9"/>
      <c r="D305" s="116"/>
      <c r="E305" s="160">
        <v>2</v>
      </c>
      <c r="F305" s="193"/>
      <c r="G305" s="193"/>
      <c r="H305" s="193"/>
      <c r="I305" s="90">
        <v>12.784360000000001</v>
      </c>
      <c r="J305" s="98" t="e">
        <f t="shared" si="4"/>
        <v>#N/A</v>
      </c>
      <c r="K305" s="104" t="e">
        <v>#N/A</v>
      </c>
      <c r="L305" s="106">
        <f>I305*0.1</f>
        <v>1.2784360000000001</v>
      </c>
      <c r="M305" s="106">
        <f>I305*0.2</f>
        <v>2.5568720000000003</v>
      </c>
      <c r="N305" s="106">
        <f>I305*0.2</f>
        <v>2.5568720000000003</v>
      </c>
      <c r="O305" s="106">
        <v>2.5568720000000003</v>
      </c>
      <c r="P305" s="106">
        <f>I305*0.12</f>
        <v>1.5341232</v>
      </c>
      <c r="Q305" s="106">
        <f>I305*0.17</f>
        <v>2.1733412000000003</v>
      </c>
      <c r="R305" s="106">
        <f>I305*0.14</f>
        <v>1.7898104000000004</v>
      </c>
      <c r="S305" s="106">
        <f>I305*0.18</f>
        <v>2.3011848000000001</v>
      </c>
      <c r="T305" s="106">
        <f>I305*0.14</f>
        <v>1.7898104000000004</v>
      </c>
      <c r="U305" s="106">
        <f>I305*0.15</f>
        <v>1.9176540000000002</v>
      </c>
      <c r="V305" s="106">
        <f>I305*0.08</f>
        <v>1.0227488</v>
      </c>
      <c r="W305" s="142"/>
      <c r="X305" s="106">
        <f>I305*0.16</f>
        <v>2.0454976</v>
      </c>
      <c r="Y305" s="106">
        <f>I305*0.1</f>
        <v>1.2784360000000001</v>
      </c>
      <c r="Z305" s="106">
        <f>I305*0.08</f>
        <v>1.0227488</v>
      </c>
      <c r="AA305" s="106">
        <f>I305*0.11</f>
        <v>1.4062796000000002</v>
      </c>
      <c r="AB305" s="142"/>
      <c r="AC305" s="7">
        <f>I305*0.22</f>
        <v>2.8125592000000004</v>
      </c>
      <c r="AD305" s="7">
        <f>I305*0.3</f>
        <v>3.8353080000000004</v>
      </c>
      <c r="AE305" s="148" t="s">
        <v>93</v>
      </c>
      <c r="AF305" s="7">
        <f>I305*0.245</f>
        <v>3.1321682000000002</v>
      </c>
      <c r="AG305" s="7">
        <f>I305*0.2</f>
        <v>2.5568720000000003</v>
      </c>
      <c r="AH305" s="7">
        <f>I305*0.23</f>
        <v>2.9404028000000002</v>
      </c>
      <c r="AI305" s="142"/>
      <c r="AJ305" s="7">
        <f>I305*0.2</f>
        <v>2.5568720000000003</v>
      </c>
      <c r="AK305" s="142">
        <v>10.5502</v>
      </c>
      <c r="AL305" s="142">
        <v>11.1708</v>
      </c>
      <c r="AM305" s="142">
        <v>11.543160000000002</v>
      </c>
      <c r="AN305" s="142">
        <f>I305*0.12</f>
        <v>1.5341232</v>
      </c>
      <c r="AO305" s="142">
        <f>I305*0.6</f>
        <v>7.6706160000000008</v>
      </c>
      <c r="AP305" s="142">
        <f>I305*0.9</f>
        <v>11.505924000000002</v>
      </c>
      <c r="AQ305" s="142">
        <f>I305*0.93</f>
        <v>11.889454800000001</v>
      </c>
      <c r="AR305" s="142">
        <f>I305*0.7</f>
        <v>8.949052</v>
      </c>
      <c r="AS305" s="142">
        <f>I305*0.35</f>
        <v>4.474526</v>
      </c>
      <c r="AT305" s="142">
        <v>0</v>
      </c>
      <c r="AU305" s="142">
        <f>I305*0.9</f>
        <v>11.505924000000002</v>
      </c>
      <c r="AV305" s="142">
        <f>I305*0.18</f>
        <v>2.3011848000000001</v>
      </c>
      <c r="AW305" s="142">
        <f>I305*0.34</f>
        <v>4.3466824000000006</v>
      </c>
      <c r="AX305" s="142">
        <f>I305*0.31</f>
        <v>3.9631516000000002</v>
      </c>
      <c r="AY305" s="142">
        <v>11.1708</v>
      </c>
      <c r="AZ305" s="142">
        <v>11.1708</v>
      </c>
      <c r="BB305" s="28">
        <v>1.0227488</v>
      </c>
      <c r="BC305" s="28">
        <v>11.889454800000001</v>
      </c>
    </row>
    <row r="306" spans="1:55" hidden="1" outlineLevel="1" x14ac:dyDescent="0.2">
      <c r="A306" s="4"/>
      <c r="B306" s="37" t="s">
        <v>558</v>
      </c>
      <c r="C306" s="9"/>
      <c r="D306" s="116"/>
      <c r="E306" s="160">
        <v>1</v>
      </c>
      <c r="F306" s="193"/>
      <c r="G306" s="193"/>
      <c r="H306" s="193"/>
      <c r="I306" s="90">
        <v>31.85069</v>
      </c>
      <c r="J306" s="98" t="e">
        <f t="shared" si="4"/>
        <v>#N/A</v>
      </c>
      <c r="K306" s="104" t="e">
        <v>#N/A</v>
      </c>
      <c r="L306" s="106">
        <f>I306*0.1</f>
        <v>3.1850690000000004</v>
      </c>
      <c r="M306" s="106">
        <f>I306*0.2</f>
        <v>6.3701380000000007</v>
      </c>
      <c r="N306" s="106">
        <f>I306*0.2</f>
        <v>6.3701380000000007</v>
      </c>
      <c r="O306" s="106">
        <v>6.3701380000000007</v>
      </c>
      <c r="P306" s="106">
        <f>I306*0.12</f>
        <v>3.8220828</v>
      </c>
      <c r="Q306" s="106">
        <f>I306*0.17</f>
        <v>5.4146173000000006</v>
      </c>
      <c r="R306" s="106">
        <f>I306*0.14</f>
        <v>4.4590966000000005</v>
      </c>
      <c r="S306" s="106">
        <f>I306*0.18</f>
        <v>5.7331241999999998</v>
      </c>
      <c r="T306" s="106">
        <f>I306*0.14</f>
        <v>4.4590966000000005</v>
      </c>
      <c r="U306" s="106">
        <f>I306*0.15</f>
        <v>4.7776034999999997</v>
      </c>
      <c r="V306" s="106">
        <f>I306*0.08</f>
        <v>2.5480551999999999</v>
      </c>
      <c r="W306" s="142"/>
      <c r="X306" s="106">
        <f>I306*0.16</f>
        <v>5.0961103999999997</v>
      </c>
      <c r="Y306" s="106">
        <f>I306*0.1</f>
        <v>3.1850690000000004</v>
      </c>
      <c r="Z306" s="106">
        <f>I306*0.08</f>
        <v>2.5480551999999999</v>
      </c>
      <c r="AA306" s="106">
        <f>I306*0.11</f>
        <v>3.5035759</v>
      </c>
      <c r="AB306" s="142"/>
      <c r="AC306" s="7">
        <f>I306*0.22</f>
        <v>7.0071517999999999</v>
      </c>
      <c r="AD306" s="7">
        <f>I306*0.3</f>
        <v>9.5552069999999993</v>
      </c>
      <c r="AE306" s="148" t="s">
        <v>93</v>
      </c>
      <c r="AF306" s="7">
        <f>I306*0.245</f>
        <v>7.8034190499999996</v>
      </c>
      <c r="AG306" s="7">
        <f>I306*0.2</f>
        <v>6.3701380000000007</v>
      </c>
      <c r="AH306" s="7">
        <f>I306*0.23</f>
        <v>7.3256587</v>
      </c>
      <c r="AI306" s="142"/>
      <c r="AJ306" s="7">
        <f>I306*0.2</f>
        <v>6.3701380000000007</v>
      </c>
      <c r="AK306" s="142">
        <v>26.284549999999999</v>
      </c>
      <c r="AL306" s="142">
        <v>27.830699999999997</v>
      </c>
      <c r="AM306" s="142">
        <v>28.758389999999999</v>
      </c>
      <c r="AN306" s="142">
        <f>I306*0.12</f>
        <v>3.8220828</v>
      </c>
      <c r="AO306" s="142">
        <f>I306*0.6</f>
        <v>19.110413999999999</v>
      </c>
      <c r="AP306" s="142">
        <f>I306*0.9</f>
        <v>28.665621000000002</v>
      </c>
      <c r="AQ306" s="142">
        <f>I306*0.93</f>
        <v>29.621141700000003</v>
      </c>
      <c r="AR306" s="142">
        <f>I306*0.7</f>
        <v>22.295482999999997</v>
      </c>
      <c r="AS306" s="142">
        <f>I306*0.35</f>
        <v>11.147741499999999</v>
      </c>
      <c r="AT306" s="142">
        <v>0</v>
      </c>
      <c r="AU306" s="142">
        <f>I306*0.9</f>
        <v>28.665621000000002</v>
      </c>
      <c r="AV306" s="142">
        <f>I306*0.18</f>
        <v>5.7331241999999998</v>
      </c>
      <c r="AW306" s="142">
        <f>I306*0.34</f>
        <v>10.829234600000001</v>
      </c>
      <c r="AX306" s="142">
        <f>I306*0.31</f>
        <v>9.8737139000000003</v>
      </c>
      <c r="AY306" s="142">
        <v>27.830699999999997</v>
      </c>
      <c r="AZ306" s="142">
        <v>27.830699999999997</v>
      </c>
      <c r="BB306" s="28">
        <v>2.5480551999999999</v>
      </c>
      <c r="BC306" s="28">
        <v>29.621141700000003</v>
      </c>
    </row>
    <row r="307" spans="1:55" hidden="1" outlineLevel="1" x14ac:dyDescent="0.2">
      <c r="A307" s="4"/>
      <c r="B307" s="37" t="s">
        <v>154</v>
      </c>
      <c r="C307" s="9"/>
      <c r="D307" s="116"/>
      <c r="E307" s="160">
        <v>1</v>
      </c>
      <c r="F307" s="193"/>
      <c r="G307" s="193"/>
      <c r="H307" s="193"/>
      <c r="I307" s="90">
        <v>2.5348299999999999</v>
      </c>
      <c r="J307" s="98" t="e">
        <f t="shared" si="4"/>
        <v>#N/A</v>
      </c>
      <c r="K307" s="104" t="e">
        <v>#N/A</v>
      </c>
      <c r="L307" s="106">
        <f>I307*0.1</f>
        <v>0.25348300000000001</v>
      </c>
      <c r="M307" s="106">
        <f>I307*0.2</f>
        <v>0.50696600000000003</v>
      </c>
      <c r="N307" s="106">
        <f>I307*0.2</f>
        <v>0.50696600000000003</v>
      </c>
      <c r="O307" s="106">
        <v>0.50696600000000003</v>
      </c>
      <c r="P307" s="106">
        <f>I307*0.12</f>
        <v>0.30417959999999999</v>
      </c>
      <c r="Q307" s="106">
        <f>I307*0.17</f>
        <v>0.4309211</v>
      </c>
      <c r="R307" s="106">
        <f>I307*0.14</f>
        <v>0.35487620000000003</v>
      </c>
      <c r="S307" s="106">
        <f>I307*0.18</f>
        <v>0.45626939999999999</v>
      </c>
      <c r="T307" s="106">
        <f>I307*0.14</f>
        <v>0.35487620000000003</v>
      </c>
      <c r="U307" s="106">
        <f>I307*0.15</f>
        <v>0.38022449999999997</v>
      </c>
      <c r="V307" s="106">
        <f>I307*0.08</f>
        <v>0.20278640000000001</v>
      </c>
      <c r="W307" s="142"/>
      <c r="X307" s="106">
        <f>I307*0.16</f>
        <v>0.40557280000000001</v>
      </c>
      <c r="Y307" s="106">
        <f>I307*0.1</f>
        <v>0.25348300000000001</v>
      </c>
      <c r="Z307" s="106">
        <f>I307*0.08</f>
        <v>0.20278640000000001</v>
      </c>
      <c r="AA307" s="106">
        <f>I307*0.11</f>
        <v>0.2788313</v>
      </c>
      <c r="AB307" s="142"/>
      <c r="AC307" s="7">
        <f>I307*0.22</f>
        <v>0.55766260000000001</v>
      </c>
      <c r="AD307" s="7">
        <f>I307*0.3</f>
        <v>0.76044899999999993</v>
      </c>
      <c r="AE307" s="148" t="s">
        <v>93</v>
      </c>
      <c r="AF307" s="7">
        <f>I307*0.245</f>
        <v>0.62103334999999993</v>
      </c>
      <c r="AG307" s="7">
        <f>I307*0.2</f>
        <v>0.50696600000000003</v>
      </c>
      <c r="AH307" s="7">
        <f>I307*0.23</f>
        <v>0.5830109</v>
      </c>
      <c r="AI307" s="142"/>
      <c r="AJ307" s="7">
        <f>I307*0.2</f>
        <v>0.50696600000000003</v>
      </c>
      <c r="AK307" s="142">
        <v>2.09185</v>
      </c>
      <c r="AL307" s="142">
        <v>2.2149000000000001</v>
      </c>
      <c r="AM307" s="142">
        <v>2.2887300000000002</v>
      </c>
      <c r="AN307" s="142">
        <f>I307*0.12</f>
        <v>0.30417959999999999</v>
      </c>
      <c r="AO307" s="142">
        <f>I307*0.6</f>
        <v>1.5208979999999999</v>
      </c>
      <c r="AP307" s="142">
        <f>I307*0.9</f>
        <v>2.2813469999999998</v>
      </c>
      <c r="AQ307" s="142">
        <f>I307*0.93</f>
        <v>2.3573919000000001</v>
      </c>
      <c r="AR307" s="142">
        <f>I307*0.7</f>
        <v>1.7743809999999998</v>
      </c>
      <c r="AS307" s="142">
        <f>I307*0.35</f>
        <v>0.88719049999999988</v>
      </c>
      <c r="AT307" s="142">
        <v>0</v>
      </c>
      <c r="AU307" s="142">
        <f>I307*0.9</f>
        <v>2.2813469999999998</v>
      </c>
      <c r="AV307" s="142">
        <f>I307*0.18</f>
        <v>0.45626939999999999</v>
      </c>
      <c r="AW307" s="142">
        <f>I307*0.34</f>
        <v>0.8618422</v>
      </c>
      <c r="AX307" s="142">
        <f>I307*0.31</f>
        <v>0.78579729999999992</v>
      </c>
      <c r="AY307" s="142">
        <v>2.2149000000000001</v>
      </c>
      <c r="AZ307" s="142">
        <v>2.2149000000000001</v>
      </c>
      <c r="BB307" s="28">
        <v>0.20278640000000001</v>
      </c>
      <c r="BC307" s="28">
        <v>2.3573919000000001</v>
      </c>
    </row>
    <row r="308" spans="1:55" hidden="1" outlineLevel="1" x14ac:dyDescent="0.2">
      <c r="A308" s="4"/>
      <c r="B308" s="37" t="s">
        <v>160</v>
      </c>
      <c r="C308" s="9"/>
      <c r="D308" s="116"/>
      <c r="E308" s="160">
        <v>1</v>
      </c>
      <c r="F308" s="193"/>
      <c r="G308" s="193"/>
      <c r="H308" s="193"/>
      <c r="I308" s="90">
        <v>7.7146999999999997</v>
      </c>
      <c r="J308" s="98" t="e">
        <f t="shared" si="4"/>
        <v>#N/A</v>
      </c>
      <c r="K308" s="104" t="e">
        <v>#N/A</v>
      </c>
      <c r="L308" s="106">
        <f>I308*0.1</f>
        <v>0.77146999999999999</v>
      </c>
      <c r="M308" s="106">
        <f>I308*0.2</f>
        <v>1.54294</v>
      </c>
      <c r="N308" s="106">
        <f>I308*0.2</f>
        <v>1.54294</v>
      </c>
      <c r="O308" s="106">
        <v>1.54294</v>
      </c>
      <c r="P308" s="106">
        <f>I308*0.12</f>
        <v>0.92576399999999992</v>
      </c>
      <c r="Q308" s="106">
        <f>I308*0.17</f>
        <v>1.311499</v>
      </c>
      <c r="R308" s="106">
        <f>I308*0.14</f>
        <v>1.080058</v>
      </c>
      <c r="S308" s="106">
        <f>I308*0.18</f>
        <v>1.3886459999999998</v>
      </c>
      <c r="T308" s="106">
        <f>I308*0.14</f>
        <v>1.080058</v>
      </c>
      <c r="U308" s="106">
        <f>I308*0.15</f>
        <v>1.1572049999999998</v>
      </c>
      <c r="V308" s="106">
        <f>I308*0.08</f>
        <v>0.61717599999999995</v>
      </c>
      <c r="W308" s="142"/>
      <c r="X308" s="106">
        <f>I308*0.16</f>
        <v>1.2343519999999999</v>
      </c>
      <c r="Y308" s="106">
        <f>I308*0.1</f>
        <v>0.77146999999999999</v>
      </c>
      <c r="Z308" s="106">
        <f>I308*0.08</f>
        <v>0.61717599999999995</v>
      </c>
      <c r="AA308" s="106">
        <f>I308*0.11</f>
        <v>0.84861699999999995</v>
      </c>
      <c r="AB308" s="142"/>
      <c r="AC308" s="7">
        <f>I308*0.22</f>
        <v>1.6972339999999999</v>
      </c>
      <c r="AD308" s="7">
        <f>I308*0.3</f>
        <v>2.3144099999999996</v>
      </c>
      <c r="AE308" s="148" t="s">
        <v>93</v>
      </c>
      <c r="AF308" s="7">
        <f>I308*0.245</f>
        <v>1.8901014999999999</v>
      </c>
      <c r="AG308" s="7">
        <f>I308*0.2</f>
        <v>1.54294</v>
      </c>
      <c r="AH308" s="7">
        <f>I308*0.23</f>
        <v>1.774381</v>
      </c>
      <c r="AI308" s="142"/>
      <c r="AJ308" s="7">
        <f>I308*0.2</f>
        <v>1.54294</v>
      </c>
      <c r="AK308" s="142">
        <v>6.3665000000000003</v>
      </c>
      <c r="AL308" s="142">
        <v>6.7409999999999997</v>
      </c>
      <c r="AM308" s="142">
        <v>6.9657</v>
      </c>
      <c r="AN308" s="142">
        <f>I308*0.12</f>
        <v>0.92576399999999992</v>
      </c>
      <c r="AO308" s="142">
        <f>I308*0.6</f>
        <v>4.6288199999999993</v>
      </c>
      <c r="AP308" s="142">
        <f>I308*0.9</f>
        <v>6.9432299999999998</v>
      </c>
      <c r="AQ308" s="142">
        <f>I308*0.93</f>
        <v>7.174671</v>
      </c>
      <c r="AR308" s="142">
        <f>I308*0.7</f>
        <v>5.4002899999999991</v>
      </c>
      <c r="AS308" s="142">
        <f>I308*0.35</f>
        <v>2.7001449999999996</v>
      </c>
      <c r="AT308" s="142">
        <v>0</v>
      </c>
      <c r="AU308" s="142">
        <f>I308*0.9</f>
        <v>6.9432299999999998</v>
      </c>
      <c r="AV308" s="142">
        <f>I308*0.18</f>
        <v>1.3886459999999998</v>
      </c>
      <c r="AW308" s="142">
        <f>I308*0.34</f>
        <v>2.6229979999999999</v>
      </c>
      <c r="AX308" s="142">
        <f>I308*0.31</f>
        <v>2.3915569999999997</v>
      </c>
      <c r="AY308" s="142">
        <v>6.7409999999999997</v>
      </c>
      <c r="AZ308" s="142">
        <v>6.7409999999999997</v>
      </c>
      <c r="BB308" s="28">
        <v>0.61717599999999995</v>
      </c>
      <c r="BC308" s="28">
        <v>7.174671</v>
      </c>
    </row>
    <row r="309" spans="1:55" hidden="1" outlineLevel="1" x14ac:dyDescent="0.2">
      <c r="A309" s="4"/>
      <c r="B309" s="37" t="s">
        <v>123</v>
      </c>
      <c r="C309" s="9"/>
      <c r="D309" s="116"/>
      <c r="E309" s="160">
        <v>1</v>
      </c>
      <c r="F309" s="193"/>
      <c r="G309" s="193"/>
      <c r="H309" s="193"/>
      <c r="I309" s="90">
        <v>22.042000000000002</v>
      </c>
      <c r="J309" s="98" t="e">
        <f t="shared" si="4"/>
        <v>#N/A</v>
      </c>
      <c r="K309" s="104" t="e">
        <v>#N/A</v>
      </c>
      <c r="L309" s="106">
        <f>I309*0.1</f>
        <v>2.2042000000000002</v>
      </c>
      <c r="M309" s="106">
        <f>I309*0.2</f>
        <v>4.4084000000000003</v>
      </c>
      <c r="N309" s="106">
        <f>I309*0.2</f>
        <v>4.4084000000000003</v>
      </c>
      <c r="O309" s="106">
        <v>4.4084000000000003</v>
      </c>
      <c r="P309" s="106">
        <f>I309*0.12</f>
        <v>2.6450400000000003</v>
      </c>
      <c r="Q309" s="106">
        <f>I309*0.17</f>
        <v>3.7471400000000004</v>
      </c>
      <c r="R309" s="106">
        <f>I309*0.14</f>
        <v>3.0858800000000004</v>
      </c>
      <c r="S309" s="106">
        <f>I309*0.18</f>
        <v>3.9675600000000002</v>
      </c>
      <c r="T309" s="106">
        <f>I309*0.14</f>
        <v>3.0858800000000004</v>
      </c>
      <c r="U309" s="106">
        <f>I309*0.15</f>
        <v>3.3063000000000002</v>
      </c>
      <c r="V309" s="106">
        <f>I309*0.08</f>
        <v>1.7633600000000003</v>
      </c>
      <c r="W309" s="142"/>
      <c r="X309" s="106">
        <f>I309*0.16</f>
        <v>3.5267200000000005</v>
      </c>
      <c r="Y309" s="106">
        <f>I309*0.1</f>
        <v>2.2042000000000002</v>
      </c>
      <c r="Z309" s="106">
        <f>I309*0.08</f>
        <v>1.7633600000000003</v>
      </c>
      <c r="AA309" s="106">
        <f>I309*0.11</f>
        <v>2.42462</v>
      </c>
      <c r="AB309" s="142"/>
      <c r="AC309" s="7">
        <f>I309*0.22</f>
        <v>4.84924</v>
      </c>
      <c r="AD309" s="7">
        <f>I309*0.3</f>
        <v>6.6126000000000005</v>
      </c>
      <c r="AE309" s="148" t="s">
        <v>93</v>
      </c>
      <c r="AF309" s="7">
        <f>I309*0.245</f>
        <v>5.40029</v>
      </c>
      <c r="AG309" s="7">
        <f>I309*0.2</f>
        <v>4.4084000000000003</v>
      </c>
      <c r="AH309" s="7">
        <f>I309*0.23</f>
        <v>5.0696600000000007</v>
      </c>
      <c r="AI309" s="142"/>
      <c r="AJ309" s="7">
        <f>I309*0.2</f>
        <v>4.4084000000000003</v>
      </c>
      <c r="AK309" s="142">
        <v>18.190000000000001</v>
      </c>
      <c r="AL309" s="142">
        <v>19.260000000000002</v>
      </c>
      <c r="AM309" s="142">
        <v>19.902000000000001</v>
      </c>
      <c r="AN309" s="142">
        <f>I309*0.12</f>
        <v>2.6450400000000003</v>
      </c>
      <c r="AO309" s="142">
        <f>I309*0.6</f>
        <v>13.225200000000001</v>
      </c>
      <c r="AP309" s="142">
        <f>I309*0.9</f>
        <v>19.837800000000001</v>
      </c>
      <c r="AQ309" s="142">
        <f>I309*0.93</f>
        <v>20.499060000000004</v>
      </c>
      <c r="AR309" s="142">
        <f>I309*0.7</f>
        <v>15.429399999999999</v>
      </c>
      <c r="AS309" s="142">
        <f>I309*0.35</f>
        <v>7.7146999999999997</v>
      </c>
      <c r="AT309" s="142">
        <v>0</v>
      </c>
      <c r="AU309" s="142">
        <f>I309*0.9</f>
        <v>19.837800000000001</v>
      </c>
      <c r="AV309" s="142">
        <f>I309*0.18</f>
        <v>3.9675600000000002</v>
      </c>
      <c r="AW309" s="142">
        <f>I309*0.34</f>
        <v>7.4942800000000007</v>
      </c>
      <c r="AX309" s="142">
        <f>I309*0.31</f>
        <v>6.8330200000000003</v>
      </c>
      <c r="AY309" s="142">
        <v>19.260000000000002</v>
      </c>
      <c r="AZ309" s="142">
        <v>19.260000000000002</v>
      </c>
      <c r="BB309" s="28">
        <v>1.7633600000000003</v>
      </c>
      <c r="BC309" s="28">
        <v>20.499060000000004</v>
      </c>
    </row>
    <row r="310" spans="1:55" hidden="1" outlineLevel="1" x14ac:dyDescent="0.2">
      <c r="A310" s="4"/>
      <c r="B310" s="37" t="s">
        <v>273</v>
      </c>
      <c r="C310" s="9"/>
      <c r="D310" s="116"/>
      <c r="E310" s="160">
        <v>1</v>
      </c>
      <c r="F310" s="193"/>
      <c r="G310" s="193"/>
      <c r="H310" s="193"/>
      <c r="I310" s="90">
        <v>27.607605</v>
      </c>
      <c r="J310" s="98" t="e">
        <f t="shared" si="4"/>
        <v>#N/A</v>
      </c>
      <c r="K310" s="104" t="e">
        <v>#N/A</v>
      </c>
      <c r="L310" s="106">
        <f>I310*0.1</f>
        <v>2.7607605</v>
      </c>
      <c r="M310" s="106">
        <f>I310*0.2</f>
        <v>5.5215209999999999</v>
      </c>
      <c r="N310" s="106">
        <f>I310*0.2</f>
        <v>5.5215209999999999</v>
      </c>
      <c r="O310" s="106">
        <v>5.5215209999999999</v>
      </c>
      <c r="P310" s="106">
        <f>I310*0.12</f>
        <v>3.3129125999999998</v>
      </c>
      <c r="Q310" s="106">
        <f>I310*0.17</f>
        <v>4.6932928500000006</v>
      </c>
      <c r="R310" s="106">
        <f>I310*0.14</f>
        <v>3.8650647000000005</v>
      </c>
      <c r="S310" s="106">
        <f>I310*0.18</f>
        <v>4.9693689000000001</v>
      </c>
      <c r="T310" s="106">
        <f>I310*0.14</f>
        <v>3.8650647000000005</v>
      </c>
      <c r="U310" s="106">
        <f>I310*0.15</f>
        <v>4.1411407499999999</v>
      </c>
      <c r="V310" s="106">
        <f>I310*0.08</f>
        <v>2.2086084000000001</v>
      </c>
      <c r="W310" s="142"/>
      <c r="X310" s="106">
        <f>I310*0.16</f>
        <v>4.4172168000000003</v>
      </c>
      <c r="Y310" s="106">
        <f>I310*0.1</f>
        <v>2.7607605</v>
      </c>
      <c r="Z310" s="106">
        <f>I310*0.08</f>
        <v>2.2086084000000001</v>
      </c>
      <c r="AA310" s="106">
        <f>I310*0.11</f>
        <v>3.0368365499999999</v>
      </c>
      <c r="AB310" s="142"/>
      <c r="AC310" s="7">
        <f>I310*0.22</f>
        <v>6.0736730999999997</v>
      </c>
      <c r="AD310" s="7">
        <f>I310*0.3</f>
        <v>8.2822814999999999</v>
      </c>
      <c r="AE310" s="148" t="s">
        <v>93</v>
      </c>
      <c r="AF310" s="7">
        <f>I310*0.245</f>
        <v>6.7638632249999997</v>
      </c>
      <c r="AG310" s="7">
        <f>I310*0.2</f>
        <v>5.5215209999999999</v>
      </c>
      <c r="AH310" s="7">
        <f>I310*0.23</f>
        <v>6.3497491500000001</v>
      </c>
      <c r="AI310" s="142"/>
      <c r="AJ310" s="7">
        <f>I310*0.2</f>
        <v>5.5215209999999999</v>
      </c>
      <c r="AK310" s="142">
        <v>22.782975</v>
      </c>
      <c r="AL310" s="142">
        <v>24.123150000000003</v>
      </c>
      <c r="AM310" s="142">
        <v>24.927255000000002</v>
      </c>
      <c r="AN310" s="142">
        <f>I310*0.12</f>
        <v>3.3129125999999998</v>
      </c>
      <c r="AO310" s="142">
        <f>I310*0.6</f>
        <v>16.564563</v>
      </c>
      <c r="AP310" s="142">
        <f>I310*0.9</f>
        <v>24.8468445</v>
      </c>
      <c r="AQ310" s="142">
        <f>I310*0.93</f>
        <v>25.675072650000001</v>
      </c>
      <c r="AR310" s="142">
        <f>I310*0.7</f>
        <v>19.3253235</v>
      </c>
      <c r="AS310" s="142">
        <f>I310*0.35</f>
        <v>9.6626617499999998</v>
      </c>
      <c r="AT310" s="142">
        <v>0</v>
      </c>
      <c r="AU310" s="142">
        <f>I310*0.9</f>
        <v>24.8468445</v>
      </c>
      <c r="AV310" s="142">
        <f>I310*0.18</f>
        <v>4.9693689000000001</v>
      </c>
      <c r="AW310" s="142">
        <f>I310*0.34</f>
        <v>9.3865857000000013</v>
      </c>
      <c r="AX310" s="142">
        <f>I310*0.31</f>
        <v>8.5583575500000002</v>
      </c>
      <c r="AY310" s="142">
        <v>24.123150000000003</v>
      </c>
      <c r="AZ310" s="142">
        <v>24.123150000000003</v>
      </c>
      <c r="BB310" s="28">
        <v>2.2086084000000001</v>
      </c>
      <c r="BC310" s="28">
        <v>25.675072650000001</v>
      </c>
    </row>
    <row r="311" spans="1:55" hidden="1" outlineLevel="1" x14ac:dyDescent="0.2">
      <c r="A311" s="4"/>
      <c r="B311" s="37" t="s">
        <v>557</v>
      </c>
      <c r="C311" s="9"/>
      <c r="D311" s="116"/>
      <c r="E311" s="160">
        <v>1</v>
      </c>
      <c r="F311" s="193"/>
      <c r="G311" s="193"/>
      <c r="H311" s="193"/>
      <c r="I311" s="90">
        <v>3.5818250000000003</v>
      </c>
      <c r="J311" s="98" t="e">
        <f t="shared" si="4"/>
        <v>#N/A</v>
      </c>
      <c r="K311" s="104" t="e">
        <v>#N/A</v>
      </c>
      <c r="L311" s="106">
        <f>I311*0.1</f>
        <v>0.35818250000000007</v>
      </c>
      <c r="M311" s="106">
        <f>I311*0.2</f>
        <v>0.71636500000000014</v>
      </c>
      <c r="N311" s="106">
        <f>I311*0.2</f>
        <v>0.71636500000000014</v>
      </c>
      <c r="O311" s="106">
        <v>0.71636500000000014</v>
      </c>
      <c r="P311" s="106">
        <f>I311*0.12</f>
        <v>0.42981900000000001</v>
      </c>
      <c r="Q311" s="106">
        <f>I311*0.17</f>
        <v>0.6089102500000001</v>
      </c>
      <c r="R311" s="106">
        <f>I311*0.14</f>
        <v>0.50145550000000005</v>
      </c>
      <c r="S311" s="106">
        <f>I311*0.18</f>
        <v>0.64472850000000004</v>
      </c>
      <c r="T311" s="106">
        <f>I311*0.14</f>
        <v>0.50145550000000005</v>
      </c>
      <c r="U311" s="106">
        <f>I311*0.15</f>
        <v>0.53727374999999999</v>
      </c>
      <c r="V311" s="106">
        <f>I311*0.08</f>
        <v>0.28654600000000002</v>
      </c>
      <c r="W311" s="142"/>
      <c r="X311" s="106">
        <f>I311*0.16</f>
        <v>0.57309200000000005</v>
      </c>
      <c r="Y311" s="106">
        <f>I311*0.1</f>
        <v>0.35818250000000007</v>
      </c>
      <c r="Z311" s="106">
        <f>I311*0.08</f>
        <v>0.28654600000000002</v>
      </c>
      <c r="AA311" s="106">
        <f>I311*0.11</f>
        <v>0.39400075000000001</v>
      </c>
      <c r="AB311" s="142"/>
      <c r="AC311" s="7">
        <f>I311*0.22</f>
        <v>0.78800150000000002</v>
      </c>
      <c r="AD311" s="7">
        <f>I311*0.3</f>
        <v>1.0745475</v>
      </c>
      <c r="AE311" s="148" t="s">
        <v>93</v>
      </c>
      <c r="AF311" s="7">
        <f>I311*0.245</f>
        <v>0.87754712500000009</v>
      </c>
      <c r="AG311" s="7">
        <f>I311*0.2</f>
        <v>0.71636500000000014</v>
      </c>
      <c r="AH311" s="7">
        <f>I311*0.23</f>
        <v>0.82381975000000007</v>
      </c>
      <c r="AI311" s="142"/>
      <c r="AJ311" s="7">
        <f>I311*0.2</f>
        <v>0.71636500000000014</v>
      </c>
      <c r="AK311" s="142">
        <v>2.9558749999999998</v>
      </c>
      <c r="AL311" s="142">
        <v>3.1297500000000005</v>
      </c>
      <c r="AM311" s="142">
        <v>3.2340749999999998</v>
      </c>
      <c r="AN311" s="142">
        <f>I311*0.12</f>
        <v>0.42981900000000001</v>
      </c>
      <c r="AO311" s="142">
        <f>I311*0.6</f>
        <v>2.149095</v>
      </c>
      <c r="AP311" s="142">
        <f>I311*0.9</f>
        <v>3.2236425000000004</v>
      </c>
      <c r="AQ311" s="142">
        <f>I311*0.93</f>
        <v>3.3310972500000005</v>
      </c>
      <c r="AR311" s="142">
        <f>I311*0.7</f>
        <v>2.5072774999999998</v>
      </c>
      <c r="AS311" s="142">
        <f>I311*0.35</f>
        <v>1.2536387499999999</v>
      </c>
      <c r="AT311" s="142">
        <v>0</v>
      </c>
      <c r="AU311" s="142">
        <f>I311*0.9</f>
        <v>3.2236425000000004</v>
      </c>
      <c r="AV311" s="142">
        <f>I311*0.18</f>
        <v>0.64472850000000004</v>
      </c>
      <c r="AW311" s="142">
        <f>I311*0.34</f>
        <v>1.2178205000000002</v>
      </c>
      <c r="AX311" s="142">
        <f>I311*0.31</f>
        <v>1.1103657500000002</v>
      </c>
      <c r="AY311" s="142">
        <v>3.1297500000000005</v>
      </c>
      <c r="AZ311" s="142">
        <v>3.1297500000000005</v>
      </c>
      <c r="BB311" s="28">
        <v>0.28654600000000002</v>
      </c>
      <c r="BC311" s="28">
        <v>3.3310972500000005</v>
      </c>
    </row>
    <row r="312" spans="1:55" hidden="1" outlineLevel="1" x14ac:dyDescent="0.2">
      <c r="A312" s="4"/>
      <c r="B312" s="37" t="s">
        <v>275</v>
      </c>
      <c r="C312" s="9"/>
      <c r="D312" s="116"/>
      <c r="E312" s="160">
        <v>1</v>
      </c>
      <c r="F312" s="193"/>
      <c r="G312" s="193"/>
      <c r="H312" s="193"/>
      <c r="I312" s="90">
        <v>5.7860249999999995</v>
      </c>
      <c r="J312" s="98" t="e">
        <f t="shared" si="4"/>
        <v>#N/A</v>
      </c>
      <c r="K312" s="104" t="e">
        <v>#N/A</v>
      </c>
      <c r="L312" s="106">
        <f>I312*0.1</f>
        <v>0.57860250000000002</v>
      </c>
      <c r="M312" s="106">
        <f>I312*0.2</f>
        <v>1.157205</v>
      </c>
      <c r="N312" s="106">
        <f>I312*0.2</f>
        <v>1.157205</v>
      </c>
      <c r="O312" s="106">
        <v>1.157205</v>
      </c>
      <c r="P312" s="106">
        <f>I312*0.12</f>
        <v>0.69432299999999991</v>
      </c>
      <c r="Q312" s="106">
        <f>I312*0.17</f>
        <v>0.98362424999999998</v>
      </c>
      <c r="R312" s="106">
        <f>I312*0.14</f>
        <v>0.81004350000000003</v>
      </c>
      <c r="S312" s="106">
        <f>I312*0.18</f>
        <v>1.0414844999999999</v>
      </c>
      <c r="T312" s="106">
        <f>I312*0.14</f>
        <v>0.81004350000000003</v>
      </c>
      <c r="U312" s="106">
        <f>I312*0.15</f>
        <v>0.86790374999999986</v>
      </c>
      <c r="V312" s="106">
        <f>I312*0.08</f>
        <v>0.46288199999999996</v>
      </c>
      <c r="W312" s="142"/>
      <c r="X312" s="106">
        <f>I312*0.16</f>
        <v>0.92576399999999992</v>
      </c>
      <c r="Y312" s="106">
        <f>I312*0.1</f>
        <v>0.57860250000000002</v>
      </c>
      <c r="Z312" s="106">
        <f>I312*0.08</f>
        <v>0.46288199999999996</v>
      </c>
      <c r="AA312" s="106">
        <f>I312*0.11</f>
        <v>0.63646274999999997</v>
      </c>
      <c r="AB312" s="142"/>
      <c r="AC312" s="7">
        <f>I312*0.22</f>
        <v>1.2729254999999999</v>
      </c>
      <c r="AD312" s="7">
        <f>I312*0.3</f>
        <v>1.7358074999999997</v>
      </c>
      <c r="AE312" s="148" t="s">
        <v>93</v>
      </c>
      <c r="AF312" s="7">
        <f>I312*0.245</f>
        <v>1.4175761249999999</v>
      </c>
      <c r="AG312" s="7">
        <f>I312*0.2</f>
        <v>1.157205</v>
      </c>
      <c r="AH312" s="7">
        <f>I312*0.23</f>
        <v>1.33078575</v>
      </c>
      <c r="AI312" s="142"/>
      <c r="AJ312" s="7">
        <f>I312*0.2</f>
        <v>1.157205</v>
      </c>
      <c r="AK312" s="142">
        <v>4.7748749999999998</v>
      </c>
      <c r="AL312" s="142">
        <v>5.0557500000000006</v>
      </c>
      <c r="AM312" s="142">
        <v>5.2242749999999996</v>
      </c>
      <c r="AN312" s="142">
        <f>I312*0.12</f>
        <v>0.69432299999999991</v>
      </c>
      <c r="AO312" s="142">
        <f>I312*0.6</f>
        <v>3.4716149999999995</v>
      </c>
      <c r="AP312" s="142">
        <f>I312*0.9</f>
        <v>5.2074224999999998</v>
      </c>
      <c r="AQ312" s="142">
        <f>I312*0.93</f>
        <v>5.38100325</v>
      </c>
      <c r="AR312" s="142">
        <f>I312*0.7</f>
        <v>4.0502174999999996</v>
      </c>
      <c r="AS312" s="142">
        <f>I312*0.35</f>
        <v>2.0251087499999998</v>
      </c>
      <c r="AT312" s="142">
        <v>0</v>
      </c>
      <c r="AU312" s="142">
        <f>I312*0.9</f>
        <v>5.2074224999999998</v>
      </c>
      <c r="AV312" s="142">
        <f>I312*0.18</f>
        <v>1.0414844999999999</v>
      </c>
      <c r="AW312" s="142">
        <f>I312*0.34</f>
        <v>1.9672485</v>
      </c>
      <c r="AX312" s="142">
        <f>I312*0.31</f>
        <v>1.7936677499999998</v>
      </c>
      <c r="AY312" s="142">
        <v>5.0557500000000006</v>
      </c>
      <c r="AZ312" s="142">
        <v>5.0557500000000006</v>
      </c>
      <c r="BB312" s="28">
        <v>0.46288199999999996</v>
      </c>
      <c r="BC312" s="28">
        <v>5.38100325</v>
      </c>
    </row>
    <row r="313" spans="1:55" hidden="1" outlineLevel="1" x14ac:dyDescent="0.2">
      <c r="A313" s="4"/>
      <c r="B313" s="37" t="s">
        <v>169</v>
      </c>
      <c r="C313" s="9"/>
      <c r="D313" s="116"/>
      <c r="E313" s="160">
        <v>4134.8500000000004</v>
      </c>
      <c r="F313" s="193"/>
      <c r="G313" s="193"/>
      <c r="H313" s="193"/>
      <c r="I313" s="90">
        <v>4.1328750000000003</v>
      </c>
      <c r="J313" s="98" t="e">
        <f t="shared" si="4"/>
        <v>#N/A</v>
      </c>
      <c r="K313" s="104" t="e">
        <v>#N/A</v>
      </c>
      <c r="L313" s="106">
        <f>I313*0.1</f>
        <v>0.41328750000000003</v>
      </c>
      <c r="M313" s="106">
        <f>I313*0.2</f>
        <v>0.82657500000000006</v>
      </c>
      <c r="N313" s="106">
        <f>I313*0.2</f>
        <v>0.82657500000000006</v>
      </c>
      <c r="O313" s="106">
        <v>0.82657500000000006</v>
      </c>
      <c r="P313" s="106">
        <f>I313*0.12</f>
        <v>0.49594500000000002</v>
      </c>
      <c r="Q313" s="106">
        <f>I313*0.17</f>
        <v>0.7025887500000001</v>
      </c>
      <c r="R313" s="106">
        <f>I313*0.14</f>
        <v>0.57860250000000013</v>
      </c>
      <c r="S313" s="106">
        <f>I313*0.18</f>
        <v>0.74391750000000001</v>
      </c>
      <c r="T313" s="106">
        <f>I313*0.14</f>
        <v>0.57860250000000013</v>
      </c>
      <c r="U313" s="106">
        <f>I313*0.15</f>
        <v>0.61993125000000004</v>
      </c>
      <c r="V313" s="106">
        <f>I313*0.08</f>
        <v>0.33063000000000003</v>
      </c>
      <c r="W313" s="142"/>
      <c r="X313" s="106">
        <f>I313*0.16</f>
        <v>0.66126000000000007</v>
      </c>
      <c r="Y313" s="106">
        <f>I313*0.1</f>
        <v>0.41328750000000003</v>
      </c>
      <c r="Z313" s="106">
        <f>I313*0.08</f>
        <v>0.33063000000000003</v>
      </c>
      <c r="AA313" s="106">
        <f>I313*0.11</f>
        <v>0.45461625000000006</v>
      </c>
      <c r="AB313" s="142"/>
      <c r="AC313" s="7">
        <f>I313*0.22</f>
        <v>0.90923250000000011</v>
      </c>
      <c r="AD313" s="7">
        <f>I313*0.3</f>
        <v>1.2398625000000001</v>
      </c>
      <c r="AE313" s="148" t="s">
        <v>93</v>
      </c>
      <c r="AF313" s="7">
        <f>I313*0.245</f>
        <v>1.0125543750000001</v>
      </c>
      <c r="AG313" s="7">
        <f>I313*0.2</f>
        <v>0.82657500000000006</v>
      </c>
      <c r="AH313" s="7">
        <f>I313*0.23</f>
        <v>0.95056125000000014</v>
      </c>
      <c r="AI313" s="142"/>
      <c r="AJ313" s="7">
        <f>I313*0.2</f>
        <v>0.82657500000000006</v>
      </c>
      <c r="AK313" s="142">
        <v>3.4106250000000005</v>
      </c>
      <c r="AL313" s="142">
        <v>3.6112500000000005</v>
      </c>
      <c r="AM313" s="142">
        <v>3.7316250000000011</v>
      </c>
      <c r="AN313" s="142">
        <f>I313*0.12</f>
        <v>0.49594500000000002</v>
      </c>
      <c r="AO313" s="142">
        <f>I313*0.6</f>
        <v>2.4797250000000002</v>
      </c>
      <c r="AP313" s="142">
        <f>I313*0.9</f>
        <v>3.7195875000000003</v>
      </c>
      <c r="AQ313" s="142">
        <f>I313*0.93</f>
        <v>3.8435737500000005</v>
      </c>
      <c r="AR313" s="142">
        <f>I313*0.7</f>
        <v>2.8930125000000002</v>
      </c>
      <c r="AS313" s="142">
        <f>I313*0.35</f>
        <v>1.4465062500000001</v>
      </c>
      <c r="AT313" s="142">
        <v>0</v>
      </c>
      <c r="AU313" s="142">
        <f>I313*0.9</f>
        <v>3.7195875000000003</v>
      </c>
      <c r="AV313" s="142">
        <f>I313*0.18</f>
        <v>0.74391750000000001</v>
      </c>
      <c r="AW313" s="142">
        <f>I313*0.34</f>
        <v>1.4051775000000002</v>
      </c>
      <c r="AX313" s="142">
        <f>I313*0.31</f>
        <v>1.28119125</v>
      </c>
      <c r="AY313" s="142">
        <v>3.6112500000000005</v>
      </c>
      <c r="AZ313" s="142">
        <v>3.6112500000000005</v>
      </c>
      <c r="BB313" s="28">
        <v>0.33063000000000003</v>
      </c>
      <c r="BC313" s="28">
        <v>3.8435737500000005</v>
      </c>
    </row>
    <row r="314" spans="1:55" hidden="1" outlineLevel="1" x14ac:dyDescent="0.2">
      <c r="A314" s="4"/>
      <c r="B314" s="37" t="s">
        <v>556</v>
      </c>
      <c r="C314" s="9"/>
      <c r="D314" s="116"/>
      <c r="E314" s="160">
        <v>1</v>
      </c>
      <c r="F314" s="193"/>
      <c r="G314" s="193"/>
      <c r="H314" s="193"/>
      <c r="I314" s="90">
        <v>3.5818250000000003</v>
      </c>
      <c r="J314" s="98" t="e">
        <f t="shared" si="4"/>
        <v>#N/A</v>
      </c>
      <c r="K314" s="104" t="e">
        <v>#N/A</v>
      </c>
      <c r="L314" s="106">
        <f>I314*0.1</f>
        <v>0.35818250000000007</v>
      </c>
      <c r="M314" s="106">
        <f>I314*0.2</f>
        <v>0.71636500000000014</v>
      </c>
      <c r="N314" s="106">
        <f>I314*0.2</f>
        <v>0.71636500000000014</v>
      </c>
      <c r="O314" s="106">
        <v>0.71636500000000014</v>
      </c>
      <c r="P314" s="106">
        <f>I314*0.12</f>
        <v>0.42981900000000001</v>
      </c>
      <c r="Q314" s="106">
        <f>I314*0.17</f>
        <v>0.6089102500000001</v>
      </c>
      <c r="R314" s="106">
        <f>I314*0.14</f>
        <v>0.50145550000000005</v>
      </c>
      <c r="S314" s="106">
        <f>I314*0.18</f>
        <v>0.64472850000000004</v>
      </c>
      <c r="T314" s="106">
        <f>I314*0.14</f>
        <v>0.50145550000000005</v>
      </c>
      <c r="U314" s="106">
        <f>I314*0.15</f>
        <v>0.53727374999999999</v>
      </c>
      <c r="V314" s="106">
        <f>I314*0.08</f>
        <v>0.28654600000000002</v>
      </c>
      <c r="W314" s="142"/>
      <c r="X314" s="106">
        <f>I314*0.16</f>
        <v>0.57309200000000005</v>
      </c>
      <c r="Y314" s="106">
        <f>I314*0.1</f>
        <v>0.35818250000000007</v>
      </c>
      <c r="Z314" s="106">
        <f>I314*0.08</f>
        <v>0.28654600000000002</v>
      </c>
      <c r="AA314" s="106">
        <f>I314*0.11</f>
        <v>0.39400075000000001</v>
      </c>
      <c r="AB314" s="142"/>
      <c r="AC314" s="7">
        <f>I314*0.22</f>
        <v>0.78800150000000002</v>
      </c>
      <c r="AD314" s="7">
        <f>I314*0.3</f>
        <v>1.0745475</v>
      </c>
      <c r="AE314" s="148" t="s">
        <v>93</v>
      </c>
      <c r="AF314" s="7">
        <f>I314*0.245</f>
        <v>0.87754712500000009</v>
      </c>
      <c r="AG314" s="7">
        <f>I314*0.2</f>
        <v>0.71636500000000014</v>
      </c>
      <c r="AH314" s="7">
        <f>I314*0.23</f>
        <v>0.82381975000000007</v>
      </c>
      <c r="AI314" s="142"/>
      <c r="AJ314" s="7">
        <f>I314*0.2</f>
        <v>0.71636500000000014</v>
      </c>
      <c r="AK314" s="142">
        <v>2.9558749999999998</v>
      </c>
      <c r="AL314" s="142">
        <v>3.1297500000000005</v>
      </c>
      <c r="AM314" s="142">
        <v>3.2340749999999998</v>
      </c>
      <c r="AN314" s="142">
        <f>I314*0.12</f>
        <v>0.42981900000000001</v>
      </c>
      <c r="AO314" s="142">
        <f>I314*0.6</f>
        <v>2.149095</v>
      </c>
      <c r="AP314" s="142">
        <f>I314*0.9</f>
        <v>3.2236425000000004</v>
      </c>
      <c r="AQ314" s="142">
        <f>I314*0.93</f>
        <v>3.3310972500000005</v>
      </c>
      <c r="AR314" s="142">
        <f>I314*0.7</f>
        <v>2.5072774999999998</v>
      </c>
      <c r="AS314" s="142">
        <f>I314*0.35</f>
        <v>1.2536387499999999</v>
      </c>
      <c r="AT314" s="142">
        <v>0</v>
      </c>
      <c r="AU314" s="142">
        <f>I314*0.9</f>
        <v>3.2236425000000004</v>
      </c>
      <c r="AV314" s="142">
        <f>I314*0.18</f>
        <v>0.64472850000000004</v>
      </c>
      <c r="AW314" s="142">
        <f>I314*0.34</f>
        <v>1.2178205000000002</v>
      </c>
      <c r="AX314" s="142">
        <f>I314*0.31</f>
        <v>1.1103657500000002</v>
      </c>
      <c r="AY314" s="142">
        <v>3.1297500000000005</v>
      </c>
      <c r="AZ314" s="142">
        <v>3.1297500000000005</v>
      </c>
      <c r="BB314" s="28">
        <v>0.28654600000000002</v>
      </c>
      <c r="BC314" s="28">
        <v>3.3310972500000005</v>
      </c>
    </row>
    <row r="315" spans="1:55" hidden="1" outlineLevel="1" x14ac:dyDescent="0.2">
      <c r="A315" s="4"/>
      <c r="B315" s="37" t="s">
        <v>173</v>
      </c>
      <c r="C315" s="9"/>
      <c r="D315" s="116"/>
      <c r="E315" s="160">
        <v>1</v>
      </c>
      <c r="F315" s="193"/>
      <c r="G315" s="193"/>
      <c r="H315" s="193"/>
      <c r="I315" s="90">
        <v>5.5105000000000004</v>
      </c>
      <c r="J315" s="98" t="e">
        <f t="shared" si="4"/>
        <v>#N/A</v>
      </c>
      <c r="K315" s="104" t="e">
        <v>#N/A</v>
      </c>
      <c r="L315" s="106">
        <f>I315*0.1</f>
        <v>0.55105000000000004</v>
      </c>
      <c r="M315" s="106">
        <f>I315*0.2</f>
        <v>1.1021000000000001</v>
      </c>
      <c r="N315" s="106">
        <f>I315*0.2</f>
        <v>1.1021000000000001</v>
      </c>
      <c r="O315" s="106">
        <v>1.1021000000000001</v>
      </c>
      <c r="P315" s="106">
        <f>I315*0.12</f>
        <v>0.66126000000000007</v>
      </c>
      <c r="Q315" s="106">
        <f>I315*0.17</f>
        <v>0.93678500000000009</v>
      </c>
      <c r="R315" s="106">
        <f>I315*0.14</f>
        <v>0.7714700000000001</v>
      </c>
      <c r="S315" s="106">
        <f>I315*0.18</f>
        <v>0.99189000000000005</v>
      </c>
      <c r="T315" s="106">
        <f>I315*0.14</f>
        <v>0.7714700000000001</v>
      </c>
      <c r="U315" s="106">
        <f>I315*0.15</f>
        <v>0.82657500000000006</v>
      </c>
      <c r="V315" s="106">
        <f>I315*0.08</f>
        <v>0.44084000000000007</v>
      </c>
      <c r="W315" s="142"/>
      <c r="X315" s="106">
        <f>I315*0.16</f>
        <v>0.88168000000000013</v>
      </c>
      <c r="Y315" s="106">
        <f>I315*0.1</f>
        <v>0.55105000000000004</v>
      </c>
      <c r="Z315" s="106">
        <f>I315*0.08</f>
        <v>0.44084000000000007</v>
      </c>
      <c r="AA315" s="106">
        <f>I315*0.11</f>
        <v>0.606155</v>
      </c>
      <c r="AB315" s="142"/>
      <c r="AC315" s="7">
        <f>I315*0.22</f>
        <v>1.21231</v>
      </c>
      <c r="AD315" s="7">
        <f>I315*0.3</f>
        <v>1.6531500000000001</v>
      </c>
      <c r="AE315" s="148" t="s">
        <v>93</v>
      </c>
      <c r="AF315" s="7">
        <f>I315*0.245</f>
        <v>1.3500725</v>
      </c>
      <c r="AG315" s="7">
        <f>I315*0.2</f>
        <v>1.1021000000000001</v>
      </c>
      <c r="AH315" s="7">
        <f>I315*0.23</f>
        <v>1.2674150000000002</v>
      </c>
      <c r="AI315" s="142"/>
      <c r="AJ315" s="7">
        <f>I315*0.2</f>
        <v>1.1021000000000001</v>
      </c>
      <c r="AK315" s="142">
        <v>4.5475000000000003</v>
      </c>
      <c r="AL315" s="142">
        <v>4.8150000000000004</v>
      </c>
      <c r="AM315" s="142">
        <v>4.9755000000000003</v>
      </c>
      <c r="AN315" s="142">
        <f>I315*0.12</f>
        <v>0.66126000000000007</v>
      </c>
      <c r="AO315" s="142">
        <f>I315*0.6</f>
        <v>3.3063000000000002</v>
      </c>
      <c r="AP315" s="142">
        <f>I315*0.9</f>
        <v>4.9594500000000004</v>
      </c>
      <c r="AQ315" s="142">
        <f>I315*0.93</f>
        <v>5.1247650000000009</v>
      </c>
      <c r="AR315" s="142">
        <f>I315*0.7</f>
        <v>3.8573499999999998</v>
      </c>
      <c r="AS315" s="142">
        <f>I315*0.35</f>
        <v>1.9286749999999999</v>
      </c>
      <c r="AT315" s="142">
        <v>0</v>
      </c>
      <c r="AU315" s="142">
        <f>I315*0.9</f>
        <v>4.9594500000000004</v>
      </c>
      <c r="AV315" s="142">
        <f>I315*0.18</f>
        <v>0.99189000000000005</v>
      </c>
      <c r="AW315" s="142">
        <f>I315*0.34</f>
        <v>1.8735700000000002</v>
      </c>
      <c r="AX315" s="142">
        <f>I315*0.31</f>
        <v>1.7082550000000001</v>
      </c>
      <c r="AY315" s="142">
        <v>4.8150000000000004</v>
      </c>
      <c r="AZ315" s="142">
        <v>4.8150000000000004</v>
      </c>
      <c r="BB315" s="28">
        <v>0.44084000000000007</v>
      </c>
      <c r="BC315" s="28">
        <v>5.1247650000000009</v>
      </c>
    </row>
    <row r="316" spans="1:55" hidden="1" outlineLevel="1" x14ac:dyDescent="0.2">
      <c r="A316" s="4"/>
      <c r="B316" s="37" t="s">
        <v>119</v>
      </c>
      <c r="C316" s="9"/>
      <c r="D316" s="116"/>
      <c r="E316" s="160">
        <v>1</v>
      </c>
      <c r="F316" s="193"/>
      <c r="G316" s="193"/>
      <c r="H316" s="193"/>
      <c r="I316" s="90">
        <v>18.460175000000003</v>
      </c>
      <c r="J316" s="98" t="e">
        <f t="shared" si="4"/>
        <v>#N/A</v>
      </c>
      <c r="K316" s="104" t="e">
        <v>#N/A</v>
      </c>
      <c r="L316" s="106">
        <f>I316*0.1</f>
        <v>1.8460175000000003</v>
      </c>
      <c r="M316" s="106">
        <f>I316*0.2</f>
        <v>3.6920350000000006</v>
      </c>
      <c r="N316" s="106">
        <f>I316*0.2</f>
        <v>3.6920350000000006</v>
      </c>
      <c r="O316" s="106">
        <v>3.6920350000000006</v>
      </c>
      <c r="P316" s="106">
        <f>I316*0.12</f>
        <v>2.2152210000000001</v>
      </c>
      <c r="Q316" s="106">
        <f>I316*0.17</f>
        <v>3.1382297500000007</v>
      </c>
      <c r="R316" s="106">
        <f>I316*0.14</f>
        <v>2.5844245000000008</v>
      </c>
      <c r="S316" s="106">
        <f>I316*0.18</f>
        <v>3.3228315000000004</v>
      </c>
      <c r="T316" s="106">
        <f>I316*0.14</f>
        <v>2.5844245000000008</v>
      </c>
      <c r="U316" s="106">
        <f>I316*0.15</f>
        <v>2.7690262500000005</v>
      </c>
      <c r="V316" s="106">
        <f>I316*0.08</f>
        <v>1.4768140000000003</v>
      </c>
      <c r="W316" s="142"/>
      <c r="X316" s="106">
        <f>I316*0.16</f>
        <v>2.9536280000000006</v>
      </c>
      <c r="Y316" s="106">
        <f>I316*0.1</f>
        <v>1.8460175000000003</v>
      </c>
      <c r="Z316" s="106">
        <f>I316*0.08</f>
        <v>1.4768140000000003</v>
      </c>
      <c r="AA316" s="106">
        <f>I316*0.11</f>
        <v>2.0306192500000004</v>
      </c>
      <c r="AB316" s="142"/>
      <c r="AC316" s="7">
        <f>I316*0.22</f>
        <v>4.0612385000000009</v>
      </c>
      <c r="AD316" s="7">
        <f>I316*0.3</f>
        <v>5.5380525000000009</v>
      </c>
      <c r="AE316" s="148" t="s">
        <v>93</v>
      </c>
      <c r="AF316" s="7">
        <f>I316*0.245</f>
        <v>4.5227428750000005</v>
      </c>
      <c r="AG316" s="7">
        <f>I316*0.2</f>
        <v>3.6920350000000006</v>
      </c>
      <c r="AH316" s="7">
        <f>I316*0.23</f>
        <v>4.2458402500000005</v>
      </c>
      <c r="AI316" s="142"/>
      <c r="AJ316" s="7">
        <f>I316*0.2</f>
        <v>3.6920350000000006</v>
      </c>
      <c r="AK316" s="142">
        <v>15.234125000000001</v>
      </c>
      <c r="AL316" s="142">
        <v>16.13025</v>
      </c>
      <c r="AM316" s="142">
        <v>16.667925</v>
      </c>
      <c r="AN316" s="142">
        <f>I316*0.12</f>
        <v>2.2152210000000001</v>
      </c>
      <c r="AO316" s="142">
        <f>I316*0.6</f>
        <v>11.076105000000002</v>
      </c>
      <c r="AP316" s="142">
        <f>I316*0.9</f>
        <v>16.614157500000005</v>
      </c>
      <c r="AQ316" s="142">
        <f>I316*0.93</f>
        <v>17.167962750000004</v>
      </c>
      <c r="AR316" s="142">
        <f>I316*0.7</f>
        <v>12.922122500000002</v>
      </c>
      <c r="AS316" s="142">
        <f>I316*0.35</f>
        <v>6.4610612500000011</v>
      </c>
      <c r="AT316" s="142">
        <v>0</v>
      </c>
      <c r="AU316" s="142">
        <f>I316*0.9</f>
        <v>16.614157500000005</v>
      </c>
      <c r="AV316" s="142">
        <f>I316*0.18</f>
        <v>3.3228315000000004</v>
      </c>
      <c r="AW316" s="142">
        <f>I316*0.34</f>
        <v>6.2764595000000014</v>
      </c>
      <c r="AX316" s="142">
        <f>I316*0.31</f>
        <v>5.7226542500000006</v>
      </c>
      <c r="AY316" s="142">
        <v>16.13025</v>
      </c>
      <c r="AZ316" s="142">
        <v>16.13025</v>
      </c>
      <c r="BB316" s="28">
        <v>1.4768140000000003</v>
      </c>
      <c r="BC316" s="28">
        <v>17.167962750000004</v>
      </c>
    </row>
    <row r="317" spans="1:55" hidden="1" outlineLevel="1" x14ac:dyDescent="0.2">
      <c r="A317" s="4"/>
      <c r="B317" s="37" t="s">
        <v>113</v>
      </c>
      <c r="C317" s="9"/>
      <c r="D317" s="116"/>
      <c r="E317" s="160">
        <v>1</v>
      </c>
      <c r="F317" s="193"/>
      <c r="G317" s="193"/>
      <c r="H317" s="193"/>
      <c r="I317" s="90">
        <v>7.4391749999999996</v>
      </c>
      <c r="J317" s="98" t="e">
        <f t="shared" si="4"/>
        <v>#N/A</v>
      </c>
      <c r="K317" s="104" t="e">
        <v>#N/A</v>
      </c>
      <c r="L317" s="106">
        <f>I317*0.1</f>
        <v>0.74391750000000001</v>
      </c>
      <c r="M317" s="106">
        <f>I317*0.2</f>
        <v>1.487835</v>
      </c>
      <c r="N317" s="106">
        <f>I317*0.2</f>
        <v>1.487835</v>
      </c>
      <c r="O317" s="106">
        <v>1.487835</v>
      </c>
      <c r="P317" s="106">
        <f>I317*0.12</f>
        <v>0.89270099999999997</v>
      </c>
      <c r="Q317" s="106">
        <f>I317*0.17</f>
        <v>1.2646597500000001</v>
      </c>
      <c r="R317" s="106">
        <f>I317*0.14</f>
        <v>1.0414845000000001</v>
      </c>
      <c r="S317" s="106">
        <f>I317*0.18</f>
        <v>1.3390514999999998</v>
      </c>
      <c r="T317" s="106">
        <f>I317*0.14</f>
        <v>1.0414845000000001</v>
      </c>
      <c r="U317" s="106">
        <f>I317*0.15</f>
        <v>1.1158762499999999</v>
      </c>
      <c r="V317" s="106">
        <f>I317*0.08</f>
        <v>0.59513399999999994</v>
      </c>
      <c r="W317" s="142"/>
      <c r="X317" s="106">
        <f>I317*0.16</f>
        <v>1.1902679999999999</v>
      </c>
      <c r="Y317" s="106">
        <f>I317*0.1</f>
        <v>0.74391750000000001</v>
      </c>
      <c r="Z317" s="106">
        <f>I317*0.08</f>
        <v>0.59513399999999994</v>
      </c>
      <c r="AA317" s="106">
        <f>I317*0.11</f>
        <v>0.81830924999999999</v>
      </c>
      <c r="AB317" s="142"/>
      <c r="AC317" s="7">
        <f>I317*0.22</f>
        <v>1.6366185</v>
      </c>
      <c r="AD317" s="7">
        <f>I317*0.3</f>
        <v>2.2317524999999998</v>
      </c>
      <c r="AE317" s="148" t="s">
        <v>93</v>
      </c>
      <c r="AF317" s="7">
        <f>I317*0.245</f>
        <v>1.8225978749999998</v>
      </c>
      <c r="AG317" s="7">
        <f>I317*0.2</f>
        <v>1.487835</v>
      </c>
      <c r="AH317" s="7">
        <f>I317*0.23</f>
        <v>1.71101025</v>
      </c>
      <c r="AI317" s="142"/>
      <c r="AJ317" s="7">
        <f>I317*0.2</f>
        <v>1.487835</v>
      </c>
      <c r="AK317" s="142">
        <v>6.1391249999999991</v>
      </c>
      <c r="AL317" s="142">
        <v>6.5002500000000003</v>
      </c>
      <c r="AM317" s="142">
        <v>6.7169250000000007</v>
      </c>
      <c r="AN317" s="142">
        <f>I317*0.12</f>
        <v>0.89270099999999997</v>
      </c>
      <c r="AO317" s="142">
        <f>I317*0.6</f>
        <v>4.4635049999999996</v>
      </c>
      <c r="AP317" s="142">
        <f>I317*0.9</f>
        <v>6.6952574999999994</v>
      </c>
      <c r="AQ317" s="142">
        <f>I317*0.93</f>
        <v>6.91843275</v>
      </c>
      <c r="AR317" s="142">
        <f>I317*0.7</f>
        <v>5.2074224999999998</v>
      </c>
      <c r="AS317" s="142">
        <f>I317*0.35</f>
        <v>2.6037112499999999</v>
      </c>
      <c r="AT317" s="142">
        <v>0</v>
      </c>
      <c r="AU317" s="142">
        <f>I317*0.9</f>
        <v>6.6952574999999994</v>
      </c>
      <c r="AV317" s="142">
        <f>I317*0.18</f>
        <v>1.3390514999999998</v>
      </c>
      <c r="AW317" s="142">
        <f>I317*0.34</f>
        <v>2.5293195000000002</v>
      </c>
      <c r="AX317" s="142">
        <f>I317*0.31</f>
        <v>2.30614425</v>
      </c>
      <c r="AY317" s="142">
        <v>6.5002500000000003</v>
      </c>
      <c r="AZ317" s="142">
        <v>6.5002500000000003</v>
      </c>
      <c r="BB317" s="28">
        <v>0.59513399999999994</v>
      </c>
      <c r="BC317" s="28">
        <v>6.91843275</v>
      </c>
    </row>
    <row r="318" spans="1:55" hidden="1" outlineLevel="1" x14ac:dyDescent="0.2">
      <c r="A318" s="4"/>
      <c r="B318" s="37" t="s">
        <v>179</v>
      </c>
      <c r="C318" s="9"/>
      <c r="D318" s="116"/>
      <c r="E318" s="160">
        <v>1</v>
      </c>
      <c r="F318" s="193"/>
      <c r="G318" s="193"/>
      <c r="H318" s="193"/>
      <c r="I318" s="90">
        <v>6.0615500000000004</v>
      </c>
      <c r="J318" s="98" t="e">
        <f t="shared" si="4"/>
        <v>#N/A</v>
      </c>
      <c r="K318" s="104" t="e">
        <v>#N/A</v>
      </c>
      <c r="L318" s="106">
        <f>I318*0.1</f>
        <v>0.60615500000000011</v>
      </c>
      <c r="M318" s="106">
        <f>I318*0.2</f>
        <v>1.2123100000000002</v>
      </c>
      <c r="N318" s="106">
        <f>I318*0.2</f>
        <v>1.2123100000000002</v>
      </c>
      <c r="O318" s="106">
        <v>1.2123100000000002</v>
      </c>
      <c r="P318" s="106">
        <f>I318*0.12</f>
        <v>0.72738599999999998</v>
      </c>
      <c r="Q318" s="106">
        <f>I318*0.17</f>
        <v>1.0304635000000002</v>
      </c>
      <c r="R318" s="106">
        <f>I318*0.14</f>
        <v>0.84861700000000018</v>
      </c>
      <c r="S318" s="106">
        <f>I318*0.18</f>
        <v>1.0910790000000001</v>
      </c>
      <c r="T318" s="106">
        <f>I318*0.14</f>
        <v>0.84861700000000018</v>
      </c>
      <c r="U318" s="106">
        <f>I318*0.15</f>
        <v>0.9092325</v>
      </c>
      <c r="V318" s="106">
        <f>I318*0.08</f>
        <v>0.48492400000000002</v>
      </c>
      <c r="W318" s="142"/>
      <c r="X318" s="106">
        <f>I318*0.16</f>
        <v>0.96984800000000004</v>
      </c>
      <c r="Y318" s="106">
        <f>I318*0.1</f>
        <v>0.60615500000000011</v>
      </c>
      <c r="Z318" s="106">
        <f>I318*0.08</f>
        <v>0.48492400000000002</v>
      </c>
      <c r="AA318" s="106">
        <f>I318*0.11</f>
        <v>0.66677050000000004</v>
      </c>
      <c r="AB318" s="142"/>
      <c r="AC318" s="7">
        <f>I318*0.22</f>
        <v>1.3335410000000001</v>
      </c>
      <c r="AD318" s="7">
        <f>I318*0.3</f>
        <v>1.818465</v>
      </c>
      <c r="AE318" s="148" t="s">
        <v>93</v>
      </c>
      <c r="AF318" s="7">
        <f>I318*0.245</f>
        <v>1.4850797500000001</v>
      </c>
      <c r="AG318" s="7">
        <f>I318*0.2</f>
        <v>1.2123100000000002</v>
      </c>
      <c r="AH318" s="7">
        <f>I318*0.23</f>
        <v>1.3941565000000002</v>
      </c>
      <c r="AI318" s="142"/>
      <c r="AJ318" s="7">
        <f>I318*0.2</f>
        <v>1.2123100000000002</v>
      </c>
      <c r="AK318" s="142">
        <v>5.0022500000000001</v>
      </c>
      <c r="AL318" s="142">
        <v>5.2965000000000009</v>
      </c>
      <c r="AM318" s="142">
        <v>5.4730500000000006</v>
      </c>
      <c r="AN318" s="142">
        <f>I318*0.12</f>
        <v>0.72738599999999998</v>
      </c>
      <c r="AO318" s="142">
        <f>I318*0.6</f>
        <v>3.63693</v>
      </c>
      <c r="AP318" s="142">
        <f>I318*0.9</f>
        <v>5.4553950000000002</v>
      </c>
      <c r="AQ318" s="142">
        <f>I318*0.93</f>
        <v>5.6372415000000009</v>
      </c>
      <c r="AR318" s="142">
        <f>I318*0.7</f>
        <v>4.2430849999999998</v>
      </c>
      <c r="AS318" s="142">
        <f>I318*0.35</f>
        <v>2.1215424999999999</v>
      </c>
      <c r="AT318" s="142">
        <v>0</v>
      </c>
      <c r="AU318" s="142">
        <f>I318*0.9</f>
        <v>5.4553950000000002</v>
      </c>
      <c r="AV318" s="142">
        <f>I318*0.18</f>
        <v>1.0910790000000001</v>
      </c>
      <c r="AW318" s="142">
        <f>I318*0.34</f>
        <v>2.0609270000000004</v>
      </c>
      <c r="AX318" s="142">
        <f>I318*0.31</f>
        <v>1.8790805000000002</v>
      </c>
      <c r="AY318" s="142">
        <v>5.2965000000000009</v>
      </c>
      <c r="AZ318" s="142">
        <v>5.2965000000000009</v>
      </c>
      <c r="BB318" s="28">
        <v>0.48492400000000002</v>
      </c>
      <c r="BC318" s="28">
        <v>5.6372415000000009</v>
      </c>
    </row>
    <row r="319" spans="1:55" hidden="1" outlineLevel="1" x14ac:dyDescent="0.2">
      <c r="A319" s="4"/>
      <c r="B319" s="37" t="s">
        <v>180</v>
      </c>
      <c r="C319" s="9"/>
      <c r="D319" s="116"/>
      <c r="E319" s="160">
        <v>1</v>
      </c>
      <c r="F319" s="193"/>
      <c r="G319" s="193"/>
      <c r="H319" s="193"/>
      <c r="I319" s="90">
        <v>6.3370750000000005</v>
      </c>
      <c r="J319" s="98" t="e">
        <f t="shared" si="4"/>
        <v>#N/A</v>
      </c>
      <c r="K319" s="104" t="e">
        <v>#N/A</v>
      </c>
      <c r="L319" s="106">
        <f>I319*0.1</f>
        <v>0.63370750000000009</v>
      </c>
      <c r="M319" s="106">
        <f>I319*0.2</f>
        <v>1.2674150000000002</v>
      </c>
      <c r="N319" s="106">
        <f>I319*0.2</f>
        <v>1.2674150000000002</v>
      </c>
      <c r="O319" s="106">
        <v>1.2674150000000002</v>
      </c>
      <c r="P319" s="106">
        <f>I319*0.12</f>
        <v>0.76044900000000004</v>
      </c>
      <c r="Q319" s="106">
        <f>I319*0.17</f>
        <v>1.0773027500000001</v>
      </c>
      <c r="R319" s="106">
        <f>I319*0.14</f>
        <v>0.8871905000000001</v>
      </c>
      <c r="S319" s="106">
        <f>I319*0.18</f>
        <v>1.1406735000000001</v>
      </c>
      <c r="T319" s="106">
        <f>I319*0.14</f>
        <v>0.8871905000000001</v>
      </c>
      <c r="U319" s="106">
        <f>I319*0.15</f>
        <v>0.95056125000000002</v>
      </c>
      <c r="V319" s="106">
        <f>I319*0.08</f>
        <v>0.50696600000000003</v>
      </c>
      <c r="W319" s="142"/>
      <c r="X319" s="106">
        <f>I319*0.16</f>
        <v>1.0139320000000001</v>
      </c>
      <c r="Y319" s="106">
        <f>I319*0.1</f>
        <v>0.63370750000000009</v>
      </c>
      <c r="Z319" s="106">
        <f>I319*0.08</f>
        <v>0.50696600000000003</v>
      </c>
      <c r="AA319" s="106">
        <f>I319*0.11</f>
        <v>0.69707825000000001</v>
      </c>
      <c r="AB319" s="142"/>
      <c r="AC319" s="7">
        <f>I319*0.22</f>
        <v>1.3941565</v>
      </c>
      <c r="AD319" s="7">
        <f>I319*0.3</f>
        <v>1.9011225</v>
      </c>
      <c r="AE319" s="148" t="s">
        <v>93</v>
      </c>
      <c r="AF319" s="7">
        <f>I319*0.245</f>
        <v>1.552583375</v>
      </c>
      <c r="AG319" s="7">
        <f>I319*0.2</f>
        <v>1.2674150000000002</v>
      </c>
      <c r="AH319" s="7">
        <f>I319*0.23</f>
        <v>1.4575272500000003</v>
      </c>
      <c r="AI319" s="142"/>
      <c r="AJ319" s="7">
        <f>I319*0.2</f>
        <v>1.2674150000000002</v>
      </c>
      <c r="AK319" s="142">
        <v>5.2296250000000004</v>
      </c>
      <c r="AL319" s="142">
        <v>5.5372500000000002</v>
      </c>
      <c r="AM319" s="142">
        <v>5.7218249999999999</v>
      </c>
      <c r="AN319" s="142">
        <f>I319*0.12</f>
        <v>0.76044900000000004</v>
      </c>
      <c r="AO319" s="142">
        <f>I319*0.6</f>
        <v>3.8022450000000001</v>
      </c>
      <c r="AP319" s="142">
        <f>I319*0.9</f>
        <v>5.7033675000000006</v>
      </c>
      <c r="AQ319" s="142">
        <f>I319*0.93</f>
        <v>5.8934797500000009</v>
      </c>
      <c r="AR319" s="142">
        <f>I319*0.7</f>
        <v>4.4359525</v>
      </c>
      <c r="AS319" s="142">
        <f>I319*0.35</f>
        <v>2.21797625</v>
      </c>
      <c r="AT319" s="142">
        <v>0</v>
      </c>
      <c r="AU319" s="142">
        <f>I319*0.9</f>
        <v>5.7033675000000006</v>
      </c>
      <c r="AV319" s="142">
        <f>I319*0.18</f>
        <v>1.1406735000000001</v>
      </c>
      <c r="AW319" s="142">
        <f>I319*0.34</f>
        <v>2.1546055000000002</v>
      </c>
      <c r="AX319" s="142">
        <f>I319*0.31</f>
        <v>1.9644932500000001</v>
      </c>
      <c r="AY319" s="142">
        <v>5.5372500000000002</v>
      </c>
      <c r="AZ319" s="142">
        <v>5.5372500000000002</v>
      </c>
      <c r="BB319" s="28">
        <v>0.50696600000000003</v>
      </c>
      <c r="BC319" s="28">
        <v>5.8934797500000009</v>
      </c>
    </row>
    <row r="320" spans="1:55" hidden="1" outlineLevel="1" x14ac:dyDescent="0.2">
      <c r="A320" s="4"/>
      <c r="B320" s="37" t="s">
        <v>184</v>
      </c>
      <c r="C320" s="9"/>
      <c r="D320" s="116"/>
      <c r="E320" s="160">
        <v>1</v>
      </c>
      <c r="F320" s="193"/>
      <c r="G320" s="193"/>
      <c r="H320" s="193"/>
      <c r="I320" s="90">
        <v>73.388839000000004</v>
      </c>
      <c r="J320" s="98" t="e">
        <f t="shared" si="4"/>
        <v>#N/A</v>
      </c>
      <c r="K320" s="104" t="e">
        <v>#N/A</v>
      </c>
      <c r="L320" s="106">
        <f>I320*0.1</f>
        <v>7.3388839000000008</v>
      </c>
      <c r="M320" s="106">
        <f>I320*0.2</f>
        <v>14.677767800000002</v>
      </c>
      <c r="N320" s="106">
        <f>I320*0.2</f>
        <v>14.677767800000002</v>
      </c>
      <c r="O320" s="106">
        <v>14.677767800000002</v>
      </c>
      <c r="P320" s="106">
        <f>I320*0.12</f>
        <v>8.8066606800000002</v>
      </c>
      <c r="Q320" s="106">
        <f>I320*0.17</f>
        <v>12.476102630000002</v>
      </c>
      <c r="R320" s="106">
        <f>I320*0.14</f>
        <v>10.274437460000001</v>
      </c>
      <c r="S320" s="106">
        <f>I320*0.18</f>
        <v>13.20999102</v>
      </c>
      <c r="T320" s="106">
        <f>I320*0.14</f>
        <v>10.274437460000001</v>
      </c>
      <c r="U320" s="106">
        <f>I320*0.15</f>
        <v>11.00832585</v>
      </c>
      <c r="V320" s="106">
        <f>I320*0.08</f>
        <v>5.8711071200000005</v>
      </c>
      <c r="W320" s="142"/>
      <c r="X320" s="106">
        <f>I320*0.16</f>
        <v>11.742214240000001</v>
      </c>
      <c r="Y320" s="106">
        <f>I320*0.1</f>
        <v>7.3388839000000008</v>
      </c>
      <c r="Z320" s="106">
        <f>I320*0.08</f>
        <v>5.8711071200000005</v>
      </c>
      <c r="AA320" s="106">
        <f>I320*0.11</f>
        <v>8.0727722900000014</v>
      </c>
      <c r="AB320" s="142"/>
      <c r="AC320" s="7">
        <f>I320*0.22</f>
        <v>16.145544580000003</v>
      </c>
      <c r="AD320" s="7">
        <f>I320*0.3</f>
        <v>22.016651700000001</v>
      </c>
      <c r="AE320" s="148" t="s">
        <v>93</v>
      </c>
      <c r="AF320" s="7">
        <f>I320*0.245</f>
        <v>17.980265554999999</v>
      </c>
      <c r="AG320" s="7">
        <f>I320*0.2</f>
        <v>14.677767800000002</v>
      </c>
      <c r="AH320" s="7">
        <f>I320*0.23</f>
        <v>16.879432970000003</v>
      </c>
      <c r="AI320" s="142"/>
      <c r="AJ320" s="7">
        <f>I320*0.2</f>
        <v>14.677767800000002</v>
      </c>
      <c r="AK320" s="142">
        <v>60.56360500000001</v>
      </c>
      <c r="AL320" s="142">
        <v>64.126170000000002</v>
      </c>
      <c r="AM320" s="142">
        <v>66.26370900000002</v>
      </c>
      <c r="AN320" s="142">
        <f>I320*0.12</f>
        <v>8.8066606800000002</v>
      </c>
      <c r="AO320" s="142">
        <f>I320*0.6</f>
        <v>44.033303400000001</v>
      </c>
      <c r="AP320" s="142">
        <f>I320*0.9</f>
        <v>66.049955100000005</v>
      </c>
      <c r="AQ320" s="142">
        <f>I320*0.93</f>
        <v>68.251620270000004</v>
      </c>
      <c r="AR320" s="142">
        <f>I320*0.7</f>
        <v>51.3721873</v>
      </c>
      <c r="AS320" s="142">
        <f>I320*0.35</f>
        <v>25.68609365</v>
      </c>
      <c r="AT320" s="142">
        <v>0</v>
      </c>
      <c r="AU320" s="142">
        <f>I320*0.9</f>
        <v>66.049955100000005</v>
      </c>
      <c r="AV320" s="142">
        <f>I320*0.18</f>
        <v>13.20999102</v>
      </c>
      <c r="AW320" s="142">
        <f>I320*0.34</f>
        <v>24.952205260000003</v>
      </c>
      <c r="AX320" s="142">
        <f>I320*0.31</f>
        <v>22.750540090000001</v>
      </c>
      <c r="AY320" s="142">
        <v>64.126170000000002</v>
      </c>
      <c r="AZ320" s="142">
        <v>64.126170000000002</v>
      </c>
      <c r="BB320" s="28">
        <v>5.8711071200000005</v>
      </c>
      <c r="BC320" s="28">
        <v>68.251620270000004</v>
      </c>
    </row>
    <row r="321" spans="1:55" hidden="1" outlineLevel="1" x14ac:dyDescent="0.2">
      <c r="A321" s="4"/>
      <c r="B321" s="37" t="s">
        <v>211</v>
      </c>
      <c r="C321" s="9"/>
      <c r="D321" s="116"/>
      <c r="E321" s="160">
        <v>1</v>
      </c>
      <c r="F321" s="193"/>
      <c r="G321" s="193"/>
      <c r="H321" s="193"/>
      <c r="I321" s="90">
        <v>6.6125999999999996</v>
      </c>
      <c r="J321" s="98" t="e">
        <f t="shared" si="4"/>
        <v>#N/A</v>
      </c>
      <c r="K321" s="104" t="e">
        <v>#N/A</v>
      </c>
      <c r="L321" s="106">
        <f>I321*0.1</f>
        <v>0.66125999999999996</v>
      </c>
      <c r="M321" s="106">
        <f>I321*0.2</f>
        <v>1.3225199999999999</v>
      </c>
      <c r="N321" s="106">
        <f>I321*0.2</f>
        <v>1.3225199999999999</v>
      </c>
      <c r="O321" s="106">
        <v>1.3225199999999999</v>
      </c>
      <c r="P321" s="106">
        <f>I321*0.12</f>
        <v>0.79351199999999988</v>
      </c>
      <c r="Q321" s="106">
        <f>I321*0.17</f>
        <v>1.124142</v>
      </c>
      <c r="R321" s="106">
        <f>I321*0.14</f>
        <v>0.92576400000000003</v>
      </c>
      <c r="S321" s="106">
        <f>I321*0.18</f>
        <v>1.1902679999999999</v>
      </c>
      <c r="T321" s="106">
        <f>I321*0.14</f>
        <v>0.92576400000000003</v>
      </c>
      <c r="U321" s="106">
        <f>I321*0.15</f>
        <v>0.99188999999999994</v>
      </c>
      <c r="V321" s="106">
        <f>I321*0.08</f>
        <v>0.52900799999999992</v>
      </c>
      <c r="W321" s="142"/>
      <c r="X321" s="106">
        <f>I321*0.16</f>
        <v>1.0580159999999998</v>
      </c>
      <c r="Y321" s="106">
        <f>I321*0.1</f>
        <v>0.66125999999999996</v>
      </c>
      <c r="Z321" s="106">
        <f>I321*0.08</f>
        <v>0.52900799999999992</v>
      </c>
      <c r="AA321" s="106">
        <f>I321*0.11</f>
        <v>0.72738599999999998</v>
      </c>
      <c r="AB321" s="142"/>
      <c r="AC321" s="7">
        <f>I321*0.22</f>
        <v>1.454772</v>
      </c>
      <c r="AD321" s="7">
        <f>I321*0.3</f>
        <v>1.9837799999999999</v>
      </c>
      <c r="AE321" s="148" t="s">
        <v>93</v>
      </c>
      <c r="AF321" s="7">
        <f>I321*0.245</f>
        <v>1.6200869999999998</v>
      </c>
      <c r="AG321" s="7">
        <f>I321*0.2</f>
        <v>1.3225199999999999</v>
      </c>
      <c r="AH321" s="7">
        <f>I321*0.23</f>
        <v>1.5208979999999999</v>
      </c>
      <c r="AI321" s="142"/>
      <c r="AJ321" s="7">
        <f>I321*0.2</f>
        <v>1.3225199999999999</v>
      </c>
      <c r="AK321" s="142">
        <v>5.4569999999999999</v>
      </c>
      <c r="AL321" s="142">
        <v>5.7779999999999996</v>
      </c>
      <c r="AM321" s="142">
        <v>5.9706000000000001</v>
      </c>
      <c r="AN321" s="142">
        <f>I321*0.12</f>
        <v>0.79351199999999988</v>
      </c>
      <c r="AO321" s="142">
        <f>I321*0.6</f>
        <v>3.9675599999999998</v>
      </c>
      <c r="AP321" s="142">
        <f>I321*0.9</f>
        <v>5.9513400000000001</v>
      </c>
      <c r="AQ321" s="142">
        <f>I321*0.93</f>
        <v>6.149718</v>
      </c>
      <c r="AR321" s="142">
        <f>I321*0.7</f>
        <v>4.6288199999999993</v>
      </c>
      <c r="AS321" s="142">
        <f>I321*0.35</f>
        <v>2.3144099999999996</v>
      </c>
      <c r="AT321" s="142">
        <v>0</v>
      </c>
      <c r="AU321" s="142">
        <f>I321*0.9</f>
        <v>5.9513400000000001</v>
      </c>
      <c r="AV321" s="142">
        <f>I321*0.18</f>
        <v>1.1902679999999999</v>
      </c>
      <c r="AW321" s="142">
        <f>I321*0.34</f>
        <v>2.2482839999999999</v>
      </c>
      <c r="AX321" s="142">
        <f>I321*0.31</f>
        <v>2.049906</v>
      </c>
      <c r="AY321" s="142">
        <v>5.7779999999999996</v>
      </c>
      <c r="AZ321" s="142">
        <v>5.7779999999999996</v>
      </c>
      <c r="BB321" s="28">
        <v>0.52900799999999992</v>
      </c>
      <c r="BC321" s="28">
        <v>6.149718</v>
      </c>
    </row>
    <row r="322" spans="1:55" ht="13.5" collapsed="1" thickBot="1" x14ac:dyDescent="0.25">
      <c r="A322" s="17">
        <v>40189276</v>
      </c>
      <c r="B322" s="38" t="s">
        <v>555</v>
      </c>
      <c r="C322" s="39">
        <v>360</v>
      </c>
      <c r="D322" s="13">
        <v>64721</v>
      </c>
      <c r="E322" s="161" t="s">
        <v>5630</v>
      </c>
      <c r="F322" s="192"/>
      <c r="G322" s="192"/>
      <c r="H322" s="192"/>
      <c r="I322" s="58">
        <v>8200.1323200000024</v>
      </c>
      <c r="J322" s="98">
        <f t="shared" si="4"/>
        <v>668.33800000000008</v>
      </c>
      <c r="K322" s="100">
        <v>607.58000000000004</v>
      </c>
      <c r="L322" s="106">
        <f>I322*0.1</f>
        <v>820.01323200000024</v>
      </c>
      <c r="M322" s="106">
        <f>I322*0.2</f>
        <v>1640.0264640000005</v>
      </c>
      <c r="N322" s="106">
        <f>I322*0.2</f>
        <v>1640.0264640000005</v>
      </c>
      <c r="O322" s="106">
        <v>1640.0264640000005</v>
      </c>
      <c r="P322" s="106">
        <f>I322*0.12</f>
        <v>984.01587840000025</v>
      </c>
      <c r="Q322" s="106">
        <f>I322*0.17</f>
        <v>1394.0224944000006</v>
      </c>
      <c r="R322" s="106">
        <f>I322*0.14</f>
        <v>1148.0185248000005</v>
      </c>
      <c r="S322" s="106">
        <f>I322*0.18</f>
        <v>1476.0238176000005</v>
      </c>
      <c r="T322" s="106">
        <f>I322*0.14</f>
        <v>1148.0185248000005</v>
      </c>
      <c r="U322" s="106">
        <f>I322*0.15</f>
        <v>1230.0198480000004</v>
      </c>
      <c r="V322" s="106">
        <f>I322*0.08</f>
        <v>656.01058560000024</v>
      </c>
      <c r="W322" s="139"/>
      <c r="X322" s="106">
        <f>I322*0.16</f>
        <v>1312.0211712000005</v>
      </c>
      <c r="Y322" s="106">
        <f>I322*0.1</f>
        <v>820.01323200000024</v>
      </c>
      <c r="Z322" s="106">
        <f>I322*0.08</f>
        <v>656.01058560000024</v>
      </c>
      <c r="AA322" s="106">
        <f>I322*0.11</f>
        <v>902.01455520000025</v>
      </c>
      <c r="AB322" s="139"/>
      <c r="AC322" s="7">
        <f>I322*0.22</f>
        <v>1804.0291104000005</v>
      </c>
      <c r="AD322" s="7">
        <f>I322*0.3</f>
        <v>2460.0396960000007</v>
      </c>
      <c r="AE322" s="148" t="s">
        <v>93</v>
      </c>
      <c r="AF322" s="7">
        <f>I322*0.245</f>
        <v>2009.0324184000006</v>
      </c>
      <c r="AG322" s="7">
        <f>I322*0.2</f>
        <v>1640.0264640000005</v>
      </c>
      <c r="AH322" s="7">
        <f>I322*0.23</f>
        <v>1886.0304336000006</v>
      </c>
      <c r="AI322" s="139"/>
      <c r="AJ322" s="7">
        <f>I322*0.2</f>
        <v>1640.0264640000005</v>
      </c>
      <c r="AK322" s="139">
        <v>5877.1162399999994</v>
      </c>
      <c r="AL322" s="139">
        <v>6222.8289599999989</v>
      </c>
      <c r="AM322" s="139">
        <v>6430.2565919999997</v>
      </c>
      <c r="AN322" s="139">
        <f>I322*0.12</f>
        <v>984.01587840000025</v>
      </c>
      <c r="AO322" s="139">
        <f>I322*0.6</f>
        <v>4920.0793920000015</v>
      </c>
      <c r="AP322" s="139">
        <f>I322*0.9</f>
        <v>7380.1190880000022</v>
      </c>
      <c r="AQ322" s="139">
        <f>I322*0.93</f>
        <v>7626.1230576000025</v>
      </c>
      <c r="AR322" s="139">
        <f>I322*0.7</f>
        <v>5740.0926240000017</v>
      </c>
      <c r="AS322" s="139">
        <f>I322*0.35</f>
        <v>2870.0463120000009</v>
      </c>
      <c r="AT322" s="139">
        <v>1839.7044999999994</v>
      </c>
      <c r="AU322" s="139">
        <f>I322*0.9</f>
        <v>7380.1190880000022</v>
      </c>
      <c r="AV322" s="139">
        <f>I322*0.18</f>
        <v>1476.0238176000005</v>
      </c>
      <c r="AW322" s="139">
        <f>I322*0.34</f>
        <v>2788.0449888000012</v>
      </c>
      <c r="AX322" s="139">
        <f>I322*0.31</f>
        <v>2542.0410192000008</v>
      </c>
      <c r="AY322" s="139">
        <v>6222.8289599999989</v>
      </c>
      <c r="AZ322" s="139">
        <v>6222.8289599999989</v>
      </c>
      <c r="BB322" s="28">
        <v>607.58000000000004</v>
      </c>
      <c r="BC322" s="28">
        <v>7626.1230576000025</v>
      </c>
    </row>
    <row r="323" spans="1:55" hidden="1" outlineLevel="1" x14ac:dyDescent="0.2">
      <c r="A323" s="4"/>
      <c r="B323" s="41" t="s">
        <v>663</v>
      </c>
      <c r="C323" s="32"/>
      <c r="D323" s="111" t="s">
        <v>109</v>
      </c>
      <c r="E323" s="159" t="s">
        <v>5629</v>
      </c>
      <c r="F323" s="188"/>
      <c r="G323" s="188"/>
      <c r="H323" s="188"/>
      <c r="I323" s="87"/>
      <c r="J323" s="98" t="e">
        <f t="shared" si="4"/>
        <v>#N/A</v>
      </c>
      <c r="K323" s="100" t="e">
        <v>#N/A</v>
      </c>
      <c r="L323" s="106">
        <f>I323*0.1</f>
        <v>0</v>
      </c>
      <c r="M323" s="106">
        <f>I323*0.2</f>
        <v>0</v>
      </c>
      <c r="N323" s="106">
        <f>I323*0.2</f>
        <v>0</v>
      </c>
      <c r="O323" s="106">
        <v>0</v>
      </c>
      <c r="P323" s="106">
        <f>I323*0.12</f>
        <v>0</v>
      </c>
      <c r="Q323" s="106">
        <f>I323*0.17</f>
        <v>0</v>
      </c>
      <c r="R323" s="106">
        <f>I323*0.14</f>
        <v>0</v>
      </c>
      <c r="S323" s="106">
        <f>I323*0.18</f>
        <v>0</v>
      </c>
      <c r="T323" s="106">
        <f>I323*0.14</f>
        <v>0</v>
      </c>
      <c r="U323" s="106">
        <f>I323*0.15</f>
        <v>0</v>
      </c>
      <c r="V323" s="106">
        <f>I323*0.08</f>
        <v>0</v>
      </c>
      <c r="W323" s="139"/>
      <c r="X323" s="106">
        <f>I323*0.16</f>
        <v>0</v>
      </c>
      <c r="Y323" s="106">
        <f>I323*0.1</f>
        <v>0</v>
      </c>
      <c r="Z323" s="106">
        <f>I323*0.08</f>
        <v>0</v>
      </c>
      <c r="AA323" s="106">
        <f>I323*0.11</f>
        <v>0</v>
      </c>
      <c r="AB323" s="139"/>
      <c r="AC323" s="7">
        <f>I323*0.22</f>
        <v>0</v>
      </c>
      <c r="AD323" s="7">
        <f>I323*0.3</f>
        <v>0</v>
      </c>
      <c r="AE323" s="148" t="s">
        <v>93</v>
      </c>
      <c r="AF323" s="7">
        <f>I323*0.245</f>
        <v>0</v>
      </c>
      <c r="AG323" s="7">
        <f>I323*0.2</f>
        <v>0</v>
      </c>
      <c r="AH323" s="7">
        <f>I323*0.23</f>
        <v>0</v>
      </c>
      <c r="AI323" s="139"/>
      <c r="AJ323" s="7">
        <f>I323*0.2</f>
        <v>0</v>
      </c>
      <c r="AK323" s="139"/>
      <c r="AL323" s="139"/>
      <c r="AM323" s="139"/>
      <c r="AN323" s="139">
        <f>I323*0.12</f>
        <v>0</v>
      </c>
      <c r="AO323" s="139">
        <f>I323*0.6</f>
        <v>0</v>
      </c>
      <c r="AP323" s="139">
        <f>I323*0.9</f>
        <v>0</v>
      </c>
      <c r="AQ323" s="139">
        <f>I323*0.93</f>
        <v>0</v>
      </c>
      <c r="AR323" s="139">
        <f>I323*0.7</f>
        <v>0</v>
      </c>
      <c r="AS323" s="139">
        <f>I323*0.35</f>
        <v>0</v>
      </c>
      <c r="AT323" s="139"/>
      <c r="AU323" s="139">
        <f>I323*0.9</f>
        <v>0</v>
      </c>
      <c r="AV323" s="139">
        <f>I323*0.18</f>
        <v>0</v>
      </c>
      <c r="AW323" s="139">
        <f>I323*0.34</f>
        <v>0</v>
      </c>
      <c r="AX323" s="139">
        <f>I323*0.31</f>
        <v>0</v>
      </c>
      <c r="AY323" s="139"/>
      <c r="AZ323" s="139"/>
      <c r="BB323" s="28">
        <v>0</v>
      </c>
      <c r="BC323" s="28">
        <v>0</v>
      </c>
    </row>
    <row r="324" spans="1:55" hidden="1" outlineLevel="1" x14ac:dyDescent="0.2">
      <c r="A324" s="4"/>
      <c r="B324" s="37" t="s">
        <v>125</v>
      </c>
      <c r="C324" s="9"/>
      <c r="D324" s="116"/>
      <c r="E324" s="160">
        <v>1</v>
      </c>
      <c r="F324" s="193"/>
      <c r="G324" s="193"/>
      <c r="H324" s="193"/>
      <c r="I324" s="90">
        <v>738.616399</v>
      </c>
      <c r="J324" s="98" t="e">
        <f t="shared" si="4"/>
        <v>#N/A</v>
      </c>
      <c r="K324" s="104" t="e">
        <v>#N/A</v>
      </c>
      <c r="L324" s="106">
        <f>I324*0.1</f>
        <v>73.8616399</v>
      </c>
      <c r="M324" s="106">
        <f>I324*0.2</f>
        <v>147.7232798</v>
      </c>
      <c r="N324" s="106">
        <f>I324*0.2</f>
        <v>147.7232798</v>
      </c>
      <c r="O324" s="106">
        <v>147.7232798</v>
      </c>
      <c r="P324" s="106">
        <f>I324*0.12</f>
        <v>88.63396788</v>
      </c>
      <c r="Q324" s="106">
        <f>I324*0.17</f>
        <v>125.56478783000001</v>
      </c>
      <c r="R324" s="106">
        <f>I324*0.14</f>
        <v>103.40629586000001</v>
      </c>
      <c r="S324" s="106">
        <f>I324*0.18</f>
        <v>132.95095182</v>
      </c>
      <c r="T324" s="106">
        <f>I324*0.14</f>
        <v>103.40629586000001</v>
      </c>
      <c r="U324" s="106">
        <f>I324*0.15</f>
        <v>110.79245985</v>
      </c>
      <c r="V324" s="106">
        <f>I324*0.08</f>
        <v>59.08931192</v>
      </c>
      <c r="W324" s="142"/>
      <c r="X324" s="106">
        <f>I324*0.16</f>
        <v>118.17862384</v>
      </c>
      <c r="Y324" s="106">
        <f>I324*0.1</f>
        <v>73.8616399</v>
      </c>
      <c r="Z324" s="106">
        <f>I324*0.08</f>
        <v>59.08931192</v>
      </c>
      <c r="AA324" s="106">
        <f>I324*0.11</f>
        <v>81.24780389</v>
      </c>
      <c r="AB324" s="142"/>
      <c r="AC324" s="7">
        <f>I324*0.22</f>
        <v>162.49560778</v>
      </c>
      <c r="AD324" s="7">
        <f>I324*0.3</f>
        <v>221.5849197</v>
      </c>
      <c r="AE324" s="148" t="s">
        <v>93</v>
      </c>
      <c r="AF324" s="7">
        <f>I324*0.245</f>
        <v>180.961017755</v>
      </c>
      <c r="AG324" s="7">
        <f>I324*0.2</f>
        <v>147.7232798</v>
      </c>
      <c r="AH324" s="7">
        <f>I324*0.23</f>
        <v>169.88177177</v>
      </c>
      <c r="AI324" s="142"/>
      <c r="AJ324" s="7">
        <f>I324*0.2</f>
        <v>147.7232798</v>
      </c>
      <c r="AK324" s="142">
        <v>609.53780500000005</v>
      </c>
      <c r="AL324" s="142">
        <v>645.39296999999999</v>
      </c>
      <c r="AM324" s="142">
        <v>666.90606900000012</v>
      </c>
      <c r="AN324" s="142">
        <f>I324*0.12</f>
        <v>88.63396788</v>
      </c>
      <c r="AO324" s="142">
        <f>I324*0.6</f>
        <v>443.1698394</v>
      </c>
      <c r="AP324" s="142">
        <f>I324*0.9</f>
        <v>664.7547591</v>
      </c>
      <c r="AQ324" s="142">
        <f>I324*0.93</f>
        <v>686.91325107</v>
      </c>
      <c r="AR324" s="142">
        <f>I324*0.7</f>
        <v>517.0314793</v>
      </c>
      <c r="AS324" s="142">
        <f>I324*0.35</f>
        <v>258.51573965</v>
      </c>
      <c r="AT324" s="142">
        <v>0</v>
      </c>
      <c r="AU324" s="142">
        <f>I324*0.9</f>
        <v>664.7547591</v>
      </c>
      <c r="AV324" s="142">
        <f>I324*0.18</f>
        <v>132.95095182</v>
      </c>
      <c r="AW324" s="142">
        <f>I324*0.34</f>
        <v>251.12957566000003</v>
      </c>
      <c r="AX324" s="142">
        <f>I324*0.31</f>
        <v>228.97108369</v>
      </c>
      <c r="AY324" s="142">
        <v>645.39296999999999</v>
      </c>
      <c r="AZ324" s="142">
        <v>645.39296999999999</v>
      </c>
      <c r="BB324" s="28">
        <v>59.08931192</v>
      </c>
      <c r="BC324" s="28">
        <v>686.91325107</v>
      </c>
    </row>
    <row r="325" spans="1:55" hidden="1" outlineLevel="1" x14ac:dyDescent="0.2">
      <c r="A325" s="4"/>
      <c r="B325" s="37" t="s">
        <v>111</v>
      </c>
      <c r="C325" s="9"/>
      <c r="D325" s="114"/>
      <c r="E325" s="160">
        <v>1</v>
      </c>
      <c r="F325" s="191"/>
      <c r="G325" s="191"/>
      <c r="H325" s="191"/>
      <c r="I325" s="80">
        <v>46.012675000000002</v>
      </c>
      <c r="J325" s="98" t="e">
        <f t="shared" si="4"/>
        <v>#N/A</v>
      </c>
      <c r="K325" s="104" t="e">
        <v>#N/A</v>
      </c>
      <c r="L325" s="106">
        <f>I325*0.1</f>
        <v>4.6012675000000005</v>
      </c>
      <c r="M325" s="106">
        <f>I325*0.2</f>
        <v>9.202535000000001</v>
      </c>
      <c r="N325" s="106">
        <f>I325*0.2</f>
        <v>9.202535000000001</v>
      </c>
      <c r="O325" s="106">
        <v>9.202535000000001</v>
      </c>
      <c r="P325" s="106">
        <f>I325*0.12</f>
        <v>5.5215209999999999</v>
      </c>
      <c r="Q325" s="106">
        <f>I325*0.17</f>
        <v>7.822154750000001</v>
      </c>
      <c r="R325" s="106">
        <f>I325*0.14</f>
        <v>6.4417745000000011</v>
      </c>
      <c r="S325" s="106">
        <f>I325*0.18</f>
        <v>8.2822814999999999</v>
      </c>
      <c r="T325" s="106">
        <f>I325*0.14</f>
        <v>6.4417745000000011</v>
      </c>
      <c r="U325" s="106">
        <f>I325*0.15</f>
        <v>6.9019012499999999</v>
      </c>
      <c r="V325" s="106">
        <f>I325*0.08</f>
        <v>3.6810140000000002</v>
      </c>
      <c r="W325" s="142"/>
      <c r="X325" s="106">
        <f>I325*0.16</f>
        <v>7.3620280000000005</v>
      </c>
      <c r="Y325" s="106">
        <f>I325*0.1</f>
        <v>4.6012675000000005</v>
      </c>
      <c r="Z325" s="106">
        <f>I325*0.08</f>
        <v>3.6810140000000002</v>
      </c>
      <c r="AA325" s="106">
        <f>I325*0.11</f>
        <v>5.0613942500000002</v>
      </c>
      <c r="AB325" s="142"/>
      <c r="AC325" s="7">
        <f>I325*0.22</f>
        <v>10.1227885</v>
      </c>
      <c r="AD325" s="7">
        <f>I325*0.3</f>
        <v>13.8038025</v>
      </c>
      <c r="AE325" s="148" t="s">
        <v>93</v>
      </c>
      <c r="AF325" s="7">
        <f>I325*0.245</f>
        <v>11.273105375</v>
      </c>
      <c r="AG325" s="7">
        <f>I325*0.2</f>
        <v>9.202535000000001</v>
      </c>
      <c r="AH325" s="7">
        <f>I325*0.23</f>
        <v>10.582915250000001</v>
      </c>
      <c r="AI325" s="142"/>
      <c r="AJ325" s="7">
        <f>I325*0.2</f>
        <v>9.202535000000001</v>
      </c>
      <c r="AK325" s="142">
        <v>37.971625000000003</v>
      </c>
      <c r="AL325" s="142">
        <v>40.205250000000007</v>
      </c>
      <c r="AM325" s="142">
        <v>41.545425000000002</v>
      </c>
      <c r="AN325" s="142">
        <f>I325*0.12</f>
        <v>5.5215209999999999</v>
      </c>
      <c r="AO325" s="142">
        <f>I325*0.6</f>
        <v>27.607605</v>
      </c>
      <c r="AP325" s="142">
        <f>I325*0.9</f>
        <v>41.411407500000003</v>
      </c>
      <c r="AQ325" s="142">
        <f>I325*0.93</f>
        <v>42.791787750000005</v>
      </c>
      <c r="AR325" s="142">
        <f>I325*0.7</f>
        <v>32.208872499999998</v>
      </c>
      <c r="AS325" s="142">
        <f>I325*0.35</f>
        <v>16.104436249999999</v>
      </c>
      <c r="AT325" s="142">
        <v>0</v>
      </c>
      <c r="AU325" s="142">
        <f>I325*0.9</f>
        <v>41.411407500000003</v>
      </c>
      <c r="AV325" s="142">
        <f>I325*0.18</f>
        <v>8.2822814999999999</v>
      </c>
      <c r="AW325" s="142">
        <f>I325*0.34</f>
        <v>15.644309500000002</v>
      </c>
      <c r="AX325" s="142">
        <f>I325*0.31</f>
        <v>14.26392925</v>
      </c>
      <c r="AY325" s="142">
        <v>40.205250000000007</v>
      </c>
      <c r="AZ325" s="142">
        <v>40.205250000000007</v>
      </c>
      <c r="BB325" s="28">
        <v>3.6810140000000002</v>
      </c>
      <c r="BC325" s="28">
        <v>42.791787750000005</v>
      </c>
    </row>
    <row r="326" spans="1:55" hidden="1" outlineLevel="1" x14ac:dyDescent="0.2">
      <c r="A326" s="4"/>
      <c r="B326" s="37" t="s">
        <v>127</v>
      </c>
      <c r="C326" s="9"/>
      <c r="D326" s="114"/>
      <c r="E326" s="160">
        <v>1</v>
      </c>
      <c r="F326" s="191"/>
      <c r="G326" s="191"/>
      <c r="H326" s="191"/>
      <c r="I326" s="80">
        <v>1176.800338</v>
      </c>
      <c r="J326" s="98" t="e">
        <f t="shared" si="4"/>
        <v>#N/A</v>
      </c>
      <c r="K326" s="104" t="e">
        <v>#N/A</v>
      </c>
      <c r="L326" s="106">
        <f>I326*0.1</f>
        <v>117.6800338</v>
      </c>
      <c r="M326" s="106">
        <f>I326*0.2</f>
        <v>235.36006760000001</v>
      </c>
      <c r="N326" s="106">
        <f>I326*0.2</f>
        <v>235.36006760000001</v>
      </c>
      <c r="O326" s="106">
        <v>235.36006760000001</v>
      </c>
      <c r="P326" s="106">
        <f>I326*0.12</f>
        <v>141.21604055999998</v>
      </c>
      <c r="Q326" s="106">
        <f>I326*0.17</f>
        <v>200.05605746000001</v>
      </c>
      <c r="R326" s="106">
        <f>I326*0.14</f>
        <v>164.75204732000003</v>
      </c>
      <c r="S326" s="106">
        <f>I326*0.18</f>
        <v>211.82406083999999</v>
      </c>
      <c r="T326" s="106">
        <f>I326*0.14</f>
        <v>164.75204732000003</v>
      </c>
      <c r="U326" s="106">
        <f>I326*0.15</f>
        <v>176.52005069999998</v>
      </c>
      <c r="V326" s="106">
        <f>I326*0.08</f>
        <v>94.144027039999997</v>
      </c>
      <c r="W326" s="142"/>
      <c r="X326" s="106">
        <f>I326*0.16</f>
        <v>188.28805407999999</v>
      </c>
      <c r="Y326" s="106">
        <f>I326*0.1</f>
        <v>117.6800338</v>
      </c>
      <c r="Z326" s="106">
        <f>I326*0.08</f>
        <v>94.144027039999997</v>
      </c>
      <c r="AA326" s="106">
        <f>I326*0.11</f>
        <v>129.44803718</v>
      </c>
      <c r="AB326" s="142"/>
      <c r="AC326" s="7">
        <f>I326*0.22</f>
        <v>258.89607436</v>
      </c>
      <c r="AD326" s="7">
        <f>I326*0.3</f>
        <v>353.04010139999997</v>
      </c>
      <c r="AE326" s="148" t="s">
        <v>93</v>
      </c>
      <c r="AF326" s="7">
        <f>I326*0.245</f>
        <v>288.31608281000001</v>
      </c>
      <c r="AG326" s="7">
        <f>I326*0.2</f>
        <v>235.36006760000001</v>
      </c>
      <c r="AH326" s="7">
        <f>I326*0.23</f>
        <v>270.66407774000004</v>
      </c>
      <c r="AI326" s="142"/>
      <c r="AJ326" s="7">
        <f>I326*0.2</f>
        <v>235.36006760000001</v>
      </c>
      <c r="AK326" s="142">
        <v>971.14590999999996</v>
      </c>
      <c r="AL326" s="142">
        <v>1028.27214</v>
      </c>
      <c r="AM326" s="142">
        <v>1062.5478779999999</v>
      </c>
      <c r="AN326" s="142">
        <f>I326*0.12</f>
        <v>141.21604055999998</v>
      </c>
      <c r="AO326" s="142">
        <f>I326*0.6</f>
        <v>706.08020279999994</v>
      </c>
      <c r="AP326" s="142">
        <f>I326*0.9</f>
        <v>1059.1203042</v>
      </c>
      <c r="AQ326" s="142">
        <f>I326*0.93</f>
        <v>1094.4243143400001</v>
      </c>
      <c r="AR326" s="142">
        <f>I326*0.7</f>
        <v>823.76023659999998</v>
      </c>
      <c r="AS326" s="142">
        <f>I326*0.35</f>
        <v>411.88011829999999</v>
      </c>
      <c r="AT326" s="142">
        <v>0</v>
      </c>
      <c r="AU326" s="142">
        <f>I326*0.9</f>
        <v>1059.1203042</v>
      </c>
      <c r="AV326" s="142">
        <f>I326*0.18</f>
        <v>211.82406083999999</v>
      </c>
      <c r="AW326" s="142">
        <f>I326*0.34</f>
        <v>400.11211492000001</v>
      </c>
      <c r="AX326" s="142">
        <f>I326*0.31</f>
        <v>364.80810478000001</v>
      </c>
      <c r="AY326" s="142">
        <v>1028.27214</v>
      </c>
      <c r="AZ326" s="142">
        <v>1028.27214</v>
      </c>
      <c r="BB326" s="28">
        <v>94.144027039999997</v>
      </c>
      <c r="BC326" s="28">
        <v>1094.4243143400001</v>
      </c>
    </row>
    <row r="327" spans="1:55" hidden="1" outlineLevel="1" x14ac:dyDescent="0.2">
      <c r="A327" s="4"/>
      <c r="B327" s="37" t="s">
        <v>128</v>
      </c>
      <c r="C327" s="9"/>
      <c r="D327" s="114">
        <v>58120</v>
      </c>
      <c r="E327" s="160">
        <v>1</v>
      </c>
      <c r="F327" s="191"/>
      <c r="G327" s="191"/>
      <c r="H327" s="191"/>
      <c r="I327" s="80">
        <v>5195</v>
      </c>
      <c r="J327" s="98">
        <f t="shared" ref="J327:J390" si="5">K327*110%</f>
        <v>359.161</v>
      </c>
      <c r="K327" s="104">
        <v>326.51</v>
      </c>
      <c r="L327" s="106">
        <f>I327*0.1</f>
        <v>519.5</v>
      </c>
      <c r="M327" s="106">
        <f>I327*0.2</f>
        <v>1039</v>
      </c>
      <c r="N327" s="106">
        <f>I327*0.2</f>
        <v>1039</v>
      </c>
      <c r="O327" s="106">
        <v>1039</v>
      </c>
      <c r="P327" s="106">
        <f>I327*0.12</f>
        <v>623.4</v>
      </c>
      <c r="Q327" s="106">
        <f>I327*0.17</f>
        <v>883.15000000000009</v>
      </c>
      <c r="R327" s="106">
        <f>I327*0.14</f>
        <v>727.30000000000007</v>
      </c>
      <c r="S327" s="106">
        <f>I327*0.18</f>
        <v>935.09999999999991</v>
      </c>
      <c r="T327" s="106">
        <f>I327*0.14</f>
        <v>727.30000000000007</v>
      </c>
      <c r="U327" s="106">
        <f>I327*0.15</f>
        <v>779.25</v>
      </c>
      <c r="V327" s="106">
        <f>I327*0.08</f>
        <v>415.6</v>
      </c>
      <c r="W327" s="142"/>
      <c r="X327" s="106">
        <f>I327*0.16</f>
        <v>831.2</v>
      </c>
      <c r="Y327" s="106">
        <f>I327*0.1</f>
        <v>519.5</v>
      </c>
      <c r="Z327" s="106">
        <f>I327*0.08</f>
        <v>415.6</v>
      </c>
      <c r="AA327" s="106">
        <f>I327*0.11</f>
        <v>571.45000000000005</v>
      </c>
      <c r="AB327" s="142"/>
      <c r="AC327" s="7">
        <f>I327*0.22</f>
        <v>1142.9000000000001</v>
      </c>
      <c r="AD327" s="7">
        <f>I327*0.3</f>
        <v>1558.5</v>
      </c>
      <c r="AE327" s="148" t="s">
        <v>93</v>
      </c>
      <c r="AF327" s="7">
        <f>I327*0.245</f>
        <v>1272.7749999999999</v>
      </c>
      <c r="AG327" s="7">
        <f>I327*0.2</f>
        <v>1039</v>
      </c>
      <c r="AH327" s="7">
        <f>I327*0.23</f>
        <v>1194.8500000000001</v>
      </c>
      <c r="AI327" s="142"/>
      <c r="AJ327" s="7">
        <f>I327*0.2</f>
        <v>1039</v>
      </c>
      <c r="AK327" s="142">
        <v>2840.11384</v>
      </c>
      <c r="AL327" s="142">
        <v>3007.1793600000001</v>
      </c>
      <c r="AM327" s="142">
        <v>3107.4186719999993</v>
      </c>
      <c r="AN327" s="142">
        <f>I327*0.12</f>
        <v>623.4</v>
      </c>
      <c r="AO327" s="142">
        <f>I327*0.6</f>
        <v>3117</v>
      </c>
      <c r="AP327" s="142">
        <f>I327*0.9</f>
        <v>4675.5</v>
      </c>
      <c r="AQ327" s="142">
        <f>I327*0.93</f>
        <v>4831.3500000000004</v>
      </c>
      <c r="AR327" s="142">
        <f>I327*0.7</f>
        <v>3636.4999999999995</v>
      </c>
      <c r="AS327" s="142">
        <f>I327*0.35</f>
        <v>1818.2499999999998</v>
      </c>
      <c r="AT327" s="142">
        <v>2672.9670000000001</v>
      </c>
      <c r="AU327" s="142">
        <f>I327*0.9</f>
        <v>4675.5</v>
      </c>
      <c r="AV327" s="142">
        <f>I327*0.18</f>
        <v>935.09999999999991</v>
      </c>
      <c r="AW327" s="142">
        <f>I327*0.34</f>
        <v>1766.3000000000002</v>
      </c>
      <c r="AX327" s="142">
        <f>I327*0.31</f>
        <v>1610.45</v>
      </c>
      <c r="AY327" s="142">
        <v>3007.1793600000001</v>
      </c>
      <c r="AZ327" s="142">
        <v>3007.1793600000001</v>
      </c>
      <c r="BB327" s="28">
        <v>326.51</v>
      </c>
      <c r="BC327" s="28">
        <v>4831.3500000000004</v>
      </c>
    </row>
    <row r="328" spans="1:55" hidden="1" outlineLevel="1" x14ac:dyDescent="0.2">
      <c r="A328" s="4"/>
      <c r="B328" s="37" t="s">
        <v>532</v>
      </c>
      <c r="C328" s="9"/>
      <c r="D328" s="114" t="s">
        <v>36</v>
      </c>
      <c r="E328" s="160">
        <v>1</v>
      </c>
      <c r="F328" s="191"/>
      <c r="G328" s="191"/>
      <c r="H328" s="191"/>
      <c r="I328" s="80">
        <v>6</v>
      </c>
      <c r="J328" s="98" t="e">
        <f t="shared" si="5"/>
        <v>#N/A</v>
      </c>
      <c r="K328" s="104" t="e">
        <v>#N/A</v>
      </c>
      <c r="L328" s="106">
        <f>I328*0.1</f>
        <v>0.60000000000000009</v>
      </c>
      <c r="M328" s="106">
        <f>I328*0.2</f>
        <v>1.2000000000000002</v>
      </c>
      <c r="N328" s="106">
        <f>I328*0.2</f>
        <v>1.2000000000000002</v>
      </c>
      <c r="O328" s="106">
        <v>1.2000000000000002</v>
      </c>
      <c r="P328" s="106">
        <f>I328*0.12</f>
        <v>0.72</v>
      </c>
      <c r="Q328" s="106">
        <f>I328*0.17</f>
        <v>1.02</v>
      </c>
      <c r="R328" s="106">
        <f>I328*0.14</f>
        <v>0.84000000000000008</v>
      </c>
      <c r="S328" s="106">
        <f>I328*0.18</f>
        <v>1.08</v>
      </c>
      <c r="T328" s="106">
        <f>I328*0.14</f>
        <v>0.84000000000000008</v>
      </c>
      <c r="U328" s="106">
        <f>I328*0.15</f>
        <v>0.89999999999999991</v>
      </c>
      <c r="V328" s="106">
        <f>I328*0.08</f>
        <v>0.48</v>
      </c>
      <c r="W328" s="142"/>
      <c r="X328" s="106">
        <f>I328*0.16</f>
        <v>0.96</v>
      </c>
      <c r="Y328" s="106">
        <f>I328*0.1</f>
        <v>0.60000000000000009</v>
      </c>
      <c r="Z328" s="106">
        <f>I328*0.08</f>
        <v>0.48</v>
      </c>
      <c r="AA328" s="106">
        <f>I328*0.11</f>
        <v>0.66</v>
      </c>
      <c r="AB328" s="142"/>
      <c r="AC328" s="7">
        <f>I328*0.22</f>
        <v>1.32</v>
      </c>
      <c r="AD328" s="7">
        <f>I328*0.3</f>
        <v>1.7999999999999998</v>
      </c>
      <c r="AE328" s="148" t="s">
        <v>93</v>
      </c>
      <c r="AF328" s="7">
        <f>I328*0.245</f>
        <v>1.47</v>
      </c>
      <c r="AG328" s="7">
        <f>I328*0.2</f>
        <v>1.2000000000000002</v>
      </c>
      <c r="AH328" s="7">
        <f>I328*0.23</f>
        <v>1.3800000000000001</v>
      </c>
      <c r="AI328" s="142"/>
      <c r="AJ328" s="7">
        <f>I328*0.2</f>
        <v>1.2000000000000002</v>
      </c>
      <c r="AK328" s="142">
        <v>4.0927499999999997</v>
      </c>
      <c r="AL328" s="142">
        <v>4.3334999999999999</v>
      </c>
      <c r="AM328" s="142">
        <v>4.4779499999999999</v>
      </c>
      <c r="AN328" s="142">
        <f>I328*0.12</f>
        <v>0.72</v>
      </c>
      <c r="AO328" s="142">
        <f>I328*0.6</f>
        <v>3.5999999999999996</v>
      </c>
      <c r="AP328" s="142">
        <f>I328*0.9</f>
        <v>5.4</v>
      </c>
      <c r="AQ328" s="142">
        <f>I328*0.93</f>
        <v>5.58</v>
      </c>
      <c r="AR328" s="142">
        <f>I328*0.7</f>
        <v>4.1999999999999993</v>
      </c>
      <c r="AS328" s="142">
        <f>I328*0.35</f>
        <v>2.0999999999999996</v>
      </c>
      <c r="AT328" s="142">
        <v>0</v>
      </c>
      <c r="AU328" s="142">
        <f>I328*0.9</f>
        <v>5.4</v>
      </c>
      <c r="AV328" s="142">
        <f>I328*0.18</f>
        <v>1.08</v>
      </c>
      <c r="AW328" s="142">
        <f>I328*0.34</f>
        <v>2.04</v>
      </c>
      <c r="AX328" s="142">
        <f>I328*0.31</f>
        <v>1.8599999999999999</v>
      </c>
      <c r="AY328" s="142">
        <v>4.3334999999999999</v>
      </c>
      <c r="AZ328" s="142">
        <v>4.3334999999999999</v>
      </c>
      <c r="BB328" s="28">
        <v>0.48</v>
      </c>
      <c r="BC328" s="28">
        <v>5.58</v>
      </c>
    </row>
    <row r="329" spans="1:55" hidden="1" outlineLevel="1" x14ac:dyDescent="0.2">
      <c r="A329" s="4"/>
      <c r="B329" s="37" t="s">
        <v>132</v>
      </c>
      <c r="C329" s="9"/>
      <c r="D329" s="114"/>
      <c r="E329" s="160">
        <v>1</v>
      </c>
      <c r="F329" s="191"/>
      <c r="G329" s="191"/>
      <c r="H329" s="191"/>
      <c r="I329" s="80">
        <v>12.949674999999999</v>
      </c>
      <c r="J329" s="98" t="e">
        <f t="shared" si="5"/>
        <v>#N/A</v>
      </c>
      <c r="K329" s="104" t="e">
        <v>#N/A</v>
      </c>
      <c r="L329" s="106">
        <f>I329*0.1</f>
        <v>1.2949675</v>
      </c>
      <c r="M329" s="106">
        <f>I329*0.2</f>
        <v>2.5899350000000001</v>
      </c>
      <c r="N329" s="106">
        <f>I329*0.2</f>
        <v>2.5899350000000001</v>
      </c>
      <c r="O329" s="106">
        <v>2.5899350000000001</v>
      </c>
      <c r="P329" s="106">
        <f>I329*0.12</f>
        <v>1.5539609999999999</v>
      </c>
      <c r="Q329" s="106">
        <f>I329*0.17</f>
        <v>2.2014447499999998</v>
      </c>
      <c r="R329" s="106">
        <f>I329*0.14</f>
        <v>1.8129545</v>
      </c>
      <c r="S329" s="106">
        <f>I329*0.18</f>
        <v>2.3309414999999998</v>
      </c>
      <c r="T329" s="106">
        <f>I329*0.14</f>
        <v>1.8129545</v>
      </c>
      <c r="U329" s="106">
        <f>I329*0.15</f>
        <v>1.9424512499999997</v>
      </c>
      <c r="V329" s="106">
        <f>I329*0.08</f>
        <v>1.035974</v>
      </c>
      <c r="W329" s="142"/>
      <c r="X329" s="106">
        <f>I329*0.16</f>
        <v>2.0719479999999999</v>
      </c>
      <c r="Y329" s="106">
        <f>I329*0.1</f>
        <v>1.2949675</v>
      </c>
      <c r="Z329" s="106">
        <f>I329*0.08</f>
        <v>1.035974</v>
      </c>
      <c r="AA329" s="106">
        <f>I329*0.11</f>
        <v>1.42446425</v>
      </c>
      <c r="AB329" s="142"/>
      <c r="AC329" s="7">
        <f>I329*0.22</f>
        <v>2.8489285</v>
      </c>
      <c r="AD329" s="7">
        <f>I329*0.3</f>
        <v>3.8849024999999995</v>
      </c>
      <c r="AE329" s="148" t="s">
        <v>93</v>
      </c>
      <c r="AF329" s="7">
        <f>I329*0.245</f>
        <v>3.1726703749999996</v>
      </c>
      <c r="AG329" s="7">
        <f>I329*0.2</f>
        <v>2.5899350000000001</v>
      </c>
      <c r="AH329" s="7">
        <f>I329*0.23</f>
        <v>2.9784252499999999</v>
      </c>
      <c r="AI329" s="142"/>
      <c r="AJ329" s="7">
        <f>I329*0.2</f>
        <v>2.5899350000000001</v>
      </c>
      <c r="AK329" s="142">
        <v>10.686624999999999</v>
      </c>
      <c r="AL329" s="142">
        <v>11.315250000000001</v>
      </c>
      <c r="AM329" s="142">
        <v>11.692425</v>
      </c>
      <c r="AN329" s="142">
        <f>I329*0.12</f>
        <v>1.5539609999999999</v>
      </c>
      <c r="AO329" s="142">
        <f>I329*0.6</f>
        <v>7.769804999999999</v>
      </c>
      <c r="AP329" s="142">
        <f>I329*0.9</f>
        <v>11.654707499999999</v>
      </c>
      <c r="AQ329" s="142">
        <f>I329*0.93</f>
        <v>12.043197749999999</v>
      </c>
      <c r="AR329" s="142">
        <f>I329*0.7</f>
        <v>9.0647724999999983</v>
      </c>
      <c r="AS329" s="142">
        <f>I329*0.35</f>
        <v>4.5323862499999992</v>
      </c>
      <c r="AT329" s="142">
        <v>0</v>
      </c>
      <c r="AU329" s="142">
        <f>I329*0.9</f>
        <v>11.654707499999999</v>
      </c>
      <c r="AV329" s="142">
        <f>I329*0.18</f>
        <v>2.3309414999999998</v>
      </c>
      <c r="AW329" s="142">
        <f>I329*0.34</f>
        <v>4.4028894999999997</v>
      </c>
      <c r="AX329" s="142">
        <f>I329*0.31</f>
        <v>4.0143992499999994</v>
      </c>
      <c r="AY329" s="142">
        <v>11.315250000000001</v>
      </c>
      <c r="AZ329" s="142">
        <v>11.315250000000001</v>
      </c>
      <c r="BB329" s="28">
        <v>1.035974</v>
      </c>
      <c r="BC329" s="28">
        <v>12.043197749999999</v>
      </c>
    </row>
    <row r="330" spans="1:55" hidden="1" outlineLevel="1" x14ac:dyDescent="0.2">
      <c r="A330" s="4"/>
      <c r="B330" s="37" t="s">
        <v>138</v>
      </c>
      <c r="C330" s="9"/>
      <c r="D330" s="114"/>
      <c r="E330" s="160">
        <v>1</v>
      </c>
      <c r="F330" s="191"/>
      <c r="G330" s="191"/>
      <c r="H330" s="191"/>
      <c r="I330" s="80">
        <v>1088.588254</v>
      </c>
      <c r="J330" s="98" t="e">
        <f t="shared" si="5"/>
        <v>#N/A</v>
      </c>
      <c r="K330" s="104" t="e">
        <v>#N/A</v>
      </c>
      <c r="L330" s="106">
        <f>I330*0.1</f>
        <v>108.8588254</v>
      </c>
      <c r="M330" s="106">
        <f>I330*0.2</f>
        <v>217.7176508</v>
      </c>
      <c r="N330" s="106">
        <f>I330*0.2</f>
        <v>217.7176508</v>
      </c>
      <c r="O330" s="106">
        <v>217.7176508</v>
      </c>
      <c r="P330" s="106">
        <f>I330*0.12</f>
        <v>130.63059048</v>
      </c>
      <c r="Q330" s="106">
        <f>I330*0.17</f>
        <v>185.06000318000002</v>
      </c>
      <c r="R330" s="106">
        <f>I330*0.14</f>
        <v>152.40235556000002</v>
      </c>
      <c r="S330" s="106">
        <f>I330*0.18</f>
        <v>195.94588572000001</v>
      </c>
      <c r="T330" s="106">
        <f>I330*0.14</f>
        <v>152.40235556000002</v>
      </c>
      <c r="U330" s="106">
        <f>I330*0.15</f>
        <v>163.2882381</v>
      </c>
      <c r="V330" s="106">
        <f>I330*0.08</f>
        <v>87.087060320000006</v>
      </c>
      <c r="W330" s="142"/>
      <c r="X330" s="106">
        <f>I330*0.16</f>
        <v>174.17412064000001</v>
      </c>
      <c r="Y330" s="106">
        <f>I330*0.1</f>
        <v>108.8588254</v>
      </c>
      <c r="Z330" s="106">
        <f>I330*0.08</f>
        <v>87.087060320000006</v>
      </c>
      <c r="AA330" s="106">
        <f>I330*0.11</f>
        <v>119.74470794</v>
      </c>
      <c r="AB330" s="142"/>
      <c r="AC330" s="7">
        <f>I330*0.22</f>
        <v>239.48941588</v>
      </c>
      <c r="AD330" s="7">
        <f>I330*0.3</f>
        <v>326.5764762</v>
      </c>
      <c r="AE330" s="148" t="s">
        <v>93</v>
      </c>
      <c r="AF330" s="7">
        <f>I330*0.245</f>
        <v>266.70412223</v>
      </c>
      <c r="AG330" s="7">
        <f>I330*0.2</f>
        <v>217.7176508</v>
      </c>
      <c r="AH330" s="7">
        <f>I330*0.23</f>
        <v>250.37529842000001</v>
      </c>
      <c r="AI330" s="142"/>
      <c r="AJ330" s="7">
        <f>I330*0.2</f>
        <v>217.7176508</v>
      </c>
      <c r="AK330" s="142">
        <v>898.34952999999996</v>
      </c>
      <c r="AL330" s="142">
        <v>951.1936199999999</v>
      </c>
      <c r="AM330" s="142">
        <v>982.90007400000002</v>
      </c>
      <c r="AN330" s="142">
        <f>I330*0.12</f>
        <v>130.63059048</v>
      </c>
      <c r="AO330" s="142">
        <f>I330*0.6</f>
        <v>653.1529524</v>
      </c>
      <c r="AP330" s="142">
        <f>I330*0.9</f>
        <v>979.72942860000001</v>
      </c>
      <c r="AQ330" s="142">
        <f>I330*0.93</f>
        <v>1012.38707622</v>
      </c>
      <c r="AR330" s="142">
        <f>I330*0.7</f>
        <v>762.0117778</v>
      </c>
      <c r="AS330" s="142">
        <f>I330*0.35</f>
        <v>381.0058889</v>
      </c>
      <c r="AT330" s="142">
        <v>0</v>
      </c>
      <c r="AU330" s="142">
        <f>I330*0.9</f>
        <v>979.72942860000001</v>
      </c>
      <c r="AV330" s="142">
        <f>I330*0.18</f>
        <v>195.94588572000001</v>
      </c>
      <c r="AW330" s="142">
        <f>I330*0.34</f>
        <v>370.12000636000005</v>
      </c>
      <c r="AX330" s="142">
        <f>I330*0.31</f>
        <v>337.46235874000001</v>
      </c>
      <c r="AY330" s="142">
        <v>951.1936199999999</v>
      </c>
      <c r="AZ330" s="142">
        <v>951.1936199999999</v>
      </c>
      <c r="BB330" s="28">
        <v>87.087060320000006</v>
      </c>
      <c r="BC330" s="28">
        <v>1012.38707622</v>
      </c>
    </row>
    <row r="331" spans="1:55" hidden="1" outlineLevel="1" x14ac:dyDescent="0.2">
      <c r="A331" s="4"/>
      <c r="B331" s="37" t="s">
        <v>139</v>
      </c>
      <c r="C331" s="9"/>
      <c r="D331" s="114"/>
      <c r="E331" s="160">
        <v>1</v>
      </c>
      <c r="F331" s="191"/>
      <c r="G331" s="191"/>
      <c r="H331" s="191"/>
      <c r="I331" s="80">
        <v>330.63</v>
      </c>
      <c r="J331" s="98" t="e">
        <f t="shared" si="5"/>
        <v>#N/A</v>
      </c>
      <c r="K331" s="104" t="e">
        <v>#N/A</v>
      </c>
      <c r="L331" s="106">
        <f>I331*0.1</f>
        <v>33.063000000000002</v>
      </c>
      <c r="M331" s="106">
        <f>I331*0.2</f>
        <v>66.126000000000005</v>
      </c>
      <c r="N331" s="106">
        <f>I331*0.2</f>
        <v>66.126000000000005</v>
      </c>
      <c r="O331" s="106">
        <v>66.126000000000005</v>
      </c>
      <c r="P331" s="106">
        <f>I331*0.12</f>
        <v>39.675599999999996</v>
      </c>
      <c r="Q331" s="106">
        <f>I331*0.17</f>
        <v>56.207100000000004</v>
      </c>
      <c r="R331" s="106">
        <f>I331*0.14</f>
        <v>46.288200000000003</v>
      </c>
      <c r="S331" s="106">
        <f>I331*0.18</f>
        <v>59.513399999999997</v>
      </c>
      <c r="T331" s="106">
        <f>I331*0.14</f>
        <v>46.288200000000003</v>
      </c>
      <c r="U331" s="106">
        <f>I331*0.15</f>
        <v>49.594499999999996</v>
      </c>
      <c r="V331" s="106">
        <f>I331*0.08</f>
        <v>26.450400000000002</v>
      </c>
      <c r="W331" s="142"/>
      <c r="X331" s="106">
        <f>I331*0.16</f>
        <v>52.900800000000004</v>
      </c>
      <c r="Y331" s="106">
        <f>I331*0.1</f>
        <v>33.063000000000002</v>
      </c>
      <c r="Z331" s="106">
        <f>I331*0.08</f>
        <v>26.450400000000002</v>
      </c>
      <c r="AA331" s="106">
        <f>I331*0.11</f>
        <v>36.369300000000003</v>
      </c>
      <c r="AB331" s="142"/>
      <c r="AC331" s="7">
        <f>I331*0.22</f>
        <v>72.738600000000005</v>
      </c>
      <c r="AD331" s="7">
        <f>I331*0.3</f>
        <v>99.188999999999993</v>
      </c>
      <c r="AE331" s="148" t="s">
        <v>93</v>
      </c>
      <c r="AF331" s="7">
        <f>I331*0.245</f>
        <v>81.004350000000002</v>
      </c>
      <c r="AG331" s="7">
        <f>I331*0.2</f>
        <v>66.126000000000005</v>
      </c>
      <c r="AH331" s="7">
        <f>I331*0.23</f>
        <v>76.044899999999998</v>
      </c>
      <c r="AI331" s="142"/>
      <c r="AJ331" s="7">
        <f>I331*0.2</f>
        <v>66.126000000000005</v>
      </c>
      <c r="AK331" s="142">
        <v>272.84999999999997</v>
      </c>
      <c r="AL331" s="142">
        <v>288.89999999999998</v>
      </c>
      <c r="AM331" s="142">
        <v>298.53000000000003</v>
      </c>
      <c r="AN331" s="142">
        <f>I331*0.12</f>
        <v>39.675599999999996</v>
      </c>
      <c r="AO331" s="142">
        <f>I331*0.6</f>
        <v>198.37799999999999</v>
      </c>
      <c r="AP331" s="142">
        <f>I331*0.9</f>
        <v>297.56700000000001</v>
      </c>
      <c r="AQ331" s="142">
        <f>I331*0.93</f>
        <v>307.48590000000002</v>
      </c>
      <c r="AR331" s="142">
        <f>I331*0.7</f>
        <v>231.44099999999997</v>
      </c>
      <c r="AS331" s="142">
        <f>I331*0.35</f>
        <v>115.72049999999999</v>
      </c>
      <c r="AT331" s="142">
        <v>0</v>
      </c>
      <c r="AU331" s="142">
        <f>I331*0.9</f>
        <v>297.56700000000001</v>
      </c>
      <c r="AV331" s="142">
        <f>I331*0.18</f>
        <v>59.513399999999997</v>
      </c>
      <c r="AW331" s="142">
        <f>I331*0.34</f>
        <v>112.41420000000001</v>
      </c>
      <c r="AX331" s="142">
        <f>I331*0.31</f>
        <v>102.4953</v>
      </c>
      <c r="AY331" s="142">
        <v>288.89999999999998</v>
      </c>
      <c r="AZ331" s="142">
        <v>288.89999999999998</v>
      </c>
      <c r="BB331" s="28">
        <v>26.450400000000002</v>
      </c>
      <c r="BC331" s="28">
        <v>307.48590000000002</v>
      </c>
    </row>
    <row r="332" spans="1:55" hidden="1" outlineLevel="1" x14ac:dyDescent="0.2">
      <c r="A332" s="4"/>
      <c r="B332" s="37" t="s">
        <v>140</v>
      </c>
      <c r="C332" s="9"/>
      <c r="D332" s="114"/>
      <c r="E332" s="160">
        <v>1</v>
      </c>
      <c r="F332" s="191"/>
      <c r="G332" s="191"/>
      <c r="H332" s="191"/>
      <c r="I332" s="80">
        <v>115.7205</v>
      </c>
      <c r="J332" s="98" t="e">
        <f t="shared" si="5"/>
        <v>#N/A</v>
      </c>
      <c r="K332" s="104" t="e">
        <v>#N/A</v>
      </c>
      <c r="L332" s="106">
        <f>I332*0.1</f>
        <v>11.572050000000001</v>
      </c>
      <c r="M332" s="106">
        <f>I332*0.2</f>
        <v>23.144100000000002</v>
      </c>
      <c r="N332" s="106">
        <f>I332*0.2</f>
        <v>23.144100000000002</v>
      </c>
      <c r="O332" s="106">
        <v>23.144100000000002</v>
      </c>
      <c r="P332" s="106">
        <f>I332*0.12</f>
        <v>13.88646</v>
      </c>
      <c r="Q332" s="106">
        <f>I332*0.17</f>
        <v>19.672485000000002</v>
      </c>
      <c r="R332" s="106">
        <f>I332*0.14</f>
        <v>16.200870000000002</v>
      </c>
      <c r="S332" s="106">
        <f>I332*0.18</f>
        <v>20.829689999999999</v>
      </c>
      <c r="T332" s="106">
        <f>I332*0.14</f>
        <v>16.200870000000002</v>
      </c>
      <c r="U332" s="106">
        <f>I332*0.15</f>
        <v>17.358074999999999</v>
      </c>
      <c r="V332" s="106">
        <f>I332*0.08</f>
        <v>9.2576400000000003</v>
      </c>
      <c r="W332" s="142"/>
      <c r="X332" s="106">
        <f>I332*0.16</f>
        <v>18.515280000000001</v>
      </c>
      <c r="Y332" s="106">
        <f>I332*0.1</f>
        <v>11.572050000000001</v>
      </c>
      <c r="Z332" s="106">
        <f>I332*0.08</f>
        <v>9.2576400000000003</v>
      </c>
      <c r="AA332" s="106">
        <f>I332*0.11</f>
        <v>12.729255</v>
      </c>
      <c r="AB332" s="142"/>
      <c r="AC332" s="7">
        <f>I332*0.22</f>
        <v>25.45851</v>
      </c>
      <c r="AD332" s="7">
        <f>I332*0.3</f>
        <v>34.716149999999999</v>
      </c>
      <c r="AE332" s="148" t="s">
        <v>93</v>
      </c>
      <c r="AF332" s="7">
        <f>I332*0.245</f>
        <v>28.351522500000002</v>
      </c>
      <c r="AG332" s="7">
        <f>I332*0.2</f>
        <v>23.144100000000002</v>
      </c>
      <c r="AH332" s="7">
        <f>I332*0.23</f>
        <v>26.615715000000002</v>
      </c>
      <c r="AI332" s="142"/>
      <c r="AJ332" s="7">
        <f>I332*0.2</f>
        <v>23.144100000000002</v>
      </c>
      <c r="AK332" s="142">
        <v>95.497500000000002</v>
      </c>
      <c r="AL332" s="142">
        <v>101.11499999999999</v>
      </c>
      <c r="AM332" s="142">
        <v>104.4855</v>
      </c>
      <c r="AN332" s="142">
        <f>I332*0.12</f>
        <v>13.88646</v>
      </c>
      <c r="AO332" s="142">
        <f>I332*0.6</f>
        <v>69.432299999999998</v>
      </c>
      <c r="AP332" s="142">
        <f>I332*0.9</f>
        <v>104.14845</v>
      </c>
      <c r="AQ332" s="142">
        <f>I332*0.93</f>
        <v>107.62006500000001</v>
      </c>
      <c r="AR332" s="142">
        <f>I332*0.7</f>
        <v>81.004350000000002</v>
      </c>
      <c r="AS332" s="142">
        <f>I332*0.35</f>
        <v>40.502175000000001</v>
      </c>
      <c r="AT332" s="142">
        <v>0</v>
      </c>
      <c r="AU332" s="142">
        <f>I332*0.9</f>
        <v>104.14845</v>
      </c>
      <c r="AV332" s="142">
        <f>I332*0.18</f>
        <v>20.829689999999999</v>
      </c>
      <c r="AW332" s="142">
        <f>I332*0.34</f>
        <v>39.344970000000004</v>
      </c>
      <c r="AX332" s="142">
        <f>I332*0.31</f>
        <v>35.873355000000004</v>
      </c>
      <c r="AY332" s="142">
        <v>101.11499999999999</v>
      </c>
      <c r="AZ332" s="142">
        <v>101.11499999999999</v>
      </c>
      <c r="BB332" s="28">
        <v>9.2576400000000003</v>
      </c>
      <c r="BC332" s="28">
        <v>107.62006500000001</v>
      </c>
    </row>
    <row r="333" spans="1:55" hidden="1" outlineLevel="1" x14ac:dyDescent="0.2">
      <c r="A333" s="4"/>
      <c r="B333" s="37" t="s">
        <v>104</v>
      </c>
      <c r="C333" s="9"/>
      <c r="D333" s="114">
        <v>88305</v>
      </c>
      <c r="E333" s="160">
        <v>1</v>
      </c>
      <c r="F333" s="191"/>
      <c r="G333" s="191"/>
      <c r="H333" s="191"/>
      <c r="I333" s="80">
        <v>786</v>
      </c>
      <c r="J333" s="98">
        <f t="shared" si="5"/>
        <v>103.983</v>
      </c>
      <c r="K333" s="104">
        <v>94.53</v>
      </c>
      <c r="L333" s="106">
        <f>I333*0.1</f>
        <v>78.600000000000009</v>
      </c>
      <c r="M333" s="106">
        <f>I333*0.2</f>
        <v>157.20000000000002</v>
      </c>
      <c r="N333" s="106">
        <f>I333*0.2</f>
        <v>157.20000000000002</v>
      </c>
      <c r="O333" s="106">
        <v>157.20000000000002</v>
      </c>
      <c r="P333" s="106">
        <f>I333*0.12</f>
        <v>94.32</v>
      </c>
      <c r="Q333" s="106">
        <f>I333*0.17</f>
        <v>133.62</v>
      </c>
      <c r="R333" s="106">
        <f>I333*0.14</f>
        <v>110.04</v>
      </c>
      <c r="S333" s="106">
        <f>I333*0.18</f>
        <v>141.47999999999999</v>
      </c>
      <c r="T333" s="106">
        <f>I333*0.14</f>
        <v>110.04</v>
      </c>
      <c r="U333" s="106">
        <f>I333*0.15</f>
        <v>117.89999999999999</v>
      </c>
      <c r="V333" s="106">
        <f>I333*0.08</f>
        <v>62.88</v>
      </c>
      <c r="W333" s="142"/>
      <c r="X333" s="106">
        <f>I333*0.16</f>
        <v>125.76</v>
      </c>
      <c r="Y333" s="106">
        <f>I333*0.1</f>
        <v>78.600000000000009</v>
      </c>
      <c r="Z333" s="106">
        <f>I333*0.08</f>
        <v>62.88</v>
      </c>
      <c r="AA333" s="106">
        <f>I333*0.11</f>
        <v>86.46</v>
      </c>
      <c r="AB333" s="142"/>
      <c r="AC333" s="7">
        <f>I333*0.22</f>
        <v>172.92</v>
      </c>
      <c r="AD333" s="7">
        <f>I333*0.3</f>
        <v>235.79999999999998</v>
      </c>
      <c r="AE333" s="148" t="s">
        <v>93</v>
      </c>
      <c r="AF333" s="7">
        <f>I333*0.245</f>
        <v>192.57</v>
      </c>
      <c r="AG333" s="7">
        <f>I333*0.2</f>
        <v>157.20000000000002</v>
      </c>
      <c r="AH333" s="7">
        <f>I333*0.23</f>
        <v>180.78</v>
      </c>
      <c r="AI333" s="142"/>
      <c r="AJ333" s="7">
        <f>I333*0.2</f>
        <v>157.20000000000002</v>
      </c>
      <c r="AK333" s="142">
        <v>347.89284499999997</v>
      </c>
      <c r="AL333" s="142">
        <v>368.35713000000004</v>
      </c>
      <c r="AM333" s="142">
        <v>380.63570100000004</v>
      </c>
      <c r="AN333" s="142">
        <f>I333*0.12</f>
        <v>94.32</v>
      </c>
      <c r="AO333" s="142">
        <f>I333*0.6</f>
        <v>471.59999999999997</v>
      </c>
      <c r="AP333" s="142">
        <f>I333*0.9</f>
        <v>707.4</v>
      </c>
      <c r="AQ333" s="142">
        <f>I333*0.93</f>
        <v>730.98</v>
      </c>
      <c r="AR333" s="142">
        <f>I333*0.7</f>
        <v>550.19999999999993</v>
      </c>
      <c r="AS333" s="142">
        <f>I333*0.35</f>
        <v>275.09999999999997</v>
      </c>
      <c r="AT333" s="142">
        <v>52.932899999999997</v>
      </c>
      <c r="AU333" s="142">
        <f>I333*0.9</f>
        <v>707.4</v>
      </c>
      <c r="AV333" s="142">
        <f>I333*0.18</f>
        <v>141.47999999999999</v>
      </c>
      <c r="AW333" s="142">
        <f>I333*0.34</f>
        <v>267.24</v>
      </c>
      <c r="AX333" s="142">
        <f>I333*0.31</f>
        <v>243.66</v>
      </c>
      <c r="AY333" s="142">
        <v>368.35713000000004</v>
      </c>
      <c r="AZ333" s="142">
        <v>368.35713000000004</v>
      </c>
      <c r="BB333" s="28">
        <v>62.88</v>
      </c>
      <c r="BC333" s="28">
        <v>730.98</v>
      </c>
    </row>
    <row r="334" spans="1:55" hidden="1" outlineLevel="1" x14ac:dyDescent="0.2">
      <c r="A334" s="4"/>
      <c r="B334" s="37" t="s">
        <v>531</v>
      </c>
      <c r="C334" s="9"/>
      <c r="D334" s="114"/>
      <c r="E334" s="160">
        <v>2</v>
      </c>
      <c r="F334" s="191"/>
      <c r="G334" s="191"/>
      <c r="H334" s="191"/>
      <c r="I334" s="80">
        <v>5.0696599999999998</v>
      </c>
      <c r="J334" s="98" t="e">
        <f t="shared" si="5"/>
        <v>#N/A</v>
      </c>
      <c r="K334" s="104" t="e">
        <v>#N/A</v>
      </c>
      <c r="L334" s="106">
        <f>I334*0.1</f>
        <v>0.50696600000000003</v>
      </c>
      <c r="M334" s="106">
        <f>I334*0.2</f>
        <v>1.0139320000000001</v>
      </c>
      <c r="N334" s="106">
        <f>I334*0.2</f>
        <v>1.0139320000000001</v>
      </c>
      <c r="O334" s="106">
        <v>1.0139320000000001</v>
      </c>
      <c r="P334" s="106">
        <f>I334*0.12</f>
        <v>0.60835919999999999</v>
      </c>
      <c r="Q334" s="106">
        <f>I334*0.17</f>
        <v>0.8618422</v>
      </c>
      <c r="R334" s="106">
        <f>I334*0.14</f>
        <v>0.70975240000000006</v>
      </c>
      <c r="S334" s="106">
        <f>I334*0.18</f>
        <v>0.91253879999999998</v>
      </c>
      <c r="T334" s="106">
        <f>I334*0.14</f>
        <v>0.70975240000000006</v>
      </c>
      <c r="U334" s="106">
        <f>I334*0.15</f>
        <v>0.76044899999999993</v>
      </c>
      <c r="V334" s="106">
        <f>I334*0.08</f>
        <v>0.40557280000000001</v>
      </c>
      <c r="W334" s="142"/>
      <c r="X334" s="106">
        <f>I334*0.16</f>
        <v>0.81114560000000002</v>
      </c>
      <c r="Y334" s="106">
        <f>I334*0.1</f>
        <v>0.50696600000000003</v>
      </c>
      <c r="Z334" s="106">
        <f>I334*0.08</f>
        <v>0.40557280000000001</v>
      </c>
      <c r="AA334" s="106">
        <f>I334*0.11</f>
        <v>0.55766260000000001</v>
      </c>
      <c r="AB334" s="142"/>
      <c r="AC334" s="7">
        <f>I334*0.22</f>
        <v>1.1153252</v>
      </c>
      <c r="AD334" s="7">
        <f>I334*0.3</f>
        <v>1.5208979999999999</v>
      </c>
      <c r="AE334" s="148" t="s">
        <v>93</v>
      </c>
      <c r="AF334" s="7">
        <f>I334*0.245</f>
        <v>1.2420666999999999</v>
      </c>
      <c r="AG334" s="7">
        <f>I334*0.2</f>
        <v>1.0139320000000001</v>
      </c>
      <c r="AH334" s="7">
        <f>I334*0.23</f>
        <v>1.1660218</v>
      </c>
      <c r="AI334" s="142"/>
      <c r="AJ334" s="7">
        <f>I334*0.2</f>
        <v>1.0139320000000001</v>
      </c>
      <c r="AK334" s="142">
        <v>4.1837</v>
      </c>
      <c r="AL334" s="142">
        <v>4.4298000000000002</v>
      </c>
      <c r="AM334" s="142">
        <v>4.5774600000000003</v>
      </c>
      <c r="AN334" s="142">
        <f>I334*0.12</f>
        <v>0.60835919999999999</v>
      </c>
      <c r="AO334" s="142">
        <f>I334*0.6</f>
        <v>3.0417959999999997</v>
      </c>
      <c r="AP334" s="142">
        <f>I334*0.9</f>
        <v>4.5626939999999996</v>
      </c>
      <c r="AQ334" s="142">
        <f>I334*0.93</f>
        <v>4.7147838000000002</v>
      </c>
      <c r="AR334" s="142">
        <f>I334*0.7</f>
        <v>3.5487619999999995</v>
      </c>
      <c r="AS334" s="142">
        <f>I334*0.35</f>
        <v>1.7743809999999998</v>
      </c>
      <c r="AT334" s="142">
        <v>0</v>
      </c>
      <c r="AU334" s="142">
        <f>I334*0.9</f>
        <v>4.5626939999999996</v>
      </c>
      <c r="AV334" s="142">
        <f>I334*0.18</f>
        <v>0.91253879999999998</v>
      </c>
      <c r="AW334" s="142">
        <f>I334*0.34</f>
        <v>1.7236844</v>
      </c>
      <c r="AX334" s="142">
        <f>I334*0.31</f>
        <v>1.5715945999999998</v>
      </c>
      <c r="AY334" s="142">
        <v>4.4298000000000002</v>
      </c>
      <c r="AZ334" s="142">
        <v>4.4298000000000002</v>
      </c>
      <c r="BB334" s="28">
        <v>0.40557280000000001</v>
      </c>
      <c r="BC334" s="28">
        <v>4.7147838000000002</v>
      </c>
    </row>
    <row r="335" spans="1:55" hidden="1" outlineLevel="1" x14ac:dyDescent="0.2">
      <c r="A335" s="4"/>
      <c r="B335" s="37" t="s">
        <v>145</v>
      </c>
      <c r="C335" s="9"/>
      <c r="D335" s="114" t="s">
        <v>63</v>
      </c>
      <c r="E335" s="160">
        <v>10</v>
      </c>
      <c r="F335" s="191"/>
      <c r="G335" s="191"/>
      <c r="H335" s="191"/>
      <c r="I335" s="80">
        <v>11.79247</v>
      </c>
      <c r="J335" s="98" t="e">
        <f t="shared" si="5"/>
        <v>#N/A</v>
      </c>
      <c r="K335" s="104" t="e">
        <v>#N/A</v>
      </c>
      <c r="L335" s="106">
        <f>I335*0.1</f>
        <v>1.1792469999999999</v>
      </c>
      <c r="M335" s="106">
        <f>I335*0.2</f>
        <v>2.3584939999999999</v>
      </c>
      <c r="N335" s="106">
        <f>I335*0.2</f>
        <v>2.3584939999999999</v>
      </c>
      <c r="O335" s="106">
        <v>2.3584939999999999</v>
      </c>
      <c r="P335" s="106">
        <f>I335*0.12</f>
        <v>1.4150963999999999</v>
      </c>
      <c r="Q335" s="106">
        <f>I335*0.17</f>
        <v>2.0047199</v>
      </c>
      <c r="R335" s="106">
        <f>I335*0.14</f>
        <v>1.6509458000000001</v>
      </c>
      <c r="S335" s="106">
        <f>I335*0.18</f>
        <v>2.1226446000000001</v>
      </c>
      <c r="T335" s="106">
        <f>I335*0.14</f>
        <v>1.6509458000000001</v>
      </c>
      <c r="U335" s="106">
        <f>I335*0.15</f>
        <v>1.7688705</v>
      </c>
      <c r="V335" s="106">
        <f>I335*0.08</f>
        <v>0.94339759999999995</v>
      </c>
      <c r="W335" s="142"/>
      <c r="X335" s="106">
        <f>I335*0.16</f>
        <v>1.8867951999999999</v>
      </c>
      <c r="Y335" s="106">
        <f>I335*0.1</f>
        <v>1.1792469999999999</v>
      </c>
      <c r="Z335" s="106">
        <f>I335*0.08</f>
        <v>0.94339759999999995</v>
      </c>
      <c r="AA335" s="106">
        <f>I335*0.11</f>
        <v>1.2971717</v>
      </c>
      <c r="AB335" s="142"/>
      <c r="AC335" s="7">
        <f>I335*0.22</f>
        <v>2.5943434000000001</v>
      </c>
      <c r="AD335" s="7">
        <f>I335*0.3</f>
        <v>3.537741</v>
      </c>
      <c r="AE335" s="148" t="s">
        <v>93</v>
      </c>
      <c r="AF335" s="7">
        <f>I335*0.245</f>
        <v>2.8891551500000001</v>
      </c>
      <c r="AG335" s="7">
        <f>I335*0.2</f>
        <v>2.3584939999999999</v>
      </c>
      <c r="AH335" s="7">
        <f>I335*0.23</f>
        <v>2.7122681000000002</v>
      </c>
      <c r="AI335" s="142"/>
      <c r="AJ335" s="7">
        <f>I335*0.2</f>
        <v>2.3584939999999999</v>
      </c>
      <c r="AK335" s="142">
        <v>9.7316500000000001</v>
      </c>
      <c r="AL335" s="142">
        <v>10.3041</v>
      </c>
      <c r="AM335" s="142">
        <v>10.647570000000002</v>
      </c>
      <c r="AN335" s="142">
        <f>I335*0.12</f>
        <v>1.4150963999999999</v>
      </c>
      <c r="AO335" s="142">
        <f>I335*0.6</f>
        <v>7.075482</v>
      </c>
      <c r="AP335" s="142">
        <f>I335*0.9</f>
        <v>10.613223</v>
      </c>
      <c r="AQ335" s="142">
        <f>I335*0.93</f>
        <v>10.9669971</v>
      </c>
      <c r="AR335" s="142">
        <f>I335*0.7</f>
        <v>8.2547289999999993</v>
      </c>
      <c r="AS335" s="142">
        <f>I335*0.35</f>
        <v>4.1273644999999997</v>
      </c>
      <c r="AT335" s="142">
        <v>0</v>
      </c>
      <c r="AU335" s="142">
        <f>I335*0.9</f>
        <v>10.613223</v>
      </c>
      <c r="AV335" s="142">
        <f>I335*0.18</f>
        <v>2.1226446000000001</v>
      </c>
      <c r="AW335" s="142">
        <f>I335*0.34</f>
        <v>4.0094398</v>
      </c>
      <c r="AX335" s="142">
        <f>I335*0.31</f>
        <v>3.6556657000000001</v>
      </c>
      <c r="AY335" s="142">
        <v>10.3041</v>
      </c>
      <c r="AZ335" s="142">
        <v>10.3041</v>
      </c>
      <c r="BB335" s="28">
        <v>0.94339759999999995</v>
      </c>
      <c r="BC335" s="28">
        <v>10.9669971</v>
      </c>
    </row>
    <row r="336" spans="1:55" hidden="1" outlineLevel="1" x14ac:dyDescent="0.2">
      <c r="A336" s="4"/>
      <c r="B336" s="37" t="s">
        <v>146</v>
      </c>
      <c r="C336" s="9"/>
      <c r="D336" s="114" t="s">
        <v>65</v>
      </c>
      <c r="E336" s="160">
        <v>2</v>
      </c>
      <c r="F336" s="191"/>
      <c r="G336" s="191"/>
      <c r="H336" s="191"/>
      <c r="I336" s="80">
        <v>14.98856</v>
      </c>
      <c r="J336" s="98" t="e">
        <f t="shared" si="5"/>
        <v>#N/A</v>
      </c>
      <c r="K336" s="104" t="e">
        <v>#N/A</v>
      </c>
      <c r="L336" s="106">
        <f>I336*0.1</f>
        <v>1.498856</v>
      </c>
      <c r="M336" s="106">
        <f>I336*0.2</f>
        <v>2.9977119999999999</v>
      </c>
      <c r="N336" s="106">
        <f>I336*0.2</f>
        <v>2.9977119999999999</v>
      </c>
      <c r="O336" s="106">
        <v>2.9977119999999999</v>
      </c>
      <c r="P336" s="106">
        <f>I336*0.12</f>
        <v>1.7986271999999999</v>
      </c>
      <c r="Q336" s="106">
        <f>I336*0.17</f>
        <v>2.5480552000000003</v>
      </c>
      <c r="R336" s="106">
        <f>I336*0.14</f>
        <v>2.0983984000000002</v>
      </c>
      <c r="S336" s="106">
        <f>I336*0.18</f>
        <v>2.6979408</v>
      </c>
      <c r="T336" s="106">
        <f>I336*0.14</f>
        <v>2.0983984000000002</v>
      </c>
      <c r="U336" s="106">
        <f>I336*0.15</f>
        <v>2.2482839999999999</v>
      </c>
      <c r="V336" s="106">
        <f>I336*0.08</f>
        <v>1.1990848000000001</v>
      </c>
      <c r="W336" s="142"/>
      <c r="X336" s="106">
        <f>I336*0.16</f>
        <v>2.3981696000000001</v>
      </c>
      <c r="Y336" s="106">
        <f>I336*0.1</f>
        <v>1.498856</v>
      </c>
      <c r="Z336" s="106">
        <f>I336*0.08</f>
        <v>1.1990848000000001</v>
      </c>
      <c r="AA336" s="106">
        <f>I336*0.11</f>
        <v>1.6487415999999999</v>
      </c>
      <c r="AB336" s="142"/>
      <c r="AC336" s="7">
        <f>I336*0.22</f>
        <v>3.2974831999999998</v>
      </c>
      <c r="AD336" s="7">
        <f>I336*0.3</f>
        <v>4.4965679999999999</v>
      </c>
      <c r="AE336" s="148" t="s">
        <v>93</v>
      </c>
      <c r="AF336" s="7">
        <f>I336*0.245</f>
        <v>3.6721971999999998</v>
      </c>
      <c r="AG336" s="7">
        <f>I336*0.2</f>
        <v>2.9977119999999999</v>
      </c>
      <c r="AH336" s="7">
        <f>I336*0.23</f>
        <v>3.4473688</v>
      </c>
      <c r="AI336" s="142"/>
      <c r="AJ336" s="7">
        <f>I336*0.2</f>
        <v>2.9977119999999999</v>
      </c>
      <c r="AK336" s="142">
        <v>12.369199999999999</v>
      </c>
      <c r="AL336" s="142">
        <v>13.0968</v>
      </c>
      <c r="AM336" s="142">
        <v>13.53336</v>
      </c>
      <c r="AN336" s="142">
        <f>I336*0.12</f>
        <v>1.7986271999999999</v>
      </c>
      <c r="AO336" s="142">
        <f>I336*0.6</f>
        <v>8.9931359999999998</v>
      </c>
      <c r="AP336" s="142">
        <f>I336*0.9</f>
        <v>13.489704</v>
      </c>
      <c r="AQ336" s="142">
        <f>I336*0.93</f>
        <v>13.939360800000001</v>
      </c>
      <c r="AR336" s="142">
        <f>I336*0.7</f>
        <v>10.491992</v>
      </c>
      <c r="AS336" s="142">
        <f>I336*0.35</f>
        <v>5.2459959999999999</v>
      </c>
      <c r="AT336" s="142">
        <v>0</v>
      </c>
      <c r="AU336" s="142">
        <f>I336*0.9</f>
        <v>13.489704</v>
      </c>
      <c r="AV336" s="142">
        <f>I336*0.18</f>
        <v>2.6979408</v>
      </c>
      <c r="AW336" s="142">
        <f>I336*0.34</f>
        <v>5.0961104000000006</v>
      </c>
      <c r="AX336" s="142">
        <f>I336*0.31</f>
        <v>4.6464536000000001</v>
      </c>
      <c r="AY336" s="142">
        <v>13.0968</v>
      </c>
      <c r="AZ336" s="142">
        <v>13.0968</v>
      </c>
      <c r="BB336" s="28">
        <v>1.1990848000000001</v>
      </c>
      <c r="BC336" s="28">
        <v>13.939360800000001</v>
      </c>
    </row>
    <row r="337" spans="1:55" hidden="1" outlineLevel="1" x14ac:dyDescent="0.2">
      <c r="A337" s="4"/>
      <c r="B337" s="37" t="s">
        <v>121</v>
      </c>
      <c r="C337" s="9"/>
      <c r="D337" s="114" t="s">
        <v>72</v>
      </c>
      <c r="E337" s="160">
        <v>1</v>
      </c>
      <c r="F337" s="191"/>
      <c r="G337" s="191"/>
      <c r="H337" s="191"/>
      <c r="I337" s="80">
        <v>14.98856</v>
      </c>
      <c r="J337" s="98" t="e">
        <f t="shared" si="5"/>
        <v>#N/A</v>
      </c>
      <c r="K337" s="104" t="e">
        <v>#N/A</v>
      </c>
      <c r="L337" s="106">
        <f>I337*0.1</f>
        <v>1.498856</v>
      </c>
      <c r="M337" s="106">
        <f>I337*0.2</f>
        <v>2.9977119999999999</v>
      </c>
      <c r="N337" s="106">
        <f>I337*0.2</f>
        <v>2.9977119999999999</v>
      </c>
      <c r="O337" s="106">
        <v>2.9977119999999999</v>
      </c>
      <c r="P337" s="106">
        <f>I337*0.12</f>
        <v>1.7986271999999999</v>
      </c>
      <c r="Q337" s="106">
        <f>I337*0.17</f>
        <v>2.5480552000000003</v>
      </c>
      <c r="R337" s="106">
        <f>I337*0.14</f>
        <v>2.0983984000000002</v>
      </c>
      <c r="S337" s="106">
        <f>I337*0.18</f>
        <v>2.6979408</v>
      </c>
      <c r="T337" s="106">
        <f>I337*0.14</f>
        <v>2.0983984000000002</v>
      </c>
      <c r="U337" s="106">
        <f>I337*0.15</f>
        <v>2.2482839999999999</v>
      </c>
      <c r="V337" s="106">
        <f>I337*0.08</f>
        <v>1.1990848000000001</v>
      </c>
      <c r="W337" s="142"/>
      <c r="X337" s="106">
        <f>I337*0.16</f>
        <v>2.3981696000000001</v>
      </c>
      <c r="Y337" s="106">
        <f>I337*0.1</f>
        <v>1.498856</v>
      </c>
      <c r="Z337" s="106">
        <f>I337*0.08</f>
        <v>1.1990848000000001</v>
      </c>
      <c r="AA337" s="106">
        <f>I337*0.11</f>
        <v>1.6487415999999999</v>
      </c>
      <c r="AB337" s="142"/>
      <c r="AC337" s="7">
        <f>I337*0.22</f>
        <v>3.2974831999999998</v>
      </c>
      <c r="AD337" s="7">
        <f>I337*0.3</f>
        <v>4.4965679999999999</v>
      </c>
      <c r="AE337" s="148" t="s">
        <v>93</v>
      </c>
      <c r="AF337" s="7">
        <f>I337*0.245</f>
        <v>3.6721971999999998</v>
      </c>
      <c r="AG337" s="7">
        <f>I337*0.2</f>
        <v>2.9977119999999999</v>
      </c>
      <c r="AH337" s="7">
        <f>I337*0.23</f>
        <v>3.4473688</v>
      </c>
      <c r="AI337" s="142"/>
      <c r="AJ337" s="7">
        <f>I337*0.2</f>
        <v>2.9977119999999999</v>
      </c>
      <c r="AK337" s="142">
        <v>12.369199999999999</v>
      </c>
      <c r="AL337" s="142">
        <v>13.0968</v>
      </c>
      <c r="AM337" s="142">
        <v>13.53336</v>
      </c>
      <c r="AN337" s="142">
        <f>I337*0.12</f>
        <v>1.7986271999999999</v>
      </c>
      <c r="AO337" s="142">
        <f>I337*0.6</f>
        <v>8.9931359999999998</v>
      </c>
      <c r="AP337" s="142">
        <f>I337*0.9</f>
        <v>13.489704</v>
      </c>
      <c r="AQ337" s="142">
        <f>I337*0.93</f>
        <v>13.939360800000001</v>
      </c>
      <c r="AR337" s="142">
        <f>I337*0.7</f>
        <v>10.491992</v>
      </c>
      <c r="AS337" s="142">
        <f>I337*0.35</f>
        <v>5.2459959999999999</v>
      </c>
      <c r="AT337" s="142">
        <v>0</v>
      </c>
      <c r="AU337" s="142">
        <f>I337*0.9</f>
        <v>13.489704</v>
      </c>
      <c r="AV337" s="142">
        <f>I337*0.18</f>
        <v>2.6979408</v>
      </c>
      <c r="AW337" s="142">
        <f>I337*0.34</f>
        <v>5.0961104000000006</v>
      </c>
      <c r="AX337" s="142">
        <f>I337*0.31</f>
        <v>4.6464536000000001</v>
      </c>
      <c r="AY337" s="142">
        <v>13.0968</v>
      </c>
      <c r="AZ337" s="142">
        <v>13.0968</v>
      </c>
      <c r="BB337" s="28">
        <v>1.1990848000000001</v>
      </c>
      <c r="BC337" s="28">
        <v>13.939360800000001</v>
      </c>
    </row>
    <row r="338" spans="1:55" hidden="1" outlineLevel="1" x14ac:dyDescent="0.2">
      <c r="A338" s="4"/>
      <c r="B338" s="37" t="s">
        <v>151</v>
      </c>
      <c r="C338" s="9"/>
      <c r="D338" s="114" t="s">
        <v>61</v>
      </c>
      <c r="E338" s="160">
        <v>2</v>
      </c>
      <c r="F338" s="191"/>
      <c r="G338" s="191"/>
      <c r="H338" s="191"/>
      <c r="I338" s="80">
        <v>8.5963799999999981</v>
      </c>
      <c r="J338" s="98" t="e">
        <f t="shared" si="5"/>
        <v>#N/A</v>
      </c>
      <c r="K338" s="104" t="e">
        <v>#N/A</v>
      </c>
      <c r="L338" s="106">
        <f>I338*0.1</f>
        <v>0.8596379999999999</v>
      </c>
      <c r="M338" s="106">
        <f>I338*0.2</f>
        <v>1.7192759999999998</v>
      </c>
      <c r="N338" s="106">
        <f>I338*0.2</f>
        <v>1.7192759999999998</v>
      </c>
      <c r="O338" s="106">
        <v>1.7192759999999998</v>
      </c>
      <c r="P338" s="106">
        <f>I338*0.12</f>
        <v>1.0315655999999997</v>
      </c>
      <c r="Q338" s="106">
        <f>I338*0.17</f>
        <v>1.4613845999999997</v>
      </c>
      <c r="R338" s="106">
        <f>I338*0.14</f>
        <v>1.2034931999999998</v>
      </c>
      <c r="S338" s="106">
        <f>I338*0.18</f>
        <v>1.5473483999999995</v>
      </c>
      <c r="T338" s="106">
        <f>I338*0.14</f>
        <v>1.2034931999999998</v>
      </c>
      <c r="U338" s="106">
        <f>I338*0.15</f>
        <v>1.2894569999999996</v>
      </c>
      <c r="V338" s="106">
        <f>I338*0.08</f>
        <v>0.68771039999999983</v>
      </c>
      <c r="W338" s="142"/>
      <c r="X338" s="106">
        <f>I338*0.16</f>
        <v>1.3754207999999997</v>
      </c>
      <c r="Y338" s="106">
        <f>I338*0.1</f>
        <v>0.8596379999999999</v>
      </c>
      <c r="Z338" s="106">
        <f>I338*0.08</f>
        <v>0.68771039999999983</v>
      </c>
      <c r="AA338" s="106">
        <f>I338*0.11</f>
        <v>0.94560179999999983</v>
      </c>
      <c r="AB338" s="142"/>
      <c r="AC338" s="7">
        <f>I338*0.22</f>
        <v>1.8912035999999997</v>
      </c>
      <c r="AD338" s="7">
        <f>I338*0.3</f>
        <v>2.5789139999999993</v>
      </c>
      <c r="AE338" s="148" t="s">
        <v>93</v>
      </c>
      <c r="AF338" s="7">
        <f>I338*0.245</f>
        <v>2.1061130999999995</v>
      </c>
      <c r="AG338" s="7">
        <f>I338*0.2</f>
        <v>1.7192759999999998</v>
      </c>
      <c r="AH338" s="7">
        <f>I338*0.23</f>
        <v>1.9771673999999997</v>
      </c>
      <c r="AI338" s="142"/>
      <c r="AJ338" s="7">
        <f>I338*0.2</f>
        <v>1.7192759999999998</v>
      </c>
      <c r="AK338" s="142">
        <v>7.0940999999999992</v>
      </c>
      <c r="AL338" s="142">
        <v>7.5113999999999992</v>
      </c>
      <c r="AM338" s="142">
        <v>7.7617799999999999</v>
      </c>
      <c r="AN338" s="142">
        <f>I338*0.12</f>
        <v>1.0315655999999997</v>
      </c>
      <c r="AO338" s="142">
        <f>I338*0.6</f>
        <v>5.1578279999999985</v>
      </c>
      <c r="AP338" s="142">
        <f>I338*0.9</f>
        <v>7.7367419999999987</v>
      </c>
      <c r="AQ338" s="142">
        <f>I338*0.93</f>
        <v>7.9946333999999988</v>
      </c>
      <c r="AR338" s="142">
        <f>I338*0.7</f>
        <v>6.017465999999998</v>
      </c>
      <c r="AS338" s="142">
        <f>I338*0.35</f>
        <v>3.008732999999999</v>
      </c>
      <c r="AT338" s="142">
        <v>0</v>
      </c>
      <c r="AU338" s="142">
        <f>I338*0.9</f>
        <v>7.7367419999999987</v>
      </c>
      <c r="AV338" s="142">
        <f>I338*0.18</f>
        <v>1.5473483999999995</v>
      </c>
      <c r="AW338" s="142">
        <f>I338*0.34</f>
        <v>2.9227691999999994</v>
      </c>
      <c r="AX338" s="142">
        <f>I338*0.31</f>
        <v>2.6648777999999993</v>
      </c>
      <c r="AY338" s="142">
        <v>7.5113999999999992</v>
      </c>
      <c r="AZ338" s="142">
        <v>7.5113999999999992</v>
      </c>
      <c r="BB338" s="28">
        <v>0.68771039999999983</v>
      </c>
      <c r="BC338" s="28">
        <v>7.9946333999999988</v>
      </c>
    </row>
    <row r="339" spans="1:55" hidden="1" outlineLevel="1" x14ac:dyDescent="0.2">
      <c r="A339" s="4"/>
      <c r="B339" s="37" t="s">
        <v>122</v>
      </c>
      <c r="C339" s="9"/>
      <c r="D339" s="114"/>
      <c r="E339" s="160">
        <v>1</v>
      </c>
      <c r="F339" s="191"/>
      <c r="G339" s="191"/>
      <c r="H339" s="191"/>
      <c r="I339" s="80">
        <v>10.580159999999999</v>
      </c>
      <c r="J339" s="98" t="e">
        <f t="shared" si="5"/>
        <v>#N/A</v>
      </c>
      <c r="K339" s="104" t="e">
        <v>#N/A</v>
      </c>
      <c r="L339" s="106">
        <f>I339*0.1</f>
        <v>1.0580160000000001</v>
      </c>
      <c r="M339" s="106">
        <f>I339*0.2</f>
        <v>2.1160320000000001</v>
      </c>
      <c r="N339" s="106">
        <f>I339*0.2</f>
        <v>2.1160320000000001</v>
      </c>
      <c r="O339" s="106">
        <v>2.1160320000000001</v>
      </c>
      <c r="P339" s="106">
        <f>I339*0.12</f>
        <v>1.2696191999999999</v>
      </c>
      <c r="Q339" s="106">
        <f>I339*0.17</f>
        <v>1.7986272000000001</v>
      </c>
      <c r="R339" s="106">
        <f>I339*0.14</f>
        <v>1.4812224000000001</v>
      </c>
      <c r="S339" s="106">
        <f>I339*0.18</f>
        <v>1.9044287999999998</v>
      </c>
      <c r="T339" s="106">
        <f>I339*0.14</f>
        <v>1.4812224000000001</v>
      </c>
      <c r="U339" s="106">
        <f>I339*0.15</f>
        <v>1.5870239999999998</v>
      </c>
      <c r="V339" s="106">
        <f>I339*0.08</f>
        <v>0.84641279999999997</v>
      </c>
      <c r="W339" s="142"/>
      <c r="X339" s="106">
        <f>I339*0.16</f>
        <v>1.6928255999999999</v>
      </c>
      <c r="Y339" s="106">
        <f>I339*0.1</f>
        <v>1.0580160000000001</v>
      </c>
      <c r="Z339" s="106">
        <f>I339*0.08</f>
        <v>0.84641279999999997</v>
      </c>
      <c r="AA339" s="106">
        <f>I339*0.11</f>
        <v>1.1638176</v>
      </c>
      <c r="AB339" s="142"/>
      <c r="AC339" s="7">
        <f>I339*0.22</f>
        <v>2.3276352</v>
      </c>
      <c r="AD339" s="7">
        <f>I339*0.3</f>
        <v>3.1740479999999995</v>
      </c>
      <c r="AE339" s="148" t="s">
        <v>93</v>
      </c>
      <c r="AF339" s="7">
        <f>I339*0.245</f>
        <v>2.5921391999999996</v>
      </c>
      <c r="AG339" s="7">
        <f>I339*0.2</f>
        <v>2.1160320000000001</v>
      </c>
      <c r="AH339" s="7">
        <f>I339*0.23</f>
        <v>2.4334368</v>
      </c>
      <c r="AI339" s="142"/>
      <c r="AJ339" s="7">
        <f>I339*0.2</f>
        <v>2.1160320000000001</v>
      </c>
      <c r="AK339" s="142">
        <v>8.7311999999999994</v>
      </c>
      <c r="AL339" s="142">
        <v>9.2447999999999997</v>
      </c>
      <c r="AM339" s="142">
        <v>9.5529600000000006</v>
      </c>
      <c r="AN339" s="142">
        <f>I339*0.12</f>
        <v>1.2696191999999999</v>
      </c>
      <c r="AO339" s="142">
        <f>I339*0.6</f>
        <v>6.3480959999999991</v>
      </c>
      <c r="AP339" s="142">
        <f>I339*0.9</f>
        <v>9.5221439999999991</v>
      </c>
      <c r="AQ339" s="142">
        <f>I339*0.93</f>
        <v>9.8395487999999993</v>
      </c>
      <c r="AR339" s="142">
        <f>I339*0.7</f>
        <v>7.4061119999999994</v>
      </c>
      <c r="AS339" s="142">
        <f>I339*0.35</f>
        <v>3.7030559999999997</v>
      </c>
      <c r="AT339" s="142">
        <v>0</v>
      </c>
      <c r="AU339" s="142">
        <f>I339*0.9</f>
        <v>9.5221439999999991</v>
      </c>
      <c r="AV339" s="142">
        <f>I339*0.18</f>
        <v>1.9044287999999998</v>
      </c>
      <c r="AW339" s="142">
        <f>I339*0.34</f>
        <v>3.5972544000000002</v>
      </c>
      <c r="AX339" s="142">
        <f>I339*0.31</f>
        <v>3.2798495999999999</v>
      </c>
      <c r="AY339" s="142">
        <v>9.2447999999999997</v>
      </c>
      <c r="AZ339" s="142">
        <v>9.2447999999999997</v>
      </c>
      <c r="BB339" s="28">
        <v>0.84641279999999997</v>
      </c>
      <c r="BC339" s="28">
        <v>9.8395487999999993</v>
      </c>
    </row>
    <row r="340" spans="1:55" hidden="1" outlineLevel="1" x14ac:dyDescent="0.2">
      <c r="A340" s="4"/>
      <c r="B340" s="37" t="s">
        <v>152</v>
      </c>
      <c r="C340" s="9"/>
      <c r="D340" s="114" t="s">
        <v>68</v>
      </c>
      <c r="E340" s="160">
        <v>4</v>
      </c>
      <c r="F340" s="191"/>
      <c r="G340" s="191"/>
      <c r="H340" s="191"/>
      <c r="I340" s="80">
        <v>2.4075000000000002</v>
      </c>
      <c r="J340" s="98" t="e">
        <f t="shared" si="5"/>
        <v>#N/A</v>
      </c>
      <c r="K340" s="104" t="e">
        <v>#N/A</v>
      </c>
      <c r="L340" s="106">
        <f>I340*0.1</f>
        <v>0.24075000000000002</v>
      </c>
      <c r="M340" s="106">
        <f>I340*0.2</f>
        <v>0.48150000000000004</v>
      </c>
      <c r="N340" s="106">
        <f>I340*0.2</f>
        <v>0.48150000000000004</v>
      </c>
      <c r="O340" s="106">
        <v>0.48150000000000004</v>
      </c>
      <c r="P340" s="106">
        <f>I340*0.12</f>
        <v>0.28889999999999999</v>
      </c>
      <c r="Q340" s="106">
        <f>I340*0.17</f>
        <v>0.40927500000000006</v>
      </c>
      <c r="R340" s="106">
        <f>I340*0.14</f>
        <v>0.33705000000000007</v>
      </c>
      <c r="S340" s="106">
        <f>I340*0.18</f>
        <v>0.43335000000000001</v>
      </c>
      <c r="T340" s="106">
        <f>I340*0.14</f>
        <v>0.33705000000000007</v>
      </c>
      <c r="U340" s="106">
        <f>I340*0.15</f>
        <v>0.36112500000000003</v>
      </c>
      <c r="V340" s="106">
        <f>I340*0.08</f>
        <v>0.19260000000000002</v>
      </c>
      <c r="W340" s="142"/>
      <c r="X340" s="106">
        <f>I340*0.16</f>
        <v>0.38520000000000004</v>
      </c>
      <c r="Y340" s="106">
        <f>I340*0.1</f>
        <v>0.24075000000000002</v>
      </c>
      <c r="Z340" s="106">
        <f>I340*0.08</f>
        <v>0.19260000000000002</v>
      </c>
      <c r="AA340" s="106">
        <f>I340*0.11</f>
        <v>0.26482500000000003</v>
      </c>
      <c r="AB340" s="142"/>
      <c r="AC340" s="7">
        <f>I340*0.22</f>
        <v>0.52965000000000007</v>
      </c>
      <c r="AD340" s="7">
        <f>I340*0.3</f>
        <v>0.72225000000000006</v>
      </c>
      <c r="AE340" s="148" t="s">
        <v>93</v>
      </c>
      <c r="AF340" s="7">
        <f>I340*0.245</f>
        <v>0.58983750000000001</v>
      </c>
      <c r="AG340" s="7">
        <f>I340*0.2</f>
        <v>0.48150000000000004</v>
      </c>
      <c r="AH340" s="7">
        <f>I340*0.23</f>
        <v>0.55372500000000002</v>
      </c>
      <c r="AI340" s="142"/>
      <c r="AJ340" s="7">
        <f>I340*0.2</f>
        <v>0.48150000000000004</v>
      </c>
      <c r="AK340" s="142">
        <v>7.094100000000001</v>
      </c>
      <c r="AL340" s="142">
        <v>7.5114000000000001</v>
      </c>
      <c r="AM340" s="142">
        <v>7.7617800000000008</v>
      </c>
      <c r="AN340" s="142">
        <f>I340*0.12</f>
        <v>0.28889999999999999</v>
      </c>
      <c r="AO340" s="142">
        <f>I340*0.6</f>
        <v>1.4445000000000001</v>
      </c>
      <c r="AP340" s="142">
        <f>I340*0.9</f>
        <v>2.1667500000000004</v>
      </c>
      <c r="AQ340" s="142">
        <f>I340*0.93</f>
        <v>2.2389750000000004</v>
      </c>
      <c r="AR340" s="142">
        <f>I340*0.7</f>
        <v>1.6852500000000001</v>
      </c>
      <c r="AS340" s="142">
        <f>I340*0.35</f>
        <v>0.84262500000000007</v>
      </c>
      <c r="AT340" s="142">
        <v>0</v>
      </c>
      <c r="AU340" s="142">
        <f>I340*0.9</f>
        <v>2.1667500000000004</v>
      </c>
      <c r="AV340" s="142">
        <f>I340*0.18</f>
        <v>0.43335000000000001</v>
      </c>
      <c r="AW340" s="142">
        <f>I340*0.34</f>
        <v>0.81855000000000011</v>
      </c>
      <c r="AX340" s="142">
        <f>I340*0.31</f>
        <v>0.74632500000000002</v>
      </c>
      <c r="AY340" s="142">
        <v>7.5114000000000001</v>
      </c>
      <c r="AZ340" s="142">
        <v>7.5114000000000001</v>
      </c>
      <c r="BB340" s="28">
        <v>0.19260000000000002</v>
      </c>
      <c r="BC340" s="28">
        <v>7.7617800000000008</v>
      </c>
    </row>
    <row r="341" spans="1:55" hidden="1" outlineLevel="1" x14ac:dyDescent="0.2">
      <c r="A341" s="4"/>
      <c r="B341" s="37" t="s">
        <v>158</v>
      </c>
      <c r="C341" s="9"/>
      <c r="D341" s="114"/>
      <c r="E341" s="160">
        <v>1</v>
      </c>
      <c r="F341" s="191"/>
      <c r="G341" s="191"/>
      <c r="H341" s="191"/>
      <c r="I341" s="80">
        <v>54.002899999999997</v>
      </c>
      <c r="J341" s="98" t="e">
        <f t="shared" si="5"/>
        <v>#N/A</v>
      </c>
      <c r="K341" s="104" t="e">
        <v>#N/A</v>
      </c>
      <c r="L341" s="106">
        <f>I341*0.1</f>
        <v>5.40029</v>
      </c>
      <c r="M341" s="106">
        <f>I341*0.2</f>
        <v>10.80058</v>
      </c>
      <c r="N341" s="106">
        <f>I341*0.2</f>
        <v>10.80058</v>
      </c>
      <c r="O341" s="106">
        <v>10.80058</v>
      </c>
      <c r="P341" s="106">
        <f>I341*0.12</f>
        <v>6.4803479999999993</v>
      </c>
      <c r="Q341" s="106">
        <f>I341*0.17</f>
        <v>9.1804930000000002</v>
      </c>
      <c r="R341" s="106">
        <f>I341*0.14</f>
        <v>7.5604060000000004</v>
      </c>
      <c r="S341" s="106">
        <f>I341*0.18</f>
        <v>9.720521999999999</v>
      </c>
      <c r="T341" s="106">
        <f>I341*0.14</f>
        <v>7.5604060000000004</v>
      </c>
      <c r="U341" s="106">
        <f>I341*0.15</f>
        <v>8.1004349999999992</v>
      </c>
      <c r="V341" s="106">
        <f>I341*0.08</f>
        <v>4.3202319999999999</v>
      </c>
      <c r="W341" s="142"/>
      <c r="X341" s="106">
        <f>I341*0.16</f>
        <v>8.6404639999999997</v>
      </c>
      <c r="Y341" s="106">
        <f>I341*0.1</f>
        <v>5.40029</v>
      </c>
      <c r="Z341" s="106">
        <f>I341*0.08</f>
        <v>4.3202319999999999</v>
      </c>
      <c r="AA341" s="106">
        <f>I341*0.11</f>
        <v>5.9403189999999997</v>
      </c>
      <c r="AB341" s="142"/>
      <c r="AC341" s="7">
        <f>I341*0.22</f>
        <v>11.880637999999999</v>
      </c>
      <c r="AD341" s="7">
        <f>I341*0.3</f>
        <v>16.200869999999998</v>
      </c>
      <c r="AE341" s="148" t="s">
        <v>93</v>
      </c>
      <c r="AF341" s="7">
        <f>I341*0.245</f>
        <v>13.230710499999999</v>
      </c>
      <c r="AG341" s="7">
        <f>I341*0.2</f>
        <v>10.80058</v>
      </c>
      <c r="AH341" s="7">
        <f>I341*0.23</f>
        <v>12.420667</v>
      </c>
      <c r="AI341" s="142"/>
      <c r="AJ341" s="7">
        <f>I341*0.2</f>
        <v>10.80058</v>
      </c>
      <c r="AK341" s="142">
        <v>44.565499999999993</v>
      </c>
      <c r="AL341" s="142">
        <v>47.186999999999998</v>
      </c>
      <c r="AM341" s="142">
        <v>48.759900000000002</v>
      </c>
      <c r="AN341" s="142">
        <f>I341*0.12</f>
        <v>6.4803479999999993</v>
      </c>
      <c r="AO341" s="142">
        <f>I341*0.6</f>
        <v>32.401739999999997</v>
      </c>
      <c r="AP341" s="142">
        <f>I341*0.9</f>
        <v>48.602609999999999</v>
      </c>
      <c r="AQ341" s="142">
        <f>I341*0.93</f>
        <v>50.222696999999997</v>
      </c>
      <c r="AR341" s="142">
        <f>I341*0.7</f>
        <v>37.802029999999995</v>
      </c>
      <c r="AS341" s="142">
        <f>I341*0.35</f>
        <v>18.901014999999997</v>
      </c>
      <c r="AT341" s="142">
        <v>0</v>
      </c>
      <c r="AU341" s="142">
        <f>I341*0.9</f>
        <v>48.602609999999999</v>
      </c>
      <c r="AV341" s="142">
        <f>I341*0.18</f>
        <v>9.720521999999999</v>
      </c>
      <c r="AW341" s="142">
        <f>I341*0.34</f>
        <v>18.360986</v>
      </c>
      <c r="AX341" s="142">
        <f>I341*0.31</f>
        <v>16.740898999999999</v>
      </c>
      <c r="AY341" s="142">
        <v>47.186999999999998</v>
      </c>
      <c r="AZ341" s="142">
        <v>47.186999999999998</v>
      </c>
      <c r="BB341" s="28">
        <v>4.3202319999999999</v>
      </c>
      <c r="BC341" s="28">
        <v>50.222696999999997</v>
      </c>
    </row>
    <row r="342" spans="1:55" hidden="1" outlineLevel="1" x14ac:dyDescent="0.2">
      <c r="A342" s="4"/>
      <c r="B342" s="37" t="s">
        <v>160</v>
      </c>
      <c r="C342" s="9"/>
      <c r="D342" s="114"/>
      <c r="E342" s="160">
        <v>1</v>
      </c>
      <c r="F342" s="191"/>
      <c r="G342" s="191"/>
      <c r="H342" s="191"/>
      <c r="I342" s="80">
        <v>7.7146999999999997</v>
      </c>
      <c r="J342" s="98" t="e">
        <f t="shared" si="5"/>
        <v>#N/A</v>
      </c>
      <c r="K342" s="104" t="e">
        <v>#N/A</v>
      </c>
      <c r="L342" s="106">
        <f>I342*0.1</f>
        <v>0.77146999999999999</v>
      </c>
      <c r="M342" s="106">
        <f>I342*0.2</f>
        <v>1.54294</v>
      </c>
      <c r="N342" s="106">
        <f>I342*0.2</f>
        <v>1.54294</v>
      </c>
      <c r="O342" s="106">
        <v>1.54294</v>
      </c>
      <c r="P342" s="106">
        <f>I342*0.12</f>
        <v>0.92576399999999992</v>
      </c>
      <c r="Q342" s="106">
        <f>I342*0.17</f>
        <v>1.311499</v>
      </c>
      <c r="R342" s="106">
        <f>I342*0.14</f>
        <v>1.080058</v>
      </c>
      <c r="S342" s="106">
        <f>I342*0.18</f>
        <v>1.3886459999999998</v>
      </c>
      <c r="T342" s="106">
        <f>I342*0.14</f>
        <v>1.080058</v>
      </c>
      <c r="U342" s="106">
        <f>I342*0.15</f>
        <v>1.1572049999999998</v>
      </c>
      <c r="V342" s="106">
        <f>I342*0.08</f>
        <v>0.61717599999999995</v>
      </c>
      <c r="W342" s="142"/>
      <c r="X342" s="106">
        <f>I342*0.16</f>
        <v>1.2343519999999999</v>
      </c>
      <c r="Y342" s="106">
        <f>I342*0.1</f>
        <v>0.77146999999999999</v>
      </c>
      <c r="Z342" s="106">
        <f>I342*0.08</f>
        <v>0.61717599999999995</v>
      </c>
      <c r="AA342" s="106">
        <f>I342*0.11</f>
        <v>0.84861699999999995</v>
      </c>
      <c r="AB342" s="142"/>
      <c r="AC342" s="7">
        <f>I342*0.22</f>
        <v>1.6972339999999999</v>
      </c>
      <c r="AD342" s="7">
        <f>I342*0.3</f>
        <v>2.3144099999999996</v>
      </c>
      <c r="AE342" s="148" t="s">
        <v>93</v>
      </c>
      <c r="AF342" s="7">
        <f>I342*0.245</f>
        <v>1.8901014999999999</v>
      </c>
      <c r="AG342" s="7">
        <f>I342*0.2</f>
        <v>1.54294</v>
      </c>
      <c r="AH342" s="7">
        <f>I342*0.23</f>
        <v>1.774381</v>
      </c>
      <c r="AI342" s="142"/>
      <c r="AJ342" s="7">
        <f>I342*0.2</f>
        <v>1.54294</v>
      </c>
      <c r="AK342" s="142">
        <v>6.3665000000000003</v>
      </c>
      <c r="AL342" s="142">
        <v>6.7409999999999997</v>
      </c>
      <c r="AM342" s="142">
        <v>6.9657</v>
      </c>
      <c r="AN342" s="142">
        <f>I342*0.12</f>
        <v>0.92576399999999992</v>
      </c>
      <c r="AO342" s="142">
        <f>I342*0.6</f>
        <v>4.6288199999999993</v>
      </c>
      <c r="AP342" s="142">
        <f>I342*0.9</f>
        <v>6.9432299999999998</v>
      </c>
      <c r="AQ342" s="142">
        <f>I342*0.93</f>
        <v>7.174671</v>
      </c>
      <c r="AR342" s="142">
        <f>I342*0.7</f>
        <v>5.4002899999999991</v>
      </c>
      <c r="AS342" s="142">
        <f>I342*0.35</f>
        <v>2.7001449999999996</v>
      </c>
      <c r="AT342" s="142">
        <v>0</v>
      </c>
      <c r="AU342" s="142">
        <f>I342*0.9</f>
        <v>6.9432299999999998</v>
      </c>
      <c r="AV342" s="142">
        <f>I342*0.18</f>
        <v>1.3886459999999998</v>
      </c>
      <c r="AW342" s="142">
        <f>I342*0.34</f>
        <v>2.6229979999999999</v>
      </c>
      <c r="AX342" s="142">
        <f>I342*0.31</f>
        <v>2.3915569999999997</v>
      </c>
      <c r="AY342" s="142">
        <v>6.7409999999999997</v>
      </c>
      <c r="AZ342" s="142">
        <v>6.7409999999999997</v>
      </c>
      <c r="BB342" s="28">
        <v>0.61717599999999995</v>
      </c>
      <c r="BC342" s="28">
        <v>7.174671</v>
      </c>
    </row>
    <row r="343" spans="1:55" hidden="1" outlineLevel="1" x14ac:dyDescent="0.2">
      <c r="A343" s="4"/>
      <c r="B343" s="37" t="s">
        <v>161</v>
      </c>
      <c r="C343" s="9"/>
      <c r="D343" s="116"/>
      <c r="E343" s="160">
        <v>1</v>
      </c>
      <c r="F343" s="193"/>
      <c r="G343" s="193"/>
      <c r="H343" s="193"/>
      <c r="I343" s="90">
        <v>4.9594499999999995</v>
      </c>
      <c r="J343" s="98" t="e">
        <f t="shared" si="5"/>
        <v>#N/A</v>
      </c>
      <c r="K343" s="104" t="e">
        <v>#N/A</v>
      </c>
      <c r="L343" s="106">
        <f>I343*0.1</f>
        <v>0.49594499999999997</v>
      </c>
      <c r="M343" s="106">
        <f>I343*0.2</f>
        <v>0.99188999999999994</v>
      </c>
      <c r="N343" s="106">
        <f>I343*0.2</f>
        <v>0.99188999999999994</v>
      </c>
      <c r="O343" s="106">
        <v>0.99188999999999994</v>
      </c>
      <c r="P343" s="106">
        <f>I343*0.12</f>
        <v>0.59513399999999994</v>
      </c>
      <c r="Q343" s="106">
        <f>I343*0.17</f>
        <v>0.84310649999999998</v>
      </c>
      <c r="R343" s="106">
        <f>I343*0.14</f>
        <v>0.69432300000000002</v>
      </c>
      <c r="S343" s="106">
        <f>I343*0.18</f>
        <v>0.89270099999999986</v>
      </c>
      <c r="T343" s="106">
        <f>I343*0.14</f>
        <v>0.69432300000000002</v>
      </c>
      <c r="U343" s="106">
        <f>I343*0.15</f>
        <v>0.7439174999999999</v>
      </c>
      <c r="V343" s="106">
        <f>I343*0.08</f>
        <v>0.39675599999999994</v>
      </c>
      <c r="W343" s="142"/>
      <c r="X343" s="106">
        <f>I343*0.16</f>
        <v>0.79351199999999988</v>
      </c>
      <c r="Y343" s="106">
        <f>I343*0.1</f>
        <v>0.49594499999999997</v>
      </c>
      <c r="Z343" s="106">
        <f>I343*0.08</f>
        <v>0.39675599999999994</v>
      </c>
      <c r="AA343" s="106">
        <f>I343*0.11</f>
        <v>0.54553949999999996</v>
      </c>
      <c r="AB343" s="142"/>
      <c r="AC343" s="7">
        <f>I343*0.22</f>
        <v>1.0910789999999999</v>
      </c>
      <c r="AD343" s="7">
        <f>I343*0.3</f>
        <v>1.4878349999999998</v>
      </c>
      <c r="AE343" s="148" t="s">
        <v>93</v>
      </c>
      <c r="AF343" s="7">
        <f>I343*0.245</f>
        <v>1.2150652499999999</v>
      </c>
      <c r="AG343" s="7">
        <f>I343*0.2</f>
        <v>0.99188999999999994</v>
      </c>
      <c r="AH343" s="7">
        <f>I343*0.23</f>
        <v>1.1406734999999999</v>
      </c>
      <c r="AI343" s="142"/>
      <c r="AJ343" s="7">
        <f>I343*0.2</f>
        <v>0.99188999999999994</v>
      </c>
      <c r="AK343" s="142">
        <v>4.0927499999999997</v>
      </c>
      <c r="AL343" s="142">
        <v>4.3334999999999999</v>
      </c>
      <c r="AM343" s="142">
        <v>4.4779499999999999</v>
      </c>
      <c r="AN343" s="142">
        <f>I343*0.12</f>
        <v>0.59513399999999994</v>
      </c>
      <c r="AO343" s="142">
        <f>I343*0.6</f>
        <v>2.9756699999999996</v>
      </c>
      <c r="AP343" s="142">
        <f>I343*0.9</f>
        <v>4.4635049999999996</v>
      </c>
      <c r="AQ343" s="142">
        <f>I343*0.93</f>
        <v>4.6122885</v>
      </c>
      <c r="AR343" s="142">
        <f>I343*0.7</f>
        <v>3.4716149999999995</v>
      </c>
      <c r="AS343" s="142">
        <f>I343*0.35</f>
        <v>1.7358074999999997</v>
      </c>
      <c r="AT343" s="142">
        <v>0</v>
      </c>
      <c r="AU343" s="142">
        <f>I343*0.9</f>
        <v>4.4635049999999996</v>
      </c>
      <c r="AV343" s="142">
        <f>I343*0.18</f>
        <v>0.89270099999999986</v>
      </c>
      <c r="AW343" s="142">
        <f>I343*0.34</f>
        <v>1.686213</v>
      </c>
      <c r="AX343" s="142">
        <f>I343*0.31</f>
        <v>1.5374294999999998</v>
      </c>
      <c r="AY343" s="142">
        <v>4.3334999999999999</v>
      </c>
      <c r="AZ343" s="142">
        <v>4.3334999999999999</v>
      </c>
      <c r="BB343" s="28">
        <v>0.39675599999999994</v>
      </c>
      <c r="BC343" s="28">
        <v>4.6122885</v>
      </c>
    </row>
    <row r="344" spans="1:55" hidden="1" outlineLevel="1" x14ac:dyDescent="0.2">
      <c r="A344" s="4"/>
      <c r="B344" s="37" t="s">
        <v>231</v>
      </c>
      <c r="C344" s="9"/>
      <c r="D344" s="116"/>
      <c r="E344" s="160">
        <v>1</v>
      </c>
      <c r="F344" s="193"/>
      <c r="G344" s="193"/>
      <c r="H344" s="193"/>
      <c r="I344" s="90">
        <v>44.910574999999994</v>
      </c>
      <c r="J344" s="98" t="e">
        <f t="shared" si="5"/>
        <v>#N/A</v>
      </c>
      <c r="K344" s="104" t="e">
        <v>#N/A</v>
      </c>
      <c r="L344" s="106">
        <f>I344*0.1</f>
        <v>4.4910574999999993</v>
      </c>
      <c r="M344" s="106">
        <f>I344*0.2</f>
        <v>8.9821149999999985</v>
      </c>
      <c r="N344" s="106">
        <f>I344*0.2</f>
        <v>8.9821149999999985</v>
      </c>
      <c r="O344" s="106">
        <v>8.9821149999999985</v>
      </c>
      <c r="P344" s="106">
        <f>I344*0.12</f>
        <v>5.3892689999999988</v>
      </c>
      <c r="Q344" s="106">
        <f>I344*0.17</f>
        <v>7.6347977499999997</v>
      </c>
      <c r="R344" s="106">
        <f>I344*0.14</f>
        <v>6.2874805</v>
      </c>
      <c r="S344" s="106">
        <f>I344*0.18</f>
        <v>8.0839034999999981</v>
      </c>
      <c r="T344" s="106">
        <f>I344*0.14</f>
        <v>6.2874805</v>
      </c>
      <c r="U344" s="106">
        <f>I344*0.15</f>
        <v>6.7365862499999993</v>
      </c>
      <c r="V344" s="106">
        <f>I344*0.08</f>
        <v>3.5928459999999998</v>
      </c>
      <c r="W344" s="142"/>
      <c r="X344" s="106">
        <f>I344*0.16</f>
        <v>7.1856919999999995</v>
      </c>
      <c r="Y344" s="106">
        <f>I344*0.1</f>
        <v>4.4910574999999993</v>
      </c>
      <c r="Z344" s="106">
        <f>I344*0.08</f>
        <v>3.5928459999999998</v>
      </c>
      <c r="AA344" s="106">
        <f>I344*0.11</f>
        <v>4.9401632499999995</v>
      </c>
      <c r="AB344" s="142"/>
      <c r="AC344" s="7">
        <f>I344*0.22</f>
        <v>9.8803264999999989</v>
      </c>
      <c r="AD344" s="7">
        <f>I344*0.3</f>
        <v>13.473172499999999</v>
      </c>
      <c r="AE344" s="148" t="s">
        <v>93</v>
      </c>
      <c r="AF344" s="7">
        <f>I344*0.245</f>
        <v>11.003090874999998</v>
      </c>
      <c r="AG344" s="7">
        <f>I344*0.2</f>
        <v>8.9821149999999985</v>
      </c>
      <c r="AH344" s="7">
        <f>I344*0.23</f>
        <v>10.32943225</v>
      </c>
      <c r="AI344" s="142"/>
      <c r="AJ344" s="7">
        <f>I344*0.2</f>
        <v>8.9821149999999985</v>
      </c>
      <c r="AK344" s="142">
        <v>37.062124999999995</v>
      </c>
      <c r="AL344" s="142">
        <v>39.242250000000006</v>
      </c>
      <c r="AM344" s="142">
        <v>40.550324999999994</v>
      </c>
      <c r="AN344" s="142">
        <f>I344*0.12</f>
        <v>5.3892689999999988</v>
      </c>
      <c r="AO344" s="142">
        <f>I344*0.6</f>
        <v>26.946344999999997</v>
      </c>
      <c r="AP344" s="142">
        <f>I344*0.9</f>
        <v>40.419517499999998</v>
      </c>
      <c r="AQ344" s="142">
        <f>I344*0.93</f>
        <v>41.766834749999994</v>
      </c>
      <c r="AR344" s="142">
        <f>I344*0.7</f>
        <v>31.437402499999994</v>
      </c>
      <c r="AS344" s="142">
        <f>I344*0.35</f>
        <v>15.718701249999997</v>
      </c>
      <c r="AT344" s="142">
        <v>0</v>
      </c>
      <c r="AU344" s="142">
        <f>I344*0.9</f>
        <v>40.419517499999998</v>
      </c>
      <c r="AV344" s="142">
        <f>I344*0.18</f>
        <v>8.0839034999999981</v>
      </c>
      <c r="AW344" s="142">
        <f>I344*0.34</f>
        <v>15.269595499999999</v>
      </c>
      <c r="AX344" s="142">
        <f>I344*0.31</f>
        <v>13.922278249999998</v>
      </c>
      <c r="AY344" s="142">
        <v>39.242250000000006</v>
      </c>
      <c r="AZ344" s="142">
        <v>39.242250000000006</v>
      </c>
      <c r="BB344" s="28">
        <v>3.5928459999999998</v>
      </c>
      <c r="BC344" s="28">
        <v>41.766834749999994</v>
      </c>
    </row>
    <row r="345" spans="1:55" hidden="1" outlineLevel="1" x14ac:dyDescent="0.2">
      <c r="A345" s="4"/>
      <c r="B345" s="37" t="s">
        <v>165</v>
      </c>
      <c r="C345" s="9"/>
      <c r="D345" s="116"/>
      <c r="E345" s="160">
        <v>1</v>
      </c>
      <c r="F345" s="193"/>
      <c r="G345" s="193"/>
      <c r="H345" s="193"/>
      <c r="I345" s="90">
        <v>17.909125</v>
      </c>
      <c r="J345" s="98" t="e">
        <f t="shared" si="5"/>
        <v>#N/A</v>
      </c>
      <c r="K345" s="104" t="e">
        <v>#N/A</v>
      </c>
      <c r="L345" s="106">
        <f>I345*0.1</f>
        <v>1.7909125000000001</v>
      </c>
      <c r="M345" s="106">
        <f>I345*0.2</f>
        <v>3.5818250000000003</v>
      </c>
      <c r="N345" s="106">
        <f>I345*0.2</f>
        <v>3.5818250000000003</v>
      </c>
      <c r="O345" s="106">
        <v>3.5818250000000003</v>
      </c>
      <c r="P345" s="106">
        <f>I345*0.12</f>
        <v>2.149095</v>
      </c>
      <c r="Q345" s="106">
        <f>I345*0.17</f>
        <v>3.04455125</v>
      </c>
      <c r="R345" s="106">
        <f>I345*0.14</f>
        <v>2.5072775000000003</v>
      </c>
      <c r="S345" s="106">
        <f>I345*0.18</f>
        <v>3.2236425</v>
      </c>
      <c r="T345" s="106">
        <f>I345*0.14</f>
        <v>2.5072775000000003</v>
      </c>
      <c r="U345" s="106">
        <f>I345*0.15</f>
        <v>2.6863687499999997</v>
      </c>
      <c r="V345" s="106">
        <f>I345*0.08</f>
        <v>1.4327300000000001</v>
      </c>
      <c r="W345" s="142"/>
      <c r="X345" s="106">
        <f>I345*0.16</f>
        <v>2.8654600000000001</v>
      </c>
      <c r="Y345" s="106">
        <f>I345*0.1</f>
        <v>1.7909125000000001</v>
      </c>
      <c r="Z345" s="106">
        <f>I345*0.08</f>
        <v>1.4327300000000001</v>
      </c>
      <c r="AA345" s="106">
        <f>I345*0.11</f>
        <v>1.9700037500000001</v>
      </c>
      <c r="AB345" s="142"/>
      <c r="AC345" s="7">
        <f>I345*0.22</f>
        <v>3.9400075000000001</v>
      </c>
      <c r="AD345" s="7">
        <f>I345*0.3</f>
        <v>5.3727374999999995</v>
      </c>
      <c r="AE345" s="148" t="s">
        <v>93</v>
      </c>
      <c r="AF345" s="7">
        <f>I345*0.245</f>
        <v>4.3877356249999995</v>
      </c>
      <c r="AG345" s="7">
        <f>I345*0.2</f>
        <v>3.5818250000000003</v>
      </c>
      <c r="AH345" s="7">
        <f>I345*0.23</f>
        <v>4.11909875</v>
      </c>
      <c r="AI345" s="142"/>
      <c r="AJ345" s="7">
        <f>I345*0.2</f>
        <v>3.5818250000000003</v>
      </c>
      <c r="AK345" s="142">
        <v>14.779374999999998</v>
      </c>
      <c r="AL345" s="142">
        <v>15.648749999999998</v>
      </c>
      <c r="AM345" s="142">
        <v>16.170375</v>
      </c>
      <c r="AN345" s="142">
        <f>I345*0.12</f>
        <v>2.149095</v>
      </c>
      <c r="AO345" s="142">
        <f>I345*0.6</f>
        <v>10.745474999999999</v>
      </c>
      <c r="AP345" s="142">
        <f>I345*0.9</f>
        <v>16.118212499999998</v>
      </c>
      <c r="AQ345" s="142">
        <f>I345*0.93</f>
        <v>16.655486249999999</v>
      </c>
      <c r="AR345" s="142">
        <f>I345*0.7</f>
        <v>12.536387499999998</v>
      </c>
      <c r="AS345" s="142">
        <f>I345*0.35</f>
        <v>6.2681937499999991</v>
      </c>
      <c r="AT345" s="142">
        <v>0</v>
      </c>
      <c r="AU345" s="142">
        <f>I345*0.9</f>
        <v>16.118212499999998</v>
      </c>
      <c r="AV345" s="142">
        <f>I345*0.18</f>
        <v>3.2236425</v>
      </c>
      <c r="AW345" s="142">
        <f>I345*0.34</f>
        <v>6.0891025000000001</v>
      </c>
      <c r="AX345" s="142">
        <f>I345*0.31</f>
        <v>5.5518287499999994</v>
      </c>
      <c r="AY345" s="142">
        <v>15.648749999999998</v>
      </c>
      <c r="AZ345" s="142">
        <v>15.648749999999998</v>
      </c>
      <c r="BB345" s="28">
        <v>1.4327300000000001</v>
      </c>
      <c r="BC345" s="28">
        <v>16.655486249999999</v>
      </c>
    </row>
    <row r="346" spans="1:55" hidden="1" outlineLevel="1" x14ac:dyDescent="0.2">
      <c r="A346" s="4"/>
      <c r="B346" s="37" t="s">
        <v>321</v>
      </c>
      <c r="C346" s="9"/>
      <c r="D346" s="116"/>
      <c r="E346" s="160">
        <v>1</v>
      </c>
      <c r="F346" s="193"/>
      <c r="G346" s="193"/>
      <c r="H346" s="193"/>
      <c r="I346" s="90">
        <v>0.82657499999999995</v>
      </c>
      <c r="J346" s="98" t="e">
        <f t="shared" si="5"/>
        <v>#N/A</v>
      </c>
      <c r="K346" s="104" t="e">
        <v>#N/A</v>
      </c>
      <c r="L346" s="106">
        <f>I346*0.1</f>
        <v>8.2657499999999995E-2</v>
      </c>
      <c r="M346" s="106">
        <f>I346*0.2</f>
        <v>0.16531499999999999</v>
      </c>
      <c r="N346" s="106">
        <f>I346*0.2</f>
        <v>0.16531499999999999</v>
      </c>
      <c r="O346" s="106">
        <v>0.16531499999999999</v>
      </c>
      <c r="P346" s="106">
        <f>I346*0.12</f>
        <v>9.9188999999999986E-2</v>
      </c>
      <c r="Q346" s="106">
        <f>I346*0.17</f>
        <v>0.14051775</v>
      </c>
      <c r="R346" s="106">
        <f>I346*0.14</f>
        <v>0.1157205</v>
      </c>
      <c r="S346" s="106">
        <f>I346*0.18</f>
        <v>0.14878349999999999</v>
      </c>
      <c r="T346" s="106">
        <f>I346*0.14</f>
        <v>0.1157205</v>
      </c>
      <c r="U346" s="106">
        <f>I346*0.15</f>
        <v>0.12398624999999999</v>
      </c>
      <c r="V346" s="106">
        <f>I346*0.08</f>
        <v>6.612599999999999E-2</v>
      </c>
      <c r="W346" s="142"/>
      <c r="X346" s="106">
        <f>I346*0.16</f>
        <v>0.13225199999999998</v>
      </c>
      <c r="Y346" s="106">
        <f>I346*0.1</f>
        <v>8.2657499999999995E-2</v>
      </c>
      <c r="Z346" s="106">
        <f>I346*0.08</f>
        <v>6.612599999999999E-2</v>
      </c>
      <c r="AA346" s="106">
        <f>I346*0.11</f>
        <v>9.0923249999999997E-2</v>
      </c>
      <c r="AB346" s="142"/>
      <c r="AC346" s="7">
        <f>I346*0.22</f>
        <v>0.18184649999999999</v>
      </c>
      <c r="AD346" s="7">
        <f>I346*0.3</f>
        <v>0.24797249999999998</v>
      </c>
      <c r="AE346" s="148" t="s">
        <v>93</v>
      </c>
      <c r="AF346" s="7">
        <f>I346*0.245</f>
        <v>0.20251087499999998</v>
      </c>
      <c r="AG346" s="7">
        <f>I346*0.2</f>
        <v>0.16531499999999999</v>
      </c>
      <c r="AH346" s="7">
        <f>I346*0.23</f>
        <v>0.19011224999999998</v>
      </c>
      <c r="AI346" s="142"/>
      <c r="AJ346" s="7">
        <f>I346*0.2</f>
        <v>0.16531499999999999</v>
      </c>
      <c r="AK346" s="142">
        <v>0.68212499999999998</v>
      </c>
      <c r="AL346" s="142">
        <v>0.72224999999999995</v>
      </c>
      <c r="AM346" s="142">
        <v>0.74632500000000002</v>
      </c>
      <c r="AN346" s="142">
        <f>I346*0.12</f>
        <v>9.9188999999999986E-2</v>
      </c>
      <c r="AO346" s="142">
        <f>I346*0.6</f>
        <v>0.49594499999999997</v>
      </c>
      <c r="AP346" s="142">
        <f>I346*0.9</f>
        <v>0.74391750000000001</v>
      </c>
      <c r="AQ346" s="142">
        <f>I346*0.93</f>
        <v>0.76871475</v>
      </c>
      <c r="AR346" s="142">
        <f>I346*0.7</f>
        <v>0.57860249999999991</v>
      </c>
      <c r="AS346" s="142">
        <f>I346*0.35</f>
        <v>0.28930124999999995</v>
      </c>
      <c r="AT346" s="142">
        <v>0</v>
      </c>
      <c r="AU346" s="142">
        <f>I346*0.9</f>
        <v>0.74391750000000001</v>
      </c>
      <c r="AV346" s="142">
        <f>I346*0.18</f>
        <v>0.14878349999999999</v>
      </c>
      <c r="AW346" s="142">
        <f>I346*0.34</f>
        <v>0.28103549999999999</v>
      </c>
      <c r="AX346" s="142">
        <f>I346*0.31</f>
        <v>0.25623825</v>
      </c>
      <c r="AY346" s="142">
        <v>0.72224999999999995</v>
      </c>
      <c r="AZ346" s="142">
        <v>0.72224999999999995</v>
      </c>
      <c r="BB346" s="28">
        <v>6.612599999999999E-2</v>
      </c>
      <c r="BC346" s="28">
        <v>0.76871475</v>
      </c>
    </row>
    <row r="347" spans="1:55" hidden="1" outlineLevel="1" x14ac:dyDescent="0.2">
      <c r="A347" s="4"/>
      <c r="B347" s="37" t="s">
        <v>172</v>
      </c>
      <c r="C347" s="9"/>
      <c r="D347" s="116"/>
      <c r="E347" s="160">
        <v>1</v>
      </c>
      <c r="F347" s="193"/>
      <c r="G347" s="193"/>
      <c r="H347" s="193"/>
      <c r="I347" s="90">
        <v>26.174875</v>
      </c>
      <c r="J347" s="98" t="e">
        <f t="shared" si="5"/>
        <v>#N/A</v>
      </c>
      <c r="K347" s="104" t="e">
        <v>#N/A</v>
      </c>
      <c r="L347" s="106">
        <f>I347*0.1</f>
        <v>2.6174875000000002</v>
      </c>
      <c r="M347" s="106">
        <f>I347*0.2</f>
        <v>5.2349750000000004</v>
      </c>
      <c r="N347" s="106">
        <f>I347*0.2</f>
        <v>5.2349750000000004</v>
      </c>
      <c r="O347" s="106">
        <v>5.2349750000000004</v>
      </c>
      <c r="P347" s="106">
        <f>I347*0.12</f>
        <v>3.1409849999999997</v>
      </c>
      <c r="Q347" s="106">
        <f>I347*0.17</f>
        <v>4.4497287500000002</v>
      </c>
      <c r="R347" s="106">
        <f>I347*0.14</f>
        <v>3.6644825000000005</v>
      </c>
      <c r="S347" s="106">
        <f>I347*0.18</f>
        <v>4.7114775</v>
      </c>
      <c r="T347" s="106">
        <f>I347*0.14</f>
        <v>3.6644825000000005</v>
      </c>
      <c r="U347" s="106">
        <f>I347*0.15</f>
        <v>3.9262312499999998</v>
      </c>
      <c r="V347" s="106">
        <f>I347*0.08</f>
        <v>2.0939900000000002</v>
      </c>
      <c r="W347" s="142"/>
      <c r="X347" s="106">
        <f>I347*0.16</f>
        <v>4.1879800000000005</v>
      </c>
      <c r="Y347" s="106">
        <f>I347*0.1</f>
        <v>2.6174875000000002</v>
      </c>
      <c r="Z347" s="106">
        <f>I347*0.08</f>
        <v>2.0939900000000002</v>
      </c>
      <c r="AA347" s="106">
        <f>I347*0.11</f>
        <v>2.8792362499999999</v>
      </c>
      <c r="AB347" s="142"/>
      <c r="AC347" s="7">
        <f>I347*0.22</f>
        <v>5.7584724999999999</v>
      </c>
      <c r="AD347" s="7">
        <f>I347*0.3</f>
        <v>7.8524624999999997</v>
      </c>
      <c r="AE347" s="148" t="s">
        <v>93</v>
      </c>
      <c r="AF347" s="7">
        <f>I347*0.245</f>
        <v>6.4128443749999997</v>
      </c>
      <c r="AG347" s="7">
        <f>I347*0.2</f>
        <v>5.2349750000000004</v>
      </c>
      <c r="AH347" s="7">
        <f>I347*0.23</f>
        <v>6.0202212500000005</v>
      </c>
      <c r="AI347" s="142"/>
      <c r="AJ347" s="7">
        <f>I347*0.2</f>
        <v>5.2349750000000004</v>
      </c>
      <c r="AK347" s="142">
        <v>21.600625000000001</v>
      </c>
      <c r="AL347" s="142">
        <v>22.87125</v>
      </c>
      <c r="AM347" s="142">
        <v>23.633625000000006</v>
      </c>
      <c r="AN347" s="142">
        <f>I347*0.12</f>
        <v>3.1409849999999997</v>
      </c>
      <c r="AO347" s="142">
        <f>I347*0.6</f>
        <v>15.704924999999999</v>
      </c>
      <c r="AP347" s="142">
        <f>I347*0.9</f>
        <v>23.557387500000001</v>
      </c>
      <c r="AQ347" s="142">
        <f>I347*0.93</f>
        <v>24.342633750000001</v>
      </c>
      <c r="AR347" s="142">
        <f>I347*0.7</f>
        <v>18.322412499999999</v>
      </c>
      <c r="AS347" s="142">
        <f>I347*0.35</f>
        <v>9.1612062499999993</v>
      </c>
      <c r="AT347" s="142">
        <v>0</v>
      </c>
      <c r="AU347" s="142">
        <f>I347*0.9</f>
        <v>23.557387500000001</v>
      </c>
      <c r="AV347" s="142">
        <f>I347*0.18</f>
        <v>4.7114775</v>
      </c>
      <c r="AW347" s="142">
        <f>I347*0.34</f>
        <v>8.8994575000000005</v>
      </c>
      <c r="AX347" s="142">
        <f>I347*0.31</f>
        <v>8.1142112500000003</v>
      </c>
      <c r="AY347" s="142">
        <v>22.87125</v>
      </c>
      <c r="AZ347" s="142">
        <v>22.87125</v>
      </c>
      <c r="BB347" s="28">
        <v>2.0939900000000002</v>
      </c>
      <c r="BC347" s="28">
        <v>24.342633750000001</v>
      </c>
    </row>
    <row r="348" spans="1:55" hidden="1" outlineLevel="1" x14ac:dyDescent="0.2">
      <c r="A348" s="4"/>
      <c r="B348" s="37" t="s">
        <v>173</v>
      </c>
      <c r="C348" s="9"/>
      <c r="D348" s="116"/>
      <c r="E348" s="160">
        <v>1</v>
      </c>
      <c r="F348" s="193"/>
      <c r="G348" s="193"/>
      <c r="H348" s="193"/>
      <c r="I348" s="90">
        <v>5.5105000000000004</v>
      </c>
      <c r="J348" s="98" t="e">
        <f t="shared" si="5"/>
        <v>#N/A</v>
      </c>
      <c r="K348" s="104" t="e">
        <v>#N/A</v>
      </c>
      <c r="L348" s="106">
        <f>I348*0.1</f>
        <v>0.55105000000000004</v>
      </c>
      <c r="M348" s="106">
        <f>I348*0.2</f>
        <v>1.1021000000000001</v>
      </c>
      <c r="N348" s="106">
        <f>I348*0.2</f>
        <v>1.1021000000000001</v>
      </c>
      <c r="O348" s="106">
        <v>1.1021000000000001</v>
      </c>
      <c r="P348" s="106">
        <f>I348*0.12</f>
        <v>0.66126000000000007</v>
      </c>
      <c r="Q348" s="106">
        <f>I348*0.17</f>
        <v>0.93678500000000009</v>
      </c>
      <c r="R348" s="106">
        <f>I348*0.14</f>
        <v>0.7714700000000001</v>
      </c>
      <c r="S348" s="106">
        <f>I348*0.18</f>
        <v>0.99189000000000005</v>
      </c>
      <c r="T348" s="106">
        <f>I348*0.14</f>
        <v>0.7714700000000001</v>
      </c>
      <c r="U348" s="106">
        <f>I348*0.15</f>
        <v>0.82657500000000006</v>
      </c>
      <c r="V348" s="106">
        <f>I348*0.08</f>
        <v>0.44084000000000007</v>
      </c>
      <c r="W348" s="142"/>
      <c r="X348" s="106">
        <f>I348*0.16</f>
        <v>0.88168000000000013</v>
      </c>
      <c r="Y348" s="106">
        <f>I348*0.1</f>
        <v>0.55105000000000004</v>
      </c>
      <c r="Z348" s="106">
        <f>I348*0.08</f>
        <v>0.44084000000000007</v>
      </c>
      <c r="AA348" s="106">
        <f>I348*0.11</f>
        <v>0.606155</v>
      </c>
      <c r="AB348" s="142"/>
      <c r="AC348" s="7">
        <f>I348*0.22</f>
        <v>1.21231</v>
      </c>
      <c r="AD348" s="7">
        <f>I348*0.3</f>
        <v>1.6531500000000001</v>
      </c>
      <c r="AE348" s="148" t="s">
        <v>93</v>
      </c>
      <c r="AF348" s="7">
        <f>I348*0.245</f>
        <v>1.3500725</v>
      </c>
      <c r="AG348" s="7">
        <f>I348*0.2</f>
        <v>1.1021000000000001</v>
      </c>
      <c r="AH348" s="7">
        <f>I348*0.23</f>
        <v>1.2674150000000002</v>
      </c>
      <c r="AI348" s="142"/>
      <c r="AJ348" s="7">
        <f>I348*0.2</f>
        <v>1.1021000000000001</v>
      </c>
      <c r="AK348" s="142">
        <v>4.5475000000000003</v>
      </c>
      <c r="AL348" s="142">
        <v>4.8150000000000004</v>
      </c>
      <c r="AM348" s="142">
        <v>4.9755000000000003</v>
      </c>
      <c r="AN348" s="142">
        <f>I348*0.12</f>
        <v>0.66126000000000007</v>
      </c>
      <c r="AO348" s="142">
        <f>I348*0.6</f>
        <v>3.3063000000000002</v>
      </c>
      <c r="AP348" s="142">
        <f>I348*0.9</f>
        <v>4.9594500000000004</v>
      </c>
      <c r="AQ348" s="142">
        <f>I348*0.93</f>
        <v>5.1247650000000009</v>
      </c>
      <c r="AR348" s="142">
        <f>I348*0.7</f>
        <v>3.8573499999999998</v>
      </c>
      <c r="AS348" s="142">
        <f>I348*0.35</f>
        <v>1.9286749999999999</v>
      </c>
      <c r="AT348" s="142">
        <v>0</v>
      </c>
      <c r="AU348" s="142">
        <f>I348*0.9</f>
        <v>4.9594500000000004</v>
      </c>
      <c r="AV348" s="142">
        <f>I348*0.18</f>
        <v>0.99189000000000005</v>
      </c>
      <c r="AW348" s="142">
        <f>I348*0.34</f>
        <v>1.8735700000000002</v>
      </c>
      <c r="AX348" s="142">
        <f>I348*0.31</f>
        <v>1.7082550000000001</v>
      </c>
      <c r="AY348" s="142">
        <v>4.8150000000000004</v>
      </c>
      <c r="AZ348" s="142">
        <v>4.8150000000000004</v>
      </c>
      <c r="BB348" s="28">
        <v>0.44084000000000007</v>
      </c>
      <c r="BC348" s="28">
        <v>5.1247650000000009</v>
      </c>
    </row>
    <row r="349" spans="1:55" hidden="1" outlineLevel="1" x14ac:dyDescent="0.2">
      <c r="A349" s="4"/>
      <c r="B349" s="37" t="s">
        <v>119</v>
      </c>
      <c r="C349" s="9"/>
      <c r="D349" s="116"/>
      <c r="E349" s="160">
        <v>1</v>
      </c>
      <c r="F349" s="193"/>
      <c r="G349" s="193"/>
      <c r="H349" s="193"/>
      <c r="I349" s="90">
        <v>18.460175000000003</v>
      </c>
      <c r="J349" s="98" t="e">
        <f t="shared" si="5"/>
        <v>#N/A</v>
      </c>
      <c r="K349" s="104" t="e">
        <v>#N/A</v>
      </c>
      <c r="L349" s="106">
        <f>I349*0.1</f>
        <v>1.8460175000000003</v>
      </c>
      <c r="M349" s="106">
        <f>I349*0.2</f>
        <v>3.6920350000000006</v>
      </c>
      <c r="N349" s="106">
        <f>I349*0.2</f>
        <v>3.6920350000000006</v>
      </c>
      <c r="O349" s="106">
        <v>3.6920350000000006</v>
      </c>
      <c r="P349" s="106">
        <f>I349*0.12</f>
        <v>2.2152210000000001</v>
      </c>
      <c r="Q349" s="106">
        <f>I349*0.17</f>
        <v>3.1382297500000007</v>
      </c>
      <c r="R349" s="106">
        <f>I349*0.14</f>
        <v>2.5844245000000008</v>
      </c>
      <c r="S349" s="106">
        <f>I349*0.18</f>
        <v>3.3228315000000004</v>
      </c>
      <c r="T349" s="106">
        <f>I349*0.14</f>
        <v>2.5844245000000008</v>
      </c>
      <c r="U349" s="106">
        <f>I349*0.15</f>
        <v>2.7690262500000005</v>
      </c>
      <c r="V349" s="106">
        <f>I349*0.08</f>
        <v>1.4768140000000003</v>
      </c>
      <c r="W349" s="142"/>
      <c r="X349" s="106">
        <f>I349*0.16</f>
        <v>2.9536280000000006</v>
      </c>
      <c r="Y349" s="106">
        <f>I349*0.1</f>
        <v>1.8460175000000003</v>
      </c>
      <c r="Z349" s="106">
        <f>I349*0.08</f>
        <v>1.4768140000000003</v>
      </c>
      <c r="AA349" s="106">
        <f>I349*0.11</f>
        <v>2.0306192500000004</v>
      </c>
      <c r="AB349" s="142"/>
      <c r="AC349" s="7">
        <f>I349*0.22</f>
        <v>4.0612385000000009</v>
      </c>
      <c r="AD349" s="7">
        <f>I349*0.3</f>
        <v>5.5380525000000009</v>
      </c>
      <c r="AE349" s="148" t="s">
        <v>93</v>
      </c>
      <c r="AF349" s="7">
        <f>I349*0.245</f>
        <v>4.5227428750000005</v>
      </c>
      <c r="AG349" s="7">
        <f>I349*0.2</f>
        <v>3.6920350000000006</v>
      </c>
      <c r="AH349" s="7">
        <f>I349*0.23</f>
        <v>4.2458402500000005</v>
      </c>
      <c r="AI349" s="142"/>
      <c r="AJ349" s="7">
        <f>I349*0.2</f>
        <v>3.6920350000000006</v>
      </c>
      <c r="AK349" s="142">
        <v>15.234125000000001</v>
      </c>
      <c r="AL349" s="142">
        <v>16.13025</v>
      </c>
      <c r="AM349" s="142">
        <v>16.667925</v>
      </c>
      <c r="AN349" s="142">
        <f>I349*0.12</f>
        <v>2.2152210000000001</v>
      </c>
      <c r="AO349" s="142">
        <f>I349*0.6</f>
        <v>11.076105000000002</v>
      </c>
      <c r="AP349" s="142">
        <f>I349*0.9</f>
        <v>16.614157500000005</v>
      </c>
      <c r="AQ349" s="142">
        <f>I349*0.93</f>
        <v>17.167962750000004</v>
      </c>
      <c r="AR349" s="142">
        <f>I349*0.7</f>
        <v>12.922122500000002</v>
      </c>
      <c r="AS349" s="142">
        <f>I349*0.35</f>
        <v>6.4610612500000011</v>
      </c>
      <c r="AT349" s="142">
        <v>0</v>
      </c>
      <c r="AU349" s="142">
        <f>I349*0.9</f>
        <v>16.614157500000005</v>
      </c>
      <c r="AV349" s="142">
        <f>I349*0.18</f>
        <v>3.3228315000000004</v>
      </c>
      <c r="AW349" s="142">
        <f>I349*0.34</f>
        <v>6.2764595000000014</v>
      </c>
      <c r="AX349" s="142">
        <f>I349*0.31</f>
        <v>5.7226542500000006</v>
      </c>
      <c r="AY349" s="142">
        <v>16.13025</v>
      </c>
      <c r="AZ349" s="142">
        <v>16.13025</v>
      </c>
      <c r="BB349" s="28">
        <v>1.4768140000000003</v>
      </c>
      <c r="BC349" s="28">
        <v>17.167962750000004</v>
      </c>
    </row>
    <row r="350" spans="1:55" hidden="1" outlineLevel="1" x14ac:dyDescent="0.2">
      <c r="A350" s="4"/>
      <c r="B350" s="37" t="s">
        <v>113</v>
      </c>
      <c r="C350" s="9"/>
      <c r="D350" s="116"/>
      <c r="E350" s="160">
        <v>1</v>
      </c>
      <c r="F350" s="193"/>
      <c r="G350" s="193"/>
      <c r="H350" s="193"/>
      <c r="I350" s="90">
        <v>7.4391749999999996</v>
      </c>
      <c r="J350" s="98" t="e">
        <f t="shared" si="5"/>
        <v>#N/A</v>
      </c>
      <c r="K350" s="104" t="e">
        <v>#N/A</v>
      </c>
      <c r="L350" s="106">
        <f>I350*0.1</f>
        <v>0.74391750000000001</v>
      </c>
      <c r="M350" s="106">
        <f>I350*0.2</f>
        <v>1.487835</v>
      </c>
      <c r="N350" s="106">
        <f>I350*0.2</f>
        <v>1.487835</v>
      </c>
      <c r="O350" s="106">
        <v>1.487835</v>
      </c>
      <c r="P350" s="106">
        <f>I350*0.12</f>
        <v>0.89270099999999997</v>
      </c>
      <c r="Q350" s="106">
        <f>I350*0.17</f>
        <v>1.2646597500000001</v>
      </c>
      <c r="R350" s="106">
        <f>I350*0.14</f>
        <v>1.0414845000000001</v>
      </c>
      <c r="S350" s="106">
        <f>I350*0.18</f>
        <v>1.3390514999999998</v>
      </c>
      <c r="T350" s="106">
        <f>I350*0.14</f>
        <v>1.0414845000000001</v>
      </c>
      <c r="U350" s="106">
        <f>I350*0.15</f>
        <v>1.1158762499999999</v>
      </c>
      <c r="V350" s="106">
        <f>I350*0.08</f>
        <v>0.59513399999999994</v>
      </c>
      <c r="W350" s="142"/>
      <c r="X350" s="106">
        <f>I350*0.16</f>
        <v>1.1902679999999999</v>
      </c>
      <c r="Y350" s="106">
        <f>I350*0.1</f>
        <v>0.74391750000000001</v>
      </c>
      <c r="Z350" s="106">
        <f>I350*0.08</f>
        <v>0.59513399999999994</v>
      </c>
      <c r="AA350" s="106">
        <f>I350*0.11</f>
        <v>0.81830924999999999</v>
      </c>
      <c r="AB350" s="142"/>
      <c r="AC350" s="7">
        <f>I350*0.22</f>
        <v>1.6366185</v>
      </c>
      <c r="AD350" s="7">
        <f>I350*0.3</f>
        <v>2.2317524999999998</v>
      </c>
      <c r="AE350" s="148" t="s">
        <v>93</v>
      </c>
      <c r="AF350" s="7">
        <f>I350*0.245</f>
        <v>1.8225978749999998</v>
      </c>
      <c r="AG350" s="7">
        <f>I350*0.2</f>
        <v>1.487835</v>
      </c>
      <c r="AH350" s="7">
        <f>I350*0.23</f>
        <v>1.71101025</v>
      </c>
      <c r="AI350" s="142"/>
      <c r="AJ350" s="7">
        <f>I350*0.2</f>
        <v>1.487835</v>
      </c>
      <c r="AK350" s="142">
        <v>6.1391249999999991</v>
      </c>
      <c r="AL350" s="142">
        <v>6.5002500000000003</v>
      </c>
      <c r="AM350" s="142">
        <v>6.7169250000000007</v>
      </c>
      <c r="AN350" s="142">
        <f>I350*0.12</f>
        <v>0.89270099999999997</v>
      </c>
      <c r="AO350" s="142">
        <f>I350*0.6</f>
        <v>4.4635049999999996</v>
      </c>
      <c r="AP350" s="142">
        <f>I350*0.9</f>
        <v>6.6952574999999994</v>
      </c>
      <c r="AQ350" s="142">
        <f>I350*0.93</f>
        <v>6.91843275</v>
      </c>
      <c r="AR350" s="142">
        <f>I350*0.7</f>
        <v>5.2074224999999998</v>
      </c>
      <c r="AS350" s="142">
        <f>I350*0.35</f>
        <v>2.6037112499999999</v>
      </c>
      <c r="AT350" s="142">
        <v>0</v>
      </c>
      <c r="AU350" s="142">
        <f>I350*0.9</f>
        <v>6.6952574999999994</v>
      </c>
      <c r="AV350" s="142">
        <f>I350*0.18</f>
        <v>1.3390514999999998</v>
      </c>
      <c r="AW350" s="142">
        <f>I350*0.34</f>
        <v>2.5293195000000002</v>
      </c>
      <c r="AX350" s="142">
        <f>I350*0.31</f>
        <v>2.30614425</v>
      </c>
      <c r="AY350" s="142">
        <v>6.5002500000000003</v>
      </c>
      <c r="AZ350" s="142">
        <v>6.5002500000000003</v>
      </c>
      <c r="BB350" s="28">
        <v>0.59513399999999994</v>
      </c>
      <c r="BC350" s="28">
        <v>6.91843275</v>
      </c>
    </row>
    <row r="351" spans="1:55" hidden="1" outlineLevel="1" x14ac:dyDescent="0.2">
      <c r="A351" s="4"/>
      <c r="B351" s="37" t="s">
        <v>211</v>
      </c>
      <c r="C351" s="9"/>
      <c r="D351" s="116"/>
      <c r="E351" s="160">
        <v>1</v>
      </c>
      <c r="F351" s="193"/>
      <c r="G351" s="193"/>
      <c r="H351" s="193"/>
      <c r="I351" s="90">
        <v>6.6125999999999996</v>
      </c>
      <c r="J351" s="98" t="e">
        <f t="shared" si="5"/>
        <v>#N/A</v>
      </c>
      <c r="K351" s="104" t="e">
        <v>#N/A</v>
      </c>
      <c r="L351" s="106">
        <f>I351*0.1</f>
        <v>0.66125999999999996</v>
      </c>
      <c r="M351" s="106">
        <f>I351*0.2</f>
        <v>1.3225199999999999</v>
      </c>
      <c r="N351" s="106">
        <f>I351*0.2</f>
        <v>1.3225199999999999</v>
      </c>
      <c r="O351" s="106">
        <v>1.3225199999999999</v>
      </c>
      <c r="P351" s="106">
        <f>I351*0.12</f>
        <v>0.79351199999999988</v>
      </c>
      <c r="Q351" s="106">
        <f>I351*0.17</f>
        <v>1.124142</v>
      </c>
      <c r="R351" s="106">
        <f>I351*0.14</f>
        <v>0.92576400000000003</v>
      </c>
      <c r="S351" s="106">
        <f>I351*0.18</f>
        <v>1.1902679999999999</v>
      </c>
      <c r="T351" s="106">
        <f>I351*0.14</f>
        <v>0.92576400000000003</v>
      </c>
      <c r="U351" s="106">
        <f>I351*0.15</f>
        <v>0.99188999999999994</v>
      </c>
      <c r="V351" s="106">
        <f>I351*0.08</f>
        <v>0.52900799999999992</v>
      </c>
      <c r="W351" s="142"/>
      <c r="X351" s="106">
        <f>I351*0.16</f>
        <v>1.0580159999999998</v>
      </c>
      <c r="Y351" s="106">
        <f>I351*0.1</f>
        <v>0.66125999999999996</v>
      </c>
      <c r="Z351" s="106">
        <f>I351*0.08</f>
        <v>0.52900799999999992</v>
      </c>
      <c r="AA351" s="106">
        <f>I351*0.11</f>
        <v>0.72738599999999998</v>
      </c>
      <c r="AB351" s="142"/>
      <c r="AC351" s="7">
        <f>I351*0.22</f>
        <v>1.454772</v>
      </c>
      <c r="AD351" s="7">
        <f>I351*0.3</f>
        <v>1.9837799999999999</v>
      </c>
      <c r="AE351" s="148" t="s">
        <v>93</v>
      </c>
      <c r="AF351" s="7">
        <f>I351*0.245</f>
        <v>1.6200869999999998</v>
      </c>
      <c r="AG351" s="7">
        <f>I351*0.2</f>
        <v>1.3225199999999999</v>
      </c>
      <c r="AH351" s="7">
        <f>I351*0.23</f>
        <v>1.5208979999999999</v>
      </c>
      <c r="AI351" s="142"/>
      <c r="AJ351" s="7">
        <f>I351*0.2</f>
        <v>1.3225199999999999</v>
      </c>
      <c r="AK351" s="142">
        <v>5.4569999999999999</v>
      </c>
      <c r="AL351" s="142">
        <v>5.7779999999999996</v>
      </c>
      <c r="AM351" s="142">
        <v>5.9706000000000001</v>
      </c>
      <c r="AN351" s="142">
        <f>I351*0.12</f>
        <v>0.79351199999999988</v>
      </c>
      <c r="AO351" s="142">
        <f>I351*0.6</f>
        <v>3.9675599999999998</v>
      </c>
      <c r="AP351" s="142">
        <f>I351*0.9</f>
        <v>5.9513400000000001</v>
      </c>
      <c r="AQ351" s="142">
        <f>I351*0.93</f>
        <v>6.149718</v>
      </c>
      <c r="AR351" s="142">
        <f>I351*0.7</f>
        <v>4.6288199999999993</v>
      </c>
      <c r="AS351" s="142">
        <f>I351*0.35</f>
        <v>2.3144099999999996</v>
      </c>
      <c r="AT351" s="142">
        <v>0</v>
      </c>
      <c r="AU351" s="142">
        <f>I351*0.9</f>
        <v>5.9513400000000001</v>
      </c>
      <c r="AV351" s="142">
        <f>I351*0.18</f>
        <v>1.1902679999999999</v>
      </c>
      <c r="AW351" s="142">
        <f>I351*0.34</f>
        <v>2.2482839999999999</v>
      </c>
      <c r="AX351" s="142">
        <f>I351*0.31</f>
        <v>2.049906</v>
      </c>
      <c r="AY351" s="142">
        <v>5.7779999999999996</v>
      </c>
      <c r="AZ351" s="142">
        <v>5.7779999999999996</v>
      </c>
      <c r="BB351" s="28">
        <v>0.52900799999999992</v>
      </c>
      <c r="BC351" s="28">
        <v>6.149718</v>
      </c>
    </row>
    <row r="352" spans="1:55" ht="13.5" collapsed="1" thickBot="1" x14ac:dyDescent="0.25">
      <c r="A352" s="17">
        <v>40471468</v>
      </c>
      <c r="B352" s="38" t="s">
        <v>530</v>
      </c>
      <c r="C352" s="39">
        <v>360</v>
      </c>
      <c r="D352" s="13">
        <v>58120</v>
      </c>
      <c r="E352" s="161" t="s">
        <v>5630</v>
      </c>
      <c r="F352" s="192"/>
      <c r="G352" s="192"/>
      <c r="H352" s="192"/>
      <c r="I352" s="58">
        <v>9759.2617809999974</v>
      </c>
      <c r="J352" s="98">
        <f t="shared" si="5"/>
        <v>359.161</v>
      </c>
      <c r="K352" s="100">
        <v>326.51</v>
      </c>
      <c r="L352" s="106">
        <f>I352*0.1</f>
        <v>975.92617809999979</v>
      </c>
      <c r="M352" s="106">
        <f>I352*0.2</f>
        <v>1951.8523561999996</v>
      </c>
      <c r="N352" s="106">
        <f>I352*0.2</f>
        <v>1951.8523561999996</v>
      </c>
      <c r="O352" s="106">
        <v>1951.8523561999996</v>
      </c>
      <c r="P352" s="106">
        <f>I352*0.12</f>
        <v>1171.1114137199997</v>
      </c>
      <c r="Q352" s="106">
        <f>I352*0.17</f>
        <v>1659.0745027699998</v>
      </c>
      <c r="R352" s="106">
        <f>I352*0.14</f>
        <v>1366.2966493399997</v>
      </c>
      <c r="S352" s="106">
        <f>I352*0.18</f>
        <v>1756.6671205799994</v>
      </c>
      <c r="T352" s="106">
        <f>I352*0.14</f>
        <v>1366.2966493399997</v>
      </c>
      <c r="U352" s="106">
        <f>I352*0.15</f>
        <v>1463.8892671499996</v>
      </c>
      <c r="V352" s="106">
        <f>I352*0.08</f>
        <v>780.74094247999983</v>
      </c>
      <c r="W352" s="139"/>
      <c r="X352" s="106">
        <f>I352*0.16</f>
        <v>1561.4818849599997</v>
      </c>
      <c r="Y352" s="106">
        <f>I352*0.1</f>
        <v>975.92617809999979</v>
      </c>
      <c r="Z352" s="106">
        <f>I352*0.08</f>
        <v>780.74094247999983</v>
      </c>
      <c r="AA352" s="106">
        <f>I352*0.11</f>
        <v>1073.5187959099997</v>
      </c>
      <c r="AB352" s="139"/>
      <c r="AC352" s="7">
        <f>I352*0.22</f>
        <v>2147.0375918199993</v>
      </c>
      <c r="AD352" s="7">
        <f>I352*0.3</f>
        <v>2927.7785342999991</v>
      </c>
      <c r="AE352" s="148" t="s">
        <v>93</v>
      </c>
      <c r="AF352" s="7">
        <f>I352*0.245</f>
        <v>2391.0191363449994</v>
      </c>
      <c r="AG352" s="7">
        <f>I352*0.2</f>
        <v>1951.8523561999996</v>
      </c>
      <c r="AH352" s="7">
        <f>I352*0.23</f>
        <v>2244.6302096299996</v>
      </c>
      <c r="AI352" s="139"/>
      <c r="AJ352" s="7">
        <f>I352*0.2</f>
        <v>1951.8523561999996</v>
      </c>
      <c r="AK352" s="139">
        <v>8980.1558888500003</v>
      </c>
      <c r="AL352" s="139">
        <v>9508.400352900002</v>
      </c>
      <c r="AM352" s="139">
        <v>9825.3470313300022</v>
      </c>
      <c r="AN352" s="139">
        <f>I352*0.12</f>
        <v>1171.1114137199997</v>
      </c>
      <c r="AO352" s="139">
        <f>I352*0.6</f>
        <v>5855.5570685999983</v>
      </c>
      <c r="AP352" s="139">
        <f>I352*0.9</f>
        <v>8783.3356028999988</v>
      </c>
      <c r="AQ352" s="139">
        <f>I352*0.93</f>
        <v>9076.1134563299984</v>
      </c>
      <c r="AR352" s="139">
        <f>I352*0.7</f>
        <v>6831.4832466999978</v>
      </c>
      <c r="AS352" s="139">
        <f>I352*0.35</f>
        <v>3415.7416233499989</v>
      </c>
      <c r="AT352" s="139">
        <v>3803.9229408553442</v>
      </c>
      <c r="AU352" s="139">
        <f>I352*0.9</f>
        <v>8783.3356028999988</v>
      </c>
      <c r="AV352" s="139">
        <f>I352*0.18</f>
        <v>1756.6671205799994</v>
      </c>
      <c r="AW352" s="139">
        <f>I352*0.34</f>
        <v>3318.1490055399995</v>
      </c>
      <c r="AX352" s="139">
        <f>I352*0.31</f>
        <v>3025.371152109999</v>
      </c>
      <c r="AY352" s="139">
        <v>9508.400352900002</v>
      </c>
      <c r="AZ352" s="139">
        <v>9508.400352900002</v>
      </c>
      <c r="BB352" s="28">
        <v>326.51</v>
      </c>
      <c r="BC352" s="28">
        <v>9825.3470313300022</v>
      </c>
    </row>
    <row r="353" spans="1:55" collapsed="1" x14ac:dyDescent="0.2">
      <c r="A353" s="19">
        <v>32111528</v>
      </c>
      <c r="B353" s="19" t="s">
        <v>346</v>
      </c>
      <c r="C353" s="3">
        <v>360</v>
      </c>
      <c r="D353" s="72">
        <v>49568</v>
      </c>
      <c r="E353" s="138"/>
      <c r="F353" s="194"/>
      <c r="G353" s="194"/>
      <c r="H353" s="194"/>
      <c r="I353" s="91">
        <v>3541.75</v>
      </c>
      <c r="J353" s="98">
        <f t="shared" si="5"/>
        <v>406.56000000000006</v>
      </c>
      <c r="K353" s="98">
        <v>369.6</v>
      </c>
      <c r="L353" s="106">
        <f>I353*0.1</f>
        <v>354.17500000000001</v>
      </c>
      <c r="M353" s="106">
        <f>I353*0.2</f>
        <v>708.35</v>
      </c>
      <c r="N353" s="106">
        <f>I353*0.2</f>
        <v>708.35</v>
      </c>
      <c r="O353" s="106">
        <v>708.35</v>
      </c>
      <c r="P353" s="106">
        <f>I353*0.12</f>
        <v>425.01</v>
      </c>
      <c r="Q353" s="106">
        <f>I353*0.17</f>
        <v>602.09750000000008</v>
      </c>
      <c r="R353" s="106">
        <f>I353*0.14</f>
        <v>495.84500000000003</v>
      </c>
      <c r="S353" s="106">
        <f>I353*0.18</f>
        <v>637.51499999999999</v>
      </c>
      <c r="T353" s="106">
        <f>I353*0.14</f>
        <v>495.84500000000003</v>
      </c>
      <c r="U353" s="106">
        <f>I353*0.15</f>
        <v>531.26249999999993</v>
      </c>
      <c r="V353" s="106">
        <f>I353*0.08</f>
        <v>283.34000000000003</v>
      </c>
      <c r="X353" s="106">
        <f>I353*0.16</f>
        <v>566.68000000000006</v>
      </c>
      <c r="Y353" s="106">
        <f>I353*0.1</f>
        <v>354.17500000000001</v>
      </c>
      <c r="Z353" s="106">
        <f>I353*0.08</f>
        <v>283.34000000000003</v>
      </c>
      <c r="AA353" s="106">
        <f>I353*0.11</f>
        <v>389.59250000000003</v>
      </c>
      <c r="AC353" s="7">
        <f>I353*0.22</f>
        <v>779.18500000000006</v>
      </c>
      <c r="AD353" s="7">
        <f>I353*0.3</f>
        <v>1062.5249999999999</v>
      </c>
      <c r="AE353" s="148" t="s">
        <v>93</v>
      </c>
      <c r="AF353" s="7">
        <f>I353*0.245</f>
        <v>867.72874999999999</v>
      </c>
      <c r="AG353" s="7">
        <f>I353*0.2</f>
        <v>708.35</v>
      </c>
      <c r="AH353" s="7">
        <f>I353*0.23</f>
        <v>814.60250000000008</v>
      </c>
      <c r="AJ353" s="7">
        <f>I353*0.2</f>
        <v>708.35</v>
      </c>
      <c r="AK353" s="138">
        <v>2810.3640776699026</v>
      </c>
      <c r="AL353" s="138">
        <v>2975.6796116504852</v>
      </c>
      <c r="AM353" s="138">
        <v>3074.8689320388353</v>
      </c>
      <c r="AN353" s="138">
        <f>I353*0.12</f>
        <v>425.01</v>
      </c>
      <c r="AO353" s="138">
        <f>I353*0.6</f>
        <v>2125.0499999999997</v>
      </c>
      <c r="AP353" s="138">
        <f>I353*0.9</f>
        <v>3187.5750000000003</v>
      </c>
      <c r="AQ353" s="138">
        <f>I353*0.93</f>
        <v>3293.8275000000003</v>
      </c>
      <c r="AR353" s="138">
        <f>I353*0.7</f>
        <v>2479.2249999999999</v>
      </c>
      <c r="AS353" s="138">
        <f>I353*0.35</f>
        <v>1239.6125</v>
      </c>
      <c r="AT353" s="138">
        <v>0</v>
      </c>
      <c r="AU353" s="138">
        <f>I353*0.9</f>
        <v>3187.5750000000003</v>
      </c>
      <c r="AV353" s="138">
        <f>I353*0.18</f>
        <v>637.51499999999999</v>
      </c>
      <c r="AW353" s="138">
        <f>I353*0.34</f>
        <v>1204.1950000000002</v>
      </c>
      <c r="AX353" s="138">
        <f>I353*0.31</f>
        <v>1097.9424999999999</v>
      </c>
      <c r="AY353" s="138">
        <v>2975.6796116504852</v>
      </c>
      <c r="AZ353" s="138">
        <v>2975.6796116504852</v>
      </c>
      <c r="BB353" s="28">
        <v>283.34000000000003</v>
      </c>
      <c r="BC353" s="28">
        <v>3293.8275000000003</v>
      </c>
    </row>
    <row r="354" spans="1:55" hidden="1" outlineLevel="1" x14ac:dyDescent="0.2">
      <c r="A354"/>
      <c r="B354" s="41" t="s">
        <v>663</v>
      </c>
      <c r="C354" s="32"/>
      <c r="D354" s="111" t="s">
        <v>109</v>
      </c>
      <c r="E354" s="159" t="s">
        <v>5629</v>
      </c>
      <c r="F354" s="188"/>
      <c r="G354" s="188"/>
      <c r="H354" s="188"/>
      <c r="I354" s="87"/>
      <c r="J354" s="98" t="e">
        <f t="shared" si="5"/>
        <v>#N/A</v>
      </c>
      <c r="K354" s="100" t="e">
        <v>#N/A</v>
      </c>
      <c r="L354" s="106">
        <f>I354*0.1</f>
        <v>0</v>
      </c>
      <c r="M354" s="106">
        <f>I354*0.2</f>
        <v>0</v>
      </c>
      <c r="N354" s="106">
        <f>I354*0.2</f>
        <v>0</v>
      </c>
      <c r="O354" s="106">
        <v>0</v>
      </c>
      <c r="P354" s="106">
        <f>I354*0.12</f>
        <v>0</v>
      </c>
      <c r="Q354" s="106">
        <f>I354*0.17</f>
        <v>0</v>
      </c>
      <c r="R354" s="106">
        <f>I354*0.14</f>
        <v>0</v>
      </c>
      <c r="S354" s="106">
        <f>I354*0.18</f>
        <v>0</v>
      </c>
      <c r="T354" s="106">
        <f>I354*0.14</f>
        <v>0</v>
      </c>
      <c r="U354" s="106">
        <f>I354*0.15</f>
        <v>0</v>
      </c>
      <c r="V354" s="106">
        <f>I354*0.08</f>
        <v>0</v>
      </c>
      <c r="W354" s="139"/>
      <c r="X354" s="106">
        <f>I354*0.16</f>
        <v>0</v>
      </c>
      <c r="Y354" s="106">
        <f>I354*0.1</f>
        <v>0</v>
      </c>
      <c r="Z354" s="106">
        <f>I354*0.08</f>
        <v>0</v>
      </c>
      <c r="AA354" s="106">
        <f>I354*0.11</f>
        <v>0</v>
      </c>
      <c r="AB354" s="139"/>
      <c r="AC354" s="7">
        <f>I354*0.22</f>
        <v>0</v>
      </c>
      <c r="AD354" s="7">
        <f>I354*0.3</f>
        <v>0</v>
      </c>
      <c r="AE354" s="148" t="s">
        <v>93</v>
      </c>
      <c r="AF354" s="7">
        <f>I354*0.245</f>
        <v>0</v>
      </c>
      <c r="AG354" s="7">
        <f>I354*0.2</f>
        <v>0</v>
      </c>
      <c r="AH354" s="7">
        <f>I354*0.23</f>
        <v>0</v>
      </c>
      <c r="AI354" s="139"/>
      <c r="AJ354" s="7">
        <f>I354*0.2</f>
        <v>0</v>
      </c>
      <c r="AK354" s="139"/>
      <c r="AL354" s="139"/>
      <c r="AM354" s="139"/>
      <c r="AN354" s="139">
        <f>I354*0.12</f>
        <v>0</v>
      </c>
      <c r="AO354" s="139">
        <f>I354*0.6</f>
        <v>0</v>
      </c>
      <c r="AP354" s="139">
        <f>I354*0.9</f>
        <v>0</v>
      </c>
      <c r="AQ354" s="139">
        <f>I354*0.93</f>
        <v>0</v>
      </c>
      <c r="AR354" s="139">
        <f>I354*0.7</f>
        <v>0</v>
      </c>
      <c r="AS354" s="139">
        <f>I354*0.35</f>
        <v>0</v>
      </c>
      <c r="AT354" s="139"/>
      <c r="AU354" s="139">
        <f>I354*0.9</f>
        <v>0</v>
      </c>
      <c r="AV354" s="139">
        <f>I354*0.18</f>
        <v>0</v>
      </c>
      <c r="AW354" s="139">
        <f>I354*0.34</f>
        <v>0</v>
      </c>
      <c r="AX354" s="139">
        <f>I354*0.31</f>
        <v>0</v>
      </c>
      <c r="AY354" s="139"/>
      <c r="AZ354" s="139"/>
      <c r="BB354" s="28">
        <v>0</v>
      </c>
      <c r="BC354" s="28">
        <v>0</v>
      </c>
    </row>
    <row r="355" spans="1:55" hidden="1" outlineLevel="1" x14ac:dyDescent="0.2">
      <c r="A355"/>
      <c r="B355" s="37" t="s">
        <v>471</v>
      </c>
      <c r="C355" s="9"/>
      <c r="D355" s="116">
        <v>20610</v>
      </c>
      <c r="E355" s="160">
        <v>1</v>
      </c>
      <c r="F355" s="193"/>
      <c r="G355" s="193"/>
      <c r="H355" s="193"/>
      <c r="I355" s="90">
        <v>543</v>
      </c>
      <c r="J355" s="98">
        <f t="shared" si="5"/>
        <v>55.06600000000001</v>
      </c>
      <c r="K355" s="104">
        <v>50.06</v>
      </c>
      <c r="L355" s="106">
        <f>I355*0.1</f>
        <v>54.300000000000004</v>
      </c>
      <c r="M355" s="106">
        <f>I355*0.2</f>
        <v>108.60000000000001</v>
      </c>
      <c r="N355" s="106">
        <f>I355*0.2</f>
        <v>108.60000000000001</v>
      </c>
      <c r="O355" s="106">
        <v>108.60000000000001</v>
      </c>
      <c r="P355" s="106">
        <f>I355*0.12</f>
        <v>65.16</v>
      </c>
      <c r="Q355" s="106">
        <f>I355*0.17</f>
        <v>92.31</v>
      </c>
      <c r="R355" s="106">
        <f>I355*0.14</f>
        <v>76.02000000000001</v>
      </c>
      <c r="S355" s="106">
        <f>I355*0.18</f>
        <v>97.74</v>
      </c>
      <c r="T355" s="106">
        <f>I355*0.14</f>
        <v>76.02000000000001</v>
      </c>
      <c r="U355" s="106">
        <f>I355*0.15</f>
        <v>81.45</v>
      </c>
      <c r="V355" s="106">
        <f>I355*0.08</f>
        <v>43.44</v>
      </c>
      <c r="W355" s="142"/>
      <c r="X355" s="106">
        <f>I355*0.16</f>
        <v>86.88</v>
      </c>
      <c r="Y355" s="106">
        <f>I355*0.1</f>
        <v>54.300000000000004</v>
      </c>
      <c r="Z355" s="106">
        <f>I355*0.08</f>
        <v>43.44</v>
      </c>
      <c r="AA355" s="106">
        <f>I355*0.11</f>
        <v>59.73</v>
      </c>
      <c r="AB355" s="142"/>
      <c r="AC355" s="7">
        <f>I355*0.22</f>
        <v>119.46</v>
      </c>
      <c r="AD355" s="7">
        <f>I355*0.3</f>
        <v>162.9</v>
      </c>
      <c r="AE355" s="148" t="s">
        <v>93</v>
      </c>
      <c r="AF355" s="7">
        <f>I355*0.245</f>
        <v>133.035</v>
      </c>
      <c r="AG355" s="7">
        <f>I355*0.2</f>
        <v>108.60000000000001</v>
      </c>
      <c r="AH355" s="7">
        <f>I355*0.23</f>
        <v>124.89</v>
      </c>
      <c r="AI355" s="142"/>
      <c r="AJ355" s="7">
        <f>I355*0.2</f>
        <v>108.60000000000001</v>
      </c>
      <c r="AK355" s="142">
        <v>522.12576000000001</v>
      </c>
      <c r="AL355" s="142">
        <v>552.83904000000007</v>
      </c>
      <c r="AM355" s="142">
        <v>571.26700800000003</v>
      </c>
      <c r="AN355" s="142">
        <f>I355*0.12</f>
        <v>65.16</v>
      </c>
      <c r="AO355" s="142">
        <f>I355*0.6</f>
        <v>325.8</v>
      </c>
      <c r="AP355" s="142">
        <f>I355*0.9</f>
        <v>488.7</v>
      </c>
      <c r="AQ355" s="142">
        <f>I355*0.93</f>
        <v>504.99</v>
      </c>
      <c r="AR355" s="142">
        <f>I355*0.7</f>
        <v>380.09999999999997</v>
      </c>
      <c r="AS355" s="142">
        <f>I355*0.35</f>
        <v>190.04999999999998</v>
      </c>
      <c r="AT355" s="142">
        <v>280.09389999999996</v>
      </c>
      <c r="AU355" s="142">
        <f>I355*0.9</f>
        <v>488.7</v>
      </c>
      <c r="AV355" s="142">
        <f>I355*0.18</f>
        <v>97.74</v>
      </c>
      <c r="AW355" s="142">
        <f>I355*0.34</f>
        <v>184.62</v>
      </c>
      <c r="AX355" s="142">
        <f>I355*0.31</f>
        <v>168.33</v>
      </c>
      <c r="AY355" s="142">
        <v>552.83904000000007</v>
      </c>
      <c r="AZ355" s="142">
        <v>552.83904000000007</v>
      </c>
      <c r="BB355" s="28">
        <v>43.44</v>
      </c>
      <c r="BC355" s="28">
        <v>571.26700800000003</v>
      </c>
    </row>
    <row r="356" spans="1:55" hidden="1" outlineLevel="1" x14ac:dyDescent="0.2">
      <c r="A356"/>
      <c r="B356" s="37" t="s">
        <v>476</v>
      </c>
      <c r="C356" s="9"/>
      <c r="D356" s="116">
        <v>77002</v>
      </c>
      <c r="E356" s="160">
        <v>1</v>
      </c>
      <c r="F356" s="193"/>
      <c r="G356" s="193"/>
      <c r="H356" s="193"/>
      <c r="I356" s="90">
        <v>907</v>
      </c>
      <c r="J356" s="98">
        <f t="shared" si="5"/>
        <v>179.83900000000003</v>
      </c>
      <c r="K356" s="104">
        <v>163.49</v>
      </c>
      <c r="L356" s="106">
        <f>I356*0.1</f>
        <v>90.7</v>
      </c>
      <c r="M356" s="106">
        <f>I356*0.2</f>
        <v>181.4</v>
      </c>
      <c r="N356" s="106">
        <f>I356*0.2</f>
        <v>181.4</v>
      </c>
      <c r="O356" s="106">
        <v>181.4</v>
      </c>
      <c r="P356" s="106">
        <f>I356*0.12</f>
        <v>108.83999999999999</v>
      </c>
      <c r="Q356" s="106">
        <f>I356*0.17</f>
        <v>154.19</v>
      </c>
      <c r="R356" s="106">
        <f>I356*0.14</f>
        <v>126.98000000000002</v>
      </c>
      <c r="S356" s="106">
        <f>I356*0.18</f>
        <v>163.26</v>
      </c>
      <c r="T356" s="106">
        <f>I356*0.14</f>
        <v>126.98000000000002</v>
      </c>
      <c r="U356" s="106">
        <f>I356*0.15</f>
        <v>136.04999999999998</v>
      </c>
      <c r="V356" s="106">
        <f>I356*0.08</f>
        <v>72.56</v>
      </c>
      <c r="W356" s="142"/>
      <c r="X356" s="106">
        <f>I356*0.16</f>
        <v>145.12</v>
      </c>
      <c r="Y356" s="106">
        <f>I356*0.1</f>
        <v>90.7</v>
      </c>
      <c r="Z356" s="106">
        <f>I356*0.08</f>
        <v>72.56</v>
      </c>
      <c r="AA356" s="106">
        <f>I356*0.11</f>
        <v>99.77</v>
      </c>
      <c r="AB356" s="142"/>
      <c r="AC356" s="7">
        <f>I356*0.22</f>
        <v>199.54</v>
      </c>
      <c r="AD356" s="7">
        <f>I356*0.3</f>
        <v>272.09999999999997</v>
      </c>
      <c r="AE356" s="148" t="s">
        <v>93</v>
      </c>
      <c r="AF356" s="7">
        <f>I356*0.245</f>
        <v>222.215</v>
      </c>
      <c r="AG356" s="7">
        <f>I356*0.2</f>
        <v>181.4</v>
      </c>
      <c r="AH356" s="7">
        <f>I356*0.23</f>
        <v>208.61</v>
      </c>
      <c r="AI356" s="142"/>
      <c r="AJ356" s="7">
        <f>I356*0.2</f>
        <v>181.4</v>
      </c>
      <c r="AK356" s="142">
        <v>671.52023000000008</v>
      </c>
      <c r="AL356" s="142">
        <v>711.02142000000015</v>
      </c>
      <c r="AM356" s="142">
        <v>734.7221340000001</v>
      </c>
      <c r="AN356" s="142">
        <f>I356*0.12</f>
        <v>108.83999999999999</v>
      </c>
      <c r="AO356" s="142">
        <f>I356*0.6</f>
        <v>544.19999999999993</v>
      </c>
      <c r="AP356" s="142">
        <f>I356*0.9</f>
        <v>816.30000000000007</v>
      </c>
      <c r="AQ356" s="142">
        <f>I356*0.93</f>
        <v>843.51</v>
      </c>
      <c r="AR356" s="142">
        <f>I356*0.7</f>
        <v>634.9</v>
      </c>
      <c r="AS356" s="142">
        <f>I356*0.35</f>
        <v>317.45</v>
      </c>
      <c r="AT356" s="142">
        <v>0</v>
      </c>
      <c r="AU356" s="142">
        <f>I356*0.9</f>
        <v>816.30000000000007</v>
      </c>
      <c r="AV356" s="142">
        <f>I356*0.18</f>
        <v>163.26</v>
      </c>
      <c r="AW356" s="142">
        <f>I356*0.34</f>
        <v>308.38</v>
      </c>
      <c r="AX356" s="142">
        <f>I356*0.31</f>
        <v>281.17</v>
      </c>
      <c r="AY356" s="142">
        <v>711.02142000000015</v>
      </c>
      <c r="AZ356" s="142">
        <v>711.02142000000015</v>
      </c>
      <c r="BB356" s="28">
        <v>72.56</v>
      </c>
      <c r="BC356" s="28">
        <v>843.51</v>
      </c>
    </row>
    <row r="357" spans="1:55" hidden="1" outlineLevel="1" x14ac:dyDescent="0.2">
      <c r="A357"/>
      <c r="B357" s="37" t="s">
        <v>475</v>
      </c>
      <c r="C357" s="9"/>
      <c r="D357" s="116"/>
      <c r="E357" s="160">
        <v>2</v>
      </c>
      <c r="F357" s="193"/>
      <c r="G357" s="193"/>
      <c r="H357" s="193"/>
      <c r="I357" s="90">
        <v>7.7146999999999997</v>
      </c>
      <c r="J357" s="98" t="e">
        <f t="shared" si="5"/>
        <v>#N/A</v>
      </c>
      <c r="K357" s="104" t="e">
        <v>#N/A</v>
      </c>
      <c r="L357" s="106">
        <f>I357*0.1</f>
        <v>0.77146999999999999</v>
      </c>
      <c r="M357" s="106">
        <f>I357*0.2</f>
        <v>1.54294</v>
      </c>
      <c r="N357" s="106">
        <f>I357*0.2</f>
        <v>1.54294</v>
      </c>
      <c r="O357" s="106">
        <v>1.54294</v>
      </c>
      <c r="P357" s="106">
        <f>I357*0.12</f>
        <v>0.92576399999999992</v>
      </c>
      <c r="Q357" s="106">
        <f>I357*0.17</f>
        <v>1.311499</v>
      </c>
      <c r="R357" s="106">
        <f>I357*0.14</f>
        <v>1.080058</v>
      </c>
      <c r="S357" s="106">
        <f>I357*0.18</f>
        <v>1.3886459999999998</v>
      </c>
      <c r="T357" s="106">
        <f>I357*0.14</f>
        <v>1.080058</v>
      </c>
      <c r="U357" s="106">
        <f>I357*0.15</f>
        <v>1.1572049999999998</v>
      </c>
      <c r="V357" s="106">
        <f>I357*0.08</f>
        <v>0.61717599999999995</v>
      </c>
      <c r="W357" s="142"/>
      <c r="X357" s="106">
        <f>I357*0.16</f>
        <v>1.2343519999999999</v>
      </c>
      <c r="Y357" s="106">
        <f>I357*0.1</f>
        <v>0.77146999999999999</v>
      </c>
      <c r="Z357" s="106">
        <f>I357*0.08</f>
        <v>0.61717599999999995</v>
      </c>
      <c r="AA357" s="106">
        <f>I357*0.11</f>
        <v>0.84861699999999995</v>
      </c>
      <c r="AB357" s="142"/>
      <c r="AC357" s="7">
        <f>I357*0.22</f>
        <v>1.6972339999999999</v>
      </c>
      <c r="AD357" s="7">
        <f>I357*0.3</f>
        <v>2.3144099999999996</v>
      </c>
      <c r="AE357" s="148" t="s">
        <v>93</v>
      </c>
      <c r="AF357" s="7">
        <f>I357*0.245</f>
        <v>1.8901014999999999</v>
      </c>
      <c r="AG357" s="7">
        <f>I357*0.2</f>
        <v>1.54294</v>
      </c>
      <c r="AH357" s="7">
        <f>I357*0.23</f>
        <v>1.774381</v>
      </c>
      <c r="AI357" s="142"/>
      <c r="AJ357" s="7">
        <f>I357*0.2</f>
        <v>1.54294</v>
      </c>
      <c r="AK357" s="142">
        <v>6.3665000000000003</v>
      </c>
      <c r="AL357" s="142">
        <v>6.7409999999999997</v>
      </c>
      <c r="AM357" s="142">
        <v>6.9657</v>
      </c>
      <c r="AN357" s="142">
        <f>I357*0.12</f>
        <v>0.92576399999999992</v>
      </c>
      <c r="AO357" s="142">
        <f>I357*0.6</f>
        <v>4.6288199999999993</v>
      </c>
      <c r="AP357" s="142">
        <f>I357*0.9</f>
        <v>6.9432299999999998</v>
      </c>
      <c r="AQ357" s="142">
        <f>I357*0.93</f>
        <v>7.174671</v>
      </c>
      <c r="AR357" s="142">
        <f>I357*0.7</f>
        <v>5.4002899999999991</v>
      </c>
      <c r="AS357" s="142">
        <f>I357*0.35</f>
        <v>2.7001449999999996</v>
      </c>
      <c r="AT357" s="142">
        <v>0</v>
      </c>
      <c r="AU357" s="142">
        <f>I357*0.9</f>
        <v>6.9432299999999998</v>
      </c>
      <c r="AV357" s="142">
        <f>I357*0.18</f>
        <v>1.3886459999999998</v>
      </c>
      <c r="AW357" s="142">
        <f>I357*0.34</f>
        <v>2.6229979999999999</v>
      </c>
      <c r="AX357" s="142">
        <f>I357*0.31</f>
        <v>2.3915569999999997</v>
      </c>
      <c r="AY357" s="142">
        <v>6.7409999999999997</v>
      </c>
      <c r="AZ357" s="142">
        <v>6.7409999999999997</v>
      </c>
      <c r="BB357" s="28">
        <v>0.61717599999999995</v>
      </c>
      <c r="BC357" s="28">
        <v>7.174671</v>
      </c>
    </row>
    <row r="358" spans="1:55" hidden="1" outlineLevel="1" x14ac:dyDescent="0.2">
      <c r="A358"/>
      <c r="B358" s="37" t="s">
        <v>470</v>
      </c>
      <c r="C358" s="9"/>
      <c r="D358" s="116"/>
      <c r="E358" s="160">
        <v>2</v>
      </c>
      <c r="F358" s="193"/>
      <c r="G358" s="193"/>
      <c r="H358" s="193"/>
      <c r="I358" s="90">
        <v>5.5105000000000004</v>
      </c>
      <c r="J358" s="98" t="e">
        <f t="shared" si="5"/>
        <v>#N/A</v>
      </c>
      <c r="K358" s="104" t="e">
        <v>#N/A</v>
      </c>
      <c r="L358" s="106">
        <f>I358*0.1</f>
        <v>0.55105000000000004</v>
      </c>
      <c r="M358" s="106">
        <f>I358*0.2</f>
        <v>1.1021000000000001</v>
      </c>
      <c r="N358" s="106">
        <f>I358*0.2</f>
        <v>1.1021000000000001</v>
      </c>
      <c r="O358" s="106">
        <v>1.1021000000000001</v>
      </c>
      <c r="P358" s="106">
        <f>I358*0.12</f>
        <v>0.66126000000000007</v>
      </c>
      <c r="Q358" s="106">
        <f>I358*0.17</f>
        <v>0.93678500000000009</v>
      </c>
      <c r="R358" s="106">
        <f>I358*0.14</f>
        <v>0.7714700000000001</v>
      </c>
      <c r="S358" s="106">
        <f>I358*0.18</f>
        <v>0.99189000000000005</v>
      </c>
      <c r="T358" s="106">
        <f>I358*0.14</f>
        <v>0.7714700000000001</v>
      </c>
      <c r="U358" s="106">
        <f>I358*0.15</f>
        <v>0.82657500000000006</v>
      </c>
      <c r="V358" s="106">
        <f>I358*0.08</f>
        <v>0.44084000000000007</v>
      </c>
      <c r="W358" s="142"/>
      <c r="X358" s="106">
        <f>I358*0.16</f>
        <v>0.88168000000000013</v>
      </c>
      <c r="Y358" s="106">
        <f>I358*0.1</f>
        <v>0.55105000000000004</v>
      </c>
      <c r="Z358" s="106">
        <f>I358*0.08</f>
        <v>0.44084000000000007</v>
      </c>
      <c r="AA358" s="106">
        <f>I358*0.11</f>
        <v>0.606155</v>
      </c>
      <c r="AB358" s="142"/>
      <c r="AC358" s="7">
        <f>I358*0.22</f>
        <v>1.21231</v>
      </c>
      <c r="AD358" s="7">
        <f>I358*0.3</f>
        <v>1.6531500000000001</v>
      </c>
      <c r="AE358" s="148" t="s">
        <v>93</v>
      </c>
      <c r="AF358" s="7">
        <f>I358*0.245</f>
        <v>1.3500725</v>
      </c>
      <c r="AG358" s="7">
        <f>I358*0.2</f>
        <v>1.1021000000000001</v>
      </c>
      <c r="AH358" s="7">
        <f>I358*0.23</f>
        <v>1.2674150000000002</v>
      </c>
      <c r="AI358" s="142"/>
      <c r="AJ358" s="7">
        <f>I358*0.2</f>
        <v>1.1021000000000001</v>
      </c>
      <c r="AK358" s="142">
        <v>4.5475000000000003</v>
      </c>
      <c r="AL358" s="142">
        <v>4.8150000000000004</v>
      </c>
      <c r="AM358" s="142">
        <v>4.9755000000000003</v>
      </c>
      <c r="AN358" s="142">
        <f>I358*0.12</f>
        <v>0.66126000000000007</v>
      </c>
      <c r="AO358" s="142">
        <f>I358*0.6</f>
        <v>3.3063000000000002</v>
      </c>
      <c r="AP358" s="142">
        <f>I358*0.9</f>
        <v>4.9594500000000004</v>
      </c>
      <c r="AQ358" s="142">
        <f>I358*0.93</f>
        <v>5.1247650000000009</v>
      </c>
      <c r="AR358" s="142">
        <f>I358*0.7</f>
        <v>3.8573499999999998</v>
      </c>
      <c r="AS358" s="142">
        <f>I358*0.35</f>
        <v>1.9286749999999999</v>
      </c>
      <c r="AT358" s="142">
        <v>0</v>
      </c>
      <c r="AU358" s="142">
        <f>I358*0.9</f>
        <v>4.9594500000000004</v>
      </c>
      <c r="AV358" s="142">
        <f>I358*0.18</f>
        <v>0.99189000000000005</v>
      </c>
      <c r="AW358" s="142">
        <f>I358*0.34</f>
        <v>1.8735700000000002</v>
      </c>
      <c r="AX358" s="142">
        <f>I358*0.31</f>
        <v>1.7082550000000001</v>
      </c>
      <c r="AY358" s="142">
        <v>4.8150000000000004</v>
      </c>
      <c r="AZ358" s="142">
        <v>4.8150000000000004</v>
      </c>
      <c r="BB358" s="28">
        <v>0.44084000000000007</v>
      </c>
      <c r="BC358" s="28">
        <v>5.1247650000000009</v>
      </c>
    </row>
    <row r="359" spans="1:55" hidden="1" outlineLevel="1" x14ac:dyDescent="0.2">
      <c r="A359"/>
      <c r="B359" s="37" t="s">
        <v>474</v>
      </c>
      <c r="C359" s="9"/>
      <c r="D359" s="114" t="s">
        <v>73</v>
      </c>
      <c r="E359" s="160">
        <v>4</v>
      </c>
      <c r="F359" s="191"/>
      <c r="G359" s="191"/>
      <c r="H359" s="191"/>
      <c r="I359" s="80">
        <v>16.972339999999999</v>
      </c>
      <c r="J359" s="98" t="e">
        <f t="shared" si="5"/>
        <v>#N/A</v>
      </c>
      <c r="K359" s="104" t="e">
        <v>#N/A</v>
      </c>
      <c r="L359" s="106">
        <f>I359*0.1</f>
        <v>1.6972339999999999</v>
      </c>
      <c r="M359" s="106">
        <f>I359*0.2</f>
        <v>3.3944679999999998</v>
      </c>
      <c r="N359" s="106">
        <f>I359*0.2</f>
        <v>3.3944679999999998</v>
      </c>
      <c r="O359" s="106">
        <v>3.3944679999999998</v>
      </c>
      <c r="P359" s="106">
        <f>I359*0.12</f>
        <v>2.0366807999999996</v>
      </c>
      <c r="Q359" s="106">
        <f>I359*0.17</f>
        <v>2.8852978</v>
      </c>
      <c r="R359" s="106">
        <f>I359*0.14</f>
        <v>2.3761276000000002</v>
      </c>
      <c r="S359" s="106">
        <f>I359*0.18</f>
        <v>3.0550211999999997</v>
      </c>
      <c r="T359" s="106">
        <f>I359*0.14</f>
        <v>2.3761276000000002</v>
      </c>
      <c r="U359" s="106">
        <f>I359*0.15</f>
        <v>2.5458509999999999</v>
      </c>
      <c r="V359" s="106">
        <f>I359*0.08</f>
        <v>1.3577872</v>
      </c>
      <c r="W359" s="142"/>
      <c r="X359" s="106">
        <f>I359*0.16</f>
        <v>2.7155743999999999</v>
      </c>
      <c r="Y359" s="106">
        <f>I359*0.1</f>
        <v>1.6972339999999999</v>
      </c>
      <c r="Z359" s="106">
        <f>I359*0.08</f>
        <v>1.3577872</v>
      </c>
      <c r="AA359" s="106">
        <f>I359*0.11</f>
        <v>1.8669574</v>
      </c>
      <c r="AB359" s="142"/>
      <c r="AC359" s="7">
        <f>I359*0.22</f>
        <v>3.7339148</v>
      </c>
      <c r="AD359" s="7">
        <f>I359*0.3</f>
        <v>5.0917019999999997</v>
      </c>
      <c r="AE359" s="148" t="s">
        <v>93</v>
      </c>
      <c r="AF359" s="7">
        <f>I359*0.245</f>
        <v>4.1582232999999995</v>
      </c>
      <c r="AG359" s="7">
        <f>I359*0.2</f>
        <v>3.3944679999999998</v>
      </c>
      <c r="AH359" s="7">
        <f>I359*0.23</f>
        <v>3.9036382000000001</v>
      </c>
      <c r="AI359" s="142"/>
      <c r="AJ359" s="7">
        <f>I359*0.2</f>
        <v>3.3944679999999998</v>
      </c>
      <c r="AK359" s="142">
        <v>14.0063</v>
      </c>
      <c r="AL359" s="142">
        <v>14.8302</v>
      </c>
      <c r="AM359" s="142">
        <v>15.324540000000001</v>
      </c>
      <c r="AN359" s="142">
        <f>I359*0.12</f>
        <v>2.0366807999999996</v>
      </c>
      <c r="AO359" s="142">
        <f>I359*0.6</f>
        <v>10.183403999999999</v>
      </c>
      <c r="AP359" s="142">
        <f>I359*0.9</f>
        <v>15.275105999999999</v>
      </c>
      <c r="AQ359" s="142">
        <f>I359*0.93</f>
        <v>15.784276200000001</v>
      </c>
      <c r="AR359" s="142">
        <f>I359*0.7</f>
        <v>11.880637999999999</v>
      </c>
      <c r="AS359" s="142">
        <f>I359*0.35</f>
        <v>5.9403189999999997</v>
      </c>
      <c r="AT359" s="142">
        <v>0</v>
      </c>
      <c r="AU359" s="142">
        <f>I359*0.9</f>
        <v>15.275105999999999</v>
      </c>
      <c r="AV359" s="142">
        <f>I359*0.18</f>
        <v>3.0550211999999997</v>
      </c>
      <c r="AW359" s="142">
        <f>I359*0.34</f>
        <v>5.7705956</v>
      </c>
      <c r="AX359" s="142">
        <f>I359*0.31</f>
        <v>5.2614253999999994</v>
      </c>
      <c r="AY359" s="142">
        <v>14.8302</v>
      </c>
      <c r="AZ359" s="142">
        <v>14.8302</v>
      </c>
      <c r="BB359" s="28">
        <v>1.3577872</v>
      </c>
      <c r="BC359" s="28">
        <v>15.784276200000001</v>
      </c>
    </row>
    <row r="360" spans="1:55" hidden="1" outlineLevel="1" x14ac:dyDescent="0.2">
      <c r="A360"/>
      <c r="B360" s="37" t="s">
        <v>108</v>
      </c>
      <c r="C360" s="9"/>
      <c r="D360" s="114"/>
      <c r="E360" s="160">
        <v>1</v>
      </c>
      <c r="F360" s="191"/>
      <c r="G360" s="191"/>
      <c r="H360" s="191"/>
      <c r="I360" s="80">
        <v>8.5963799999999981</v>
      </c>
      <c r="J360" s="98" t="e">
        <f t="shared" si="5"/>
        <v>#N/A</v>
      </c>
      <c r="K360" s="104" t="e">
        <v>#N/A</v>
      </c>
      <c r="L360" s="106">
        <f>I360*0.1</f>
        <v>0.8596379999999999</v>
      </c>
      <c r="M360" s="106">
        <f>I360*0.2</f>
        <v>1.7192759999999998</v>
      </c>
      <c r="N360" s="106">
        <f>I360*0.2</f>
        <v>1.7192759999999998</v>
      </c>
      <c r="O360" s="106">
        <v>1.7192759999999998</v>
      </c>
      <c r="P360" s="106">
        <f>I360*0.12</f>
        <v>1.0315655999999997</v>
      </c>
      <c r="Q360" s="106">
        <f>I360*0.17</f>
        <v>1.4613845999999997</v>
      </c>
      <c r="R360" s="106">
        <f>I360*0.14</f>
        <v>1.2034931999999998</v>
      </c>
      <c r="S360" s="106">
        <f>I360*0.18</f>
        <v>1.5473483999999995</v>
      </c>
      <c r="T360" s="106">
        <f>I360*0.14</f>
        <v>1.2034931999999998</v>
      </c>
      <c r="U360" s="106">
        <f>I360*0.15</f>
        <v>1.2894569999999996</v>
      </c>
      <c r="V360" s="106">
        <f>I360*0.08</f>
        <v>0.68771039999999983</v>
      </c>
      <c r="W360" s="142"/>
      <c r="X360" s="106">
        <f>I360*0.16</f>
        <v>1.3754207999999997</v>
      </c>
      <c r="Y360" s="106">
        <f>I360*0.1</f>
        <v>0.8596379999999999</v>
      </c>
      <c r="Z360" s="106">
        <f>I360*0.08</f>
        <v>0.68771039999999983</v>
      </c>
      <c r="AA360" s="106">
        <f>I360*0.11</f>
        <v>0.94560179999999983</v>
      </c>
      <c r="AB360" s="142"/>
      <c r="AC360" s="7">
        <f>I360*0.22</f>
        <v>1.8912035999999997</v>
      </c>
      <c r="AD360" s="7">
        <f>I360*0.3</f>
        <v>2.5789139999999993</v>
      </c>
      <c r="AE360" s="148" t="s">
        <v>93</v>
      </c>
      <c r="AF360" s="7">
        <f>I360*0.245</f>
        <v>2.1061130999999995</v>
      </c>
      <c r="AG360" s="7">
        <f>I360*0.2</f>
        <v>1.7192759999999998</v>
      </c>
      <c r="AH360" s="7">
        <f>I360*0.23</f>
        <v>1.9771673999999997</v>
      </c>
      <c r="AI360" s="142"/>
      <c r="AJ360" s="7">
        <f>I360*0.2</f>
        <v>1.7192759999999998</v>
      </c>
      <c r="AK360" s="142">
        <v>7.0940999999999992</v>
      </c>
      <c r="AL360" s="142">
        <v>7.5113999999999992</v>
      </c>
      <c r="AM360" s="142">
        <v>7.7617799999999999</v>
      </c>
      <c r="AN360" s="142">
        <f>I360*0.12</f>
        <v>1.0315655999999997</v>
      </c>
      <c r="AO360" s="142">
        <f>I360*0.6</f>
        <v>5.1578279999999985</v>
      </c>
      <c r="AP360" s="142">
        <f>I360*0.9</f>
        <v>7.7367419999999987</v>
      </c>
      <c r="AQ360" s="142">
        <f>I360*0.93</f>
        <v>7.9946333999999988</v>
      </c>
      <c r="AR360" s="142">
        <f>I360*0.7</f>
        <v>6.017465999999998</v>
      </c>
      <c r="AS360" s="142">
        <f>I360*0.35</f>
        <v>3.008732999999999</v>
      </c>
      <c r="AT360" s="142">
        <v>0</v>
      </c>
      <c r="AU360" s="142">
        <f>I360*0.9</f>
        <v>7.7367419999999987</v>
      </c>
      <c r="AV360" s="142">
        <f>I360*0.18</f>
        <v>1.5473483999999995</v>
      </c>
      <c r="AW360" s="142">
        <f>I360*0.34</f>
        <v>2.9227691999999994</v>
      </c>
      <c r="AX360" s="142">
        <f>I360*0.31</f>
        <v>2.6648777999999993</v>
      </c>
      <c r="AY360" s="142">
        <v>7.5113999999999992</v>
      </c>
      <c r="AZ360" s="142">
        <v>7.5113999999999992</v>
      </c>
      <c r="BB360" s="28">
        <v>0.68771039999999983</v>
      </c>
      <c r="BC360" s="28">
        <v>7.9946333999999988</v>
      </c>
    </row>
    <row r="361" spans="1:55" hidden="1" outlineLevel="1" x14ac:dyDescent="0.2">
      <c r="A361"/>
      <c r="B361" s="37" t="s">
        <v>473</v>
      </c>
      <c r="C361" s="9"/>
      <c r="D361" s="114" t="s">
        <v>71</v>
      </c>
      <c r="E361" s="160">
        <v>25</v>
      </c>
      <c r="F361" s="191"/>
      <c r="G361" s="191"/>
      <c r="H361" s="191"/>
      <c r="I361" s="80">
        <v>8.5963799999999981</v>
      </c>
      <c r="J361" s="98" t="e">
        <f t="shared" si="5"/>
        <v>#N/A</v>
      </c>
      <c r="K361" s="104" t="e">
        <v>#N/A</v>
      </c>
      <c r="L361" s="106">
        <f>I361*0.1</f>
        <v>0.8596379999999999</v>
      </c>
      <c r="M361" s="106">
        <f>I361*0.2</f>
        <v>1.7192759999999998</v>
      </c>
      <c r="N361" s="106">
        <f>I361*0.2</f>
        <v>1.7192759999999998</v>
      </c>
      <c r="O361" s="106">
        <v>1.7192759999999998</v>
      </c>
      <c r="P361" s="106">
        <f>I361*0.12</f>
        <v>1.0315655999999997</v>
      </c>
      <c r="Q361" s="106">
        <f>I361*0.17</f>
        <v>1.4613845999999997</v>
      </c>
      <c r="R361" s="106">
        <f>I361*0.14</f>
        <v>1.2034931999999998</v>
      </c>
      <c r="S361" s="106">
        <f>I361*0.18</f>
        <v>1.5473483999999995</v>
      </c>
      <c r="T361" s="106">
        <f>I361*0.14</f>
        <v>1.2034931999999998</v>
      </c>
      <c r="U361" s="106">
        <f>I361*0.15</f>
        <v>1.2894569999999996</v>
      </c>
      <c r="V361" s="106">
        <f>I361*0.08</f>
        <v>0.68771039999999983</v>
      </c>
      <c r="W361" s="142"/>
      <c r="X361" s="106">
        <f>I361*0.16</f>
        <v>1.3754207999999997</v>
      </c>
      <c r="Y361" s="106">
        <f>I361*0.1</f>
        <v>0.8596379999999999</v>
      </c>
      <c r="Z361" s="106">
        <f>I361*0.08</f>
        <v>0.68771039999999983</v>
      </c>
      <c r="AA361" s="106">
        <f>I361*0.11</f>
        <v>0.94560179999999983</v>
      </c>
      <c r="AB361" s="142"/>
      <c r="AC361" s="7">
        <f>I361*0.22</f>
        <v>1.8912035999999997</v>
      </c>
      <c r="AD361" s="7">
        <f>I361*0.3</f>
        <v>2.5789139999999993</v>
      </c>
      <c r="AE361" s="148" t="s">
        <v>93</v>
      </c>
      <c r="AF361" s="7">
        <f>I361*0.245</f>
        <v>2.1061130999999995</v>
      </c>
      <c r="AG361" s="7">
        <f>I361*0.2</f>
        <v>1.7192759999999998</v>
      </c>
      <c r="AH361" s="7">
        <f>I361*0.23</f>
        <v>1.9771673999999997</v>
      </c>
      <c r="AI361" s="142"/>
      <c r="AJ361" s="7">
        <f>I361*0.2</f>
        <v>1.7192759999999998</v>
      </c>
      <c r="AK361" s="142">
        <v>7.0940999999999992</v>
      </c>
      <c r="AL361" s="142">
        <v>7.5113999999999992</v>
      </c>
      <c r="AM361" s="142">
        <v>7.7617799999999999</v>
      </c>
      <c r="AN361" s="142">
        <f>I361*0.12</f>
        <v>1.0315655999999997</v>
      </c>
      <c r="AO361" s="142">
        <f>I361*0.6</f>
        <v>5.1578279999999985</v>
      </c>
      <c r="AP361" s="142">
        <f>I361*0.9</f>
        <v>7.7367419999999987</v>
      </c>
      <c r="AQ361" s="142">
        <f>I361*0.93</f>
        <v>7.9946333999999988</v>
      </c>
      <c r="AR361" s="142">
        <f>I361*0.7</f>
        <v>6.017465999999998</v>
      </c>
      <c r="AS361" s="142">
        <f>I361*0.35</f>
        <v>3.008732999999999</v>
      </c>
      <c r="AT361" s="142">
        <v>0</v>
      </c>
      <c r="AU361" s="142">
        <f>I361*0.9</f>
        <v>7.7367419999999987</v>
      </c>
      <c r="AV361" s="142">
        <f>I361*0.18</f>
        <v>1.5473483999999995</v>
      </c>
      <c r="AW361" s="142">
        <f>I361*0.34</f>
        <v>2.9227691999999994</v>
      </c>
      <c r="AX361" s="142">
        <f>I361*0.31</f>
        <v>2.6648777999999993</v>
      </c>
      <c r="AY361" s="142">
        <v>7.5113999999999992</v>
      </c>
      <c r="AZ361" s="142">
        <v>7.5113999999999992</v>
      </c>
      <c r="BB361" s="28">
        <v>0.68771039999999983</v>
      </c>
      <c r="BC361" s="28">
        <v>7.9946333999999988</v>
      </c>
    </row>
    <row r="362" spans="1:55" hidden="1" outlineLevel="1" x14ac:dyDescent="0.2">
      <c r="A362"/>
      <c r="B362" s="37" t="s">
        <v>472</v>
      </c>
      <c r="C362" s="9"/>
      <c r="D362" s="114" t="s">
        <v>75</v>
      </c>
      <c r="E362" s="160">
        <v>50</v>
      </c>
      <c r="F362" s="191"/>
      <c r="G362" s="191"/>
      <c r="H362" s="191"/>
      <c r="I362" s="80">
        <v>0</v>
      </c>
      <c r="J362" s="98">
        <f t="shared" si="5"/>
        <v>0.13200000000000001</v>
      </c>
      <c r="K362" s="104">
        <v>0.12</v>
      </c>
      <c r="L362" s="106">
        <f>I362*0.1</f>
        <v>0</v>
      </c>
      <c r="M362" s="106">
        <f>I362*0.2</f>
        <v>0</v>
      </c>
      <c r="N362" s="106">
        <f>I362*0.2</f>
        <v>0</v>
      </c>
      <c r="O362" s="106">
        <v>0</v>
      </c>
      <c r="P362" s="106">
        <f>I362*0.12</f>
        <v>0</v>
      </c>
      <c r="Q362" s="106">
        <f>I362*0.17</f>
        <v>0</v>
      </c>
      <c r="R362" s="106">
        <f>I362*0.14</f>
        <v>0</v>
      </c>
      <c r="S362" s="106">
        <f>I362*0.18</f>
        <v>0</v>
      </c>
      <c r="T362" s="106">
        <f>I362*0.14</f>
        <v>0</v>
      </c>
      <c r="U362" s="106">
        <f>I362*0.15</f>
        <v>0</v>
      </c>
      <c r="V362" s="106">
        <f>I362*0.08</f>
        <v>0</v>
      </c>
      <c r="W362" s="142"/>
      <c r="X362" s="106">
        <f>I362*0.16</f>
        <v>0</v>
      </c>
      <c r="Y362" s="106">
        <f>I362*0.1</f>
        <v>0</v>
      </c>
      <c r="Z362" s="106">
        <f>I362*0.08</f>
        <v>0</v>
      </c>
      <c r="AA362" s="106">
        <f>I362*0.11</f>
        <v>0</v>
      </c>
      <c r="AB362" s="142"/>
      <c r="AC362" s="7">
        <f>I362*0.22</f>
        <v>0</v>
      </c>
      <c r="AD362" s="7">
        <f>I362*0.3</f>
        <v>0</v>
      </c>
      <c r="AE362" s="148" t="s">
        <v>93</v>
      </c>
      <c r="AF362" s="7">
        <f>I362*0.245</f>
        <v>0</v>
      </c>
      <c r="AG362" s="7">
        <f>I362*0.2</f>
        <v>0</v>
      </c>
      <c r="AH362" s="7">
        <f>I362*0.23</f>
        <v>0</v>
      </c>
      <c r="AI362" s="142"/>
      <c r="AJ362" s="7">
        <f>I362*0.2</f>
        <v>0</v>
      </c>
      <c r="AK362" s="142">
        <v>18.190000000000001</v>
      </c>
      <c r="AL362" s="142">
        <v>19.260000000000002</v>
      </c>
      <c r="AM362" s="142">
        <v>19.902000000000001</v>
      </c>
      <c r="AN362" s="142">
        <f>I362*0.12</f>
        <v>0</v>
      </c>
      <c r="AO362" s="142">
        <f>I362*0.6</f>
        <v>0</v>
      </c>
      <c r="AP362" s="142">
        <f>I362*0.9</f>
        <v>0</v>
      </c>
      <c r="AQ362" s="142">
        <f>I362*0.93</f>
        <v>0</v>
      </c>
      <c r="AR362" s="142">
        <f>I362*0.7</f>
        <v>0</v>
      </c>
      <c r="AS362" s="142">
        <f>I362*0.35</f>
        <v>0</v>
      </c>
      <c r="AT362" s="142">
        <v>0</v>
      </c>
      <c r="AU362" s="142">
        <f>I362*0.9</f>
        <v>0</v>
      </c>
      <c r="AV362" s="142">
        <f>I362*0.18</f>
        <v>0</v>
      </c>
      <c r="AW362" s="142">
        <f>I362*0.34</f>
        <v>0</v>
      </c>
      <c r="AX362" s="142">
        <f>I362*0.31</f>
        <v>0</v>
      </c>
      <c r="AY362" s="142">
        <v>19.260000000000002</v>
      </c>
      <c r="AZ362" s="142">
        <v>19.260000000000002</v>
      </c>
      <c r="BB362" s="28">
        <v>0</v>
      </c>
      <c r="BC362" s="28">
        <v>19.902000000000001</v>
      </c>
    </row>
    <row r="363" spans="1:55" ht="15.75" collapsed="1" thickBot="1" x14ac:dyDescent="0.3">
      <c r="A363" s="17">
        <v>40471179</v>
      </c>
      <c r="B363" s="38" t="s">
        <v>471</v>
      </c>
      <c r="C363" s="39">
        <v>361</v>
      </c>
      <c r="D363" s="113">
        <v>20610</v>
      </c>
      <c r="E363" s="161" t="s">
        <v>5630</v>
      </c>
      <c r="F363" s="190"/>
      <c r="G363" s="190"/>
      <c r="H363" s="190"/>
      <c r="I363" s="89">
        <v>1497.3903</v>
      </c>
      <c r="J363" s="98">
        <f t="shared" si="5"/>
        <v>55.06600000000001</v>
      </c>
      <c r="K363" s="100">
        <v>50.06</v>
      </c>
      <c r="L363" s="106">
        <f>I363*0.1</f>
        <v>149.73903000000001</v>
      </c>
      <c r="M363" s="106">
        <f>I363*0.2</f>
        <v>299.47806000000003</v>
      </c>
      <c r="N363" s="106">
        <f>I363*0.2</f>
        <v>299.47806000000003</v>
      </c>
      <c r="O363" s="106">
        <v>299.47806000000003</v>
      </c>
      <c r="P363" s="106">
        <f>I363*0.12</f>
        <v>179.686836</v>
      </c>
      <c r="Q363" s="106">
        <f>I363*0.17</f>
        <v>254.55635100000003</v>
      </c>
      <c r="R363" s="106">
        <f>I363*0.14</f>
        <v>209.63464200000001</v>
      </c>
      <c r="S363" s="106">
        <f>I363*0.18</f>
        <v>269.53025400000001</v>
      </c>
      <c r="T363" s="106">
        <f>I363*0.14</f>
        <v>209.63464200000001</v>
      </c>
      <c r="U363" s="106">
        <f>I363*0.15</f>
        <v>224.60854499999999</v>
      </c>
      <c r="V363" s="106">
        <f>I363*0.08</f>
        <v>119.791224</v>
      </c>
      <c r="W363" s="139"/>
      <c r="X363" s="106">
        <f>I363*0.16</f>
        <v>239.582448</v>
      </c>
      <c r="Y363" s="106">
        <f>I363*0.1</f>
        <v>149.73903000000001</v>
      </c>
      <c r="Z363" s="106">
        <f>I363*0.08</f>
        <v>119.791224</v>
      </c>
      <c r="AA363" s="106">
        <f>I363*0.11</f>
        <v>164.71293299999999</v>
      </c>
      <c r="AB363" s="139"/>
      <c r="AC363" s="7">
        <f>I363*0.22</f>
        <v>329.42586599999998</v>
      </c>
      <c r="AD363" s="7">
        <f>I363*0.3</f>
        <v>449.21708999999998</v>
      </c>
      <c r="AE363" s="148" t="s">
        <v>93</v>
      </c>
      <c r="AF363" s="7">
        <f>I363*0.245</f>
        <v>366.86062349999997</v>
      </c>
      <c r="AG363" s="7">
        <f>I363*0.2</f>
        <v>299.47806000000003</v>
      </c>
      <c r="AH363" s="7">
        <f>I363*0.23</f>
        <v>344.39976900000005</v>
      </c>
      <c r="AI363" s="139"/>
      <c r="AJ363" s="7">
        <f>I363*0.2</f>
        <v>299.47806000000003</v>
      </c>
      <c r="AK363" s="139">
        <v>1250.9444899999996</v>
      </c>
      <c r="AL363" s="139">
        <v>1324.5294599999995</v>
      </c>
      <c r="AM363" s="139">
        <v>1368.6804419999996</v>
      </c>
      <c r="AN363" s="139">
        <f>I363*0.12</f>
        <v>179.686836</v>
      </c>
      <c r="AO363" s="139">
        <f>I363*0.6</f>
        <v>898.43417999999997</v>
      </c>
      <c r="AP363" s="139">
        <f>I363*0.9</f>
        <v>1347.6512700000001</v>
      </c>
      <c r="AQ363" s="139">
        <f>I363*0.93</f>
        <v>1392.572979</v>
      </c>
      <c r="AR363" s="139">
        <f>I363*0.7</f>
        <v>1048.1732099999999</v>
      </c>
      <c r="AS363" s="139">
        <f>I363*0.35</f>
        <v>524.08660499999996</v>
      </c>
      <c r="AT363" s="139">
        <v>280.09389999999991</v>
      </c>
      <c r="AU363" s="139">
        <f>I363*0.9</f>
        <v>1347.6512700000001</v>
      </c>
      <c r="AV363" s="139">
        <f>I363*0.18</f>
        <v>269.53025400000001</v>
      </c>
      <c r="AW363" s="139">
        <f>I363*0.34</f>
        <v>509.11270200000007</v>
      </c>
      <c r="AX363" s="139">
        <f>I363*0.31</f>
        <v>464.19099299999999</v>
      </c>
      <c r="AY363" s="139">
        <v>1324.5294599999995</v>
      </c>
      <c r="AZ363" s="139">
        <v>1324.5294599999995</v>
      </c>
      <c r="BB363" s="28">
        <v>50.06</v>
      </c>
      <c r="BC363" s="28">
        <v>1392.572979</v>
      </c>
    </row>
    <row r="364" spans="1:55" hidden="1" outlineLevel="1" x14ac:dyDescent="0.2">
      <c r="A364" s="4"/>
      <c r="B364" s="44"/>
      <c r="C364" s="32"/>
      <c r="D364" s="111" t="s">
        <v>109</v>
      </c>
      <c r="E364" s="159" t="s">
        <v>5629</v>
      </c>
      <c r="F364" s="188"/>
      <c r="G364" s="188"/>
      <c r="H364" s="188"/>
      <c r="I364" s="87"/>
      <c r="J364" s="98">
        <f t="shared" si="5"/>
        <v>0</v>
      </c>
      <c r="K364" s="7"/>
      <c r="L364" s="106">
        <f>I364*0.1</f>
        <v>0</v>
      </c>
      <c r="M364" s="106">
        <f>I364*0.2</f>
        <v>0</v>
      </c>
      <c r="N364" s="106">
        <f>I364*0.2</f>
        <v>0</v>
      </c>
      <c r="O364" s="106">
        <v>0</v>
      </c>
      <c r="P364" s="106">
        <f>I364*0.12</f>
        <v>0</v>
      </c>
      <c r="Q364" s="106">
        <f>I364*0.17</f>
        <v>0</v>
      </c>
      <c r="R364" s="106">
        <f>I364*0.14</f>
        <v>0</v>
      </c>
      <c r="S364" s="106">
        <f>I364*0.18</f>
        <v>0</v>
      </c>
      <c r="T364" s="106">
        <f>I364*0.14</f>
        <v>0</v>
      </c>
      <c r="U364" s="106">
        <f>I364*0.15</f>
        <v>0</v>
      </c>
      <c r="V364" s="106">
        <f>I364*0.08</f>
        <v>0</v>
      </c>
      <c r="W364" s="141"/>
      <c r="X364" s="106">
        <f>I364*0.16</f>
        <v>0</v>
      </c>
      <c r="Y364" s="106">
        <f>I364*0.1</f>
        <v>0</v>
      </c>
      <c r="Z364" s="106">
        <f>I364*0.08</f>
        <v>0</v>
      </c>
      <c r="AA364" s="106">
        <f>I364*0.11</f>
        <v>0</v>
      </c>
      <c r="AB364" s="141"/>
      <c r="AC364" s="7">
        <f>I364*0.22</f>
        <v>0</v>
      </c>
      <c r="AD364" s="7">
        <f>I364*0.3</f>
        <v>0</v>
      </c>
      <c r="AE364" s="148" t="s">
        <v>93</v>
      </c>
      <c r="AF364" s="7">
        <f>I364*0.245</f>
        <v>0</v>
      </c>
      <c r="AG364" s="7">
        <f>I364*0.2</f>
        <v>0</v>
      </c>
      <c r="AH364" s="7">
        <f>I364*0.23</f>
        <v>0</v>
      </c>
      <c r="AI364" s="141"/>
      <c r="AJ364" s="7">
        <f>I364*0.2</f>
        <v>0</v>
      </c>
      <c r="AK364" s="141"/>
      <c r="AL364" s="141"/>
      <c r="AM364" s="141"/>
      <c r="AN364" s="141">
        <f>I364*0.12</f>
        <v>0</v>
      </c>
      <c r="AO364" s="141">
        <f>I364*0.6</f>
        <v>0</v>
      </c>
      <c r="AP364" s="141">
        <f>I364*0.9</f>
        <v>0</v>
      </c>
      <c r="AQ364" s="141">
        <f>I364*0.93</f>
        <v>0</v>
      </c>
      <c r="AR364" s="141">
        <f>I364*0.7</f>
        <v>0</v>
      </c>
      <c r="AS364" s="141">
        <f>I364*0.35</f>
        <v>0</v>
      </c>
      <c r="AT364" s="141"/>
      <c r="AU364" s="141">
        <f>I364*0.9</f>
        <v>0</v>
      </c>
      <c r="AV364" s="141">
        <f>I364*0.18</f>
        <v>0</v>
      </c>
      <c r="AW364" s="141">
        <f>I364*0.34</f>
        <v>0</v>
      </c>
      <c r="AX364" s="141">
        <f>I364*0.31</f>
        <v>0</v>
      </c>
      <c r="AY364" s="141"/>
      <c r="AZ364" s="141"/>
      <c r="BB364" s="28">
        <v>0</v>
      </c>
      <c r="BC364" s="28">
        <v>0</v>
      </c>
    </row>
    <row r="365" spans="1:55" hidden="1" outlineLevel="1" x14ac:dyDescent="0.2">
      <c r="A365" s="23"/>
      <c r="B365" s="37" t="s">
        <v>470</v>
      </c>
      <c r="C365" s="9"/>
      <c r="D365" s="117"/>
      <c r="E365" s="160">
        <v>1</v>
      </c>
      <c r="F365" s="191"/>
      <c r="G365" s="191"/>
      <c r="H365" s="191"/>
      <c r="I365" s="80">
        <v>2.7552500000000002</v>
      </c>
      <c r="J365" s="98" t="e">
        <f t="shared" si="5"/>
        <v>#N/A</v>
      </c>
      <c r="K365" s="104" t="e">
        <v>#N/A</v>
      </c>
      <c r="L365" s="106">
        <f>I365*0.1</f>
        <v>0.27552500000000002</v>
      </c>
      <c r="M365" s="106">
        <f>I365*0.2</f>
        <v>0.55105000000000004</v>
      </c>
      <c r="N365" s="106">
        <f>I365*0.2</f>
        <v>0.55105000000000004</v>
      </c>
      <c r="O365" s="106">
        <v>0.55105000000000004</v>
      </c>
      <c r="P365" s="106">
        <f>I365*0.12</f>
        <v>0.33063000000000003</v>
      </c>
      <c r="Q365" s="106">
        <f>I365*0.17</f>
        <v>0.46839250000000004</v>
      </c>
      <c r="R365" s="106">
        <f>I365*0.14</f>
        <v>0.38573500000000005</v>
      </c>
      <c r="S365" s="106">
        <f>I365*0.18</f>
        <v>0.49594500000000002</v>
      </c>
      <c r="T365" s="106">
        <f>I365*0.14</f>
        <v>0.38573500000000005</v>
      </c>
      <c r="U365" s="106">
        <f>I365*0.15</f>
        <v>0.41328750000000003</v>
      </c>
      <c r="V365" s="106">
        <f>I365*0.08</f>
        <v>0.22042000000000003</v>
      </c>
      <c r="W365" s="142"/>
      <c r="X365" s="106">
        <f>I365*0.16</f>
        <v>0.44084000000000007</v>
      </c>
      <c r="Y365" s="106">
        <f>I365*0.1</f>
        <v>0.27552500000000002</v>
      </c>
      <c r="Z365" s="106">
        <f>I365*0.08</f>
        <v>0.22042000000000003</v>
      </c>
      <c r="AA365" s="106">
        <f>I365*0.11</f>
        <v>0.3030775</v>
      </c>
      <c r="AB365" s="142"/>
      <c r="AC365" s="7">
        <f>I365*0.22</f>
        <v>0.606155</v>
      </c>
      <c r="AD365" s="7">
        <f>I365*0.3</f>
        <v>0.82657500000000006</v>
      </c>
      <c r="AE365" s="148" t="s">
        <v>93</v>
      </c>
      <c r="AF365" s="7">
        <f>I365*0.245</f>
        <v>0.67503625</v>
      </c>
      <c r="AG365" s="7">
        <f>I365*0.2</f>
        <v>0.55105000000000004</v>
      </c>
      <c r="AH365" s="7">
        <f>I365*0.23</f>
        <v>0.63370750000000009</v>
      </c>
      <c r="AI365" s="142"/>
      <c r="AJ365" s="7">
        <f>I365*0.2</f>
        <v>0.55105000000000004</v>
      </c>
      <c r="AK365" s="142">
        <v>2.2737500000000002</v>
      </c>
      <c r="AL365" s="142">
        <v>2.4075000000000002</v>
      </c>
      <c r="AM365" s="142">
        <v>2.4877500000000001</v>
      </c>
      <c r="AN365" s="142">
        <f>I365*0.12</f>
        <v>0.33063000000000003</v>
      </c>
      <c r="AO365" s="142">
        <f>I365*0.6</f>
        <v>1.6531500000000001</v>
      </c>
      <c r="AP365" s="142">
        <f>I365*0.9</f>
        <v>2.4797250000000002</v>
      </c>
      <c r="AQ365" s="142">
        <f>I365*0.93</f>
        <v>2.5623825000000005</v>
      </c>
      <c r="AR365" s="142">
        <f>I365*0.7</f>
        <v>1.9286749999999999</v>
      </c>
      <c r="AS365" s="142">
        <f>I365*0.35</f>
        <v>0.96433749999999996</v>
      </c>
      <c r="AT365" s="142">
        <v>0</v>
      </c>
      <c r="AU365" s="142">
        <f>I365*0.9</f>
        <v>2.4797250000000002</v>
      </c>
      <c r="AV365" s="142">
        <f>I365*0.18</f>
        <v>0.49594500000000002</v>
      </c>
      <c r="AW365" s="142">
        <f>I365*0.34</f>
        <v>0.93678500000000009</v>
      </c>
      <c r="AX365" s="142">
        <f>I365*0.31</f>
        <v>0.85412750000000004</v>
      </c>
      <c r="AY365" s="142">
        <v>2.4075000000000002</v>
      </c>
      <c r="AZ365" s="142">
        <v>2.4075000000000002</v>
      </c>
      <c r="BB365" s="28">
        <v>0.22042000000000003</v>
      </c>
      <c r="BC365" s="28">
        <v>2.5623825000000005</v>
      </c>
    </row>
    <row r="366" spans="1:55" hidden="1" outlineLevel="1" x14ac:dyDescent="0.2">
      <c r="A366" s="23"/>
      <c r="B366" s="37" t="s">
        <v>469</v>
      </c>
      <c r="C366" s="9"/>
      <c r="D366" s="116">
        <v>49083</v>
      </c>
      <c r="E366" s="160">
        <v>1</v>
      </c>
      <c r="F366" s="193"/>
      <c r="G366" s="193"/>
      <c r="H366" s="193"/>
      <c r="I366" s="90">
        <v>2003</v>
      </c>
      <c r="J366" s="98">
        <f t="shared" si="5"/>
        <v>159.74200000000002</v>
      </c>
      <c r="K366" s="104">
        <v>145.22</v>
      </c>
      <c r="L366" s="106">
        <f>I366*0.1</f>
        <v>200.3</v>
      </c>
      <c r="M366" s="106">
        <f>I366*0.2</f>
        <v>400.6</v>
      </c>
      <c r="N366" s="106">
        <f>I366*0.2</f>
        <v>400.6</v>
      </c>
      <c r="O366" s="106">
        <v>400.6</v>
      </c>
      <c r="P366" s="106">
        <f>I366*0.12</f>
        <v>240.35999999999999</v>
      </c>
      <c r="Q366" s="106">
        <f>I366*0.17</f>
        <v>340.51000000000005</v>
      </c>
      <c r="R366" s="106">
        <f>I366*0.14</f>
        <v>280.42</v>
      </c>
      <c r="S366" s="106">
        <f>I366*0.18</f>
        <v>360.53999999999996</v>
      </c>
      <c r="T366" s="106">
        <f>I366*0.14</f>
        <v>280.42</v>
      </c>
      <c r="U366" s="106">
        <f>I366*0.15</f>
        <v>300.45</v>
      </c>
      <c r="V366" s="106">
        <f>I366*0.08</f>
        <v>160.24</v>
      </c>
      <c r="W366" s="142"/>
      <c r="X366" s="106">
        <f>I366*0.16</f>
        <v>320.48</v>
      </c>
      <c r="Y366" s="106">
        <f>I366*0.1</f>
        <v>200.3</v>
      </c>
      <c r="Z366" s="106">
        <f>I366*0.08</f>
        <v>160.24</v>
      </c>
      <c r="AA366" s="106">
        <f>I366*0.11</f>
        <v>220.33</v>
      </c>
      <c r="AB366" s="142"/>
      <c r="AC366" s="7">
        <f>I366*0.22</f>
        <v>440.66</v>
      </c>
      <c r="AD366" s="7">
        <f>I366*0.3</f>
        <v>600.9</v>
      </c>
      <c r="AE366" s="148" t="s">
        <v>93</v>
      </c>
      <c r="AF366" s="7">
        <f>I366*0.245</f>
        <v>490.73500000000001</v>
      </c>
      <c r="AG366" s="7">
        <f>I366*0.2</f>
        <v>400.6</v>
      </c>
      <c r="AH366" s="7">
        <f>I366*0.23</f>
        <v>460.69</v>
      </c>
      <c r="AI366" s="142"/>
      <c r="AJ366" s="7">
        <f>I366*0.2</f>
        <v>400.6</v>
      </c>
      <c r="AK366" s="142">
        <v>1542.94856</v>
      </c>
      <c r="AL366" s="142">
        <v>1633.7102400000001</v>
      </c>
      <c r="AM366" s="142">
        <v>1688.167248</v>
      </c>
      <c r="AN366" s="142">
        <f>I366*0.12</f>
        <v>240.35999999999999</v>
      </c>
      <c r="AO366" s="142">
        <f>I366*0.6</f>
        <v>1201.8</v>
      </c>
      <c r="AP366" s="142">
        <f>I366*0.9</f>
        <v>1802.7</v>
      </c>
      <c r="AQ366" s="142">
        <f>I366*0.93</f>
        <v>1862.7900000000002</v>
      </c>
      <c r="AR366" s="142">
        <f>I366*0.7</f>
        <v>1402.1</v>
      </c>
      <c r="AS366" s="142">
        <f>I366*0.35</f>
        <v>701.05</v>
      </c>
      <c r="AT366" s="142">
        <v>840.93439999999998</v>
      </c>
      <c r="AU366" s="142">
        <f>I366*0.9</f>
        <v>1802.7</v>
      </c>
      <c r="AV366" s="142">
        <f>I366*0.18</f>
        <v>360.53999999999996</v>
      </c>
      <c r="AW366" s="142">
        <f>I366*0.34</f>
        <v>681.0200000000001</v>
      </c>
      <c r="AX366" s="142">
        <f>I366*0.31</f>
        <v>620.92999999999995</v>
      </c>
      <c r="AY366" s="142">
        <v>1633.7102400000001</v>
      </c>
      <c r="AZ366" s="142">
        <v>1633.7102400000001</v>
      </c>
      <c r="BB366" s="28">
        <v>145.22</v>
      </c>
      <c r="BC366" s="28">
        <v>1862.7900000000002</v>
      </c>
    </row>
    <row r="367" spans="1:55" hidden="1" outlineLevel="1" x14ac:dyDescent="0.2">
      <c r="A367" s="23"/>
      <c r="B367" s="37" t="s">
        <v>108</v>
      </c>
      <c r="C367" s="9"/>
      <c r="D367" s="117"/>
      <c r="E367" s="160">
        <v>1</v>
      </c>
      <c r="F367" s="191"/>
      <c r="G367" s="191"/>
      <c r="H367" s="191"/>
      <c r="I367" s="80">
        <v>8.5963799999999981</v>
      </c>
      <c r="J367" s="98" t="e">
        <f t="shared" si="5"/>
        <v>#N/A</v>
      </c>
      <c r="K367" s="104" t="e">
        <v>#N/A</v>
      </c>
      <c r="L367" s="106">
        <f>I367*0.1</f>
        <v>0.8596379999999999</v>
      </c>
      <c r="M367" s="106">
        <f>I367*0.2</f>
        <v>1.7192759999999998</v>
      </c>
      <c r="N367" s="106">
        <f>I367*0.2</f>
        <v>1.7192759999999998</v>
      </c>
      <c r="O367" s="106">
        <v>1.7192759999999998</v>
      </c>
      <c r="P367" s="106">
        <f>I367*0.12</f>
        <v>1.0315655999999997</v>
      </c>
      <c r="Q367" s="106">
        <f>I367*0.17</f>
        <v>1.4613845999999997</v>
      </c>
      <c r="R367" s="106">
        <f>I367*0.14</f>
        <v>1.2034931999999998</v>
      </c>
      <c r="S367" s="106">
        <f>I367*0.18</f>
        <v>1.5473483999999995</v>
      </c>
      <c r="T367" s="106">
        <f>I367*0.14</f>
        <v>1.2034931999999998</v>
      </c>
      <c r="U367" s="106">
        <f>I367*0.15</f>
        <v>1.2894569999999996</v>
      </c>
      <c r="V367" s="106">
        <f>I367*0.08</f>
        <v>0.68771039999999983</v>
      </c>
      <c r="W367" s="142"/>
      <c r="X367" s="106">
        <f>I367*0.16</f>
        <v>1.3754207999999997</v>
      </c>
      <c r="Y367" s="106">
        <f>I367*0.1</f>
        <v>0.8596379999999999</v>
      </c>
      <c r="Z367" s="106">
        <f>I367*0.08</f>
        <v>0.68771039999999983</v>
      </c>
      <c r="AA367" s="106">
        <f>I367*0.11</f>
        <v>0.94560179999999983</v>
      </c>
      <c r="AB367" s="142"/>
      <c r="AC367" s="7">
        <f>I367*0.22</f>
        <v>1.8912035999999997</v>
      </c>
      <c r="AD367" s="7">
        <f>I367*0.3</f>
        <v>2.5789139999999993</v>
      </c>
      <c r="AE367" s="148" t="s">
        <v>93</v>
      </c>
      <c r="AF367" s="7">
        <f>I367*0.245</f>
        <v>2.1061130999999995</v>
      </c>
      <c r="AG367" s="7">
        <f>I367*0.2</f>
        <v>1.7192759999999998</v>
      </c>
      <c r="AH367" s="7">
        <f>I367*0.23</f>
        <v>1.9771673999999997</v>
      </c>
      <c r="AI367" s="142"/>
      <c r="AJ367" s="7">
        <f>I367*0.2</f>
        <v>1.7192759999999998</v>
      </c>
      <c r="AK367" s="142">
        <v>7.0940999999999992</v>
      </c>
      <c r="AL367" s="142">
        <v>7.5113999999999992</v>
      </c>
      <c r="AM367" s="142">
        <v>7.7617799999999999</v>
      </c>
      <c r="AN367" s="142">
        <f>I367*0.12</f>
        <v>1.0315655999999997</v>
      </c>
      <c r="AO367" s="142">
        <f>I367*0.6</f>
        <v>5.1578279999999985</v>
      </c>
      <c r="AP367" s="142">
        <f>I367*0.9</f>
        <v>7.7367419999999987</v>
      </c>
      <c r="AQ367" s="142">
        <f>I367*0.93</f>
        <v>7.9946333999999988</v>
      </c>
      <c r="AR367" s="142">
        <f>I367*0.7</f>
        <v>6.017465999999998</v>
      </c>
      <c r="AS367" s="142">
        <f>I367*0.35</f>
        <v>3.008732999999999</v>
      </c>
      <c r="AT367" s="142">
        <v>0</v>
      </c>
      <c r="AU367" s="142">
        <f>I367*0.9</f>
        <v>7.7367419999999987</v>
      </c>
      <c r="AV367" s="142">
        <f>I367*0.18</f>
        <v>1.5473483999999995</v>
      </c>
      <c r="AW367" s="142">
        <f>I367*0.34</f>
        <v>2.9227691999999994</v>
      </c>
      <c r="AX367" s="142">
        <f>I367*0.31</f>
        <v>2.6648777999999993</v>
      </c>
      <c r="AY367" s="142">
        <v>7.5113999999999992</v>
      </c>
      <c r="AZ367" s="142">
        <v>7.5113999999999992</v>
      </c>
      <c r="BB367" s="28">
        <v>0.68771039999999983</v>
      </c>
      <c r="BC367" s="28">
        <v>7.9946333999999988</v>
      </c>
    </row>
    <row r="368" spans="1:55" hidden="1" outlineLevel="1" x14ac:dyDescent="0.2">
      <c r="A368" s="23"/>
      <c r="B368" s="37" t="s">
        <v>468</v>
      </c>
      <c r="C368" s="9"/>
      <c r="D368" s="117"/>
      <c r="E368" s="160">
        <v>5</v>
      </c>
      <c r="F368" s="191"/>
      <c r="G368" s="191"/>
      <c r="H368" s="191"/>
      <c r="I368" s="80">
        <v>903.72199999999998</v>
      </c>
      <c r="J368" s="98" t="e">
        <f t="shared" si="5"/>
        <v>#N/A</v>
      </c>
      <c r="K368" s="104" t="e">
        <v>#N/A</v>
      </c>
      <c r="L368" s="106">
        <f>I368*0.1</f>
        <v>90.372200000000007</v>
      </c>
      <c r="M368" s="106">
        <f>I368*0.2</f>
        <v>180.74440000000001</v>
      </c>
      <c r="N368" s="106">
        <f>I368*0.2</f>
        <v>180.74440000000001</v>
      </c>
      <c r="O368" s="106">
        <v>180.74440000000001</v>
      </c>
      <c r="P368" s="106">
        <f>I368*0.12</f>
        <v>108.44663999999999</v>
      </c>
      <c r="Q368" s="106">
        <f>I368*0.17</f>
        <v>153.63274000000001</v>
      </c>
      <c r="R368" s="106">
        <f>I368*0.14</f>
        <v>126.52108000000001</v>
      </c>
      <c r="S368" s="106">
        <f>I368*0.18</f>
        <v>162.66996</v>
      </c>
      <c r="T368" s="106">
        <f>I368*0.14</f>
        <v>126.52108000000001</v>
      </c>
      <c r="U368" s="106">
        <f>I368*0.15</f>
        <v>135.5583</v>
      </c>
      <c r="V368" s="106">
        <f>I368*0.08</f>
        <v>72.297759999999997</v>
      </c>
      <c r="W368" s="142"/>
      <c r="X368" s="106">
        <f>I368*0.16</f>
        <v>144.59551999999999</v>
      </c>
      <c r="Y368" s="106">
        <f>I368*0.1</f>
        <v>90.372200000000007</v>
      </c>
      <c r="Z368" s="106">
        <f>I368*0.08</f>
        <v>72.297759999999997</v>
      </c>
      <c r="AA368" s="106">
        <f>I368*0.11</f>
        <v>99.409419999999997</v>
      </c>
      <c r="AB368" s="142"/>
      <c r="AC368" s="7">
        <f>I368*0.22</f>
        <v>198.81883999999999</v>
      </c>
      <c r="AD368" s="7">
        <f>I368*0.3</f>
        <v>271.11660000000001</v>
      </c>
      <c r="AE368" s="148" t="s">
        <v>93</v>
      </c>
      <c r="AF368" s="7">
        <f>I368*0.245</f>
        <v>221.41189</v>
      </c>
      <c r="AG368" s="7">
        <f>I368*0.2</f>
        <v>180.74440000000001</v>
      </c>
      <c r="AH368" s="7">
        <f>I368*0.23</f>
        <v>207.85606000000001</v>
      </c>
      <c r="AI368" s="142"/>
      <c r="AJ368" s="7">
        <f>I368*0.2</f>
        <v>180.74440000000001</v>
      </c>
      <c r="AK368" s="142">
        <v>745.79</v>
      </c>
      <c r="AL368" s="142">
        <v>789.66</v>
      </c>
      <c r="AM368" s="142">
        <v>815.98199999999997</v>
      </c>
      <c r="AN368" s="142">
        <f>I368*0.12</f>
        <v>108.44663999999999</v>
      </c>
      <c r="AO368" s="142">
        <f>I368*0.6</f>
        <v>542.23320000000001</v>
      </c>
      <c r="AP368" s="142">
        <f>I368*0.9</f>
        <v>813.34979999999996</v>
      </c>
      <c r="AQ368" s="142">
        <f>I368*0.93</f>
        <v>840.46145999999999</v>
      </c>
      <c r="AR368" s="142">
        <f>I368*0.7</f>
        <v>632.60539999999992</v>
      </c>
      <c r="AS368" s="142">
        <f>I368*0.35</f>
        <v>316.30269999999996</v>
      </c>
      <c r="AT368" s="142">
        <v>0</v>
      </c>
      <c r="AU368" s="142">
        <f>I368*0.9</f>
        <v>813.34979999999996</v>
      </c>
      <c r="AV368" s="142">
        <f>I368*0.18</f>
        <v>162.66996</v>
      </c>
      <c r="AW368" s="142">
        <f>I368*0.34</f>
        <v>307.26548000000003</v>
      </c>
      <c r="AX368" s="142">
        <f>I368*0.31</f>
        <v>280.15382</v>
      </c>
      <c r="AY368" s="142">
        <v>789.66</v>
      </c>
      <c r="AZ368" s="142">
        <v>789.66</v>
      </c>
      <c r="BB368" s="28">
        <v>72.297759999999997</v>
      </c>
      <c r="BC368" s="28">
        <v>840.46145999999999</v>
      </c>
    </row>
    <row r="369" spans="1:55" ht="13.5" collapsed="1" thickBot="1" x14ac:dyDescent="0.25">
      <c r="A369" s="10"/>
      <c r="B369" s="45" t="s">
        <v>467</v>
      </c>
      <c r="C369" s="39">
        <v>361</v>
      </c>
      <c r="D369" s="13">
        <v>49083</v>
      </c>
      <c r="E369" s="161" t="s">
        <v>5630</v>
      </c>
      <c r="F369" s="192"/>
      <c r="G369" s="192"/>
      <c r="H369" s="192"/>
      <c r="I369" s="58">
        <v>2918.0736299999999</v>
      </c>
      <c r="J369" s="98">
        <f t="shared" si="5"/>
        <v>159.74200000000002</v>
      </c>
      <c r="K369" s="100">
        <v>145.22</v>
      </c>
      <c r="L369" s="106">
        <f>I369*0.1</f>
        <v>291.80736300000001</v>
      </c>
      <c r="M369" s="106">
        <f>I369*0.2</f>
        <v>583.61472600000002</v>
      </c>
      <c r="N369" s="106">
        <f>I369*0.2</f>
        <v>583.61472600000002</v>
      </c>
      <c r="O369" s="106">
        <v>583.61472600000002</v>
      </c>
      <c r="P369" s="106">
        <f>I369*0.12</f>
        <v>350.16883559999997</v>
      </c>
      <c r="Q369" s="106">
        <f>I369*0.17</f>
        <v>496.07251710000003</v>
      </c>
      <c r="R369" s="106">
        <f>I369*0.14</f>
        <v>408.53030820000004</v>
      </c>
      <c r="S369" s="106">
        <f>I369*0.18</f>
        <v>525.25325339999995</v>
      </c>
      <c r="T369" s="106">
        <f>I369*0.14</f>
        <v>408.53030820000004</v>
      </c>
      <c r="U369" s="106">
        <f>I369*0.15</f>
        <v>437.71104449999996</v>
      </c>
      <c r="V369" s="106">
        <f>I369*0.08</f>
        <v>233.4458904</v>
      </c>
      <c r="W369" s="139"/>
      <c r="X369" s="106">
        <f>I369*0.16</f>
        <v>466.89178079999999</v>
      </c>
      <c r="Y369" s="106">
        <f>I369*0.1</f>
        <v>291.80736300000001</v>
      </c>
      <c r="Z369" s="106">
        <f>I369*0.08</f>
        <v>233.4458904</v>
      </c>
      <c r="AA369" s="106">
        <f>I369*0.11</f>
        <v>320.98809929999999</v>
      </c>
      <c r="AB369" s="139"/>
      <c r="AC369" s="7">
        <f>I369*0.22</f>
        <v>641.97619859999998</v>
      </c>
      <c r="AD369" s="7">
        <f>I369*0.3</f>
        <v>875.42208899999991</v>
      </c>
      <c r="AE369" s="148" t="s">
        <v>93</v>
      </c>
      <c r="AF369" s="7">
        <f>I369*0.245</f>
        <v>714.92803934999995</v>
      </c>
      <c r="AG369" s="7">
        <f>I369*0.2</f>
        <v>583.61472600000002</v>
      </c>
      <c r="AH369" s="7">
        <f>I369*0.23</f>
        <v>671.15693490000001</v>
      </c>
      <c r="AI369" s="139"/>
      <c r="AJ369" s="7">
        <f>I369*0.2</f>
        <v>583.61472600000002</v>
      </c>
      <c r="AK369" s="139">
        <v>0</v>
      </c>
      <c r="AL369" s="139">
        <v>0</v>
      </c>
      <c r="AM369" s="139">
        <v>0</v>
      </c>
      <c r="AN369" s="139">
        <f>I369*0.12</f>
        <v>350.16883559999997</v>
      </c>
      <c r="AO369" s="139">
        <f>I369*0.6</f>
        <v>1750.8441779999998</v>
      </c>
      <c r="AP369" s="139">
        <f>I369*0.9</f>
        <v>2626.266267</v>
      </c>
      <c r="AQ369" s="139">
        <f>I369*0.93</f>
        <v>2713.8084758999998</v>
      </c>
      <c r="AR369" s="139">
        <f>I369*0.7</f>
        <v>2042.6515409999997</v>
      </c>
      <c r="AS369" s="139">
        <f>I369*0.35</f>
        <v>1021.3257704999999</v>
      </c>
      <c r="AT369" s="139">
        <v>0</v>
      </c>
      <c r="AU369" s="139">
        <f>I369*0.9</f>
        <v>2626.266267</v>
      </c>
      <c r="AV369" s="139">
        <f>I369*0.18</f>
        <v>525.25325339999995</v>
      </c>
      <c r="AW369" s="139">
        <f>I369*0.34</f>
        <v>992.14503420000005</v>
      </c>
      <c r="AX369" s="139">
        <f>I369*0.31</f>
        <v>904.60282529999995</v>
      </c>
      <c r="AY369" s="139">
        <v>0</v>
      </c>
      <c r="AZ369" s="139">
        <v>0</v>
      </c>
      <c r="BB369" s="28">
        <v>0</v>
      </c>
      <c r="BC369" s="28">
        <v>2713.8084758999998</v>
      </c>
    </row>
    <row r="370" spans="1:55" hidden="1" outlineLevel="1" x14ac:dyDescent="0.2">
      <c r="A370"/>
      <c r="B370" s="41" t="s">
        <v>664</v>
      </c>
      <c r="C370" s="32"/>
      <c r="D370" s="111" t="s">
        <v>109</v>
      </c>
      <c r="E370" s="159" t="s">
        <v>5629</v>
      </c>
      <c r="F370" s="188"/>
      <c r="G370" s="188"/>
      <c r="H370" s="188"/>
      <c r="I370" s="87"/>
      <c r="J370" s="98">
        <f t="shared" si="5"/>
        <v>0</v>
      </c>
      <c r="K370" s="7"/>
      <c r="L370" s="106">
        <f>I370*0.1</f>
        <v>0</v>
      </c>
      <c r="M370" s="106">
        <f>I370*0.2</f>
        <v>0</v>
      </c>
      <c r="N370" s="106">
        <f>I370*0.2</f>
        <v>0</v>
      </c>
      <c r="O370" s="106">
        <v>0</v>
      </c>
      <c r="P370" s="106">
        <f>I370*0.12</f>
        <v>0</v>
      </c>
      <c r="Q370" s="106">
        <f>I370*0.17</f>
        <v>0</v>
      </c>
      <c r="R370" s="106">
        <f>I370*0.14</f>
        <v>0</v>
      </c>
      <c r="S370" s="106">
        <f>I370*0.18</f>
        <v>0</v>
      </c>
      <c r="T370" s="106">
        <f>I370*0.14</f>
        <v>0</v>
      </c>
      <c r="U370" s="106">
        <f>I370*0.15</f>
        <v>0</v>
      </c>
      <c r="V370" s="106">
        <f>I370*0.08</f>
        <v>0</v>
      </c>
      <c r="W370" s="141"/>
      <c r="X370" s="106">
        <f>I370*0.16</f>
        <v>0</v>
      </c>
      <c r="Y370" s="106">
        <f>I370*0.1</f>
        <v>0</v>
      </c>
      <c r="Z370" s="106">
        <f>I370*0.08</f>
        <v>0</v>
      </c>
      <c r="AA370" s="106">
        <f>I370*0.11</f>
        <v>0</v>
      </c>
      <c r="AB370" s="141"/>
      <c r="AC370" s="7">
        <f>I370*0.22</f>
        <v>0</v>
      </c>
      <c r="AD370" s="7">
        <f>I370*0.3</f>
        <v>0</v>
      </c>
      <c r="AE370" s="148" t="s">
        <v>93</v>
      </c>
      <c r="AF370" s="7">
        <f>I370*0.245</f>
        <v>0</v>
      </c>
      <c r="AG370" s="7">
        <f>I370*0.2</f>
        <v>0</v>
      </c>
      <c r="AH370" s="7">
        <f>I370*0.23</f>
        <v>0</v>
      </c>
      <c r="AI370" s="141"/>
      <c r="AJ370" s="7">
        <f>I370*0.2</f>
        <v>0</v>
      </c>
      <c r="AK370" s="141"/>
      <c r="AL370" s="141"/>
      <c r="AM370" s="141"/>
      <c r="AN370" s="141">
        <f>I370*0.12</f>
        <v>0</v>
      </c>
      <c r="AO370" s="141">
        <f>I370*0.6</f>
        <v>0</v>
      </c>
      <c r="AP370" s="141">
        <f>I370*0.9</f>
        <v>0</v>
      </c>
      <c r="AQ370" s="141">
        <f>I370*0.93</f>
        <v>0</v>
      </c>
      <c r="AR370" s="141">
        <f>I370*0.7</f>
        <v>0</v>
      </c>
      <c r="AS370" s="141">
        <f>I370*0.35</f>
        <v>0</v>
      </c>
      <c r="AT370" s="141"/>
      <c r="AU370" s="141">
        <f>I370*0.9</f>
        <v>0</v>
      </c>
      <c r="AV370" s="141">
        <f>I370*0.18</f>
        <v>0</v>
      </c>
      <c r="AW370" s="141">
        <f>I370*0.34</f>
        <v>0</v>
      </c>
      <c r="AX370" s="141">
        <f>I370*0.31</f>
        <v>0</v>
      </c>
      <c r="AY370" s="141"/>
      <c r="AZ370" s="141"/>
      <c r="BB370" s="28">
        <v>0</v>
      </c>
      <c r="BC370" s="28">
        <v>0</v>
      </c>
    </row>
    <row r="371" spans="1:55" hidden="1" outlineLevel="1" x14ac:dyDescent="0.2">
      <c r="A371"/>
      <c r="B371" s="37" t="s">
        <v>455</v>
      </c>
      <c r="C371" s="9"/>
      <c r="D371" s="116">
        <v>93227</v>
      </c>
      <c r="E371" s="162">
        <v>1</v>
      </c>
      <c r="F371" s="193"/>
      <c r="G371" s="193"/>
      <c r="H371" s="193"/>
      <c r="I371" s="90">
        <v>82</v>
      </c>
      <c r="J371" s="98">
        <f t="shared" si="5"/>
        <v>27.830000000000002</v>
      </c>
      <c r="K371" s="102">
        <v>25.3</v>
      </c>
      <c r="L371" s="106">
        <f>I371*0.1</f>
        <v>8.2000000000000011</v>
      </c>
      <c r="M371" s="106">
        <f>I371*0.2</f>
        <v>16.400000000000002</v>
      </c>
      <c r="N371" s="106">
        <f>I371*0.2</f>
        <v>16.400000000000002</v>
      </c>
      <c r="O371" s="106">
        <v>16.400000000000002</v>
      </c>
      <c r="P371" s="106">
        <f>I371*0.12</f>
        <v>9.84</v>
      </c>
      <c r="Q371" s="106">
        <f>I371*0.17</f>
        <v>13.940000000000001</v>
      </c>
      <c r="R371" s="106">
        <f>I371*0.14</f>
        <v>11.48</v>
      </c>
      <c r="S371" s="106">
        <f>I371*0.18</f>
        <v>14.76</v>
      </c>
      <c r="T371" s="106">
        <f>I371*0.14</f>
        <v>11.48</v>
      </c>
      <c r="U371" s="106">
        <f>I371*0.15</f>
        <v>12.299999999999999</v>
      </c>
      <c r="V371" s="106">
        <f>I371*0.08</f>
        <v>6.5600000000000005</v>
      </c>
      <c r="W371" s="140"/>
      <c r="X371" s="106">
        <f>I371*0.16</f>
        <v>13.120000000000001</v>
      </c>
      <c r="Y371" s="106">
        <f>I371*0.1</f>
        <v>8.2000000000000011</v>
      </c>
      <c r="Z371" s="106">
        <f>I371*0.08</f>
        <v>6.5600000000000005</v>
      </c>
      <c r="AA371" s="106">
        <f>I371*0.11</f>
        <v>9.02</v>
      </c>
      <c r="AB371" s="140"/>
      <c r="AC371" s="7">
        <f>I371*0.22</f>
        <v>18.04</v>
      </c>
      <c r="AD371" s="7">
        <f>I371*0.3</f>
        <v>24.599999999999998</v>
      </c>
      <c r="AE371" s="148" t="s">
        <v>93</v>
      </c>
      <c r="AF371" s="7">
        <f>I371*0.245</f>
        <v>20.09</v>
      </c>
      <c r="AG371" s="7">
        <f>I371*0.2</f>
        <v>16.400000000000002</v>
      </c>
      <c r="AH371" s="7">
        <f>I371*0.23</f>
        <v>18.86</v>
      </c>
      <c r="AI371" s="140"/>
      <c r="AJ371" s="7">
        <f>I371*0.2</f>
        <v>16.400000000000002</v>
      </c>
      <c r="AK371" s="140">
        <v>60.07247499999999</v>
      </c>
      <c r="AL371" s="140">
        <v>63.606149999999992</v>
      </c>
      <c r="AM371" s="140">
        <v>65.726354999999998</v>
      </c>
      <c r="AN371" s="140">
        <f>I371*0.12</f>
        <v>9.84</v>
      </c>
      <c r="AO371" s="140">
        <f>I371*0.6</f>
        <v>49.199999999999996</v>
      </c>
      <c r="AP371" s="140">
        <f>I371*0.9</f>
        <v>73.8</v>
      </c>
      <c r="AQ371" s="140">
        <f>I371*0.93</f>
        <v>76.260000000000005</v>
      </c>
      <c r="AR371" s="140">
        <f>I371*0.7</f>
        <v>57.4</v>
      </c>
      <c r="AS371" s="140">
        <f>I371*0.35</f>
        <v>28.7</v>
      </c>
      <c r="AT371" s="140">
        <v>0</v>
      </c>
      <c r="AU371" s="140">
        <f>I371*0.9</f>
        <v>73.8</v>
      </c>
      <c r="AV371" s="140">
        <f>I371*0.18</f>
        <v>14.76</v>
      </c>
      <c r="AW371" s="140">
        <f>I371*0.34</f>
        <v>27.880000000000003</v>
      </c>
      <c r="AX371" s="140">
        <f>I371*0.31</f>
        <v>25.419999999999998</v>
      </c>
      <c r="AY371" s="140">
        <v>63.606149999999992</v>
      </c>
      <c r="AZ371" s="140">
        <v>63.606149999999992</v>
      </c>
      <c r="BB371" s="28">
        <v>6.5600000000000005</v>
      </c>
      <c r="BC371" s="28">
        <v>76.260000000000005</v>
      </c>
    </row>
    <row r="372" spans="1:55" hidden="1" outlineLevel="1" x14ac:dyDescent="0.2">
      <c r="A372"/>
      <c r="B372" s="37" t="s">
        <v>454</v>
      </c>
      <c r="C372" s="9"/>
      <c r="D372" s="116">
        <v>93226</v>
      </c>
      <c r="E372" s="162">
        <v>1</v>
      </c>
      <c r="F372" s="193"/>
      <c r="G372" s="193"/>
      <c r="H372" s="193"/>
      <c r="I372" s="90">
        <v>546</v>
      </c>
      <c r="J372" s="98">
        <f t="shared" si="5"/>
        <v>57.717000000000006</v>
      </c>
      <c r="K372" s="102">
        <v>52.47</v>
      </c>
      <c r="L372" s="106">
        <f>I372*0.1</f>
        <v>54.6</v>
      </c>
      <c r="M372" s="106">
        <f>I372*0.2</f>
        <v>109.2</v>
      </c>
      <c r="N372" s="106">
        <f>I372*0.2</f>
        <v>109.2</v>
      </c>
      <c r="O372" s="106">
        <v>109.2</v>
      </c>
      <c r="P372" s="106">
        <f>I372*0.12</f>
        <v>65.52</v>
      </c>
      <c r="Q372" s="106">
        <f>I372*0.17</f>
        <v>92.820000000000007</v>
      </c>
      <c r="R372" s="106">
        <f>I372*0.14</f>
        <v>76.440000000000012</v>
      </c>
      <c r="S372" s="106">
        <f>I372*0.18</f>
        <v>98.28</v>
      </c>
      <c r="T372" s="106">
        <f>I372*0.14</f>
        <v>76.440000000000012</v>
      </c>
      <c r="U372" s="106">
        <f>I372*0.15</f>
        <v>81.899999999999991</v>
      </c>
      <c r="V372" s="106">
        <f>I372*0.08</f>
        <v>43.68</v>
      </c>
      <c r="W372" s="140"/>
      <c r="X372" s="106">
        <f>I372*0.16</f>
        <v>87.36</v>
      </c>
      <c r="Y372" s="106">
        <f>I372*0.1</f>
        <v>54.6</v>
      </c>
      <c r="Z372" s="106">
        <f>I372*0.08</f>
        <v>43.68</v>
      </c>
      <c r="AA372" s="106">
        <f>I372*0.11</f>
        <v>60.06</v>
      </c>
      <c r="AB372" s="140"/>
      <c r="AC372" s="7">
        <f>I372*0.22</f>
        <v>120.12</v>
      </c>
      <c r="AD372" s="7">
        <f>I372*0.3</f>
        <v>163.79999999999998</v>
      </c>
      <c r="AE372" s="148" t="s">
        <v>93</v>
      </c>
      <c r="AF372" s="7">
        <f>I372*0.245</f>
        <v>133.77000000000001</v>
      </c>
      <c r="AG372" s="7">
        <f>I372*0.2</f>
        <v>109.2</v>
      </c>
      <c r="AH372" s="7">
        <f>I372*0.23</f>
        <v>125.58000000000001</v>
      </c>
      <c r="AI372" s="140"/>
      <c r="AJ372" s="7">
        <f>I372*0.2</f>
        <v>109.2</v>
      </c>
      <c r="AK372" s="140">
        <v>420.64375000000001</v>
      </c>
      <c r="AL372" s="140">
        <v>445.38749999999999</v>
      </c>
      <c r="AM372" s="140">
        <v>460.23375000000004</v>
      </c>
      <c r="AN372" s="140">
        <f>I372*0.12</f>
        <v>65.52</v>
      </c>
      <c r="AO372" s="140">
        <f>I372*0.6</f>
        <v>327.59999999999997</v>
      </c>
      <c r="AP372" s="140">
        <f>I372*0.9</f>
        <v>491.40000000000003</v>
      </c>
      <c r="AQ372" s="140">
        <f>I372*0.93</f>
        <v>507.78000000000003</v>
      </c>
      <c r="AR372" s="140">
        <f>I372*0.7</f>
        <v>382.2</v>
      </c>
      <c r="AS372" s="140">
        <f>I372*0.35</f>
        <v>191.1</v>
      </c>
      <c r="AT372" s="140">
        <v>116.66210000000001</v>
      </c>
      <c r="AU372" s="140">
        <f>I372*0.9</f>
        <v>491.40000000000003</v>
      </c>
      <c r="AV372" s="140">
        <f>I372*0.18</f>
        <v>98.28</v>
      </c>
      <c r="AW372" s="140">
        <f>I372*0.34</f>
        <v>185.64000000000001</v>
      </c>
      <c r="AX372" s="140">
        <f>I372*0.31</f>
        <v>169.26</v>
      </c>
      <c r="AY372" s="140">
        <v>445.38749999999999</v>
      </c>
      <c r="AZ372" s="140">
        <v>445.38749999999999</v>
      </c>
      <c r="BB372" s="28">
        <v>43.68</v>
      </c>
      <c r="BC372" s="28">
        <v>507.78000000000003</v>
      </c>
    </row>
    <row r="373" spans="1:55" hidden="1" outlineLevel="1" x14ac:dyDescent="0.2">
      <c r="A373"/>
      <c r="B373" s="37" t="s">
        <v>361</v>
      </c>
      <c r="C373" s="9"/>
      <c r="D373" s="116">
        <v>93225</v>
      </c>
      <c r="E373" s="162">
        <v>1</v>
      </c>
      <c r="F373" s="193"/>
      <c r="G373" s="193"/>
      <c r="H373" s="193"/>
      <c r="I373" s="90">
        <v>1954</v>
      </c>
      <c r="J373" s="98">
        <f t="shared" si="5"/>
        <v>29.37</v>
      </c>
      <c r="K373" s="102">
        <v>26.7</v>
      </c>
      <c r="L373" s="106">
        <f>I373*0.1</f>
        <v>195.4</v>
      </c>
      <c r="M373" s="106">
        <f>I373*0.2</f>
        <v>390.8</v>
      </c>
      <c r="N373" s="106">
        <f>I373*0.2</f>
        <v>390.8</v>
      </c>
      <c r="O373" s="106">
        <v>390.8</v>
      </c>
      <c r="P373" s="106">
        <f>I373*0.12</f>
        <v>234.48</v>
      </c>
      <c r="Q373" s="106">
        <f>I373*0.17</f>
        <v>332.18</v>
      </c>
      <c r="R373" s="106">
        <f>I373*0.14</f>
        <v>273.56</v>
      </c>
      <c r="S373" s="106">
        <f>I373*0.18</f>
        <v>351.71999999999997</v>
      </c>
      <c r="T373" s="106">
        <f>I373*0.14</f>
        <v>273.56</v>
      </c>
      <c r="U373" s="106">
        <f>I373*0.15</f>
        <v>293.09999999999997</v>
      </c>
      <c r="V373" s="106">
        <f>I373*0.08</f>
        <v>156.32</v>
      </c>
      <c r="W373" s="140"/>
      <c r="X373" s="106">
        <f>I373*0.16</f>
        <v>312.64</v>
      </c>
      <c r="Y373" s="106">
        <f>I373*0.1</f>
        <v>195.4</v>
      </c>
      <c r="Z373" s="106">
        <f>I373*0.08</f>
        <v>156.32</v>
      </c>
      <c r="AA373" s="106">
        <f>I373*0.11</f>
        <v>214.94</v>
      </c>
      <c r="AB373" s="140"/>
      <c r="AC373" s="7">
        <f>I373*0.22</f>
        <v>429.88</v>
      </c>
      <c r="AD373" s="7">
        <f>I373*0.3</f>
        <v>586.19999999999993</v>
      </c>
      <c r="AE373" s="148" t="s">
        <v>93</v>
      </c>
      <c r="AF373" s="7">
        <f>I373*0.245</f>
        <v>478.73</v>
      </c>
      <c r="AG373" s="7">
        <f>I373*0.2</f>
        <v>390.8</v>
      </c>
      <c r="AH373" s="7">
        <f>I373*0.23</f>
        <v>449.42</v>
      </c>
      <c r="AI373" s="140"/>
      <c r="AJ373" s="7">
        <f>I373*0.2</f>
        <v>390.8</v>
      </c>
      <c r="AK373" s="140">
        <v>1362.8857499999999</v>
      </c>
      <c r="AL373" s="140">
        <v>1443.0554999999999</v>
      </c>
      <c r="AM373" s="140">
        <v>1491.15735</v>
      </c>
      <c r="AN373" s="140">
        <f>I373*0.12</f>
        <v>234.48</v>
      </c>
      <c r="AO373" s="140">
        <f>I373*0.6</f>
        <v>1172.3999999999999</v>
      </c>
      <c r="AP373" s="140">
        <f>I373*0.9</f>
        <v>1758.6000000000001</v>
      </c>
      <c r="AQ373" s="140">
        <f>I373*0.93</f>
        <v>1817.22</v>
      </c>
      <c r="AR373" s="140">
        <f>I373*0.7</f>
        <v>1367.8</v>
      </c>
      <c r="AS373" s="140">
        <f>I373*0.35</f>
        <v>683.9</v>
      </c>
      <c r="AT373" s="140">
        <v>116.6621</v>
      </c>
      <c r="AU373" s="140">
        <f>I373*0.9</f>
        <v>1758.6000000000001</v>
      </c>
      <c r="AV373" s="140">
        <f>I373*0.18</f>
        <v>351.71999999999997</v>
      </c>
      <c r="AW373" s="140">
        <f>I373*0.34</f>
        <v>664.36</v>
      </c>
      <c r="AX373" s="140">
        <f>I373*0.31</f>
        <v>605.74</v>
      </c>
      <c r="AY373" s="140">
        <v>1443.0554999999999</v>
      </c>
      <c r="AZ373" s="140">
        <v>1443.0554999999999</v>
      </c>
      <c r="BB373" s="28">
        <v>26.7</v>
      </c>
      <c r="BC373" s="28">
        <v>1817.22</v>
      </c>
    </row>
    <row r="374" spans="1:55" ht="13.5" collapsed="1" thickBot="1" x14ac:dyDescent="0.25">
      <c r="A374" s="10"/>
      <c r="B374" s="45" t="s">
        <v>453</v>
      </c>
      <c r="C374" s="39">
        <v>390</v>
      </c>
      <c r="D374" s="13">
        <v>93225</v>
      </c>
      <c r="E374" s="161" t="s">
        <v>5630</v>
      </c>
      <c r="F374" s="192"/>
      <c r="G374" s="192"/>
      <c r="H374" s="192"/>
      <c r="I374" s="58">
        <v>2582</v>
      </c>
      <c r="J374" s="98">
        <f t="shared" si="5"/>
        <v>29.37</v>
      </c>
      <c r="K374" s="100">
        <v>26.7</v>
      </c>
      <c r="L374" s="106">
        <f>I374*0.1</f>
        <v>258.2</v>
      </c>
      <c r="M374" s="106">
        <f>I374*0.2</f>
        <v>516.4</v>
      </c>
      <c r="N374" s="106">
        <f>I374*0.2</f>
        <v>516.4</v>
      </c>
      <c r="O374" s="106">
        <v>516.4</v>
      </c>
      <c r="P374" s="106">
        <f>I374*0.12</f>
        <v>309.83999999999997</v>
      </c>
      <c r="Q374" s="106">
        <f>I374*0.17</f>
        <v>438.94000000000005</v>
      </c>
      <c r="R374" s="106">
        <f>I374*0.14</f>
        <v>361.48</v>
      </c>
      <c r="S374" s="106">
        <f>I374*0.18</f>
        <v>464.76</v>
      </c>
      <c r="T374" s="106">
        <f>I374*0.14</f>
        <v>361.48</v>
      </c>
      <c r="U374" s="106">
        <f>I374*0.15</f>
        <v>387.3</v>
      </c>
      <c r="V374" s="106">
        <f>I374*0.08</f>
        <v>206.56</v>
      </c>
      <c r="W374" s="139"/>
      <c r="X374" s="106">
        <f>I374*0.16</f>
        <v>413.12</v>
      </c>
      <c r="Y374" s="106">
        <f>I374*0.1</f>
        <v>258.2</v>
      </c>
      <c r="Z374" s="106">
        <f>I374*0.08</f>
        <v>206.56</v>
      </c>
      <c r="AA374" s="106">
        <f>I374*0.11</f>
        <v>284.02</v>
      </c>
      <c r="AB374" s="139"/>
      <c r="AC374" s="7">
        <f>I374*0.22</f>
        <v>568.04</v>
      </c>
      <c r="AD374" s="7">
        <f>I374*0.3</f>
        <v>774.6</v>
      </c>
      <c r="AE374" s="148" t="s">
        <v>93</v>
      </c>
      <c r="AF374" s="7">
        <f>I374*0.245</f>
        <v>632.59</v>
      </c>
      <c r="AG374" s="7">
        <f>I374*0.2</f>
        <v>516.4</v>
      </c>
      <c r="AH374" s="7">
        <f>I374*0.23</f>
        <v>593.86</v>
      </c>
      <c r="AI374" s="139"/>
      <c r="AJ374" s="7">
        <f>I374*0.2</f>
        <v>516.4</v>
      </c>
      <c r="AK374" s="139">
        <v>0</v>
      </c>
      <c r="AL374" s="139">
        <v>0</v>
      </c>
      <c r="AM374" s="139">
        <v>0</v>
      </c>
      <c r="AN374" s="139">
        <f>I374*0.12</f>
        <v>309.83999999999997</v>
      </c>
      <c r="AO374" s="139">
        <f>I374*0.6</f>
        <v>1549.2</v>
      </c>
      <c r="AP374" s="139">
        <f>I374*0.9</f>
        <v>2323.8000000000002</v>
      </c>
      <c r="AQ374" s="139">
        <f>I374*0.93</f>
        <v>2401.2600000000002</v>
      </c>
      <c r="AR374" s="139">
        <f>I374*0.7</f>
        <v>1807.3999999999999</v>
      </c>
      <c r="AS374" s="139">
        <f>I374*0.35</f>
        <v>903.69999999999993</v>
      </c>
      <c r="AT374" s="139">
        <v>0</v>
      </c>
      <c r="AU374" s="139">
        <f>I374*0.9</f>
        <v>2323.8000000000002</v>
      </c>
      <c r="AV374" s="139">
        <f>I374*0.18</f>
        <v>464.76</v>
      </c>
      <c r="AW374" s="139">
        <f>I374*0.34</f>
        <v>877.88000000000011</v>
      </c>
      <c r="AX374" s="139">
        <f>I374*0.31</f>
        <v>800.42</v>
      </c>
      <c r="AY374" s="139">
        <v>0</v>
      </c>
      <c r="AZ374" s="139">
        <v>0</v>
      </c>
      <c r="BB374" s="28">
        <v>0</v>
      </c>
      <c r="BC374" s="28">
        <v>2401.2600000000002</v>
      </c>
    </row>
    <row r="375" spans="1:55" ht="15" x14ac:dyDescent="0.25">
      <c r="A375" s="4">
        <v>40574253</v>
      </c>
      <c r="B375" s="3" t="s">
        <v>437</v>
      </c>
      <c r="C375" s="3">
        <v>402</v>
      </c>
      <c r="D375" s="109">
        <v>76705</v>
      </c>
      <c r="E375" s="138"/>
      <c r="F375" s="187"/>
      <c r="G375" s="187"/>
      <c r="H375" s="187"/>
      <c r="I375" s="85">
        <v>1272</v>
      </c>
      <c r="J375" s="98">
        <f t="shared" si="5"/>
        <v>136.03700000000001</v>
      </c>
      <c r="K375" s="98">
        <v>123.67</v>
      </c>
      <c r="L375" s="106">
        <f>I375*0.1</f>
        <v>127.2</v>
      </c>
      <c r="M375" s="106">
        <f>I375*0.2</f>
        <v>254.4</v>
      </c>
      <c r="N375" s="106">
        <f>I375*0.2</f>
        <v>254.4</v>
      </c>
      <c r="O375" s="106">
        <v>254.4</v>
      </c>
      <c r="P375" s="106">
        <f>I375*0.12</f>
        <v>152.63999999999999</v>
      </c>
      <c r="Q375" s="106">
        <f>I375*0.17</f>
        <v>216.24</v>
      </c>
      <c r="R375" s="106">
        <f>I375*0.14</f>
        <v>178.08</v>
      </c>
      <c r="S375" s="106">
        <f>I375*0.18</f>
        <v>228.95999999999998</v>
      </c>
      <c r="T375" s="106">
        <f>I375*0.14</f>
        <v>178.08</v>
      </c>
      <c r="U375" s="106">
        <f>I375*0.15</f>
        <v>190.79999999999998</v>
      </c>
      <c r="V375" s="106">
        <f>I375*0.08</f>
        <v>101.76</v>
      </c>
      <c r="X375" s="106">
        <f>I375*0.16</f>
        <v>203.52</v>
      </c>
      <c r="Y375" s="106">
        <f>I375*0.1</f>
        <v>127.2</v>
      </c>
      <c r="Z375" s="106">
        <f>I375*0.08</f>
        <v>101.76</v>
      </c>
      <c r="AA375" s="106">
        <f>I375*0.11</f>
        <v>139.91999999999999</v>
      </c>
      <c r="AC375" s="7">
        <f>I375*0.22</f>
        <v>279.83999999999997</v>
      </c>
      <c r="AD375" s="7">
        <f>I375*0.3</f>
        <v>381.59999999999997</v>
      </c>
      <c r="AE375" s="148" t="s">
        <v>93</v>
      </c>
      <c r="AF375" s="7">
        <f>I375*0.245</f>
        <v>311.64</v>
      </c>
      <c r="AG375" s="7">
        <f>I375*0.2</f>
        <v>254.4</v>
      </c>
      <c r="AH375" s="7">
        <f>I375*0.23</f>
        <v>292.56</v>
      </c>
      <c r="AJ375" s="7">
        <f>I375*0.2</f>
        <v>254.4</v>
      </c>
      <c r="AK375" s="138">
        <v>1008.8765019157087</v>
      </c>
      <c r="AL375" s="138">
        <v>1068.2221784989858</v>
      </c>
      <c r="AM375" s="138">
        <v>1103.8295844489521</v>
      </c>
      <c r="AN375" s="138">
        <f>I375*0.12</f>
        <v>152.63999999999999</v>
      </c>
      <c r="AO375" s="138">
        <f>I375*0.6</f>
        <v>763.19999999999993</v>
      </c>
      <c r="AP375" s="138">
        <f>I375*0.9</f>
        <v>1144.8</v>
      </c>
      <c r="AQ375" s="138">
        <f>I375*0.93</f>
        <v>1182.96</v>
      </c>
      <c r="AR375" s="138">
        <f>I375*0.7</f>
        <v>890.4</v>
      </c>
      <c r="AS375" s="138">
        <f>I375*0.35</f>
        <v>445.2</v>
      </c>
      <c r="AT375" s="138">
        <v>123.5481812035159</v>
      </c>
      <c r="AU375" s="138">
        <f>I375*0.9</f>
        <v>1144.8</v>
      </c>
      <c r="AV375" s="138">
        <f>I375*0.18</f>
        <v>228.95999999999998</v>
      </c>
      <c r="AW375" s="138">
        <f>I375*0.34</f>
        <v>432.48</v>
      </c>
      <c r="AX375" s="138">
        <f>I375*0.31</f>
        <v>394.32</v>
      </c>
      <c r="AY375" s="138">
        <v>1068.2221784989858</v>
      </c>
      <c r="AZ375" s="138">
        <v>1068.2221784989858</v>
      </c>
      <c r="BB375" s="28">
        <v>101.76</v>
      </c>
      <c r="BC375" s="28">
        <v>1182.96</v>
      </c>
    </row>
    <row r="376" spans="1:55" ht="15" x14ac:dyDescent="0.25">
      <c r="A376">
        <v>40570145</v>
      </c>
      <c r="B376" s="3" t="s">
        <v>523</v>
      </c>
      <c r="C376" s="3">
        <v>402</v>
      </c>
      <c r="D376" s="109">
        <v>76882</v>
      </c>
      <c r="E376" s="138"/>
      <c r="F376" s="187"/>
      <c r="G376" s="187"/>
      <c r="H376" s="187"/>
      <c r="I376" s="85">
        <v>1272</v>
      </c>
      <c r="J376" s="98">
        <f t="shared" si="5"/>
        <v>86.053000000000011</v>
      </c>
      <c r="K376" s="98">
        <v>78.23</v>
      </c>
      <c r="L376" s="106">
        <f>I376*0.1</f>
        <v>127.2</v>
      </c>
      <c r="M376" s="106">
        <f>I376*0.2</f>
        <v>254.4</v>
      </c>
      <c r="N376" s="106">
        <f>I376*0.2</f>
        <v>254.4</v>
      </c>
      <c r="O376" s="106">
        <v>254.4</v>
      </c>
      <c r="P376" s="106">
        <f>I376*0.12</f>
        <v>152.63999999999999</v>
      </c>
      <c r="Q376" s="106">
        <f>I376*0.17</f>
        <v>216.24</v>
      </c>
      <c r="R376" s="106">
        <f>I376*0.14</f>
        <v>178.08</v>
      </c>
      <c r="S376" s="106">
        <f>I376*0.18</f>
        <v>228.95999999999998</v>
      </c>
      <c r="T376" s="106">
        <f>I376*0.14</f>
        <v>178.08</v>
      </c>
      <c r="U376" s="106">
        <f>I376*0.15</f>
        <v>190.79999999999998</v>
      </c>
      <c r="V376" s="106">
        <f>I376*0.08</f>
        <v>101.76</v>
      </c>
      <c r="X376" s="106">
        <f>I376*0.16</f>
        <v>203.52</v>
      </c>
      <c r="Y376" s="106">
        <f>I376*0.1</f>
        <v>127.2</v>
      </c>
      <c r="Z376" s="106">
        <f>I376*0.08</f>
        <v>101.76</v>
      </c>
      <c r="AA376" s="106">
        <f>I376*0.11</f>
        <v>139.91999999999999</v>
      </c>
      <c r="AC376" s="7">
        <f>I376*0.22</f>
        <v>279.83999999999997</v>
      </c>
      <c r="AD376" s="7">
        <f>I376*0.3</f>
        <v>381.59999999999997</v>
      </c>
      <c r="AE376" s="148" t="s">
        <v>93</v>
      </c>
      <c r="AF376" s="7">
        <f>I376*0.245</f>
        <v>311.64</v>
      </c>
      <c r="AG376" s="7">
        <f>I376*0.2</f>
        <v>254.4</v>
      </c>
      <c r="AH376" s="7">
        <f>I376*0.23</f>
        <v>292.56</v>
      </c>
      <c r="AJ376" s="7">
        <f>I376*0.2</f>
        <v>254.4</v>
      </c>
      <c r="AK376" s="138">
        <v>1008.8765019157087</v>
      </c>
      <c r="AL376" s="138">
        <v>1068.2221784989858</v>
      </c>
      <c r="AM376" s="138">
        <v>1103.8295844489521</v>
      </c>
      <c r="AN376" s="138">
        <f>I376*0.12</f>
        <v>152.63999999999999</v>
      </c>
      <c r="AO376" s="138">
        <f>I376*0.6</f>
        <v>763.19999999999993</v>
      </c>
      <c r="AP376" s="138">
        <f>I376*0.9</f>
        <v>1144.8</v>
      </c>
      <c r="AQ376" s="138">
        <f>I376*0.93</f>
        <v>1182.96</v>
      </c>
      <c r="AR376" s="138">
        <f>I376*0.7</f>
        <v>890.4</v>
      </c>
      <c r="AS376" s="138">
        <f>I376*0.35</f>
        <v>445.2</v>
      </c>
      <c r="AT376" s="138">
        <v>123.5481812035159</v>
      </c>
      <c r="AU376" s="138">
        <f>I376*0.9</f>
        <v>1144.8</v>
      </c>
      <c r="AV376" s="138">
        <f>I376*0.18</f>
        <v>228.95999999999998</v>
      </c>
      <c r="AW376" s="138">
        <f>I376*0.34</f>
        <v>432.48</v>
      </c>
      <c r="AX376" s="138">
        <f>I376*0.31</f>
        <v>394.32</v>
      </c>
      <c r="AY376" s="138">
        <v>1068.2221784989858</v>
      </c>
      <c r="AZ376" s="138">
        <v>1068.2221784989858</v>
      </c>
      <c r="BB376" s="28">
        <v>78.23</v>
      </c>
      <c r="BC376" s="28">
        <v>1182.96</v>
      </c>
    </row>
    <row r="377" spans="1:55" ht="15" x14ac:dyDescent="0.25">
      <c r="A377" s="4">
        <v>40570681</v>
      </c>
      <c r="B377" s="3" t="s">
        <v>436</v>
      </c>
      <c r="C377" s="3">
        <v>402</v>
      </c>
      <c r="D377" s="109">
        <v>76775</v>
      </c>
      <c r="E377" s="138"/>
      <c r="F377" s="187"/>
      <c r="G377" s="187"/>
      <c r="H377" s="187"/>
      <c r="I377" s="85">
        <v>1272</v>
      </c>
      <c r="J377" s="98">
        <f t="shared" si="5"/>
        <v>89.155000000000001</v>
      </c>
      <c r="K377" s="98">
        <v>81.05</v>
      </c>
      <c r="L377" s="106">
        <f>I377*0.1</f>
        <v>127.2</v>
      </c>
      <c r="M377" s="106">
        <f>I377*0.2</f>
        <v>254.4</v>
      </c>
      <c r="N377" s="106">
        <f>I377*0.2</f>
        <v>254.4</v>
      </c>
      <c r="O377" s="106">
        <v>254.4</v>
      </c>
      <c r="P377" s="106">
        <f>I377*0.12</f>
        <v>152.63999999999999</v>
      </c>
      <c r="Q377" s="106">
        <f>I377*0.17</f>
        <v>216.24</v>
      </c>
      <c r="R377" s="106">
        <f>I377*0.14</f>
        <v>178.08</v>
      </c>
      <c r="S377" s="106">
        <f>I377*0.18</f>
        <v>228.95999999999998</v>
      </c>
      <c r="T377" s="106">
        <f>I377*0.14</f>
        <v>178.08</v>
      </c>
      <c r="U377" s="106">
        <f>I377*0.15</f>
        <v>190.79999999999998</v>
      </c>
      <c r="V377" s="106">
        <f>I377*0.08</f>
        <v>101.76</v>
      </c>
      <c r="X377" s="106">
        <f>I377*0.16</f>
        <v>203.52</v>
      </c>
      <c r="Y377" s="106">
        <f>I377*0.1</f>
        <v>127.2</v>
      </c>
      <c r="Z377" s="106">
        <f>I377*0.08</f>
        <v>101.76</v>
      </c>
      <c r="AA377" s="106">
        <f>I377*0.11</f>
        <v>139.91999999999999</v>
      </c>
      <c r="AC377" s="7">
        <f>I377*0.22</f>
        <v>279.83999999999997</v>
      </c>
      <c r="AD377" s="7">
        <f>I377*0.3</f>
        <v>381.59999999999997</v>
      </c>
      <c r="AE377" s="148" t="s">
        <v>93</v>
      </c>
      <c r="AF377" s="7">
        <f>I377*0.245</f>
        <v>311.64</v>
      </c>
      <c r="AG377" s="7">
        <f>I377*0.2</f>
        <v>254.4</v>
      </c>
      <c r="AH377" s="7">
        <f>I377*0.23</f>
        <v>292.56</v>
      </c>
      <c r="AJ377" s="7">
        <f>I377*0.2</f>
        <v>254.4</v>
      </c>
      <c r="AK377" s="138">
        <v>1008.8765019157087</v>
      </c>
      <c r="AL377" s="138">
        <v>1068.2221784989858</v>
      </c>
      <c r="AM377" s="138">
        <v>1103.8295844489521</v>
      </c>
      <c r="AN377" s="138">
        <f>I377*0.12</f>
        <v>152.63999999999999</v>
      </c>
      <c r="AO377" s="138">
        <f>I377*0.6</f>
        <v>763.19999999999993</v>
      </c>
      <c r="AP377" s="138">
        <f>I377*0.9</f>
        <v>1144.8</v>
      </c>
      <c r="AQ377" s="138">
        <f>I377*0.93</f>
        <v>1182.96</v>
      </c>
      <c r="AR377" s="138">
        <f>I377*0.7</f>
        <v>890.4</v>
      </c>
      <c r="AS377" s="138">
        <f>I377*0.35</f>
        <v>445.2</v>
      </c>
      <c r="AT377" s="138">
        <v>123.5481812035159</v>
      </c>
      <c r="AU377" s="138">
        <f>I377*0.9</f>
        <v>1144.8</v>
      </c>
      <c r="AV377" s="138">
        <f>I377*0.18</f>
        <v>228.95999999999998</v>
      </c>
      <c r="AW377" s="138">
        <f>I377*0.34</f>
        <v>432.48</v>
      </c>
      <c r="AX377" s="138">
        <f>I377*0.31</f>
        <v>394.32</v>
      </c>
      <c r="AY377" s="138">
        <v>1068.2221784989858</v>
      </c>
      <c r="AZ377" s="138">
        <v>1068.2221784989858</v>
      </c>
      <c r="BB377" s="28">
        <v>81.05</v>
      </c>
      <c r="BC377" s="28">
        <v>1182.96</v>
      </c>
    </row>
    <row r="378" spans="1:55" ht="15" x14ac:dyDescent="0.25">
      <c r="A378">
        <v>40570475</v>
      </c>
      <c r="B378" t="s">
        <v>477</v>
      </c>
      <c r="C378" s="3">
        <v>402</v>
      </c>
      <c r="D378" s="109">
        <v>76801</v>
      </c>
      <c r="E378" s="138"/>
      <c r="F378" s="187"/>
      <c r="G378" s="187"/>
      <c r="H378" s="187"/>
      <c r="I378" s="85">
        <v>1374</v>
      </c>
      <c r="J378" s="98">
        <f t="shared" si="5"/>
        <v>181.39000000000001</v>
      </c>
      <c r="K378" s="98">
        <v>164.9</v>
      </c>
      <c r="L378" s="106">
        <f>I378*0.1</f>
        <v>137.4</v>
      </c>
      <c r="M378" s="106">
        <f>I378*0.2</f>
        <v>274.8</v>
      </c>
      <c r="N378" s="106">
        <f>I378*0.2</f>
        <v>274.8</v>
      </c>
      <c r="O378" s="106">
        <v>274.8</v>
      </c>
      <c r="P378" s="106">
        <f>I378*0.12</f>
        <v>164.88</v>
      </c>
      <c r="Q378" s="106">
        <f>I378*0.17</f>
        <v>233.58</v>
      </c>
      <c r="R378" s="106">
        <f>I378*0.14</f>
        <v>192.36</v>
      </c>
      <c r="S378" s="106">
        <f>I378*0.18</f>
        <v>247.32</v>
      </c>
      <c r="T378" s="106">
        <f>I378*0.14</f>
        <v>192.36</v>
      </c>
      <c r="U378" s="106">
        <f>I378*0.15</f>
        <v>206.1</v>
      </c>
      <c r="V378" s="106">
        <f>I378*0.08</f>
        <v>109.92</v>
      </c>
      <c r="X378" s="106">
        <f>I378*0.16</f>
        <v>219.84</v>
      </c>
      <c r="Y378" s="106">
        <f>I378*0.1</f>
        <v>137.4</v>
      </c>
      <c r="Z378" s="106">
        <f>I378*0.08</f>
        <v>109.92</v>
      </c>
      <c r="AA378" s="106">
        <f>I378*0.11</f>
        <v>151.14000000000001</v>
      </c>
      <c r="AC378" s="7">
        <f>I378*0.22</f>
        <v>302.28000000000003</v>
      </c>
      <c r="AD378" s="7">
        <f>I378*0.3</f>
        <v>412.2</v>
      </c>
      <c r="AE378" s="148" t="s">
        <v>93</v>
      </c>
      <c r="AF378" s="7">
        <f>I378*0.245</f>
        <v>336.63</v>
      </c>
      <c r="AG378" s="7">
        <f>I378*0.2</f>
        <v>274.8</v>
      </c>
      <c r="AH378" s="7">
        <f>I378*0.23</f>
        <v>316.02000000000004</v>
      </c>
      <c r="AJ378" s="7">
        <f>I378*0.2</f>
        <v>274.8</v>
      </c>
      <c r="AK378" s="138">
        <v>1089.5205208681136</v>
      </c>
      <c r="AL378" s="138">
        <v>1153.6099632721205</v>
      </c>
      <c r="AM378" s="138">
        <v>1192.0636287145244</v>
      </c>
      <c r="AN378" s="138">
        <f>I378*0.12</f>
        <v>164.88</v>
      </c>
      <c r="AO378" s="138">
        <f>I378*0.6</f>
        <v>824.4</v>
      </c>
      <c r="AP378" s="138">
        <f>I378*0.9</f>
        <v>1236.6000000000001</v>
      </c>
      <c r="AQ378" s="138">
        <f>I378*0.93</f>
        <v>1277.8200000000002</v>
      </c>
      <c r="AR378" s="138">
        <f>I378*0.7</f>
        <v>961.8</v>
      </c>
      <c r="AS378" s="138">
        <f>I378*0.35</f>
        <v>480.9</v>
      </c>
      <c r="AT378" s="138">
        <v>123.54060100166944</v>
      </c>
      <c r="AU378" s="138">
        <f>I378*0.9</f>
        <v>1236.6000000000001</v>
      </c>
      <c r="AV378" s="138">
        <f>I378*0.18</f>
        <v>247.32</v>
      </c>
      <c r="AW378" s="138">
        <f>I378*0.34</f>
        <v>467.16</v>
      </c>
      <c r="AX378" s="138">
        <f>I378*0.31</f>
        <v>425.94</v>
      </c>
      <c r="AY378" s="138">
        <v>1153.6099632721205</v>
      </c>
      <c r="AZ378" s="138">
        <v>1153.6099632721205</v>
      </c>
      <c r="BB378" s="28">
        <v>109.92</v>
      </c>
      <c r="BC378" s="28">
        <v>1277.8200000000002</v>
      </c>
    </row>
    <row r="379" spans="1:55" ht="15" x14ac:dyDescent="0.25">
      <c r="A379">
        <v>40570533</v>
      </c>
      <c r="B379" t="s">
        <v>478</v>
      </c>
      <c r="C379" s="3">
        <v>402</v>
      </c>
      <c r="D379" s="109">
        <v>76819</v>
      </c>
      <c r="E379" s="138"/>
      <c r="F379" s="187"/>
      <c r="G379" s="187"/>
      <c r="H379" s="187"/>
      <c r="I379" s="85">
        <v>1924</v>
      </c>
      <c r="J379" s="98">
        <f t="shared" si="5"/>
        <v>128.83200000000002</v>
      </c>
      <c r="K379" s="98">
        <v>117.12</v>
      </c>
      <c r="L379" s="106">
        <f>I379*0.1</f>
        <v>192.4</v>
      </c>
      <c r="M379" s="106">
        <f>I379*0.2</f>
        <v>384.8</v>
      </c>
      <c r="N379" s="106">
        <f>I379*0.2</f>
        <v>384.8</v>
      </c>
      <c r="O379" s="106">
        <v>384.8</v>
      </c>
      <c r="P379" s="106">
        <f>I379*0.12</f>
        <v>230.88</v>
      </c>
      <c r="Q379" s="106">
        <f>I379*0.17</f>
        <v>327.08000000000004</v>
      </c>
      <c r="R379" s="106">
        <f>I379*0.14</f>
        <v>269.36</v>
      </c>
      <c r="S379" s="106">
        <f>I379*0.18</f>
        <v>346.32</v>
      </c>
      <c r="T379" s="106">
        <f>I379*0.14</f>
        <v>269.36</v>
      </c>
      <c r="U379" s="106">
        <f>I379*0.15</f>
        <v>288.59999999999997</v>
      </c>
      <c r="V379" s="106">
        <f>I379*0.08</f>
        <v>153.92000000000002</v>
      </c>
      <c r="X379" s="106">
        <f>I379*0.16</f>
        <v>307.84000000000003</v>
      </c>
      <c r="Y379" s="106">
        <f>I379*0.1</f>
        <v>192.4</v>
      </c>
      <c r="Z379" s="106">
        <f>I379*0.08</f>
        <v>153.92000000000002</v>
      </c>
      <c r="AA379" s="106">
        <f>I379*0.11</f>
        <v>211.64000000000001</v>
      </c>
      <c r="AC379" s="7">
        <f>I379*0.22</f>
        <v>423.28000000000003</v>
      </c>
      <c r="AD379" s="7">
        <f>I379*0.3</f>
        <v>577.19999999999993</v>
      </c>
      <c r="AE379" s="148" t="s">
        <v>93</v>
      </c>
      <c r="AF379" s="7">
        <f>I379*0.245</f>
        <v>471.38</v>
      </c>
      <c r="AG379" s="7">
        <f>I379*0.2</f>
        <v>384.8</v>
      </c>
      <c r="AH379" s="7">
        <f>I379*0.23</f>
        <v>442.52000000000004</v>
      </c>
      <c r="AJ379" s="7">
        <f>I379*0.2</f>
        <v>384.8</v>
      </c>
      <c r="AK379" s="138">
        <v>1467.7809612703329</v>
      </c>
      <c r="AL379" s="138">
        <v>1554.1210178156466</v>
      </c>
      <c r="AM379" s="138">
        <v>1605.925051742835</v>
      </c>
      <c r="AN379" s="138">
        <f>I379*0.12</f>
        <v>230.88</v>
      </c>
      <c r="AO379" s="138">
        <f>I379*0.6</f>
        <v>1154.3999999999999</v>
      </c>
      <c r="AP379" s="138">
        <f>I379*0.9</f>
        <v>1731.6000000000001</v>
      </c>
      <c r="AQ379" s="138">
        <f>I379*0.93</f>
        <v>1789.3200000000002</v>
      </c>
      <c r="AR379" s="138">
        <f>I379*0.7</f>
        <v>1346.8</v>
      </c>
      <c r="AS379" s="138">
        <f>I379*0.35</f>
        <v>673.4</v>
      </c>
      <c r="AT379" s="138">
        <v>123.53976762199844</v>
      </c>
      <c r="AU379" s="138">
        <f>I379*0.9</f>
        <v>1731.6000000000001</v>
      </c>
      <c r="AV379" s="138">
        <f>I379*0.18</f>
        <v>346.32</v>
      </c>
      <c r="AW379" s="138">
        <f>I379*0.34</f>
        <v>654.16000000000008</v>
      </c>
      <c r="AX379" s="138">
        <f>I379*0.31</f>
        <v>596.43999999999994</v>
      </c>
      <c r="AY379" s="138">
        <v>1554.1210178156466</v>
      </c>
      <c r="AZ379" s="138">
        <v>1554.1210178156466</v>
      </c>
      <c r="BB379" s="28">
        <v>117.12</v>
      </c>
      <c r="BC379" s="28">
        <v>1789.3200000000002</v>
      </c>
    </row>
    <row r="380" spans="1:55" ht="15" x14ac:dyDescent="0.25">
      <c r="A380" s="4">
        <v>40576647</v>
      </c>
      <c r="B380" s="3" t="s">
        <v>435</v>
      </c>
      <c r="C380" s="3">
        <v>402</v>
      </c>
      <c r="D380" s="109">
        <v>76642</v>
      </c>
      <c r="E380" s="138"/>
      <c r="F380" s="187"/>
      <c r="G380" s="187"/>
      <c r="H380" s="187"/>
      <c r="I380" s="85">
        <v>1054</v>
      </c>
      <c r="J380" s="98">
        <f t="shared" si="5"/>
        <v>130.88900000000001</v>
      </c>
      <c r="K380" s="98">
        <v>118.99</v>
      </c>
      <c r="L380" s="106">
        <f>I380*0.1</f>
        <v>105.4</v>
      </c>
      <c r="M380" s="106">
        <f>I380*0.2</f>
        <v>210.8</v>
      </c>
      <c r="N380" s="106">
        <f>I380*0.2</f>
        <v>210.8</v>
      </c>
      <c r="O380" s="106">
        <v>210.8</v>
      </c>
      <c r="P380" s="106">
        <f>I380*0.12</f>
        <v>126.47999999999999</v>
      </c>
      <c r="Q380" s="106">
        <f>I380*0.17</f>
        <v>179.18</v>
      </c>
      <c r="R380" s="106">
        <f>I380*0.14</f>
        <v>147.56</v>
      </c>
      <c r="S380" s="106">
        <f>I380*0.18</f>
        <v>189.72</v>
      </c>
      <c r="T380" s="106">
        <f>I380*0.14</f>
        <v>147.56</v>
      </c>
      <c r="U380" s="106">
        <f>I380*0.15</f>
        <v>158.1</v>
      </c>
      <c r="V380" s="106">
        <f>I380*0.08</f>
        <v>84.320000000000007</v>
      </c>
      <c r="X380" s="106">
        <f>I380*0.16</f>
        <v>168.64000000000001</v>
      </c>
      <c r="Y380" s="106">
        <f>I380*0.1</f>
        <v>105.4</v>
      </c>
      <c r="Z380" s="106">
        <f>I380*0.08</f>
        <v>84.320000000000007</v>
      </c>
      <c r="AA380" s="106">
        <f>I380*0.11</f>
        <v>115.94</v>
      </c>
      <c r="AC380" s="7">
        <f>I380*0.22</f>
        <v>231.88</v>
      </c>
      <c r="AD380" s="7">
        <f>I380*0.3</f>
        <v>316.2</v>
      </c>
      <c r="AE380" s="148" t="s">
        <v>93</v>
      </c>
      <c r="AF380" s="7">
        <f>I380*0.245</f>
        <v>258.23</v>
      </c>
      <c r="AG380" s="7">
        <f>I380*0.2</f>
        <v>210.8</v>
      </c>
      <c r="AH380" s="7">
        <f>I380*0.23</f>
        <v>242.42000000000002</v>
      </c>
      <c r="AJ380" s="7">
        <f>I380*0.2</f>
        <v>210.8</v>
      </c>
      <c r="AK380" s="138">
        <v>836.50439589562382</v>
      </c>
      <c r="AL380" s="138">
        <v>885.71053683066054</v>
      </c>
      <c r="AM380" s="138">
        <v>915.23422139168258</v>
      </c>
      <c r="AN380" s="138">
        <f>I380*0.12</f>
        <v>126.47999999999999</v>
      </c>
      <c r="AO380" s="138">
        <f>I380*0.6</f>
        <v>632.4</v>
      </c>
      <c r="AP380" s="138">
        <f>I380*0.9</f>
        <v>948.6</v>
      </c>
      <c r="AQ380" s="138">
        <f>I380*0.93</f>
        <v>980.22</v>
      </c>
      <c r="AR380" s="138">
        <f>I380*0.7</f>
        <v>737.8</v>
      </c>
      <c r="AS380" s="138">
        <f>I380*0.35</f>
        <v>368.9</v>
      </c>
      <c r="AT380" s="138">
        <v>87.966716499048658</v>
      </c>
      <c r="AU380" s="138">
        <f>I380*0.9</f>
        <v>948.6</v>
      </c>
      <c r="AV380" s="138">
        <f>I380*0.18</f>
        <v>189.72</v>
      </c>
      <c r="AW380" s="138">
        <f>I380*0.34</f>
        <v>358.36</v>
      </c>
      <c r="AX380" s="138">
        <f>I380*0.31</f>
        <v>326.74</v>
      </c>
      <c r="AY380" s="138">
        <v>885.71053683066054</v>
      </c>
      <c r="AZ380" s="138">
        <v>885.71053683066054</v>
      </c>
      <c r="BB380" s="28">
        <v>84.320000000000007</v>
      </c>
      <c r="BC380" s="28">
        <v>980.22</v>
      </c>
    </row>
    <row r="381" spans="1:55" ht="15" x14ac:dyDescent="0.25">
      <c r="A381" s="4">
        <v>40570616</v>
      </c>
      <c r="B381" s="3" t="s">
        <v>434</v>
      </c>
      <c r="C381" s="3">
        <v>402</v>
      </c>
      <c r="D381" s="109">
        <v>76817</v>
      </c>
      <c r="E381" s="138"/>
      <c r="F381" s="187"/>
      <c r="G381" s="187"/>
      <c r="H381" s="187"/>
      <c r="I381" s="85">
        <v>614</v>
      </c>
      <c r="J381" s="98">
        <f t="shared" si="5"/>
        <v>143.77000000000001</v>
      </c>
      <c r="K381" s="98">
        <v>130.69999999999999</v>
      </c>
      <c r="L381" s="106">
        <f>I381*0.1</f>
        <v>61.400000000000006</v>
      </c>
      <c r="M381" s="106">
        <f>I381*0.2</f>
        <v>122.80000000000001</v>
      </c>
      <c r="N381" s="106">
        <f>I381*0.2</f>
        <v>122.80000000000001</v>
      </c>
      <c r="O381" s="106">
        <v>122.80000000000001</v>
      </c>
      <c r="P381" s="106">
        <f>I381*0.12</f>
        <v>73.679999999999993</v>
      </c>
      <c r="Q381" s="106">
        <f>I381*0.17</f>
        <v>104.38000000000001</v>
      </c>
      <c r="R381" s="106">
        <f>I381*0.14</f>
        <v>85.960000000000008</v>
      </c>
      <c r="S381" s="106">
        <f>I381*0.18</f>
        <v>110.52</v>
      </c>
      <c r="T381" s="106">
        <f>I381*0.14</f>
        <v>85.960000000000008</v>
      </c>
      <c r="U381" s="106">
        <f>I381*0.15</f>
        <v>92.1</v>
      </c>
      <c r="V381" s="106">
        <f>I381*0.08</f>
        <v>49.120000000000005</v>
      </c>
      <c r="X381" s="106">
        <f>I381*0.16</f>
        <v>98.240000000000009</v>
      </c>
      <c r="Y381" s="106">
        <f>I381*0.1</f>
        <v>61.400000000000006</v>
      </c>
      <c r="Z381" s="106">
        <f>I381*0.08</f>
        <v>49.120000000000005</v>
      </c>
      <c r="AA381" s="106">
        <f>I381*0.11</f>
        <v>67.540000000000006</v>
      </c>
      <c r="AC381" s="7">
        <f>I381*0.22</f>
        <v>135.08000000000001</v>
      </c>
      <c r="AD381" s="7">
        <f>I381*0.3</f>
        <v>184.2</v>
      </c>
      <c r="AE381" s="148" t="s">
        <v>93</v>
      </c>
      <c r="AF381" s="7">
        <f>I381*0.245</f>
        <v>150.43</v>
      </c>
      <c r="AG381" s="7">
        <f>I381*0.2</f>
        <v>122.80000000000001</v>
      </c>
      <c r="AH381" s="7">
        <f>I381*0.23</f>
        <v>141.22</v>
      </c>
      <c r="AJ381" s="7">
        <f>I381*0.2</f>
        <v>122.80000000000001</v>
      </c>
      <c r="AK381" s="138">
        <v>486.84617468472675</v>
      </c>
      <c r="AL381" s="138">
        <v>515.48418496029888</v>
      </c>
      <c r="AM381" s="138">
        <v>532.66699112564231</v>
      </c>
      <c r="AN381" s="138">
        <f>I381*0.12</f>
        <v>73.679999999999993</v>
      </c>
      <c r="AO381" s="138">
        <f>I381*0.6</f>
        <v>368.4</v>
      </c>
      <c r="AP381" s="138">
        <f>I381*0.9</f>
        <v>552.6</v>
      </c>
      <c r="AQ381" s="138">
        <f>I381*0.93</f>
        <v>571.02</v>
      </c>
      <c r="AR381" s="138">
        <f>I381*0.7</f>
        <v>429.79999999999995</v>
      </c>
      <c r="AS381" s="138">
        <f>I381*0.35</f>
        <v>214.89999999999998</v>
      </c>
      <c r="AT381" s="138">
        <v>123.54451191032229</v>
      </c>
      <c r="AU381" s="138">
        <f>I381*0.9</f>
        <v>552.6</v>
      </c>
      <c r="AV381" s="138">
        <f>I381*0.18</f>
        <v>110.52</v>
      </c>
      <c r="AW381" s="138">
        <f>I381*0.34</f>
        <v>208.76000000000002</v>
      </c>
      <c r="AX381" s="138">
        <f>I381*0.31</f>
        <v>190.34</v>
      </c>
      <c r="AY381" s="138">
        <v>515.48418496029888</v>
      </c>
      <c r="AZ381" s="138">
        <v>515.48418496029888</v>
      </c>
      <c r="BB381" s="28">
        <v>49.120000000000005</v>
      </c>
      <c r="BC381" s="28">
        <v>571.02</v>
      </c>
    </row>
    <row r="382" spans="1:55" ht="15" x14ac:dyDescent="0.25">
      <c r="A382" s="4">
        <v>40574030</v>
      </c>
      <c r="B382" s="3" t="s">
        <v>433</v>
      </c>
      <c r="C382" s="3">
        <v>402</v>
      </c>
      <c r="D382" s="109">
        <v>76536</v>
      </c>
      <c r="E382" s="138"/>
      <c r="F382" s="187"/>
      <c r="G382" s="187"/>
      <c r="H382" s="187"/>
      <c r="I382" s="85">
        <v>1125</v>
      </c>
      <c r="J382" s="98">
        <f t="shared" si="5"/>
        <v>173.65700000000001</v>
      </c>
      <c r="K382" s="98">
        <v>157.87</v>
      </c>
      <c r="L382" s="106">
        <f>I382*0.1</f>
        <v>112.5</v>
      </c>
      <c r="M382" s="106">
        <f>I382*0.2</f>
        <v>225</v>
      </c>
      <c r="N382" s="106">
        <f>I382*0.2</f>
        <v>225</v>
      </c>
      <c r="O382" s="106">
        <v>225</v>
      </c>
      <c r="P382" s="106">
        <f>I382*0.12</f>
        <v>135</v>
      </c>
      <c r="Q382" s="106">
        <f>I382*0.17</f>
        <v>191.25</v>
      </c>
      <c r="R382" s="106">
        <f>I382*0.14</f>
        <v>157.50000000000003</v>
      </c>
      <c r="S382" s="106">
        <f>I382*0.18</f>
        <v>202.5</v>
      </c>
      <c r="T382" s="106">
        <f>I382*0.14</f>
        <v>157.50000000000003</v>
      </c>
      <c r="U382" s="106">
        <f>I382*0.15</f>
        <v>168.75</v>
      </c>
      <c r="V382" s="106">
        <f>I382*0.08</f>
        <v>90</v>
      </c>
      <c r="X382" s="106">
        <f>I382*0.16</f>
        <v>180</v>
      </c>
      <c r="Y382" s="106">
        <f>I382*0.1</f>
        <v>112.5</v>
      </c>
      <c r="Z382" s="106">
        <f>I382*0.08</f>
        <v>90</v>
      </c>
      <c r="AA382" s="106">
        <f>I382*0.11</f>
        <v>123.75</v>
      </c>
      <c r="AC382" s="7">
        <f>I382*0.22</f>
        <v>247.5</v>
      </c>
      <c r="AD382" s="7">
        <f>I382*0.3</f>
        <v>337.5</v>
      </c>
      <c r="AE382" s="148" t="s">
        <v>93</v>
      </c>
      <c r="AF382" s="7">
        <f>I382*0.245</f>
        <v>275.625</v>
      </c>
      <c r="AG382" s="7">
        <f>I382*0.2</f>
        <v>225</v>
      </c>
      <c r="AH382" s="7">
        <f>I382*0.23</f>
        <v>258.75</v>
      </c>
      <c r="AJ382" s="7">
        <f>I382*0.2</f>
        <v>225</v>
      </c>
      <c r="AK382" s="138">
        <v>892.61954126337241</v>
      </c>
      <c r="AL382" s="138">
        <v>945.12657310239433</v>
      </c>
      <c r="AM382" s="138">
        <v>976.63079220580755</v>
      </c>
      <c r="AN382" s="138">
        <f>I382*0.12</f>
        <v>135</v>
      </c>
      <c r="AO382" s="138">
        <f>I382*0.6</f>
        <v>675</v>
      </c>
      <c r="AP382" s="138">
        <f>I382*0.9</f>
        <v>1012.5</v>
      </c>
      <c r="AQ382" s="138">
        <f>I382*0.93</f>
        <v>1046.25</v>
      </c>
      <c r="AR382" s="138">
        <f>I382*0.7</f>
        <v>787.5</v>
      </c>
      <c r="AS382" s="138">
        <f>I382*0.35</f>
        <v>393.75</v>
      </c>
      <c r="AT382" s="138">
        <v>123.52780438104941</v>
      </c>
      <c r="AU382" s="138">
        <f>I382*0.9</f>
        <v>1012.5</v>
      </c>
      <c r="AV382" s="138">
        <f>I382*0.18</f>
        <v>202.5</v>
      </c>
      <c r="AW382" s="138">
        <f>I382*0.34</f>
        <v>382.5</v>
      </c>
      <c r="AX382" s="138">
        <f>I382*0.31</f>
        <v>348.75</v>
      </c>
      <c r="AY382" s="138">
        <v>945.12657310239433</v>
      </c>
      <c r="AZ382" s="138">
        <v>945.12657310239433</v>
      </c>
      <c r="BB382" s="28">
        <v>90</v>
      </c>
      <c r="BC382" s="28">
        <v>1046.25</v>
      </c>
    </row>
    <row r="383" spans="1:55" ht="15" x14ac:dyDescent="0.25">
      <c r="A383" s="4">
        <v>40574048</v>
      </c>
      <c r="B383" s="3" t="s">
        <v>432</v>
      </c>
      <c r="C383" s="3">
        <v>402</v>
      </c>
      <c r="D383" s="109">
        <v>76856</v>
      </c>
      <c r="E383" s="138"/>
      <c r="F383" s="187"/>
      <c r="G383" s="187"/>
      <c r="H383" s="187"/>
      <c r="I383" s="85">
        <v>1000</v>
      </c>
      <c r="J383" s="98">
        <f t="shared" si="5"/>
        <v>164.38400000000001</v>
      </c>
      <c r="K383" s="98">
        <v>149.44</v>
      </c>
      <c r="L383" s="106">
        <f>I383*0.1</f>
        <v>100</v>
      </c>
      <c r="M383" s="106">
        <f>I383*0.2</f>
        <v>200</v>
      </c>
      <c r="N383" s="106">
        <f>I383*0.2</f>
        <v>200</v>
      </c>
      <c r="O383" s="106">
        <v>200</v>
      </c>
      <c r="P383" s="106">
        <f>I383*0.12</f>
        <v>120</v>
      </c>
      <c r="Q383" s="106">
        <f>I383*0.17</f>
        <v>170</v>
      </c>
      <c r="R383" s="106">
        <f>I383*0.14</f>
        <v>140</v>
      </c>
      <c r="S383" s="106">
        <f>I383*0.18</f>
        <v>180</v>
      </c>
      <c r="T383" s="106">
        <f>I383*0.14</f>
        <v>140</v>
      </c>
      <c r="U383" s="106">
        <f>I383*0.15</f>
        <v>150</v>
      </c>
      <c r="V383" s="106">
        <f>I383*0.08</f>
        <v>80</v>
      </c>
      <c r="X383" s="106">
        <f>I383*0.16</f>
        <v>160</v>
      </c>
      <c r="Y383" s="106">
        <f>I383*0.1</f>
        <v>100</v>
      </c>
      <c r="Z383" s="106">
        <f>I383*0.08</f>
        <v>80</v>
      </c>
      <c r="AA383" s="106">
        <f>I383*0.11</f>
        <v>110</v>
      </c>
      <c r="AC383" s="7">
        <f>I383*0.22</f>
        <v>220</v>
      </c>
      <c r="AD383" s="7">
        <f>I383*0.3</f>
        <v>300</v>
      </c>
      <c r="AE383" s="148" t="s">
        <v>93</v>
      </c>
      <c r="AF383" s="7">
        <f>I383*0.245</f>
        <v>245</v>
      </c>
      <c r="AG383" s="7">
        <f>I383*0.2</f>
        <v>200</v>
      </c>
      <c r="AH383" s="7">
        <f>I383*0.23</f>
        <v>230</v>
      </c>
      <c r="AJ383" s="7">
        <f>I383*0.2</f>
        <v>200</v>
      </c>
      <c r="AK383" s="138">
        <v>762.48215448851772</v>
      </c>
      <c r="AL383" s="138">
        <v>807.33404592901877</v>
      </c>
      <c r="AM383" s="138">
        <v>834.24518079331949</v>
      </c>
      <c r="AN383" s="138">
        <f>I383*0.12</f>
        <v>120</v>
      </c>
      <c r="AO383" s="138">
        <f>I383*0.6</f>
        <v>600</v>
      </c>
      <c r="AP383" s="138">
        <f>I383*0.9</f>
        <v>900</v>
      </c>
      <c r="AQ383" s="138">
        <f>I383*0.93</f>
        <v>930</v>
      </c>
      <c r="AR383" s="138">
        <f>I383*0.7</f>
        <v>700</v>
      </c>
      <c r="AS383" s="138">
        <f>I383*0.35</f>
        <v>350</v>
      </c>
      <c r="AT383" s="138">
        <v>123.54538622129436</v>
      </c>
      <c r="AU383" s="138">
        <f>I383*0.9</f>
        <v>900</v>
      </c>
      <c r="AV383" s="138">
        <f>I383*0.18</f>
        <v>180</v>
      </c>
      <c r="AW383" s="138">
        <f>I383*0.34</f>
        <v>340</v>
      </c>
      <c r="AX383" s="138">
        <f>I383*0.31</f>
        <v>310</v>
      </c>
      <c r="AY383" s="138">
        <v>807.33404592901877</v>
      </c>
      <c r="AZ383" s="138">
        <v>807.33404592901877</v>
      </c>
      <c r="BB383" s="28">
        <v>80</v>
      </c>
      <c r="BC383" s="28">
        <v>930</v>
      </c>
    </row>
    <row r="384" spans="1:55" ht="15" x14ac:dyDescent="0.25">
      <c r="A384" s="4">
        <v>40574303</v>
      </c>
      <c r="B384" t="s">
        <v>431</v>
      </c>
      <c r="C384" s="3">
        <v>402</v>
      </c>
      <c r="D384" s="109">
        <v>76700</v>
      </c>
      <c r="E384" s="138"/>
      <c r="F384" s="187"/>
      <c r="G384" s="187"/>
      <c r="H384" s="187"/>
      <c r="I384" s="85">
        <v>1482</v>
      </c>
      <c r="J384" s="98">
        <f t="shared" si="5"/>
        <v>181.90700000000001</v>
      </c>
      <c r="K384" s="98">
        <v>165.37</v>
      </c>
      <c r="L384" s="106">
        <f>I384*0.1</f>
        <v>148.20000000000002</v>
      </c>
      <c r="M384" s="106">
        <f>I384*0.2</f>
        <v>296.40000000000003</v>
      </c>
      <c r="N384" s="106">
        <f>I384*0.2</f>
        <v>296.40000000000003</v>
      </c>
      <c r="O384" s="106">
        <v>296.40000000000003</v>
      </c>
      <c r="P384" s="106">
        <f>I384*0.12</f>
        <v>177.84</v>
      </c>
      <c r="Q384" s="106">
        <f>I384*0.17</f>
        <v>251.94000000000003</v>
      </c>
      <c r="R384" s="106">
        <f>I384*0.14</f>
        <v>207.48000000000002</v>
      </c>
      <c r="S384" s="106">
        <f>I384*0.18</f>
        <v>266.76</v>
      </c>
      <c r="T384" s="106">
        <f>I384*0.14</f>
        <v>207.48000000000002</v>
      </c>
      <c r="U384" s="106">
        <f>I384*0.15</f>
        <v>222.29999999999998</v>
      </c>
      <c r="V384" s="106">
        <f>I384*0.08</f>
        <v>118.56</v>
      </c>
      <c r="X384" s="106">
        <f>I384*0.16</f>
        <v>237.12</v>
      </c>
      <c r="Y384" s="106">
        <f>I384*0.1</f>
        <v>148.20000000000002</v>
      </c>
      <c r="Z384" s="106">
        <f>I384*0.08</f>
        <v>118.56</v>
      </c>
      <c r="AA384" s="106">
        <f>I384*0.11</f>
        <v>163.02000000000001</v>
      </c>
      <c r="AC384" s="7">
        <f>I384*0.22</f>
        <v>326.04000000000002</v>
      </c>
      <c r="AD384" s="7">
        <f>I384*0.3</f>
        <v>444.59999999999997</v>
      </c>
      <c r="AE384" s="148" t="s">
        <v>93</v>
      </c>
      <c r="AF384" s="7">
        <f>I384*0.245</f>
        <v>363.09</v>
      </c>
      <c r="AG384" s="7">
        <f>I384*0.2</f>
        <v>296.40000000000003</v>
      </c>
      <c r="AH384" s="7">
        <f>I384*0.23</f>
        <v>340.86</v>
      </c>
      <c r="AJ384" s="7">
        <f>I384*0.2</f>
        <v>296.40000000000003</v>
      </c>
      <c r="AK384" s="138">
        <v>1175.5166872340424</v>
      </c>
      <c r="AL384" s="138">
        <v>1244.6647276595745</v>
      </c>
      <c r="AM384" s="138">
        <v>1286.1535519148938</v>
      </c>
      <c r="AN384" s="138">
        <f>I384*0.12</f>
        <v>177.84</v>
      </c>
      <c r="AO384" s="138">
        <f>I384*0.6</f>
        <v>889.19999999999993</v>
      </c>
      <c r="AP384" s="138">
        <f>I384*0.9</f>
        <v>1333.8</v>
      </c>
      <c r="AQ384" s="138">
        <f>I384*0.93</f>
        <v>1378.26</v>
      </c>
      <c r="AR384" s="138">
        <f>I384*0.7</f>
        <v>1037.3999999999999</v>
      </c>
      <c r="AS384" s="138">
        <f>I384*0.35</f>
        <v>518.69999999999993</v>
      </c>
      <c r="AT384" s="138">
        <v>123.52646808510637</v>
      </c>
      <c r="AU384" s="138">
        <f>I384*0.9</f>
        <v>1333.8</v>
      </c>
      <c r="AV384" s="138">
        <f>I384*0.18</f>
        <v>266.76</v>
      </c>
      <c r="AW384" s="138">
        <f>I384*0.34</f>
        <v>503.88000000000005</v>
      </c>
      <c r="AX384" s="138">
        <f>I384*0.31</f>
        <v>459.42</v>
      </c>
      <c r="AY384" s="138">
        <v>1244.6647276595745</v>
      </c>
      <c r="AZ384" s="138">
        <v>1244.6647276595745</v>
      </c>
      <c r="BB384" s="28">
        <v>118.56</v>
      </c>
      <c r="BC384" s="28">
        <v>1378.26</v>
      </c>
    </row>
    <row r="385" spans="1:55" ht="15" x14ac:dyDescent="0.25">
      <c r="A385" s="4">
        <v>40101107</v>
      </c>
      <c r="B385" s="3" t="s">
        <v>417</v>
      </c>
      <c r="C385" s="3">
        <v>413</v>
      </c>
      <c r="D385" s="109" t="s">
        <v>45</v>
      </c>
      <c r="E385" s="138"/>
      <c r="F385" s="187"/>
      <c r="G385" s="187"/>
      <c r="H385" s="187"/>
      <c r="I385" s="85">
        <v>272</v>
      </c>
      <c r="J385" s="98">
        <f t="shared" si="5"/>
        <v>268.983</v>
      </c>
      <c r="K385" s="98">
        <v>244.53</v>
      </c>
      <c r="L385" s="106">
        <f>I385*0.1</f>
        <v>27.200000000000003</v>
      </c>
      <c r="M385" s="106">
        <f>I385*0.2</f>
        <v>54.400000000000006</v>
      </c>
      <c r="N385" s="106">
        <f>I385*0.2</f>
        <v>54.400000000000006</v>
      </c>
      <c r="O385" s="106">
        <v>54.400000000000006</v>
      </c>
      <c r="P385" s="106">
        <f>I385*0.12</f>
        <v>32.64</v>
      </c>
      <c r="Q385" s="106">
        <f>I385*0.17</f>
        <v>46.24</v>
      </c>
      <c r="R385" s="106">
        <f>I385*0.14</f>
        <v>38.080000000000005</v>
      </c>
      <c r="S385" s="106">
        <f>I385*0.18</f>
        <v>48.96</v>
      </c>
      <c r="T385" s="106">
        <f>I385*0.14</f>
        <v>38.080000000000005</v>
      </c>
      <c r="U385" s="106">
        <f>I385*0.15</f>
        <v>40.799999999999997</v>
      </c>
      <c r="V385" s="106">
        <f>I385*0.08</f>
        <v>21.76</v>
      </c>
      <c r="X385" s="106">
        <f>I385*0.16</f>
        <v>43.52</v>
      </c>
      <c r="Y385" s="106">
        <f>I385*0.1</f>
        <v>27.200000000000003</v>
      </c>
      <c r="Z385" s="106">
        <f>I385*0.08</f>
        <v>21.76</v>
      </c>
      <c r="AA385" s="106">
        <f>I385*0.11</f>
        <v>29.92</v>
      </c>
      <c r="AC385" s="7">
        <f>I385*0.22</f>
        <v>59.84</v>
      </c>
      <c r="AD385" s="7">
        <f>I385*0.3</f>
        <v>81.599999999999994</v>
      </c>
      <c r="AE385" s="148" t="s">
        <v>93</v>
      </c>
      <c r="AF385" s="7">
        <f>I385*0.245</f>
        <v>66.64</v>
      </c>
      <c r="AG385" s="7">
        <f>I385*0.2</f>
        <v>54.400000000000006</v>
      </c>
      <c r="AH385" s="7">
        <f>I385*0.23</f>
        <v>62.56</v>
      </c>
      <c r="AJ385" s="7">
        <f>I385*0.2</f>
        <v>54.400000000000006</v>
      </c>
      <c r="AK385" s="138">
        <v>269.72867959527827</v>
      </c>
      <c r="AL385" s="138">
        <v>285.59507251264762</v>
      </c>
      <c r="AM385" s="138">
        <v>295.11490826306914</v>
      </c>
      <c r="AN385" s="138">
        <f>I385*0.12</f>
        <v>32.64</v>
      </c>
      <c r="AO385" s="138">
        <f>I385*0.6</f>
        <v>163.19999999999999</v>
      </c>
      <c r="AP385" s="138">
        <f>I385*0.9</f>
        <v>244.8</v>
      </c>
      <c r="AQ385" s="138">
        <f>I385*0.93</f>
        <v>252.96</v>
      </c>
      <c r="AR385" s="138">
        <f>I385*0.7</f>
        <v>190.39999999999998</v>
      </c>
      <c r="AS385" s="138">
        <f>I385*0.35</f>
        <v>95.199999999999989</v>
      </c>
      <c r="AT385" s="138">
        <v>126.89585160202361</v>
      </c>
      <c r="AU385" s="138">
        <f>I385*0.9</f>
        <v>244.8</v>
      </c>
      <c r="AV385" s="138">
        <f>I385*0.18</f>
        <v>48.96</v>
      </c>
      <c r="AW385" s="138">
        <f>I385*0.34</f>
        <v>92.48</v>
      </c>
      <c r="AX385" s="138">
        <f>I385*0.31</f>
        <v>84.32</v>
      </c>
      <c r="AY385" s="138">
        <v>285.59507251264762</v>
      </c>
      <c r="AZ385" s="138">
        <v>285.59507251264762</v>
      </c>
      <c r="BB385" s="28">
        <v>21.76</v>
      </c>
      <c r="BC385" s="28">
        <v>295.11490826306914</v>
      </c>
    </row>
    <row r="386" spans="1:55" ht="15" x14ac:dyDescent="0.25">
      <c r="A386" s="4">
        <v>40930273</v>
      </c>
      <c r="B386" s="3" t="s">
        <v>268</v>
      </c>
      <c r="C386" s="3">
        <v>420</v>
      </c>
      <c r="D386" s="109">
        <v>97530</v>
      </c>
      <c r="E386" s="138"/>
      <c r="F386" s="187"/>
      <c r="G386" s="187"/>
      <c r="H386" s="187"/>
      <c r="I386" s="85">
        <v>181</v>
      </c>
      <c r="J386" s="98">
        <f t="shared" si="5"/>
        <v>104.87619449999998</v>
      </c>
      <c r="K386" s="98">
        <v>95.341994999999983</v>
      </c>
      <c r="L386" s="106">
        <f>I386*0.1</f>
        <v>18.100000000000001</v>
      </c>
      <c r="M386" s="106">
        <f>I386*0.2</f>
        <v>36.200000000000003</v>
      </c>
      <c r="N386" s="106">
        <f>I386*0.2</f>
        <v>36.200000000000003</v>
      </c>
      <c r="O386" s="106">
        <v>36.200000000000003</v>
      </c>
      <c r="P386" s="106">
        <f>I386*0.12</f>
        <v>21.72</v>
      </c>
      <c r="Q386" s="106">
        <f>I386*0.17</f>
        <v>30.770000000000003</v>
      </c>
      <c r="R386" s="106">
        <f>I386*0.14</f>
        <v>25.340000000000003</v>
      </c>
      <c r="S386" s="106">
        <f>I386*0.18</f>
        <v>32.58</v>
      </c>
      <c r="T386" s="106">
        <f>I386*0.14</f>
        <v>25.340000000000003</v>
      </c>
      <c r="U386" s="106">
        <f>I386*0.15</f>
        <v>27.15</v>
      </c>
      <c r="V386" s="106">
        <f>I386*0.08</f>
        <v>14.48</v>
      </c>
      <c r="X386" s="106">
        <f>I386*0.16</f>
        <v>28.96</v>
      </c>
      <c r="Y386" s="106">
        <f>I386*0.1</f>
        <v>18.100000000000001</v>
      </c>
      <c r="Z386" s="106">
        <f>I386*0.08</f>
        <v>14.48</v>
      </c>
      <c r="AA386" s="106">
        <f>I386*0.11</f>
        <v>19.91</v>
      </c>
      <c r="AC386" s="7">
        <f>I386*0.22</f>
        <v>39.82</v>
      </c>
      <c r="AD386" s="7">
        <f>I386*0.3</f>
        <v>54.3</v>
      </c>
      <c r="AE386" s="148" t="s">
        <v>93</v>
      </c>
      <c r="AF386" s="7">
        <f>I386*0.245</f>
        <v>44.344999999999999</v>
      </c>
      <c r="AG386" s="7">
        <f>I386*0.2</f>
        <v>36.200000000000003</v>
      </c>
      <c r="AH386" s="7">
        <f>I386*0.23</f>
        <v>41.63</v>
      </c>
      <c r="AJ386" s="7">
        <f>I386*0.2</f>
        <v>36.200000000000003</v>
      </c>
      <c r="AK386" s="138">
        <v>142.16249999999999</v>
      </c>
      <c r="AL386" s="138">
        <v>150.52499999999998</v>
      </c>
      <c r="AM386" s="138">
        <v>155.54250000000002</v>
      </c>
      <c r="AN386" s="138">
        <f>I386*0.12</f>
        <v>21.72</v>
      </c>
      <c r="AO386" s="138">
        <f>I386*0.6</f>
        <v>108.6</v>
      </c>
      <c r="AP386" s="138">
        <f>I386*0.9</f>
        <v>162.9</v>
      </c>
      <c r="AQ386" s="138">
        <f>I386*0.93</f>
        <v>168.33</v>
      </c>
      <c r="AR386" s="138">
        <f>I386*0.7</f>
        <v>126.69999999999999</v>
      </c>
      <c r="AS386" s="138">
        <f>I386*0.35</f>
        <v>63.349999999999994</v>
      </c>
      <c r="AT386" s="138">
        <v>0</v>
      </c>
      <c r="AU386" s="138">
        <f>I386*0.9</f>
        <v>162.9</v>
      </c>
      <c r="AV386" s="138">
        <f>I386*0.18</f>
        <v>32.58</v>
      </c>
      <c r="AW386" s="138">
        <f>I386*0.34</f>
        <v>61.540000000000006</v>
      </c>
      <c r="AX386" s="138">
        <f>I386*0.31</f>
        <v>56.11</v>
      </c>
      <c r="AY386" s="138">
        <v>150.52499999999998</v>
      </c>
      <c r="AZ386" s="138">
        <v>150.52499999999998</v>
      </c>
      <c r="BB386" s="28">
        <v>14.48</v>
      </c>
      <c r="BC386" s="28">
        <v>168.33</v>
      </c>
    </row>
    <row r="387" spans="1:55" ht="15" x14ac:dyDescent="0.25">
      <c r="A387" s="4">
        <v>40934358</v>
      </c>
      <c r="B387" s="3" t="s">
        <v>415</v>
      </c>
      <c r="C387" s="3">
        <v>420</v>
      </c>
      <c r="D387" s="109">
        <v>97140</v>
      </c>
      <c r="E387" s="138"/>
      <c r="F387" s="187"/>
      <c r="G387" s="187"/>
      <c r="H387" s="187"/>
      <c r="I387" s="85">
        <v>160</v>
      </c>
      <c r="J387" s="98">
        <f t="shared" si="5"/>
        <v>76.534173100000004</v>
      </c>
      <c r="K387" s="98">
        <v>69.576521</v>
      </c>
      <c r="L387" s="106">
        <f>I387*0.1</f>
        <v>16</v>
      </c>
      <c r="M387" s="106">
        <f>I387*0.2</f>
        <v>32</v>
      </c>
      <c r="N387" s="106">
        <f>I387*0.2</f>
        <v>32</v>
      </c>
      <c r="O387" s="106">
        <v>32</v>
      </c>
      <c r="P387" s="106">
        <f>I387*0.12</f>
        <v>19.2</v>
      </c>
      <c r="Q387" s="106">
        <f>I387*0.17</f>
        <v>27.200000000000003</v>
      </c>
      <c r="R387" s="106">
        <f>I387*0.14</f>
        <v>22.400000000000002</v>
      </c>
      <c r="S387" s="106">
        <f>I387*0.18</f>
        <v>28.799999999999997</v>
      </c>
      <c r="T387" s="106">
        <f>I387*0.14</f>
        <v>22.400000000000002</v>
      </c>
      <c r="U387" s="106">
        <f>I387*0.15</f>
        <v>24</v>
      </c>
      <c r="V387" s="106">
        <f>I387*0.08</f>
        <v>12.8</v>
      </c>
      <c r="X387" s="106">
        <f>I387*0.16</f>
        <v>25.6</v>
      </c>
      <c r="Y387" s="106">
        <f>I387*0.1</f>
        <v>16</v>
      </c>
      <c r="Z387" s="106">
        <f>I387*0.08</f>
        <v>12.8</v>
      </c>
      <c r="AA387" s="106">
        <f>I387*0.11</f>
        <v>17.600000000000001</v>
      </c>
      <c r="AC387" s="7">
        <f>I387*0.22</f>
        <v>35.200000000000003</v>
      </c>
      <c r="AD387" s="7">
        <f>I387*0.3</f>
        <v>48</v>
      </c>
      <c r="AE387" s="148" t="s">
        <v>93</v>
      </c>
      <c r="AF387" s="7">
        <f>I387*0.245</f>
        <v>39.200000000000003</v>
      </c>
      <c r="AG387" s="7">
        <f>I387*0.2</f>
        <v>32</v>
      </c>
      <c r="AH387" s="7">
        <f>I387*0.23</f>
        <v>36.800000000000004</v>
      </c>
      <c r="AJ387" s="7">
        <f>I387*0.2</f>
        <v>32</v>
      </c>
      <c r="AK387" s="138">
        <v>130.26249999999999</v>
      </c>
      <c r="AL387" s="138">
        <v>137.92500000000001</v>
      </c>
      <c r="AM387" s="138">
        <v>142.52249999999998</v>
      </c>
      <c r="AN387" s="138">
        <f>I387*0.12</f>
        <v>19.2</v>
      </c>
      <c r="AO387" s="138">
        <f>I387*0.6</f>
        <v>96</v>
      </c>
      <c r="AP387" s="138">
        <f>I387*0.9</f>
        <v>144</v>
      </c>
      <c r="AQ387" s="138">
        <f>I387*0.93</f>
        <v>148.80000000000001</v>
      </c>
      <c r="AR387" s="138">
        <f>I387*0.7</f>
        <v>112</v>
      </c>
      <c r="AS387" s="138">
        <f>I387*0.35</f>
        <v>56</v>
      </c>
      <c r="AT387" s="138">
        <v>0</v>
      </c>
      <c r="AU387" s="138">
        <f>I387*0.9</f>
        <v>144</v>
      </c>
      <c r="AV387" s="138">
        <f>I387*0.18</f>
        <v>28.799999999999997</v>
      </c>
      <c r="AW387" s="138">
        <f>I387*0.34</f>
        <v>54.400000000000006</v>
      </c>
      <c r="AX387" s="138">
        <f>I387*0.31</f>
        <v>49.6</v>
      </c>
      <c r="AY387" s="138">
        <v>137.92500000000001</v>
      </c>
      <c r="AZ387" s="138">
        <v>137.92500000000001</v>
      </c>
      <c r="BB387" s="28">
        <v>12.8</v>
      </c>
      <c r="BC387" s="28">
        <v>148.80000000000001</v>
      </c>
    </row>
    <row r="388" spans="1:55" ht="15" x14ac:dyDescent="0.25">
      <c r="A388" s="4">
        <v>40930299</v>
      </c>
      <c r="B388" s="3" t="s">
        <v>269</v>
      </c>
      <c r="C388" s="3">
        <v>420</v>
      </c>
      <c r="D388" s="109">
        <v>97116</v>
      </c>
      <c r="E388" s="138"/>
      <c r="F388" s="187"/>
      <c r="G388" s="187"/>
      <c r="H388" s="187"/>
      <c r="I388" s="85">
        <v>181</v>
      </c>
      <c r="J388" s="98">
        <f t="shared" si="5"/>
        <v>29.931000000000004</v>
      </c>
      <c r="K388" s="98">
        <v>27.21</v>
      </c>
      <c r="L388" s="106">
        <f>I388*0.1</f>
        <v>18.100000000000001</v>
      </c>
      <c r="M388" s="106">
        <f>I388*0.2</f>
        <v>36.200000000000003</v>
      </c>
      <c r="N388" s="106">
        <f>I388*0.2</f>
        <v>36.200000000000003</v>
      </c>
      <c r="O388" s="106">
        <v>36.200000000000003</v>
      </c>
      <c r="P388" s="106">
        <f>I388*0.12</f>
        <v>21.72</v>
      </c>
      <c r="Q388" s="106">
        <f>I388*0.17</f>
        <v>30.770000000000003</v>
      </c>
      <c r="R388" s="106">
        <f>I388*0.14</f>
        <v>25.340000000000003</v>
      </c>
      <c r="S388" s="106">
        <f>I388*0.18</f>
        <v>32.58</v>
      </c>
      <c r="T388" s="106">
        <f>I388*0.14</f>
        <v>25.340000000000003</v>
      </c>
      <c r="U388" s="106">
        <f>I388*0.15</f>
        <v>27.15</v>
      </c>
      <c r="V388" s="106">
        <f>I388*0.08</f>
        <v>14.48</v>
      </c>
      <c r="X388" s="106">
        <f>I388*0.16</f>
        <v>28.96</v>
      </c>
      <c r="Y388" s="106">
        <f>I388*0.1</f>
        <v>18.100000000000001</v>
      </c>
      <c r="Z388" s="106">
        <f>I388*0.08</f>
        <v>14.48</v>
      </c>
      <c r="AA388" s="106">
        <f>I388*0.11</f>
        <v>19.91</v>
      </c>
      <c r="AC388" s="7">
        <f>I388*0.22</f>
        <v>39.82</v>
      </c>
      <c r="AD388" s="7">
        <f>I388*0.3</f>
        <v>54.3</v>
      </c>
      <c r="AE388" s="148" t="s">
        <v>93</v>
      </c>
      <c r="AF388" s="7">
        <f>I388*0.245</f>
        <v>44.344999999999999</v>
      </c>
      <c r="AG388" s="7">
        <f>I388*0.2</f>
        <v>36.200000000000003</v>
      </c>
      <c r="AH388" s="7">
        <f>I388*0.23</f>
        <v>41.63</v>
      </c>
      <c r="AJ388" s="7">
        <f>I388*0.2</f>
        <v>36.200000000000003</v>
      </c>
      <c r="AK388" s="138">
        <v>142.16249999999999</v>
      </c>
      <c r="AL388" s="138">
        <v>150.52499999999998</v>
      </c>
      <c r="AM388" s="138">
        <v>155.54250000000002</v>
      </c>
      <c r="AN388" s="138">
        <f>I388*0.12</f>
        <v>21.72</v>
      </c>
      <c r="AO388" s="138">
        <f>I388*0.6</f>
        <v>108.6</v>
      </c>
      <c r="AP388" s="138">
        <f>I388*0.9</f>
        <v>162.9</v>
      </c>
      <c r="AQ388" s="138">
        <f>I388*0.93</f>
        <v>168.33</v>
      </c>
      <c r="AR388" s="138">
        <f>I388*0.7</f>
        <v>126.69999999999999</v>
      </c>
      <c r="AS388" s="138">
        <f>I388*0.35</f>
        <v>63.349999999999994</v>
      </c>
      <c r="AT388" s="138">
        <v>0</v>
      </c>
      <c r="AU388" s="138">
        <f>I388*0.9</f>
        <v>162.9</v>
      </c>
      <c r="AV388" s="138">
        <f>I388*0.18</f>
        <v>32.58</v>
      </c>
      <c r="AW388" s="138">
        <f>I388*0.34</f>
        <v>61.540000000000006</v>
      </c>
      <c r="AX388" s="138">
        <f>I388*0.31</f>
        <v>56.11</v>
      </c>
      <c r="AY388" s="138">
        <v>150.52499999999998</v>
      </c>
      <c r="AZ388" s="138">
        <v>150.52499999999998</v>
      </c>
      <c r="BB388" s="28">
        <v>14.48</v>
      </c>
      <c r="BC388" s="28">
        <v>168.33</v>
      </c>
    </row>
    <row r="389" spans="1:55" ht="15" x14ac:dyDescent="0.25">
      <c r="A389" s="4">
        <v>40933699</v>
      </c>
      <c r="B389" s="3" t="s">
        <v>397</v>
      </c>
      <c r="C389" s="3">
        <v>420</v>
      </c>
      <c r="D389" s="109">
        <v>97112</v>
      </c>
      <c r="E389" s="138"/>
      <c r="F389" s="187"/>
      <c r="G389" s="187"/>
      <c r="H389" s="187"/>
      <c r="I389" s="85">
        <v>181</v>
      </c>
      <c r="J389" s="98">
        <f t="shared" si="5"/>
        <v>34.749000000000002</v>
      </c>
      <c r="K389" s="98">
        <v>31.59</v>
      </c>
      <c r="L389" s="106">
        <f>I389*0.1</f>
        <v>18.100000000000001</v>
      </c>
      <c r="M389" s="106">
        <f>I389*0.2</f>
        <v>36.200000000000003</v>
      </c>
      <c r="N389" s="106">
        <f>I389*0.2</f>
        <v>36.200000000000003</v>
      </c>
      <c r="O389" s="106">
        <v>36.200000000000003</v>
      </c>
      <c r="P389" s="106">
        <f>I389*0.12</f>
        <v>21.72</v>
      </c>
      <c r="Q389" s="106">
        <f>I389*0.17</f>
        <v>30.770000000000003</v>
      </c>
      <c r="R389" s="106">
        <f>I389*0.14</f>
        <v>25.340000000000003</v>
      </c>
      <c r="S389" s="106">
        <f>I389*0.18</f>
        <v>32.58</v>
      </c>
      <c r="T389" s="106">
        <f>I389*0.14</f>
        <v>25.340000000000003</v>
      </c>
      <c r="U389" s="106">
        <f>I389*0.15</f>
        <v>27.15</v>
      </c>
      <c r="V389" s="106">
        <f>I389*0.08</f>
        <v>14.48</v>
      </c>
      <c r="X389" s="106">
        <f>I389*0.16</f>
        <v>28.96</v>
      </c>
      <c r="Y389" s="106">
        <f>I389*0.1</f>
        <v>18.100000000000001</v>
      </c>
      <c r="Z389" s="106">
        <f>I389*0.08</f>
        <v>14.48</v>
      </c>
      <c r="AA389" s="106">
        <f>I389*0.11</f>
        <v>19.91</v>
      </c>
      <c r="AC389" s="7">
        <f>I389*0.22</f>
        <v>39.82</v>
      </c>
      <c r="AD389" s="7">
        <f>I389*0.3</f>
        <v>54.3</v>
      </c>
      <c r="AE389" s="148" t="s">
        <v>93</v>
      </c>
      <c r="AF389" s="7">
        <f>I389*0.245</f>
        <v>44.344999999999999</v>
      </c>
      <c r="AG389" s="7">
        <f>I389*0.2</f>
        <v>36.200000000000003</v>
      </c>
      <c r="AH389" s="7">
        <f>I389*0.23</f>
        <v>41.63</v>
      </c>
      <c r="AJ389" s="7">
        <f>I389*0.2</f>
        <v>36.200000000000003</v>
      </c>
      <c r="AK389" s="138">
        <v>142.16249999999999</v>
      </c>
      <c r="AL389" s="138">
        <v>150.52499999999998</v>
      </c>
      <c r="AM389" s="138">
        <v>155.54250000000002</v>
      </c>
      <c r="AN389" s="138">
        <f>I389*0.12</f>
        <v>21.72</v>
      </c>
      <c r="AO389" s="138">
        <f>I389*0.6</f>
        <v>108.6</v>
      </c>
      <c r="AP389" s="138">
        <f>I389*0.9</f>
        <v>162.9</v>
      </c>
      <c r="AQ389" s="138">
        <f>I389*0.93</f>
        <v>168.33</v>
      </c>
      <c r="AR389" s="138">
        <f>I389*0.7</f>
        <v>126.69999999999999</v>
      </c>
      <c r="AS389" s="138">
        <f>I389*0.35</f>
        <v>63.349999999999994</v>
      </c>
      <c r="AT389" s="138">
        <v>0</v>
      </c>
      <c r="AU389" s="138">
        <f>I389*0.9</f>
        <v>162.9</v>
      </c>
      <c r="AV389" s="138">
        <f>I389*0.18</f>
        <v>32.58</v>
      </c>
      <c r="AW389" s="138">
        <f>I389*0.34</f>
        <v>61.540000000000006</v>
      </c>
      <c r="AX389" s="138">
        <f>I389*0.31</f>
        <v>56.11</v>
      </c>
      <c r="AY389" s="138">
        <v>150.52499999999998</v>
      </c>
      <c r="AZ389" s="138">
        <v>150.52499999999998</v>
      </c>
      <c r="BB389" s="28">
        <v>14.48</v>
      </c>
      <c r="BC389" s="28">
        <v>168.33</v>
      </c>
    </row>
    <row r="390" spans="1:55" ht="15" x14ac:dyDescent="0.25">
      <c r="A390" s="4">
        <v>40934242</v>
      </c>
      <c r="B390" s="3" t="s">
        <v>411</v>
      </c>
      <c r="C390" s="3">
        <v>420</v>
      </c>
      <c r="D390" s="109">
        <v>97113</v>
      </c>
      <c r="E390" s="138"/>
      <c r="F390" s="187"/>
      <c r="G390" s="187"/>
      <c r="H390" s="187"/>
      <c r="I390" s="85">
        <v>162</v>
      </c>
      <c r="J390" s="98">
        <f t="shared" si="5"/>
        <v>37.499000000000009</v>
      </c>
      <c r="K390" s="98">
        <v>34.090000000000003</v>
      </c>
      <c r="L390" s="106">
        <f>I390*0.1</f>
        <v>16.2</v>
      </c>
      <c r="M390" s="106">
        <f>I390*0.2</f>
        <v>32.4</v>
      </c>
      <c r="N390" s="106">
        <f>I390*0.2</f>
        <v>32.4</v>
      </c>
      <c r="O390" s="106">
        <v>32.4</v>
      </c>
      <c r="P390" s="106">
        <f>I390*0.12</f>
        <v>19.439999999999998</v>
      </c>
      <c r="Q390" s="106">
        <f>I390*0.17</f>
        <v>27.540000000000003</v>
      </c>
      <c r="R390" s="106">
        <f>I390*0.14</f>
        <v>22.680000000000003</v>
      </c>
      <c r="S390" s="106">
        <f>I390*0.18</f>
        <v>29.16</v>
      </c>
      <c r="T390" s="106">
        <f>I390*0.14</f>
        <v>22.680000000000003</v>
      </c>
      <c r="U390" s="106">
        <f>I390*0.15</f>
        <v>24.3</v>
      </c>
      <c r="V390" s="106">
        <f>I390*0.08</f>
        <v>12.96</v>
      </c>
      <c r="X390" s="106">
        <f>I390*0.16</f>
        <v>25.92</v>
      </c>
      <c r="Y390" s="106">
        <f>I390*0.1</f>
        <v>16.2</v>
      </c>
      <c r="Z390" s="106">
        <f>I390*0.08</f>
        <v>12.96</v>
      </c>
      <c r="AA390" s="106">
        <f>I390*0.11</f>
        <v>17.82</v>
      </c>
      <c r="AC390" s="7">
        <f>I390*0.22</f>
        <v>35.64</v>
      </c>
      <c r="AD390" s="7">
        <f>I390*0.3</f>
        <v>48.6</v>
      </c>
      <c r="AE390" s="148" t="s">
        <v>93</v>
      </c>
      <c r="AF390" s="7">
        <f>I390*0.245</f>
        <v>39.69</v>
      </c>
      <c r="AG390" s="7">
        <f>I390*0.2</f>
        <v>32.4</v>
      </c>
      <c r="AH390" s="7">
        <f>I390*0.23</f>
        <v>37.260000000000005</v>
      </c>
      <c r="AJ390" s="7">
        <f>I390*0.2</f>
        <v>32.4</v>
      </c>
      <c r="AK390" s="138">
        <v>132.17499999999998</v>
      </c>
      <c r="AL390" s="138">
        <v>139.95000000000002</v>
      </c>
      <c r="AM390" s="138">
        <v>144.61500000000001</v>
      </c>
      <c r="AN390" s="138">
        <f>I390*0.12</f>
        <v>19.439999999999998</v>
      </c>
      <c r="AO390" s="138">
        <f>I390*0.6</f>
        <v>97.2</v>
      </c>
      <c r="AP390" s="138">
        <f>I390*0.9</f>
        <v>145.80000000000001</v>
      </c>
      <c r="AQ390" s="138">
        <f>I390*0.93</f>
        <v>150.66</v>
      </c>
      <c r="AR390" s="138">
        <f>I390*0.7</f>
        <v>113.39999999999999</v>
      </c>
      <c r="AS390" s="138">
        <f>I390*0.35</f>
        <v>56.699999999999996</v>
      </c>
      <c r="AT390" s="138">
        <v>0</v>
      </c>
      <c r="AU390" s="138">
        <f>I390*0.9</f>
        <v>145.80000000000001</v>
      </c>
      <c r="AV390" s="138">
        <f>I390*0.18</f>
        <v>29.16</v>
      </c>
      <c r="AW390" s="138">
        <f>I390*0.34</f>
        <v>55.080000000000005</v>
      </c>
      <c r="AX390" s="138">
        <f>I390*0.31</f>
        <v>50.22</v>
      </c>
      <c r="AY390" s="138">
        <v>139.95000000000002</v>
      </c>
      <c r="AZ390" s="138">
        <v>139.95000000000002</v>
      </c>
      <c r="BB390" s="28">
        <v>12.96</v>
      </c>
      <c r="BC390" s="28">
        <v>150.66</v>
      </c>
    </row>
    <row r="391" spans="1:55" ht="15" x14ac:dyDescent="0.25">
      <c r="A391" s="4">
        <v>40930075</v>
      </c>
      <c r="B391" s="3" t="s">
        <v>399</v>
      </c>
      <c r="C391" s="3">
        <v>420</v>
      </c>
      <c r="D391" s="109">
        <v>97035</v>
      </c>
      <c r="E391" s="138"/>
      <c r="F391" s="187"/>
      <c r="G391" s="187"/>
      <c r="H391" s="187"/>
      <c r="I391" s="85">
        <v>130</v>
      </c>
      <c r="J391" s="98">
        <f t="shared" ref="J391:J454" si="6">K391*110%</f>
        <v>14.454000000000002</v>
      </c>
      <c r="K391" s="98">
        <v>13.14</v>
      </c>
      <c r="L391" s="106">
        <f>I391*0.1</f>
        <v>13</v>
      </c>
      <c r="M391" s="106">
        <f>I391*0.2</f>
        <v>26</v>
      </c>
      <c r="N391" s="106">
        <f>I391*0.2</f>
        <v>26</v>
      </c>
      <c r="O391" s="106">
        <v>26</v>
      </c>
      <c r="P391" s="106">
        <f>I391*0.12</f>
        <v>15.6</v>
      </c>
      <c r="Q391" s="106">
        <f>I391*0.17</f>
        <v>22.1</v>
      </c>
      <c r="R391" s="106">
        <f>I391*0.14</f>
        <v>18.200000000000003</v>
      </c>
      <c r="S391" s="106">
        <f>I391*0.18</f>
        <v>23.4</v>
      </c>
      <c r="T391" s="106">
        <f>I391*0.14</f>
        <v>18.200000000000003</v>
      </c>
      <c r="U391" s="106">
        <f>I391*0.15</f>
        <v>19.5</v>
      </c>
      <c r="V391" s="106">
        <f>I391*0.08</f>
        <v>10.4</v>
      </c>
      <c r="X391" s="106">
        <f>I391*0.16</f>
        <v>20.8</v>
      </c>
      <c r="Y391" s="106">
        <f>I391*0.1</f>
        <v>13</v>
      </c>
      <c r="Z391" s="106">
        <f>I391*0.08</f>
        <v>10.4</v>
      </c>
      <c r="AA391" s="106">
        <f>I391*0.11</f>
        <v>14.3</v>
      </c>
      <c r="AC391" s="7">
        <f>I391*0.22</f>
        <v>28.6</v>
      </c>
      <c r="AD391" s="7">
        <f>I391*0.3</f>
        <v>39</v>
      </c>
      <c r="AE391" s="148" t="s">
        <v>93</v>
      </c>
      <c r="AF391" s="7">
        <f>I391*0.245</f>
        <v>31.849999999999998</v>
      </c>
      <c r="AG391" s="7">
        <f>I391*0.2</f>
        <v>26</v>
      </c>
      <c r="AH391" s="7">
        <f>I391*0.23</f>
        <v>29.900000000000002</v>
      </c>
      <c r="AJ391" s="7">
        <f>I391*0.2</f>
        <v>26</v>
      </c>
      <c r="AK391" s="138">
        <v>106.46249999999999</v>
      </c>
      <c r="AL391" s="138">
        <v>112.72500000000001</v>
      </c>
      <c r="AM391" s="138">
        <v>116.4825</v>
      </c>
      <c r="AN391" s="138">
        <f>I391*0.12</f>
        <v>15.6</v>
      </c>
      <c r="AO391" s="138">
        <f>I391*0.6</f>
        <v>78</v>
      </c>
      <c r="AP391" s="138">
        <f>I391*0.9</f>
        <v>117</v>
      </c>
      <c r="AQ391" s="138">
        <f>I391*0.93</f>
        <v>120.9</v>
      </c>
      <c r="AR391" s="138">
        <f>I391*0.7</f>
        <v>91</v>
      </c>
      <c r="AS391" s="138">
        <f>I391*0.35</f>
        <v>45.5</v>
      </c>
      <c r="AT391" s="138">
        <v>0</v>
      </c>
      <c r="AU391" s="138">
        <f>I391*0.9</f>
        <v>117</v>
      </c>
      <c r="AV391" s="138">
        <f>I391*0.18</f>
        <v>23.4</v>
      </c>
      <c r="AW391" s="138">
        <f>I391*0.34</f>
        <v>44.2</v>
      </c>
      <c r="AX391" s="138">
        <f>I391*0.31</f>
        <v>40.299999999999997</v>
      </c>
      <c r="AY391" s="138">
        <v>112.72500000000001</v>
      </c>
      <c r="AZ391" s="138">
        <v>112.72500000000001</v>
      </c>
      <c r="BB391" s="28">
        <v>10.4</v>
      </c>
      <c r="BC391" s="28">
        <v>120.9</v>
      </c>
    </row>
    <row r="392" spans="1:55" ht="15" x14ac:dyDescent="0.25">
      <c r="A392" s="4">
        <v>40934259</v>
      </c>
      <c r="B392" s="3" t="s">
        <v>408</v>
      </c>
      <c r="C392" s="3">
        <v>420</v>
      </c>
      <c r="D392" s="110" t="s">
        <v>5631</v>
      </c>
      <c r="E392" s="138"/>
      <c r="F392" s="187"/>
      <c r="G392" s="187"/>
      <c r="H392" s="187"/>
      <c r="I392" s="85">
        <v>89</v>
      </c>
      <c r="J392" s="98">
        <f t="shared" si="6"/>
        <v>12.386000000000001</v>
      </c>
      <c r="K392" s="98">
        <v>11.26</v>
      </c>
      <c r="L392" s="106">
        <f>I392*0.1</f>
        <v>8.9</v>
      </c>
      <c r="M392" s="106">
        <f>I392*0.2</f>
        <v>17.8</v>
      </c>
      <c r="N392" s="106">
        <f>I392*0.2</f>
        <v>17.8</v>
      </c>
      <c r="O392" s="106">
        <v>17.8</v>
      </c>
      <c r="P392" s="106">
        <f>I392*0.12</f>
        <v>10.68</v>
      </c>
      <c r="Q392" s="106">
        <f>I392*0.17</f>
        <v>15.13</v>
      </c>
      <c r="R392" s="106">
        <f>I392*0.14</f>
        <v>12.46</v>
      </c>
      <c r="S392" s="106">
        <f>I392*0.18</f>
        <v>16.02</v>
      </c>
      <c r="T392" s="106">
        <f>I392*0.14</f>
        <v>12.46</v>
      </c>
      <c r="U392" s="106">
        <f>I392*0.15</f>
        <v>13.35</v>
      </c>
      <c r="V392" s="106">
        <f>I392*0.08</f>
        <v>7.12</v>
      </c>
      <c r="X392" s="106">
        <f>I392*0.16</f>
        <v>14.24</v>
      </c>
      <c r="Y392" s="106">
        <f>I392*0.1</f>
        <v>8.9</v>
      </c>
      <c r="Z392" s="106">
        <f>I392*0.08</f>
        <v>7.12</v>
      </c>
      <c r="AA392" s="106">
        <f>I392*0.11</f>
        <v>9.7900000000000009</v>
      </c>
      <c r="AC392" s="7">
        <f>I392*0.22</f>
        <v>19.580000000000002</v>
      </c>
      <c r="AD392" s="7">
        <f>I392*0.3</f>
        <v>26.7</v>
      </c>
      <c r="AE392" s="148" t="s">
        <v>93</v>
      </c>
      <c r="AF392" s="7">
        <f>I392*0.245</f>
        <v>21.805</v>
      </c>
      <c r="AG392" s="7">
        <f>I392*0.2</f>
        <v>17.8</v>
      </c>
      <c r="AH392" s="7">
        <f>I392*0.23</f>
        <v>20.470000000000002</v>
      </c>
      <c r="AJ392" s="7">
        <f>I392*0.2</f>
        <v>17.8</v>
      </c>
      <c r="AK392" s="138">
        <v>90.95</v>
      </c>
      <c r="AL392" s="138">
        <v>96.3</v>
      </c>
      <c r="AM392" s="138">
        <v>99.510000000000019</v>
      </c>
      <c r="AN392" s="138">
        <f>I392*0.12</f>
        <v>10.68</v>
      </c>
      <c r="AO392" s="138">
        <f>I392*0.6</f>
        <v>53.4</v>
      </c>
      <c r="AP392" s="138">
        <f>I392*0.9</f>
        <v>80.100000000000009</v>
      </c>
      <c r="AQ392" s="138">
        <f>I392*0.93</f>
        <v>82.77000000000001</v>
      </c>
      <c r="AR392" s="138">
        <f>I392*0.7</f>
        <v>62.3</v>
      </c>
      <c r="AS392" s="138">
        <f>I392*0.35</f>
        <v>31.15</v>
      </c>
      <c r="AT392" s="138">
        <v>0</v>
      </c>
      <c r="AU392" s="138">
        <f>I392*0.9</f>
        <v>80.100000000000009</v>
      </c>
      <c r="AV392" s="138">
        <f>I392*0.18</f>
        <v>16.02</v>
      </c>
      <c r="AW392" s="138">
        <f>I392*0.34</f>
        <v>30.26</v>
      </c>
      <c r="AX392" s="138">
        <f>I392*0.31</f>
        <v>27.59</v>
      </c>
      <c r="AY392" s="138">
        <v>96.3</v>
      </c>
      <c r="AZ392" s="138">
        <v>96.3</v>
      </c>
      <c r="BB392" s="28">
        <v>7.12</v>
      </c>
      <c r="BC392" s="28">
        <v>99.510000000000019</v>
      </c>
    </row>
    <row r="393" spans="1:55" ht="15" x14ac:dyDescent="0.25">
      <c r="A393" s="4">
        <v>40934085</v>
      </c>
      <c r="B393" t="s">
        <v>406</v>
      </c>
      <c r="C393" s="3">
        <v>420</v>
      </c>
      <c r="D393" s="109">
        <v>97150</v>
      </c>
      <c r="E393" s="138"/>
      <c r="F393" s="187"/>
      <c r="G393" s="187"/>
      <c r="H393" s="187"/>
      <c r="I393" s="85">
        <v>120</v>
      </c>
      <c r="J393" s="98">
        <f t="shared" si="6"/>
        <v>17.886000000000003</v>
      </c>
      <c r="K393" s="98">
        <v>16.260000000000002</v>
      </c>
      <c r="L393" s="106">
        <f>I393*0.1</f>
        <v>12</v>
      </c>
      <c r="M393" s="106">
        <f>I393*0.2</f>
        <v>24</v>
      </c>
      <c r="N393" s="106">
        <f>I393*0.2</f>
        <v>24</v>
      </c>
      <c r="O393" s="106">
        <v>24</v>
      </c>
      <c r="P393" s="106">
        <f>I393*0.12</f>
        <v>14.399999999999999</v>
      </c>
      <c r="Q393" s="106">
        <f>I393*0.17</f>
        <v>20.400000000000002</v>
      </c>
      <c r="R393" s="106">
        <f>I393*0.14</f>
        <v>16.8</v>
      </c>
      <c r="S393" s="106">
        <f>I393*0.18</f>
        <v>21.599999999999998</v>
      </c>
      <c r="T393" s="106">
        <f>I393*0.14</f>
        <v>16.8</v>
      </c>
      <c r="U393" s="106">
        <f>I393*0.15</f>
        <v>18</v>
      </c>
      <c r="V393" s="106">
        <f>I393*0.08</f>
        <v>9.6</v>
      </c>
      <c r="X393" s="106">
        <f>I393*0.16</f>
        <v>19.2</v>
      </c>
      <c r="Y393" s="106">
        <f>I393*0.1</f>
        <v>12</v>
      </c>
      <c r="Z393" s="106">
        <f>I393*0.08</f>
        <v>9.6</v>
      </c>
      <c r="AA393" s="106">
        <f>I393*0.11</f>
        <v>13.2</v>
      </c>
      <c r="AC393" s="7">
        <f>I393*0.22</f>
        <v>26.4</v>
      </c>
      <c r="AD393" s="7">
        <f>I393*0.3</f>
        <v>36</v>
      </c>
      <c r="AE393" s="148" t="s">
        <v>93</v>
      </c>
      <c r="AF393" s="7">
        <f>I393*0.245</f>
        <v>29.4</v>
      </c>
      <c r="AG393" s="7">
        <f>I393*0.2</f>
        <v>24</v>
      </c>
      <c r="AH393" s="7">
        <f>I393*0.23</f>
        <v>27.6</v>
      </c>
      <c r="AJ393" s="7">
        <f>I393*0.2</f>
        <v>24</v>
      </c>
      <c r="AK393" s="138">
        <v>98.387500000000003</v>
      </c>
      <c r="AL393" s="138">
        <v>104.175</v>
      </c>
      <c r="AM393" s="138">
        <v>107.64750000000002</v>
      </c>
      <c r="AN393" s="138">
        <f>I393*0.12</f>
        <v>14.399999999999999</v>
      </c>
      <c r="AO393" s="138">
        <f>I393*0.6</f>
        <v>72</v>
      </c>
      <c r="AP393" s="138">
        <f>I393*0.9</f>
        <v>108</v>
      </c>
      <c r="AQ393" s="138">
        <f>I393*0.93</f>
        <v>111.60000000000001</v>
      </c>
      <c r="AR393" s="138">
        <f>I393*0.7</f>
        <v>84</v>
      </c>
      <c r="AS393" s="138">
        <f>I393*0.35</f>
        <v>42</v>
      </c>
      <c r="AT393" s="138">
        <v>0</v>
      </c>
      <c r="AU393" s="138">
        <f>I393*0.9</f>
        <v>108</v>
      </c>
      <c r="AV393" s="138">
        <f>I393*0.18</f>
        <v>21.599999999999998</v>
      </c>
      <c r="AW393" s="138">
        <f>I393*0.34</f>
        <v>40.800000000000004</v>
      </c>
      <c r="AX393" s="138">
        <f>I393*0.31</f>
        <v>37.200000000000003</v>
      </c>
      <c r="AY393" s="138">
        <v>104.175</v>
      </c>
      <c r="AZ393" s="138">
        <v>104.175</v>
      </c>
      <c r="BB393" s="28">
        <v>9.6</v>
      </c>
      <c r="BC393" s="28">
        <v>111.60000000000001</v>
      </c>
    </row>
    <row r="394" spans="1:55" ht="15" x14ac:dyDescent="0.25">
      <c r="A394" s="4">
        <v>40934366</v>
      </c>
      <c r="B394" s="3" t="s">
        <v>404</v>
      </c>
      <c r="C394" s="3">
        <v>430</v>
      </c>
      <c r="D394" s="109">
        <v>97140</v>
      </c>
      <c r="E394" s="138"/>
      <c r="F394" s="187"/>
      <c r="G394" s="187"/>
      <c r="H394" s="187"/>
      <c r="I394" s="85">
        <v>164</v>
      </c>
      <c r="J394" s="98">
        <f t="shared" si="6"/>
        <v>27.522000000000002</v>
      </c>
      <c r="K394" s="98">
        <v>25.02</v>
      </c>
      <c r="L394" s="106">
        <f>I394*0.1</f>
        <v>16.400000000000002</v>
      </c>
      <c r="M394" s="106">
        <f>I394*0.2</f>
        <v>32.800000000000004</v>
      </c>
      <c r="N394" s="106">
        <f>I394*0.2</f>
        <v>32.800000000000004</v>
      </c>
      <c r="O394" s="106">
        <v>32.800000000000004</v>
      </c>
      <c r="P394" s="106">
        <f>I394*0.12</f>
        <v>19.68</v>
      </c>
      <c r="Q394" s="106">
        <f>I394*0.17</f>
        <v>27.880000000000003</v>
      </c>
      <c r="R394" s="106">
        <f>I394*0.14</f>
        <v>22.96</v>
      </c>
      <c r="S394" s="106">
        <f>I394*0.18</f>
        <v>29.52</v>
      </c>
      <c r="T394" s="106">
        <f>I394*0.14</f>
        <v>22.96</v>
      </c>
      <c r="U394" s="106">
        <f>I394*0.15</f>
        <v>24.599999999999998</v>
      </c>
      <c r="V394" s="106">
        <f>I394*0.08</f>
        <v>13.120000000000001</v>
      </c>
      <c r="X394" s="106">
        <f>I394*0.16</f>
        <v>26.240000000000002</v>
      </c>
      <c r="Y394" s="106">
        <f>I394*0.1</f>
        <v>16.400000000000002</v>
      </c>
      <c r="Z394" s="106">
        <f>I394*0.08</f>
        <v>13.120000000000001</v>
      </c>
      <c r="AA394" s="106">
        <f>I394*0.11</f>
        <v>18.04</v>
      </c>
      <c r="AC394" s="7">
        <f>I394*0.22</f>
        <v>36.08</v>
      </c>
      <c r="AD394" s="7">
        <f>I394*0.3</f>
        <v>49.199999999999996</v>
      </c>
      <c r="AE394" s="148" t="s">
        <v>93</v>
      </c>
      <c r="AF394" s="7">
        <f>I394*0.245</f>
        <v>40.18</v>
      </c>
      <c r="AG394" s="7">
        <f>I394*0.2</f>
        <v>32.800000000000004</v>
      </c>
      <c r="AH394" s="7">
        <f>I394*0.23</f>
        <v>37.72</v>
      </c>
      <c r="AJ394" s="7">
        <f>I394*0.2</f>
        <v>32.800000000000004</v>
      </c>
      <c r="AK394" s="138">
        <v>130.24053054101222</v>
      </c>
      <c r="AL394" s="138">
        <v>137.90173821989532</v>
      </c>
      <c r="AM394" s="138">
        <v>142.49846282722515</v>
      </c>
      <c r="AN394" s="138">
        <f>I394*0.12</f>
        <v>19.68</v>
      </c>
      <c r="AO394" s="138">
        <f>I394*0.6</f>
        <v>98.399999999999991</v>
      </c>
      <c r="AP394" s="138">
        <f>I394*0.9</f>
        <v>147.6</v>
      </c>
      <c r="AQ394" s="138">
        <f>I394*0.93</f>
        <v>152.52000000000001</v>
      </c>
      <c r="AR394" s="138">
        <f>I394*0.7</f>
        <v>114.8</v>
      </c>
      <c r="AS394" s="138">
        <f>I394*0.35</f>
        <v>57.4</v>
      </c>
      <c r="AT394" s="138">
        <v>0</v>
      </c>
      <c r="AU394" s="138">
        <f>I394*0.9</f>
        <v>147.6</v>
      </c>
      <c r="AV394" s="138">
        <f>I394*0.18</f>
        <v>29.52</v>
      </c>
      <c r="AW394" s="138">
        <f>I394*0.34</f>
        <v>55.760000000000005</v>
      </c>
      <c r="AX394" s="138">
        <f>I394*0.31</f>
        <v>50.839999999999996</v>
      </c>
      <c r="AY394" s="138">
        <v>137.90173821989532</v>
      </c>
      <c r="AZ394" s="138">
        <v>137.90173821989532</v>
      </c>
      <c r="BB394" s="28">
        <v>13.120000000000001</v>
      </c>
      <c r="BC394" s="28">
        <v>152.52000000000001</v>
      </c>
    </row>
    <row r="395" spans="1:55" ht="15" x14ac:dyDescent="0.25">
      <c r="A395" s="4">
        <v>40934143</v>
      </c>
      <c r="B395" s="3" t="s">
        <v>402</v>
      </c>
      <c r="C395" s="3">
        <v>430</v>
      </c>
      <c r="D395" s="109">
        <v>97022</v>
      </c>
      <c r="E395" s="138"/>
      <c r="F395" s="187"/>
      <c r="G395" s="187"/>
      <c r="H395" s="187"/>
      <c r="I395" s="85">
        <v>134</v>
      </c>
      <c r="J395" s="98">
        <f t="shared" si="6"/>
        <v>17.545000000000002</v>
      </c>
      <c r="K395" s="98">
        <v>15.95</v>
      </c>
      <c r="L395" s="106">
        <f>I395*0.1</f>
        <v>13.4</v>
      </c>
      <c r="M395" s="106">
        <f>I395*0.2</f>
        <v>26.8</v>
      </c>
      <c r="N395" s="106">
        <f>I395*0.2</f>
        <v>26.8</v>
      </c>
      <c r="O395" s="106">
        <v>26.8</v>
      </c>
      <c r="P395" s="106">
        <f>I395*0.12</f>
        <v>16.079999999999998</v>
      </c>
      <c r="Q395" s="106">
        <f>I395*0.17</f>
        <v>22.78</v>
      </c>
      <c r="R395" s="106">
        <f>I395*0.14</f>
        <v>18.760000000000002</v>
      </c>
      <c r="S395" s="106">
        <f>I395*0.18</f>
        <v>24.119999999999997</v>
      </c>
      <c r="T395" s="106">
        <f>I395*0.14</f>
        <v>18.760000000000002</v>
      </c>
      <c r="U395" s="106">
        <f>I395*0.15</f>
        <v>20.099999999999998</v>
      </c>
      <c r="V395" s="106">
        <f>I395*0.08</f>
        <v>10.72</v>
      </c>
      <c r="X395" s="106">
        <f>I395*0.16</f>
        <v>21.44</v>
      </c>
      <c r="Y395" s="106">
        <f>I395*0.1</f>
        <v>13.4</v>
      </c>
      <c r="Z395" s="106">
        <f>I395*0.08</f>
        <v>10.72</v>
      </c>
      <c r="AA395" s="106">
        <f>I395*0.11</f>
        <v>14.74</v>
      </c>
      <c r="AC395" s="7">
        <f>I395*0.22</f>
        <v>29.48</v>
      </c>
      <c r="AD395" s="7">
        <f>I395*0.3</f>
        <v>40.199999999999996</v>
      </c>
      <c r="AE395" s="148" t="s">
        <v>93</v>
      </c>
      <c r="AF395" s="7">
        <f>I395*0.245</f>
        <v>32.83</v>
      </c>
      <c r="AG395" s="7">
        <f>I395*0.2</f>
        <v>26.8</v>
      </c>
      <c r="AH395" s="7">
        <f>I395*0.23</f>
        <v>30.82</v>
      </c>
      <c r="AJ395" s="7">
        <f>I395*0.2</f>
        <v>26.8</v>
      </c>
      <c r="AK395" s="138">
        <v>106.28552564102564</v>
      </c>
      <c r="AL395" s="138">
        <v>112.53761538461539</v>
      </c>
      <c r="AM395" s="138">
        <v>116.28886923076924</v>
      </c>
      <c r="AN395" s="138">
        <f>I395*0.12</f>
        <v>16.079999999999998</v>
      </c>
      <c r="AO395" s="138">
        <f>I395*0.6</f>
        <v>80.399999999999991</v>
      </c>
      <c r="AP395" s="138">
        <f>I395*0.9</f>
        <v>120.60000000000001</v>
      </c>
      <c r="AQ395" s="138">
        <f>I395*0.93</f>
        <v>124.62</v>
      </c>
      <c r="AR395" s="138">
        <f>I395*0.7</f>
        <v>93.8</v>
      </c>
      <c r="AS395" s="138">
        <f>I395*0.35</f>
        <v>46.9</v>
      </c>
      <c r="AT395" s="138">
        <v>0</v>
      </c>
      <c r="AU395" s="138">
        <f>I395*0.9</f>
        <v>120.60000000000001</v>
      </c>
      <c r="AV395" s="138">
        <f>I395*0.18</f>
        <v>24.119999999999997</v>
      </c>
      <c r="AW395" s="138">
        <f>I395*0.34</f>
        <v>45.56</v>
      </c>
      <c r="AX395" s="138">
        <f>I395*0.31</f>
        <v>41.54</v>
      </c>
      <c r="AY395" s="138">
        <v>112.53761538461539</v>
      </c>
      <c r="AZ395" s="138">
        <v>112.53761538461539</v>
      </c>
      <c r="BB395" s="28">
        <v>10.72</v>
      </c>
      <c r="BC395" s="28">
        <v>124.62</v>
      </c>
    </row>
    <row r="396" spans="1:55" ht="15" x14ac:dyDescent="0.25">
      <c r="A396" s="4">
        <v>40934218</v>
      </c>
      <c r="B396" s="3" t="s">
        <v>270</v>
      </c>
      <c r="C396" s="3">
        <v>430</v>
      </c>
      <c r="D396" s="109">
        <v>97535</v>
      </c>
      <c r="E396" s="138"/>
      <c r="F396" s="187"/>
      <c r="G396" s="187"/>
      <c r="H396" s="187"/>
      <c r="I396" s="85">
        <v>167</v>
      </c>
      <c r="J396" s="98">
        <f t="shared" si="6"/>
        <v>33.374000000000002</v>
      </c>
      <c r="K396" s="98">
        <v>30.34</v>
      </c>
      <c r="L396" s="106">
        <f>I396*0.1</f>
        <v>16.7</v>
      </c>
      <c r="M396" s="106">
        <f>I396*0.2</f>
        <v>33.4</v>
      </c>
      <c r="N396" s="106">
        <f>I396*0.2</f>
        <v>33.4</v>
      </c>
      <c r="O396" s="106">
        <v>33.4</v>
      </c>
      <c r="P396" s="106">
        <f>I396*0.12</f>
        <v>20.04</v>
      </c>
      <c r="Q396" s="106">
        <f>I396*0.17</f>
        <v>28.39</v>
      </c>
      <c r="R396" s="106">
        <f>I396*0.14</f>
        <v>23.380000000000003</v>
      </c>
      <c r="S396" s="106">
        <f>I396*0.18</f>
        <v>30.06</v>
      </c>
      <c r="T396" s="106">
        <f>I396*0.14</f>
        <v>23.380000000000003</v>
      </c>
      <c r="U396" s="106">
        <f>I396*0.15</f>
        <v>25.05</v>
      </c>
      <c r="V396" s="106">
        <f>I396*0.08</f>
        <v>13.36</v>
      </c>
      <c r="X396" s="106">
        <f>I396*0.16</f>
        <v>26.72</v>
      </c>
      <c r="Y396" s="106">
        <f>I396*0.1</f>
        <v>16.7</v>
      </c>
      <c r="Z396" s="106">
        <f>I396*0.08</f>
        <v>13.36</v>
      </c>
      <c r="AA396" s="106">
        <f>I396*0.11</f>
        <v>18.37</v>
      </c>
      <c r="AC396" s="7">
        <f>I396*0.22</f>
        <v>36.74</v>
      </c>
      <c r="AD396" s="7">
        <f>I396*0.3</f>
        <v>50.1</v>
      </c>
      <c r="AE396" s="148" t="s">
        <v>93</v>
      </c>
      <c r="AF396" s="7">
        <f>I396*0.245</f>
        <v>40.914999999999999</v>
      </c>
      <c r="AG396" s="7">
        <f>I396*0.2</f>
        <v>33.4</v>
      </c>
      <c r="AH396" s="7">
        <f>I396*0.23</f>
        <v>38.410000000000004</v>
      </c>
      <c r="AJ396" s="7">
        <f>I396*0.2</f>
        <v>33.4</v>
      </c>
      <c r="AK396" s="138">
        <v>132.14253614457832</v>
      </c>
      <c r="AL396" s="138">
        <v>139.9156265060241</v>
      </c>
      <c r="AM396" s="138">
        <v>144.57948072289156</v>
      </c>
      <c r="AN396" s="138">
        <f>I396*0.12</f>
        <v>20.04</v>
      </c>
      <c r="AO396" s="138">
        <f>I396*0.6</f>
        <v>100.2</v>
      </c>
      <c r="AP396" s="138">
        <f>I396*0.9</f>
        <v>150.30000000000001</v>
      </c>
      <c r="AQ396" s="138">
        <f>I396*0.93</f>
        <v>155.31</v>
      </c>
      <c r="AR396" s="138">
        <f>I396*0.7</f>
        <v>116.89999999999999</v>
      </c>
      <c r="AS396" s="138">
        <f>I396*0.35</f>
        <v>58.449999999999996</v>
      </c>
      <c r="AT396" s="138">
        <v>0</v>
      </c>
      <c r="AU396" s="138">
        <f>I396*0.9</f>
        <v>150.30000000000001</v>
      </c>
      <c r="AV396" s="138">
        <f>I396*0.18</f>
        <v>30.06</v>
      </c>
      <c r="AW396" s="138">
        <f>I396*0.34</f>
        <v>56.78</v>
      </c>
      <c r="AX396" s="138">
        <f>I396*0.31</f>
        <v>51.77</v>
      </c>
      <c r="AY396" s="138">
        <v>139.9156265060241</v>
      </c>
      <c r="AZ396" s="138">
        <v>139.9156265060241</v>
      </c>
      <c r="BB396" s="28">
        <v>13.36</v>
      </c>
      <c r="BC396" s="28">
        <v>155.31</v>
      </c>
    </row>
    <row r="397" spans="1:55" ht="15" x14ac:dyDescent="0.25">
      <c r="A397" s="4">
        <v>40934150</v>
      </c>
      <c r="B397" s="3" t="s">
        <v>399</v>
      </c>
      <c r="C397" s="3">
        <v>430</v>
      </c>
      <c r="D397" s="109">
        <v>97035</v>
      </c>
      <c r="E397" s="138"/>
      <c r="F397" s="187"/>
      <c r="G397" s="187"/>
      <c r="H397" s="187"/>
      <c r="I397" s="85">
        <v>134</v>
      </c>
      <c r="J397" s="98">
        <f t="shared" si="6"/>
        <v>14.454000000000002</v>
      </c>
      <c r="K397" s="98">
        <v>13.14</v>
      </c>
      <c r="L397" s="106">
        <f>I397*0.1</f>
        <v>13.4</v>
      </c>
      <c r="M397" s="106">
        <f>I397*0.2</f>
        <v>26.8</v>
      </c>
      <c r="N397" s="106">
        <f>I397*0.2</f>
        <v>26.8</v>
      </c>
      <c r="O397" s="106">
        <v>26.8</v>
      </c>
      <c r="P397" s="106">
        <f>I397*0.12</f>
        <v>16.079999999999998</v>
      </c>
      <c r="Q397" s="106">
        <f>I397*0.17</f>
        <v>22.78</v>
      </c>
      <c r="R397" s="106">
        <f>I397*0.14</f>
        <v>18.760000000000002</v>
      </c>
      <c r="S397" s="106">
        <f>I397*0.18</f>
        <v>24.119999999999997</v>
      </c>
      <c r="T397" s="106">
        <f>I397*0.14</f>
        <v>18.760000000000002</v>
      </c>
      <c r="U397" s="106">
        <f>I397*0.15</f>
        <v>20.099999999999998</v>
      </c>
      <c r="V397" s="106">
        <f>I397*0.08</f>
        <v>10.72</v>
      </c>
      <c r="X397" s="106">
        <f>I397*0.16</f>
        <v>21.44</v>
      </c>
      <c r="Y397" s="106">
        <f>I397*0.1</f>
        <v>13.4</v>
      </c>
      <c r="Z397" s="106">
        <f>I397*0.08</f>
        <v>10.72</v>
      </c>
      <c r="AA397" s="106">
        <f>I397*0.11</f>
        <v>14.74</v>
      </c>
      <c r="AC397" s="7">
        <f>I397*0.22</f>
        <v>29.48</v>
      </c>
      <c r="AD397" s="7">
        <f>I397*0.3</f>
        <v>40.199999999999996</v>
      </c>
      <c r="AE397" s="148" t="s">
        <v>93</v>
      </c>
      <c r="AF397" s="7">
        <f>I397*0.245</f>
        <v>32.83</v>
      </c>
      <c r="AG397" s="7">
        <f>I397*0.2</f>
        <v>26.8</v>
      </c>
      <c r="AH397" s="7">
        <f>I397*0.23</f>
        <v>30.82</v>
      </c>
      <c r="AJ397" s="7">
        <f>I397*0.2</f>
        <v>26.8</v>
      </c>
      <c r="AK397" s="138">
        <v>106.28552564102564</v>
      </c>
      <c r="AL397" s="138">
        <v>112.53761538461539</v>
      </c>
      <c r="AM397" s="138">
        <v>116.28886923076924</v>
      </c>
      <c r="AN397" s="138">
        <f>I397*0.12</f>
        <v>16.079999999999998</v>
      </c>
      <c r="AO397" s="138">
        <f>I397*0.6</f>
        <v>80.399999999999991</v>
      </c>
      <c r="AP397" s="138">
        <f>I397*0.9</f>
        <v>120.60000000000001</v>
      </c>
      <c r="AQ397" s="138">
        <f>I397*0.93</f>
        <v>124.62</v>
      </c>
      <c r="AR397" s="138">
        <f>I397*0.7</f>
        <v>93.8</v>
      </c>
      <c r="AS397" s="138">
        <f>I397*0.35</f>
        <v>46.9</v>
      </c>
      <c r="AT397" s="138">
        <v>0</v>
      </c>
      <c r="AU397" s="138">
        <f>I397*0.9</f>
        <v>120.60000000000001</v>
      </c>
      <c r="AV397" s="138">
        <f>I397*0.18</f>
        <v>24.119999999999997</v>
      </c>
      <c r="AW397" s="138">
        <f>I397*0.34</f>
        <v>45.56</v>
      </c>
      <c r="AX397" s="138">
        <f>I397*0.31</f>
        <v>41.54</v>
      </c>
      <c r="AY397" s="138">
        <v>112.53761538461539</v>
      </c>
      <c r="AZ397" s="138">
        <v>112.53761538461539</v>
      </c>
      <c r="BB397" s="28">
        <v>10.72</v>
      </c>
      <c r="BC397" s="28">
        <v>124.62</v>
      </c>
    </row>
    <row r="398" spans="1:55" ht="15" x14ac:dyDescent="0.25">
      <c r="A398" s="4">
        <v>40935843</v>
      </c>
      <c r="B398" s="3" t="s">
        <v>397</v>
      </c>
      <c r="C398" s="3">
        <v>430</v>
      </c>
      <c r="D398" s="109">
        <v>97112</v>
      </c>
      <c r="E398" s="138"/>
      <c r="F398" s="187"/>
      <c r="G398" s="187"/>
      <c r="H398" s="187"/>
      <c r="I398" s="85">
        <v>179</v>
      </c>
      <c r="J398" s="98">
        <f t="shared" si="6"/>
        <v>34.749000000000002</v>
      </c>
      <c r="K398" s="98">
        <v>31.59</v>
      </c>
      <c r="L398" s="106">
        <f>I398*0.1</f>
        <v>17.900000000000002</v>
      </c>
      <c r="M398" s="106">
        <f>I398*0.2</f>
        <v>35.800000000000004</v>
      </c>
      <c r="N398" s="106">
        <f>I398*0.2</f>
        <v>35.800000000000004</v>
      </c>
      <c r="O398" s="106">
        <v>35.800000000000004</v>
      </c>
      <c r="P398" s="106">
        <f>I398*0.12</f>
        <v>21.48</v>
      </c>
      <c r="Q398" s="106">
        <f>I398*0.17</f>
        <v>30.430000000000003</v>
      </c>
      <c r="R398" s="106">
        <f>I398*0.14</f>
        <v>25.060000000000002</v>
      </c>
      <c r="S398" s="106">
        <f>I398*0.18</f>
        <v>32.22</v>
      </c>
      <c r="T398" s="106">
        <f>I398*0.14</f>
        <v>25.060000000000002</v>
      </c>
      <c r="U398" s="106">
        <f>I398*0.15</f>
        <v>26.849999999999998</v>
      </c>
      <c r="V398" s="106">
        <f>I398*0.08</f>
        <v>14.32</v>
      </c>
      <c r="X398" s="106">
        <f>I398*0.16</f>
        <v>28.64</v>
      </c>
      <c r="Y398" s="106">
        <f>I398*0.1</f>
        <v>17.900000000000002</v>
      </c>
      <c r="Z398" s="106">
        <f>I398*0.08</f>
        <v>14.32</v>
      </c>
      <c r="AA398" s="106">
        <f>I398*0.11</f>
        <v>19.690000000000001</v>
      </c>
      <c r="AC398" s="7">
        <f>I398*0.22</f>
        <v>39.380000000000003</v>
      </c>
      <c r="AD398" s="7">
        <f>I398*0.3</f>
        <v>53.699999999999996</v>
      </c>
      <c r="AE398" s="148" t="s">
        <v>93</v>
      </c>
      <c r="AF398" s="7">
        <f>I398*0.245</f>
        <v>43.854999999999997</v>
      </c>
      <c r="AG398" s="7">
        <f>I398*0.2</f>
        <v>35.800000000000004</v>
      </c>
      <c r="AH398" s="7">
        <f>I398*0.23</f>
        <v>41.17</v>
      </c>
      <c r="AJ398" s="7">
        <f>I398*0.2</f>
        <v>35.800000000000004</v>
      </c>
      <c r="AK398" s="138">
        <v>142.13022720000001</v>
      </c>
      <c r="AL398" s="138">
        <v>150.4908288</v>
      </c>
      <c r="AM398" s="138">
        <v>155.50718976000002</v>
      </c>
      <c r="AN398" s="138">
        <f>I398*0.12</f>
        <v>21.48</v>
      </c>
      <c r="AO398" s="138">
        <f>I398*0.6</f>
        <v>107.39999999999999</v>
      </c>
      <c r="AP398" s="138">
        <f>I398*0.9</f>
        <v>161.1</v>
      </c>
      <c r="AQ398" s="138">
        <f>I398*0.93</f>
        <v>166.47</v>
      </c>
      <c r="AR398" s="138">
        <f>I398*0.7</f>
        <v>125.3</v>
      </c>
      <c r="AS398" s="138">
        <f>I398*0.35</f>
        <v>62.65</v>
      </c>
      <c r="AT398" s="138">
        <v>0</v>
      </c>
      <c r="AU398" s="138">
        <f>I398*0.9</f>
        <v>161.1</v>
      </c>
      <c r="AV398" s="138">
        <f>I398*0.18</f>
        <v>32.22</v>
      </c>
      <c r="AW398" s="138">
        <f>I398*0.34</f>
        <v>60.860000000000007</v>
      </c>
      <c r="AX398" s="138">
        <f>I398*0.31</f>
        <v>55.49</v>
      </c>
      <c r="AY398" s="138">
        <v>150.4908288</v>
      </c>
      <c r="AZ398" s="138">
        <v>150.4908288</v>
      </c>
      <c r="BB398" s="28">
        <v>14.32</v>
      </c>
      <c r="BC398" s="28">
        <v>166.47</v>
      </c>
    </row>
    <row r="399" spans="1:55" ht="15" x14ac:dyDescent="0.25">
      <c r="A399" s="4">
        <v>40940207</v>
      </c>
      <c r="B399" s="3" t="s">
        <v>395</v>
      </c>
      <c r="C399" s="3">
        <v>434</v>
      </c>
      <c r="D399" s="109">
        <v>97166</v>
      </c>
      <c r="E399" s="138"/>
      <c r="F399" s="187"/>
      <c r="G399" s="187"/>
      <c r="H399" s="187"/>
      <c r="I399" s="85">
        <v>292</v>
      </c>
      <c r="J399" s="98">
        <f t="shared" si="6"/>
        <v>90.189000000000007</v>
      </c>
      <c r="K399" s="98">
        <v>81.99</v>
      </c>
      <c r="L399" s="106">
        <f>I399*0.1</f>
        <v>29.200000000000003</v>
      </c>
      <c r="M399" s="106">
        <f>I399*0.2</f>
        <v>58.400000000000006</v>
      </c>
      <c r="N399" s="106">
        <f>I399*0.2</f>
        <v>58.400000000000006</v>
      </c>
      <c r="O399" s="106">
        <v>58.400000000000006</v>
      </c>
      <c r="P399" s="106">
        <f>I399*0.12</f>
        <v>35.04</v>
      </c>
      <c r="Q399" s="106">
        <f>I399*0.17</f>
        <v>49.64</v>
      </c>
      <c r="R399" s="106">
        <f>I399*0.14</f>
        <v>40.880000000000003</v>
      </c>
      <c r="S399" s="106">
        <f>I399*0.18</f>
        <v>52.559999999999995</v>
      </c>
      <c r="T399" s="106">
        <f>I399*0.14</f>
        <v>40.880000000000003</v>
      </c>
      <c r="U399" s="106">
        <f>I399*0.15</f>
        <v>43.8</v>
      </c>
      <c r="V399" s="106">
        <f>I399*0.08</f>
        <v>23.36</v>
      </c>
      <c r="X399" s="106">
        <f>I399*0.16</f>
        <v>46.72</v>
      </c>
      <c r="Y399" s="106">
        <f>I399*0.1</f>
        <v>29.200000000000003</v>
      </c>
      <c r="Z399" s="106">
        <f>I399*0.08</f>
        <v>23.36</v>
      </c>
      <c r="AA399" s="106">
        <f>I399*0.11</f>
        <v>32.119999999999997</v>
      </c>
      <c r="AC399" s="7">
        <f>I399*0.22</f>
        <v>64.239999999999995</v>
      </c>
      <c r="AD399" s="7">
        <f>I399*0.3</f>
        <v>87.6</v>
      </c>
      <c r="AE399" s="148" t="s">
        <v>93</v>
      </c>
      <c r="AF399" s="7">
        <f>I399*0.245</f>
        <v>71.539999999999992</v>
      </c>
      <c r="AG399" s="7">
        <f>I399*0.2</f>
        <v>58.400000000000006</v>
      </c>
      <c r="AH399" s="7">
        <f>I399*0.23</f>
        <v>67.16</v>
      </c>
      <c r="AJ399" s="7">
        <f>I399*0.2</f>
        <v>58.400000000000006</v>
      </c>
      <c r="AK399" s="138">
        <v>231.10125958702065</v>
      </c>
      <c r="AL399" s="138">
        <v>244.69545132743363</v>
      </c>
      <c r="AM399" s="138">
        <v>252.85196637168141</v>
      </c>
      <c r="AN399" s="138">
        <f>I399*0.12</f>
        <v>35.04</v>
      </c>
      <c r="AO399" s="138">
        <f>I399*0.6</f>
        <v>175.2</v>
      </c>
      <c r="AP399" s="138">
        <f>I399*0.9</f>
        <v>262.8</v>
      </c>
      <c r="AQ399" s="138">
        <f>I399*0.93</f>
        <v>271.56</v>
      </c>
      <c r="AR399" s="138">
        <f>I399*0.7</f>
        <v>204.39999999999998</v>
      </c>
      <c r="AS399" s="138">
        <f>I399*0.35</f>
        <v>102.19999999999999</v>
      </c>
      <c r="AT399" s="138">
        <v>0</v>
      </c>
      <c r="AU399" s="138">
        <f>I399*0.9</f>
        <v>262.8</v>
      </c>
      <c r="AV399" s="138">
        <f>I399*0.18</f>
        <v>52.559999999999995</v>
      </c>
      <c r="AW399" s="138">
        <f>I399*0.34</f>
        <v>99.28</v>
      </c>
      <c r="AX399" s="138">
        <f>I399*0.31</f>
        <v>90.52</v>
      </c>
      <c r="AY399" s="138">
        <v>244.69545132743363</v>
      </c>
      <c r="AZ399" s="138">
        <v>244.69545132743363</v>
      </c>
      <c r="BB399" s="28">
        <v>23.36</v>
      </c>
      <c r="BC399" s="28">
        <v>271.56</v>
      </c>
    </row>
    <row r="400" spans="1:55" ht="15" x14ac:dyDescent="0.25">
      <c r="A400" s="4">
        <v>40910002</v>
      </c>
      <c r="B400" s="3" t="s">
        <v>393</v>
      </c>
      <c r="C400" s="3">
        <v>440</v>
      </c>
      <c r="D400" s="109">
        <v>92507</v>
      </c>
      <c r="E400" s="138"/>
      <c r="F400" s="187"/>
      <c r="G400" s="187"/>
      <c r="H400" s="187"/>
      <c r="I400" s="85">
        <v>484</v>
      </c>
      <c r="J400" s="98">
        <f t="shared" si="6"/>
        <v>116.45700000000001</v>
      </c>
      <c r="K400" s="98">
        <v>105.87</v>
      </c>
      <c r="L400" s="106">
        <f>I400*0.1</f>
        <v>48.400000000000006</v>
      </c>
      <c r="M400" s="106">
        <f>I400*0.2</f>
        <v>96.800000000000011</v>
      </c>
      <c r="N400" s="106">
        <f>I400*0.21</f>
        <v>101.64</v>
      </c>
      <c r="O400" s="106">
        <v>101.64</v>
      </c>
      <c r="P400" s="106">
        <f>I400*0.12</f>
        <v>58.08</v>
      </c>
      <c r="Q400" s="106">
        <f>I400*0.17</f>
        <v>82.28</v>
      </c>
      <c r="R400" s="106">
        <f>I400*0.14</f>
        <v>67.760000000000005</v>
      </c>
      <c r="S400" s="106">
        <f>I400*0.18</f>
        <v>87.11999999999999</v>
      </c>
      <c r="T400" s="106">
        <f>I400*0.14</f>
        <v>67.760000000000005</v>
      </c>
      <c r="U400" s="106">
        <f>I400*0.15</f>
        <v>72.599999999999994</v>
      </c>
      <c r="V400" s="106">
        <f>I400*0.08</f>
        <v>38.72</v>
      </c>
      <c r="X400" s="106">
        <f>I400*0.16</f>
        <v>77.44</v>
      </c>
      <c r="Y400" s="106">
        <f>I400*0.1</f>
        <v>48.400000000000006</v>
      </c>
      <c r="Z400" s="106">
        <f>I400*0.08</f>
        <v>38.72</v>
      </c>
      <c r="AA400" s="106">
        <f>I400*0.11</f>
        <v>53.24</v>
      </c>
      <c r="AC400" s="7">
        <f>I400*0.22</f>
        <v>106.48</v>
      </c>
      <c r="AD400" s="7">
        <f>I400*0.3</f>
        <v>145.19999999999999</v>
      </c>
      <c r="AE400" s="148" t="s">
        <v>93</v>
      </c>
      <c r="AF400" s="7">
        <f>I400*0.245</f>
        <v>118.58</v>
      </c>
      <c r="AG400" s="7">
        <f>I400*0.2</f>
        <v>96.800000000000011</v>
      </c>
      <c r="AH400" s="7">
        <f>I400*0.23</f>
        <v>111.32000000000001</v>
      </c>
      <c r="AJ400" s="7">
        <f>I400*0.2</f>
        <v>96.800000000000011</v>
      </c>
      <c r="AK400" s="138">
        <v>350.86459753726507</v>
      </c>
      <c r="AL400" s="138">
        <v>371.50369151004537</v>
      </c>
      <c r="AM400" s="138">
        <v>383.88714789371352</v>
      </c>
      <c r="AN400" s="138">
        <f>I400*0.12</f>
        <v>58.08</v>
      </c>
      <c r="AO400" s="138">
        <f>I400*0.6</f>
        <v>290.39999999999998</v>
      </c>
      <c r="AP400" s="138">
        <f>I400*0.9</f>
        <v>435.6</v>
      </c>
      <c r="AQ400" s="138">
        <f>I400*0.93</f>
        <v>450.12</v>
      </c>
      <c r="AR400" s="138">
        <f>I400*0.7</f>
        <v>338.79999999999995</v>
      </c>
      <c r="AS400" s="138">
        <f>I400*0.35</f>
        <v>169.39999999999998</v>
      </c>
      <c r="AT400" s="138">
        <v>0</v>
      </c>
      <c r="AU400" s="138">
        <f>I400*0.9</f>
        <v>435.6</v>
      </c>
      <c r="AV400" s="138">
        <f>I400*0.18</f>
        <v>87.11999999999999</v>
      </c>
      <c r="AW400" s="138">
        <f>I400*0.34</f>
        <v>164.56</v>
      </c>
      <c r="AX400" s="138">
        <f>I400*0.31</f>
        <v>150.04</v>
      </c>
      <c r="AY400" s="138">
        <v>371.50369151004537</v>
      </c>
      <c r="AZ400" s="138">
        <v>371.50369151004537</v>
      </c>
      <c r="BB400" s="28">
        <v>38.72</v>
      </c>
      <c r="BC400" s="28">
        <v>450.12</v>
      </c>
    </row>
    <row r="401" spans="1:55" ht="15" collapsed="1" x14ac:dyDescent="0.25">
      <c r="A401" s="4">
        <v>40934945</v>
      </c>
      <c r="B401" s="3" t="s">
        <v>391</v>
      </c>
      <c r="C401" s="3">
        <v>440</v>
      </c>
      <c r="D401" s="109">
        <v>92526</v>
      </c>
      <c r="E401" s="138"/>
      <c r="F401" s="187"/>
      <c r="G401" s="187"/>
      <c r="H401" s="187"/>
      <c r="I401" s="85">
        <v>234</v>
      </c>
      <c r="J401" s="98">
        <f t="shared" si="6"/>
        <v>129.34900000000002</v>
      </c>
      <c r="K401" s="98">
        <v>117.59</v>
      </c>
      <c r="L401" s="106">
        <f>I401*0.1</f>
        <v>23.400000000000002</v>
      </c>
      <c r="M401" s="106">
        <f>I401*0.2</f>
        <v>46.800000000000004</v>
      </c>
      <c r="N401" s="106">
        <f>I401*0.21</f>
        <v>49.14</v>
      </c>
      <c r="O401" s="106">
        <v>49.14</v>
      </c>
      <c r="P401" s="106">
        <f>I401*0.12</f>
        <v>28.08</v>
      </c>
      <c r="Q401" s="106">
        <f>I401*0.17</f>
        <v>39.78</v>
      </c>
      <c r="R401" s="106">
        <f>I401*0.14</f>
        <v>32.760000000000005</v>
      </c>
      <c r="S401" s="106">
        <f>I401*0.18</f>
        <v>42.12</v>
      </c>
      <c r="T401" s="106">
        <f>I401*0.14</f>
        <v>32.760000000000005</v>
      </c>
      <c r="U401" s="106">
        <f>I401*0.15</f>
        <v>35.1</v>
      </c>
      <c r="V401" s="106">
        <f>I401*0.08</f>
        <v>18.72</v>
      </c>
      <c r="X401" s="106">
        <f>I401*0.16</f>
        <v>37.44</v>
      </c>
      <c r="Y401" s="106">
        <f>I401*0.1</f>
        <v>23.400000000000002</v>
      </c>
      <c r="Z401" s="106">
        <f>I401*0.08</f>
        <v>18.72</v>
      </c>
      <c r="AA401" s="106">
        <f>I401*0.11</f>
        <v>25.74</v>
      </c>
      <c r="AC401" s="7">
        <f>I401*0.22</f>
        <v>51.48</v>
      </c>
      <c r="AD401" s="7">
        <f>I401*0.3</f>
        <v>70.2</v>
      </c>
      <c r="AE401" s="148" t="s">
        <v>93</v>
      </c>
      <c r="AF401" s="7">
        <f>I401*0.245</f>
        <v>57.33</v>
      </c>
      <c r="AG401" s="7">
        <f>I401*0.2</f>
        <v>46.800000000000004</v>
      </c>
      <c r="AH401" s="7">
        <f>I401*0.23</f>
        <v>53.82</v>
      </c>
      <c r="AJ401" s="7">
        <f>I401*0.2</f>
        <v>46.800000000000004</v>
      </c>
      <c r="AK401" s="138">
        <v>169.93372958500669</v>
      </c>
      <c r="AL401" s="138">
        <v>179.92983132530122</v>
      </c>
      <c r="AM401" s="138">
        <v>185.9274923694779</v>
      </c>
      <c r="AN401" s="138">
        <f>I401*0.12</f>
        <v>28.08</v>
      </c>
      <c r="AO401" s="138">
        <f>I401*0.6</f>
        <v>140.4</v>
      </c>
      <c r="AP401" s="138">
        <f>I401*0.9</f>
        <v>210.6</v>
      </c>
      <c r="AQ401" s="138">
        <f>I401*0.93</f>
        <v>217.62</v>
      </c>
      <c r="AR401" s="138">
        <f>I401*0.7</f>
        <v>163.79999999999998</v>
      </c>
      <c r="AS401" s="138">
        <f>I401*0.35</f>
        <v>81.899999999999991</v>
      </c>
      <c r="AT401" s="138">
        <v>0</v>
      </c>
      <c r="AU401" s="138">
        <f>I401*0.9</f>
        <v>210.6</v>
      </c>
      <c r="AV401" s="138">
        <f>I401*0.18</f>
        <v>42.12</v>
      </c>
      <c r="AW401" s="138">
        <f>I401*0.34</f>
        <v>79.56</v>
      </c>
      <c r="AX401" s="138">
        <f>I401*0.31</f>
        <v>72.540000000000006</v>
      </c>
      <c r="AY401" s="138">
        <v>179.92983132530122</v>
      </c>
      <c r="AZ401" s="138">
        <v>179.92983132530122</v>
      </c>
      <c r="BB401" s="28">
        <v>18.72</v>
      </c>
      <c r="BC401" s="28">
        <v>217.62</v>
      </c>
    </row>
    <row r="402" spans="1:55" hidden="1" outlineLevel="1" x14ac:dyDescent="0.2">
      <c r="A402" s="4"/>
      <c r="B402" s="41" t="s">
        <v>661</v>
      </c>
      <c r="C402" s="32"/>
      <c r="D402" s="111" t="s">
        <v>109</v>
      </c>
      <c r="E402" s="159" t="s">
        <v>5629</v>
      </c>
      <c r="F402" s="188"/>
      <c r="G402" s="188"/>
      <c r="H402" s="188"/>
      <c r="I402" s="87"/>
      <c r="J402" s="98">
        <f t="shared" si="6"/>
        <v>0</v>
      </c>
      <c r="K402" s="7"/>
      <c r="L402" s="106">
        <f>I402*0.1</f>
        <v>0</v>
      </c>
      <c r="M402" s="106">
        <f>I402*0.2</f>
        <v>0</v>
      </c>
      <c r="N402" s="106">
        <f>I402*0.21</f>
        <v>0</v>
      </c>
      <c r="O402" s="106">
        <v>0</v>
      </c>
      <c r="P402" s="106">
        <f>I402*0.12</f>
        <v>0</v>
      </c>
      <c r="Q402" s="106">
        <f>I402*0.17</f>
        <v>0</v>
      </c>
      <c r="R402" s="106">
        <f>I402*0.14</f>
        <v>0</v>
      </c>
      <c r="S402" s="106">
        <f>I402*0.18</f>
        <v>0</v>
      </c>
      <c r="T402" s="106">
        <f>I402*0.14</f>
        <v>0</v>
      </c>
      <c r="U402" s="106">
        <f>I402*0.15</f>
        <v>0</v>
      </c>
      <c r="V402" s="106">
        <f>I402*0.08</f>
        <v>0</v>
      </c>
      <c r="W402" s="141"/>
      <c r="X402" s="106">
        <f>I402*0.16</f>
        <v>0</v>
      </c>
      <c r="Y402" s="106">
        <f>I402*0.1</f>
        <v>0</v>
      </c>
      <c r="Z402" s="106">
        <f>I402*0.08</f>
        <v>0</v>
      </c>
      <c r="AA402" s="106">
        <f>I402*0.11</f>
        <v>0</v>
      </c>
      <c r="AB402" s="141"/>
      <c r="AC402" s="7">
        <f>I402*0.22</f>
        <v>0</v>
      </c>
      <c r="AD402" s="7">
        <f>I402*0.3</f>
        <v>0</v>
      </c>
      <c r="AE402" s="148" t="s">
        <v>93</v>
      </c>
      <c r="AF402" s="7">
        <f>I402*0.245</f>
        <v>0</v>
      </c>
      <c r="AG402" s="7">
        <f>I402*0.2</f>
        <v>0</v>
      </c>
      <c r="AH402" s="7">
        <f>I402*0.23</f>
        <v>0</v>
      </c>
      <c r="AI402" s="141"/>
      <c r="AJ402" s="7">
        <f>I402*0.2</f>
        <v>0</v>
      </c>
      <c r="AK402" s="141"/>
      <c r="AL402" s="141"/>
      <c r="AM402" s="141"/>
      <c r="AN402" s="141">
        <f>I402*0.12</f>
        <v>0</v>
      </c>
      <c r="AO402" s="141">
        <f>I402*0.6</f>
        <v>0</v>
      </c>
      <c r="AP402" s="141">
        <f>I402*0.9</f>
        <v>0</v>
      </c>
      <c r="AQ402" s="141">
        <f>I402*0.93</f>
        <v>0</v>
      </c>
      <c r="AR402" s="141">
        <f>I402*0.7</f>
        <v>0</v>
      </c>
      <c r="AS402" s="141">
        <f>I402*0.35</f>
        <v>0</v>
      </c>
      <c r="AT402" s="141"/>
      <c r="AU402" s="141">
        <f>I402*0.9</f>
        <v>0</v>
      </c>
      <c r="AV402" s="141">
        <f>I402*0.18</f>
        <v>0</v>
      </c>
      <c r="AW402" s="141">
        <f>I402*0.34</f>
        <v>0</v>
      </c>
      <c r="AX402" s="141">
        <f>I402*0.31</f>
        <v>0</v>
      </c>
      <c r="AY402" s="141"/>
      <c r="AZ402" s="141"/>
      <c r="BB402" s="28">
        <v>0</v>
      </c>
      <c r="BC402" s="28">
        <v>0</v>
      </c>
    </row>
    <row r="403" spans="1:55" hidden="1" outlineLevel="1" x14ac:dyDescent="0.2">
      <c r="A403" s="4"/>
      <c r="B403" s="37" t="s">
        <v>389</v>
      </c>
      <c r="C403" s="9"/>
      <c r="D403" s="116">
        <v>74230</v>
      </c>
      <c r="E403" s="160">
        <v>1</v>
      </c>
      <c r="F403" s="193"/>
      <c r="G403" s="193"/>
      <c r="H403" s="193"/>
      <c r="I403" s="90">
        <v>809</v>
      </c>
      <c r="J403" s="98">
        <f t="shared" si="6"/>
        <v>200.97</v>
      </c>
      <c r="K403" s="98">
        <v>182.7</v>
      </c>
      <c r="L403" s="106">
        <f>I403*0.1</f>
        <v>80.900000000000006</v>
      </c>
      <c r="M403" s="106">
        <f>I403*0.2</f>
        <v>161.80000000000001</v>
      </c>
      <c r="N403" s="106">
        <f>I403*0.21</f>
        <v>169.89</v>
      </c>
      <c r="O403" s="106">
        <v>169.89</v>
      </c>
      <c r="P403" s="106">
        <f>I403*0.12</f>
        <v>97.08</v>
      </c>
      <c r="Q403" s="106">
        <f>I403*0.17</f>
        <v>137.53</v>
      </c>
      <c r="R403" s="106">
        <f>I403*0.14</f>
        <v>113.26</v>
      </c>
      <c r="S403" s="106">
        <f>I403*0.18</f>
        <v>145.62</v>
      </c>
      <c r="T403" s="106">
        <f>I403*0.14</f>
        <v>113.26</v>
      </c>
      <c r="U403" s="106">
        <f>I403*0.15</f>
        <v>121.35</v>
      </c>
      <c r="V403" s="106">
        <f>I403*0.08</f>
        <v>64.72</v>
      </c>
      <c r="X403" s="106">
        <f>I403*0.16</f>
        <v>129.44</v>
      </c>
      <c r="Y403" s="106">
        <f>I403*0.1</f>
        <v>80.900000000000006</v>
      </c>
      <c r="Z403" s="106">
        <f>I403*0.08</f>
        <v>64.72</v>
      </c>
      <c r="AA403" s="106">
        <f>I403*0.11</f>
        <v>88.99</v>
      </c>
      <c r="AC403" s="7">
        <f>I403*0.22</f>
        <v>177.98</v>
      </c>
      <c r="AD403" s="7">
        <f>I403*0.3</f>
        <v>242.7</v>
      </c>
      <c r="AE403" s="148" t="s">
        <v>93</v>
      </c>
      <c r="AF403" s="7">
        <f>I403*0.245</f>
        <v>198.20499999999998</v>
      </c>
      <c r="AG403" s="7">
        <f>I403*0.2</f>
        <v>161.80000000000001</v>
      </c>
      <c r="AH403" s="7">
        <f>I403*0.23</f>
        <v>186.07000000000002</v>
      </c>
      <c r="AJ403" s="7">
        <f>I403*0.2</f>
        <v>161.80000000000001</v>
      </c>
      <c r="AK403" s="138">
        <v>641.85688983351042</v>
      </c>
      <c r="AL403" s="138">
        <v>679.61317747077578</v>
      </c>
      <c r="AM403" s="138">
        <v>702.26695005313502</v>
      </c>
      <c r="AN403" s="138">
        <f>I403*0.12</f>
        <v>97.08</v>
      </c>
      <c r="AO403" s="138">
        <f>I403*0.6</f>
        <v>485.4</v>
      </c>
      <c r="AP403" s="138">
        <f>I403*0.9</f>
        <v>728.1</v>
      </c>
      <c r="AQ403" s="138">
        <f>I403*0.93</f>
        <v>752.37</v>
      </c>
      <c r="AR403" s="138">
        <f>I403*0.7</f>
        <v>566.29999999999995</v>
      </c>
      <c r="AS403" s="138">
        <f>I403*0.35</f>
        <v>283.14999999999998</v>
      </c>
      <c r="AT403" s="138">
        <v>200.87447396386821</v>
      </c>
      <c r="AU403" s="138">
        <f>I403*0.9</f>
        <v>728.1</v>
      </c>
      <c r="AV403" s="138">
        <f>I403*0.18</f>
        <v>145.62</v>
      </c>
      <c r="AW403" s="138">
        <f>I403*0.34</f>
        <v>275.06</v>
      </c>
      <c r="AX403" s="138">
        <f>I403*0.31</f>
        <v>250.79</v>
      </c>
      <c r="AY403" s="138">
        <v>679.61317747077578</v>
      </c>
      <c r="AZ403" s="138">
        <v>679.61317747077578</v>
      </c>
      <c r="BB403" s="28">
        <v>64.72</v>
      </c>
      <c r="BC403" s="28">
        <v>752.37</v>
      </c>
    </row>
    <row r="404" spans="1:55" hidden="1" outlineLevel="1" x14ac:dyDescent="0.2">
      <c r="A404" s="4"/>
      <c r="B404" s="37" t="s">
        <v>388</v>
      </c>
      <c r="C404" s="9"/>
      <c r="D404" s="116">
        <v>92610</v>
      </c>
      <c r="E404" s="160">
        <v>1</v>
      </c>
      <c r="F404" s="193"/>
      <c r="G404" s="193"/>
      <c r="H404" s="193"/>
      <c r="I404" s="90">
        <v>484</v>
      </c>
      <c r="J404" s="98">
        <f t="shared" si="6"/>
        <v>106.15</v>
      </c>
      <c r="K404" s="98">
        <v>96.5</v>
      </c>
      <c r="L404" s="106">
        <f>I404*0.1</f>
        <v>48.400000000000006</v>
      </c>
      <c r="M404" s="106">
        <f>I404*0.2</f>
        <v>96.800000000000011</v>
      </c>
      <c r="N404" s="106">
        <f>I404*0.21</f>
        <v>101.64</v>
      </c>
      <c r="O404" s="106">
        <v>101.64</v>
      </c>
      <c r="P404" s="106">
        <f>I404*0.12</f>
        <v>58.08</v>
      </c>
      <c r="Q404" s="106">
        <f>I404*0.17</f>
        <v>82.28</v>
      </c>
      <c r="R404" s="106">
        <f>I404*0.14</f>
        <v>67.760000000000005</v>
      </c>
      <c r="S404" s="106">
        <f>I404*0.18</f>
        <v>87.11999999999999</v>
      </c>
      <c r="T404" s="106">
        <f>I404*0.14</f>
        <v>67.760000000000005</v>
      </c>
      <c r="U404" s="106">
        <f>I404*0.15</f>
        <v>72.599999999999994</v>
      </c>
      <c r="V404" s="106">
        <f>I404*0.08</f>
        <v>38.72</v>
      </c>
      <c r="X404" s="106">
        <f>I404*0.16</f>
        <v>77.44</v>
      </c>
      <c r="Y404" s="106">
        <f>I404*0.1</f>
        <v>48.400000000000006</v>
      </c>
      <c r="Z404" s="106">
        <f>I404*0.08</f>
        <v>38.72</v>
      </c>
      <c r="AA404" s="106">
        <f>I404*0.11</f>
        <v>53.24</v>
      </c>
      <c r="AC404" s="7">
        <f>I404*0.22</f>
        <v>106.48</v>
      </c>
      <c r="AD404" s="7">
        <f>I404*0.3</f>
        <v>145.19999999999999</v>
      </c>
      <c r="AE404" s="148" t="s">
        <v>93</v>
      </c>
      <c r="AF404" s="7">
        <f>I404*0.245</f>
        <v>118.58</v>
      </c>
      <c r="AG404" s="7">
        <f>I404*0.2</f>
        <v>96.800000000000011</v>
      </c>
      <c r="AH404" s="7">
        <f>I404*0.23</f>
        <v>111.32000000000001</v>
      </c>
      <c r="AJ404" s="7">
        <f>I404*0.2</f>
        <v>96.800000000000011</v>
      </c>
      <c r="AK404" s="138">
        <v>350.89320388349512</v>
      </c>
      <c r="AL404" s="138">
        <v>371.53398058252424</v>
      </c>
      <c r="AM404" s="138">
        <v>383.9184466019417</v>
      </c>
      <c r="AN404" s="138">
        <f>I404*0.12</f>
        <v>58.08</v>
      </c>
      <c r="AO404" s="138">
        <f>I404*0.6</f>
        <v>290.39999999999998</v>
      </c>
      <c r="AP404" s="138">
        <f>I404*0.9</f>
        <v>435.6</v>
      </c>
      <c r="AQ404" s="138">
        <f>I404*0.93</f>
        <v>450.12</v>
      </c>
      <c r="AR404" s="138">
        <f>I404*0.7</f>
        <v>338.79999999999995</v>
      </c>
      <c r="AS404" s="138">
        <f>I404*0.35</f>
        <v>169.39999999999998</v>
      </c>
      <c r="AT404" s="138">
        <v>0</v>
      </c>
      <c r="AU404" s="138">
        <f>I404*0.9</f>
        <v>435.6</v>
      </c>
      <c r="AV404" s="138">
        <f>I404*0.18</f>
        <v>87.11999999999999</v>
      </c>
      <c r="AW404" s="138">
        <f>I404*0.34</f>
        <v>164.56</v>
      </c>
      <c r="AX404" s="138">
        <f>I404*0.31</f>
        <v>150.04</v>
      </c>
      <c r="AY404" s="138">
        <v>371.53398058252424</v>
      </c>
      <c r="AZ404" s="138">
        <v>371.53398058252424</v>
      </c>
      <c r="BB404" s="28">
        <v>38.72</v>
      </c>
      <c r="BC404" s="28">
        <v>450.12</v>
      </c>
    </row>
    <row r="405" spans="1:55" hidden="1" outlineLevel="1" x14ac:dyDescent="0.2">
      <c r="A405" s="4"/>
      <c r="B405" s="37" t="s">
        <v>387</v>
      </c>
      <c r="C405" s="9"/>
      <c r="D405" s="116">
        <v>92611</v>
      </c>
      <c r="E405" s="160">
        <v>1</v>
      </c>
      <c r="F405" s="193"/>
      <c r="G405" s="193"/>
      <c r="H405" s="193"/>
      <c r="I405" s="90">
        <v>534</v>
      </c>
      <c r="J405" s="98">
        <f t="shared" si="6"/>
        <v>139.64500000000001</v>
      </c>
      <c r="K405" s="98">
        <v>126.95</v>
      </c>
      <c r="L405" s="106">
        <f>I405*0.1</f>
        <v>53.400000000000006</v>
      </c>
      <c r="M405" s="106">
        <f>I405*0.2</f>
        <v>106.80000000000001</v>
      </c>
      <c r="N405" s="106">
        <f>I405*0.21</f>
        <v>112.14</v>
      </c>
      <c r="O405" s="106">
        <v>112.14</v>
      </c>
      <c r="P405" s="106">
        <f>I405*0.12</f>
        <v>64.08</v>
      </c>
      <c r="Q405" s="106">
        <f>I405*0.17</f>
        <v>90.78</v>
      </c>
      <c r="R405" s="106">
        <f>I405*0.14</f>
        <v>74.760000000000005</v>
      </c>
      <c r="S405" s="106">
        <f>I405*0.18</f>
        <v>96.11999999999999</v>
      </c>
      <c r="T405" s="106">
        <f>I405*0.14</f>
        <v>74.760000000000005</v>
      </c>
      <c r="U405" s="106">
        <f>I405*0.15</f>
        <v>80.099999999999994</v>
      </c>
      <c r="V405" s="106">
        <f>I405*0.08</f>
        <v>42.72</v>
      </c>
      <c r="X405" s="106">
        <f>I405*0.16</f>
        <v>85.44</v>
      </c>
      <c r="Y405" s="106">
        <f>I405*0.1</f>
        <v>53.400000000000006</v>
      </c>
      <c r="Z405" s="106">
        <f>I405*0.08</f>
        <v>42.72</v>
      </c>
      <c r="AA405" s="106">
        <f>I405*0.11</f>
        <v>58.74</v>
      </c>
      <c r="AC405" s="7">
        <f>I405*0.22</f>
        <v>117.48</v>
      </c>
      <c r="AD405" s="7">
        <f>I405*0.3</f>
        <v>160.19999999999999</v>
      </c>
      <c r="AE405" s="148" t="s">
        <v>93</v>
      </c>
      <c r="AF405" s="7">
        <f>I405*0.245</f>
        <v>130.82999999999998</v>
      </c>
      <c r="AG405" s="7">
        <f>I405*0.2</f>
        <v>106.80000000000001</v>
      </c>
      <c r="AH405" s="7">
        <f>I405*0.23</f>
        <v>122.82000000000001</v>
      </c>
      <c r="AJ405" s="7">
        <f>I405*0.2</f>
        <v>106.80000000000001</v>
      </c>
      <c r="AK405" s="138">
        <v>387.86407766990294</v>
      </c>
      <c r="AL405" s="138">
        <v>410.67961165048547</v>
      </c>
      <c r="AM405" s="138">
        <v>424.368932038835</v>
      </c>
      <c r="AN405" s="138">
        <f>I405*0.12</f>
        <v>64.08</v>
      </c>
      <c r="AO405" s="138">
        <f>I405*0.6</f>
        <v>320.39999999999998</v>
      </c>
      <c r="AP405" s="138">
        <f>I405*0.9</f>
        <v>480.6</v>
      </c>
      <c r="AQ405" s="138">
        <f>I405*0.93</f>
        <v>496.62</v>
      </c>
      <c r="AR405" s="138">
        <f>I405*0.7</f>
        <v>373.79999999999995</v>
      </c>
      <c r="AS405" s="138">
        <f>I405*0.35</f>
        <v>186.89999999999998</v>
      </c>
      <c r="AT405" s="138">
        <v>0</v>
      </c>
      <c r="AU405" s="138">
        <f>I405*0.9</f>
        <v>480.6</v>
      </c>
      <c r="AV405" s="138">
        <f>I405*0.18</f>
        <v>96.11999999999999</v>
      </c>
      <c r="AW405" s="138">
        <f>I405*0.34</f>
        <v>181.56</v>
      </c>
      <c r="AX405" s="138">
        <f>I405*0.31</f>
        <v>165.54</v>
      </c>
      <c r="AY405" s="138">
        <v>410.67961165048547</v>
      </c>
      <c r="AZ405" s="138">
        <v>410.67961165048547</v>
      </c>
      <c r="BB405" s="28">
        <v>42.72</v>
      </c>
      <c r="BC405" s="28">
        <v>496.62</v>
      </c>
    </row>
    <row r="406" spans="1:55" ht="15.75" collapsed="1" thickBot="1" x14ac:dyDescent="0.3">
      <c r="A406" s="17">
        <v>40935140</v>
      </c>
      <c r="B406" s="38" t="s">
        <v>386</v>
      </c>
      <c r="C406" s="39">
        <v>444</v>
      </c>
      <c r="D406" s="113">
        <v>92610</v>
      </c>
      <c r="E406" s="161" t="s">
        <v>5630</v>
      </c>
      <c r="F406" s="190"/>
      <c r="G406" s="190"/>
      <c r="H406" s="190"/>
      <c r="I406" s="89">
        <v>1827</v>
      </c>
      <c r="J406" s="98">
        <f t="shared" si="6"/>
        <v>106.15</v>
      </c>
      <c r="K406" s="100">
        <v>96.5</v>
      </c>
      <c r="L406" s="106">
        <f>I406*0.1</f>
        <v>182.70000000000002</v>
      </c>
      <c r="M406" s="106">
        <f>I406*0.2</f>
        <v>365.40000000000003</v>
      </c>
      <c r="N406" s="106">
        <f>I406*0.21</f>
        <v>383.66999999999996</v>
      </c>
      <c r="O406" s="106">
        <v>383.66999999999996</v>
      </c>
      <c r="P406" s="106">
        <f>I406*0.12</f>
        <v>219.23999999999998</v>
      </c>
      <c r="Q406" s="106">
        <f>I406*0.17</f>
        <v>310.59000000000003</v>
      </c>
      <c r="R406" s="106">
        <f>I406*0.14</f>
        <v>255.78000000000003</v>
      </c>
      <c r="S406" s="106">
        <f>I406*0.18</f>
        <v>328.86</v>
      </c>
      <c r="T406" s="106">
        <f>I406*0.14</f>
        <v>255.78000000000003</v>
      </c>
      <c r="U406" s="106">
        <f>I406*0.15</f>
        <v>274.05</v>
      </c>
      <c r="V406" s="106">
        <f>I406*0.08</f>
        <v>146.16</v>
      </c>
      <c r="W406" s="139"/>
      <c r="X406" s="106">
        <f>I406*0.16</f>
        <v>292.32</v>
      </c>
      <c r="Y406" s="106">
        <f>I406*0.1</f>
        <v>182.70000000000002</v>
      </c>
      <c r="Z406" s="106">
        <f>I406*0.08</f>
        <v>146.16</v>
      </c>
      <c r="AA406" s="106">
        <f>I406*0.11</f>
        <v>200.97</v>
      </c>
      <c r="AB406" s="139"/>
      <c r="AC406" s="7">
        <f>I406*0.22</f>
        <v>401.94</v>
      </c>
      <c r="AD406" s="7">
        <f>I406*0.3</f>
        <v>548.1</v>
      </c>
      <c r="AE406" s="148" t="s">
        <v>93</v>
      </c>
      <c r="AF406" s="7">
        <f>I406*0.245</f>
        <v>447.61500000000001</v>
      </c>
      <c r="AG406" s="7">
        <f>I406*0.2</f>
        <v>365.40000000000003</v>
      </c>
      <c r="AH406" s="7">
        <f>I406*0.23</f>
        <v>420.21000000000004</v>
      </c>
      <c r="AI406" s="139"/>
      <c r="AJ406" s="7">
        <f>I406*0.2</f>
        <v>365.40000000000003</v>
      </c>
      <c r="AK406" s="139">
        <v>1380.6107802399827</v>
      </c>
      <c r="AL406" s="139">
        <v>1461.8231790776288</v>
      </c>
      <c r="AM406" s="139">
        <v>1510.5506183802165</v>
      </c>
      <c r="AN406" s="139">
        <f>I406*0.12</f>
        <v>219.23999999999998</v>
      </c>
      <c r="AO406" s="139">
        <f>I406*0.6</f>
        <v>1096.2</v>
      </c>
      <c r="AP406" s="139">
        <f>I406*0.9</f>
        <v>1644.3</v>
      </c>
      <c r="AQ406" s="139">
        <f>I406*0.93</f>
        <v>1699.1100000000001</v>
      </c>
      <c r="AR406" s="139">
        <f>I406*0.7</f>
        <v>1278.8999999999999</v>
      </c>
      <c r="AS406" s="139">
        <f>I406*0.35</f>
        <v>639.44999999999993</v>
      </c>
      <c r="AT406" s="139">
        <v>0</v>
      </c>
      <c r="AU406" s="139">
        <f>I406*0.9</f>
        <v>1644.3</v>
      </c>
      <c r="AV406" s="139">
        <f>I406*0.18</f>
        <v>328.86</v>
      </c>
      <c r="AW406" s="139">
        <f>I406*0.34</f>
        <v>621.18000000000006</v>
      </c>
      <c r="AX406" s="139">
        <f>I406*0.31</f>
        <v>566.37</v>
      </c>
      <c r="AY406" s="139">
        <v>1461.8231790776288</v>
      </c>
      <c r="AZ406" s="139">
        <v>1461.8231790776288</v>
      </c>
      <c r="BB406" s="28">
        <v>96.5</v>
      </c>
      <c r="BC406" s="28">
        <v>1699.1100000000001</v>
      </c>
    </row>
    <row r="407" spans="1:55" hidden="1" outlineLevel="1" x14ac:dyDescent="0.2">
      <c r="A407" s="21"/>
      <c r="B407" s="41" t="s">
        <v>665</v>
      </c>
      <c r="C407" s="32"/>
      <c r="D407" s="111" t="s">
        <v>109</v>
      </c>
      <c r="E407" s="159" t="s">
        <v>5629</v>
      </c>
      <c r="F407" s="188"/>
      <c r="G407" s="188"/>
      <c r="H407" s="188"/>
      <c r="I407" s="87"/>
      <c r="J407" s="98">
        <f t="shared" si="6"/>
        <v>0</v>
      </c>
      <c r="K407" s="7"/>
      <c r="L407" s="106">
        <f>I407*0.1</f>
        <v>0</v>
      </c>
      <c r="M407" s="106">
        <f>I407*0.2</f>
        <v>0</v>
      </c>
      <c r="N407" s="106">
        <f>I407*0.21</f>
        <v>0</v>
      </c>
      <c r="O407" s="106">
        <v>0</v>
      </c>
      <c r="P407" s="106">
        <f>I407*0.12</f>
        <v>0</v>
      </c>
      <c r="Q407" s="106">
        <f>I407*0.17</f>
        <v>0</v>
      </c>
      <c r="R407" s="106">
        <f>I407*0.14</f>
        <v>0</v>
      </c>
      <c r="S407" s="106">
        <f>I407*0.18</f>
        <v>0</v>
      </c>
      <c r="T407" s="106">
        <f>I407*0.14</f>
        <v>0</v>
      </c>
      <c r="U407" s="106">
        <f>I407*0.15</f>
        <v>0</v>
      </c>
      <c r="V407" s="106">
        <f>I407*0.08</f>
        <v>0</v>
      </c>
      <c r="W407" s="141"/>
      <c r="X407" s="106">
        <f>I407*0.16</f>
        <v>0</v>
      </c>
      <c r="Y407" s="106">
        <f>I407*0.1</f>
        <v>0</v>
      </c>
      <c r="Z407" s="106">
        <f>I407*0.08</f>
        <v>0</v>
      </c>
      <c r="AA407" s="106">
        <f>I407*0.11</f>
        <v>0</v>
      </c>
      <c r="AB407" s="141"/>
      <c r="AC407" s="7">
        <f>I407*0.22</f>
        <v>0</v>
      </c>
      <c r="AD407" s="7">
        <f>I407*0.3</f>
        <v>0</v>
      </c>
      <c r="AE407" s="148" t="s">
        <v>93</v>
      </c>
      <c r="AF407" s="7">
        <f>I407*0.245</f>
        <v>0</v>
      </c>
      <c r="AG407" s="7">
        <f>I407*0.2</f>
        <v>0</v>
      </c>
      <c r="AH407" s="7">
        <f>I407*0.23</f>
        <v>0</v>
      </c>
      <c r="AI407" s="141"/>
      <c r="AJ407" s="7">
        <f>I407*0.2</f>
        <v>0</v>
      </c>
      <c r="AK407" s="141"/>
      <c r="AL407" s="141"/>
      <c r="AM407" s="141"/>
      <c r="AN407" s="141">
        <f>I407*0.12</f>
        <v>0</v>
      </c>
      <c r="AO407" s="141">
        <f>I407*0.6</f>
        <v>0</v>
      </c>
      <c r="AP407" s="141">
        <f>I407*0.9</f>
        <v>0</v>
      </c>
      <c r="AQ407" s="141">
        <f>I407*0.93</f>
        <v>0</v>
      </c>
      <c r="AR407" s="141">
        <f>I407*0.7</f>
        <v>0</v>
      </c>
      <c r="AS407" s="141">
        <f>I407*0.35</f>
        <v>0</v>
      </c>
      <c r="AT407" s="141"/>
      <c r="AU407" s="141">
        <f>I407*0.9</f>
        <v>0</v>
      </c>
      <c r="AV407" s="141">
        <f>I407*0.18</f>
        <v>0</v>
      </c>
      <c r="AW407" s="141">
        <f>I407*0.34</f>
        <v>0</v>
      </c>
      <c r="AX407" s="141">
        <f>I407*0.31</f>
        <v>0</v>
      </c>
      <c r="AY407" s="141"/>
      <c r="AZ407" s="141"/>
      <c r="BB407" s="28">
        <v>0</v>
      </c>
      <c r="BC407" s="28">
        <v>0</v>
      </c>
    </row>
    <row r="408" spans="1:55" hidden="1" outlineLevel="1" x14ac:dyDescent="0.2">
      <c r="A408" s="21"/>
      <c r="B408" s="37" t="s">
        <v>385</v>
      </c>
      <c r="C408" s="9"/>
      <c r="D408" s="116">
        <v>94726</v>
      </c>
      <c r="E408" s="160">
        <v>1</v>
      </c>
      <c r="F408" s="193"/>
      <c r="G408" s="193"/>
      <c r="H408" s="193"/>
      <c r="I408" s="90">
        <v>879</v>
      </c>
      <c r="J408" s="98">
        <f t="shared" si="6"/>
        <v>82.962000000000003</v>
      </c>
      <c r="K408" s="104">
        <v>75.42</v>
      </c>
      <c r="L408" s="106">
        <f>I408*0.1</f>
        <v>87.9</v>
      </c>
      <c r="M408" s="106">
        <f>I408*0.2</f>
        <v>175.8</v>
      </c>
      <c r="N408" s="106">
        <f>I408*0.21</f>
        <v>184.59</v>
      </c>
      <c r="O408" s="106">
        <v>184.59</v>
      </c>
      <c r="P408" s="106">
        <f>I408*0.12</f>
        <v>105.47999999999999</v>
      </c>
      <c r="Q408" s="106">
        <f>I408*0.17</f>
        <v>149.43</v>
      </c>
      <c r="R408" s="106">
        <f>I408*0.14</f>
        <v>123.06000000000002</v>
      </c>
      <c r="S408" s="106">
        <f>I408*0.18</f>
        <v>158.22</v>
      </c>
      <c r="T408" s="106">
        <f>I408*0.14</f>
        <v>123.06000000000002</v>
      </c>
      <c r="U408" s="106">
        <f>I408*0.15</f>
        <v>131.85</v>
      </c>
      <c r="V408" s="106">
        <f>I408*0.08</f>
        <v>70.320000000000007</v>
      </c>
      <c r="W408" s="142"/>
      <c r="X408" s="106">
        <f>I408*0.16</f>
        <v>140.64000000000001</v>
      </c>
      <c r="Y408" s="106">
        <f>I408*0.1</f>
        <v>87.9</v>
      </c>
      <c r="Z408" s="106">
        <f>I408*0.08</f>
        <v>70.320000000000007</v>
      </c>
      <c r="AA408" s="106">
        <f>I408*0.11</f>
        <v>96.69</v>
      </c>
      <c r="AB408" s="142"/>
      <c r="AC408" s="7">
        <f>I408*0.22</f>
        <v>193.38</v>
      </c>
      <c r="AD408" s="7">
        <f>I408*0.3</f>
        <v>263.7</v>
      </c>
      <c r="AE408" s="148" t="s">
        <v>93</v>
      </c>
      <c r="AF408" s="7">
        <f>I408*0.245</f>
        <v>215.35499999999999</v>
      </c>
      <c r="AG408" s="7">
        <f>I408*0.2</f>
        <v>175.8</v>
      </c>
      <c r="AH408" s="7">
        <f>I408*0.23</f>
        <v>202.17000000000002</v>
      </c>
      <c r="AI408" s="142"/>
      <c r="AJ408" s="7">
        <f>I408*0.2</f>
        <v>175.8</v>
      </c>
      <c r="AK408" s="142">
        <v>652.80963688610234</v>
      </c>
      <c r="AL408" s="142">
        <v>691.21020376175545</v>
      </c>
      <c r="AM408" s="142">
        <v>714.25054388714727</v>
      </c>
      <c r="AN408" s="142">
        <f>I408*0.12</f>
        <v>105.47999999999999</v>
      </c>
      <c r="AO408" s="142">
        <f>I408*0.6</f>
        <v>527.4</v>
      </c>
      <c r="AP408" s="142">
        <f>I408*0.9</f>
        <v>791.1</v>
      </c>
      <c r="AQ408" s="142">
        <f>I408*0.93</f>
        <v>817.47</v>
      </c>
      <c r="AR408" s="142">
        <f>I408*0.7</f>
        <v>615.29999999999995</v>
      </c>
      <c r="AS408" s="142">
        <f>I408*0.35</f>
        <v>307.64999999999998</v>
      </c>
      <c r="AT408" s="142">
        <v>279.01828631138977</v>
      </c>
      <c r="AU408" s="142">
        <f>I408*0.9</f>
        <v>791.1</v>
      </c>
      <c r="AV408" s="142">
        <f>I408*0.18</f>
        <v>158.22</v>
      </c>
      <c r="AW408" s="142">
        <f>I408*0.34</f>
        <v>298.86</v>
      </c>
      <c r="AX408" s="142">
        <f>I408*0.31</f>
        <v>272.49</v>
      </c>
      <c r="AY408" s="142">
        <v>691.21020376175545</v>
      </c>
      <c r="AZ408" s="142">
        <v>691.21020376175545</v>
      </c>
      <c r="BB408" s="28">
        <v>70.320000000000007</v>
      </c>
      <c r="BC408" s="28">
        <v>817.47</v>
      </c>
    </row>
    <row r="409" spans="1:55" hidden="1" outlineLevel="1" x14ac:dyDescent="0.2">
      <c r="A409" s="21"/>
      <c r="B409" s="37" t="s">
        <v>382</v>
      </c>
      <c r="C409" s="9"/>
      <c r="D409" s="116">
        <v>94060</v>
      </c>
      <c r="E409" s="160">
        <v>1</v>
      </c>
      <c r="F409" s="193"/>
      <c r="G409" s="193"/>
      <c r="H409" s="193"/>
      <c r="I409" s="90">
        <v>879</v>
      </c>
      <c r="J409" s="98">
        <f t="shared" si="6"/>
        <v>59.257000000000005</v>
      </c>
      <c r="K409" s="104">
        <v>53.87</v>
      </c>
      <c r="L409" s="106">
        <f>I409*0.1</f>
        <v>87.9</v>
      </c>
      <c r="M409" s="106">
        <f>I409*0.2</f>
        <v>175.8</v>
      </c>
      <c r="N409" s="106">
        <f>I409*0.21</f>
        <v>184.59</v>
      </c>
      <c r="O409" s="106">
        <v>184.59</v>
      </c>
      <c r="P409" s="106">
        <f>I409*0.12</f>
        <v>105.47999999999999</v>
      </c>
      <c r="Q409" s="106">
        <f>I409*0.17</f>
        <v>149.43</v>
      </c>
      <c r="R409" s="106">
        <f>I409*0.14</f>
        <v>123.06000000000002</v>
      </c>
      <c r="S409" s="106">
        <f>I409*0.18</f>
        <v>158.22</v>
      </c>
      <c r="T409" s="106">
        <f>I409*0.14</f>
        <v>123.06000000000002</v>
      </c>
      <c r="U409" s="106">
        <f>I409*0.15</f>
        <v>131.85</v>
      </c>
      <c r="V409" s="106">
        <f>I409*0.08</f>
        <v>70.320000000000007</v>
      </c>
      <c r="W409" s="142"/>
      <c r="X409" s="106">
        <f>I409*0.16</f>
        <v>140.64000000000001</v>
      </c>
      <c r="Y409" s="106">
        <f>I409*0.1</f>
        <v>87.9</v>
      </c>
      <c r="Z409" s="106">
        <f>I409*0.08</f>
        <v>70.320000000000007</v>
      </c>
      <c r="AA409" s="106">
        <f>I409*0.11</f>
        <v>96.69</v>
      </c>
      <c r="AB409" s="142"/>
      <c r="AC409" s="7">
        <f>I409*0.22</f>
        <v>193.38</v>
      </c>
      <c r="AD409" s="7">
        <f>I409*0.3</f>
        <v>263.7</v>
      </c>
      <c r="AE409" s="148" t="s">
        <v>93</v>
      </c>
      <c r="AF409" s="7">
        <f>I409*0.245</f>
        <v>215.35499999999999</v>
      </c>
      <c r="AG409" s="7">
        <f>I409*0.2</f>
        <v>175.8</v>
      </c>
      <c r="AH409" s="7">
        <f>I409*0.23</f>
        <v>202.17000000000002</v>
      </c>
      <c r="AI409" s="142"/>
      <c r="AJ409" s="7">
        <f>I409*0.2</f>
        <v>175.8</v>
      </c>
      <c r="AK409" s="142">
        <v>589.25035121951225</v>
      </c>
      <c r="AL409" s="142">
        <v>623.91213658536594</v>
      </c>
      <c r="AM409" s="142">
        <v>644.70920780487813</v>
      </c>
      <c r="AN409" s="142">
        <f>I409*0.12</f>
        <v>105.47999999999999</v>
      </c>
      <c r="AO409" s="142">
        <f>I409*0.6</f>
        <v>527.4</v>
      </c>
      <c r="AP409" s="142">
        <f>I409*0.9</f>
        <v>791.1</v>
      </c>
      <c r="AQ409" s="142">
        <f>I409*0.93</f>
        <v>817.47</v>
      </c>
      <c r="AR409" s="142">
        <f>I409*0.7</f>
        <v>615.29999999999995</v>
      </c>
      <c r="AS409" s="142">
        <f>I409*0.35</f>
        <v>307.64999999999998</v>
      </c>
      <c r="AT409" s="142">
        <v>279.02731707317071</v>
      </c>
      <c r="AU409" s="142">
        <f>I409*0.9</f>
        <v>791.1</v>
      </c>
      <c r="AV409" s="142">
        <f>I409*0.18</f>
        <v>158.22</v>
      </c>
      <c r="AW409" s="142">
        <f>I409*0.34</f>
        <v>298.86</v>
      </c>
      <c r="AX409" s="142">
        <f>I409*0.31</f>
        <v>272.49</v>
      </c>
      <c r="AY409" s="142">
        <v>623.91213658536594</v>
      </c>
      <c r="AZ409" s="142">
        <v>623.91213658536594</v>
      </c>
      <c r="BB409" s="28">
        <v>53.87</v>
      </c>
      <c r="BC409" s="28">
        <v>817.47</v>
      </c>
    </row>
    <row r="410" spans="1:55" hidden="1" outlineLevel="1" x14ac:dyDescent="0.2">
      <c r="A410" s="21"/>
      <c r="B410" s="37" t="s">
        <v>384</v>
      </c>
      <c r="C410" s="9"/>
      <c r="D410" s="116">
        <v>94729</v>
      </c>
      <c r="E410" s="160">
        <v>1</v>
      </c>
      <c r="F410" s="193"/>
      <c r="G410" s="193"/>
      <c r="H410" s="193"/>
      <c r="I410" s="90">
        <v>238</v>
      </c>
      <c r="J410" s="98">
        <f t="shared" si="6"/>
        <v>89.155000000000001</v>
      </c>
      <c r="K410" s="104">
        <v>81.05</v>
      </c>
      <c r="L410" s="106">
        <f>I410*0.1</f>
        <v>23.8</v>
      </c>
      <c r="M410" s="106">
        <f>I410*0.2</f>
        <v>47.6</v>
      </c>
      <c r="N410" s="106">
        <f>I410*0.21</f>
        <v>49.98</v>
      </c>
      <c r="O410" s="106">
        <v>49.98</v>
      </c>
      <c r="P410" s="106">
        <f>I410*0.12</f>
        <v>28.56</v>
      </c>
      <c r="Q410" s="106">
        <f>I410*0.17</f>
        <v>40.46</v>
      </c>
      <c r="R410" s="106">
        <f>I410*0.14</f>
        <v>33.32</v>
      </c>
      <c r="S410" s="106">
        <f>I410*0.18</f>
        <v>42.839999999999996</v>
      </c>
      <c r="T410" s="106">
        <f>I410*0.14</f>
        <v>33.32</v>
      </c>
      <c r="U410" s="106">
        <f>I410*0.15</f>
        <v>35.699999999999996</v>
      </c>
      <c r="V410" s="106">
        <f>I410*0.08</f>
        <v>19.04</v>
      </c>
      <c r="W410" s="142"/>
      <c r="X410" s="106">
        <f>I410*0.16</f>
        <v>38.08</v>
      </c>
      <c r="Y410" s="106">
        <f>I410*0.1</f>
        <v>23.8</v>
      </c>
      <c r="Z410" s="106">
        <f>I410*0.08</f>
        <v>19.04</v>
      </c>
      <c r="AA410" s="106">
        <f>I410*0.11</f>
        <v>26.18</v>
      </c>
      <c r="AB410" s="142"/>
      <c r="AC410" s="7">
        <f>I410*0.22</f>
        <v>52.36</v>
      </c>
      <c r="AD410" s="7">
        <f>I410*0.3</f>
        <v>71.399999999999991</v>
      </c>
      <c r="AE410" s="148" t="s">
        <v>93</v>
      </c>
      <c r="AF410" s="7">
        <f>I410*0.245</f>
        <v>58.31</v>
      </c>
      <c r="AG410" s="7">
        <f>I410*0.2</f>
        <v>47.6</v>
      </c>
      <c r="AH410" s="7">
        <f>I410*0.23</f>
        <v>54.74</v>
      </c>
      <c r="AI410" s="142"/>
      <c r="AJ410" s="7">
        <f>I410*0.2</f>
        <v>47.6</v>
      </c>
      <c r="AK410" s="142">
        <v>176.40549484536081</v>
      </c>
      <c r="AL410" s="142">
        <v>186.78228865979381</v>
      </c>
      <c r="AM410" s="142">
        <v>193.00836494845359</v>
      </c>
      <c r="AN410" s="142">
        <f>I410*0.12</f>
        <v>28.56</v>
      </c>
      <c r="AO410" s="142">
        <f>I410*0.6</f>
        <v>142.79999999999998</v>
      </c>
      <c r="AP410" s="142">
        <f>I410*0.9</f>
        <v>214.20000000000002</v>
      </c>
      <c r="AQ410" s="142">
        <f>I410*0.93</f>
        <v>221.34</v>
      </c>
      <c r="AR410" s="142">
        <f>I410*0.7</f>
        <v>166.6</v>
      </c>
      <c r="AS410" s="142">
        <f>I410*0.35</f>
        <v>83.3</v>
      </c>
      <c r="AT410" s="142">
        <v>0</v>
      </c>
      <c r="AU410" s="142">
        <f>I410*0.9</f>
        <v>214.20000000000002</v>
      </c>
      <c r="AV410" s="142">
        <f>I410*0.18</f>
        <v>42.839999999999996</v>
      </c>
      <c r="AW410" s="142">
        <f>I410*0.34</f>
        <v>80.92</v>
      </c>
      <c r="AX410" s="142">
        <f>I410*0.31</f>
        <v>73.78</v>
      </c>
      <c r="AY410" s="142">
        <v>186.78228865979381</v>
      </c>
      <c r="AZ410" s="142">
        <v>186.78228865979381</v>
      </c>
      <c r="BB410" s="28">
        <v>19.04</v>
      </c>
      <c r="BC410" s="28">
        <v>221.34</v>
      </c>
    </row>
    <row r="411" spans="1:55" hidden="1" outlineLevel="1" x14ac:dyDescent="0.2">
      <c r="A411" s="21"/>
      <c r="B411" s="37" t="s">
        <v>383</v>
      </c>
      <c r="C411" s="9"/>
      <c r="D411" s="116">
        <v>94727</v>
      </c>
      <c r="E411" s="160">
        <v>1</v>
      </c>
      <c r="F411" s="193"/>
      <c r="G411" s="193"/>
      <c r="H411" s="193"/>
      <c r="I411" s="90">
        <v>437</v>
      </c>
      <c r="J411" s="98">
        <f t="shared" si="6"/>
        <v>66.472999999999999</v>
      </c>
      <c r="K411" s="104">
        <v>60.43</v>
      </c>
      <c r="L411" s="106">
        <f>I411*0.1</f>
        <v>43.7</v>
      </c>
      <c r="M411" s="106">
        <f>I411*0.2</f>
        <v>87.4</v>
      </c>
      <c r="N411" s="106">
        <f>I411*0.21</f>
        <v>91.77</v>
      </c>
      <c r="O411" s="106">
        <v>91.77</v>
      </c>
      <c r="P411" s="106">
        <f>I411*0.12</f>
        <v>52.44</v>
      </c>
      <c r="Q411" s="106">
        <f>I411*0.17</f>
        <v>74.290000000000006</v>
      </c>
      <c r="R411" s="106">
        <f>I411*0.14</f>
        <v>61.180000000000007</v>
      </c>
      <c r="S411" s="106">
        <f>I411*0.18</f>
        <v>78.66</v>
      </c>
      <c r="T411" s="106">
        <f>I411*0.14</f>
        <v>61.180000000000007</v>
      </c>
      <c r="U411" s="106">
        <f>I411*0.15</f>
        <v>65.55</v>
      </c>
      <c r="V411" s="106">
        <f>I411*0.08</f>
        <v>34.96</v>
      </c>
      <c r="W411" s="142"/>
      <c r="X411" s="106">
        <f>I411*0.16</f>
        <v>69.92</v>
      </c>
      <c r="Y411" s="106">
        <f>I411*0.1</f>
        <v>43.7</v>
      </c>
      <c r="Z411" s="106">
        <f>I411*0.08</f>
        <v>34.96</v>
      </c>
      <c r="AA411" s="106">
        <f>I411*0.11</f>
        <v>48.07</v>
      </c>
      <c r="AB411" s="142"/>
      <c r="AC411" s="7">
        <f>I411*0.22</f>
        <v>96.14</v>
      </c>
      <c r="AD411" s="7">
        <f>I411*0.3</f>
        <v>131.1</v>
      </c>
      <c r="AE411" s="148" t="s">
        <v>93</v>
      </c>
      <c r="AF411" s="7">
        <f>I411*0.245</f>
        <v>107.065</v>
      </c>
      <c r="AG411" s="7">
        <f>I411*0.2</f>
        <v>87.4</v>
      </c>
      <c r="AH411" s="7">
        <f>I411*0.23</f>
        <v>100.51</v>
      </c>
      <c r="AI411" s="142"/>
      <c r="AJ411" s="7">
        <f>I411*0.2</f>
        <v>87.4</v>
      </c>
      <c r="AK411" s="142">
        <v>324.52507142857144</v>
      </c>
      <c r="AL411" s="142">
        <v>343.61478151260508</v>
      </c>
      <c r="AM411" s="142">
        <v>355.06860756302518</v>
      </c>
      <c r="AN411" s="142">
        <f>I411*0.12</f>
        <v>52.44</v>
      </c>
      <c r="AO411" s="142">
        <f>I411*0.6</f>
        <v>262.2</v>
      </c>
      <c r="AP411" s="142">
        <f>I411*0.9</f>
        <v>393.3</v>
      </c>
      <c r="AQ411" s="142">
        <f>I411*0.93</f>
        <v>406.41</v>
      </c>
      <c r="AR411" s="142">
        <f>I411*0.7</f>
        <v>305.89999999999998</v>
      </c>
      <c r="AS411" s="142">
        <f>I411*0.35</f>
        <v>152.94999999999999</v>
      </c>
      <c r="AT411" s="142">
        <v>152.49502801120448</v>
      </c>
      <c r="AU411" s="142">
        <f>I411*0.9</f>
        <v>393.3</v>
      </c>
      <c r="AV411" s="142">
        <f>I411*0.18</f>
        <v>78.66</v>
      </c>
      <c r="AW411" s="142">
        <f>I411*0.34</f>
        <v>148.58000000000001</v>
      </c>
      <c r="AX411" s="142">
        <f>I411*0.31</f>
        <v>135.47</v>
      </c>
      <c r="AY411" s="142">
        <v>343.61478151260508</v>
      </c>
      <c r="AZ411" s="142">
        <v>343.61478151260508</v>
      </c>
      <c r="BB411" s="28">
        <v>34.96</v>
      </c>
      <c r="BC411" s="28">
        <v>406.41</v>
      </c>
    </row>
    <row r="412" spans="1:55" ht="15.75" collapsed="1" thickBot="1" x14ac:dyDescent="0.3">
      <c r="A412" s="17">
        <v>31600281</v>
      </c>
      <c r="B412" s="38" t="s">
        <v>382</v>
      </c>
      <c r="C412" s="39">
        <v>460</v>
      </c>
      <c r="D412" s="113">
        <v>94060</v>
      </c>
      <c r="E412" s="161" t="s">
        <v>5630</v>
      </c>
      <c r="F412" s="190"/>
      <c r="G412" s="190"/>
      <c r="H412" s="190"/>
      <c r="I412" s="89">
        <v>2433</v>
      </c>
      <c r="J412" s="98">
        <f t="shared" si="6"/>
        <v>59.257000000000005</v>
      </c>
      <c r="K412" s="100">
        <v>53.87</v>
      </c>
      <c r="L412" s="106">
        <f>I412*0.1</f>
        <v>243.3</v>
      </c>
      <c r="M412" s="106">
        <f>I412*0.2</f>
        <v>486.6</v>
      </c>
      <c r="N412" s="106">
        <f>I412*0.21</f>
        <v>510.93</v>
      </c>
      <c r="O412" s="106">
        <v>510.93</v>
      </c>
      <c r="P412" s="106">
        <f>I412*0.12</f>
        <v>291.95999999999998</v>
      </c>
      <c r="Q412" s="106">
        <f>I412*0.17</f>
        <v>413.61</v>
      </c>
      <c r="R412" s="106">
        <f>I412*0.14</f>
        <v>340.62</v>
      </c>
      <c r="S412" s="106">
        <f>I412*0.18</f>
        <v>437.94</v>
      </c>
      <c r="T412" s="106">
        <f>I412*0.14</f>
        <v>340.62</v>
      </c>
      <c r="U412" s="106">
        <f>I412*0.15</f>
        <v>364.95</v>
      </c>
      <c r="V412" s="106">
        <f>I412*0.08</f>
        <v>194.64000000000001</v>
      </c>
      <c r="W412" s="139"/>
      <c r="X412" s="106">
        <f>I412*0.16</f>
        <v>389.28000000000003</v>
      </c>
      <c r="Y412" s="106">
        <f>I412*0.1</f>
        <v>243.3</v>
      </c>
      <c r="Z412" s="106">
        <f>I412*0.08</f>
        <v>194.64000000000001</v>
      </c>
      <c r="AA412" s="106">
        <f>I412*0.11</f>
        <v>267.63</v>
      </c>
      <c r="AB412" s="139"/>
      <c r="AC412" s="7">
        <f>I412*0.22</f>
        <v>535.26</v>
      </c>
      <c r="AD412" s="7">
        <f>I412*0.3</f>
        <v>729.9</v>
      </c>
      <c r="AE412" s="148" t="s">
        <v>93</v>
      </c>
      <c r="AF412" s="7">
        <f>I412*0.245</f>
        <v>596.08500000000004</v>
      </c>
      <c r="AG412" s="7">
        <f>I412*0.2</f>
        <v>486.6</v>
      </c>
      <c r="AH412" s="7">
        <f>I412*0.23</f>
        <v>559.59</v>
      </c>
      <c r="AI412" s="139"/>
      <c r="AJ412" s="7">
        <f>I412*0.2</f>
        <v>486.6</v>
      </c>
      <c r="AK412" s="139">
        <v>1742.9897358716175</v>
      </c>
      <c r="AL412" s="139">
        <v>1845.5185438640658</v>
      </c>
      <c r="AM412" s="139">
        <v>1907.0358286595347</v>
      </c>
      <c r="AN412" s="139">
        <f>I412*0.12</f>
        <v>291.95999999999998</v>
      </c>
      <c r="AO412" s="139">
        <f>I412*0.6</f>
        <v>1459.8</v>
      </c>
      <c r="AP412" s="139">
        <f>I412*0.9</f>
        <v>2189.7000000000003</v>
      </c>
      <c r="AQ412" s="139">
        <f>I412*0.93</f>
        <v>2262.69</v>
      </c>
      <c r="AR412" s="139">
        <f>I412*0.7</f>
        <v>1703.1</v>
      </c>
      <c r="AS412" s="139">
        <f>I412*0.35</f>
        <v>851.55</v>
      </c>
      <c r="AT412" s="139">
        <v>279.03120201384513</v>
      </c>
      <c r="AU412" s="139">
        <f>I412*0.9</f>
        <v>2189.7000000000003</v>
      </c>
      <c r="AV412" s="139">
        <f>I412*0.18</f>
        <v>437.94</v>
      </c>
      <c r="AW412" s="139">
        <f>I412*0.34</f>
        <v>827.22</v>
      </c>
      <c r="AX412" s="139">
        <f>I412*0.31</f>
        <v>754.23</v>
      </c>
      <c r="AY412" s="139">
        <v>1845.5185438640658</v>
      </c>
      <c r="AZ412" s="139">
        <v>1845.5185438640658</v>
      </c>
      <c r="BB412" s="28">
        <v>53.87</v>
      </c>
      <c r="BC412" s="28">
        <v>2262.69</v>
      </c>
    </row>
    <row r="413" spans="1:55" x14ac:dyDescent="0.2">
      <c r="A413" s="4">
        <v>40300485</v>
      </c>
      <c r="B413" s="3" t="s">
        <v>381</v>
      </c>
      <c r="C413" s="3">
        <v>460</v>
      </c>
      <c r="D413" s="4">
        <v>94762</v>
      </c>
      <c r="E413" s="138"/>
      <c r="F413" s="141"/>
      <c r="G413" s="141"/>
      <c r="H413" s="141"/>
      <c r="I413" s="7">
        <v>482</v>
      </c>
      <c r="J413" s="98">
        <f t="shared" si="6"/>
        <v>40.194000000000003</v>
      </c>
      <c r="K413" s="98">
        <v>36.54</v>
      </c>
      <c r="L413" s="106">
        <f>I413*0.1</f>
        <v>48.2</v>
      </c>
      <c r="M413" s="106">
        <f>I413*0.2</f>
        <v>96.4</v>
      </c>
      <c r="N413" s="106">
        <f>I413*0.21</f>
        <v>101.22</v>
      </c>
      <c r="O413" s="106">
        <v>101.22</v>
      </c>
      <c r="P413" s="106">
        <f>I413*0.12</f>
        <v>57.839999999999996</v>
      </c>
      <c r="Q413" s="106">
        <f>I413*0.17</f>
        <v>81.940000000000012</v>
      </c>
      <c r="R413" s="106">
        <f>I413*0.14</f>
        <v>67.48</v>
      </c>
      <c r="S413" s="106">
        <f>I413*0.18</f>
        <v>86.759999999999991</v>
      </c>
      <c r="T413" s="106">
        <f>I413*0.14</f>
        <v>67.48</v>
      </c>
      <c r="U413" s="106">
        <f>I413*0.15</f>
        <v>72.3</v>
      </c>
      <c r="V413" s="106">
        <f>I413*0.08</f>
        <v>38.56</v>
      </c>
      <c r="X413" s="106">
        <f>I413*0.16</f>
        <v>77.12</v>
      </c>
      <c r="Y413" s="106">
        <f>I413*0.1</f>
        <v>48.2</v>
      </c>
      <c r="Z413" s="106">
        <f>I413*0.08</f>
        <v>38.56</v>
      </c>
      <c r="AA413" s="106">
        <f>I413*0.11</f>
        <v>53.02</v>
      </c>
      <c r="AC413" s="7">
        <f>I413*0.22</f>
        <v>106.04</v>
      </c>
      <c r="AD413" s="7">
        <f>I413*0.3</f>
        <v>144.6</v>
      </c>
      <c r="AE413" s="148" t="s">
        <v>93</v>
      </c>
      <c r="AF413" s="7">
        <f>I413*0.245</f>
        <v>118.09</v>
      </c>
      <c r="AG413" s="7">
        <f>I413*0.2</f>
        <v>96.4</v>
      </c>
      <c r="AH413" s="7">
        <f>I413*0.23</f>
        <v>110.86</v>
      </c>
      <c r="AJ413" s="7">
        <f>I413*0.2</f>
        <v>96.4</v>
      </c>
      <c r="AK413" s="138">
        <v>357.53084742530194</v>
      </c>
      <c r="AL413" s="138">
        <v>378.56207374443738</v>
      </c>
      <c r="AM413" s="138">
        <v>391.18080953591863</v>
      </c>
      <c r="AN413" s="138">
        <f>I413*0.12</f>
        <v>57.839999999999996</v>
      </c>
      <c r="AO413" s="138">
        <f>I413*0.6</f>
        <v>289.2</v>
      </c>
      <c r="AP413" s="138">
        <f>I413*0.9</f>
        <v>433.8</v>
      </c>
      <c r="AQ413" s="138">
        <f>I413*0.93</f>
        <v>448.26000000000005</v>
      </c>
      <c r="AR413" s="138">
        <f>I413*0.7</f>
        <v>337.4</v>
      </c>
      <c r="AS413" s="138">
        <f>I413*0.35</f>
        <v>168.7</v>
      </c>
      <c r="AT413" s="138">
        <v>152.51042593769867</v>
      </c>
      <c r="AU413" s="138">
        <f>I413*0.9</f>
        <v>433.8</v>
      </c>
      <c r="AV413" s="138">
        <f>I413*0.18</f>
        <v>86.759999999999991</v>
      </c>
      <c r="AW413" s="138">
        <f>I413*0.34</f>
        <v>163.88000000000002</v>
      </c>
      <c r="AX413" s="138">
        <f>I413*0.31</f>
        <v>149.41999999999999</v>
      </c>
      <c r="AY413" s="138">
        <v>378.56207374443738</v>
      </c>
      <c r="AZ413" s="138">
        <v>378.56207374443738</v>
      </c>
      <c r="BB413" s="28">
        <v>36.54</v>
      </c>
      <c r="BC413" s="28">
        <v>448.26000000000005</v>
      </c>
    </row>
    <row r="414" spans="1:55" ht="15" collapsed="1" x14ac:dyDescent="0.25">
      <c r="A414">
        <v>31601735</v>
      </c>
      <c r="B414" s="3" t="s">
        <v>568</v>
      </c>
      <c r="C414" s="3">
        <v>460</v>
      </c>
      <c r="D414" s="109">
        <v>94618</v>
      </c>
      <c r="E414" s="138"/>
      <c r="F414" s="187"/>
      <c r="G414" s="187"/>
      <c r="H414" s="187"/>
      <c r="I414" s="85">
        <v>122</v>
      </c>
      <c r="J414" s="98">
        <f t="shared" si="6"/>
        <v>50.500999999999998</v>
      </c>
      <c r="K414" s="98">
        <v>45.91</v>
      </c>
      <c r="L414" s="106">
        <f>I414*0.1</f>
        <v>12.200000000000001</v>
      </c>
      <c r="M414" s="106">
        <f>I414*0.2</f>
        <v>24.400000000000002</v>
      </c>
      <c r="N414" s="106">
        <f>I414*0.21</f>
        <v>25.619999999999997</v>
      </c>
      <c r="O414" s="106">
        <v>25.619999999999997</v>
      </c>
      <c r="P414" s="106">
        <f>I414*0.12</f>
        <v>14.639999999999999</v>
      </c>
      <c r="Q414" s="106">
        <f>I414*0.17</f>
        <v>20.740000000000002</v>
      </c>
      <c r="R414" s="106">
        <f>I414*0.14</f>
        <v>17.080000000000002</v>
      </c>
      <c r="S414" s="106">
        <f>I414*0.18</f>
        <v>21.96</v>
      </c>
      <c r="T414" s="106">
        <f>I414*0.14</f>
        <v>17.080000000000002</v>
      </c>
      <c r="U414" s="106">
        <f>I414*0.15</f>
        <v>18.3</v>
      </c>
      <c r="V414" s="106">
        <f>I414*0.08</f>
        <v>9.76</v>
      </c>
      <c r="X414" s="106">
        <f>I414*0.16</f>
        <v>19.52</v>
      </c>
      <c r="Y414" s="106">
        <f>I414*0.1</f>
        <v>12.200000000000001</v>
      </c>
      <c r="Z414" s="106">
        <f>I414*0.08</f>
        <v>9.76</v>
      </c>
      <c r="AA414" s="106">
        <f>I414*0.11</f>
        <v>13.42</v>
      </c>
      <c r="AC414" s="7">
        <f>I414*0.22</f>
        <v>26.84</v>
      </c>
      <c r="AD414" s="7">
        <f>I414*0.3</f>
        <v>36.6</v>
      </c>
      <c r="AE414" s="148" t="s">
        <v>93</v>
      </c>
      <c r="AF414" s="7">
        <f>I414*0.245</f>
        <v>29.89</v>
      </c>
      <c r="AG414" s="7">
        <f>I414*0.2</f>
        <v>24.400000000000002</v>
      </c>
      <c r="AH414" s="7">
        <f>I414*0.23</f>
        <v>28.060000000000002</v>
      </c>
      <c r="AJ414" s="7">
        <f>I414*0.2</f>
        <v>24.400000000000002</v>
      </c>
      <c r="AK414" s="138">
        <v>90.762957393483703</v>
      </c>
      <c r="AL414" s="138">
        <v>96.101954887218056</v>
      </c>
      <c r="AM414" s="138">
        <v>99.305353383458652</v>
      </c>
      <c r="AN414" s="138">
        <f>I414*0.12</f>
        <v>14.639999999999999</v>
      </c>
      <c r="AO414" s="138">
        <f>I414*0.6</f>
        <v>73.2</v>
      </c>
      <c r="AP414" s="138">
        <f>I414*0.9</f>
        <v>109.8</v>
      </c>
      <c r="AQ414" s="138">
        <f>I414*0.93</f>
        <v>113.46000000000001</v>
      </c>
      <c r="AR414" s="138">
        <f>I414*0.7</f>
        <v>85.399999999999991</v>
      </c>
      <c r="AS414" s="138">
        <f>I414*0.35</f>
        <v>42.699999999999996</v>
      </c>
      <c r="AT414" s="138">
        <v>120.23358395989976</v>
      </c>
      <c r="AU414" s="138">
        <f>I414*0.9</f>
        <v>109.8</v>
      </c>
      <c r="AV414" s="138">
        <f>I414*0.18</f>
        <v>21.96</v>
      </c>
      <c r="AW414" s="138">
        <f>I414*0.34</f>
        <v>41.480000000000004</v>
      </c>
      <c r="AX414" s="138">
        <f>I414*0.31</f>
        <v>37.82</v>
      </c>
      <c r="AY414" s="138">
        <v>96.101954887218056</v>
      </c>
      <c r="AZ414" s="138">
        <v>96.101954887218056</v>
      </c>
      <c r="BB414" s="28">
        <v>9.76</v>
      </c>
      <c r="BC414" s="28">
        <v>113.46000000000001</v>
      </c>
    </row>
    <row r="415" spans="1:55" hidden="1" outlineLevel="1" x14ac:dyDescent="0.2">
      <c r="A415"/>
      <c r="B415" s="41" t="s">
        <v>665</v>
      </c>
      <c r="C415" s="32"/>
      <c r="D415" s="111" t="s">
        <v>109</v>
      </c>
      <c r="E415" s="159" t="s">
        <v>5629</v>
      </c>
      <c r="F415" s="188"/>
      <c r="G415" s="188"/>
      <c r="H415" s="188"/>
      <c r="I415" s="87"/>
      <c r="J415" s="98">
        <f t="shared" si="6"/>
        <v>0</v>
      </c>
      <c r="K415" s="7"/>
      <c r="L415" s="106">
        <f>I415*0.1</f>
        <v>0</v>
      </c>
      <c r="M415" s="106">
        <f>I415*0.2</f>
        <v>0</v>
      </c>
      <c r="N415" s="106">
        <f>I415*0.21</f>
        <v>0</v>
      </c>
      <c r="O415" s="106">
        <v>0</v>
      </c>
      <c r="P415" s="106">
        <f>I415*0.12</f>
        <v>0</v>
      </c>
      <c r="Q415" s="106">
        <f>I415*0.17</f>
        <v>0</v>
      </c>
      <c r="R415" s="106">
        <f>I415*0.14</f>
        <v>0</v>
      </c>
      <c r="S415" s="106">
        <f>I415*0.18</f>
        <v>0</v>
      </c>
      <c r="T415" s="106">
        <f>I415*0.14</f>
        <v>0</v>
      </c>
      <c r="U415" s="106">
        <f>I415*0.15</f>
        <v>0</v>
      </c>
      <c r="V415" s="106">
        <f>I415*0.08</f>
        <v>0</v>
      </c>
      <c r="W415" s="141"/>
      <c r="X415" s="106">
        <f>I415*0.16</f>
        <v>0</v>
      </c>
      <c r="Y415" s="106">
        <f>I415*0.1</f>
        <v>0</v>
      </c>
      <c r="Z415" s="106">
        <f>I415*0.08</f>
        <v>0</v>
      </c>
      <c r="AA415" s="106">
        <f>I415*0.11</f>
        <v>0</v>
      </c>
      <c r="AB415" s="141"/>
      <c r="AC415" s="7">
        <f>I415*0.22</f>
        <v>0</v>
      </c>
      <c r="AD415" s="7">
        <f>I415*0.3</f>
        <v>0</v>
      </c>
      <c r="AE415" s="148" t="s">
        <v>93</v>
      </c>
      <c r="AF415" s="7">
        <f>I415*0.245</f>
        <v>0</v>
      </c>
      <c r="AG415" s="7">
        <f>I415*0.2</f>
        <v>0</v>
      </c>
      <c r="AH415" s="7">
        <f>I415*0.23</f>
        <v>0</v>
      </c>
      <c r="AI415" s="141"/>
      <c r="AJ415" s="7">
        <f>I415*0.2</f>
        <v>0</v>
      </c>
      <c r="AK415" s="141"/>
      <c r="AL415" s="141"/>
      <c r="AM415" s="141"/>
      <c r="AN415" s="141">
        <f>I415*0.12</f>
        <v>0</v>
      </c>
      <c r="AO415" s="141">
        <f>I415*0.6</f>
        <v>0</v>
      </c>
      <c r="AP415" s="141">
        <f>I415*0.9</f>
        <v>0</v>
      </c>
      <c r="AQ415" s="141">
        <f>I415*0.93</f>
        <v>0</v>
      </c>
      <c r="AR415" s="141">
        <f>I415*0.7</f>
        <v>0</v>
      </c>
      <c r="AS415" s="141">
        <f>I415*0.35</f>
        <v>0</v>
      </c>
      <c r="AT415" s="141"/>
      <c r="AU415" s="141">
        <f>I415*0.9</f>
        <v>0</v>
      </c>
      <c r="AV415" s="141">
        <f>I415*0.18</f>
        <v>0</v>
      </c>
      <c r="AW415" s="141">
        <f>I415*0.34</f>
        <v>0</v>
      </c>
      <c r="AX415" s="141">
        <f>I415*0.31</f>
        <v>0</v>
      </c>
      <c r="AY415" s="141"/>
      <c r="AZ415" s="141"/>
      <c r="BB415" s="28">
        <v>0</v>
      </c>
      <c r="BC415" s="28">
        <v>0</v>
      </c>
    </row>
    <row r="416" spans="1:55" hidden="1" outlineLevel="1" x14ac:dyDescent="0.2">
      <c r="A416"/>
      <c r="B416" s="46" t="s">
        <v>429</v>
      </c>
      <c r="C416" s="47"/>
      <c r="D416" s="118">
        <v>93660</v>
      </c>
      <c r="E416" s="163">
        <v>1</v>
      </c>
      <c r="F416" s="195"/>
      <c r="G416" s="195"/>
      <c r="H416" s="195"/>
      <c r="I416" s="92">
        <v>2924</v>
      </c>
      <c r="J416" s="98">
        <f t="shared" si="6"/>
        <v>241.67000000000002</v>
      </c>
      <c r="K416" s="105">
        <v>219.7</v>
      </c>
      <c r="L416" s="106">
        <f>I416*0.1</f>
        <v>292.40000000000003</v>
      </c>
      <c r="M416" s="106">
        <f>I416*0.2</f>
        <v>584.80000000000007</v>
      </c>
      <c r="N416" s="106">
        <f>I416*0.21</f>
        <v>614.04</v>
      </c>
      <c r="O416" s="106">
        <v>614.04</v>
      </c>
      <c r="P416" s="106">
        <f>I416*0.12</f>
        <v>350.88</v>
      </c>
      <c r="Q416" s="106">
        <f>I416*0.17</f>
        <v>497.08000000000004</v>
      </c>
      <c r="R416" s="106">
        <f>I416*0.14</f>
        <v>409.36</v>
      </c>
      <c r="S416" s="106">
        <f>I416*0.18</f>
        <v>526.31999999999994</v>
      </c>
      <c r="T416" s="106">
        <f>I416*0.14</f>
        <v>409.36</v>
      </c>
      <c r="U416" s="106">
        <f>I416*0.15</f>
        <v>438.59999999999997</v>
      </c>
      <c r="V416" s="106">
        <f>I416*0.08</f>
        <v>233.92000000000002</v>
      </c>
      <c r="W416" s="143"/>
      <c r="X416" s="106">
        <f>I416*0.16</f>
        <v>467.84000000000003</v>
      </c>
      <c r="Y416" s="106">
        <f>I416*0.1</f>
        <v>292.40000000000003</v>
      </c>
      <c r="Z416" s="106">
        <f>I416*0.08</f>
        <v>233.92000000000002</v>
      </c>
      <c r="AA416" s="106">
        <f>I416*0.11</f>
        <v>321.64</v>
      </c>
      <c r="AB416" s="143"/>
      <c r="AC416" s="7">
        <f>I416*0.22</f>
        <v>643.28</v>
      </c>
      <c r="AD416" s="7">
        <f>I416*0.3</f>
        <v>877.19999999999993</v>
      </c>
      <c r="AE416" s="148" t="s">
        <v>93</v>
      </c>
      <c r="AF416" s="7">
        <f>I416*0.245</f>
        <v>716.38</v>
      </c>
      <c r="AG416" s="7">
        <f>I416*0.2</f>
        <v>584.80000000000007</v>
      </c>
      <c r="AH416" s="7">
        <f>I416*0.23</f>
        <v>672.52</v>
      </c>
      <c r="AI416" s="143"/>
      <c r="AJ416" s="7">
        <f>I416*0.2</f>
        <v>584.80000000000007</v>
      </c>
      <c r="AK416" s="143">
        <v>2069.2512741758242</v>
      </c>
      <c r="AL416" s="143">
        <v>2190.9719373626376</v>
      </c>
      <c r="AM416" s="143">
        <v>2264.0043352747252</v>
      </c>
      <c r="AN416" s="143">
        <f>I416*0.12</f>
        <v>350.88</v>
      </c>
      <c r="AO416" s="143">
        <f>I416*0.6</f>
        <v>1754.3999999999999</v>
      </c>
      <c r="AP416" s="143">
        <f>I416*0.9</f>
        <v>2631.6</v>
      </c>
      <c r="AQ416" s="143">
        <f>I416*0.93</f>
        <v>2719.32</v>
      </c>
      <c r="AR416" s="143">
        <f>I416*0.7</f>
        <v>2046.8</v>
      </c>
      <c r="AS416" s="143">
        <f>I416*0.35</f>
        <v>1023.4</v>
      </c>
      <c r="AT416" s="143">
        <v>535.23827472527478</v>
      </c>
      <c r="AU416" s="143">
        <f>I416*0.9</f>
        <v>2631.6</v>
      </c>
      <c r="AV416" s="143">
        <f>I416*0.18</f>
        <v>526.31999999999994</v>
      </c>
      <c r="AW416" s="143">
        <f>I416*0.34</f>
        <v>994.16000000000008</v>
      </c>
      <c r="AX416" s="143">
        <f>I416*0.31</f>
        <v>906.43999999999994</v>
      </c>
      <c r="AY416" s="143">
        <v>2190.9719373626376</v>
      </c>
      <c r="AZ416" s="143">
        <v>2190.9719373626376</v>
      </c>
      <c r="BB416" s="28">
        <v>219.7</v>
      </c>
      <c r="BC416" s="28">
        <v>2719.32</v>
      </c>
    </row>
    <row r="417" spans="1:55" hidden="1" outlineLevel="1" x14ac:dyDescent="0.2">
      <c r="A417"/>
      <c r="B417" s="46" t="s">
        <v>428</v>
      </c>
      <c r="C417" s="47"/>
      <c r="D417" s="119"/>
      <c r="E417" s="163">
        <v>1</v>
      </c>
      <c r="F417" s="196"/>
      <c r="G417" s="196"/>
      <c r="H417" s="196"/>
      <c r="I417" s="93">
        <v>232.4</v>
      </c>
      <c r="J417" s="98" t="e">
        <f t="shared" si="6"/>
        <v>#N/A</v>
      </c>
      <c r="K417" s="105" t="e">
        <v>#N/A</v>
      </c>
      <c r="L417" s="106">
        <f>I417*0.1</f>
        <v>23.240000000000002</v>
      </c>
      <c r="M417" s="106">
        <f>I417*0.2</f>
        <v>46.480000000000004</v>
      </c>
      <c r="N417" s="106">
        <f>I417*0.21</f>
        <v>48.804000000000002</v>
      </c>
      <c r="O417" s="106">
        <v>48.804000000000002</v>
      </c>
      <c r="P417" s="106">
        <f>I417*0.12</f>
        <v>27.887999999999998</v>
      </c>
      <c r="Q417" s="106">
        <f>I417*0.17</f>
        <v>39.508000000000003</v>
      </c>
      <c r="R417" s="106">
        <f>I417*0.14</f>
        <v>32.536000000000001</v>
      </c>
      <c r="S417" s="106">
        <f>I417*0.18</f>
        <v>41.832000000000001</v>
      </c>
      <c r="T417" s="106">
        <f>I417*0.14</f>
        <v>32.536000000000001</v>
      </c>
      <c r="U417" s="106">
        <f>I417*0.15</f>
        <v>34.86</v>
      </c>
      <c r="V417" s="106">
        <f>I417*0.08</f>
        <v>18.592000000000002</v>
      </c>
      <c r="W417" s="143"/>
      <c r="X417" s="106">
        <f>I417*0.16</f>
        <v>37.184000000000005</v>
      </c>
      <c r="Y417" s="106">
        <f>I417*0.1</f>
        <v>23.240000000000002</v>
      </c>
      <c r="Z417" s="106">
        <f>I417*0.08</f>
        <v>18.592000000000002</v>
      </c>
      <c r="AA417" s="106">
        <f>I417*0.11</f>
        <v>25.564</v>
      </c>
      <c r="AB417" s="143"/>
      <c r="AC417" s="7">
        <f>I417*0.22</f>
        <v>51.128</v>
      </c>
      <c r="AD417" s="7">
        <f>I417*0.3</f>
        <v>69.72</v>
      </c>
      <c r="AE417" s="148" t="s">
        <v>93</v>
      </c>
      <c r="AF417" s="7">
        <f>I417*0.245</f>
        <v>56.938000000000002</v>
      </c>
      <c r="AG417" s="7">
        <f>I417*0.2</f>
        <v>46.480000000000004</v>
      </c>
      <c r="AH417" s="7">
        <f>I417*0.23</f>
        <v>53.452000000000005</v>
      </c>
      <c r="AI417" s="143"/>
      <c r="AJ417" s="7">
        <f>I417*0.2</f>
        <v>46.480000000000004</v>
      </c>
      <c r="AK417" s="143">
        <v>191.78801019342438</v>
      </c>
      <c r="AL417" s="143">
        <v>203.06965785186111</v>
      </c>
      <c r="AM417" s="143">
        <v>209.83864644692318</v>
      </c>
      <c r="AN417" s="143">
        <f>I417*0.12</f>
        <v>27.887999999999998</v>
      </c>
      <c r="AO417" s="143">
        <f>I417*0.6</f>
        <v>139.44</v>
      </c>
      <c r="AP417" s="143">
        <f>I417*0.9</f>
        <v>209.16</v>
      </c>
      <c r="AQ417" s="143">
        <f>I417*0.93</f>
        <v>216.13200000000001</v>
      </c>
      <c r="AR417" s="143">
        <f>I417*0.7</f>
        <v>162.68</v>
      </c>
      <c r="AS417" s="143">
        <f>I417*0.35</f>
        <v>81.34</v>
      </c>
      <c r="AT417" s="143">
        <v>0</v>
      </c>
      <c r="AU417" s="143">
        <f>I417*0.9</f>
        <v>209.16</v>
      </c>
      <c r="AV417" s="143">
        <f>I417*0.18</f>
        <v>41.832000000000001</v>
      </c>
      <c r="AW417" s="143">
        <f>I417*0.34</f>
        <v>79.016000000000005</v>
      </c>
      <c r="AX417" s="143">
        <f>I417*0.31</f>
        <v>72.043999999999997</v>
      </c>
      <c r="AY417" s="143">
        <v>203.06965785186111</v>
      </c>
      <c r="AZ417" s="143">
        <v>203.06965785186111</v>
      </c>
      <c r="BB417" s="28">
        <v>18.592000000000002</v>
      </c>
      <c r="BC417" s="28">
        <v>216.13200000000001</v>
      </c>
    </row>
    <row r="418" spans="1:55" ht="13.5" collapsed="1" thickBot="1" x14ac:dyDescent="0.25">
      <c r="A418" s="10">
        <v>40300451</v>
      </c>
      <c r="B418" s="45" t="s">
        <v>427</v>
      </c>
      <c r="C418" s="39">
        <v>480</v>
      </c>
      <c r="D418" s="13">
        <v>93660</v>
      </c>
      <c r="E418" s="161" t="s">
        <v>5630</v>
      </c>
      <c r="F418" s="192"/>
      <c r="G418" s="192"/>
      <c r="H418" s="192"/>
      <c r="I418" s="58">
        <v>3156.4</v>
      </c>
      <c r="J418" s="98">
        <f t="shared" si="6"/>
        <v>241.67000000000002</v>
      </c>
      <c r="K418" s="100">
        <v>219.7</v>
      </c>
      <c r="L418" s="106">
        <f>I418*0.1</f>
        <v>315.64000000000004</v>
      </c>
      <c r="M418" s="106">
        <f>I418*0.2</f>
        <v>631.28000000000009</v>
      </c>
      <c r="N418" s="106">
        <f>I418*0.21</f>
        <v>662.84400000000005</v>
      </c>
      <c r="O418" s="106">
        <v>662.84400000000005</v>
      </c>
      <c r="P418" s="106">
        <f>I418*0.12</f>
        <v>378.76799999999997</v>
      </c>
      <c r="Q418" s="106">
        <f>I418*0.17</f>
        <v>536.58800000000008</v>
      </c>
      <c r="R418" s="106">
        <f>I418*0.14</f>
        <v>441.89600000000007</v>
      </c>
      <c r="S418" s="106">
        <f>I418*0.18</f>
        <v>568.15200000000004</v>
      </c>
      <c r="T418" s="106">
        <f>I418*0.14</f>
        <v>441.89600000000007</v>
      </c>
      <c r="U418" s="106">
        <f>I418*0.15</f>
        <v>473.46</v>
      </c>
      <c r="V418" s="106">
        <f>I418*0.08</f>
        <v>252.512</v>
      </c>
      <c r="W418" s="139"/>
      <c r="X418" s="106">
        <f>I418*0.16</f>
        <v>505.024</v>
      </c>
      <c r="Y418" s="106">
        <f>I418*0.1</f>
        <v>315.64000000000004</v>
      </c>
      <c r="Z418" s="106">
        <f>I418*0.08</f>
        <v>252.512</v>
      </c>
      <c r="AA418" s="106">
        <f>I418*0.11</f>
        <v>347.20400000000001</v>
      </c>
      <c r="AB418" s="139"/>
      <c r="AC418" s="7">
        <f>I418*0.22</f>
        <v>694.40800000000002</v>
      </c>
      <c r="AD418" s="7">
        <f>I418*0.3</f>
        <v>946.92</v>
      </c>
      <c r="AE418" s="148" t="s">
        <v>93</v>
      </c>
      <c r="AF418" s="7">
        <f>I418*0.245</f>
        <v>773.31799999999998</v>
      </c>
      <c r="AG418" s="7">
        <f>I418*0.2</f>
        <v>631.28000000000009</v>
      </c>
      <c r="AH418" s="7">
        <f>I418*0.23</f>
        <v>725.97200000000009</v>
      </c>
      <c r="AI418" s="139"/>
      <c r="AJ418" s="7">
        <f>I418*0.2</f>
        <v>631.28000000000009</v>
      </c>
      <c r="AK418" s="139">
        <v>2261.0399890827525</v>
      </c>
      <c r="AL418" s="139">
        <v>2394.0423413817384</v>
      </c>
      <c r="AM418" s="139">
        <v>2473.8437527611295</v>
      </c>
      <c r="AN418" s="139">
        <f>I418*0.12</f>
        <v>378.76799999999997</v>
      </c>
      <c r="AO418" s="139">
        <f>I418*0.6</f>
        <v>1893.84</v>
      </c>
      <c r="AP418" s="139">
        <f>I418*0.9</f>
        <v>2840.76</v>
      </c>
      <c r="AQ418" s="139">
        <f>I418*0.93</f>
        <v>2935.4520000000002</v>
      </c>
      <c r="AR418" s="139">
        <f>I418*0.7</f>
        <v>2209.48</v>
      </c>
      <c r="AS418" s="139">
        <f>I418*0.35</f>
        <v>1104.74</v>
      </c>
      <c r="AT418" s="139">
        <v>529.16748091967372</v>
      </c>
      <c r="AU418" s="139">
        <f>I418*0.9</f>
        <v>2840.76</v>
      </c>
      <c r="AV418" s="139">
        <f>I418*0.18</f>
        <v>568.15200000000004</v>
      </c>
      <c r="AW418" s="139">
        <f>I418*0.34</f>
        <v>1073.1760000000002</v>
      </c>
      <c r="AX418" s="139">
        <f>I418*0.31</f>
        <v>978.48400000000004</v>
      </c>
      <c r="AY418" s="139">
        <v>2394.0423413817384</v>
      </c>
      <c r="AZ418" s="139">
        <v>2394.0423413817384</v>
      </c>
      <c r="BB418" s="28">
        <v>219.7</v>
      </c>
      <c r="BC418" s="28">
        <v>2935.4520000000002</v>
      </c>
    </row>
    <row r="419" spans="1:55" ht="15" x14ac:dyDescent="0.25">
      <c r="A419" s="4">
        <v>40304032</v>
      </c>
      <c r="B419" s="3" t="s">
        <v>380</v>
      </c>
      <c r="C419" s="3">
        <v>480</v>
      </c>
      <c r="D419" s="109">
        <v>93308</v>
      </c>
      <c r="E419" s="138"/>
      <c r="F419" s="187"/>
      <c r="G419" s="187"/>
      <c r="H419" s="187"/>
      <c r="I419" s="85">
        <v>1404</v>
      </c>
      <c r="J419" s="98">
        <f t="shared" si="6"/>
        <v>369.73557500000004</v>
      </c>
      <c r="K419" s="98">
        <v>336.12324999999998</v>
      </c>
      <c r="L419" s="106">
        <f>I419*0.1</f>
        <v>140.4</v>
      </c>
      <c r="M419" s="106">
        <f>I419*0.2</f>
        <v>280.8</v>
      </c>
      <c r="N419" s="106">
        <f>I419*0.21</f>
        <v>294.83999999999997</v>
      </c>
      <c r="O419" s="106">
        <v>294.83999999999997</v>
      </c>
      <c r="P419" s="106">
        <f>I419*0.12</f>
        <v>168.48</v>
      </c>
      <c r="Q419" s="106">
        <f>I419*0.17</f>
        <v>238.68</v>
      </c>
      <c r="R419" s="106">
        <f>I419*0.14</f>
        <v>196.56000000000003</v>
      </c>
      <c r="S419" s="106">
        <f>I419*0.18</f>
        <v>252.72</v>
      </c>
      <c r="T419" s="106">
        <f>I419*0.14</f>
        <v>196.56000000000003</v>
      </c>
      <c r="U419" s="106">
        <f>I419*0.15</f>
        <v>210.6</v>
      </c>
      <c r="V419" s="106">
        <f>I419*0.08</f>
        <v>112.32000000000001</v>
      </c>
      <c r="X419" s="106">
        <f>I419*0.16</f>
        <v>224.64000000000001</v>
      </c>
      <c r="Y419" s="106">
        <f>I419*0.1</f>
        <v>140.4</v>
      </c>
      <c r="Z419" s="106">
        <f>I419*0.08</f>
        <v>112.32000000000001</v>
      </c>
      <c r="AA419" s="106">
        <f>I419*0.11</f>
        <v>154.44</v>
      </c>
      <c r="AC419" s="7">
        <f>I419*0.22</f>
        <v>308.88</v>
      </c>
      <c r="AD419" s="7">
        <f>I419*0.3</f>
        <v>421.2</v>
      </c>
      <c r="AE419" s="148" t="s">
        <v>93</v>
      </c>
      <c r="AF419" s="7">
        <f>I419*0.245</f>
        <v>343.98</v>
      </c>
      <c r="AG419" s="7">
        <f>I419*0.2</f>
        <v>280.8</v>
      </c>
      <c r="AH419" s="7">
        <f>I419*0.23</f>
        <v>322.92</v>
      </c>
      <c r="AJ419" s="7">
        <f>I419*0.2</f>
        <v>280.8</v>
      </c>
      <c r="AK419" s="138">
        <v>6508.5709615384612</v>
      </c>
      <c r="AL419" s="138">
        <v>6891.4280769230782</v>
      </c>
      <c r="AM419" s="138">
        <v>7121.1423461538479</v>
      </c>
      <c r="AN419" s="138">
        <f>I419*0.12</f>
        <v>168.48</v>
      </c>
      <c r="AO419" s="138">
        <f>I419*0.6</f>
        <v>842.4</v>
      </c>
      <c r="AP419" s="138">
        <f>I419*0.9</f>
        <v>1263.6000000000001</v>
      </c>
      <c r="AQ419" s="138">
        <f>I419*0.93</f>
        <v>1305.72</v>
      </c>
      <c r="AR419" s="138">
        <f>I419*0.7</f>
        <v>982.8</v>
      </c>
      <c r="AS419" s="138">
        <f>I419*0.35</f>
        <v>491.4</v>
      </c>
      <c r="AT419" s="138">
        <v>1640.2430769230768</v>
      </c>
      <c r="AU419" s="138">
        <f>I419*0.9</f>
        <v>1263.6000000000001</v>
      </c>
      <c r="AV419" s="138">
        <f>I419*0.18</f>
        <v>252.72</v>
      </c>
      <c r="AW419" s="138">
        <f>I419*0.34</f>
        <v>477.36</v>
      </c>
      <c r="AX419" s="138">
        <f>I419*0.31</f>
        <v>435.24</v>
      </c>
      <c r="AY419" s="138">
        <v>6891.4280769230782</v>
      </c>
      <c r="AZ419" s="138">
        <v>6891.4280769230782</v>
      </c>
      <c r="BB419" s="28">
        <v>112.32000000000001</v>
      </c>
      <c r="BC419" s="28">
        <v>7121.1423461538479</v>
      </c>
    </row>
    <row r="420" spans="1:55" ht="15" x14ac:dyDescent="0.25">
      <c r="A420" s="4">
        <v>40300824</v>
      </c>
      <c r="B420" s="3" t="s">
        <v>379</v>
      </c>
      <c r="C420" s="3">
        <v>482</v>
      </c>
      <c r="D420" s="109">
        <v>93017</v>
      </c>
      <c r="E420" s="138"/>
      <c r="F420" s="187"/>
      <c r="G420" s="187"/>
      <c r="H420" s="187"/>
      <c r="I420" s="85">
        <v>1607</v>
      </c>
      <c r="J420" s="98">
        <f t="shared" si="6"/>
        <v>53.592000000000006</v>
      </c>
      <c r="K420" s="98">
        <v>48.72</v>
      </c>
      <c r="L420" s="106">
        <f>I420*0.1</f>
        <v>160.70000000000002</v>
      </c>
      <c r="M420" s="106">
        <f>I420*0.2</f>
        <v>321.40000000000003</v>
      </c>
      <c r="N420" s="106">
        <f>I420*0.21</f>
        <v>337.46999999999997</v>
      </c>
      <c r="O420" s="106">
        <v>337.46999999999997</v>
      </c>
      <c r="P420" s="106">
        <f>I420*0.12</f>
        <v>192.84</v>
      </c>
      <c r="Q420" s="106">
        <f>I420*0.17</f>
        <v>273.19</v>
      </c>
      <c r="R420" s="106">
        <f>I420*0.14</f>
        <v>224.98000000000002</v>
      </c>
      <c r="S420" s="106">
        <f>I420*0.18</f>
        <v>289.26</v>
      </c>
      <c r="T420" s="106">
        <f>I420*0.14</f>
        <v>224.98000000000002</v>
      </c>
      <c r="U420" s="106">
        <f>I420*0.15</f>
        <v>241.04999999999998</v>
      </c>
      <c r="V420" s="106">
        <f>I420*0.08</f>
        <v>128.56</v>
      </c>
      <c r="X420" s="106">
        <f>I420*0.16</f>
        <v>257.12</v>
      </c>
      <c r="Y420" s="106">
        <f>I420*0.1</f>
        <v>160.70000000000002</v>
      </c>
      <c r="Z420" s="106">
        <f>I420*0.08</f>
        <v>128.56</v>
      </c>
      <c r="AA420" s="106">
        <f>I420*0.11</f>
        <v>176.77</v>
      </c>
      <c r="AC420" s="7">
        <f>I420*0.22</f>
        <v>353.54</v>
      </c>
      <c r="AD420" s="7">
        <f>I420*0.3</f>
        <v>482.09999999999997</v>
      </c>
      <c r="AE420" s="148" t="s">
        <v>93</v>
      </c>
      <c r="AF420" s="7">
        <f>I420*0.245</f>
        <v>393.71499999999997</v>
      </c>
      <c r="AG420" s="7">
        <f>I420*0.2</f>
        <v>321.40000000000003</v>
      </c>
      <c r="AH420" s="7">
        <f>I420*0.23</f>
        <v>369.61</v>
      </c>
      <c r="AJ420" s="7">
        <f>I420*0.2</f>
        <v>321.40000000000003</v>
      </c>
      <c r="AK420" s="138">
        <v>1274.6254147342133</v>
      </c>
      <c r="AL420" s="138">
        <v>1349.6033803068142</v>
      </c>
      <c r="AM420" s="138">
        <v>1394.5901596503745</v>
      </c>
      <c r="AN420" s="138">
        <f>I420*0.12</f>
        <v>192.84</v>
      </c>
      <c r="AO420" s="138">
        <f>I420*0.6</f>
        <v>964.19999999999993</v>
      </c>
      <c r="AP420" s="138">
        <f>I420*0.9</f>
        <v>1446.3</v>
      </c>
      <c r="AQ420" s="138">
        <f>I420*0.93</f>
        <v>1494.51</v>
      </c>
      <c r="AR420" s="138">
        <f>I420*0.7</f>
        <v>1124.8999999999999</v>
      </c>
      <c r="AS420" s="138">
        <f>I420*0.35</f>
        <v>562.44999999999993</v>
      </c>
      <c r="AT420" s="138">
        <v>278.96983589011774</v>
      </c>
      <c r="AU420" s="138">
        <f>I420*0.9</f>
        <v>1446.3</v>
      </c>
      <c r="AV420" s="138">
        <f>I420*0.18</f>
        <v>289.26</v>
      </c>
      <c r="AW420" s="138">
        <f>I420*0.34</f>
        <v>546.38</v>
      </c>
      <c r="AX420" s="138">
        <f>I420*0.31</f>
        <v>498.17</v>
      </c>
      <c r="AY420" s="138">
        <v>1349.6033803068142</v>
      </c>
      <c r="AZ420" s="138">
        <v>1349.6033803068142</v>
      </c>
      <c r="BB420" s="28">
        <v>48.72</v>
      </c>
      <c r="BC420" s="28">
        <v>1494.51</v>
      </c>
    </row>
    <row r="421" spans="1:55" ht="15" x14ac:dyDescent="0.25">
      <c r="A421" s="4">
        <v>40302028</v>
      </c>
      <c r="B421" s="3" t="s">
        <v>378</v>
      </c>
      <c r="C421" s="3">
        <v>482</v>
      </c>
      <c r="D421" s="109">
        <v>93017</v>
      </c>
      <c r="E421" s="138"/>
      <c r="F421" s="187"/>
      <c r="G421" s="187"/>
      <c r="H421" s="187"/>
      <c r="I421" s="85">
        <v>1607</v>
      </c>
      <c r="J421" s="98">
        <f t="shared" si="6"/>
        <v>53.592000000000006</v>
      </c>
      <c r="K421" s="98">
        <v>48.72</v>
      </c>
      <c r="L421" s="106">
        <f>I421*0.1</f>
        <v>160.70000000000002</v>
      </c>
      <c r="M421" s="106">
        <f>I421*0.2</f>
        <v>321.40000000000003</v>
      </c>
      <c r="N421" s="106">
        <f>I421*0.21</f>
        <v>337.46999999999997</v>
      </c>
      <c r="O421" s="106">
        <v>337.46999999999997</v>
      </c>
      <c r="P421" s="106">
        <f>I421*0.12</f>
        <v>192.84</v>
      </c>
      <c r="Q421" s="106">
        <f>I421*0.17</f>
        <v>273.19</v>
      </c>
      <c r="R421" s="106">
        <f>I421*0.14</f>
        <v>224.98000000000002</v>
      </c>
      <c r="S421" s="106">
        <f>I421*0.18</f>
        <v>289.26</v>
      </c>
      <c r="T421" s="106">
        <f>I421*0.14</f>
        <v>224.98000000000002</v>
      </c>
      <c r="U421" s="106">
        <f>I421*0.15</f>
        <v>241.04999999999998</v>
      </c>
      <c r="V421" s="106">
        <f>I421*0.08</f>
        <v>128.56</v>
      </c>
      <c r="X421" s="106">
        <f>I421*0.16</f>
        <v>257.12</v>
      </c>
      <c r="Y421" s="106">
        <f>I421*0.1</f>
        <v>160.70000000000002</v>
      </c>
      <c r="Z421" s="106">
        <f>I421*0.08</f>
        <v>128.56</v>
      </c>
      <c r="AA421" s="106">
        <f>I421*0.11</f>
        <v>176.77</v>
      </c>
      <c r="AC421" s="7">
        <f>I421*0.22</f>
        <v>353.54</v>
      </c>
      <c r="AD421" s="7">
        <f>I421*0.3</f>
        <v>482.09999999999997</v>
      </c>
      <c r="AE421" s="148" t="s">
        <v>93</v>
      </c>
      <c r="AF421" s="7">
        <f>I421*0.245</f>
        <v>393.71499999999997</v>
      </c>
      <c r="AG421" s="7">
        <f>I421*0.2</f>
        <v>321.40000000000003</v>
      </c>
      <c r="AH421" s="7">
        <f>I421*0.23</f>
        <v>369.61</v>
      </c>
      <c r="AJ421" s="7">
        <f>I421*0.2</f>
        <v>321.40000000000003</v>
      </c>
      <c r="AK421" s="138">
        <v>1274.6254147342133</v>
      </c>
      <c r="AL421" s="138">
        <v>1349.6033803068142</v>
      </c>
      <c r="AM421" s="138">
        <v>1394.5901596503745</v>
      </c>
      <c r="AN421" s="138">
        <f>I421*0.12</f>
        <v>192.84</v>
      </c>
      <c r="AO421" s="138">
        <f>I421*0.6</f>
        <v>964.19999999999993</v>
      </c>
      <c r="AP421" s="138">
        <f>I421*0.9</f>
        <v>1446.3</v>
      </c>
      <c r="AQ421" s="138">
        <f>I421*0.93</f>
        <v>1494.51</v>
      </c>
      <c r="AR421" s="138">
        <f>I421*0.7</f>
        <v>1124.8999999999999</v>
      </c>
      <c r="AS421" s="138">
        <f>I421*0.35</f>
        <v>562.44999999999993</v>
      </c>
      <c r="AT421" s="138">
        <v>278.96983589011774</v>
      </c>
      <c r="AU421" s="138">
        <f>I421*0.9</f>
        <v>1446.3</v>
      </c>
      <c r="AV421" s="138">
        <f>I421*0.18</f>
        <v>289.26</v>
      </c>
      <c r="AW421" s="138">
        <f>I421*0.34</f>
        <v>546.38</v>
      </c>
      <c r="AX421" s="138">
        <f>I421*0.31</f>
        <v>498.17</v>
      </c>
      <c r="AY421" s="138">
        <v>1349.6033803068142</v>
      </c>
      <c r="AZ421" s="138">
        <v>1349.6033803068142</v>
      </c>
      <c r="BB421" s="28">
        <v>48.72</v>
      </c>
      <c r="BC421" s="28">
        <v>1494.51</v>
      </c>
    </row>
    <row r="422" spans="1:55" ht="15" x14ac:dyDescent="0.25">
      <c r="A422" s="4">
        <v>40304057</v>
      </c>
      <c r="B422" s="3" t="s">
        <v>377</v>
      </c>
      <c r="C422" s="3">
        <v>483</v>
      </c>
      <c r="D422" s="109">
        <v>93306</v>
      </c>
      <c r="E422" s="138"/>
      <c r="F422" s="187"/>
      <c r="G422" s="187"/>
      <c r="H422" s="187"/>
      <c r="I422" s="85">
        <v>2639</v>
      </c>
      <c r="J422" s="98">
        <f t="shared" si="6"/>
        <v>305.06299999999999</v>
      </c>
      <c r="K422" s="98">
        <v>277.33</v>
      </c>
      <c r="L422" s="106">
        <f>I422*0.1</f>
        <v>263.90000000000003</v>
      </c>
      <c r="M422" s="106">
        <f>I422*0.2</f>
        <v>527.80000000000007</v>
      </c>
      <c r="N422" s="106">
        <f>I422*0.21</f>
        <v>554.18999999999994</v>
      </c>
      <c r="O422" s="106">
        <v>554.18999999999994</v>
      </c>
      <c r="P422" s="106">
        <f>I422*0.12</f>
        <v>316.68</v>
      </c>
      <c r="Q422" s="106">
        <f>I422*0.17</f>
        <v>448.63000000000005</v>
      </c>
      <c r="R422" s="106">
        <f>I422*0.14</f>
        <v>369.46000000000004</v>
      </c>
      <c r="S422" s="106">
        <f>I422*0.18</f>
        <v>475.02</v>
      </c>
      <c r="T422" s="106">
        <f>I422*0.14</f>
        <v>369.46000000000004</v>
      </c>
      <c r="U422" s="106">
        <f>I422*0.15</f>
        <v>395.84999999999997</v>
      </c>
      <c r="V422" s="106">
        <f>I422*0.08</f>
        <v>211.12</v>
      </c>
      <c r="X422" s="106">
        <f>I422*0.16</f>
        <v>422.24</v>
      </c>
      <c r="Y422" s="106">
        <f>I422*0.1</f>
        <v>263.90000000000003</v>
      </c>
      <c r="Z422" s="106">
        <f>I422*0.08</f>
        <v>211.12</v>
      </c>
      <c r="AA422" s="106">
        <f>I422*0.11</f>
        <v>290.29000000000002</v>
      </c>
      <c r="AC422" s="7">
        <f>I422*0.22</f>
        <v>580.58000000000004</v>
      </c>
      <c r="AD422" s="7">
        <f>I422*0.3</f>
        <v>791.69999999999993</v>
      </c>
      <c r="AE422" s="148" t="s">
        <v>93</v>
      </c>
      <c r="AF422" s="7">
        <f>I422*0.245</f>
        <v>646.55499999999995</v>
      </c>
      <c r="AG422" s="7">
        <f>I422*0.2</f>
        <v>527.80000000000007</v>
      </c>
      <c r="AH422" s="7">
        <f>I422*0.23</f>
        <v>606.97</v>
      </c>
      <c r="AJ422" s="7">
        <f>I422*0.2</f>
        <v>527.80000000000007</v>
      </c>
      <c r="AK422" s="138">
        <v>1915.6108688427298</v>
      </c>
      <c r="AL422" s="138">
        <v>2028.2938611275965</v>
      </c>
      <c r="AM422" s="138">
        <v>2095.9036564985163</v>
      </c>
      <c r="AN422" s="138">
        <f>I422*0.12</f>
        <v>316.68</v>
      </c>
      <c r="AO422" s="138">
        <f>I422*0.6</f>
        <v>1583.3999999999999</v>
      </c>
      <c r="AP422" s="138">
        <f>I422*0.9</f>
        <v>2375.1</v>
      </c>
      <c r="AQ422" s="138">
        <f>I422*0.93</f>
        <v>2454.27</v>
      </c>
      <c r="AR422" s="138">
        <f>I422*0.7</f>
        <v>1847.3</v>
      </c>
      <c r="AS422" s="138">
        <f>I422*0.35</f>
        <v>923.65</v>
      </c>
      <c r="AT422" s="138">
        <v>530.79547537091992</v>
      </c>
      <c r="AU422" s="138">
        <f>I422*0.9</f>
        <v>2375.1</v>
      </c>
      <c r="AV422" s="138">
        <f>I422*0.18</f>
        <v>475.02</v>
      </c>
      <c r="AW422" s="138">
        <f>I422*0.34</f>
        <v>897.2600000000001</v>
      </c>
      <c r="AX422" s="138">
        <f>I422*0.31</f>
        <v>818.09</v>
      </c>
      <c r="AY422" s="138">
        <v>2028.2938611275965</v>
      </c>
      <c r="AZ422" s="138">
        <v>2028.2938611275965</v>
      </c>
      <c r="BB422" s="28">
        <v>211.12</v>
      </c>
      <c r="BC422" s="28">
        <v>2454.27</v>
      </c>
    </row>
    <row r="423" spans="1:55" ht="15" x14ac:dyDescent="0.25">
      <c r="A423" s="4">
        <v>40101073</v>
      </c>
      <c r="B423" s="3" t="s">
        <v>376</v>
      </c>
      <c r="C423" s="3">
        <v>510</v>
      </c>
      <c r="D423" s="109" t="s">
        <v>49</v>
      </c>
      <c r="E423" s="138"/>
      <c r="F423" s="187"/>
      <c r="G423" s="187"/>
      <c r="H423" s="187"/>
      <c r="I423" s="85">
        <v>421</v>
      </c>
      <c r="J423" s="98">
        <f t="shared" si="6"/>
        <v>120.14200000000001</v>
      </c>
      <c r="K423" s="98">
        <v>109.22</v>
      </c>
      <c r="L423" s="106">
        <f>I423*0.1</f>
        <v>42.1</v>
      </c>
      <c r="M423" s="106">
        <f>I423*0.2</f>
        <v>84.2</v>
      </c>
      <c r="N423" s="106">
        <f>I423*0.21</f>
        <v>88.41</v>
      </c>
      <c r="O423" s="106">
        <v>88.41</v>
      </c>
      <c r="P423" s="106">
        <f>I423*0.12</f>
        <v>50.519999999999996</v>
      </c>
      <c r="Q423" s="106">
        <f>I423*0.17</f>
        <v>71.570000000000007</v>
      </c>
      <c r="R423" s="106">
        <f>I423*0.14</f>
        <v>58.940000000000005</v>
      </c>
      <c r="S423" s="106">
        <f>I423*0.18</f>
        <v>75.78</v>
      </c>
      <c r="T423" s="106">
        <f>I423*0.14</f>
        <v>58.940000000000005</v>
      </c>
      <c r="U423" s="106">
        <f>I423*0.15</f>
        <v>63.15</v>
      </c>
      <c r="V423" s="106">
        <f>I423*0.08</f>
        <v>33.68</v>
      </c>
      <c r="X423" s="106">
        <f>I423*0.16</f>
        <v>67.36</v>
      </c>
      <c r="Y423" s="106">
        <f>I423*0.1</f>
        <v>42.1</v>
      </c>
      <c r="Z423" s="106">
        <f>I423*0.08</f>
        <v>33.68</v>
      </c>
      <c r="AA423" s="106">
        <f>I423*0.11</f>
        <v>46.31</v>
      </c>
      <c r="AC423" s="7">
        <f>I423*0.22</f>
        <v>92.62</v>
      </c>
      <c r="AD423" s="7">
        <f>I423*0.3</f>
        <v>126.3</v>
      </c>
      <c r="AE423" s="148" t="s">
        <v>93</v>
      </c>
      <c r="AF423" s="7">
        <f>I423*0.245</f>
        <v>103.145</v>
      </c>
      <c r="AG423" s="7">
        <f>I423*0.2</f>
        <v>84.2</v>
      </c>
      <c r="AH423" s="7">
        <f>I423*0.23</f>
        <v>96.83</v>
      </c>
      <c r="AJ423" s="7">
        <f>I423*0.2</f>
        <v>84.2</v>
      </c>
      <c r="AK423" s="138">
        <v>269.4346436464088</v>
      </c>
      <c r="AL423" s="138">
        <v>285.28374033149174</v>
      </c>
      <c r="AM423" s="138">
        <v>294.79319834254142</v>
      </c>
      <c r="AN423" s="138">
        <f>I423*0.12</f>
        <v>50.519999999999996</v>
      </c>
      <c r="AO423" s="138">
        <f>I423*0.6</f>
        <v>252.6</v>
      </c>
      <c r="AP423" s="138">
        <f>I423*0.9</f>
        <v>378.90000000000003</v>
      </c>
      <c r="AQ423" s="138">
        <f>I423*0.93</f>
        <v>391.53000000000003</v>
      </c>
      <c r="AR423" s="138">
        <f>I423*0.7</f>
        <v>294.7</v>
      </c>
      <c r="AS423" s="138">
        <f>I423*0.35</f>
        <v>147.35</v>
      </c>
      <c r="AT423" s="138">
        <v>115.60975138121549</v>
      </c>
      <c r="AU423" s="138">
        <f>I423*0.9</f>
        <v>378.90000000000003</v>
      </c>
      <c r="AV423" s="138">
        <f>I423*0.18</f>
        <v>75.78</v>
      </c>
      <c r="AW423" s="138">
        <f>I423*0.34</f>
        <v>143.14000000000001</v>
      </c>
      <c r="AX423" s="138">
        <f>I423*0.31</f>
        <v>130.51</v>
      </c>
      <c r="AY423" s="138">
        <v>285.28374033149174</v>
      </c>
      <c r="AZ423" s="138">
        <v>285.28374033149174</v>
      </c>
      <c r="BB423" s="28">
        <v>33.68</v>
      </c>
      <c r="BC423" s="28">
        <v>391.53000000000003</v>
      </c>
    </row>
    <row r="424" spans="1:55" ht="15" x14ac:dyDescent="0.25">
      <c r="A424" s="4">
        <v>40101081</v>
      </c>
      <c r="B424" s="3" t="s">
        <v>375</v>
      </c>
      <c r="C424" s="3">
        <v>510</v>
      </c>
      <c r="D424" s="109" t="s">
        <v>49</v>
      </c>
      <c r="E424" s="138"/>
      <c r="F424" s="187"/>
      <c r="G424" s="187"/>
      <c r="H424" s="187"/>
      <c r="I424" s="85">
        <v>421</v>
      </c>
      <c r="J424" s="98">
        <f t="shared" si="6"/>
        <v>120.14200000000001</v>
      </c>
      <c r="K424" s="98">
        <v>109.22</v>
      </c>
      <c r="L424" s="106">
        <f>I424*0.1</f>
        <v>42.1</v>
      </c>
      <c r="M424" s="106">
        <f>I424*0.2</f>
        <v>84.2</v>
      </c>
      <c r="N424" s="106">
        <f>I424*0.21</f>
        <v>88.41</v>
      </c>
      <c r="O424" s="106">
        <v>88.41</v>
      </c>
      <c r="P424" s="106">
        <f>I424*0.12</f>
        <v>50.519999999999996</v>
      </c>
      <c r="Q424" s="106">
        <f>I424*0.17</f>
        <v>71.570000000000007</v>
      </c>
      <c r="R424" s="106">
        <f>I424*0.14</f>
        <v>58.940000000000005</v>
      </c>
      <c r="S424" s="106">
        <f>I424*0.18</f>
        <v>75.78</v>
      </c>
      <c r="T424" s="106">
        <f>I424*0.14</f>
        <v>58.940000000000005</v>
      </c>
      <c r="U424" s="106">
        <f>I424*0.15</f>
        <v>63.15</v>
      </c>
      <c r="V424" s="106">
        <f>I424*0.08</f>
        <v>33.68</v>
      </c>
      <c r="X424" s="106">
        <f>I424*0.16</f>
        <v>67.36</v>
      </c>
      <c r="Y424" s="106">
        <f>I424*0.1</f>
        <v>42.1</v>
      </c>
      <c r="Z424" s="106">
        <f>I424*0.08</f>
        <v>33.68</v>
      </c>
      <c r="AA424" s="106">
        <f>I424*0.11</f>
        <v>46.31</v>
      </c>
      <c r="AC424" s="7">
        <f>I424*0.22</f>
        <v>92.62</v>
      </c>
      <c r="AD424" s="7">
        <f>I424*0.3</f>
        <v>126.3</v>
      </c>
      <c r="AE424" s="148" t="s">
        <v>93</v>
      </c>
      <c r="AF424" s="7">
        <f>I424*0.245</f>
        <v>103.145</v>
      </c>
      <c r="AG424" s="7">
        <f>I424*0.2</f>
        <v>84.2</v>
      </c>
      <c r="AH424" s="7">
        <f>I424*0.23</f>
        <v>96.83</v>
      </c>
      <c r="AJ424" s="7">
        <f>I424*0.2</f>
        <v>84.2</v>
      </c>
      <c r="AK424" s="138">
        <v>269.4346436464088</v>
      </c>
      <c r="AL424" s="138">
        <v>285.28374033149174</v>
      </c>
      <c r="AM424" s="138">
        <v>294.79319834254142</v>
      </c>
      <c r="AN424" s="138">
        <f>I424*0.12</f>
        <v>50.519999999999996</v>
      </c>
      <c r="AO424" s="138">
        <f>I424*0.6</f>
        <v>252.6</v>
      </c>
      <c r="AP424" s="138">
        <f>I424*0.9</f>
        <v>378.90000000000003</v>
      </c>
      <c r="AQ424" s="138">
        <f>I424*0.93</f>
        <v>391.53000000000003</v>
      </c>
      <c r="AR424" s="138">
        <f>I424*0.7</f>
        <v>294.7</v>
      </c>
      <c r="AS424" s="138">
        <f>I424*0.35</f>
        <v>147.35</v>
      </c>
      <c r="AT424" s="138">
        <v>115.60975138121549</v>
      </c>
      <c r="AU424" s="138">
        <f>I424*0.9</f>
        <v>378.90000000000003</v>
      </c>
      <c r="AV424" s="138">
        <f>I424*0.18</f>
        <v>75.78</v>
      </c>
      <c r="AW424" s="138">
        <f>I424*0.34</f>
        <v>143.14000000000001</v>
      </c>
      <c r="AX424" s="138">
        <f>I424*0.31</f>
        <v>130.51</v>
      </c>
      <c r="AY424" s="138">
        <v>285.28374033149174</v>
      </c>
      <c r="AZ424" s="138">
        <v>285.28374033149174</v>
      </c>
      <c r="BB424" s="28">
        <v>33.68</v>
      </c>
      <c r="BC424" s="28">
        <v>391.53000000000003</v>
      </c>
    </row>
    <row r="425" spans="1:55" ht="15" x14ac:dyDescent="0.25">
      <c r="A425" s="4">
        <v>43555390</v>
      </c>
      <c r="B425" s="3" t="s">
        <v>374</v>
      </c>
      <c r="C425" s="3">
        <v>510</v>
      </c>
      <c r="D425" s="109" t="s">
        <v>49</v>
      </c>
      <c r="E425" s="138"/>
      <c r="F425" s="187"/>
      <c r="G425" s="187"/>
      <c r="H425" s="187"/>
      <c r="I425" s="85">
        <v>280</v>
      </c>
      <c r="J425" s="98">
        <f t="shared" si="6"/>
        <v>120.14200000000001</v>
      </c>
      <c r="K425" s="98">
        <v>109.22</v>
      </c>
      <c r="L425" s="106">
        <f>I425*0.1</f>
        <v>28</v>
      </c>
      <c r="M425" s="106">
        <f>I425*0.2</f>
        <v>56</v>
      </c>
      <c r="N425" s="106">
        <f>I425*0.21</f>
        <v>58.8</v>
      </c>
      <c r="O425" s="106">
        <v>58.8</v>
      </c>
      <c r="P425" s="106">
        <f>I425*0.12</f>
        <v>33.6</v>
      </c>
      <c r="Q425" s="106">
        <f>I425*0.17</f>
        <v>47.6</v>
      </c>
      <c r="R425" s="106">
        <f>I425*0.14</f>
        <v>39.200000000000003</v>
      </c>
      <c r="S425" s="106">
        <f>I425*0.18</f>
        <v>50.4</v>
      </c>
      <c r="T425" s="106">
        <f>I425*0.14</f>
        <v>39.200000000000003</v>
      </c>
      <c r="U425" s="106">
        <f>I425*0.15</f>
        <v>42</v>
      </c>
      <c r="V425" s="106">
        <f>I425*0.08</f>
        <v>22.400000000000002</v>
      </c>
      <c r="X425" s="106">
        <f>I425*0.16</f>
        <v>44.800000000000004</v>
      </c>
      <c r="Y425" s="106">
        <f>I425*0.1</f>
        <v>28</v>
      </c>
      <c r="Z425" s="106">
        <f>I425*0.08</f>
        <v>22.400000000000002</v>
      </c>
      <c r="AA425" s="106">
        <f>I425*0.11</f>
        <v>30.8</v>
      </c>
      <c r="AC425" s="7">
        <f>I425*0.22</f>
        <v>61.6</v>
      </c>
      <c r="AD425" s="7">
        <f>I425*0.3</f>
        <v>84</v>
      </c>
      <c r="AE425" s="148" t="s">
        <v>93</v>
      </c>
      <c r="AF425" s="7">
        <f>I425*0.245</f>
        <v>68.599999999999994</v>
      </c>
      <c r="AG425" s="7">
        <f>I425*0.2</f>
        <v>56</v>
      </c>
      <c r="AH425" s="7">
        <f>I425*0.23</f>
        <v>64.400000000000006</v>
      </c>
      <c r="AJ425" s="7">
        <f>I425*0.2</f>
        <v>56</v>
      </c>
      <c r="AK425" s="138">
        <v>119.23866332872929</v>
      </c>
      <c r="AL425" s="138">
        <v>126.25270234806631</v>
      </c>
      <c r="AM425" s="138">
        <v>130.4611257596685</v>
      </c>
      <c r="AN425" s="138">
        <f>I425*0.12</f>
        <v>33.6</v>
      </c>
      <c r="AO425" s="138">
        <f>I425*0.6</f>
        <v>168</v>
      </c>
      <c r="AP425" s="138">
        <f>I425*0.9</f>
        <v>252</v>
      </c>
      <c r="AQ425" s="138">
        <f>I425*0.93</f>
        <v>260.40000000000003</v>
      </c>
      <c r="AR425" s="138">
        <f>I425*0.7</f>
        <v>196</v>
      </c>
      <c r="AS425" s="138">
        <f>I425*0.35</f>
        <v>98</v>
      </c>
      <c r="AT425" s="138">
        <v>76.939730662983436</v>
      </c>
      <c r="AU425" s="138">
        <f>I425*0.9</f>
        <v>252</v>
      </c>
      <c r="AV425" s="138">
        <f>I425*0.18</f>
        <v>50.4</v>
      </c>
      <c r="AW425" s="138">
        <f>I425*0.34</f>
        <v>95.2</v>
      </c>
      <c r="AX425" s="138">
        <f>I425*0.31</f>
        <v>86.8</v>
      </c>
      <c r="AY425" s="138">
        <v>126.25270234806631</v>
      </c>
      <c r="AZ425" s="138">
        <v>126.25270234806631</v>
      </c>
      <c r="BB425" s="28">
        <v>22.400000000000002</v>
      </c>
      <c r="BC425" s="28">
        <v>260.40000000000003</v>
      </c>
    </row>
    <row r="426" spans="1:55" ht="15" x14ac:dyDescent="0.25">
      <c r="A426" s="4">
        <v>43555028</v>
      </c>
      <c r="B426" s="3" t="s">
        <v>373</v>
      </c>
      <c r="C426" s="3">
        <v>510</v>
      </c>
      <c r="D426" s="109" t="s">
        <v>49</v>
      </c>
      <c r="E426" s="138"/>
      <c r="F426" s="187"/>
      <c r="G426" s="187"/>
      <c r="H426" s="187"/>
      <c r="I426" s="85">
        <v>384</v>
      </c>
      <c r="J426" s="98">
        <f t="shared" si="6"/>
        <v>120.14200000000001</v>
      </c>
      <c r="K426" s="98">
        <v>109.22</v>
      </c>
      <c r="L426" s="106">
        <f>I426*0.1</f>
        <v>38.400000000000006</v>
      </c>
      <c r="M426" s="106">
        <f>I426*0.2</f>
        <v>76.800000000000011</v>
      </c>
      <c r="N426" s="106">
        <f>I426*0.21</f>
        <v>80.64</v>
      </c>
      <c r="O426" s="106">
        <v>80.64</v>
      </c>
      <c r="P426" s="106">
        <f>I426*0.12</f>
        <v>46.08</v>
      </c>
      <c r="Q426" s="106">
        <f>I426*0.17</f>
        <v>65.28</v>
      </c>
      <c r="R426" s="106">
        <f>I426*0.14</f>
        <v>53.760000000000005</v>
      </c>
      <c r="S426" s="106">
        <f>I426*0.18</f>
        <v>69.12</v>
      </c>
      <c r="T426" s="106">
        <f>I426*0.14</f>
        <v>53.760000000000005</v>
      </c>
      <c r="U426" s="106">
        <f>I426*0.15</f>
        <v>57.599999999999994</v>
      </c>
      <c r="V426" s="106">
        <f>I426*0.08</f>
        <v>30.72</v>
      </c>
      <c r="X426" s="106">
        <f>I426*0.16</f>
        <v>61.44</v>
      </c>
      <c r="Y426" s="106">
        <f>I426*0.1</f>
        <v>38.400000000000006</v>
      </c>
      <c r="Z426" s="106">
        <f>I426*0.08</f>
        <v>30.72</v>
      </c>
      <c r="AA426" s="106">
        <f>I426*0.11</f>
        <v>42.24</v>
      </c>
      <c r="AC426" s="7">
        <f>I426*0.22</f>
        <v>84.48</v>
      </c>
      <c r="AD426" s="7">
        <f>I426*0.3</f>
        <v>115.19999999999999</v>
      </c>
      <c r="AE426" s="148" t="s">
        <v>93</v>
      </c>
      <c r="AF426" s="7">
        <f>I426*0.245</f>
        <v>94.08</v>
      </c>
      <c r="AG426" s="7">
        <f>I426*0.2</f>
        <v>76.800000000000011</v>
      </c>
      <c r="AH426" s="7">
        <f>I426*0.23</f>
        <v>88.320000000000007</v>
      </c>
      <c r="AJ426" s="7">
        <f>I426*0.2</f>
        <v>76.800000000000011</v>
      </c>
      <c r="AK426" s="138">
        <v>277.75394691780821</v>
      </c>
      <c r="AL426" s="138">
        <v>294.09241438356162</v>
      </c>
      <c r="AM426" s="138">
        <v>303.89549486301371</v>
      </c>
      <c r="AN426" s="138">
        <f>I426*0.12</f>
        <v>46.08</v>
      </c>
      <c r="AO426" s="138">
        <f>I426*0.6</f>
        <v>230.39999999999998</v>
      </c>
      <c r="AP426" s="138">
        <f>I426*0.9</f>
        <v>345.6</v>
      </c>
      <c r="AQ426" s="138">
        <f>I426*0.93</f>
        <v>357.12</v>
      </c>
      <c r="AR426" s="138">
        <f>I426*0.7</f>
        <v>268.79999999999995</v>
      </c>
      <c r="AS426" s="138">
        <f>I426*0.35</f>
        <v>134.39999999999998</v>
      </c>
      <c r="AT426" s="138">
        <v>130.71901541095892</v>
      </c>
      <c r="AU426" s="138">
        <f>I426*0.9</f>
        <v>345.6</v>
      </c>
      <c r="AV426" s="138">
        <f>I426*0.18</f>
        <v>69.12</v>
      </c>
      <c r="AW426" s="138">
        <f>I426*0.34</f>
        <v>130.56</v>
      </c>
      <c r="AX426" s="138">
        <f>I426*0.31</f>
        <v>119.03999999999999</v>
      </c>
      <c r="AY426" s="138">
        <v>294.09241438356162</v>
      </c>
      <c r="AZ426" s="138">
        <v>294.09241438356162</v>
      </c>
      <c r="BB426" s="28">
        <v>30.72</v>
      </c>
      <c r="BC426" s="28">
        <v>357.12</v>
      </c>
    </row>
    <row r="427" spans="1:55" x14ac:dyDescent="0.2">
      <c r="A427" s="4">
        <v>40108300</v>
      </c>
      <c r="B427" t="s">
        <v>372</v>
      </c>
      <c r="C427" s="3">
        <v>510</v>
      </c>
      <c r="D427" s="4">
        <v>55250</v>
      </c>
      <c r="E427" s="138"/>
      <c r="F427" s="141"/>
      <c r="G427" s="141"/>
      <c r="H427" s="141"/>
      <c r="I427" s="7">
        <v>1278</v>
      </c>
      <c r="J427" s="98">
        <f t="shared" si="6"/>
        <v>277.387</v>
      </c>
      <c r="K427" s="98">
        <v>252.17</v>
      </c>
      <c r="L427" s="106">
        <f>I427*0.1</f>
        <v>127.80000000000001</v>
      </c>
      <c r="M427" s="106">
        <f>I427*0.2</f>
        <v>255.60000000000002</v>
      </c>
      <c r="N427" s="106">
        <f>I427*0.21</f>
        <v>268.38</v>
      </c>
      <c r="O427" s="106">
        <v>268.38</v>
      </c>
      <c r="P427" s="106">
        <f>I427*0.12</f>
        <v>153.35999999999999</v>
      </c>
      <c r="Q427" s="106">
        <f>I427*0.17</f>
        <v>217.26000000000002</v>
      </c>
      <c r="R427" s="106">
        <f>I427*0.14</f>
        <v>178.92000000000002</v>
      </c>
      <c r="S427" s="106">
        <f>I427*0.18</f>
        <v>230.04</v>
      </c>
      <c r="T427" s="106">
        <f>I427*0.14</f>
        <v>178.92000000000002</v>
      </c>
      <c r="U427" s="106">
        <f>I427*0.15</f>
        <v>191.7</v>
      </c>
      <c r="V427" s="106">
        <f>I427*0.08</f>
        <v>102.24000000000001</v>
      </c>
      <c r="X427" s="106">
        <f>I427*0.16</f>
        <v>204.48000000000002</v>
      </c>
      <c r="Y427" s="106">
        <f>I427*0.1</f>
        <v>127.80000000000001</v>
      </c>
      <c r="Z427" s="106">
        <f>I427*0.08</f>
        <v>102.24000000000001</v>
      </c>
      <c r="AA427" s="106">
        <f>I427*0.11</f>
        <v>140.58000000000001</v>
      </c>
      <c r="AC427" s="7">
        <f>I427*0.22</f>
        <v>281.16000000000003</v>
      </c>
      <c r="AD427" s="7">
        <f>I427*0.3</f>
        <v>383.4</v>
      </c>
      <c r="AE427" s="148" t="s">
        <v>93</v>
      </c>
      <c r="AF427" s="7">
        <f>I427*0.245</f>
        <v>313.11</v>
      </c>
      <c r="AG427" s="7">
        <f>I427*0.2</f>
        <v>255.60000000000002</v>
      </c>
      <c r="AH427" s="7">
        <f>I427*0.23</f>
        <v>293.94</v>
      </c>
      <c r="AJ427" s="7">
        <f>I427*0.2</f>
        <v>255.60000000000002</v>
      </c>
      <c r="AK427" s="138">
        <v>1014.3425514429109</v>
      </c>
      <c r="AL427" s="138">
        <v>1074.0097603513173</v>
      </c>
      <c r="AM427" s="138">
        <v>1109.8100856963613</v>
      </c>
      <c r="AN427" s="138">
        <f>I427*0.12</f>
        <v>153.35999999999999</v>
      </c>
      <c r="AO427" s="138">
        <f>I427*0.6</f>
        <v>766.8</v>
      </c>
      <c r="AP427" s="138">
        <f>I427*0.9</f>
        <v>1150.2</v>
      </c>
      <c r="AQ427" s="138">
        <f>I427*0.93</f>
        <v>1188.54</v>
      </c>
      <c r="AR427" s="138">
        <f>I427*0.7</f>
        <v>894.59999999999991</v>
      </c>
      <c r="AS427" s="138">
        <f>I427*0.35</f>
        <v>447.29999999999995</v>
      </c>
      <c r="AT427" s="138">
        <v>1561.3391916113999</v>
      </c>
      <c r="AU427" s="138">
        <f>I427*0.9</f>
        <v>1150.2</v>
      </c>
      <c r="AV427" s="138">
        <f>I427*0.18</f>
        <v>230.04</v>
      </c>
      <c r="AW427" s="138">
        <f>I427*0.34</f>
        <v>434.52000000000004</v>
      </c>
      <c r="AX427" s="138">
        <f>I427*0.31</f>
        <v>396.18</v>
      </c>
      <c r="AY427" s="138">
        <v>1074.0097603513173</v>
      </c>
      <c r="AZ427" s="138">
        <v>1074.0097603513173</v>
      </c>
      <c r="BB427" s="28">
        <v>102.24000000000001</v>
      </c>
      <c r="BC427" s="28">
        <v>1188.54</v>
      </c>
    </row>
    <row r="428" spans="1:55" collapsed="1" x14ac:dyDescent="0.2">
      <c r="A428">
        <v>41250184</v>
      </c>
      <c r="B428" t="s">
        <v>422</v>
      </c>
      <c r="C428" s="3">
        <v>610</v>
      </c>
      <c r="D428" s="4">
        <v>70336</v>
      </c>
      <c r="E428" s="138"/>
      <c r="F428" s="141"/>
      <c r="G428" s="141"/>
      <c r="H428" s="141"/>
      <c r="I428" s="7">
        <v>3723</v>
      </c>
      <c r="J428" s="98">
        <f t="shared" si="6"/>
        <v>433.87300000000005</v>
      </c>
      <c r="K428" s="98">
        <v>394.43</v>
      </c>
      <c r="L428" s="106">
        <f>I428*0.1</f>
        <v>372.3</v>
      </c>
      <c r="M428" s="106">
        <f>I428*0.2</f>
        <v>744.6</v>
      </c>
      <c r="N428" s="106">
        <f>I428*0.21</f>
        <v>781.82999999999993</v>
      </c>
      <c r="O428" s="106">
        <v>781.82999999999993</v>
      </c>
      <c r="P428" s="106">
        <f>I428*0.12</f>
        <v>446.76</v>
      </c>
      <c r="Q428" s="106">
        <f>I428*0.17</f>
        <v>632.91000000000008</v>
      </c>
      <c r="R428" s="106">
        <f>I428*0.14</f>
        <v>521.22</v>
      </c>
      <c r="S428" s="106">
        <f>I428*0.18</f>
        <v>670.14</v>
      </c>
      <c r="T428" s="106">
        <f>I428*0.14</f>
        <v>521.22</v>
      </c>
      <c r="U428" s="106">
        <f>I428*0.15</f>
        <v>558.44999999999993</v>
      </c>
      <c r="V428" s="106">
        <f>I428*0.08</f>
        <v>297.84000000000003</v>
      </c>
      <c r="X428" s="106">
        <f>I428*0.16</f>
        <v>595.68000000000006</v>
      </c>
      <c r="Y428" s="106">
        <f>I428*0.1</f>
        <v>372.3</v>
      </c>
      <c r="Z428" s="106">
        <f>I428*0.08</f>
        <v>297.84000000000003</v>
      </c>
      <c r="AA428" s="106">
        <f>I428*0.11</f>
        <v>409.53000000000003</v>
      </c>
      <c r="AC428" s="7">
        <f>I428*0.22</f>
        <v>819.06000000000006</v>
      </c>
      <c r="AD428" s="7">
        <f>I428*0.3</f>
        <v>1116.8999999999999</v>
      </c>
      <c r="AE428" s="148" t="s">
        <v>93</v>
      </c>
      <c r="AF428" s="7">
        <f>I428*0.245</f>
        <v>912.13499999999999</v>
      </c>
      <c r="AG428" s="7">
        <f>I428*0.2</f>
        <v>744.6</v>
      </c>
      <c r="AH428" s="7">
        <f>I428*0.23</f>
        <v>856.29000000000008</v>
      </c>
      <c r="AJ428" s="7">
        <f>I428*0.2</f>
        <v>744.6</v>
      </c>
      <c r="AK428" s="138">
        <v>2888.811184848485</v>
      </c>
      <c r="AL428" s="138">
        <v>3058.7412545454545</v>
      </c>
      <c r="AM428" s="138">
        <v>3160.6992963636371</v>
      </c>
      <c r="AN428" s="138">
        <f>I428*0.12</f>
        <v>446.76</v>
      </c>
      <c r="AO428" s="138">
        <f>I428*0.6</f>
        <v>2233.7999999999997</v>
      </c>
      <c r="AP428" s="138">
        <f>I428*0.9</f>
        <v>3350.7000000000003</v>
      </c>
      <c r="AQ428" s="138">
        <f>I428*0.93</f>
        <v>3462.3900000000003</v>
      </c>
      <c r="AR428" s="138">
        <f>I428*0.7</f>
        <v>2606.1</v>
      </c>
      <c r="AS428" s="138">
        <f>I428*0.35</f>
        <v>1303.05</v>
      </c>
      <c r="AT428" s="138">
        <v>256.84841558441559</v>
      </c>
      <c r="AU428" s="138">
        <f>I428*0.9</f>
        <v>3350.7000000000003</v>
      </c>
      <c r="AV428" s="138">
        <f>I428*0.18</f>
        <v>670.14</v>
      </c>
      <c r="AW428" s="138">
        <f>I428*0.34</f>
        <v>1265.8200000000002</v>
      </c>
      <c r="AX428" s="138">
        <f>I428*0.31</f>
        <v>1154.1299999999999</v>
      </c>
      <c r="AY428" s="138">
        <v>3058.7412545454545</v>
      </c>
      <c r="AZ428" s="138">
        <v>3058.7412545454545</v>
      </c>
      <c r="BB428" s="28">
        <v>297.84000000000003</v>
      </c>
      <c r="BC428" s="28">
        <v>3462.3900000000003</v>
      </c>
    </row>
    <row r="429" spans="1:55" hidden="1" outlineLevel="1" x14ac:dyDescent="0.2">
      <c r="A429" s="4"/>
      <c r="B429" s="41" t="s">
        <v>661</v>
      </c>
      <c r="C429" s="32"/>
      <c r="D429" s="111" t="s">
        <v>109</v>
      </c>
      <c r="E429" s="159" t="s">
        <v>5629</v>
      </c>
      <c r="F429" s="188"/>
      <c r="G429" s="188"/>
      <c r="H429" s="188"/>
      <c r="I429" s="87"/>
      <c r="J429" s="98">
        <f t="shared" si="6"/>
        <v>0</v>
      </c>
      <c r="K429" s="7"/>
      <c r="L429" s="106">
        <f>I429*0.1</f>
        <v>0</v>
      </c>
      <c r="M429" s="106">
        <f>I429*0.2</f>
        <v>0</v>
      </c>
      <c r="N429" s="106">
        <f>I429*0.21</f>
        <v>0</v>
      </c>
      <c r="O429" s="106">
        <v>0</v>
      </c>
      <c r="P429" s="106">
        <f>I429*0.12</f>
        <v>0</v>
      </c>
      <c r="Q429" s="106">
        <f>I429*0.17</f>
        <v>0</v>
      </c>
      <c r="R429" s="106">
        <f>I429*0.14</f>
        <v>0</v>
      </c>
      <c r="S429" s="106">
        <f>I429*0.18</f>
        <v>0</v>
      </c>
      <c r="T429" s="106">
        <f>I429*0.14</f>
        <v>0</v>
      </c>
      <c r="U429" s="106">
        <f>I429*0.15</f>
        <v>0</v>
      </c>
      <c r="V429" s="106">
        <f>I429*0.08</f>
        <v>0</v>
      </c>
      <c r="W429" s="141"/>
      <c r="X429" s="106">
        <f>I429*0.16</f>
        <v>0</v>
      </c>
      <c r="Y429" s="106">
        <f>I429*0.1</f>
        <v>0</v>
      </c>
      <c r="Z429" s="106">
        <f>I429*0.08</f>
        <v>0</v>
      </c>
      <c r="AA429" s="106">
        <f>I429*0.11</f>
        <v>0</v>
      </c>
      <c r="AB429" s="141"/>
      <c r="AC429" s="7">
        <f>I429*0.22</f>
        <v>0</v>
      </c>
      <c r="AD429" s="7">
        <f>I429*0.3</f>
        <v>0</v>
      </c>
      <c r="AE429" s="148" t="s">
        <v>93</v>
      </c>
      <c r="AF429" s="7">
        <f>I429*0.245</f>
        <v>0</v>
      </c>
      <c r="AG429" s="7">
        <f>I429*0.2</f>
        <v>0</v>
      </c>
      <c r="AH429" s="7">
        <f>I429*0.23</f>
        <v>0</v>
      </c>
      <c r="AI429" s="141"/>
      <c r="AJ429" s="7">
        <f>I429*0.2</f>
        <v>0</v>
      </c>
      <c r="AK429" s="141"/>
      <c r="AL429" s="141"/>
      <c r="AM429" s="141"/>
      <c r="AN429" s="141">
        <f>I429*0.12</f>
        <v>0</v>
      </c>
      <c r="AO429" s="141">
        <f>I429*0.6</f>
        <v>0</v>
      </c>
      <c r="AP429" s="141">
        <f>I429*0.9</f>
        <v>0</v>
      </c>
      <c r="AQ429" s="141">
        <f>I429*0.93</f>
        <v>0</v>
      </c>
      <c r="AR429" s="141">
        <f>I429*0.7</f>
        <v>0</v>
      </c>
      <c r="AS429" s="141">
        <f>I429*0.35</f>
        <v>0</v>
      </c>
      <c r="AT429" s="141"/>
      <c r="AU429" s="141">
        <f>I429*0.9</f>
        <v>0</v>
      </c>
      <c r="AV429" s="141">
        <f>I429*0.18</f>
        <v>0</v>
      </c>
      <c r="AW429" s="141">
        <f>I429*0.34</f>
        <v>0</v>
      </c>
      <c r="AX429" s="141">
        <f>I429*0.31</f>
        <v>0</v>
      </c>
      <c r="AY429" s="141"/>
      <c r="AZ429" s="141"/>
      <c r="BB429" s="28">
        <v>0</v>
      </c>
      <c r="BC429" s="28">
        <v>0</v>
      </c>
    </row>
    <row r="430" spans="1:55" hidden="1" outlineLevel="1" x14ac:dyDescent="0.2">
      <c r="A430" s="4"/>
      <c r="B430" s="37" t="s">
        <v>110</v>
      </c>
      <c r="C430" s="9"/>
      <c r="D430" s="114" t="s">
        <v>34</v>
      </c>
      <c r="E430" s="162">
        <v>10</v>
      </c>
      <c r="F430" s="191"/>
      <c r="G430" s="191"/>
      <c r="H430" s="191"/>
      <c r="I430" s="80">
        <v>120</v>
      </c>
      <c r="J430" s="98">
        <f t="shared" si="6"/>
        <v>2.101</v>
      </c>
      <c r="K430" s="102">
        <v>1.91</v>
      </c>
      <c r="L430" s="106">
        <f>I430*0.1</f>
        <v>12</v>
      </c>
      <c r="M430" s="106">
        <f>I430*0.2</f>
        <v>24</v>
      </c>
      <c r="N430" s="106">
        <f>I430*0.21</f>
        <v>25.2</v>
      </c>
      <c r="O430" s="106">
        <v>25.2</v>
      </c>
      <c r="P430" s="106">
        <f>I430*0.12</f>
        <v>14.399999999999999</v>
      </c>
      <c r="Q430" s="106">
        <f>I430*0.17</f>
        <v>20.400000000000002</v>
      </c>
      <c r="R430" s="106">
        <f>I430*0.14</f>
        <v>16.8</v>
      </c>
      <c r="S430" s="106">
        <f>I430*0.18</f>
        <v>21.599999999999998</v>
      </c>
      <c r="T430" s="106">
        <f>I430*0.14</f>
        <v>16.8</v>
      </c>
      <c r="U430" s="106">
        <f>I430*0.15</f>
        <v>18</v>
      </c>
      <c r="V430" s="106">
        <f>I430*0.08</f>
        <v>9.6</v>
      </c>
      <c r="W430" s="140"/>
      <c r="X430" s="106">
        <f>I430*0.16</f>
        <v>19.2</v>
      </c>
      <c r="Y430" s="106">
        <f>I430*0.1</f>
        <v>12</v>
      </c>
      <c r="Z430" s="106">
        <f>I430*0.08</f>
        <v>9.6</v>
      </c>
      <c r="AA430" s="106">
        <f>I430*0.11</f>
        <v>13.2</v>
      </c>
      <c r="AB430" s="140"/>
      <c r="AC430" s="7">
        <f>I430*0.22</f>
        <v>26.4</v>
      </c>
      <c r="AD430" s="7">
        <f>I430*0.3</f>
        <v>36</v>
      </c>
      <c r="AE430" s="148" t="s">
        <v>93</v>
      </c>
      <c r="AF430" s="7">
        <f>I430*0.245</f>
        <v>29.4</v>
      </c>
      <c r="AG430" s="7">
        <f>I430*0.2</f>
        <v>24</v>
      </c>
      <c r="AH430" s="7">
        <f>I430*0.23</f>
        <v>27.6</v>
      </c>
      <c r="AI430" s="140"/>
      <c r="AJ430" s="7">
        <f>I430*0.2</f>
        <v>24</v>
      </c>
      <c r="AK430" s="140">
        <v>63.956310679611647</v>
      </c>
      <c r="AL430" s="140">
        <v>67.718446601941764</v>
      </c>
      <c r="AM430" s="140">
        <v>69.975728155339823</v>
      </c>
      <c r="AN430" s="140">
        <f>I430*0.12</f>
        <v>14.399999999999999</v>
      </c>
      <c r="AO430" s="140">
        <f>I430*0.6</f>
        <v>72</v>
      </c>
      <c r="AP430" s="140">
        <f>I430*0.9</f>
        <v>108</v>
      </c>
      <c r="AQ430" s="140">
        <f>I430*0.93</f>
        <v>111.60000000000001</v>
      </c>
      <c r="AR430" s="140">
        <f>I430*0.7</f>
        <v>84</v>
      </c>
      <c r="AS430" s="140">
        <f>I430*0.35</f>
        <v>42</v>
      </c>
      <c r="AT430" s="140">
        <v>0</v>
      </c>
      <c r="AU430" s="140">
        <f>I430*0.9</f>
        <v>108</v>
      </c>
      <c r="AV430" s="140">
        <f>I430*0.18</f>
        <v>21.599999999999998</v>
      </c>
      <c r="AW430" s="140">
        <f>I430*0.34</f>
        <v>40.800000000000004</v>
      </c>
      <c r="AX430" s="140">
        <f>I430*0.31</f>
        <v>37.200000000000003</v>
      </c>
      <c r="AY430" s="140">
        <v>67.718446601941764</v>
      </c>
      <c r="AZ430" s="140">
        <v>67.718446601941764</v>
      </c>
      <c r="BB430" s="28">
        <v>1.91</v>
      </c>
      <c r="BC430" s="28">
        <v>111.60000000000001</v>
      </c>
    </row>
    <row r="431" spans="1:55" hidden="1" outlineLevel="1" x14ac:dyDescent="0.2">
      <c r="A431" s="4"/>
      <c r="B431" s="37" t="s">
        <v>639</v>
      </c>
      <c r="C431" s="9"/>
      <c r="D431" s="116">
        <v>73220</v>
      </c>
      <c r="E431" s="162">
        <v>1</v>
      </c>
      <c r="F431" s="193"/>
      <c r="G431" s="193"/>
      <c r="H431" s="193"/>
      <c r="I431" s="90">
        <v>3311</v>
      </c>
      <c r="J431" s="98">
        <f t="shared" si="6"/>
        <v>672.96900000000005</v>
      </c>
      <c r="K431" s="102">
        <v>611.79</v>
      </c>
      <c r="L431" s="106">
        <f>I431*0.1</f>
        <v>331.1</v>
      </c>
      <c r="M431" s="106">
        <f>I431*0.2</f>
        <v>662.2</v>
      </c>
      <c r="N431" s="106">
        <f>I431*0.21</f>
        <v>695.31</v>
      </c>
      <c r="O431" s="106">
        <v>695.31</v>
      </c>
      <c r="P431" s="106">
        <f>I431*0.12</f>
        <v>397.32</v>
      </c>
      <c r="Q431" s="106">
        <f>I431*0.17</f>
        <v>562.87</v>
      </c>
      <c r="R431" s="106">
        <f>I431*0.14</f>
        <v>463.54</v>
      </c>
      <c r="S431" s="106">
        <f>I431*0.18</f>
        <v>595.98</v>
      </c>
      <c r="T431" s="106">
        <f>I431*0.14</f>
        <v>463.54</v>
      </c>
      <c r="U431" s="106">
        <f>I431*0.15</f>
        <v>496.65</v>
      </c>
      <c r="V431" s="106">
        <f>I431*0.08</f>
        <v>264.88</v>
      </c>
      <c r="W431" s="140"/>
      <c r="X431" s="106">
        <f>I431*0.16</f>
        <v>529.76</v>
      </c>
      <c r="Y431" s="106">
        <f>I431*0.1</f>
        <v>331.1</v>
      </c>
      <c r="Z431" s="106">
        <f>I431*0.08</f>
        <v>264.88</v>
      </c>
      <c r="AA431" s="106">
        <f>I431*0.11</f>
        <v>364.21</v>
      </c>
      <c r="AB431" s="140"/>
      <c r="AC431" s="7">
        <f>I431*0.22</f>
        <v>728.42</v>
      </c>
      <c r="AD431" s="7">
        <f>I431*0.3</f>
        <v>993.3</v>
      </c>
      <c r="AE431" s="148" t="s">
        <v>93</v>
      </c>
      <c r="AF431" s="7">
        <f>I431*0.245</f>
        <v>811.19499999999994</v>
      </c>
      <c r="AG431" s="7">
        <f>I431*0.2</f>
        <v>662.2</v>
      </c>
      <c r="AH431" s="7">
        <f>I431*0.23</f>
        <v>761.53000000000009</v>
      </c>
      <c r="AI431" s="140"/>
      <c r="AJ431" s="7">
        <f>I431*0.2</f>
        <v>662.2</v>
      </c>
      <c r="AK431" s="140">
        <v>2569.2166661061951</v>
      </c>
      <c r="AL431" s="140">
        <v>2720.3470582300888</v>
      </c>
      <c r="AM431" s="140">
        <v>2811.025293504425</v>
      </c>
      <c r="AN431" s="140">
        <f>I431*0.12</f>
        <v>397.32</v>
      </c>
      <c r="AO431" s="140">
        <f>I431*0.6</f>
        <v>1986.6</v>
      </c>
      <c r="AP431" s="140">
        <f>I431*0.9</f>
        <v>2979.9</v>
      </c>
      <c r="AQ431" s="140">
        <f>I431*0.93</f>
        <v>3079.23</v>
      </c>
      <c r="AR431" s="140">
        <f>I431*0.7</f>
        <v>2317.6999999999998</v>
      </c>
      <c r="AS431" s="140">
        <f>I431*0.35</f>
        <v>1158.8499999999999</v>
      </c>
      <c r="AT431" s="140">
        <v>420.84600884955756</v>
      </c>
      <c r="AU431" s="140">
        <f>I431*0.9</f>
        <v>2979.9</v>
      </c>
      <c r="AV431" s="140">
        <f>I431*0.18</f>
        <v>595.98</v>
      </c>
      <c r="AW431" s="140">
        <f>I431*0.34</f>
        <v>1125.74</v>
      </c>
      <c r="AX431" s="140">
        <f>I431*0.31</f>
        <v>1026.4100000000001</v>
      </c>
      <c r="AY431" s="140">
        <v>2720.3470582300888</v>
      </c>
      <c r="AZ431" s="140">
        <v>2720.3470582300888</v>
      </c>
      <c r="BB431" s="28">
        <v>264.88</v>
      </c>
      <c r="BC431" s="28">
        <v>3079.23</v>
      </c>
    </row>
    <row r="432" spans="1:55" ht="13.5" collapsed="1" thickBot="1" x14ac:dyDescent="0.25">
      <c r="A432" s="10">
        <v>41250135</v>
      </c>
      <c r="B432" s="38" t="s">
        <v>638</v>
      </c>
      <c r="C432" s="39">
        <v>610</v>
      </c>
      <c r="D432" s="13">
        <v>73220</v>
      </c>
      <c r="E432" s="161" t="s">
        <v>5630</v>
      </c>
      <c r="F432" s="192"/>
      <c r="G432" s="192"/>
      <c r="H432" s="192"/>
      <c r="I432" s="58">
        <v>3431</v>
      </c>
      <c r="J432" s="98">
        <f t="shared" si="6"/>
        <v>672.96900000000005</v>
      </c>
      <c r="K432" s="100">
        <v>611.79</v>
      </c>
      <c r="L432" s="106">
        <f>I432*0.1</f>
        <v>343.1</v>
      </c>
      <c r="M432" s="106">
        <f>I432*0.2</f>
        <v>686.2</v>
      </c>
      <c r="N432" s="106">
        <f>I432*0.21</f>
        <v>720.51</v>
      </c>
      <c r="O432" s="106">
        <v>720.51</v>
      </c>
      <c r="P432" s="106">
        <f>I432*0.12</f>
        <v>411.71999999999997</v>
      </c>
      <c r="Q432" s="106">
        <f>I432*0.17</f>
        <v>583.2700000000001</v>
      </c>
      <c r="R432" s="106">
        <f>I432*0.14</f>
        <v>480.34000000000003</v>
      </c>
      <c r="S432" s="106">
        <f>I432*0.18</f>
        <v>617.57999999999993</v>
      </c>
      <c r="T432" s="106">
        <f>I432*0.14</f>
        <v>480.34000000000003</v>
      </c>
      <c r="U432" s="106">
        <f>I432*0.15</f>
        <v>514.65</v>
      </c>
      <c r="V432" s="106">
        <f>I432*0.08</f>
        <v>274.48</v>
      </c>
      <c r="W432" s="139"/>
      <c r="X432" s="106">
        <f>I432*0.16</f>
        <v>548.96</v>
      </c>
      <c r="Y432" s="106">
        <f>I432*0.1</f>
        <v>343.1</v>
      </c>
      <c r="Z432" s="106">
        <f>I432*0.08</f>
        <v>274.48</v>
      </c>
      <c r="AA432" s="106">
        <f>I432*0.11</f>
        <v>377.41</v>
      </c>
      <c r="AB432" s="139"/>
      <c r="AC432" s="7">
        <f>I432*0.22</f>
        <v>754.82</v>
      </c>
      <c r="AD432" s="7">
        <f>I432*0.3</f>
        <v>1029.3</v>
      </c>
      <c r="AE432" s="148" t="s">
        <v>93</v>
      </c>
      <c r="AF432" s="7">
        <f>I432*0.245</f>
        <v>840.59500000000003</v>
      </c>
      <c r="AG432" s="7">
        <f>I432*0.2</f>
        <v>686.2</v>
      </c>
      <c r="AH432" s="7">
        <f>I432*0.23</f>
        <v>789.13</v>
      </c>
      <c r="AI432" s="139"/>
      <c r="AJ432" s="7">
        <f>I432*0.2</f>
        <v>686.2</v>
      </c>
      <c r="AK432" s="139">
        <v>2633.1705431555574</v>
      </c>
      <c r="AL432" s="139">
        <v>2788.0629280470607</v>
      </c>
      <c r="AM432" s="139">
        <v>2880.9983589819631</v>
      </c>
      <c r="AN432" s="139">
        <f>I432*0.12</f>
        <v>411.71999999999997</v>
      </c>
      <c r="AO432" s="139">
        <f>I432*0.6</f>
        <v>2058.6</v>
      </c>
      <c r="AP432" s="139">
        <f>I432*0.9</f>
        <v>3087.9</v>
      </c>
      <c r="AQ432" s="139">
        <f>I432*0.93</f>
        <v>3190.8300000000004</v>
      </c>
      <c r="AR432" s="139">
        <f>I432*0.7</f>
        <v>2401.6999999999998</v>
      </c>
      <c r="AS432" s="139">
        <f>I432*0.35</f>
        <v>1200.8499999999999</v>
      </c>
      <c r="AT432" s="139">
        <v>420.15363316310879</v>
      </c>
      <c r="AU432" s="139">
        <f>I432*0.9</f>
        <v>3087.9</v>
      </c>
      <c r="AV432" s="139">
        <f>I432*0.18</f>
        <v>617.57999999999993</v>
      </c>
      <c r="AW432" s="139">
        <f>I432*0.34</f>
        <v>1166.5400000000002</v>
      </c>
      <c r="AX432" s="139">
        <f>I432*0.31</f>
        <v>1063.6099999999999</v>
      </c>
      <c r="AY432" s="139">
        <v>2788.0629280470607</v>
      </c>
      <c r="AZ432" s="139">
        <v>2788.0629280470607</v>
      </c>
      <c r="BB432" s="28">
        <v>274.48</v>
      </c>
      <c r="BC432" s="28">
        <v>3190.8300000000004</v>
      </c>
    </row>
    <row r="433" spans="1:55" ht="15" collapsed="1" x14ac:dyDescent="0.25">
      <c r="A433" s="4">
        <v>41250143</v>
      </c>
      <c r="B433" s="3" t="s">
        <v>371</v>
      </c>
      <c r="C433" s="3">
        <v>610</v>
      </c>
      <c r="D433" s="109">
        <v>73221</v>
      </c>
      <c r="E433" s="138"/>
      <c r="F433" s="187"/>
      <c r="G433" s="187"/>
      <c r="H433" s="187"/>
      <c r="I433" s="85">
        <v>3311</v>
      </c>
      <c r="J433" s="98">
        <f t="shared" si="6"/>
        <v>326.70000000000005</v>
      </c>
      <c r="K433" s="98">
        <v>297</v>
      </c>
      <c r="L433" s="106">
        <f>I433*0.1</f>
        <v>331.1</v>
      </c>
      <c r="M433" s="106">
        <f>I433*0.2</f>
        <v>662.2</v>
      </c>
      <c r="N433" s="106">
        <f>I433*0.21</f>
        <v>695.31</v>
      </c>
      <c r="O433" s="106">
        <v>695.31</v>
      </c>
      <c r="P433" s="106">
        <f>I433*0.12</f>
        <v>397.32</v>
      </c>
      <c r="Q433" s="106">
        <f>I433*0.17</f>
        <v>562.87</v>
      </c>
      <c r="R433" s="106">
        <f>I433*0.14</f>
        <v>463.54</v>
      </c>
      <c r="S433" s="106">
        <f>I433*0.18</f>
        <v>595.98</v>
      </c>
      <c r="T433" s="106">
        <f>I433*0.14</f>
        <v>463.54</v>
      </c>
      <c r="U433" s="106">
        <f>I433*0.15</f>
        <v>496.65</v>
      </c>
      <c r="V433" s="106">
        <f>I433*0.08</f>
        <v>264.88</v>
      </c>
      <c r="X433" s="106">
        <f>I433*0.16</f>
        <v>529.76</v>
      </c>
      <c r="Y433" s="106">
        <f>I433*0.1</f>
        <v>331.1</v>
      </c>
      <c r="Z433" s="106">
        <f>I433*0.08</f>
        <v>264.88</v>
      </c>
      <c r="AA433" s="106">
        <f>I433*0.11</f>
        <v>364.21</v>
      </c>
      <c r="AC433" s="7">
        <f>I433*0.22</f>
        <v>728.42</v>
      </c>
      <c r="AD433" s="7">
        <f>I433*0.3</f>
        <v>993.3</v>
      </c>
      <c r="AE433" s="148" t="s">
        <v>93</v>
      </c>
      <c r="AF433" s="7">
        <f>I433*0.245</f>
        <v>811.19499999999994</v>
      </c>
      <c r="AG433" s="7">
        <f>I433*0.2</f>
        <v>662.2</v>
      </c>
      <c r="AH433" s="7">
        <f>I433*0.23</f>
        <v>761.53000000000009</v>
      </c>
      <c r="AJ433" s="7">
        <f>I433*0.2</f>
        <v>662.2</v>
      </c>
      <c r="AK433" s="138">
        <v>2569.2166661061951</v>
      </c>
      <c r="AL433" s="138">
        <v>2720.3470582300888</v>
      </c>
      <c r="AM433" s="138">
        <v>2811.025293504425</v>
      </c>
      <c r="AN433" s="138">
        <f>I433*0.12</f>
        <v>397.32</v>
      </c>
      <c r="AO433" s="138">
        <f>I433*0.6</f>
        <v>1986.6</v>
      </c>
      <c r="AP433" s="138">
        <f>I433*0.9</f>
        <v>2979.9</v>
      </c>
      <c r="AQ433" s="138">
        <f>I433*0.93</f>
        <v>3079.23</v>
      </c>
      <c r="AR433" s="138">
        <f>I433*0.7</f>
        <v>2317.6999999999998</v>
      </c>
      <c r="AS433" s="138">
        <f>I433*0.35</f>
        <v>1158.8499999999999</v>
      </c>
      <c r="AT433" s="138">
        <v>256.83895221238936</v>
      </c>
      <c r="AU433" s="138">
        <f>I433*0.9</f>
        <v>2979.9</v>
      </c>
      <c r="AV433" s="138">
        <f>I433*0.18</f>
        <v>595.98</v>
      </c>
      <c r="AW433" s="138">
        <f>I433*0.34</f>
        <v>1125.74</v>
      </c>
      <c r="AX433" s="138">
        <f>I433*0.31</f>
        <v>1026.4100000000001</v>
      </c>
      <c r="AY433" s="138">
        <v>2720.3470582300888</v>
      </c>
      <c r="AZ433" s="138">
        <v>2720.3470582300888</v>
      </c>
      <c r="BB433" s="28">
        <v>264.88</v>
      </c>
      <c r="BC433" s="28">
        <v>3079.23</v>
      </c>
    </row>
    <row r="434" spans="1:55" hidden="1" outlineLevel="1" x14ac:dyDescent="0.2">
      <c r="A434" s="4"/>
      <c r="B434" s="41" t="s">
        <v>661</v>
      </c>
      <c r="C434" s="32"/>
      <c r="D434" s="111" t="s">
        <v>109</v>
      </c>
      <c r="E434" s="159" t="s">
        <v>5629</v>
      </c>
      <c r="F434" s="188"/>
      <c r="G434" s="188"/>
      <c r="H434" s="188"/>
      <c r="I434" s="87"/>
      <c r="J434" s="98">
        <f t="shared" si="6"/>
        <v>0</v>
      </c>
      <c r="K434" s="7"/>
      <c r="L434" s="106">
        <f>I434*0.1</f>
        <v>0</v>
      </c>
      <c r="M434" s="106">
        <f>I434*0.2</f>
        <v>0</v>
      </c>
      <c r="N434" s="106">
        <f>I434*0.21</f>
        <v>0</v>
      </c>
      <c r="O434" s="106">
        <v>0</v>
      </c>
      <c r="P434" s="106">
        <f>I434*0.12</f>
        <v>0</v>
      </c>
      <c r="Q434" s="106">
        <f>I434*0.17</f>
        <v>0</v>
      </c>
      <c r="R434" s="106">
        <f>I434*0.14</f>
        <v>0</v>
      </c>
      <c r="S434" s="106">
        <f>I434*0.18</f>
        <v>0</v>
      </c>
      <c r="T434" s="106">
        <f>I434*0.14</f>
        <v>0</v>
      </c>
      <c r="U434" s="106">
        <f>I434*0.15</f>
        <v>0</v>
      </c>
      <c r="V434" s="106">
        <f>I434*0.08</f>
        <v>0</v>
      </c>
      <c r="W434" s="141"/>
      <c r="X434" s="106">
        <f>I434*0.16</f>
        <v>0</v>
      </c>
      <c r="Y434" s="106">
        <f>I434*0.1</f>
        <v>0</v>
      </c>
      <c r="Z434" s="106">
        <f>I434*0.08</f>
        <v>0</v>
      </c>
      <c r="AA434" s="106">
        <f>I434*0.11</f>
        <v>0</v>
      </c>
      <c r="AB434" s="141"/>
      <c r="AC434" s="7">
        <f>I434*0.22</f>
        <v>0</v>
      </c>
      <c r="AD434" s="7">
        <f>I434*0.3</f>
        <v>0</v>
      </c>
      <c r="AE434" s="148" t="s">
        <v>93</v>
      </c>
      <c r="AF434" s="7">
        <f>I434*0.245</f>
        <v>0</v>
      </c>
      <c r="AG434" s="7">
        <f>I434*0.2</f>
        <v>0</v>
      </c>
      <c r="AH434" s="7">
        <f>I434*0.23</f>
        <v>0</v>
      </c>
      <c r="AI434" s="141"/>
      <c r="AJ434" s="7">
        <f>I434*0.2</f>
        <v>0</v>
      </c>
      <c r="AK434" s="141"/>
      <c r="AL434" s="141"/>
      <c r="AM434" s="141"/>
      <c r="AN434" s="141">
        <f>I434*0.12</f>
        <v>0</v>
      </c>
      <c r="AO434" s="141">
        <f>I434*0.6</f>
        <v>0</v>
      </c>
      <c r="AP434" s="141">
        <f>I434*0.9</f>
        <v>0</v>
      </c>
      <c r="AQ434" s="141">
        <f>I434*0.93</f>
        <v>0</v>
      </c>
      <c r="AR434" s="141">
        <f>I434*0.7</f>
        <v>0</v>
      </c>
      <c r="AS434" s="141">
        <f>I434*0.35</f>
        <v>0</v>
      </c>
      <c r="AT434" s="141"/>
      <c r="AU434" s="141">
        <f>I434*0.9</f>
        <v>0</v>
      </c>
      <c r="AV434" s="141">
        <f>I434*0.18</f>
        <v>0</v>
      </c>
      <c r="AW434" s="141">
        <f>I434*0.34</f>
        <v>0</v>
      </c>
      <c r="AX434" s="141">
        <f>I434*0.31</f>
        <v>0</v>
      </c>
      <c r="AY434" s="141"/>
      <c r="AZ434" s="141"/>
      <c r="BB434" s="28">
        <v>0</v>
      </c>
      <c r="BC434" s="28">
        <v>0</v>
      </c>
    </row>
    <row r="435" spans="1:55" hidden="1" outlineLevel="1" x14ac:dyDescent="0.2">
      <c r="A435" s="4"/>
      <c r="B435" s="37" t="s">
        <v>370</v>
      </c>
      <c r="C435" s="9"/>
      <c r="D435" s="114" t="s">
        <v>34</v>
      </c>
      <c r="E435" s="160">
        <v>15</v>
      </c>
      <c r="F435" s="191"/>
      <c r="G435" s="191"/>
      <c r="H435" s="191"/>
      <c r="I435" s="80">
        <v>180</v>
      </c>
      <c r="J435" s="98">
        <f t="shared" si="6"/>
        <v>2.101</v>
      </c>
      <c r="K435" s="104">
        <v>1.91</v>
      </c>
      <c r="L435" s="106">
        <f>I435*0.1</f>
        <v>18</v>
      </c>
      <c r="M435" s="106">
        <f>I435*0.2</f>
        <v>36</v>
      </c>
      <c r="N435" s="106">
        <f>I435*0.21</f>
        <v>37.799999999999997</v>
      </c>
      <c r="O435" s="106">
        <v>37.799999999999997</v>
      </c>
      <c r="P435" s="106">
        <f>I435*0.12</f>
        <v>21.599999999999998</v>
      </c>
      <c r="Q435" s="106">
        <f>I435*0.17</f>
        <v>30.6</v>
      </c>
      <c r="R435" s="106">
        <f>I435*0.14</f>
        <v>25.200000000000003</v>
      </c>
      <c r="S435" s="106">
        <f>I435*0.18</f>
        <v>32.4</v>
      </c>
      <c r="T435" s="106">
        <f>I435*0.14</f>
        <v>25.200000000000003</v>
      </c>
      <c r="U435" s="106">
        <f>I435*0.15</f>
        <v>27</v>
      </c>
      <c r="V435" s="106">
        <f>I435*0.08</f>
        <v>14.4</v>
      </c>
      <c r="W435" s="142"/>
      <c r="X435" s="106">
        <f>I435*0.16</f>
        <v>28.8</v>
      </c>
      <c r="Y435" s="106">
        <f>I435*0.1</f>
        <v>18</v>
      </c>
      <c r="Z435" s="106">
        <f>I435*0.08</f>
        <v>14.4</v>
      </c>
      <c r="AA435" s="106">
        <f>I435*0.11</f>
        <v>19.8</v>
      </c>
      <c r="AB435" s="142"/>
      <c r="AC435" s="7">
        <f>I435*0.22</f>
        <v>39.6</v>
      </c>
      <c r="AD435" s="7">
        <f>I435*0.3</f>
        <v>54</v>
      </c>
      <c r="AE435" s="148" t="s">
        <v>93</v>
      </c>
      <c r="AF435" s="7">
        <f>I435*0.245</f>
        <v>44.1</v>
      </c>
      <c r="AG435" s="7">
        <f>I435*0.2</f>
        <v>36</v>
      </c>
      <c r="AH435" s="7">
        <f>I435*0.23</f>
        <v>41.4</v>
      </c>
      <c r="AI435" s="142"/>
      <c r="AJ435" s="7">
        <f>I435*0.2</f>
        <v>36</v>
      </c>
      <c r="AK435" s="142">
        <v>96.18203883495147</v>
      </c>
      <c r="AL435" s="142">
        <v>101.83980582524272</v>
      </c>
      <c r="AM435" s="142">
        <v>105.2344660194175</v>
      </c>
      <c r="AN435" s="142">
        <f>I435*0.12</f>
        <v>21.599999999999998</v>
      </c>
      <c r="AO435" s="142">
        <f>I435*0.6</f>
        <v>108</v>
      </c>
      <c r="AP435" s="142">
        <f>I435*0.9</f>
        <v>162</v>
      </c>
      <c r="AQ435" s="142">
        <f>I435*0.93</f>
        <v>167.4</v>
      </c>
      <c r="AR435" s="142">
        <f>I435*0.7</f>
        <v>125.99999999999999</v>
      </c>
      <c r="AS435" s="142">
        <f>I435*0.35</f>
        <v>62.999999999999993</v>
      </c>
      <c r="AT435" s="142">
        <v>0</v>
      </c>
      <c r="AU435" s="142">
        <f>I435*0.9</f>
        <v>162</v>
      </c>
      <c r="AV435" s="142">
        <f>I435*0.18</f>
        <v>32.4</v>
      </c>
      <c r="AW435" s="142">
        <f>I435*0.34</f>
        <v>61.2</v>
      </c>
      <c r="AX435" s="142">
        <f>I435*0.31</f>
        <v>55.8</v>
      </c>
      <c r="AY435" s="142">
        <v>101.83980582524272</v>
      </c>
      <c r="AZ435" s="142">
        <v>101.83980582524272</v>
      </c>
      <c r="BB435" s="28">
        <v>1.91</v>
      </c>
      <c r="BC435" s="28">
        <v>167.4</v>
      </c>
    </row>
    <row r="436" spans="1:55" hidden="1" outlineLevel="1" x14ac:dyDescent="0.2">
      <c r="A436" s="4"/>
      <c r="B436" s="37" t="s">
        <v>369</v>
      </c>
      <c r="C436" s="9"/>
      <c r="D436" s="116">
        <v>74183</v>
      </c>
      <c r="E436" s="160">
        <v>1</v>
      </c>
      <c r="F436" s="193"/>
      <c r="G436" s="193"/>
      <c r="H436" s="193"/>
      <c r="I436" s="90">
        <v>5450</v>
      </c>
      <c r="J436" s="98">
        <f t="shared" si="6"/>
        <v>551.375</v>
      </c>
      <c r="K436" s="104">
        <v>501.25</v>
      </c>
      <c r="L436" s="106">
        <f>I436*0.1</f>
        <v>545</v>
      </c>
      <c r="M436" s="106">
        <f>I436*0.2</f>
        <v>1090</v>
      </c>
      <c r="N436" s="106">
        <f>I436*0.21</f>
        <v>1144.5</v>
      </c>
      <c r="O436" s="106">
        <v>1144.5</v>
      </c>
      <c r="P436" s="106">
        <f>I436*0.12</f>
        <v>654</v>
      </c>
      <c r="Q436" s="106">
        <f>I436*0.17</f>
        <v>926.50000000000011</v>
      </c>
      <c r="R436" s="106">
        <f>I436*0.14</f>
        <v>763.00000000000011</v>
      </c>
      <c r="S436" s="106">
        <f>I436*0.18</f>
        <v>981</v>
      </c>
      <c r="T436" s="106">
        <f>I436*0.14</f>
        <v>763.00000000000011</v>
      </c>
      <c r="U436" s="106">
        <f>I436*0.15</f>
        <v>817.5</v>
      </c>
      <c r="V436" s="106">
        <f>I436*0.08</f>
        <v>436</v>
      </c>
      <c r="W436" s="142"/>
      <c r="X436" s="106">
        <f>I436*0.16</f>
        <v>872</v>
      </c>
      <c r="Y436" s="106">
        <f>I436*0.1</f>
        <v>545</v>
      </c>
      <c r="Z436" s="106">
        <f>I436*0.08</f>
        <v>436</v>
      </c>
      <c r="AA436" s="106">
        <f>I436*0.11</f>
        <v>599.5</v>
      </c>
      <c r="AB436" s="142"/>
      <c r="AC436" s="7">
        <f>I436*0.22</f>
        <v>1199</v>
      </c>
      <c r="AD436" s="7">
        <f>I436*0.3</f>
        <v>1635</v>
      </c>
      <c r="AE436" s="148" t="s">
        <v>93</v>
      </c>
      <c r="AF436" s="7">
        <f>I436*0.245</f>
        <v>1335.25</v>
      </c>
      <c r="AG436" s="7">
        <f>I436*0.2</f>
        <v>1090</v>
      </c>
      <c r="AH436" s="7">
        <f>I436*0.23</f>
        <v>1253.5</v>
      </c>
      <c r="AI436" s="142"/>
      <c r="AJ436" s="7">
        <f>I436*0.2</f>
        <v>1090</v>
      </c>
      <c r="AK436" s="142">
        <v>3658.4443279569887</v>
      </c>
      <c r="AL436" s="142">
        <v>3873.6469354838705</v>
      </c>
      <c r="AM436" s="142">
        <v>4002.7685000000001</v>
      </c>
      <c r="AN436" s="142">
        <f>I436*0.12</f>
        <v>654</v>
      </c>
      <c r="AO436" s="142">
        <f>I436*0.6</f>
        <v>3270</v>
      </c>
      <c r="AP436" s="142">
        <f>I436*0.9</f>
        <v>4905</v>
      </c>
      <c r="AQ436" s="142">
        <f>I436*0.93</f>
        <v>5068.5</v>
      </c>
      <c r="AR436" s="142">
        <f>I436*0.7</f>
        <v>3814.9999999999995</v>
      </c>
      <c r="AS436" s="142">
        <f>I436*0.35</f>
        <v>1907.4999999999998</v>
      </c>
      <c r="AT436" s="142">
        <v>420.856182795699</v>
      </c>
      <c r="AU436" s="142">
        <f>I436*0.9</f>
        <v>4905</v>
      </c>
      <c r="AV436" s="142">
        <f>I436*0.18</f>
        <v>981</v>
      </c>
      <c r="AW436" s="142">
        <f>I436*0.34</f>
        <v>1853.0000000000002</v>
      </c>
      <c r="AX436" s="142">
        <f>I436*0.31</f>
        <v>1689.5</v>
      </c>
      <c r="AY436" s="142">
        <v>3873.6469354838705</v>
      </c>
      <c r="AZ436" s="142">
        <v>3873.6469354838705</v>
      </c>
      <c r="BB436" s="28">
        <v>436</v>
      </c>
      <c r="BC436" s="28">
        <v>5068.5</v>
      </c>
    </row>
    <row r="437" spans="1:55" ht="15.75" collapsed="1" thickBot="1" x14ac:dyDescent="0.3">
      <c r="A437" s="17">
        <v>41250549</v>
      </c>
      <c r="B437" s="38" t="s">
        <v>369</v>
      </c>
      <c r="C437" s="39">
        <v>610</v>
      </c>
      <c r="D437" s="113">
        <v>74183</v>
      </c>
      <c r="E437" s="161" t="s">
        <v>5630</v>
      </c>
      <c r="F437" s="190"/>
      <c r="G437" s="190"/>
      <c r="H437" s="190"/>
      <c r="I437" s="89">
        <v>5630</v>
      </c>
      <c r="J437" s="98">
        <f t="shared" si="6"/>
        <v>551.375</v>
      </c>
      <c r="K437" s="100">
        <v>501.25</v>
      </c>
      <c r="L437" s="106">
        <f>I437*0.1</f>
        <v>563</v>
      </c>
      <c r="M437" s="106">
        <f>I437*0.2</f>
        <v>1126</v>
      </c>
      <c r="N437" s="106">
        <f>I437*0.21</f>
        <v>1182.3</v>
      </c>
      <c r="O437" s="106">
        <v>1182.3</v>
      </c>
      <c r="P437" s="106">
        <f>I437*0.12</f>
        <v>675.6</v>
      </c>
      <c r="Q437" s="106">
        <f>I437*0.17</f>
        <v>957.1</v>
      </c>
      <c r="R437" s="106">
        <f>I437*0.14</f>
        <v>788.2</v>
      </c>
      <c r="S437" s="106">
        <f>I437*0.18</f>
        <v>1013.4</v>
      </c>
      <c r="T437" s="106">
        <f>I437*0.14</f>
        <v>788.2</v>
      </c>
      <c r="U437" s="106">
        <f>I437*0.15</f>
        <v>844.5</v>
      </c>
      <c r="V437" s="106">
        <f>I437*0.08</f>
        <v>450.40000000000003</v>
      </c>
      <c r="W437" s="139"/>
      <c r="X437" s="106">
        <f>I437*0.16</f>
        <v>900.80000000000007</v>
      </c>
      <c r="Y437" s="106">
        <f>I437*0.1</f>
        <v>563</v>
      </c>
      <c r="Z437" s="106">
        <f>I437*0.08</f>
        <v>450.40000000000003</v>
      </c>
      <c r="AA437" s="106">
        <f>I437*0.11</f>
        <v>619.29999999999995</v>
      </c>
      <c r="AB437" s="139"/>
      <c r="AC437" s="7">
        <f>I437*0.22</f>
        <v>1238.5999999999999</v>
      </c>
      <c r="AD437" s="7">
        <f>I437*0.3</f>
        <v>1689</v>
      </c>
      <c r="AE437" s="148" t="s">
        <v>93</v>
      </c>
      <c r="AF437" s="7">
        <f>I437*0.245</f>
        <v>1379.35</v>
      </c>
      <c r="AG437" s="7">
        <f>I437*0.2</f>
        <v>1126</v>
      </c>
      <c r="AH437" s="7">
        <f>I437*0.23</f>
        <v>1294.9000000000001</v>
      </c>
      <c r="AI437" s="139"/>
      <c r="AJ437" s="7">
        <f>I437*0.2</f>
        <v>1126</v>
      </c>
      <c r="AK437" s="139">
        <v>3755.2232513325171</v>
      </c>
      <c r="AL437" s="139">
        <v>3976.1187367050184</v>
      </c>
      <c r="AM437" s="139">
        <v>4108.6560279285195</v>
      </c>
      <c r="AN437" s="139">
        <f>I437*0.12</f>
        <v>675.6</v>
      </c>
      <c r="AO437" s="139">
        <f>I437*0.6</f>
        <v>3378</v>
      </c>
      <c r="AP437" s="139">
        <f>I437*0.9</f>
        <v>5067</v>
      </c>
      <c r="AQ437" s="139">
        <f>I437*0.93</f>
        <v>5235.9000000000005</v>
      </c>
      <c r="AR437" s="139">
        <f>I437*0.7</f>
        <v>3940.9999999999995</v>
      </c>
      <c r="AS437" s="139">
        <f>I437*0.35</f>
        <v>1970.4999999999998</v>
      </c>
      <c r="AT437" s="139">
        <v>420.41619028614343</v>
      </c>
      <c r="AU437" s="139">
        <f>I437*0.9</f>
        <v>5067</v>
      </c>
      <c r="AV437" s="139">
        <f>I437*0.18</f>
        <v>1013.4</v>
      </c>
      <c r="AW437" s="139">
        <f>I437*0.34</f>
        <v>1914.2</v>
      </c>
      <c r="AX437" s="139">
        <f>I437*0.31</f>
        <v>1745.3</v>
      </c>
      <c r="AY437" s="139">
        <v>3976.1187367050184</v>
      </c>
      <c r="AZ437" s="139">
        <v>3976.1187367050184</v>
      </c>
      <c r="BB437" s="28">
        <v>450.40000000000003</v>
      </c>
      <c r="BC437" s="28">
        <v>5235.9000000000005</v>
      </c>
    </row>
    <row r="438" spans="1:55" collapsed="1" x14ac:dyDescent="0.2">
      <c r="A438" s="4">
        <v>41250101</v>
      </c>
      <c r="B438" s="3" t="s">
        <v>368</v>
      </c>
      <c r="C438" s="3">
        <v>610</v>
      </c>
      <c r="D438" s="4">
        <v>71550</v>
      </c>
      <c r="E438" s="138"/>
      <c r="F438" s="141"/>
      <c r="G438" s="141"/>
      <c r="H438" s="141"/>
      <c r="I438" s="7">
        <v>4550</v>
      </c>
      <c r="J438" s="98">
        <f t="shared" si="6"/>
        <v>1181.0765406</v>
      </c>
      <c r="K438" s="98">
        <v>1073.705946</v>
      </c>
      <c r="L438" s="106">
        <f>I438*0.1</f>
        <v>455</v>
      </c>
      <c r="M438" s="106">
        <f>I438*0.2</f>
        <v>910</v>
      </c>
      <c r="N438" s="106">
        <f>I438*0.21</f>
        <v>955.5</v>
      </c>
      <c r="O438" s="106">
        <v>955.5</v>
      </c>
      <c r="P438" s="106">
        <f>I438*0.12</f>
        <v>546</v>
      </c>
      <c r="Q438" s="106">
        <f>I438*0.17</f>
        <v>773.5</v>
      </c>
      <c r="R438" s="106">
        <f>I438*0.14</f>
        <v>637.00000000000011</v>
      </c>
      <c r="S438" s="106">
        <f>I438*0.18</f>
        <v>819</v>
      </c>
      <c r="T438" s="106">
        <f>I438*0.14</f>
        <v>637.00000000000011</v>
      </c>
      <c r="U438" s="106">
        <f>I438*0.15</f>
        <v>682.5</v>
      </c>
      <c r="V438" s="106">
        <f>I438*0.08</f>
        <v>364</v>
      </c>
      <c r="X438" s="106">
        <f>I438*0.16</f>
        <v>728</v>
      </c>
      <c r="Y438" s="106">
        <f>I438*0.1</f>
        <v>455</v>
      </c>
      <c r="Z438" s="106">
        <f>I438*0.08</f>
        <v>364</v>
      </c>
      <c r="AA438" s="106">
        <f>I438*0.11</f>
        <v>500.5</v>
      </c>
      <c r="AC438" s="7">
        <f>I438*0.22</f>
        <v>1001</v>
      </c>
      <c r="AD438" s="7">
        <f>I438*0.3</f>
        <v>1365</v>
      </c>
      <c r="AE438" s="148" t="s">
        <v>93</v>
      </c>
      <c r="AF438" s="132">
        <f>I438*0.245</f>
        <v>1114.75</v>
      </c>
      <c r="AG438" s="132">
        <f>I438*0.2</f>
        <v>910</v>
      </c>
      <c r="AH438" s="132">
        <f>I438*0.23</f>
        <v>1046.5</v>
      </c>
      <c r="AI438" s="98"/>
      <c r="AJ438" s="7">
        <f>I438*0.2</f>
        <v>910</v>
      </c>
      <c r="AK438" s="98">
        <v>29761.412814118248</v>
      </c>
      <c r="AL438" s="98">
        <v>31512.084156125205</v>
      </c>
      <c r="AM438" s="98">
        <v>32562.486961329385</v>
      </c>
      <c r="AN438" s="98">
        <f>I438*0.12</f>
        <v>546</v>
      </c>
      <c r="AO438" s="98">
        <f>I438*0.6</f>
        <v>2730</v>
      </c>
      <c r="AP438" s="98">
        <f>I438*0.9</f>
        <v>4095</v>
      </c>
      <c r="AQ438" s="98">
        <f>I438*0.93</f>
        <v>4231.5</v>
      </c>
      <c r="AR438" s="98">
        <f>I438*0.7</f>
        <v>3185</v>
      </c>
      <c r="AS438" s="98">
        <f>I438*0.35</f>
        <v>1592.5</v>
      </c>
      <c r="AT438" s="98">
        <v>256.84532268452915</v>
      </c>
      <c r="AU438" s="98">
        <f>I438*0.9</f>
        <v>4095</v>
      </c>
      <c r="AV438" s="98">
        <f>I438*0.18</f>
        <v>819</v>
      </c>
      <c r="AW438" s="98">
        <f>I438*0.34</f>
        <v>1547</v>
      </c>
      <c r="AX438" s="98">
        <f>I438*0.31</f>
        <v>1410.5</v>
      </c>
      <c r="AY438" s="98">
        <v>31512.084156125205</v>
      </c>
      <c r="AZ438" s="98">
        <v>31512.084156125205</v>
      </c>
      <c r="BB438" s="150">
        <v>364</v>
      </c>
      <c r="BC438" s="150">
        <v>32562.486961329385</v>
      </c>
    </row>
    <row r="439" spans="1:55" hidden="1" outlineLevel="1" x14ac:dyDescent="0.2">
      <c r="A439"/>
      <c r="B439" s="41" t="s">
        <v>661</v>
      </c>
      <c r="C439" s="32"/>
      <c r="D439" s="111" t="s">
        <v>109</v>
      </c>
      <c r="E439" s="159" t="s">
        <v>5629</v>
      </c>
      <c r="F439" s="188"/>
      <c r="G439" s="188"/>
      <c r="H439" s="188"/>
      <c r="I439" s="87"/>
      <c r="J439" s="98">
        <f t="shared" si="6"/>
        <v>0</v>
      </c>
      <c r="K439" s="100"/>
      <c r="L439" s="106">
        <f>I439*0.1</f>
        <v>0</v>
      </c>
      <c r="M439" s="106">
        <f>I439*0.2</f>
        <v>0</v>
      </c>
      <c r="N439" s="106">
        <f>I439*0.21</f>
        <v>0</v>
      </c>
      <c r="O439" s="106">
        <v>0</v>
      </c>
      <c r="P439" s="106">
        <f>I439*0.12</f>
        <v>0</v>
      </c>
      <c r="Q439" s="106">
        <f>I439*0.17</f>
        <v>0</v>
      </c>
      <c r="R439" s="106">
        <f>I439*0.14</f>
        <v>0</v>
      </c>
      <c r="S439" s="106">
        <f>I439*0.18</f>
        <v>0</v>
      </c>
      <c r="T439" s="106">
        <f>I439*0.14</f>
        <v>0</v>
      </c>
      <c r="U439" s="106">
        <f>I439*0.15</f>
        <v>0</v>
      </c>
      <c r="V439" s="106">
        <f>I439*0.08</f>
        <v>0</v>
      </c>
      <c r="W439" s="139"/>
      <c r="X439" s="106">
        <f>I439*0.16</f>
        <v>0</v>
      </c>
      <c r="Y439" s="106">
        <f>I439*0.1</f>
        <v>0</v>
      </c>
      <c r="Z439" s="106">
        <f>I439*0.08</f>
        <v>0</v>
      </c>
      <c r="AA439" s="106">
        <f>I439*0.11</f>
        <v>0</v>
      </c>
      <c r="AB439" s="139"/>
      <c r="AC439" s="7">
        <f>I439*0.22</f>
        <v>0</v>
      </c>
      <c r="AD439" s="7">
        <f>I439*0.3</f>
        <v>0</v>
      </c>
      <c r="AE439" s="148" t="s">
        <v>93</v>
      </c>
      <c r="AF439" s="7">
        <f>I439*0.245</f>
        <v>0</v>
      </c>
      <c r="AG439" s="7">
        <f>I439*0.2</f>
        <v>0</v>
      </c>
      <c r="AH439" s="7">
        <f>I439*0.23</f>
        <v>0</v>
      </c>
      <c r="AI439" s="139"/>
      <c r="AJ439" s="7">
        <f>I439*0.2</f>
        <v>0</v>
      </c>
      <c r="AK439" s="139"/>
      <c r="AL439" s="139"/>
      <c r="AM439" s="139"/>
      <c r="AN439" s="139">
        <f>I439*0.12</f>
        <v>0</v>
      </c>
      <c r="AO439" s="139">
        <f>I439*0.6</f>
        <v>0</v>
      </c>
      <c r="AP439" s="139">
        <f>I439*0.9</f>
        <v>0</v>
      </c>
      <c r="AQ439" s="139">
        <f>I439*0.93</f>
        <v>0</v>
      </c>
      <c r="AR439" s="139">
        <f>I439*0.7</f>
        <v>0</v>
      </c>
      <c r="AS439" s="139">
        <f>I439*0.35</f>
        <v>0</v>
      </c>
      <c r="AT439" s="139"/>
      <c r="AU439" s="139">
        <f>I439*0.9</f>
        <v>0</v>
      </c>
      <c r="AV439" s="139">
        <f>I439*0.18</f>
        <v>0</v>
      </c>
      <c r="AW439" s="139">
        <f>I439*0.34</f>
        <v>0</v>
      </c>
      <c r="AX439" s="139">
        <f>I439*0.31</f>
        <v>0</v>
      </c>
      <c r="AY439" s="139"/>
      <c r="AZ439" s="139"/>
      <c r="BB439" s="28">
        <v>0</v>
      </c>
      <c r="BC439" s="28">
        <v>0</v>
      </c>
    </row>
    <row r="440" spans="1:55" hidden="1" outlineLevel="1" x14ac:dyDescent="0.2">
      <c r="A440"/>
      <c r="B440" s="37" t="s">
        <v>110</v>
      </c>
      <c r="C440" s="9"/>
      <c r="D440" s="114" t="s">
        <v>34</v>
      </c>
      <c r="E440" s="160">
        <v>10</v>
      </c>
      <c r="F440" s="191"/>
      <c r="G440" s="191"/>
      <c r="H440" s="191"/>
      <c r="I440" s="80">
        <v>120</v>
      </c>
      <c r="J440" s="98">
        <f t="shared" si="6"/>
        <v>2.101</v>
      </c>
      <c r="K440" s="104">
        <v>1.91</v>
      </c>
      <c r="L440" s="106">
        <f>I440*0.1</f>
        <v>12</v>
      </c>
      <c r="M440" s="106">
        <f>I440*0.2</f>
        <v>24</v>
      </c>
      <c r="N440" s="106">
        <f>I440*0.21</f>
        <v>25.2</v>
      </c>
      <c r="O440" s="106">
        <v>25.2</v>
      </c>
      <c r="P440" s="106">
        <f>I440*0.12</f>
        <v>14.399999999999999</v>
      </c>
      <c r="Q440" s="106">
        <f>I440*0.17</f>
        <v>20.400000000000002</v>
      </c>
      <c r="R440" s="106">
        <f>I440*0.14</f>
        <v>16.8</v>
      </c>
      <c r="S440" s="106">
        <f>I440*0.18</f>
        <v>21.599999999999998</v>
      </c>
      <c r="T440" s="106">
        <f>I440*0.14</f>
        <v>16.8</v>
      </c>
      <c r="U440" s="106">
        <f>I440*0.15</f>
        <v>18</v>
      </c>
      <c r="V440" s="106">
        <f>I440*0.08</f>
        <v>9.6</v>
      </c>
      <c r="W440" s="142"/>
      <c r="X440" s="106">
        <f>I440*0.16</f>
        <v>19.2</v>
      </c>
      <c r="Y440" s="106">
        <f>I440*0.1</f>
        <v>12</v>
      </c>
      <c r="Z440" s="106">
        <f>I440*0.08</f>
        <v>9.6</v>
      </c>
      <c r="AA440" s="106">
        <f>I440*0.11</f>
        <v>13.2</v>
      </c>
      <c r="AB440" s="142"/>
      <c r="AC440" s="7">
        <f>I440*0.22</f>
        <v>26.4</v>
      </c>
      <c r="AD440" s="7">
        <f>I440*0.3</f>
        <v>36</v>
      </c>
      <c r="AE440" s="148" t="s">
        <v>93</v>
      </c>
      <c r="AF440" s="7">
        <f>I440*0.245</f>
        <v>29.4</v>
      </c>
      <c r="AG440" s="7">
        <f>I440*0.2</f>
        <v>24</v>
      </c>
      <c r="AH440" s="7">
        <f>I440*0.23</f>
        <v>27.6</v>
      </c>
      <c r="AI440" s="142"/>
      <c r="AJ440" s="7">
        <f>I440*0.2</f>
        <v>24</v>
      </c>
      <c r="AK440" s="142">
        <v>64.121359223300971</v>
      </c>
      <c r="AL440" s="142">
        <v>67.893203883495161</v>
      </c>
      <c r="AM440" s="142">
        <v>70.156310679611664</v>
      </c>
      <c r="AN440" s="142">
        <f>I440*0.12</f>
        <v>14.399999999999999</v>
      </c>
      <c r="AO440" s="142">
        <f>I440*0.6</f>
        <v>72</v>
      </c>
      <c r="AP440" s="142">
        <f>I440*0.9</f>
        <v>108</v>
      </c>
      <c r="AQ440" s="142">
        <f>I440*0.93</f>
        <v>111.60000000000001</v>
      </c>
      <c r="AR440" s="142">
        <f>I440*0.7</f>
        <v>84</v>
      </c>
      <c r="AS440" s="142">
        <f>I440*0.35</f>
        <v>42</v>
      </c>
      <c r="AT440" s="142">
        <v>0</v>
      </c>
      <c r="AU440" s="142">
        <f>I440*0.9</f>
        <v>108</v>
      </c>
      <c r="AV440" s="142">
        <f>I440*0.18</f>
        <v>21.599999999999998</v>
      </c>
      <c r="AW440" s="142">
        <f>I440*0.34</f>
        <v>40.800000000000004</v>
      </c>
      <c r="AX440" s="142">
        <f>I440*0.31</f>
        <v>37.200000000000003</v>
      </c>
      <c r="AY440" s="142">
        <v>67.893203883495161</v>
      </c>
      <c r="AZ440" s="142">
        <v>67.893203883495161</v>
      </c>
      <c r="BB440" s="28">
        <v>1.91</v>
      </c>
      <c r="BC440" s="28">
        <v>111.60000000000001</v>
      </c>
    </row>
    <row r="441" spans="1:55" hidden="1" outlineLevel="1" x14ac:dyDescent="0.2">
      <c r="A441"/>
      <c r="B441" s="37" t="s">
        <v>563</v>
      </c>
      <c r="C441" s="9"/>
      <c r="D441" s="116">
        <v>73720</v>
      </c>
      <c r="E441" s="160">
        <v>1</v>
      </c>
      <c r="F441" s="193"/>
      <c r="G441" s="193"/>
      <c r="H441" s="193"/>
      <c r="I441" s="90">
        <v>3113.5</v>
      </c>
      <c r="J441" s="98">
        <f t="shared" si="6"/>
        <v>550.33000000000004</v>
      </c>
      <c r="K441" s="104">
        <v>500.3</v>
      </c>
      <c r="L441" s="106">
        <f>I441*0.1</f>
        <v>311.35000000000002</v>
      </c>
      <c r="M441" s="106">
        <f>I441*0.2</f>
        <v>622.70000000000005</v>
      </c>
      <c r="N441" s="106">
        <f>I441*0.21</f>
        <v>653.83499999999992</v>
      </c>
      <c r="O441" s="106">
        <v>653.83499999999992</v>
      </c>
      <c r="P441" s="106">
        <f>I441*0.12</f>
        <v>373.62</v>
      </c>
      <c r="Q441" s="106">
        <f>I441*0.17</f>
        <v>529.29500000000007</v>
      </c>
      <c r="R441" s="106">
        <f>I441*0.14</f>
        <v>435.89000000000004</v>
      </c>
      <c r="S441" s="106">
        <f>I441*0.18</f>
        <v>560.42999999999995</v>
      </c>
      <c r="T441" s="106">
        <f>I441*0.14</f>
        <v>435.89000000000004</v>
      </c>
      <c r="U441" s="106">
        <f>I441*0.15</f>
        <v>467.02499999999998</v>
      </c>
      <c r="V441" s="106">
        <f>I441*0.08</f>
        <v>249.08</v>
      </c>
      <c r="W441" s="142"/>
      <c r="X441" s="106">
        <f>I441*0.16</f>
        <v>498.16</v>
      </c>
      <c r="Y441" s="106">
        <f>I441*0.1</f>
        <v>311.35000000000002</v>
      </c>
      <c r="Z441" s="106">
        <f>I441*0.08</f>
        <v>249.08</v>
      </c>
      <c r="AA441" s="106">
        <f>I441*0.11</f>
        <v>342.48500000000001</v>
      </c>
      <c r="AB441" s="142"/>
      <c r="AC441" s="7">
        <f>I441*0.22</f>
        <v>684.97</v>
      </c>
      <c r="AD441" s="7">
        <f>I441*0.3</f>
        <v>934.05</v>
      </c>
      <c r="AE441" s="148" t="s">
        <v>93</v>
      </c>
      <c r="AF441" s="7">
        <f>I441*0.245</f>
        <v>762.8075</v>
      </c>
      <c r="AG441" s="7">
        <f>I441*0.2</f>
        <v>622.70000000000005</v>
      </c>
      <c r="AH441" s="7">
        <f>I441*0.23</f>
        <v>716.10500000000002</v>
      </c>
      <c r="AI441" s="142"/>
      <c r="AJ441" s="7">
        <f>I441*0.2</f>
        <v>622.70000000000005</v>
      </c>
      <c r="AK441" s="142">
        <v>2569.2166661061951</v>
      </c>
      <c r="AL441" s="142">
        <v>2720.3470582300888</v>
      </c>
      <c r="AM441" s="142">
        <v>2811.025293504425</v>
      </c>
      <c r="AN441" s="142">
        <f>I441*0.12</f>
        <v>373.62</v>
      </c>
      <c r="AO441" s="142">
        <f>I441*0.6</f>
        <v>1868.1</v>
      </c>
      <c r="AP441" s="142">
        <f>I441*0.9</f>
        <v>2802.15</v>
      </c>
      <c r="AQ441" s="142">
        <f>I441*0.93</f>
        <v>2895.5550000000003</v>
      </c>
      <c r="AR441" s="142">
        <f>I441*0.7</f>
        <v>2179.4499999999998</v>
      </c>
      <c r="AS441" s="142">
        <f>I441*0.35</f>
        <v>1089.7249999999999</v>
      </c>
      <c r="AT441" s="142">
        <v>420.84600884955756</v>
      </c>
      <c r="AU441" s="142">
        <f>I441*0.9</f>
        <v>2802.15</v>
      </c>
      <c r="AV441" s="142">
        <f>I441*0.18</f>
        <v>560.42999999999995</v>
      </c>
      <c r="AW441" s="142">
        <f>I441*0.34</f>
        <v>1058.5900000000001</v>
      </c>
      <c r="AX441" s="142">
        <f>I441*0.31</f>
        <v>965.18499999999995</v>
      </c>
      <c r="AY441" s="142">
        <v>2720.3470582300888</v>
      </c>
      <c r="AZ441" s="142">
        <v>2720.3470582300888</v>
      </c>
      <c r="BB441" s="28">
        <v>249.08</v>
      </c>
      <c r="BC441" s="28">
        <v>2895.5550000000003</v>
      </c>
    </row>
    <row r="442" spans="1:55" ht="15.75" collapsed="1" thickBot="1" x14ac:dyDescent="0.3">
      <c r="A442" s="26">
        <v>41250119</v>
      </c>
      <c r="B442" s="48" t="s">
        <v>562</v>
      </c>
      <c r="C442" s="39">
        <v>610</v>
      </c>
      <c r="D442" s="113">
        <v>73720</v>
      </c>
      <c r="E442" s="161" t="s">
        <v>5630</v>
      </c>
      <c r="F442" s="190"/>
      <c r="G442" s="190"/>
      <c r="H442" s="190"/>
      <c r="I442" s="89">
        <v>3233.5</v>
      </c>
      <c r="J442" s="98">
        <f t="shared" si="6"/>
        <v>550.33000000000004</v>
      </c>
      <c r="K442" s="100">
        <v>500.3</v>
      </c>
      <c r="L442" s="106">
        <f>I442*0.1</f>
        <v>323.35000000000002</v>
      </c>
      <c r="M442" s="106">
        <f>I442*0.2</f>
        <v>646.70000000000005</v>
      </c>
      <c r="N442" s="106">
        <f>I442*0.21</f>
        <v>679.03499999999997</v>
      </c>
      <c r="O442" s="106">
        <v>679.03499999999997</v>
      </c>
      <c r="P442" s="106">
        <f>I442*0.12</f>
        <v>388.02</v>
      </c>
      <c r="Q442" s="106">
        <f>I442*0.17</f>
        <v>549.69500000000005</v>
      </c>
      <c r="R442" s="106">
        <f>I442*0.14</f>
        <v>452.69000000000005</v>
      </c>
      <c r="S442" s="106">
        <f>I442*0.18</f>
        <v>582.03</v>
      </c>
      <c r="T442" s="106">
        <f>I442*0.14</f>
        <v>452.69000000000005</v>
      </c>
      <c r="U442" s="106">
        <f>I442*0.15</f>
        <v>485.02499999999998</v>
      </c>
      <c r="V442" s="106">
        <f>I442*0.08</f>
        <v>258.68</v>
      </c>
      <c r="W442" s="139"/>
      <c r="X442" s="106">
        <f>I442*0.16</f>
        <v>517.36</v>
      </c>
      <c r="Y442" s="106">
        <f>I442*0.1</f>
        <v>323.35000000000002</v>
      </c>
      <c r="Z442" s="106">
        <f>I442*0.08</f>
        <v>258.68</v>
      </c>
      <c r="AA442" s="106">
        <f>I442*0.11</f>
        <v>355.685</v>
      </c>
      <c r="AB442" s="139"/>
      <c r="AC442" s="7">
        <f>I442*0.22</f>
        <v>711.37</v>
      </c>
      <c r="AD442" s="7">
        <f>I442*0.3</f>
        <v>970.05</v>
      </c>
      <c r="AE442" s="148" t="s">
        <v>93</v>
      </c>
      <c r="AF442" s="7">
        <f>I442*0.245</f>
        <v>792.20749999999998</v>
      </c>
      <c r="AG442" s="7">
        <f>I442*0.2</f>
        <v>646.70000000000005</v>
      </c>
      <c r="AH442" s="7">
        <f>I442*0.23</f>
        <v>743.70500000000004</v>
      </c>
      <c r="AI442" s="139"/>
      <c r="AJ442" s="7">
        <f>I442*0.2</f>
        <v>646.70000000000005</v>
      </c>
      <c r="AK442" s="139">
        <v>2633.3355804819853</v>
      </c>
      <c r="AL442" s="139">
        <v>2788.2376734515133</v>
      </c>
      <c r="AM442" s="139">
        <v>2881.178929233231</v>
      </c>
      <c r="AN442" s="139">
        <f>I442*0.12</f>
        <v>388.02</v>
      </c>
      <c r="AO442" s="139">
        <f>I442*0.6</f>
        <v>1940.1</v>
      </c>
      <c r="AP442" s="139">
        <f>I442*0.9</f>
        <v>2910.15</v>
      </c>
      <c r="AQ442" s="139">
        <f>I442*0.93</f>
        <v>3007.1550000000002</v>
      </c>
      <c r="AR442" s="139">
        <f>I442*0.7</f>
        <v>2263.4499999999998</v>
      </c>
      <c r="AS442" s="139">
        <f>I442*0.35</f>
        <v>1131.7249999999999</v>
      </c>
      <c r="AT442" s="139">
        <v>420.1799668286157</v>
      </c>
      <c r="AU442" s="139">
        <f>I442*0.9</f>
        <v>2910.15</v>
      </c>
      <c r="AV442" s="139">
        <f>I442*0.18</f>
        <v>582.03</v>
      </c>
      <c r="AW442" s="139">
        <f>I442*0.34</f>
        <v>1099.3900000000001</v>
      </c>
      <c r="AX442" s="139">
        <f>I442*0.31</f>
        <v>1002.385</v>
      </c>
      <c r="AY442" s="139">
        <v>2788.2376734515133</v>
      </c>
      <c r="AZ442" s="139">
        <v>2788.2376734515133</v>
      </c>
      <c r="BB442" s="28">
        <v>258.68</v>
      </c>
      <c r="BC442" s="28">
        <v>3007.1550000000002</v>
      </c>
    </row>
    <row r="443" spans="1:55" ht="15" x14ac:dyDescent="0.25">
      <c r="A443" s="4">
        <v>41250085</v>
      </c>
      <c r="B443" s="3" t="s">
        <v>367</v>
      </c>
      <c r="C443" s="3">
        <v>611</v>
      </c>
      <c r="D443" s="109">
        <v>70551</v>
      </c>
      <c r="E443" s="138"/>
      <c r="F443" s="187"/>
      <c r="G443" s="187"/>
      <c r="H443" s="187"/>
      <c r="I443" s="85">
        <v>4356</v>
      </c>
      <c r="J443" s="98">
        <f t="shared" si="6"/>
        <v>315.87600000000003</v>
      </c>
      <c r="K443" s="98">
        <v>287.16000000000003</v>
      </c>
      <c r="L443" s="106">
        <f>I443*0.1</f>
        <v>435.6</v>
      </c>
      <c r="M443" s="106">
        <f>I443*0.2</f>
        <v>871.2</v>
      </c>
      <c r="N443" s="106">
        <f>I443*0.21</f>
        <v>914.76</v>
      </c>
      <c r="O443" s="106">
        <v>914.76</v>
      </c>
      <c r="P443" s="106">
        <f>I443*0.12</f>
        <v>522.72</v>
      </c>
      <c r="Q443" s="106">
        <f>I443*0.17</f>
        <v>740.5200000000001</v>
      </c>
      <c r="R443" s="106">
        <f>I443*0.14</f>
        <v>609.84</v>
      </c>
      <c r="S443" s="106">
        <f>I443*0.18</f>
        <v>784.07999999999993</v>
      </c>
      <c r="T443" s="106">
        <f>I443*0.14</f>
        <v>609.84</v>
      </c>
      <c r="U443" s="106">
        <f>I443*0.15</f>
        <v>653.4</v>
      </c>
      <c r="V443" s="106">
        <f>I443*0.08</f>
        <v>348.48</v>
      </c>
      <c r="X443" s="106">
        <f>I443*0.16</f>
        <v>696.96</v>
      </c>
      <c r="Y443" s="106">
        <f>I443*0.1</f>
        <v>435.6</v>
      </c>
      <c r="Z443" s="106">
        <f>I443*0.08</f>
        <v>348.48</v>
      </c>
      <c r="AA443" s="106">
        <f>I443*0.11</f>
        <v>479.16</v>
      </c>
      <c r="AC443" s="7">
        <f>I443*0.22</f>
        <v>958.32</v>
      </c>
      <c r="AD443" s="7">
        <f>I443*0.3</f>
        <v>1306.8</v>
      </c>
      <c r="AE443" s="148" t="s">
        <v>93</v>
      </c>
      <c r="AF443" s="7">
        <f>I443*0.245</f>
        <v>1067.22</v>
      </c>
      <c r="AG443" s="7">
        <f>I443*0.2</f>
        <v>871.2</v>
      </c>
      <c r="AH443" s="7">
        <f>I443*0.23</f>
        <v>1001.88</v>
      </c>
      <c r="AJ443" s="7">
        <f>I443*0.2</f>
        <v>871.2</v>
      </c>
      <c r="AK443" s="138">
        <v>3371.3638582990488</v>
      </c>
      <c r="AL443" s="138">
        <v>3569.6793793754637</v>
      </c>
      <c r="AM443" s="138">
        <v>3688.6686920213133</v>
      </c>
      <c r="AN443" s="138">
        <f>I443*0.12</f>
        <v>522.72</v>
      </c>
      <c r="AO443" s="138">
        <f>I443*0.6</f>
        <v>2613.6</v>
      </c>
      <c r="AP443" s="138">
        <f>I443*0.9</f>
        <v>3920.4</v>
      </c>
      <c r="AQ443" s="138">
        <f>I443*0.93</f>
        <v>4051.0800000000004</v>
      </c>
      <c r="AR443" s="138">
        <f>I443*0.7</f>
        <v>3049.2</v>
      </c>
      <c r="AS443" s="138">
        <f>I443*0.35</f>
        <v>1524.6</v>
      </c>
      <c r="AT443" s="138">
        <v>256.85166790314963</v>
      </c>
      <c r="AU443" s="138">
        <f>I443*0.9</f>
        <v>3920.4</v>
      </c>
      <c r="AV443" s="138">
        <f>I443*0.18</f>
        <v>784.07999999999993</v>
      </c>
      <c r="AW443" s="138">
        <f>I443*0.34</f>
        <v>1481.0400000000002</v>
      </c>
      <c r="AX443" s="138">
        <f>I443*0.31</f>
        <v>1350.36</v>
      </c>
      <c r="AY443" s="138">
        <v>3569.6793793754637</v>
      </c>
      <c r="AZ443" s="138">
        <v>3569.6793793754637</v>
      </c>
      <c r="BB443" s="28">
        <v>287.16000000000003</v>
      </c>
      <c r="BC443" s="28">
        <v>4051.0800000000004</v>
      </c>
    </row>
    <row r="444" spans="1:55" ht="15" collapsed="1" x14ac:dyDescent="0.25">
      <c r="A444" s="4">
        <v>41250002</v>
      </c>
      <c r="B444" s="3" t="s">
        <v>366</v>
      </c>
      <c r="C444" s="3">
        <v>612</v>
      </c>
      <c r="D444" s="109">
        <v>72141</v>
      </c>
      <c r="E444" s="138"/>
      <c r="F444" s="187"/>
      <c r="G444" s="187"/>
      <c r="H444" s="187"/>
      <c r="I444" s="85">
        <v>4356</v>
      </c>
      <c r="J444" s="98">
        <f t="shared" si="6"/>
        <v>308.66000000000003</v>
      </c>
      <c r="K444" s="98">
        <v>280.60000000000002</v>
      </c>
      <c r="L444" s="106">
        <f>I444*0.1</f>
        <v>435.6</v>
      </c>
      <c r="M444" s="106">
        <f>I444*0.2</f>
        <v>871.2</v>
      </c>
      <c r="N444" s="106">
        <f>I444*0.21</f>
        <v>914.76</v>
      </c>
      <c r="O444" s="106">
        <v>914.76</v>
      </c>
      <c r="P444" s="106">
        <f>I444*0.12</f>
        <v>522.72</v>
      </c>
      <c r="Q444" s="106">
        <f>I444*0.17</f>
        <v>740.5200000000001</v>
      </c>
      <c r="R444" s="106">
        <f>I444*0.14</f>
        <v>609.84</v>
      </c>
      <c r="S444" s="106">
        <f>I444*0.18</f>
        <v>784.07999999999993</v>
      </c>
      <c r="T444" s="106">
        <f>I444*0.14</f>
        <v>609.84</v>
      </c>
      <c r="U444" s="106">
        <f>I444*0.15</f>
        <v>653.4</v>
      </c>
      <c r="V444" s="106">
        <f>I444*0.08</f>
        <v>348.48</v>
      </c>
      <c r="X444" s="106">
        <f>I444*0.16</f>
        <v>696.96</v>
      </c>
      <c r="Y444" s="106">
        <f>I444*0.1</f>
        <v>435.6</v>
      </c>
      <c r="Z444" s="106">
        <f>I444*0.08</f>
        <v>348.48</v>
      </c>
      <c r="AA444" s="106">
        <f>I444*0.11</f>
        <v>479.16</v>
      </c>
      <c r="AC444" s="7">
        <f>I444*0.22</f>
        <v>958.32</v>
      </c>
      <c r="AD444" s="7">
        <f>I444*0.3</f>
        <v>1306.8</v>
      </c>
      <c r="AE444" s="148" t="s">
        <v>93</v>
      </c>
      <c r="AF444" s="7">
        <f>I444*0.245</f>
        <v>1067.22</v>
      </c>
      <c r="AG444" s="7">
        <f>I444*0.2</f>
        <v>871.2</v>
      </c>
      <c r="AH444" s="7">
        <f>I444*0.23</f>
        <v>1001.88</v>
      </c>
      <c r="AJ444" s="7">
        <f>I444*0.2</f>
        <v>871.2</v>
      </c>
      <c r="AK444" s="138">
        <v>3371.3638582990488</v>
      </c>
      <c r="AL444" s="138">
        <v>3569.6793793754637</v>
      </c>
      <c r="AM444" s="138">
        <v>3688.6686920213133</v>
      </c>
      <c r="AN444" s="138">
        <f>I444*0.12</f>
        <v>522.72</v>
      </c>
      <c r="AO444" s="138">
        <f>I444*0.6</f>
        <v>2613.6</v>
      </c>
      <c r="AP444" s="138">
        <f>I444*0.9</f>
        <v>3920.4</v>
      </c>
      <c r="AQ444" s="138">
        <f>I444*0.93</f>
        <v>4051.0800000000004</v>
      </c>
      <c r="AR444" s="138">
        <f>I444*0.7</f>
        <v>3049.2</v>
      </c>
      <c r="AS444" s="138">
        <f>I444*0.35</f>
        <v>1524.6</v>
      </c>
      <c r="AT444" s="138">
        <v>256.85166790314963</v>
      </c>
      <c r="AU444" s="138">
        <f>I444*0.9</f>
        <v>3920.4</v>
      </c>
      <c r="AV444" s="138">
        <f>I444*0.18</f>
        <v>784.07999999999993</v>
      </c>
      <c r="AW444" s="138">
        <f>I444*0.34</f>
        <v>1481.0400000000002</v>
      </c>
      <c r="AX444" s="138">
        <f>I444*0.31</f>
        <v>1350.36</v>
      </c>
      <c r="AY444" s="138">
        <v>3569.6793793754637</v>
      </c>
      <c r="AZ444" s="138">
        <v>3569.6793793754637</v>
      </c>
      <c r="BB444" s="28">
        <v>280.60000000000002</v>
      </c>
      <c r="BC444" s="28">
        <v>4051.0800000000004</v>
      </c>
    </row>
    <row r="445" spans="1:55" hidden="1" outlineLevel="1" x14ac:dyDescent="0.2">
      <c r="A445" s="4"/>
      <c r="B445" s="41" t="s">
        <v>661</v>
      </c>
      <c r="C445" s="32"/>
      <c r="D445" s="111" t="s">
        <v>109</v>
      </c>
      <c r="E445" s="159" t="s">
        <v>5629</v>
      </c>
      <c r="F445" s="188"/>
      <c r="G445" s="188"/>
      <c r="H445" s="188"/>
      <c r="I445" s="87"/>
      <c r="J445" s="98">
        <f t="shared" si="6"/>
        <v>0</v>
      </c>
      <c r="K445" s="7"/>
      <c r="L445" s="106">
        <f>I445*0.1</f>
        <v>0</v>
      </c>
      <c r="M445" s="106">
        <f>I445*0.2</f>
        <v>0</v>
      </c>
      <c r="N445" s="106">
        <f>I445*0.21</f>
        <v>0</v>
      </c>
      <c r="O445" s="106">
        <v>0</v>
      </c>
      <c r="P445" s="106">
        <f>I445*0.12</f>
        <v>0</v>
      </c>
      <c r="Q445" s="106">
        <f>I445*0.17</f>
        <v>0</v>
      </c>
      <c r="R445" s="106">
        <f>I445*0.14</f>
        <v>0</v>
      </c>
      <c r="S445" s="106">
        <f>I445*0.18</f>
        <v>0</v>
      </c>
      <c r="T445" s="106">
        <f>I445*0.14</f>
        <v>0</v>
      </c>
      <c r="U445" s="106">
        <f>I445*0.15</f>
        <v>0</v>
      </c>
      <c r="V445" s="106">
        <f>I445*0.08</f>
        <v>0</v>
      </c>
      <c r="W445" s="141"/>
      <c r="X445" s="106">
        <f>I445*0.16</f>
        <v>0</v>
      </c>
      <c r="Y445" s="106">
        <f>I445*0.1</f>
        <v>0</v>
      </c>
      <c r="Z445" s="106">
        <f>I445*0.08</f>
        <v>0</v>
      </c>
      <c r="AA445" s="106">
        <f>I445*0.11</f>
        <v>0</v>
      </c>
      <c r="AB445" s="141"/>
      <c r="AC445" s="7">
        <f>I445*0.22</f>
        <v>0</v>
      </c>
      <c r="AD445" s="7">
        <f>I445*0.3</f>
        <v>0</v>
      </c>
      <c r="AE445" s="148" t="s">
        <v>93</v>
      </c>
      <c r="AF445" s="7">
        <f>I445*0.245</f>
        <v>0</v>
      </c>
      <c r="AG445" s="7">
        <f>I445*0.2</f>
        <v>0</v>
      </c>
      <c r="AH445" s="7">
        <f>I445*0.23</f>
        <v>0</v>
      </c>
      <c r="AI445" s="141"/>
      <c r="AJ445" s="7">
        <f>I445*0.2</f>
        <v>0</v>
      </c>
      <c r="AK445" s="141"/>
      <c r="AL445" s="141"/>
      <c r="AM445" s="141"/>
      <c r="AN445" s="141">
        <f>I445*0.12</f>
        <v>0</v>
      </c>
      <c r="AO445" s="141">
        <f>I445*0.6</f>
        <v>0</v>
      </c>
      <c r="AP445" s="141">
        <f>I445*0.9</f>
        <v>0</v>
      </c>
      <c r="AQ445" s="141">
        <f>I445*0.93</f>
        <v>0</v>
      </c>
      <c r="AR445" s="141">
        <f>I445*0.7</f>
        <v>0</v>
      </c>
      <c r="AS445" s="141">
        <f>I445*0.35</f>
        <v>0</v>
      </c>
      <c r="AT445" s="141"/>
      <c r="AU445" s="141">
        <f>I445*0.9</f>
        <v>0</v>
      </c>
      <c r="AV445" s="141">
        <f>I445*0.18</f>
        <v>0</v>
      </c>
      <c r="AW445" s="141">
        <f>I445*0.34</f>
        <v>0</v>
      </c>
      <c r="AX445" s="141">
        <f>I445*0.31</f>
        <v>0</v>
      </c>
      <c r="AY445" s="141"/>
      <c r="AZ445" s="141"/>
      <c r="BB445" s="28">
        <v>0</v>
      </c>
      <c r="BC445" s="28">
        <v>0</v>
      </c>
    </row>
    <row r="446" spans="1:55" hidden="1" outlineLevel="1" x14ac:dyDescent="0.2">
      <c r="A446" s="4"/>
      <c r="B446" s="37" t="s">
        <v>110</v>
      </c>
      <c r="C446" s="9"/>
      <c r="D446" s="114" t="s">
        <v>34</v>
      </c>
      <c r="E446" s="162">
        <v>10</v>
      </c>
      <c r="F446" s="191"/>
      <c r="G446" s="191"/>
      <c r="H446" s="191"/>
      <c r="I446" s="80">
        <v>120</v>
      </c>
      <c r="J446" s="98">
        <f t="shared" si="6"/>
        <v>2.101</v>
      </c>
      <c r="K446" s="102">
        <v>1.91</v>
      </c>
      <c r="L446" s="106">
        <f>I446*0.1</f>
        <v>12</v>
      </c>
      <c r="M446" s="106">
        <f>I446*0.2</f>
        <v>24</v>
      </c>
      <c r="N446" s="106">
        <f>I446*0.21</f>
        <v>25.2</v>
      </c>
      <c r="O446" s="106">
        <v>25.2</v>
      </c>
      <c r="P446" s="106">
        <f>I446*0.12</f>
        <v>14.399999999999999</v>
      </c>
      <c r="Q446" s="106">
        <f>I446*0.17</f>
        <v>20.400000000000002</v>
      </c>
      <c r="R446" s="106">
        <f>I446*0.14</f>
        <v>16.8</v>
      </c>
      <c r="S446" s="106">
        <f>I446*0.18</f>
        <v>21.599999999999998</v>
      </c>
      <c r="T446" s="106">
        <f>I446*0.14</f>
        <v>16.8</v>
      </c>
      <c r="U446" s="106">
        <f>I446*0.15</f>
        <v>18</v>
      </c>
      <c r="V446" s="106">
        <f>I446*0.08</f>
        <v>9.6</v>
      </c>
      <c r="W446" s="140"/>
      <c r="X446" s="106">
        <f>I446*0.16</f>
        <v>19.2</v>
      </c>
      <c r="Y446" s="106">
        <f>I446*0.1</f>
        <v>12</v>
      </c>
      <c r="Z446" s="106">
        <f>I446*0.08</f>
        <v>9.6</v>
      </c>
      <c r="AA446" s="106">
        <f>I446*0.11</f>
        <v>13.2</v>
      </c>
      <c r="AB446" s="140"/>
      <c r="AC446" s="7">
        <f>I446*0.22</f>
        <v>26.4</v>
      </c>
      <c r="AD446" s="7">
        <f>I446*0.3</f>
        <v>36</v>
      </c>
      <c r="AE446" s="148" t="s">
        <v>93</v>
      </c>
      <c r="AF446" s="7">
        <f>I446*0.245</f>
        <v>29.4</v>
      </c>
      <c r="AG446" s="7">
        <f>I446*0.2</f>
        <v>24</v>
      </c>
      <c r="AH446" s="7">
        <f>I446*0.23</f>
        <v>27.6</v>
      </c>
      <c r="AI446" s="140"/>
      <c r="AJ446" s="7">
        <f>I446*0.2</f>
        <v>24</v>
      </c>
      <c r="AK446" s="140">
        <v>64.121359223300971</v>
      </c>
      <c r="AL446" s="140">
        <v>67.893203883495161</v>
      </c>
      <c r="AM446" s="140">
        <v>70.156310679611664</v>
      </c>
      <c r="AN446" s="140">
        <f>I446*0.12</f>
        <v>14.399999999999999</v>
      </c>
      <c r="AO446" s="140">
        <f>I446*0.6</f>
        <v>72</v>
      </c>
      <c r="AP446" s="140">
        <f>I446*0.9</f>
        <v>108</v>
      </c>
      <c r="AQ446" s="140">
        <f>I446*0.93</f>
        <v>111.60000000000001</v>
      </c>
      <c r="AR446" s="140">
        <f>I446*0.7</f>
        <v>84</v>
      </c>
      <c r="AS446" s="140">
        <f>I446*0.35</f>
        <v>42</v>
      </c>
      <c r="AT446" s="140">
        <v>0</v>
      </c>
      <c r="AU446" s="140">
        <f>I446*0.9</f>
        <v>108</v>
      </c>
      <c r="AV446" s="140">
        <f>I446*0.18</f>
        <v>21.599999999999998</v>
      </c>
      <c r="AW446" s="140">
        <f>I446*0.34</f>
        <v>40.800000000000004</v>
      </c>
      <c r="AX446" s="140">
        <f>I446*0.31</f>
        <v>37.200000000000003</v>
      </c>
      <c r="AY446" s="140">
        <v>67.893203883495161</v>
      </c>
      <c r="AZ446" s="140">
        <v>67.893203883495161</v>
      </c>
      <c r="BB446" s="28">
        <v>1.91</v>
      </c>
      <c r="BC446" s="28">
        <v>111.60000000000001</v>
      </c>
    </row>
    <row r="447" spans="1:55" hidden="1" outlineLevel="1" x14ac:dyDescent="0.2">
      <c r="A447" s="4"/>
      <c r="B447" s="37" t="s">
        <v>365</v>
      </c>
      <c r="C447" s="9"/>
      <c r="D447" s="114">
        <v>72158</v>
      </c>
      <c r="E447" s="162">
        <v>1</v>
      </c>
      <c r="F447" s="191"/>
      <c r="G447" s="191"/>
      <c r="H447" s="191"/>
      <c r="I447" s="80">
        <v>4964</v>
      </c>
      <c r="J447" s="98">
        <f t="shared" si="6"/>
        <v>517.35200000000009</v>
      </c>
      <c r="K447" s="102">
        <v>470.32</v>
      </c>
      <c r="L447" s="106">
        <f>I447*0.1</f>
        <v>496.40000000000003</v>
      </c>
      <c r="M447" s="106">
        <f>I447*0.2</f>
        <v>992.80000000000007</v>
      </c>
      <c r="N447" s="106">
        <f>I447*0.21</f>
        <v>1042.44</v>
      </c>
      <c r="O447" s="106">
        <v>1042.44</v>
      </c>
      <c r="P447" s="106">
        <f>I447*0.12</f>
        <v>595.67999999999995</v>
      </c>
      <c r="Q447" s="106">
        <f>I447*0.17</f>
        <v>843.88000000000011</v>
      </c>
      <c r="R447" s="106">
        <f>I447*0.14</f>
        <v>694.96</v>
      </c>
      <c r="S447" s="106">
        <f>I447*0.18</f>
        <v>893.52</v>
      </c>
      <c r="T447" s="106">
        <f>I447*0.14</f>
        <v>694.96</v>
      </c>
      <c r="U447" s="106">
        <f>I447*0.15</f>
        <v>744.6</v>
      </c>
      <c r="V447" s="106">
        <f>I447*0.08</f>
        <v>397.12</v>
      </c>
      <c r="W447" s="140"/>
      <c r="X447" s="106">
        <f>I447*0.16</f>
        <v>794.24</v>
      </c>
      <c r="Y447" s="106">
        <f>I447*0.1</f>
        <v>496.40000000000003</v>
      </c>
      <c r="Z447" s="106">
        <f>I447*0.08</f>
        <v>397.12</v>
      </c>
      <c r="AA447" s="106">
        <f>I447*0.11</f>
        <v>546.04</v>
      </c>
      <c r="AB447" s="140"/>
      <c r="AC447" s="7">
        <f>I447*0.22</f>
        <v>1092.08</v>
      </c>
      <c r="AD447" s="7">
        <f>I447*0.3</f>
        <v>1489.2</v>
      </c>
      <c r="AE447" s="148" t="s">
        <v>93</v>
      </c>
      <c r="AF447" s="7">
        <f>I447*0.245</f>
        <v>1216.18</v>
      </c>
      <c r="AG447" s="7">
        <f>I447*0.2</f>
        <v>992.80000000000007</v>
      </c>
      <c r="AH447" s="7">
        <f>I447*0.23</f>
        <v>1141.72</v>
      </c>
      <c r="AI447" s="140"/>
      <c r="AJ447" s="7">
        <f>I447*0.2</f>
        <v>992.80000000000007</v>
      </c>
      <c r="AK447" s="140">
        <v>3851.7918293978746</v>
      </c>
      <c r="AL447" s="140">
        <v>4078.367819362456</v>
      </c>
      <c r="AM447" s="140">
        <v>4214.3134133412041</v>
      </c>
      <c r="AN447" s="140">
        <f>I447*0.12</f>
        <v>595.67999999999995</v>
      </c>
      <c r="AO447" s="140">
        <f>I447*0.6</f>
        <v>2978.4</v>
      </c>
      <c r="AP447" s="140">
        <f>I447*0.9</f>
        <v>4467.6000000000004</v>
      </c>
      <c r="AQ447" s="140">
        <f>I447*0.93</f>
        <v>4616.5200000000004</v>
      </c>
      <c r="AR447" s="140">
        <f>I447*0.7</f>
        <v>3474.7999999999997</v>
      </c>
      <c r="AS447" s="140">
        <f>I447*0.35</f>
        <v>1737.3999999999999</v>
      </c>
      <c r="AT447" s="140">
        <v>420.84648760330577</v>
      </c>
      <c r="AU447" s="140">
        <f>I447*0.9</f>
        <v>4467.6000000000004</v>
      </c>
      <c r="AV447" s="140">
        <f>I447*0.18</f>
        <v>893.52</v>
      </c>
      <c r="AW447" s="140">
        <f>I447*0.34</f>
        <v>1687.7600000000002</v>
      </c>
      <c r="AX447" s="140">
        <f>I447*0.31</f>
        <v>1538.84</v>
      </c>
      <c r="AY447" s="140">
        <v>4078.367819362456</v>
      </c>
      <c r="AZ447" s="140">
        <v>4078.367819362456</v>
      </c>
      <c r="BB447" s="28">
        <v>397.12</v>
      </c>
      <c r="BC447" s="28">
        <v>4616.5200000000004</v>
      </c>
    </row>
    <row r="448" spans="1:55" ht="15.75" collapsed="1" thickBot="1" x14ac:dyDescent="0.3">
      <c r="A448" s="17">
        <v>41250226</v>
      </c>
      <c r="B448" s="38" t="s">
        <v>364</v>
      </c>
      <c r="C448" s="39">
        <v>612</v>
      </c>
      <c r="D448" s="113">
        <v>72158</v>
      </c>
      <c r="E448" s="161" t="s">
        <v>5630</v>
      </c>
      <c r="F448" s="190"/>
      <c r="G448" s="190"/>
      <c r="H448" s="190"/>
      <c r="I448" s="89">
        <v>5084</v>
      </c>
      <c r="J448" s="98">
        <f t="shared" si="6"/>
        <v>517.35200000000009</v>
      </c>
      <c r="K448" s="100">
        <v>470.32</v>
      </c>
      <c r="L448" s="106">
        <f>I448*0.1</f>
        <v>508.40000000000003</v>
      </c>
      <c r="M448" s="106">
        <f>I448*0.2</f>
        <v>1016.8000000000001</v>
      </c>
      <c r="N448" s="106">
        <f>I448*0.21</f>
        <v>1067.6399999999999</v>
      </c>
      <c r="O448" s="106">
        <v>1067.6399999999999</v>
      </c>
      <c r="P448" s="106">
        <f>I448*0.12</f>
        <v>610.07999999999993</v>
      </c>
      <c r="Q448" s="106">
        <f>I448*0.17</f>
        <v>864.28000000000009</v>
      </c>
      <c r="R448" s="106">
        <f>I448*0.14</f>
        <v>711.7600000000001</v>
      </c>
      <c r="S448" s="106">
        <f>I448*0.18</f>
        <v>915.12</v>
      </c>
      <c r="T448" s="106">
        <f>I448*0.14</f>
        <v>711.7600000000001</v>
      </c>
      <c r="U448" s="106">
        <f>I448*0.15</f>
        <v>762.6</v>
      </c>
      <c r="V448" s="106">
        <f>I448*0.08</f>
        <v>406.72</v>
      </c>
      <c r="W448" s="139"/>
      <c r="X448" s="106">
        <f>I448*0.16</f>
        <v>813.44</v>
      </c>
      <c r="Y448" s="106">
        <f>I448*0.1</f>
        <v>508.40000000000003</v>
      </c>
      <c r="Z448" s="106">
        <f>I448*0.08</f>
        <v>406.72</v>
      </c>
      <c r="AA448" s="106">
        <f>I448*0.11</f>
        <v>559.24</v>
      </c>
      <c r="AB448" s="139"/>
      <c r="AC448" s="7">
        <f>I448*0.22</f>
        <v>1118.48</v>
      </c>
      <c r="AD448" s="7">
        <f>I448*0.3</f>
        <v>1525.2</v>
      </c>
      <c r="AE448" s="148" t="s">
        <v>93</v>
      </c>
      <c r="AF448" s="7">
        <f>I448*0.245</f>
        <v>1245.58</v>
      </c>
      <c r="AG448" s="7">
        <f>I448*0.2</f>
        <v>1016.8000000000001</v>
      </c>
      <c r="AH448" s="7">
        <f>I448*0.23</f>
        <v>1169.3200000000002</v>
      </c>
      <c r="AI448" s="139"/>
      <c r="AJ448" s="7">
        <f>I448*0.2</f>
        <v>1016.8000000000001</v>
      </c>
      <c r="AK448" s="139">
        <v>3915.9104933771678</v>
      </c>
      <c r="AL448" s="139">
        <v>4146.2581694581777</v>
      </c>
      <c r="AM448" s="139">
        <v>4284.4667751067836</v>
      </c>
      <c r="AN448" s="139">
        <f>I448*0.12</f>
        <v>610.07999999999993</v>
      </c>
      <c r="AO448" s="139">
        <f>I448*0.6</f>
        <v>3050.4</v>
      </c>
      <c r="AP448" s="139">
        <f>I448*0.9</f>
        <v>4575.6000000000004</v>
      </c>
      <c r="AQ448" s="139">
        <f>I448*0.93</f>
        <v>4728.12</v>
      </c>
      <c r="AR448" s="139">
        <f>I448*0.7</f>
        <v>3558.7999999999997</v>
      </c>
      <c r="AS448" s="139">
        <f>I448*0.35</f>
        <v>1779.3999999999999</v>
      </c>
      <c r="AT448" s="139">
        <v>420.39832578902065</v>
      </c>
      <c r="AU448" s="139">
        <f>I448*0.9</f>
        <v>4575.6000000000004</v>
      </c>
      <c r="AV448" s="139">
        <f>I448*0.18</f>
        <v>915.12</v>
      </c>
      <c r="AW448" s="139">
        <f>I448*0.34</f>
        <v>1728.5600000000002</v>
      </c>
      <c r="AX448" s="139">
        <f>I448*0.31</f>
        <v>1576.04</v>
      </c>
      <c r="AY448" s="139">
        <v>4146.2581694581777</v>
      </c>
      <c r="AZ448" s="139">
        <v>4146.2581694581777</v>
      </c>
      <c r="BB448" s="28">
        <v>406.72</v>
      </c>
      <c r="BC448" s="28">
        <v>4728.12</v>
      </c>
    </row>
    <row r="449" spans="1:55" ht="15" collapsed="1" x14ac:dyDescent="0.25">
      <c r="A449" s="4">
        <v>41250028</v>
      </c>
      <c r="B449" s="3" t="s">
        <v>363</v>
      </c>
      <c r="C449" s="3">
        <v>612</v>
      </c>
      <c r="D449" s="109">
        <v>72146</v>
      </c>
      <c r="E449" s="138"/>
      <c r="F449" s="187"/>
      <c r="G449" s="187"/>
      <c r="H449" s="187"/>
      <c r="I449" s="85">
        <v>4345</v>
      </c>
      <c r="J449" s="98">
        <f t="shared" si="6"/>
        <v>308.14300000000003</v>
      </c>
      <c r="K449" s="98">
        <v>280.13</v>
      </c>
      <c r="L449" s="106">
        <f>I449*0.1</f>
        <v>434.5</v>
      </c>
      <c r="M449" s="106">
        <f>I449*0.2</f>
        <v>869</v>
      </c>
      <c r="N449" s="106">
        <f>I449*0.21</f>
        <v>912.44999999999993</v>
      </c>
      <c r="O449" s="106">
        <v>912.44999999999993</v>
      </c>
      <c r="P449" s="106">
        <f>I449*0.12</f>
        <v>521.4</v>
      </c>
      <c r="Q449" s="106">
        <f>I449*0.17</f>
        <v>738.65000000000009</v>
      </c>
      <c r="R449" s="106">
        <f>I449*0.14</f>
        <v>608.30000000000007</v>
      </c>
      <c r="S449" s="106">
        <f>I449*0.18</f>
        <v>782.1</v>
      </c>
      <c r="T449" s="106">
        <f>I449*0.14</f>
        <v>608.30000000000007</v>
      </c>
      <c r="U449" s="106">
        <f>I449*0.15</f>
        <v>651.75</v>
      </c>
      <c r="V449" s="106">
        <f>I449*0.08</f>
        <v>347.6</v>
      </c>
      <c r="X449" s="106">
        <f>I449*0.16</f>
        <v>695.2</v>
      </c>
      <c r="Y449" s="106">
        <f>I449*0.1</f>
        <v>434.5</v>
      </c>
      <c r="Z449" s="106">
        <f>I449*0.08</f>
        <v>347.6</v>
      </c>
      <c r="AA449" s="106">
        <f>I449*0.11</f>
        <v>477.95</v>
      </c>
      <c r="AC449" s="7">
        <f>I449*0.22</f>
        <v>955.9</v>
      </c>
      <c r="AD449" s="7">
        <f>I449*0.3</f>
        <v>1303.5</v>
      </c>
      <c r="AE449" s="148" t="s">
        <v>93</v>
      </c>
      <c r="AF449" s="7">
        <f>I449*0.245</f>
        <v>1064.5250000000001</v>
      </c>
      <c r="AG449" s="7">
        <f>I449*0.2</f>
        <v>869</v>
      </c>
      <c r="AH449" s="7">
        <f>I449*0.23</f>
        <v>999.35</v>
      </c>
      <c r="AJ449" s="7">
        <f>I449*0.2</f>
        <v>869</v>
      </c>
      <c r="AK449" s="138">
        <v>3371.3638582990488</v>
      </c>
      <c r="AL449" s="138">
        <v>3569.6793793754637</v>
      </c>
      <c r="AM449" s="138">
        <v>3688.6686920213133</v>
      </c>
      <c r="AN449" s="138">
        <f>I449*0.12</f>
        <v>521.4</v>
      </c>
      <c r="AO449" s="138">
        <f>I449*0.6</f>
        <v>2607</v>
      </c>
      <c r="AP449" s="138">
        <f>I449*0.9</f>
        <v>3910.5</v>
      </c>
      <c r="AQ449" s="138">
        <f>I449*0.93</f>
        <v>4040.8500000000004</v>
      </c>
      <c r="AR449" s="138">
        <f>I449*0.7</f>
        <v>3041.5</v>
      </c>
      <c r="AS449" s="138">
        <f>I449*0.35</f>
        <v>1520.75</v>
      </c>
      <c r="AT449" s="138">
        <v>256.85166790314963</v>
      </c>
      <c r="AU449" s="138">
        <f>I449*0.9</f>
        <v>3910.5</v>
      </c>
      <c r="AV449" s="138">
        <f>I449*0.18</f>
        <v>782.1</v>
      </c>
      <c r="AW449" s="138">
        <f>I449*0.34</f>
        <v>1477.3000000000002</v>
      </c>
      <c r="AX449" s="138">
        <f>I449*0.31</f>
        <v>1346.95</v>
      </c>
      <c r="AY449" s="138">
        <v>3569.6793793754637</v>
      </c>
      <c r="AZ449" s="138">
        <v>3569.6793793754637</v>
      </c>
      <c r="BB449" s="28">
        <v>280.13</v>
      </c>
      <c r="BC449" s="28">
        <v>4040.8500000000004</v>
      </c>
    </row>
    <row r="450" spans="1:55" hidden="1" outlineLevel="1" x14ac:dyDescent="0.2">
      <c r="A450" s="4"/>
      <c r="B450" s="41" t="s">
        <v>661</v>
      </c>
      <c r="C450" s="32"/>
      <c r="D450" s="111" t="s">
        <v>109</v>
      </c>
      <c r="E450" s="159" t="s">
        <v>5629</v>
      </c>
      <c r="F450" s="188"/>
      <c r="G450" s="188"/>
      <c r="H450" s="188"/>
      <c r="I450" s="87"/>
      <c r="J450" s="98">
        <f t="shared" si="6"/>
        <v>0</v>
      </c>
      <c r="K450" s="7"/>
      <c r="L450" s="106">
        <f>I450*0.1</f>
        <v>0</v>
      </c>
      <c r="M450" s="106">
        <f>I450*0.2</f>
        <v>0</v>
      </c>
      <c r="N450" s="106">
        <f>I450*0.21</f>
        <v>0</v>
      </c>
      <c r="O450" s="106">
        <v>0</v>
      </c>
      <c r="P450" s="106">
        <f>I450*0.12</f>
        <v>0</v>
      </c>
      <c r="Q450" s="106">
        <f>I450*0.17</f>
        <v>0</v>
      </c>
      <c r="R450" s="106">
        <f>I450*0.14</f>
        <v>0</v>
      </c>
      <c r="S450" s="106">
        <f>I450*0.18</f>
        <v>0</v>
      </c>
      <c r="T450" s="106">
        <f>I450*0.14</f>
        <v>0</v>
      </c>
      <c r="U450" s="106">
        <f>I450*0.15</f>
        <v>0</v>
      </c>
      <c r="V450" s="106">
        <f>I450*0.08</f>
        <v>0</v>
      </c>
      <c r="W450" s="141"/>
      <c r="X450" s="106">
        <f>I450*0.16</f>
        <v>0</v>
      </c>
      <c r="Y450" s="106">
        <f>I450*0.1</f>
        <v>0</v>
      </c>
      <c r="Z450" s="106">
        <f>I450*0.08</f>
        <v>0</v>
      </c>
      <c r="AA450" s="106">
        <f>I450*0.11</f>
        <v>0</v>
      </c>
      <c r="AB450" s="141"/>
      <c r="AC450" s="7">
        <f>I450*0.22</f>
        <v>0</v>
      </c>
      <c r="AD450" s="7">
        <f>I450*0.3</f>
        <v>0</v>
      </c>
      <c r="AE450" s="148" t="s">
        <v>93</v>
      </c>
      <c r="AF450" s="7">
        <f>I450*0.245</f>
        <v>0</v>
      </c>
      <c r="AG450" s="7">
        <f>I450*0.2</f>
        <v>0</v>
      </c>
      <c r="AH450" s="7">
        <f>I450*0.23</f>
        <v>0</v>
      </c>
      <c r="AI450" s="141"/>
      <c r="AJ450" s="7">
        <f>I450*0.2</f>
        <v>0</v>
      </c>
      <c r="AK450" s="141"/>
      <c r="AL450" s="141"/>
      <c r="AM450" s="141"/>
      <c r="AN450" s="141">
        <f>I450*0.12</f>
        <v>0</v>
      </c>
      <c r="AO450" s="141">
        <f>I450*0.6</f>
        <v>0</v>
      </c>
      <c r="AP450" s="141">
        <f>I450*0.9</f>
        <v>0</v>
      </c>
      <c r="AQ450" s="141">
        <f>I450*0.93</f>
        <v>0</v>
      </c>
      <c r="AR450" s="141">
        <f>I450*0.7</f>
        <v>0</v>
      </c>
      <c r="AS450" s="141">
        <f>I450*0.35</f>
        <v>0</v>
      </c>
      <c r="AT450" s="141"/>
      <c r="AU450" s="141">
        <f>I450*0.9</f>
        <v>0</v>
      </c>
      <c r="AV450" s="141">
        <f>I450*0.18</f>
        <v>0</v>
      </c>
      <c r="AW450" s="141">
        <f>I450*0.34</f>
        <v>0</v>
      </c>
      <c r="AX450" s="141">
        <f>I450*0.31</f>
        <v>0</v>
      </c>
      <c r="AY450" s="141"/>
      <c r="AZ450" s="141"/>
      <c r="BB450" s="28">
        <v>0</v>
      </c>
      <c r="BC450" s="28">
        <v>0</v>
      </c>
    </row>
    <row r="451" spans="1:55" hidden="1" outlineLevel="1" x14ac:dyDescent="0.2">
      <c r="A451" s="4"/>
      <c r="B451" s="37" t="s">
        <v>110</v>
      </c>
      <c r="C451" s="9"/>
      <c r="D451" s="114" t="s">
        <v>34</v>
      </c>
      <c r="E451" s="162">
        <v>10</v>
      </c>
      <c r="F451" s="191"/>
      <c r="G451" s="191"/>
      <c r="H451" s="191"/>
      <c r="I451" s="80">
        <v>120</v>
      </c>
      <c r="J451" s="98">
        <f t="shared" si="6"/>
        <v>2.101</v>
      </c>
      <c r="K451" s="102">
        <v>1.91</v>
      </c>
      <c r="L451" s="106">
        <f>I451*0.1</f>
        <v>12</v>
      </c>
      <c r="M451" s="106">
        <f>I451*0.2</f>
        <v>24</v>
      </c>
      <c r="N451" s="106">
        <f>I451*0.21</f>
        <v>25.2</v>
      </c>
      <c r="O451" s="106">
        <v>25.2</v>
      </c>
      <c r="P451" s="106">
        <f>I451*0.12</f>
        <v>14.399999999999999</v>
      </c>
      <c r="Q451" s="106">
        <f>I451*0.17</f>
        <v>20.400000000000002</v>
      </c>
      <c r="R451" s="106">
        <f>I451*0.14</f>
        <v>16.8</v>
      </c>
      <c r="S451" s="106">
        <f>I451*0.18</f>
        <v>21.599999999999998</v>
      </c>
      <c r="T451" s="106">
        <f>I451*0.14</f>
        <v>16.8</v>
      </c>
      <c r="U451" s="106">
        <f>I451*0.15</f>
        <v>18</v>
      </c>
      <c r="V451" s="106">
        <f>I451*0.08</f>
        <v>9.6</v>
      </c>
      <c r="W451" s="140"/>
      <c r="X451" s="106">
        <f>I451*0.16</f>
        <v>19.2</v>
      </c>
      <c r="Y451" s="106">
        <f>I451*0.1</f>
        <v>12</v>
      </c>
      <c r="Z451" s="106">
        <f>I451*0.08</f>
        <v>9.6</v>
      </c>
      <c r="AA451" s="106">
        <f>I451*0.11</f>
        <v>13.2</v>
      </c>
      <c r="AB451" s="140"/>
      <c r="AC451" s="7">
        <f>I451*0.22</f>
        <v>26.4</v>
      </c>
      <c r="AD451" s="7">
        <f>I451*0.3</f>
        <v>36</v>
      </c>
      <c r="AE451" s="148" t="s">
        <v>93</v>
      </c>
      <c r="AF451" s="7">
        <f>I451*0.245</f>
        <v>29.4</v>
      </c>
      <c r="AG451" s="7">
        <f>I451*0.2</f>
        <v>24</v>
      </c>
      <c r="AH451" s="7">
        <f>I451*0.23</f>
        <v>27.6</v>
      </c>
      <c r="AI451" s="140"/>
      <c r="AJ451" s="7">
        <f>I451*0.2</f>
        <v>24</v>
      </c>
      <c r="AK451" s="140">
        <v>64.121359223300971</v>
      </c>
      <c r="AL451" s="140">
        <v>67.893203883495161</v>
      </c>
      <c r="AM451" s="140">
        <v>70.156310679611664</v>
      </c>
      <c r="AN451" s="140">
        <f>I451*0.12</f>
        <v>14.399999999999999</v>
      </c>
      <c r="AO451" s="140">
        <f>I451*0.6</f>
        <v>72</v>
      </c>
      <c r="AP451" s="140">
        <f>I451*0.9</f>
        <v>108</v>
      </c>
      <c r="AQ451" s="140">
        <f>I451*0.93</f>
        <v>111.60000000000001</v>
      </c>
      <c r="AR451" s="140">
        <f>I451*0.7</f>
        <v>84</v>
      </c>
      <c r="AS451" s="140">
        <f>I451*0.35</f>
        <v>42</v>
      </c>
      <c r="AT451" s="140">
        <v>0</v>
      </c>
      <c r="AU451" s="140">
        <f>I451*0.9</f>
        <v>108</v>
      </c>
      <c r="AV451" s="140">
        <f>I451*0.18</f>
        <v>21.599999999999998</v>
      </c>
      <c r="AW451" s="140">
        <f>I451*0.34</f>
        <v>40.800000000000004</v>
      </c>
      <c r="AX451" s="140">
        <f>I451*0.31</f>
        <v>37.200000000000003</v>
      </c>
      <c r="AY451" s="140">
        <v>67.893203883495161</v>
      </c>
      <c r="AZ451" s="140">
        <v>67.893203883495161</v>
      </c>
      <c r="BB451" s="28">
        <v>1.91</v>
      </c>
      <c r="BC451" s="28">
        <v>111.60000000000001</v>
      </c>
    </row>
    <row r="452" spans="1:55" hidden="1" outlineLevel="1" x14ac:dyDescent="0.2">
      <c r="A452" s="4"/>
      <c r="B452" s="37" t="s">
        <v>516</v>
      </c>
      <c r="C452" s="9"/>
      <c r="D452" s="114">
        <v>72156</v>
      </c>
      <c r="E452" s="162">
        <v>1</v>
      </c>
      <c r="F452" s="191"/>
      <c r="G452" s="191"/>
      <c r="H452" s="191"/>
      <c r="I452" s="80">
        <v>4977</v>
      </c>
      <c r="J452" s="98">
        <f t="shared" si="6"/>
        <v>518.90300000000002</v>
      </c>
      <c r="K452" s="102">
        <v>471.73</v>
      </c>
      <c r="L452" s="106">
        <f>I452*0.1</f>
        <v>497.70000000000005</v>
      </c>
      <c r="M452" s="106">
        <f>I452*0.2</f>
        <v>995.40000000000009</v>
      </c>
      <c r="N452" s="106">
        <f>I452*0.21</f>
        <v>1045.17</v>
      </c>
      <c r="O452" s="106">
        <v>1045.17</v>
      </c>
      <c r="P452" s="106">
        <f>I452*0.12</f>
        <v>597.24</v>
      </c>
      <c r="Q452" s="106">
        <f>I452*0.17</f>
        <v>846.09</v>
      </c>
      <c r="R452" s="106">
        <f>I452*0.14</f>
        <v>696.78000000000009</v>
      </c>
      <c r="S452" s="106">
        <f>I452*0.18</f>
        <v>895.86</v>
      </c>
      <c r="T452" s="106">
        <f>I452*0.14</f>
        <v>696.78000000000009</v>
      </c>
      <c r="U452" s="106">
        <f>I452*0.15</f>
        <v>746.55</v>
      </c>
      <c r="V452" s="106">
        <f>I452*0.08</f>
        <v>398.16</v>
      </c>
      <c r="W452" s="140"/>
      <c r="X452" s="106">
        <f>I452*0.16</f>
        <v>796.32</v>
      </c>
      <c r="Y452" s="106">
        <f>I452*0.1</f>
        <v>497.70000000000005</v>
      </c>
      <c r="Z452" s="106">
        <f>I452*0.08</f>
        <v>398.16</v>
      </c>
      <c r="AA452" s="106">
        <f>I452*0.11</f>
        <v>547.47</v>
      </c>
      <c r="AB452" s="140"/>
      <c r="AC452" s="7">
        <f>I452*0.22</f>
        <v>1094.94</v>
      </c>
      <c r="AD452" s="7">
        <f>I452*0.3</f>
        <v>1493.1</v>
      </c>
      <c r="AE452" s="148" t="s">
        <v>93</v>
      </c>
      <c r="AF452" s="7">
        <f>I452*0.245</f>
        <v>1219.365</v>
      </c>
      <c r="AG452" s="7">
        <f>I452*0.2</f>
        <v>995.40000000000009</v>
      </c>
      <c r="AH452" s="7">
        <f>I452*0.23</f>
        <v>1144.71</v>
      </c>
      <c r="AI452" s="140"/>
      <c r="AJ452" s="7">
        <f>I452*0.2</f>
        <v>995.40000000000009</v>
      </c>
      <c r="AK452" s="140">
        <v>3851.7918293978746</v>
      </c>
      <c r="AL452" s="140">
        <v>4078.367819362456</v>
      </c>
      <c r="AM452" s="140">
        <v>4214.3134133412041</v>
      </c>
      <c r="AN452" s="140">
        <f>I452*0.12</f>
        <v>597.24</v>
      </c>
      <c r="AO452" s="140">
        <f>I452*0.6</f>
        <v>2986.2</v>
      </c>
      <c r="AP452" s="140">
        <f>I452*0.9</f>
        <v>4479.3</v>
      </c>
      <c r="AQ452" s="140">
        <f>I452*0.93</f>
        <v>4628.6100000000006</v>
      </c>
      <c r="AR452" s="140">
        <f>I452*0.7</f>
        <v>3483.8999999999996</v>
      </c>
      <c r="AS452" s="140">
        <f>I452*0.35</f>
        <v>1741.9499999999998</v>
      </c>
      <c r="AT452" s="140">
        <v>420.84648760330577</v>
      </c>
      <c r="AU452" s="140">
        <f>I452*0.9</f>
        <v>4479.3</v>
      </c>
      <c r="AV452" s="140">
        <f>I452*0.18</f>
        <v>895.86</v>
      </c>
      <c r="AW452" s="140">
        <f>I452*0.34</f>
        <v>1692.18</v>
      </c>
      <c r="AX452" s="140">
        <f>I452*0.31</f>
        <v>1542.87</v>
      </c>
      <c r="AY452" s="140">
        <v>4078.367819362456</v>
      </c>
      <c r="AZ452" s="140">
        <v>4078.367819362456</v>
      </c>
      <c r="BB452" s="28">
        <v>398.16</v>
      </c>
      <c r="BC452" s="28">
        <v>4628.6100000000006</v>
      </c>
    </row>
    <row r="453" spans="1:55" ht="15.75" collapsed="1" thickBot="1" x14ac:dyDescent="0.3">
      <c r="A453" s="10">
        <v>41250200</v>
      </c>
      <c r="B453" s="45" t="s">
        <v>515</v>
      </c>
      <c r="C453" s="39">
        <v>612</v>
      </c>
      <c r="D453" s="113">
        <v>72156</v>
      </c>
      <c r="E453" s="161" t="s">
        <v>5630</v>
      </c>
      <c r="F453" s="190"/>
      <c r="G453" s="190"/>
      <c r="H453" s="190"/>
      <c r="I453" s="89">
        <v>5097</v>
      </c>
      <c r="J453" s="98">
        <f t="shared" si="6"/>
        <v>518.90300000000002</v>
      </c>
      <c r="K453" s="100">
        <v>471.73</v>
      </c>
      <c r="L453" s="106">
        <f>I453*0.1</f>
        <v>509.70000000000005</v>
      </c>
      <c r="M453" s="106">
        <f>I453*0.2</f>
        <v>1019.4000000000001</v>
      </c>
      <c r="N453" s="106">
        <f>I453*0.21</f>
        <v>1070.3699999999999</v>
      </c>
      <c r="O453" s="106">
        <v>1070.3699999999999</v>
      </c>
      <c r="P453" s="106">
        <f>I453*0.12</f>
        <v>611.64</v>
      </c>
      <c r="Q453" s="106">
        <f>I453*0.17</f>
        <v>866.49</v>
      </c>
      <c r="R453" s="106">
        <f>I453*0.14</f>
        <v>713.58</v>
      </c>
      <c r="S453" s="106">
        <f>I453*0.18</f>
        <v>917.45999999999992</v>
      </c>
      <c r="T453" s="106">
        <f>I453*0.14</f>
        <v>713.58</v>
      </c>
      <c r="U453" s="106">
        <f>I453*0.15</f>
        <v>764.55</v>
      </c>
      <c r="V453" s="106">
        <f>I453*0.08</f>
        <v>407.76</v>
      </c>
      <c r="W453" s="139"/>
      <c r="X453" s="106">
        <f>I453*0.16</f>
        <v>815.52</v>
      </c>
      <c r="Y453" s="106">
        <f>I453*0.1</f>
        <v>509.70000000000005</v>
      </c>
      <c r="Z453" s="106">
        <f>I453*0.08</f>
        <v>407.76</v>
      </c>
      <c r="AA453" s="106">
        <f>I453*0.11</f>
        <v>560.66999999999996</v>
      </c>
      <c r="AB453" s="139"/>
      <c r="AC453" s="7">
        <f>I453*0.22</f>
        <v>1121.3399999999999</v>
      </c>
      <c r="AD453" s="7">
        <f>I453*0.3</f>
        <v>1529.1</v>
      </c>
      <c r="AE453" s="148" t="s">
        <v>93</v>
      </c>
      <c r="AF453" s="7">
        <f>I453*0.245</f>
        <v>1248.7649999999999</v>
      </c>
      <c r="AG453" s="7">
        <f>I453*0.2</f>
        <v>1019.4000000000001</v>
      </c>
      <c r="AH453" s="7">
        <f>I453*0.23</f>
        <v>1172.31</v>
      </c>
      <c r="AI453" s="139"/>
      <c r="AJ453" s="7">
        <f>I453*0.2</f>
        <v>1019.4000000000001</v>
      </c>
      <c r="AK453" s="139">
        <v>3915.9104933771678</v>
      </c>
      <c r="AL453" s="139">
        <v>4146.2581694581777</v>
      </c>
      <c r="AM453" s="139">
        <v>4284.4667751067836</v>
      </c>
      <c r="AN453" s="139">
        <f>I453*0.12</f>
        <v>611.64</v>
      </c>
      <c r="AO453" s="139">
        <f>I453*0.6</f>
        <v>3058.2</v>
      </c>
      <c r="AP453" s="139">
        <f>I453*0.9</f>
        <v>4587.3</v>
      </c>
      <c r="AQ453" s="139">
        <f>I453*0.93</f>
        <v>4740.21</v>
      </c>
      <c r="AR453" s="139">
        <f>I453*0.7</f>
        <v>3567.8999999999996</v>
      </c>
      <c r="AS453" s="139">
        <f>I453*0.35</f>
        <v>1783.9499999999998</v>
      </c>
      <c r="AT453" s="139">
        <v>420.39832578902065</v>
      </c>
      <c r="AU453" s="139">
        <f>I453*0.9</f>
        <v>4587.3</v>
      </c>
      <c r="AV453" s="139">
        <f>I453*0.18</f>
        <v>917.45999999999992</v>
      </c>
      <c r="AW453" s="139">
        <f>I453*0.34</f>
        <v>1732.98</v>
      </c>
      <c r="AX453" s="139">
        <f>I453*0.31</f>
        <v>1580.07</v>
      </c>
      <c r="AY453" s="139">
        <v>4146.2581694581777</v>
      </c>
      <c r="AZ453" s="139">
        <v>4146.2581694581777</v>
      </c>
      <c r="BB453" s="28">
        <v>407.76</v>
      </c>
      <c r="BC453" s="28">
        <v>4740.21</v>
      </c>
    </row>
    <row r="454" spans="1:55" x14ac:dyDescent="0.2">
      <c r="A454" s="4">
        <v>41250218</v>
      </c>
      <c r="B454" s="3" t="s">
        <v>363</v>
      </c>
      <c r="C454" s="3">
        <v>612</v>
      </c>
      <c r="D454" s="4">
        <v>72157</v>
      </c>
      <c r="E454" s="138"/>
      <c r="F454" s="141"/>
      <c r="G454" s="141"/>
      <c r="H454" s="141"/>
      <c r="I454" s="7">
        <v>4964</v>
      </c>
      <c r="J454" s="98">
        <f t="shared" si="6"/>
        <v>519.40899999999999</v>
      </c>
      <c r="K454" s="98">
        <v>472.19</v>
      </c>
      <c r="L454" s="106">
        <f>I454*0.1</f>
        <v>496.40000000000003</v>
      </c>
      <c r="M454" s="106">
        <f>I454*0.2</f>
        <v>992.80000000000007</v>
      </c>
      <c r="N454" s="106">
        <f>I454*0.21</f>
        <v>1042.44</v>
      </c>
      <c r="O454" s="106">
        <v>1042.44</v>
      </c>
      <c r="P454" s="106">
        <f>I454*0.12</f>
        <v>595.67999999999995</v>
      </c>
      <c r="Q454" s="106">
        <f>I454*0.17</f>
        <v>843.88000000000011</v>
      </c>
      <c r="R454" s="106">
        <f>I454*0.14</f>
        <v>694.96</v>
      </c>
      <c r="S454" s="106">
        <f>I454*0.18</f>
        <v>893.52</v>
      </c>
      <c r="T454" s="106">
        <f>I454*0.14</f>
        <v>694.96</v>
      </c>
      <c r="U454" s="106">
        <f>I454*0.15</f>
        <v>744.6</v>
      </c>
      <c r="V454" s="106">
        <f>I454*0.08</f>
        <v>397.12</v>
      </c>
      <c r="X454" s="106">
        <f>I454*0.16</f>
        <v>794.24</v>
      </c>
      <c r="Y454" s="106">
        <f>I454*0.1</f>
        <v>496.40000000000003</v>
      </c>
      <c r="Z454" s="106">
        <f>I454*0.08</f>
        <v>397.12</v>
      </c>
      <c r="AA454" s="106">
        <f>I454*0.11</f>
        <v>546.04</v>
      </c>
      <c r="AC454" s="7">
        <f>I454*0.22</f>
        <v>1092.08</v>
      </c>
      <c r="AD454" s="7">
        <f>I454*0.3</f>
        <v>1489.2</v>
      </c>
      <c r="AE454" s="148" t="s">
        <v>93</v>
      </c>
      <c r="AF454" s="7">
        <f>I454*0.245</f>
        <v>1216.18</v>
      </c>
      <c r="AG454" s="7">
        <f>I454*0.2</f>
        <v>992.80000000000007</v>
      </c>
      <c r="AH454" s="7">
        <f>I454*0.23</f>
        <v>1141.72</v>
      </c>
      <c r="AJ454" s="7">
        <f>I454*0.2</f>
        <v>992.80000000000007</v>
      </c>
      <c r="AK454" s="138">
        <v>3851.7918293978746</v>
      </c>
      <c r="AL454" s="138">
        <v>4078.367819362456</v>
      </c>
      <c r="AM454" s="138">
        <v>4214.3134133412041</v>
      </c>
      <c r="AN454" s="138">
        <f>I454*0.12</f>
        <v>595.67999999999995</v>
      </c>
      <c r="AO454" s="138">
        <f>I454*0.6</f>
        <v>2978.4</v>
      </c>
      <c r="AP454" s="138">
        <f>I454*0.9</f>
        <v>4467.6000000000004</v>
      </c>
      <c r="AQ454" s="138">
        <f>I454*0.93</f>
        <v>4616.5200000000004</v>
      </c>
      <c r="AR454" s="138">
        <f>I454*0.7</f>
        <v>3474.7999999999997</v>
      </c>
      <c r="AS454" s="138">
        <f>I454*0.35</f>
        <v>1737.3999999999999</v>
      </c>
      <c r="AT454" s="138">
        <v>420.84648760330577</v>
      </c>
      <c r="AU454" s="138">
        <f>I454*0.9</f>
        <v>4467.6000000000004</v>
      </c>
      <c r="AV454" s="138">
        <f>I454*0.18</f>
        <v>893.52</v>
      </c>
      <c r="AW454" s="138">
        <f>I454*0.34</f>
        <v>1687.7600000000002</v>
      </c>
      <c r="AX454" s="138">
        <f>I454*0.31</f>
        <v>1538.84</v>
      </c>
      <c r="AY454" s="138">
        <v>4078.367819362456</v>
      </c>
      <c r="AZ454" s="138">
        <v>4078.367819362456</v>
      </c>
      <c r="BB454" s="28">
        <v>397.12</v>
      </c>
      <c r="BC454" s="28">
        <v>4616.5200000000004</v>
      </c>
    </row>
    <row r="455" spans="1:55" collapsed="1" x14ac:dyDescent="0.2">
      <c r="A455">
        <v>41250416</v>
      </c>
      <c r="B455" t="s">
        <v>423</v>
      </c>
      <c r="C455" s="3">
        <v>614</v>
      </c>
      <c r="D455" s="4">
        <v>72195</v>
      </c>
      <c r="E455" s="138"/>
      <c r="F455" s="141"/>
      <c r="G455" s="141"/>
      <c r="H455" s="141"/>
      <c r="I455" s="7">
        <v>4345</v>
      </c>
      <c r="J455" s="98">
        <f t="shared" ref="J455:J518" si="7">K455*110%</f>
        <v>374.09899999999999</v>
      </c>
      <c r="K455" s="98">
        <v>340.09</v>
      </c>
      <c r="L455" s="106">
        <f>I455*0.1</f>
        <v>434.5</v>
      </c>
      <c r="M455" s="106">
        <f>I455*0.2</f>
        <v>869</v>
      </c>
      <c r="N455" s="106">
        <f>I455*0.21</f>
        <v>912.44999999999993</v>
      </c>
      <c r="O455" s="106">
        <v>912.44999999999993</v>
      </c>
      <c r="P455" s="106">
        <f>I455*0.12</f>
        <v>521.4</v>
      </c>
      <c r="Q455" s="106">
        <f>I455*0.17</f>
        <v>738.65000000000009</v>
      </c>
      <c r="R455" s="106">
        <f>I455*0.14</f>
        <v>608.30000000000007</v>
      </c>
      <c r="S455" s="106">
        <f>I455*0.18</f>
        <v>782.1</v>
      </c>
      <c r="T455" s="106">
        <f>I455*0.14</f>
        <v>608.30000000000007</v>
      </c>
      <c r="U455" s="106">
        <f>I455*0.15</f>
        <v>651.75</v>
      </c>
      <c r="V455" s="106">
        <f>I455*0.08</f>
        <v>347.6</v>
      </c>
      <c r="X455" s="106">
        <f>I455*0.16</f>
        <v>695.2</v>
      </c>
      <c r="Y455" s="106">
        <f>I455*0.1</f>
        <v>434.5</v>
      </c>
      <c r="Z455" s="106">
        <f>I455*0.08</f>
        <v>347.6</v>
      </c>
      <c r="AA455" s="106">
        <f>I455*0.11</f>
        <v>477.95</v>
      </c>
      <c r="AC455" s="7">
        <f>I455*0.22</f>
        <v>955.9</v>
      </c>
      <c r="AD455" s="7">
        <f>I455*0.3</f>
        <v>1303.5</v>
      </c>
      <c r="AE455" s="148" t="s">
        <v>93</v>
      </c>
      <c r="AF455" s="7">
        <f>I455*0.245</f>
        <v>1064.5250000000001</v>
      </c>
      <c r="AG455" s="7">
        <f>I455*0.2</f>
        <v>869</v>
      </c>
      <c r="AH455" s="7">
        <f>I455*0.23</f>
        <v>999.35</v>
      </c>
      <c r="AJ455" s="7">
        <f>I455*0.2</f>
        <v>869</v>
      </c>
      <c r="AK455" s="138">
        <v>3371.3638582990488</v>
      </c>
      <c r="AL455" s="138">
        <v>3569.6793793754637</v>
      </c>
      <c r="AM455" s="138">
        <v>3688.6686920213133</v>
      </c>
      <c r="AN455" s="138">
        <f>I455*0.12</f>
        <v>521.4</v>
      </c>
      <c r="AO455" s="138">
        <f>I455*0.6</f>
        <v>2607</v>
      </c>
      <c r="AP455" s="138">
        <f>I455*0.9</f>
        <v>3910.5</v>
      </c>
      <c r="AQ455" s="138">
        <f>I455*0.93</f>
        <v>4040.8500000000004</v>
      </c>
      <c r="AR455" s="138">
        <f>I455*0.7</f>
        <v>3041.5</v>
      </c>
      <c r="AS455" s="138">
        <f>I455*0.35</f>
        <v>1520.75</v>
      </c>
      <c r="AT455" s="138">
        <v>256.85166790314963</v>
      </c>
      <c r="AU455" s="138">
        <f>I455*0.9</f>
        <v>3910.5</v>
      </c>
      <c r="AV455" s="138">
        <f>I455*0.18</f>
        <v>782.1</v>
      </c>
      <c r="AW455" s="138">
        <f>I455*0.34</f>
        <v>1477.3000000000002</v>
      </c>
      <c r="AX455" s="138">
        <f>I455*0.31</f>
        <v>1346.95</v>
      </c>
      <c r="AY455" s="138">
        <v>3569.6793793754637</v>
      </c>
      <c r="AZ455" s="138">
        <v>3569.6793793754637</v>
      </c>
      <c r="BB455" s="28">
        <v>340.09</v>
      </c>
      <c r="BC455" s="28">
        <v>4040.8500000000004</v>
      </c>
    </row>
    <row r="456" spans="1:55" hidden="1" outlineLevel="1" x14ac:dyDescent="0.2">
      <c r="A456"/>
      <c r="B456" s="41" t="s">
        <v>661</v>
      </c>
      <c r="C456" s="32"/>
      <c r="D456" s="111" t="s">
        <v>109</v>
      </c>
      <c r="E456" s="159" t="s">
        <v>5629</v>
      </c>
      <c r="F456" s="188"/>
      <c r="G456" s="188"/>
      <c r="H456" s="188"/>
      <c r="I456" s="87"/>
      <c r="J456" s="98">
        <f t="shared" si="7"/>
        <v>0</v>
      </c>
      <c r="K456" s="11"/>
      <c r="L456" s="106">
        <f>I456*0.1</f>
        <v>0</v>
      </c>
      <c r="M456" s="106">
        <f>I456*0.2</f>
        <v>0</v>
      </c>
      <c r="N456" s="106">
        <f>I456*0.21</f>
        <v>0</v>
      </c>
      <c r="O456" s="106">
        <v>0</v>
      </c>
      <c r="P456" s="106">
        <f>I456*0.12</f>
        <v>0</v>
      </c>
      <c r="Q456" s="106">
        <f>I456*0.17</f>
        <v>0</v>
      </c>
      <c r="R456" s="106">
        <f>I456*0.14</f>
        <v>0</v>
      </c>
      <c r="S456" s="106">
        <f>I456*0.18</f>
        <v>0</v>
      </c>
      <c r="T456" s="106">
        <f>I456*0.14</f>
        <v>0</v>
      </c>
      <c r="U456" s="106">
        <f>I456*0.15</f>
        <v>0</v>
      </c>
      <c r="V456" s="106">
        <f>I456*0.08</f>
        <v>0</v>
      </c>
      <c r="W456" s="144"/>
      <c r="X456" s="106">
        <f>I456*0.16</f>
        <v>0</v>
      </c>
      <c r="Y456" s="106">
        <f>I456*0.1</f>
        <v>0</v>
      </c>
      <c r="Z456" s="106">
        <f>I456*0.08</f>
        <v>0</v>
      </c>
      <c r="AA456" s="106">
        <f>I456*0.11</f>
        <v>0</v>
      </c>
      <c r="AB456" s="144"/>
      <c r="AC456" s="7">
        <f>I456*0.22</f>
        <v>0</v>
      </c>
      <c r="AD456" s="7">
        <f>I456*0.3</f>
        <v>0</v>
      </c>
      <c r="AE456" s="148" t="s">
        <v>93</v>
      </c>
      <c r="AF456" s="11">
        <f>I456*0.245</f>
        <v>0</v>
      </c>
      <c r="AG456" s="11">
        <f>I456*0.2</f>
        <v>0</v>
      </c>
      <c r="AH456" s="11">
        <f>I456*0.23</f>
        <v>0</v>
      </c>
      <c r="AI456" s="144"/>
      <c r="AJ456" s="7">
        <f>I456*0.2</f>
        <v>0</v>
      </c>
      <c r="AK456" s="144"/>
      <c r="AL456" s="144"/>
      <c r="AM456" s="144"/>
      <c r="AN456" s="144">
        <f>I456*0.12</f>
        <v>0</v>
      </c>
      <c r="AO456" s="144">
        <f>I456*0.6</f>
        <v>0</v>
      </c>
      <c r="AP456" s="144">
        <f>I456*0.9</f>
        <v>0</v>
      </c>
      <c r="AQ456" s="144">
        <f>I456*0.93</f>
        <v>0</v>
      </c>
      <c r="AR456" s="144">
        <f>I456*0.7</f>
        <v>0</v>
      </c>
      <c r="AS456" s="144">
        <f>I456*0.35</f>
        <v>0</v>
      </c>
      <c r="AT456" s="144"/>
      <c r="AU456" s="144">
        <f>I456*0.9</f>
        <v>0</v>
      </c>
      <c r="AV456" s="144">
        <f>I456*0.18</f>
        <v>0</v>
      </c>
      <c r="AW456" s="144">
        <f>I456*0.34</f>
        <v>0</v>
      </c>
      <c r="AX456" s="144">
        <f>I456*0.31</f>
        <v>0</v>
      </c>
      <c r="AY456" s="144"/>
      <c r="AZ456" s="144"/>
      <c r="BB456" s="28">
        <v>0</v>
      </c>
      <c r="BC456" s="28">
        <v>0</v>
      </c>
    </row>
    <row r="457" spans="1:55" hidden="1" outlineLevel="1" x14ac:dyDescent="0.2">
      <c r="A457"/>
      <c r="B457" s="37" t="s">
        <v>110</v>
      </c>
      <c r="C457" s="9"/>
      <c r="D457" s="114" t="s">
        <v>34</v>
      </c>
      <c r="E457" s="162">
        <v>10</v>
      </c>
      <c r="F457" s="191"/>
      <c r="G457" s="191"/>
      <c r="H457" s="191"/>
      <c r="I457" s="80">
        <v>120</v>
      </c>
      <c r="J457" s="98">
        <f t="shared" si="7"/>
        <v>2.101</v>
      </c>
      <c r="K457" s="102">
        <v>1.91</v>
      </c>
      <c r="L457" s="106">
        <f>I457*0.1</f>
        <v>12</v>
      </c>
      <c r="M457" s="106">
        <f>I457*0.2</f>
        <v>24</v>
      </c>
      <c r="N457" s="106">
        <f>I457*0.21</f>
        <v>25.2</v>
      </c>
      <c r="O457" s="106">
        <v>25.2</v>
      </c>
      <c r="P457" s="106">
        <f>I457*0.12</f>
        <v>14.399999999999999</v>
      </c>
      <c r="Q457" s="106">
        <f>I457*0.17</f>
        <v>20.400000000000002</v>
      </c>
      <c r="R457" s="106">
        <f>I457*0.14</f>
        <v>16.8</v>
      </c>
      <c r="S457" s="106">
        <f>I457*0.18</f>
        <v>21.599999999999998</v>
      </c>
      <c r="T457" s="106">
        <f>I457*0.14</f>
        <v>16.8</v>
      </c>
      <c r="U457" s="106">
        <f>I457*0.15</f>
        <v>18</v>
      </c>
      <c r="V457" s="106">
        <f>I457*0.08</f>
        <v>9.6</v>
      </c>
      <c r="W457" s="140"/>
      <c r="X457" s="106">
        <f>I457*0.16</f>
        <v>19.2</v>
      </c>
      <c r="Y457" s="106">
        <f>I457*0.1</f>
        <v>12</v>
      </c>
      <c r="Z457" s="106">
        <f>I457*0.08</f>
        <v>9.6</v>
      </c>
      <c r="AA457" s="106">
        <f>I457*0.11</f>
        <v>13.2</v>
      </c>
      <c r="AB457" s="140"/>
      <c r="AC457" s="7">
        <f>I457*0.22</f>
        <v>26.4</v>
      </c>
      <c r="AD457" s="7">
        <f>I457*0.3</f>
        <v>36</v>
      </c>
      <c r="AE457" s="148" t="s">
        <v>93</v>
      </c>
      <c r="AF457" s="7">
        <f>I457*0.245</f>
        <v>29.4</v>
      </c>
      <c r="AG457" s="7">
        <f>I457*0.2</f>
        <v>24</v>
      </c>
      <c r="AH457" s="7">
        <f>I457*0.23</f>
        <v>27.6</v>
      </c>
      <c r="AI457" s="140"/>
      <c r="AJ457" s="7">
        <f>I457*0.2</f>
        <v>24</v>
      </c>
      <c r="AK457" s="140">
        <v>64.121359223300971</v>
      </c>
      <c r="AL457" s="140">
        <v>67.893203883495147</v>
      </c>
      <c r="AM457" s="140">
        <v>70.15631067961165</v>
      </c>
      <c r="AN457" s="140">
        <f>I457*0.12</f>
        <v>14.399999999999999</v>
      </c>
      <c r="AO457" s="140">
        <f>I457*0.6</f>
        <v>72</v>
      </c>
      <c r="AP457" s="140">
        <f>I457*0.9</f>
        <v>108</v>
      </c>
      <c r="AQ457" s="140">
        <f>I457*0.93</f>
        <v>111.60000000000001</v>
      </c>
      <c r="AR457" s="140">
        <f>I457*0.7</f>
        <v>84</v>
      </c>
      <c r="AS457" s="140">
        <f>I457*0.35</f>
        <v>42</v>
      </c>
      <c r="AT457" s="140">
        <v>0</v>
      </c>
      <c r="AU457" s="140">
        <f>I457*0.9</f>
        <v>108</v>
      </c>
      <c r="AV457" s="140">
        <f>I457*0.18</f>
        <v>21.599999999999998</v>
      </c>
      <c r="AW457" s="140">
        <f>I457*0.34</f>
        <v>40.800000000000004</v>
      </c>
      <c r="AX457" s="140">
        <f>I457*0.31</f>
        <v>37.200000000000003</v>
      </c>
      <c r="AY457" s="140">
        <v>67.893203883495147</v>
      </c>
      <c r="AZ457" s="140">
        <v>67.893203883495147</v>
      </c>
      <c r="BB457" s="28">
        <v>1.91</v>
      </c>
      <c r="BC457" s="28">
        <v>111.60000000000001</v>
      </c>
    </row>
    <row r="458" spans="1:55" hidden="1" outlineLevel="1" x14ac:dyDescent="0.2">
      <c r="A458"/>
      <c r="B458" s="37" t="s">
        <v>443</v>
      </c>
      <c r="C458" s="9"/>
      <c r="D458" s="116">
        <v>72197</v>
      </c>
      <c r="E458" s="162">
        <v>1</v>
      </c>
      <c r="F458" s="193"/>
      <c r="G458" s="193"/>
      <c r="H458" s="193"/>
      <c r="I458" s="90">
        <v>4715</v>
      </c>
      <c r="J458" s="98">
        <f t="shared" si="7"/>
        <v>550.33000000000004</v>
      </c>
      <c r="K458" s="102">
        <v>500.3</v>
      </c>
      <c r="L458" s="106">
        <f>I458*0.1</f>
        <v>471.5</v>
      </c>
      <c r="M458" s="106">
        <f>I458*0.2</f>
        <v>943</v>
      </c>
      <c r="N458" s="106">
        <f>I458*0.21</f>
        <v>990.15</v>
      </c>
      <c r="O458" s="106">
        <v>990.15</v>
      </c>
      <c r="P458" s="106">
        <f>I458*0.12</f>
        <v>565.79999999999995</v>
      </c>
      <c r="Q458" s="106">
        <f>I458*0.17</f>
        <v>801.55000000000007</v>
      </c>
      <c r="R458" s="106">
        <f>I458*0.14</f>
        <v>660.1</v>
      </c>
      <c r="S458" s="106">
        <f>I458*0.18</f>
        <v>848.69999999999993</v>
      </c>
      <c r="T458" s="106">
        <f>I458*0.14</f>
        <v>660.1</v>
      </c>
      <c r="U458" s="106">
        <f>I458*0.15</f>
        <v>707.25</v>
      </c>
      <c r="V458" s="106">
        <f>I458*0.08</f>
        <v>377.2</v>
      </c>
      <c r="W458" s="140"/>
      <c r="X458" s="106">
        <f>I458*0.16</f>
        <v>754.4</v>
      </c>
      <c r="Y458" s="106">
        <f>I458*0.1</f>
        <v>471.5</v>
      </c>
      <c r="Z458" s="106">
        <f>I458*0.08</f>
        <v>377.2</v>
      </c>
      <c r="AA458" s="106">
        <f>I458*0.11</f>
        <v>518.65</v>
      </c>
      <c r="AB458" s="140"/>
      <c r="AC458" s="7">
        <f>I458*0.22</f>
        <v>1037.3</v>
      </c>
      <c r="AD458" s="7">
        <f>I458*0.3</f>
        <v>1414.5</v>
      </c>
      <c r="AE458" s="148" t="s">
        <v>93</v>
      </c>
      <c r="AF458" s="7">
        <f>I458*0.245</f>
        <v>1155.175</v>
      </c>
      <c r="AG458" s="7">
        <f>I458*0.2</f>
        <v>943</v>
      </c>
      <c r="AH458" s="7">
        <f>I458*0.23</f>
        <v>1084.45</v>
      </c>
      <c r="AI458" s="140"/>
      <c r="AJ458" s="7">
        <f>I458*0.2</f>
        <v>943</v>
      </c>
      <c r="AK458" s="140">
        <v>3658.3201042262272</v>
      </c>
      <c r="AL458" s="140">
        <v>3873.5154044748288</v>
      </c>
      <c r="AM458" s="140">
        <v>4002.6325846239902</v>
      </c>
      <c r="AN458" s="140">
        <f>I458*0.12</f>
        <v>565.79999999999995</v>
      </c>
      <c r="AO458" s="140">
        <f>I458*0.6</f>
        <v>2829</v>
      </c>
      <c r="AP458" s="140">
        <f>I458*0.9</f>
        <v>4243.5</v>
      </c>
      <c r="AQ458" s="140">
        <f>I458*0.93</f>
        <v>4384.95</v>
      </c>
      <c r="AR458" s="140">
        <f>I458*0.7</f>
        <v>3300.5</v>
      </c>
      <c r="AS458" s="140">
        <f>I458*0.35</f>
        <v>1650.25</v>
      </c>
      <c r="AT458" s="140">
        <v>420.84189247980112</v>
      </c>
      <c r="AU458" s="140">
        <f>I458*0.9</f>
        <v>4243.5</v>
      </c>
      <c r="AV458" s="140">
        <f>I458*0.18</f>
        <v>848.69999999999993</v>
      </c>
      <c r="AW458" s="140">
        <f>I458*0.34</f>
        <v>1603.1000000000001</v>
      </c>
      <c r="AX458" s="140">
        <f>I458*0.31</f>
        <v>1461.65</v>
      </c>
      <c r="AY458" s="140">
        <v>3873.5154044748288</v>
      </c>
      <c r="AZ458" s="140">
        <v>3873.5154044748288</v>
      </c>
      <c r="BB458" s="28">
        <v>377.2</v>
      </c>
      <c r="BC458" s="28">
        <v>4384.95</v>
      </c>
    </row>
    <row r="459" spans="1:55" ht="13.5" collapsed="1" thickBot="1" x14ac:dyDescent="0.25">
      <c r="A459" s="10">
        <v>41250424</v>
      </c>
      <c r="B459" s="45" t="s">
        <v>442</v>
      </c>
      <c r="C459" s="39">
        <v>614</v>
      </c>
      <c r="D459" s="13">
        <v>72197</v>
      </c>
      <c r="E459" s="161" t="s">
        <v>5630</v>
      </c>
      <c r="F459" s="192"/>
      <c r="G459" s="192"/>
      <c r="H459" s="192"/>
      <c r="I459" s="58">
        <v>4835</v>
      </c>
      <c r="J459" s="98">
        <f t="shared" si="7"/>
        <v>550.33000000000004</v>
      </c>
      <c r="K459" s="100">
        <v>500.3</v>
      </c>
      <c r="L459" s="106">
        <f>I459*0.1</f>
        <v>483.5</v>
      </c>
      <c r="M459" s="106">
        <f>I459*0.2</f>
        <v>967</v>
      </c>
      <c r="N459" s="106">
        <f>I459*0.21</f>
        <v>1015.3499999999999</v>
      </c>
      <c r="O459" s="106">
        <v>1015.3499999999999</v>
      </c>
      <c r="P459" s="106">
        <f>I459*0.12</f>
        <v>580.19999999999993</v>
      </c>
      <c r="Q459" s="106">
        <f>I459*0.17</f>
        <v>821.95</v>
      </c>
      <c r="R459" s="106">
        <f>I459*0.14</f>
        <v>676.90000000000009</v>
      </c>
      <c r="S459" s="106">
        <f>I459*0.18</f>
        <v>870.3</v>
      </c>
      <c r="T459" s="106">
        <f>I459*0.14</f>
        <v>676.90000000000009</v>
      </c>
      <c r="U459" s="106">
        <f>I459*0.15</f>
        <v>725.25</v>
      </c>
      <c r="V459" s="106">
        <f>I459*0.08</f>
        <v>386.8</v>
      </c>
      <c r="W459" s="139"/>
      <c r="X459" s="106">
        <f>I459*0.16</f>
        <v>773.6</v>
      </c>
      <c r="Y459" s="106">
        <f>I459*0.1</f>
        <v>483.5</v>
      </c>
      <c r="Z459" s="106">
        <f>I459*0.08</f>
        <v>386.8</v>
      </c>
      <c r="AA459" s="106">
        <f>I459*0.11</f>
        <v>531.85</v>
      </c>
      <c r="AB459" s="139"/>
      <c r="AC459" s="7">
        <f>I459*0.22</f>
        <v>1063.7</v>
      </c>
      <c r="AD459" s="7">
        <f>I459*0.3</f>
        <v>1450.5</v>
      </c>
      <c r="AE459" s="148" t="s">
        <v>93</v>
      </c>
      <c r="AF459" s="7">
        <f>I459*0.245</f>
        <v>1184.575</v>
      </c>
      <c r="AG459" s="7">
        <f>I459*0.2</f>
        <v>967</v>
      </c>
      <c r="AH459" s="7">
        <f>I459*0.23</f>
        <v>1112.05</v>
      </c>
      <c r="AI459" s="139"/>
      <c r="AJ459" s="7">
        <f>I459*0.2</f>
        <v>967</v>
      </c>
      <c r="AK459" s="139">
        <v>3722.4425720338359</v>
      </c>
      <c r="AL459" s="139">
        <v>3941.4097821534729</v>
      </c>
      <c r="AM459" s="139">
        <v>4072.7901082252561</v>
      </c>
      <c r="AN459" s="139">
        <f>I459*0.12</f>
        <v>580.19999999999993</v>
      </c>
      <c r="AO459" s="139">
        <f>I459*0.6</f>
        <v>2901</v>
      </c>
      <c r="AP459" s="139">
        <f>I459*0.9</f>
        <v>4351.5</v>
      </c>
      <c r="AQ459" s="139">
        <f>I459*0.93</f>
        <v>4496.55</v>
      </c>
      <c r="AR459" s="139">
        <f>I459*0.7</f>
        <v>3384.5</v>
      </c>
      <c r="AS459" s="139">
        <f>I459*0.35</f>
        <v>1692.25</v>
      </c>
      <c r="AT459" s="139">
        <v>420.39211825605634</v>
      </c>
      <c r="AU459" s="139">
        <f>I459*0.9</f>
        <v>4351.5</v>
      </c>
      <c r="AV459" s="139">
        <f>I459*0.18</f>
        <v>870.3</v>
      </c>
      <c r="AW459" s="139">
        <f>I459*0.34</f>
        <v>1643.9</v>
      </c>
      <c r="AX459" s="139">
        <f>I459*0.31</f>
        <v>1498.85</v>
      </c>
      <c r="AY459" s="139">
        <v>3941.4097821534729</v>
      </c>
      <c r="AZ459" s="139">
        <v>3941.4097821534729</v>
      </c>
      <c r="BB459" s="28">
        <v>386.8</v>
      </c>
      <c r="BC459" s="28">
        <v>4496.55</v>
      </c>
    </row>
    <row r="460" spans="1:55" hidden="1" outlineLevel="1" x14ac:dyDescent="0.2">
      <c r="A460"/>
      <c r="B460" s="41" t="s">
        <v>661</v>
      </c>
      <c r="C460" s="32"/>
      <c r="D460" s="111" t="s">
        <v>109</v>
      </c>
      <c r="E460" s="159" t="s">
        <v>5629</v>
      </c>
      <c r="F460" s="188"/>
      <c r="G460" s="188"/>
      <c r="H460" s="188"/>
      <c r="I460" s="87"/>
      <c r="J460" s="98">
        <f t="shared" si="7"/>
        <v>0</v>
      </c>
      <c r="K460" s="7"/>
      <c r="L460" s="106">
        <f>I460*0.1</f>
        <v>0</v>
      </c>
      <c r="M460" s="106">
        <f>I460*0.2</f>
        <v>0</v>
      </c>
      <c r="N460" s="106">
        <f>I460*0.21</f>
        <v>0</v>
      </c>
      <c r="O460" s="106">
        <v>0</v>
      </c>
      <c r="P460" s="106">
        <f>I460*0.12</f>
        <v>0</v>
      </c>
      <c r="Q460" s="106">
        <f>I460*0.17</f>
        <v>0</v>
      </c>
      <c r="R460" s="106">
        <f>I460*0.14</f>
        <v>0</v>
      </c>
      <c r="S460" s="106">
        <f>I460*0.18</f>
        <v>0</v>
      </c>
      <c r="T460" s="106">
        <f>I460*0.14</f>
        <v>0</v>
      </c>
      <c r="U460" s="106">
        <f>I460*0.15</f>
        <v>0</v>
      </c>
      <c r="V460" s="106">
        <f>I460*0.08</f>
        <v>0</v>
      </c>
      <c r="W460" s="141"/>
      <c r="X460" s="106">
        <f>I460*0.16</f>
        <v>0</v>
      </c>
      <c r="Y460" s="106">
        <f>I460*0.1</f>
        <v>0</v>
      </c>
      <c r="Z460" s="106">
        <f>I460*0.08</f>
        <v>0</v>
      </c>
      <c r="AA460" s="106">
        <f>I460*0.11</f>
        <v>0</v>
      </c>
      <c r="AB460" s="141"/>
      <c r="AC460" s="7">
        <f>I460*0.22</f>
        <v>0</v>
      </c>
      <c r="AD460" s="7">
        <f>I460*0.3</f>
        <v>0</v>
      </c>
      <c r="AE460" s="148" t="s">
        <v>93</v>
      </c>
      <c r="AF460" s="7">
        <f>I460*0.245</f>
        <v>0</v>
      </c>
      <c r="AG460" s="7">
        <f>I460*0.2</f>
        <v>0</v>
      </c>
      <c r="AH460" s="7">
        <f>I460*0.23</f>
        <v>0</v>
      </c>
      <c r="AI460" s="141"/>
      <c r="AJ460" s="7">
        <f>I460*0.2</f>
        <v>0</v>
      </c>
      <c r="AK460" s="141"/>
      <c r="AL460" s="141"/>
      <c r="AM460" s="141"/>
      <c r="AN460" s="141">
        <f>I460*0.12</f>
        <v>0</v>
      </c>
      <c r="AO460" s="141">
        <f>I460*0.6</f>
        <v>0</v>
      </c>
      <c r="AP460" s="141">
        <f>I460*0.9</f>
        <v>0</v>
      </c>
      <c r="AQ460" s="141">
        <f>I460*0.93</f>
        <v>0</v>
      </c>
      <c r="AR460" s="141">
        <f>I460*0.7</f>
        <v>0</v>
      </c>
      <c r="AS460" s="141">
        <f>I460*0.35</f>
        <v>0</v>
      </c>
      <c r="AT460" s="141"/>
      <c r="AU460" s="141">
        <f>I460*0.9</f>
        <v>0</v>
      </c>
      <c r="AV460" s="141">
        <f>I460*0.18</f>
        <v>0</v>
      </c>
      <c r="AW460" s="141">
        <f>I460*0.34</f>
        <v>0</v>
      </c>
      <c r="AX460" s="141">
        <f>I460*0.31</f>
        <v>0</v>
      </c>
      <c r="AY460" s="141"/>
      <c r="AZ460" s="141"/>
      <c r="BB460" s="28">
        <v>0</v>
      </c>
      <c r="BC460" s="28">
        <v>0</v>
      </c>
    </row>
    <row r="461" spans="1:55" hidden="1" outlineLevel="1" x14ac:dyDescent="0.2">
      <c r="A461"/>
      <c r="B461" s="37" t="s">
        <v>110</v>
      </c>
      <c r="C461" s="9"/>
      <c r="D461" s="114" t="s">
        <v>34</v>
      </c>
      <c r="E461" s="160">
        <v>10</v>
      </c>
      <c r="F461" s="191"/>
      <c r="G461" s="191"/>
      <c r="H461" s="191"/>
      <c r="I461" s="80">
        <v>120</v>
      </c>
      <c r="J461" s="98">
        <f t="shared" si="7"/>
        <v>2.101</v>
      </c>
      <c r="K461" s="104">
        <v>1.91</v>
      </c>
      <c r="L461" s="106">
        <f>I461*0.1</f>
        <v>12</v>
      </c>
      <c r="M461" s="106">
        <f>I461*0.2</f>
        <v>24</v>
      </c>
      <c r="N461" s="106">
        <f>I461*0.21</f>
        <v>25.2</v>
      </c>
      <c r="O461" s="106">
        <v>25.2</v>
      </c>
      <c r="P461" s="106">
        <f>I461*0.12</f>
        <v>14.399999999999999</v>
      </c>
      <c r="Q461" s="106">
        <f>I461*0.17</f>
        <v>20.400000000000002</v>
      </c>
      <c r="R461" s="106">
        <f>I461*0.14</f>
        <v>16.8</v>
      </c>
      <c r="S461" s="106">
        <f>I461*0.18</f>
        <v>21.599999999999998</v>
      </c>
      <c r="T461" s="106">
        <f>I461*0.14</f>
        <v>16.8</v>
      </c>
      <c r="U461" s="106">
        <f>I461*0.15</f>
        <v>18</v>
      </c>
      <c r="V461" s="106">
        <f>I461*0.08</f>
        <v>9.6</v>
      </c>
      <c r="W461" s="142"/>
      <c r="X461" s="106">
        <f>I461*0.16</f>
        <v>19.2</v>
      </c>
      <c r="Y461" s="106">
        <f>I461*0.1</f>
        <v>12</v>
      </c>
      <c r="Z461" s="106">
        <f>I461*0.08</f>
        <v>9.6</v>
      </c>
      <c r="AA461" s="106">
        <f>I461*0.11</f>
        <v>13.2</v>
      </c>
      <c r="AB461" s="142"/>
      <c r="AC461" s="7">
        <f>I461*0.22</f>
        <v>26.4</v>
      </c>
      <c r="AD461" s="7">
        <f>I461*0.3</f>
        <v>36</v>
      </c>
      <c r="AE461" s="148" t="s">
        <v>93</v>
      </c>
      <c r="AF461" s="7">
        <f>I461*0.245</f>
        <v>29.4</v>
      </c>
      <c r="AG461" s="7">
        <f>I461*0.2</f>
        <v>24</v>
      </c>
      <c r="AH461" s="7">
        <f>I461*0.23</f>
        <v>27.6</v>
      </c>
      <c r="AI461" s="142"/>
      <c r="AJ461" s="7">
        <f>I461*0.2</f>
        <v>24</v>
      </c>
      <c r="AK461" s="142">
        <v>64.118797443068317</v>
      </c>
      <c r="AL461" s="142">
        <v>67.890491410307646</v>
      </c>
      <c r="AM461" s="142">
        <v>70.153507790651233</v>
      </c>
      <c r="AN461" s="142">
        <f>I461*0.12</f>
        <v>14.399999999999999</v>
      </c>
      <c r="AO461" s="142">
        <f>I461*0.6</f>
        <v>72</v>
      </c>
      <c r="AP461" s="142">
        <f>I461*0.9</f>
        <v>108</v>
      </c>
      <c r="AQ461" s="142">
        <f>I461*0.93</f>
        <v>111.60000000000001</v>
      </c>
      <c r="AR461" s="142">
        <f>I461*0.7</f>
        <v>84</v>
      </c>
      <c r="AS461" s="142">
        <f>I461*0.35</f>
        <v>42</v>
      </c>
      <c r="AT461" s="142">
        <v>0</v>
      </c>
      <c r="AU461" s="142">
        <f>I461*0.9</f>
        <v>108</v>
      </c>
      <c r="AV461" s="142">
        <f>I461*0.18</f>
        <v>21.599999999999998</v>
      </c>
      <c r="AW461" s="142">
        <f>I461*0.34</f>
        <v>40.800000000000004</v>
      </c>
      <c r="AX461" s="142">
        <f>I461*0.31</f>
        <v>37.200000000000003</v>
      </c>
      <c r="AY461" s="142">
        <v>67.890491410307646</v>
      </c>
      <c r="AZ461" s="142">
        <v>67.890491410307646</v>
      </c>
      <c r="BB461" s="28">
        <v>1.91</v>
      </c>
      <c r="BC461" s="28">
        <v>111.60000000000001</v>
      </c>
    </row>
    <row r="462" spans="1:55" hidden="1" outlineLevel="1" x14ac:dyDescent="0.2">
      <c r="A462"/>
      <c r="B462" s="37" t="s">
        <v>466</v>
      </c>
      <c r="C462" s="9"/>
      <c r="D462" s="114" t="s">
        <v>40</v>
      </c>
      <c r="E462" s="160">
        <v>1</v>
      </c>
      <c r="F462" s="191"/>
      <c r="G462" s="191"/>
      <c r="H462" s="191"/>
      <c r="I462" s="80">
        <v>2934</v>
      </c>
      <c r="J462" s="98" t="e">
        <f t="shared" si="7"/>
        <v>#N/A</v>
      </c>
      <c r="K462" s="104" t="e">
        <v>#N/A</v>
      </c>
      <c r="L462" s="106">
        <f>I462*0.1</f>
        <v>293.40000000000003</v>
      </c>
      <c r="M462" s="106">
        <f>I462*0.2</f>
        <v>586.80000000000007</v>
      </c>
      <c r="N462" s="106">
        <f>I462*0.21</f>
        <v>616.14</v>
      </c>
      <c r="O462" s="106">
        <v>616.14</v>
      </c>
      <c r="P462" s="106">
        <f>I462*0.12</f>
        <v>352.08</v>
      </c>
      <c r="Q462" s="106">
        <f>I462*0.17</f>
        <v>498.78000000000003</v>
      </c>
      <c r="R462" s="106">
        <f>I462*0.14</f>
        <v>410.76000000000005</v>
      </c>
      <c r="S462" s="106">
        <f>I462*0.18</f>
        <v>528.12</v>
      </c>
      <c r="T462" s="106">
        <f>I462*0.14</f>
        <v>410.76000000000005</v>
      </c>
      <c r="U462" s="106">
        <f>I462*0.15</f>
        <v>440.09999999999997</v>
      </c>
      <c r="V462" s="106">
        <f>I462*0.08</f>
        <v>234.72</v>
      </c>
      <c r="W462" s="142"/>
      <c r="X462" s="106">
        <f>I462*0.16</f>
        <v>469.44</v>
      </c>
      <c r="Y462" s="106">
        <f>I462*0.1</f>
        <v>293.40000000000003</v>
      </c>
      <c r="Z462" s="106">
        <f>I462*0.08</f>
        <v>234.72</v>
      </c>
      <c r="AA462" s="106">
        <f>I462*0.11</f>
        <v>322.74</v>
      </c>
      <c r="AB462" s="142"/>
      <c r="AC462" s="7">
        <f>I462*0.22</f>
        <v>645.48</v>
      </c>
      <c r="AD462" s="7">
        <f>I462*0.3</f>
        <v>880.19999999999993</v>
      </c>
      <c r="AE462" s="148" t="s">
        <v>93</v>
      </c>
      <c r="AF462" s="7">
        <f>I462*0.245</f>
        <v>718.83</v>
      </c>
      <c r="AG462" s="7">
        <f>I462*0.2</f>
        <v>586.80000000000007</v>
      </c>
      <c r="AH462" s="7">
        <f>I462*0.23</f>
        <v>674.82</v>
      </c>
      <c r="AI462" s="142"/>
      <c r="AJ462" s="7">
        <f>I462*0.2</f>
        <v>586.80000000000007</v>
      </c>
      <c r="AK462" s="142">
        <v>2276.4630765581301</v>
      </c>
      <c r="AL462" s="142">
        <v>2410.3726692968435</v>
      </c>
      <c r="AM462" s="142">
        <v>2490.7184249400716</v>
      </c>
      <c r="AN462" s="142">
        <f>I462*0.12</f>
        <v>352.08</v>
      </c>
      <c r="AO462" s="142">
        <f>I462*0.6</f>
        <v>1760.3999999999999</v>
      </c>
      <c r="AP462" s="142">
        <f>I462*0.9</f>
        <v>2640.6</v>
      </c>
      <c r="AQ462" s="142">
        <f>I462*0.93</f>
        <v>2728.6200000000003</v>
      </c>
      <c r="AR462" s="142">
        <f>I462*0.7</f>
        <v>2053.7999999999997</v>
      </c>
      <c r="AS462" s="142">
        <f>I462*0.35</f>
        <v>1026.8999999999999</v>
      </c>
      <c r="AT462" s="142">
        <v>420.86643527766688</v>
      </c>
      <c r="AU462" s="142">
        <f>I462*0.9</f>
        <v>2640.6</v>
      </c>
      <c r="AV462" s="142">
        <f>I462*0.18</f>
        <v>528.12</v>
      </c>
      <c r="AW462" s="142">
        <f>I462*0.34</f>
        <v>997.56000000000006</v>
      </c>
      <c r="AX462" s="142">
        <f>I462*0.31</f>
        <v>909.54</v>
      </c>
      <c r="AY462" s="142">
        <v>2410.3726692968435</v>
      </c>
      <c r="AZ462" s="142">
        <v>2410.3726692968435</v>
      </c>
      <c r="BB462" s="28">
        <v>234.72</v>
      </c>
      <c r="BC462" s="28">
        <v>2728.6200000000003</v>
      </c>
    </row>
    <row r="463" spans="1:55" ht="13.5" collapsed="1" thickBot="1" x14ac:dyDescent="0.25">
      <c r="A463" s="10">
        <v>41250580</v>
      </c>
      <c r="B463" s="45" t="s">
        <v>465</v>
      </c>
      <c r="C463" s="39">
        <v>614</v>
      </c>
      <c r="D463" s="120" t="s">
        <v>40</v>
      </c>
      <c r="E463" s="161" t="s">
        <v>5630</v>
      </c>
      <c r="F463" s="180"/>
      <c r="G463" s="180"/>
      <c r="H463" s="180"/>
      <c r="I463" s="82">
        <v>3054</v>
      </c>
      <c r="J463" s="98">
        <f t="shared" si="7"/>
        <v>403.12799999999999</v>
      </c>
      <c r="K463" s="100">
        <f>I463*0.12</f>
        <v>366.47999999999996</v>
      </c>
      <c r="L463" s="106">
        <f>I463*0.1</f>
        <v>305.40000000000003</v>
      </c>
      <c r="M463" s="106">
        <f>I463*0.2</f>
        <v>610.80000000000007</v>
      </c>
      <c r="N463" s="106">
        <f>I463*0.21</f>
        <v>641.34</v>
      </c>
      <c r="O463" s="106">
        <v>641.34</v>
      </c>
      <c r="P463" s="106">
        <f>I463*0.12</f>
        <v>366.47999999999996</v>
      </c>
      <c r="Q463" s="106">
        <f>I463*0.17</f>
        <v>519.18000000000006</v>
      </c>
      <c r="R463" s="106">
        <f>I463*0.14</f>
        <v>427.56000000000006</v>
      </c>
      <c r="S463" s="106">
        <f>I463*0.18</f>
        <v>549.72</v>
      </c>
      <c r="T463" s="106">
        <f>I463*0.14</f>
        <v>427.56000000000006</v>
      </c>
      <c r="U463" s="106">
        <f>I463*0.15</f>
        <v>458.09999999999997</v>
      </c>
      <c r="V463" s="106">
        <f>I463*0.08</f>
        <v>244.32</v>
      </c>
      <c r="W463" s="139"/>
      <c r="X463" s="106">
        <f>I463*0.16</f>
        <v>488.64</v>
      </c>
      <c r="Y463" s="106">
        <f>I463*0.1</f>
        <v>305.40000000000003</v>
      </c>
      <c r="Z463" s="106">
        <f>I463*0.08</f>
        <v>244.32</v>
      </c>
      <c r="AA463" s="106">
        <f>I463*0.11</f>
        <v>335.94</v>
      </c>
      <c r="AB463" s="139"/>
      <c r="AC463" s="7">
        <f>I463*0.22</f>
        <v>671.88</v>
      </c>
      <c r="AD463" s="7">
        <f>I463*0.3</f>
        <v>916.19999999999993</v>
      </c>
      <c r="AE463" s="148" t="s">
        <v>93</v>
      </c>
      <c r="AF463" s="7">
        <f>I463*0.245</f>
        <v>748.23</v>
      </c>
      <c r="AG463" s="7">
        <f>I463*0.2</f>
        <v>610.80000000000007</v>
      </c>
      <c r="AH463" s="7">
        <f>I463*0.23</f>
        <v>702.42000000000007</v>
      </c>
      <c r="AI463" s="139"/>
      <c r="AJ463" s="7">
        <f>I463*0.2</f>
        <v>610.80000000000007</v>
      </c>
      <c r="AK463" s="139">
        <v>2340.5820242214195</v>
      </c>
      <c r="AL463" s="139">
        <v>2478.2633197638561</v>
      </c>
      <c r="AM463" s="139">
        <v>2560.8720970893178</v>
      </c>
      <c r="AN463" s="139">
        <f>I463*0.12</f>
        <v>366.47999999999996</v>
      </c>
      <c r="AO463" s="139">
        <f>I463*0.6</f>
        <v>1832.3999999999999</v>
      </c>
      <c r="AP463" s="139">
        <f>I463*0.9</f>
        <v>2748.6</v>
      </c>
      <c r="AQ463" s="139">
        <f>I463*0.93</f>
        <v>2840.2200000000003</v>
      </c>
      <c r="AR463" s="139">
        <f>I463*0.7</f>
        <v>2137.7999999999997</v>
      </c>
      <c r="AS463" s="139">
        <f>I463*0.35</f>
        <v>1068.8999999999999</v>
      </c>
      <c r="AT463" s="139">
        <v>420.11661055277358</v>
      </c>
      <c r="AU463" s="139">
        <f>I463*0.9</f>
        <v>2748.6</v>
      </c>
      <c r="AV463" s="139">
        <f>I463*0.18</f>
        <v>549.72</v>
      </c>
      <c r="AW463" s="139">
        <f>I463*0.34</f>
        <v>1038.3600000000001</v>
      </c>
      <c r="AX463" s="139">
        <f>I463*0.31</f>
        <v>946.74</v>
      </c>
      <c r="AY463" s="139">
        <v>2478.2633197638561</v>
      </c>
      <c r="AZ463" s="139">
        <v>2478.2633197638561</v>
      </c>
      <c r="BB463" s="28">
        <v>244.32</v>
      </c>
      <c r="BC463" s="28">
        <v>2840.2200000000003</v>
      </c>
    </row>
    <row r="464" spans="1:55" ht="15" collapsed="1" x14ac:dyDescent="0.25">
      <c r="A464">
        <v>41250341</v>
      </c>
      <c r="B464" s="3" t="s">
        <v>564</v>
      </c>
      <c r="C464" s="3">
        <v>615</v>
      </c>
      <c r="D464" s="109">
        <v>70544</v>
      </c>
      <c r="E464" s="138"/>
      <c r="F464" s="187"/>
      <c r="G464" s="187"/>
      <c r="H464" s="187"/>
      <c r="I464" s="85">
        <v>4728</v>
      </c>
      <c r="J464" s="98">
        <f t="shared" si="7"/>
        <v>347.83100000000002</v>
      </c>
      <c r="K464" s="98">
        <v>316.20999999999998</v>
      </c>
      <c r="L464" s="106">
        <f>I464*0.1</f>
        <v>472.8</v>
      </c>
      <c r="M464" s="106">
        <f>I464*0.2</f>
        <v>945.6</v>
      </c>
      <c r="N464" s="106">
        <f>I464*0.21</f>
        <v>992.88</v>
      </c>
      <c r="O464" s="106">
        <v>992.88</v>
      </c>
      <c r="P464" s="106">
        <f>I464*0.12</f>
        <v>567.36</v>
      </c>
      <c r="Q464" s="106">
        <f>I464*0.17</f>
        <v>803.7600000000001</v>
      </c>
      <c r="R464" s="106">
        <f>I464*0.14</f>
        <v>661.92000000000007</v>
      </c>
      <c r="S464" s="106">
        <f>I464*0.18</f>
        <v>851.04</v>
      </c>
      <c r="T464" s="106">
        <f>I464*0.14</f>
        <v>661.92000000000007</v>
      </c>
      <c r="U464" s="106">
        <f>I464*0.15</f>
        <v>709.19999999999993</v>
      </c>
      <c r="V464" s="106">
        <f>I464*0.08</f>
        <v>378.24</v>
      </c>
      <c r="X464" s="106">
        <f>I464*0.16</f>
        <v>756.48</v>
      </c>
      <c r="Y464" s="106">
        <f>I464*0.1</f>
        <v>472.8</v>
      </c>
      <c r="Z464" s="106">
        <f>I464*0.08</f>
        <v>378.24</v>
      </c>
      <c r="AA464" s="106">
        <f>I464*0.11</f>
        <v>520.08000000000004</v>
      </c>
      <c r="AC464" s="7">
        <f>I464*0.22</f>
        <v>1040.1600000000001</v>
      </c>
      <c r="AD464" s="7">
        <f>I464*0.3</f>
        <v>1418.3999999999999</v>
      </c>
      <c r="AE464" s="148" t="s">
        <v>93</v>
      </c>
      <c r="AF464" s="7">
        <f>I464*0.245</f>
        <v>1158.3599999999999</v>
      </c>
      <c r="AG464" s="7">
        <f>I464*0.2</f>
        <v>945.6</v>
      </c>
      <c r="AH464" s="7">
        <f>I464*0.23</f>
        <v>1087.44</v>
      </c>
      <c r="AJ464" s="7">
        <f>I464*0.2</f>
        <v>945.6</v>
      </c>
      <c r="AK464" s="138">
        <v>3659.0276181953764</v>
      </c>
      <c r="AL464" s="138">
        <v>3874.2645369127517</v>
      </c>
      <c r="AM464" s="138">
        <v>4003.4066881431768</v>
      </c>
      <c r="AN464" s="138">
        <f>I464*0.12</f>
        <v>567.36</v>
      </c>
      <c r="AO464" s="138">
        <f>I464*0.6</f>
        <v>2836.7999999999997</v>
      </c>
      <c r="AP464" s="138">
        <f>I464*0.9</f>
        <v>4255.2</v>
      </c>
      <c r="AQ464" s="138">
        <f>I464*0.93</f>
        <v>4397.04</v>
      </c>
      <c r="AR464" s="138">
        <f>I464*0.7</f>
        <v>3309.6</v>
      </c>
      <c r="AS464" s="138">
        <f>I464*0.35</f>
        <v>1654.8</v>
      </c>
      <c r="AT464" s="138">
        <v>256.84796420581654</v>
      </c>
      <c r="AU464" s="138">
        <f>I464*0.9</f>
        <v>4255.2</v>
      </c>
      <c r="AV464" s="138">
        <f>I464*0.18</f>
        <v>851.04</v>
      </c>
      <c r="AW464" s="138">
        <f>I464*0.34</f>
        <v>1607.5200000000002</v>
      </c>
      <c r="AX464" s="138">
        <f>I464*0.31</f>
        <v>1465.68</v>
      </c>
      <c r="AY464" s="138">
        <v>3874.2645369127517</v>
      </c>
      <c r="AZ464" s="138">
        <v>3874.2645369127517</v>
      </c>
      <c r="BB464" s="28">
        <v>316.20999999999998</v>
      </c>
      <c r="BC464" s="28">
        <v>4397.04</v>
      </c>
    </row>
    <row r="465" spans="1:55" hidden="1" outlineLevel="1" x14ac:dyDescent="0.2">
      <c r="A465"/>
      <c r="B465" s="41" t="s">
        <v>661</v>
      </c>
      <c r="C465" s="32"/>
      <c r="D465" s="111" t="s">
        <v>109</v>
      </c>
      <c r="E465" s="159" t="s">
        <v>5629</v>
      </c>
      <c r="F465" s="188"/>
      <c r="G465" s="188"/>
      <c r="H465" s="188"/>
      <c r="I465" s="87"/>
      <c r="J465" s="98">
        <f t="shared" si="7"/>
        <v>0</v>
      </c>
      <c r="K465" s="7"/>
      <c r="L465" s="106">
        <f>I465*0.1</f>
        <v>0</v>
      </c>
      <c r="M465" s="106">
        <f>I465*0.2</f>
        <v>0</v>
      </c>
      <c r="N465" s="106">
        <f>I465*0.21</f>
        <v>0</v>
      </c>
      <c r="O465" s="106">
        <v>0</v>
      </c>
      <c r="P465" s="106">
        <f>I465*0.12</f>
        <v>0</v>
      </c>
      <c r="Q465" s="106">
        <f>I465*0.17</f>
        <v>0</v>
      </c>
      <c r="R465" s="106">
        <f>I465*0.14</f>
        <v>0</v>
      </c>
      <c r="S465" s="106">
        <f>I465*0.18</f>
        <v>0</v>
      </c>
      <c r="T465" s="106">
        <f>I465*0.14</f>
        <v>0</v>
      </c>
      <c r="U465" s="106">
        <f>I465*0.15</f>
        <v>0</v>
      </c>
      <c r="V465" s="106">
        <f>I465*0.08</f>
        <v>0</v>
      </c>
      <c r="W465" s="141"/>
      <c r="X465" s="106">
        <f>I465*0.16</f>
        <v>0</v>
      </c>
      <c r="Y465" s="106">
        <f>I465*0.1</f>
        <v>0</v>
      </c>
      <c r="Z465" s="106">
        <f>I465*0.08</f>
        <v>0</v>
      </c>
      <c r="AA465" s="106">
        <f>I465*0.11</f>
        <v>0</v>
      </c>
      <c r="AB465" s="141"/>
      <c r="AC465" s="7">
        <f>I465*0.22</f>
        <v>0</v>
      </c>
      <c r="AD465" s="7">
        <f>I465*0.3</f>
        <v>0</v>
      </c>
      <c r="AE465" s="148" t="s">
        <v>93</v>
      </c>
      <c r="AF465" s="7">
        <f>I465*0.245</f>
        <v>0</v>
      </c>
      <c r="AG465" s="7">
        <f>I465*0.2</f>
        <v>0</v>
      </c>
      <c r="AH465" s="7">
        <f>I465*0.23</f>
        <v>0</v>
      </c>
      <c r="AI465" s="141"/>
      <c r="AJ465" s="7">
        <f>I465*0.2</f>
        <v>0</v>
      </c>
      <c r="AK465" s="141"/>
      <c r="AL465" s="141"/>
      <c r="AM465" s="141"/>
      <c r="AN465" s="141">
        <f>I465*0.12</f>
        <v>0</v>
      </c>
      <c r="AO465" s="141">
        <f>I465*0.6</f>
        <v>0</v>
      </c>
      <c r="AP465" s="141">
        <f>I465*0.9</f>
        <v>0</v>
      </c>
      <c r="AQ465" s="141">
        <f>I465*0.93</f>
        <v>0</v>
      </c>
      <c r="AR465" s="141">
        <f>I465*0.7</f>
        <v>0</v>
      </c>
      <c r="AS465" s="141">
        <f>I465*0.35</f>
        <v>0</v>
      </c>
      <c r="AT465" s="141"/>
      <c r="AU465" s="141">
        <f>I465*0.9</f>
        <v>0</v>
      </c>
      <c r="AV465" s="141">
        <f>I465*0.18</f>
        <v>0</v>
      </c>
      <c r="AW465" s="141">
        <f>I465*0.34</f>
        <v>0</v>
      </c>
      <c r="AX465" s="141">
        <f>I465*0.31</f>
        <v>0</v>
      </c>
      <c r="AY465" s="141"/>
      <c r="AZ465" s="141"/>
      <c r="BB465" s="28">
        <v>0</v>
      </c>
      <c r="BC465" s="28">
        <v>0</v>
      </c>
    </row>
    <row r="466" spans="1:55" hidden="1" outlineLevel="1" x14ac:dyDescent="0.2">
      <c r="A466"/>
      <c r="B466" s="37" t="s">
        <v>426</v>
      </c>
      <c r="C466" s="9"/>
      <c r="D466" s="116" t="s">
        <v>34</v>
      </c>
      <c r="E466" s="162">
        <v>20</v>
      </c>
      <c r="F466" s="193"/>
      <c r="G466" s="193"/>
      <c r="H466" s="193"/>
      <c r="I466" s="90">
        <v>240</v>
      </c>
      <c r="J466" s="98">
        <f t="shared" si="7"/>
        <v>2.101</v>
      </c>
      <c r="K466" s="102">
        <v>1.91</v>
      </c>
      <c r="L466" s="106">
        <f>I466*0.1</f>
        <v>24</v>
      </c>
      <c r="M466" s="106">
        <f>I466*0.2</f>
        <v>48</v>
      </c>
      <c r="N466" s="106">
        <f>I466*0.21</f>
        <v>50.4</v>
      </c>
      <c r="O466" s="106">
        <v>50.4</v>
      </c>
      <c r="P466" s="106">
        <f>I466*0.12</f>
        <v>28.799999999999997</v>
      </c>
      <c r="Q466" s="106">
        <f>I466*0.17</f>
        <v>40.800000000000004</v>
      </c>
      <c r="R466" s="106">
        <f>I466*0.14</f>
        <v>33.6</v>
      </c>
      <c r="S466" s="106">
        <f>I466*0.18</f>
        <v>43.199999999999996</v>
      </c>
      <c r="T466" s="106">
        <f>I466*0.14</f>
        <v>33.6</v>
      </c>
      <c r="U466" s="106">
        <f>I466*0.15</f>
        <v>36</v>
      </c>
      <c r="V466" s="106">
        <f>I466*0.08</f>
        <v>19.2</v>
      </c>
      <c r="W466" s="140"/>
      <c r="X466" s="106">
        <f>I466*0.16</f>
        <v>38.4</v>
      </c>
      <c r="Y466" s="106">
        <f>I466*0.1</f>
        <v>24</v>
      </c>
      <c r="Z466" s="106">
        <f>I466*0.08</f>
        <v>19.2</v>
      </c>
      <c r="AA466" s="106">
        <f>I466*0.11</f>
        <v>26.4</v>
      </c>
      <c r="AB466" s="140"/>
      <c r="AC466" s="7">
        <f>I466*0.22</f>
        <v>52.8</v>
      </c>
      <c r="AD466" s="7">
        <f>I466*0.3</f>
        <v>72</v>
      </c>
      <c r="AE466" s="148" t="s">
        <v>93</v>
      </c>
      <c r="AF466" s="7">
        <f>I466*0.245</f>
        <v>58.8</v>
      </c>
      <c r="AG466" s="7">
        <f>I466*0.2</f>
        <v>48</v>
      </c>
      <c r="AH466" s="7">
        <f>I466*0.23</f>
        <v>55.2</v>
      </c>
      <c r="AI466" s="140"/>
      <c r="AJ466" s="7">
        <f>I466*0.2</f>
        <v>48</v>
      </c>
      <c r="AK466" s="140">
        <v>130.05825242718447</v>
      </c>
      <c r="AL466" s="140">
        <v>137.70873786407768</v>
      </c>
      <c r="AM466" s="140">
        <v>142.29902912621358</v>
      </c>
      <c r="AN466" s="140">
        <f>I466*0.12</f>
        <v>28.799999999999997</v>
      </c>
      <c r="AO466" s="140">
        <f>I466*0.6</f>
        <v>144</v>
      </c>
      <c r="AP466" s="140">
        <f>I466*0.9</f>
        <v>216</v>
      </c>
      <c r="AQ466" s="140">
        <f>I466*0.93</f>
        <v>223.20000000000002</v>
      </c>
      <c r="AR466" s="140">
        <f>I466*0.7</f>
        <v>168</v>
      </c>
      <c r="AS466" s="140">
        <f>I466*0.35</f>
        <v>84</v>
      </c>
      <c r="AT466" s="140">
        <v>0</v>
      </c>
      <c r="AU466" s="140">
        <f>I466*0.9</f>
        <v>216</v>
      </c>
      <c r="AV466" s="140">
        <f>I466*0.18</f>
        <v>43.199999999999996</v>
      </c>
      <c r="AW466" s="140">
        <f>I466*0.34</f>
        <v>81.600000000000009</v>
      </c>
      <c r="AX466" s="140">
        <f>I466*0.31</f>
        <v>74.400000000000006</v>
      </c>
      <c r="AY466" s="140">
        <v>137.70873786407768</v>
      </c>
      <c r="AZ466" s="140">
        <v>137.70873786407768</v>
      </c>
      <c r="BB466" s="28">
        <v>1.91</v>
      </c>
      <c r="BC466" s="28">
        <v>223.20000000000002</v>
      </c>
    </row>
    <row r="467" spans="1:55" hidden="1" outlineLevel="1" x14ac:dyDescent="0.2">
      <c r="A467"/>
      <c r="B467" s="37" t="s">
        <v>425</v>
      </c>
      <c r="C467" s="9"/>
      <c r="D467" s="116" t="s">
        <v>39</v>
      </c>
      <c r="E467" s="162">
        <v>1</v>
      </c>
      <c r="F467" s="193"/>
      <c r="G467" s="193"/>
      <c r="H467" s="193"/>
      <c r="I467" s="90">
        <v>2441</v>
      </c>
      <c r="J467" s="98" t="e">
        <f t="shared" si="7"/>
        <v>#N/A</v>
      </c>
      <c r="K467" s="102" t="e">
        <v>#N/A</v>
      </c>
      <c r="L467" s="106">
        <f>I467*0.1</f>
        <v>244.10000000000002</v>
      </c>
      <c r="M467" s="106">
        <f>I467*0.2</f>
        <v>488.20000000000005</v>
      </c>
      <c r="N467" s="106">
        <f>I467*0.21</f>
        <v>512.61</v>
      </c>
      <c r="O467" s="106">
        <v>512.61</v>
      </c>
      <c r="P467" s="106">
        <f>I467*0.12</f>
        <v>292.92</v>
      </c>
      <c r="Q467" s="106">
        <f>I467*0.17</f>
        <v>414.97</v>
      </c>
      <c r="R467" s="106">
        <f>I467*0.14</f>
        <v>341.74</v>
      </c>
      <c r="S467" s="106">
        <f>I467*0.18</f>
        <v>439.38</v>
      </c>
      <c r="T467" s="106">
        <f>I467*0.14</f>
        <v>341.74</v>
      </c>
      <c r="U467" s="106">
        <f>I467*0.15</f>
        <v>366.15</v>
      </c>
      <c r="V467" s="106">
        <f>I467*0.08</f>
        <v>195.28</v>
      </c>
      <c r="W467" s="140"/>
      <c r="X467" s="106">
        <f>I467*0.16</f>
        <v>390.56</v>
      </c>
      <c r="Y467" s="106">
        <f>I467*0.1</f>
        <v>244.10000000000002</v>
      </c>
      <c r="Z467" s="106">
        <f>I467*0.08</f>
        <v>195.28</v>
      </c>
      <c r="AA467" s="106">
        <f>I467*0.11</f>
        <v>268.51</v>
      </c>
      <c r="AB467" s="140"/>
      <c r="AC467" s="7">
        <f>I467*0.22</f>
        <v>537.02</v>
      </c>
      <c r="AD467" s="7">
        <f>I467*0.3</f>
        <v>732.3</v>
      </c>
      <c r="AE467" s="148" t="s">
        <v>93</v>
      </c>
      <c r="AF467" s="7">
        <f>I467*0.245</f>
        <v>598.04499999999996</v>
      </c>
      <c r="AG467" s="7">
        <f>I467*0.2</f>
        <v>488.20000000000005</v>
      </c>
      <c r="AH467" s="7">
        <f>I467*0.23</f>
        <v>561.43000000000006</v>
      </c>
      <c r="AI467" s="140"/>
      <c r="AJ467" s="7">
        <f>I467*0.2</f>
        <v>488.20000000000005</v>
      </c>
      <c r="AK467" s="140">
        <v>1894.1503824270796</v>
      </c>
      <c r="AL467" s="140">
        <v>2005.5709931580845</v>
      </c>
      <c r="AM467" s="140">
        <v>2072.4233595966871</v>
      </c>
      <c r="AN467" s="140">
        <f>I467*0.12</f>
        <v>292.92</v>
      </c>
      <c r="AO467" s="140">
        <f>I467*0.6</f>
        <v>1464.6</v>
      </c>
      <c r="AP467" s="140">
        <f>I467*0.9</f>
        <v>2196.9</v>
      </c>
      <c r="AQ467" s="140">
        <f>I467*0.93</f>
        <v>2270.13</v>
      </c>
      <c r="AR467" s="140">
        <f>I467*0.7</f>
        <v>1708.6999999999998</v>
      </c>
      <c r="AS467" s="140">
        <f>I467*0.35</f>
        <v>854.34999999999991</v>
      </c>
      <c r="AT467" s="140">
        <v>420.8554435241868</v>
      </c>
      <c r="AU467" s="140">
        <f>I467*0.9</f>
        <v>2196.9</v>
      </c>
      <c r="AV467" s="140">
        <f>I467*0.18</f>
        <v>439.38</v>
      </c>
      <c r="AW467" s="140">
        <f>I467*0.34</f>
        <v>829.94</v>
      </c>
      <c r="AX467" s="140">
        <f>I467*0.31</f>
        <v>756.71</v>
      </c>
      <c r="AY467" s="140">
        <v>2005.5709931580845</v>
      </c>
      <c r="AZ467" s="140">
        <v>2005.5709931580845</v>
      </c>
      <c r="BB467" s="28">
        <v>195.28</v>
      </c>
      <c r="BC467" s="28">
        <v>2270.13</v>
      </c>
    </row>
    <row r="468" spans="1:55" ht="13.5" collapsed="1" thickBot="1" x14ac:dyDescent="0.25">
      <c r="A468" s="10">
        <v>41250267</v>
      </c>
      <c r="B468" s="45" t="s">
        <v>424</v>
      </c>
      <c r="C468" s="39">
        <v>618</v>
      </c>
      <c r="D468" s="120" t="s">
        <v>39</v>
      </c>
      <c r="E468" s="161" t="s">
        <v>5630</v>
      </c>
      <c r="F468" s="180"/>
      <c r="G468" s="180"/>
      <c r="H468" s="180"/>
      <c r="I468" s="82">
        <v>2681</v>
      </c>
      <c r="J468" s="98">
        <f t="shared" si="7"/>
        <v>353.892</v>
      </c>
      <c r="K468" s="100">
        <f>I468*0.12</f>
        <v>321.71999999999997</v>
      </c>
      <c r="L468" s="106">
        <f>I468*0.1</f>
        <v>268.10000000000002</v>
      </c>
      <c r="M468" s="106">
        <f>I468*0.2</f>
        <v>536.20000000000005</v>
      </c>
      <c r="N468" s="106">
        <f>I468*0.21</f>
        <v>563.01</v>
      </c>
      <c r="O468" s="106">
        <v>563.01</v>
      </c>
      <c r="P468" s="106">
        <f>I468*0.12</f>
        <v>321.71999999999997</v>
      </c>
      <c r="Q468" s="106">
        <f>I468*0.17</f>
        <v>455.77000000000004</v>
      </c>
      <c r="R468" s="106">
        <f>I468*0.14</f>
        <v>375.34000000000003</v>
      </c>
      <c r="S468" s="106">
        <f>I468*0.18</f>
        <v>482.58</v>
      </c>
      <c r="T468" s="106">
        <f>I468*0.14</f>
        <v>375.34000000000003</v>
      </c>
      <c r="U468" s="106">
        <f>I468*0.15</f>
        <v>402.15</v>
      </c>
      <c r="V468" s="106">
        <f>I468*0.08</f>
        <v>214.48000000000002</v>
      </c>
      <c r="W468" s="139"/>
      <c r="X468" s="106">
        <f>I468*0.16</f>
        <v>428.96000000000004</v>
      </c>
      <c r="Y468" s="106">
        <f>I468*0.1</f>
        <v>268.10000000000002</v>
      </c>
      <c r="Z468" s="106">
        <f>I468*0.08</f>
        <v>214.48000000000002</v>
      </c>
      <c r="AA468" s="106">
        <f>I468*0.11</f>
        <v>294.91000000000003</v>
      </c>
      <c r="AB468" s="139"/>
      <c r="AC468" s="7">
        <f>I468*0.22</f>
        <v>589.82000000000005</v>
      </c>
      <c r="AD468" s="7">
        <f>I468*0.3</f>
        <v>804.3</v>
      </c>
      <c r="AE468" s="148" t="s">
        <v>93</v>
      </c>
      <c r="AF468" s="7">
        <f>I468*0.245</f>
        <v>656.84500000000003</v>
      </c>
      <c r="AG468" s="7">
        <f>I468*0.2</f>
        <v>536.20000000000005</v>
      </c>
      <c r="AH468" s="7">
        <f>I468*0.23</f>
        <v>616.63</v>
      </c>
      <c r="AI468" s="139"/>
      <c r="AJ468" s="7">
        <f>I468*0.2</f>
        <v>536.20000000000005</v>
      </c>
      <c r="AK468" s="139">
        <v>2024.2086143028916</v>
      </c>
      <c r="AL468" s="139">
        <v>2143.2797092618857</v>
      </c>
      <c r="AM468" s="139">
        <v>2214.7223662372821</v>
      </c>
      <c r="AN468" s="139">
        <f>I468*0.12</f>
        <v>321.71999999999997</v>
      </c>
      <c r="AO468" s="139">
        <f>I468*0.6</f>
        <v>1608.6</v>
      </c>
      <c r="AP468" s="139">
        <f>I468*0.9</f>
        <v>2412.9</v>
      </c>
      <c r="AQ468" s="139">
        <f>I468*0.93</f>
        <v>2493.33</v>
      </c>
      <c r="AR468" s="139">
        <f>I468*0.7</f>
        <v>1876.6999999999998</v>
      </c>
      <c r="AS468" s="139">
        <f>I468*0.35</f>
        <v>938.34999999999991</v>
      </c>
      <c r="AT468" s="139">
        <v>420.89996306461268</v>
      </c>
      <c r="AU468" s="139">
        <f>I468*0.9</f>
        <v>2412.9</v>
      </c>
      <c r="AV468" s="139">
        <f>I468*0.18</f>
        <v>482.58</v>
      </c>
      <c r="AW468" s="139">
        <f>I468*0.34</f>
        <v>911.54000000000008</v>
      </c>
      <c r="AX468" s="139">
        <f>I468*0.31</f>
        <v>831.11</v>
      </c>
      <c r="AY468" s="139">
        <v>2143.2797092618857</v>
      </c>
      <c r="AZ468" s="139">
        <v>2143.2797092618857</v>
      </c>
      <c r="BB468" s="28">
        <v>214.48000000000002</v>
      </c>
      <c r="BC468" s="28">
        <v>2493.33</v>
      </c>
    </row>
    <row r="469" spans="1:55" ht="15" x14ac:dyDescent="0.25">
      <c r="A469" s="4">
        <v>40301640</v>
      </c>
      <c r="B469" s="3" t="s">
        <v>362</v>
      </c>
      <c r="C469" s="3">
        <v>730</v>
      </c>
      <c r="D469" s="109">
        <v>93005</v>
      </c>
      <c r="E469" s="138"/>
      <c r="F469" s="187"/>
      <c r="G469" s="187"/>
      <c r="H469" s="187"/>
      <c r="I469" s="85">
        <v>243</v>
      </c>
      <c r="J469" s="98">
        <f t="shared" si="7"/>
        <v>7.4580000000000011</v>
      </c>
      <c r="K469" s="98">
        <v>6.78</v>
      </c>
      <c r="L469" s="106">
        <f>I469*0.1</f>
        <v>24.3</v>
      </c>
      <c r="M469" s="106">
        <f>I469*0.2</f>
        <v>48.6</v>
      </c>
      <c r="N469" s="106">
        <f>I469*0.21</f>
        <v>51.03</v>
      </c>
      <c r="O469" s="106">
        <v>51.03</v>
      </c>
      <c r="P469" s="106">
        <f>I469*0.12</f>
        <v>29.16</v>
      </c>
      <c r="Q469" s="106">
        <f>I469*0.17</f>
        <v>41.31</v>
      </c>
      <c r="R469" s="106">
        <f>I469*0.14</f>
        <v>34.020000000000003</v>
      </c>
      <c r="S469" s="106">
        <f>I469*0.18</f>
        <v>43.739999999999995</v>
      </c>
      <c r="T469" s="106">
        <f>I469*0.14</f>
        <v>34.020000000000003</v>
      </c>
      <c r="U469" s="106">
        <f>I469*0.15</f>
        <v>36.449999999999996</v>
      </c>
      <c r="V469" s="106">
        <f>I469*0.08</f>
        <v>19.440000000000001</v>
      </c>
      <c r="X469" s="106">
        <f>I469*0.16</f>
        <v>38.880000000000003</v>
      </c>
      <c r="Y469" s="106">
        <f>I469*0.1</f>
        <v>24.3</v>
      </c>
      <c r="Z469" s="106">
        <f>I469*0.08</f>
        <v>19.440000000000001</v>
      </c>
      <c r="AA469" s="106">
        <f>I469*0.11</f>
        <v>26.73</v>
      </c>
      <c r="AC469" s="7">
        <f>I469*0.22</f>
        <v>53.46</v>
      </c>
      <c r="AD469" s="7">
        <f>I469*0.3</f>
        <v>72.899999999999991</v>
      </c>
      <c r="AE469" s="148" t="s">
        <v>93</v>
      </c>
      <c r="AF469" s="7">
        <f>I469*0.245</f>
        <v>59.534999999999997</v>
      </c>
      <c r="AG469" s="7">
        <f>I469*0.2</f>
        <v>48.6</v>
      </c>
      <c r="AH469" s="7">
        <f>I469*0.23</f>
        <v>55.89</v>
      </c>
      <c r="AJ469" s="7">
        <f>I469*0.2</f>
        <v>48.6</v>
      </c>
      <c r="AK469" s="138">
        <v>192.82996757075472</v>
      </c>
      <c r="AL469" s="138">
        <v>204.17290683962267</v>
      </c>
      <c r="AM469" s="138">
        <v>210.9786704009434</v>
      </c>
      <c r="AN469" s="138">
        <f>I469*0.12</f>
        <v>29.16</v>
      </c>
      <c r="AO469" s="138">
        <f>I469*0.6</f>
        <v>145.79999999999998</v>
      </c>
      <c r="AP469" s="138">
        <f>I469*0.9</f>
        <v>218.70000000000002</v>
      </c>
      <c r="AQ469" s="138">
        <f>I469*0.93</f>
        <v>225.99</v>
      </c>
      <c r="AR469" s="138">
        <f>I469*0.7</f>
        <v>170.1</v>
      </c>
      <c r="AS469" s="138">
        <f>I469*0.35</f>
        <v>85.05</v>
      </c>
      <c r="AT469" s="138">
        <v>60.653714622641509</v>
      </c>
      <c r="AU469" s="138">
        <f>I469*0.9</f>
        <v>218.70000000000002</v>
      </c>
      <c r="AV469" s="138">
        <f>I469*0.18</f>
        <v>43.739999999999995</v>
      </c>
      <c r="AW469" s="138">
        <f>I469*0.34</f>
        <v>82.62</v>
      </c>
      <c r="AX469" s="138">
        <f>I469*0.31</f>
        <v>75.33</v>
      </c>
      <c r="AY469" s="138">
        <v>204.17290683962267</v>
      </c>
      <c r="AZ469" s="138">
        <v>204.17290683962267</v>
      </c>
      <c r="BB469" s="28">
        <v>6.78</v>
      </c>
      <c r="BC469" s="28">
        <v>225.99</v>
      </c>
    </row>
    <row r="470" spans="1:55" ht="15" collapsed="1" x14ac:dyDescent="0.25">
      <c r="A470" s="4">
        <v>40305088</v>
      </c>
      <c r="B470" s="3" t="s">
        <v>361</v>
      </c>
      <c r="C470" s="3">
        <v>731</v>
      </c>
      <c r="D470" s="109">
        <v>93225</v>
      </c>
      <c r="E470" s="138"/>
      <c r="F470" s="187"/>
      <c r="G470" s="187"/>
      <c r="H470" s="187"/>
      <c r="I470" s="85">
        <v>1770</v>
      </c>
      <c r="J470" s="98">
        <f t="shared" si="7"/>
        <v>29.37</v>
      </c>
      <c r="K470" s="98">
        <v>26.7</v>
      </c>
      <c r="L470" s="106">
        <f>I470*0.1</f>
        <v>177</v>
      </c>
      <c r="M470" s="106">
        <f>I470*0.2</f>
        <v>354</v>
      </c>
      <c r="N470" s="106">
        <f>I470*0.21</f>
        <v>371.7</v>
      </c>
      <c r="O470" s="106">
        <v>371.7</v>
      </c>
      <c r="P470" s="106">
        <f>I470*0.12</f>
        <v>212.4</v>
      </c>
      <c r="Q470" s="106">
        <f>I470*0.17</f>
        <v>300.90000000000003</v>
      </c>
      <c r="R470" s="106">
        <f>I470*0.14</f>
        <v>247.8</v>
      </c>
      <c r="S470" s="106">
        <f>I470*0.18</f>
        <v>318.59999999999997</v>
      </c>
      <c r="T470" s="106">
        <f>I470*0.14</f>
        <v>247.8</v>
      </c>
      <c r="U470" s="106">
        <f>I470*0.15</f>
        <v>265.5</v>
      </c>
      <c r="V470" s="106">
        <f>I470*0.08</f>
        <v>141.6</v>
      </c>
      <c r="X470" s="106">
        <f>I470*0.16</f>
        <v>283.2</v>
      </c>
      <c r="Y470" s="106">
        <f>I470*0.1</f>
        <v>177</v>
      </c>
      <c r="Z470" s="106">
        <f>I470*0.08</f>
        <v>141.6</v>
      </c>
      <c r="AA470" s="106">
        <f>I470*0.11</f>
        <v>194.7</v>
      </c>
      <c r="AC470" s="7">
        <f>I470*0.22</f>
        <v>389.4</v>
      </c>
      <c r="AD470" s="7">
        <f>I470*0.3</f>
        <v>531</v>
      </c>
      <c r="AE470" s="148" t="s">
        <v>93</v>
      </c>
      <c r="AF470" s="7">
        <f>I470*0.245</f>
        <v>433.65</v>
      </c>
      <c r="AG470" s="7">
        <f>I470*0.2</f>
        <v>354</v>
      </c>
      <c r="AH470" s="7">
        <f>I470*0.23</f>
        <v>407.1</v>
      </c>
      <c r="AJ470" s="7">
        <f>I470*0.2</f>
        <v>354</v>
      </c>
      <c r="AK470" s="138">
        <v>1271.6693992077464</v>
      </c>
      <c r="AL470" s="138">
        <v>1346.4734815140846</v>
      </c>
      <c r="AM470" s="138">
        <v>1391.3559308978874</v>
      </c>
      <c r="AN470" s="138">
        <f>I470*0.12</f>
        <v>212.4</v>
      </c>
      <c r="AO470" s="138">
        <f>I470*0.6</f>
        <v>1062</v>
      </c>
      <c r="AP470" s="138">
        <f>I470*0.9</f>
        <v>1593</v>
      </c>
      <c r="AQ470" s="138">
        <f>I470*0.93</f>
        <v>1646.1000000000001</v>
      </c>
      <c r="AR470" s="138">
        <f>I470*0.7</f>
        <v>1239</v>
      </c>
      <c r="AS470" s="138">
        <f>I470*0.35</f>
        <v>619.5</v>
      </c>
      <c r="AT470" s="138">
        <v>108.85404196009389</v>
      </c>
      <c r="AU470" s="138">
        <f>I470*0.9</f>
        <v>1593</v>
      </c>
      <c r="AV470" s="138">
        <f>I470*0.18</f>
        <v>318.59999999999997</v>
      </c>
      <c r="AW470" s="138">
        <f>I470*0.34</f>
        <v>601.80000000000007</v>
      </c>
      <c r="AX470" s="138">
        <f>I470*0.31</f>
        <v>548.70000000000005</v>
      </c>
      <c r="AY470" s="138">
        <v>1346.4734815140846</v>
      </c>
      <c r="AZ470" s="138">
        <v>1346.4734815140846</v>
      </c>
      <c r="BB470" s="28">
        <v>26.7</v>
      </c>
      <c r="BC470" s="28">
        <v>1646.1000000000001</v>
      </c>
    </row>
    <row r="471" spans="1:55" hidden="1" outlineLevel="1" x14ac:dyDescent="0.2">
      <c r="A471"/>
      <c r="B471" s="41" t="s">
        <v>665</v>
      </c>
      <c r="C471" s="32"/>
      <c r="D471" s="111" t="s">
        <v>109</v>
      </c>
      <c r="E471" s="159" t="s">
        <v>5629</v>
      </c>
      <c r="F471" s="188"/>
      <c r="G471" s="188"/>
      <c r="H471" s="188"/>
      <c r="I471" s="87"/>
      <c r="J471" s="98">
        <f t="shared" si="7"/>
        <v>0</v>
      </c>
      <c r="K471" s="7"/>
      <c r="L471" s="106">
        <f>I471*0.1</f>
        <v>0</v>
      </c>
      <c r="M471" s="106">
        <f>I471*0.2</f>
        <v>0</v>
      </c>
      <c r="N471" s="106">
        <f>I471*0.21</f>
        <v>0</v>
      </c>
      <c r="O471" s="106">
        <v>0</v>
      </c>
      <c r="P471" s="106">
        <f>I471*0.12</f>
        <v>0</v>
      </c>
      <c r="Q471" s="106">
        <f>I471*0.17</f>
        <v>0</v>
      </c>
      <c r="R471" s="106">
        <f>I471*0.14</f>
        <v>0</v>
      </c>
      <c r="S471" s="106">
        <f>I471*0.18</f>
        <v>0</v>
      </c>
      <c r="T471" s="106">
        <f>I471*0.14</f>
        <v>0</v>
      </c>
      <c r="U471" s="106">
        <f>I471*0.15</f>
        <v>0</v>
      </c>
      <c r="V471" s="106">
        <f>I471*0.08</f>
        <v>0</v>
      </c>
      <c r="W471" s="141"/>
      <c r="X471" s="106">
        <f>I471*0.16</f>
        <v>0</v>
      </c>
      <c r="Y471" s="106">
        <f>I471*0.1</f>
        <v>0</v>
      </c>
      <c r="Z471" s="106">
        <f>I471*0.08</f>
        <v>0</v>
      </c>
      <c r="AA471" s="106">
        <f>I471*0.11</f>
        <v>0</v>
      </c>
      <c r="AB471" s="141"/>
      <c r="AC471" s="7">
        <f>I471*0.22</f>
        <v>0</v>
      </c>
      <c r="AD471" s="7">
        <f>I471*0.3</f>
        <v>0</v>
      </c>
      <c r="AE471" s="148" t="s">
        <v>93</v>
      </c>
      <c r="AF471" s="7">
        <f>I471*0.245</f>
        <v>0</v>
      </c>
      <c r="AG471" s="7">
        <f>I471*0.2</f>
        <v>0</v>
      </c>
      <c r="AH471" s="7">
        <f>I471*0.23</f>
        <v>0</v>
      </c>
      <c r="AI471" s="141"/>
      <c r="AJ471" s="7">
        <f>I471*0.2</f>
        <v>0</v>
      </c>
      <c r="AK471" s="141"/>
      <c r="AL471" s="141"/>
      <c r="AM471" s="141"/>
      <c r="AN471" s="141">
        <f>I471*0.12</f>
        <v>0</v>
      </c>
      <c r="AO471" s="141">
        <f>I471*0.6</f>
        <v>0</v>
      </c>
      <c r="AP471" s="141">
        <f>I471*0.9</f>
        <v>0</v>
      </c>
      <c r="AQ471" s="141">
        <f>I471*0.93</f>
        <v>0</v>
      </c>
      <c r="AR471" s="141">
        <f>I471*0.7</f>
        <v>0</v>
      </c>
      <c r="AS471" s="141">
        <f>I471*0.35</f>
        <v>0</v>
      </c>
      <c r="AT471" s="141"/>
      <c r="AU471" s="141">
        <f>I471*0.9</f>
        <v>0</v>
      </c>
      <c r="AV471" s="141">
        <f>I471*0.18</f>
        <v>0</v>
      </c>
      <c r="AW471" s="141">
        <f>I471*0.34</f>
        <v>0</v>
      </c>
      <c r="AX471" s="141">
        <f>I471*0.31</f>
        <v>0</v>
      </c>
      <c r="AY471" s="141"/>
      <c r="AZ471" s="141"/>
      <c r="BB471" s="28">
        <v>0</v>
      </c>
      <c r="BC471" s="28">
        <v>0</v>
      </c>
    </row>
    <row r="472" spans="1:55" hidden="1" outlineLevel="1" x14ac:dyDescent="0.2">
      <c r="A472"/>
      <c r="B472" s="37" t="s">
        <v>455</v>
      </c>
      <c r="C472" s="9"/>
      <c r="D472" s="116">
        <v>93227</v>
      </c>
      <c r="E472" s="160">
        <v>1</v>
      </c>
      <c r="F472" s="193"/>
      <c r="G472" s="193"/>
      <c r="H472" s="193"/>
      <c r="I472" s="90">
        <v>82</v>
      </c>
      <c r="J472" s="98">
        <f t="shared" si="7"/>
        <v>27.830000000000002</v>
      </c>
      <c r="K472" s="104">
        <v>25.3</v>
      </c>
      <c r="L472" s="106">
        <f>I472*0.1</f>
        <v>8.2000000000000011</v>
      </c>
      <c r="M472" s="106">
        <f>I472*0.2</f>
        <v>16.400000000000002</v>
      </c>
      <c r="N472" s="106">
        <f>I472*0.21</f>
        <v>17.22</v>
      </c>
      <c r="O472" s="106">
        <v>17.22</v>
      </c>
      <c r="P472" s="106">
        <f>I472*0.12</f>
        <v>9.84</v>
      </c>
      <c r="Q472" s="106">
        <f>I472*0.17</f>
        <v>13.940000000000001</v>
      </c>
      <c r="R472" s="106">
        <f>I472*0.14</f>
        <v>11.48</v>
      </c>
      <c r="S472" s="106">
        <f>I472*0.18</f>
        <v>14.76</v>
      </c>
      <c r="T472" s="106">
        <f>I472*0.14</f>
        <v>11.48</v>
      </c>
      <c r="U472" s="106">
        <f>I472*0.15</f>
        <v>12.299999999999999</v>
      </c>
      <c r="V472" s="106">
        <f>I472*0.08</f>
        <v>6.5600000000000005</v>
      </c>
      <c r="W472" s="142"/>
      <c r="X472" s="106">
        <f>I472*0.16</f>
        <v>13.120000000000001</v>
      </c>
      <c r="Y472" s="106">
        <f>I472*0.1</f>
        <v>8.2000000000000011</v>
      </c>
      <c r="Z472" s="106">
        <f>I472*0.08</f>
        <v>6.5600000000000005</v>
      </c>
      <c r="AA472" s="106">
        <f>I472*0.11</f>
        <v>9.02</v>
      </c>
      <c r="AB472" s="142"/>
      <c r="AC472" s="7">
        <f>I472*0.22</f>
        <v>18.04</v>
      </c>
      <c r="AD472" s="7">
        <f>I472*0.3</f>
        <v>24.599999999999998</v>
      </c>
      <c r="AE472" s="148" t="s">
        <v>93</v>
      </c>
      <c r="AF472" s="7">
        <f>I472*0.245</f>
        <v>20.09</v>
      </c>
      <c r="AG472" s="7">
        <f>I472*0.2</f>
        <v>16.400000000000002</v>
      </c>
      <c r="AH472" s="7">
        <f>I472*0.23</f>
        <v>18.86</v>
      </c>
      <c r="AI472" s="142"/>
      <c r="AJ472" s="7">
        <f>I472*0.2</f>
        <v>16.400000000000002</v>
      </c>
      <c r="AK472" s="142">
        <v>60.255503663003658</v>
      </c>
      <c r="AL472" s="142">
        <v>63.799945054945056</v>
      </c>
      <c r="AM472" s="142">
        <v>65.926609890109887</v>
      </c>
      <c r="AN472" s="142">
        <f>I472*0.12</f>
        <v>9.84</v>
      </c>
      <c r="AO472" s="142">
        <f>I472*0.6</f>
        <v>49.199999999999996</v>
      </c>
      <c r="AP472" s="142">
        <f>I472*0.9</f>
        <v>73.8</v>
      </c>
      <c r="AQ472" s="142">
        <f>I472*0.93</f>
        <v>76.260000000000005</v>
      </c>
      <c r="AR472" s="142">
        <f>I472*0.7</f>
        <v>57.4</v>
      </c>
      <c r="AS472" s="142">
        <f>I472*0.35</f>
        <v>28.7</v>
      </c>
      <c r="AT472" s="142">
        <v>0</v>
      </c>
      <c r="AU472" s="142">
        <f>I472*0.9</f>
        <v>73.8</v>
      </c>
      <c r="AV472" s="142">
        <f>I472*0.18</f>
        <v>14.76</v>
      </c>
      <c r="AW472" s="142">
        <f>I472*0.34</f>
        <v>27.880000000000003</v>
      </c>
      <c r="AX472" s="142">
        <f>I472*0.31</f>
        <v>25.419999999999998</v>
      </c>
      <c r="AY472" s="142">
        <v>63.799945054945056</v>
      </c>
      <c r="AZ472" s="142">
        <v>63.799945054945056</v>
      </c>
      <c r="BB472" s="28">
        <v>6.5600000000000005</v>
      </c>
      <c r="BC472" s="28">
        <v>76.260000000000005</v>
      </c>
    </row>
    <row r="473" spans="1:55" hidden="1" outlineLevel="1" x14ac:dyDescent="0.2">
      <c r="A473"/>
      <c r="B473" s="37" t="s">
        <v>458</v>
      </c>
      <c r="C473" s="9"/>
      <c r="D473" s="116">
        <v>93226</v>
      </c>
      <c r="E473" s="160">
        <v>1</v>
      </c>
      <c r="F473" s="193"/>
      <c r="G473" s="193"/>
      <c r="H473" s="193"/>
      <c r="I473" s="90">
        <v>546</v>
      </c>
      <c r="J473" s="98">
        <f t="shared" si="7"/>
        <v>57.717000000000006</v>
      </c>
      <c r="K473" s="104">
        <v>52.47</v>
      </c>
      <c r="L473" s="106">
        <f>I473*0.1</f>
        <v>54.6</v>
      </c>
      <c r="M473" s="106">
        <f>I473*0.2</f>
        <v>109.2</v>
      </c>
      <c r="N473" s="106">
        <f>I473*0.21</f>
        <v>114.66</v>
      </c>
      <c r="O473" s="106">
        <v>114.66</v>
      </c>
      <c r="P473" s="106">
        <f>I473*0.12</f>
        <v>65.52</v>
      </c>
      <c r="Q473" s="106">
        <f>I473*0.17</f>
        <v>92.820000000000007</v>
      </c>
      <c r="R473" s="106">
        <f>I473*0.14</f>
        <v>76.440000000000012</v>
      </c>
      <c r="S473" s="106">
        <f>I473*0.18</f>
        <v>98.28</v>
      </c>
      <c r="T473" s="106">
        <f>I473*0.14</f>
        <v>76.440000000000012</v>
      </c>
      <c r="U473" s="106">
        <f>I473*0.15</f>
        <v>81.899999999999991</v>
      </c>
      <c r="V473" s="106">
        <f>I473*0.08</f>
        <v>43.68</v>
      </c>
      <c r="W473" s="142"/>
      <c r="X473" s="106">
        <f>I473*0.16</f>
        <v>87.36</v>
      </c>
      <c r="Y473" s="106">
        <f>I473*0.1</f>
        <v>54.6</v>
      </c>
      <c r="Z473" s="106">
        <f>I473*0.08</f>
        <v>43.68</v>
      </c>
      <c r="AA473" s="106">
        <f>I473*0.11</f>
        <v>60.06</v>
      </c>
      <c r="AB473" s="142"/>
      <c r="AC473" s="7">
        <f>I473*0.22</f>
        <v>120.12</v>
      </c>
      <c r="AD473" s="7">
        <f>I473*0.3</f>
        <v>163.79999999999998</v>
      </c>
      <c r="AE473" s="148" t="s">
        <v>93</v>
      </c>
      <c r="AF473" s="7">
        <f>I473*0.245</f>
        <v>133.77000000000001</v>
      </c>
      <c r="AG473" s="7">
        <f>I473*0.2</f>
        <v>109.2</v>
      </c>
      <c r="AH473" s="7">
        <f>I473*0.23</f>
        <v>125.58000000000001</v>
      </c>
      <c r="AI473" s="142"/>
      <c r="AJ473" s="7">
        <f>I473*0.2</f>
        <v>109.2</v>
      </c>
      <c r="AK473" s="142">
        <v>342.38499475341024</v>
      </c>
      <c r="AL473" s="142">
        <v>362.52528856243447</v>
      </c>
      <c r="AM473" s="142">
        <v>374.60946484784893</v>
      </c>
      <c r="AN473" s="142">
        <f>I473*0.12</f>
        <v>65.52</v>
      </c>
      <c r="AO473" s="142">
        <f>I473*0.6</f>
        <v>327.59999999999997</v>
      </c>
      <c r="AP473" s="142">
        <f>I473*0.9</f>
        <v>491.40000000000003</v>
      </c>
      <c r="AQ473" s="142">
        <f>I473*0.93</f>
        <v>507.78000000000003</v>
      </c>
      <c r="AR473" s="142">
        <f>I473*0.7</f>
        <v>382.2</v>
      </c>
      <c r="AS473" s="142">
        <f>I473*0.35</f>
        <v>191.1</v>
      </c>
      <c r="AT473" s="142">
        <v>106.85626442812172</v>
      </c>
      <c r="AU473" s="142">
        <f>I473*0.9</f>
        <v>491.40000000000003</v>
      </c>
      <c r="AV473" s="142">
        <f>I473*0.18</f>
        <v>98.28</v>
      </c>
      <c r="AW473" s="142">
        <f>I473*0.34</f>
        <v>185.64000000000001</v>
      </c>
      <c r="AX473" s="142">
        <f>I473*0.31</f>
        <v>169.26</v>
      </c>
      <c r="AY473" s="142">
        <v>362.52528856243447</v>
      </c>
      <c r="AZ473" s="142">
        <v>362.52528856243447</v>
      </c>
      <c r="BB473" s="28">
        <v>43.68</v>
      </c>
      <c r="BC473" s="28">
        <v>507.78000000000003</v>
      </c>
    </row>
    <row r="474" spans="1:55" hidden="1" outlineLevel="1" x14ac:dyDescent="0.2">
      <c r="A474"/>
      <c r="B474" s="37" t="s">
        <v>457</v>
      </c>
      <c r="C474" s="9"/>
      <c r="D474" s="116">
        <v>93225</v>
      </c>
      <c r="E474" s="160">
        <v>1</v>
      </c>
      <c r="F474" s="193"/>
      <c r="G474" s="193"/>
      <c r="H474" s="193"/>
      <c r="I474" s="90">
        <v>1954</v>
      </c>
      <c r="J474" s="98">
        <f t="shared" si="7"/>
        <v>29.37</v>
      </c>
      <c r="K474" s="104">
        <v>26.7</v>
      </c>
      <c r="L474" s="106">
        <f>I474*0.1</f>
        <v>195.4</v>
      </c>
      <c r="M474" s="106">
        <f>I474*0.2</f>
        <v>390.8</v>
      </c>
      <c r="N474" s="106">
        <f>I474*0.21</f>
        <v>410.34</v>
      </c>
      <c r="O474" s="106">
        <v>410.34</v>
      </c>
      <c r="P474" s="106">
        <f>I474*0.12</f>
        <v>234.48</v>
      </c>
      <c r="Q474" s="106">
        <f>I474*0.17</f>
        <v>332.18</v>
      </c>
      <c r="R474" s="106">
        <f>I474*0.14</f>
        <v>273.56</v>
      </c>
      <c r="S474" s="106">
        <f>I474*0.18</f>
        <v>351.71999999999997</v>
      </c>
      <c r="T474" s="106">
        <f>I474*0.14</f>
        <v>273.56</v>
      </c>
      <c r="U474" s="106">
        <f>I474*0.15</f>
        <v>293.09999999999997</v>
      </c>
      <c r="V474" s="106">
        <f>I474*0.08</f>
        <v>156.32</v>
      </c>
      <c r="W474" s="142"/>
      <c r="X474" s="106">
        <f>I474*0.16</f>
        <v>312.64</v>
      </c>
      <c r="Y474" s="106">
        <f>I474*0.1</f>
        <v>195.4</v>
      </c>
      <c r="Z474" s="106">
        <f>I474*0.08</f>
        <v>156.32</v>
      </c>
      <c r="AA474" s="106">
        <f>I474*0.11</f>
        <v>214.94</v>
      </c>
      <c r="AB474" s="142"/>
      <c r="AC474" s="7">
        <f>I474*0.22</f>
        <v>429.88</v>
      </c>
      <c r="AD474" s="7">
        <f>I474*0.3</f>
        <v>586.19999999999993</v>
      </c>
      <c r="AE474" s="148" t="s">
        <v>93</v>
      </c>
      <c r="AF474" s="7">
        <f>I474*0.245</f>
        <v>478.73</v>
      </c>
      <c r="AG474" s="7">
        <f>I474*0.2</f>
        <v>390.8</v>
      </c>
      <c r="AH474" s="7">
        <f>I474*0.23</f>
        <v>449.42</v>
      </c>
      <c r="AI474" s="142"/>
      <c r="AJ474" s="7">
        <f>I474*0.2</f>
        <v>390.8</v>
      </c>
      <c r="AK474" s="142">
        <v>1022.7069120451878</v>
      </c>
      <c r="AL474" s="142">
        <v>1082.8661421654931</v>
      </c>
      <c r="AM474" s="142">
        <v>1118.9616802376761</v>
      </c>
      <c r="AN474" s="142">
        <f>I474*0.12</f>
        <v>234.48</v>
      </c>
      <c r="AO474" s="142">
        <f>I474*0.6</f>
        <v>1172.3999999999999</v>
      </c>
      <c r="AP474" s="142">
        <f>I474*0.9</f>
        <v>1758.6000000000001</v>
      </c>
      <c r="AQ474" s="142">
        <f>I474*0.93</f>
        <v>1817.22</v>
      </c>
      <c r="AR474" s="142">
        <f>I474*0.7</f>
        <v>1367.8</v>
      </c>
      <c r="AS474" s="142">
        <f>I474*0.35</f>
        <v>683.9</v>
      </c>
      <c r="AT474" s="142">
        <v>97.624719776995306</v>
      </c>
      <c r="AU474" s="142">
        <f>I474*0.9</f>
        <v>1758.6000000000001</v>
      </c>
      <c r="AV474" s="142">
        <f>I474*0.18</f>
        <v>351.71999999999997</v>
      </c>
      <c r="AW474" s="142">
        <f>I474*0.34</f>
        <v>664.36</v>
      </c>
      <c r="AX474" s="142">
        <f>I474*0.31</f>
        <v>605.74</v>
      </c>
      <c r="AY474" s="142">
        <v>1082.8661421654931</v>
      </c>
      <c r="AZ474" s="142">
        <v>1082.8661421654931</v>
      </c>
      <c r="BB474" s="28">
        <v>26.7</v>
      </c>
      <c r="BC474" s="28">
        <v>1817.22</v>
      </c>
    </row>
    <row r="475" spans="1:55" ht="12" customHeight="1" collapsed="1" thickBot="1" x14ac:dyDescent="0.3">
      <c r="A475" s="10"/>
      <c r="B475" s="49" t="s">
        <v>456</v>
      </c>
      <c r="C475" s="39">
        <v>731</v>
      </c>
      <c r="D475" s="13">
        <v>93225</v>
      </c>
      <c r="E475" s="161" t="s">
        <v>5630</v>
      </c>
      <c r="F475" s="192"/>
      <c r="G475" s="192"/>
      <c r="H475" s="192"/>
      <c r="I475" s="58">
        <v>2582</v>
      </c>
      <c r="J475" s="98">
        <f t="shared" si="7"/>
        <v>29.37</v>
      </c>
      <c r="K475" s="100">
        <v>26.7</v>
      </c>
      <c r="L475" s="106">
        <f>I475*0.1</f>
        <v>258.2</v>
      </c>
      <c r="M475" s="106">
        <f>I475*0.2</f>
        <v>516.4</v>
      </c>
      <c r="N475" s="106">
        <f>I475*0.21</f>
        <v>542.22</v>
      </c>
      <c r="O475" s="106">
        <v>542.22</v>
      </c>
      <c r="P475" s="106">
        <f>I475*0.12</f>
        <v>309.83999999999997</v>
      </c>
      <c r="Q475" s="106">
        <f>I475*0.17</f>
        <v>438.94000000000005</v>
      </c>
      <c r="R475" s="106">
        <f>I475*0.14</f>
        <v>361.48</v>
      </c>
      <c r="S475" s="106">
        <f>I475*0.18</f>
        <v>464.76</v>
      </c>
      <c r="T475" s="106">
        <f>I475*0.14</f>
        <v>361.48</v>
      </c>
      <c r="U475" s="106">
        <f>I475*0.15</f>
        <v>387.3</v>
      </c>
      <c r="V475" s="106">
        <f>I475*0.08</f>
        <v>206.56</v>
      </c>
      <c r="W475" s="139"/>
      <c r="X475" s="106">
        <f>I475*0.16</f>
        <v>413.12</v>
      </c>
      <c r="Y475" s="106">
        <f>I475*0.1</f>
        <v>258.2</v>
      </c>
      <c r="Z475" s="106">
        <f>I475*0.08</f>
        <v>206.56</v>
      </c>
      <c r="AA475" s="106">
        <f>I475*0.11</f>
        <v>284.02</v>
      </c>
      <c r="AB475" s="139"/>
      <c r="AC475" s="7">
        <f>I475*0.22</f>
        <v>568.04</v>
      </c>
      <c r="AD475" s="7">
        <f>I475*0.3</f>
        <v>774.6</v>
      </c>
      <c r="AE475" s="148" t="s">
        <v>93</v>
      </c>
      <c r="AF475" s="7">
        <f>I475*0.245</f>
        <v>632.59</v>
      </c>
      <c r="AG475" s="7">
        <f>I475*0.2</f>
        <v>516.4</v>
      </c>
      <c r="AH475" s="7">
        <f>I475*0.23</f>
        <v>593.86</v>
      </c>
      <c r="AI475" s="139"/>
      <c r="AJ475" s="7">
        <f>I475*0.2</f>
        <v>516.4</v>
      </c>
      <c r="AK475" s="139">
        <v>1421.9041156197886</v>
      </c>
      <c r="AL475" s="139">
        <v>1505.5455341856587</v>
      </c>
      <c r="AM475" s="139">
        <v>1555.7303853251808</v>
      </c>
      <c r="AN475" s="139">
        <f>I475*0.12</f>
        <v>309.83999999999997</v>
      </c>
      <c r="AO475" s="139">
        <f>I475*0.6</f>
        <v>1549.2</v>
      </c>
      <c r="AP475" s="139">
        <f>I475*0.9</f>
        <v>2323.8000000000002</v>
      </c>
      <c r="AQ475" s="139">
        <f>I475*0.93</f>
        <v>2401.2600000000002</v>
      </c>
      <c r="AR475" s="139">
        <f>I475*0.7</f>
        <v>1807.3999999999999</v>
      </c>
      <c r="AS475" s="139">
        <f>I475*0.35</f>
        <v>903.69999999999993</v>
      </c>
      <c r="AT475" s="139">
        <v>100.16941856586992</v>
      </c>
      <c r="AU475" s="139">
        <f>I475*0.9</f>
        <v>2323.8000000000002</v>
      </c>
      <c r="AV475" s="139">
        <f>I475*0.18</f>
        <v>464.76</v>
      </c>
      <c r="AW475" s="139">
        <f>I475*0.34</f>
        <v>877.88000000000011</v>
      </c>
      <c r="AX475" s="139">
        <f>I475*0.31</f>
        <v>800.42</v>
      </c>
      <c r="AY475" s="139">
        <v>1505.5455341856587</v>
      </c>
      <c r="AZ475" s="139">
        <v>1505.5455341856587</v>
      </c>
      <c r="BB475" s="28">
        <v>26.7</v>
      </c>
      <c r="BC475" s="28">
        <v>2401.2600000000002</v>
      </c>
    </row>
    <row r="476" spans="1:55" ht="15" x14ac:dyDescent="0.25">
      <c r="A476" s="4">
        <v>40300089</v>
      </c>
      <c r="B476" s="3" t="s">
        <v>360</v>
      </c>
      <c r="C476" s="3">
        <v>740</v>
      </c>
      <c r="D476" s="109">
        <v>95813</v>
      </c>
      <c r="E476" s="138"/>
      <c r="F476" s="187"/>
      <c r="G476" s="187"/>
      <c r="H476" s="187"/>
      <c r="I476" s="85">
        <v>894</v>
      </c>
      <c r="J476" s="98">
        <f t="shared" si="7"/>
        <v>655.45700000000011</v>
      </c>
      <c r="K476" s="98">
        <v>595.87</v>
      </c>
      <c r="L476" s="106">
        <f>I476*0.1</f>
        <v>89.4</v>
      </c>
      <c r="M476" s="106">
        <f>I476*0.2</f>
        <v>178.8</v>
      </c>
      <c r="N476" s="106">
        <f>I476*0.21</f>
        <v>187.73999999999998</v>
      </c>
      <c r="O476" s="106">
        <v>187.73999999999998</v>
      </c>
      <c r="P476" s="106">
        <f>I476*0.12</f>
        <v>107.28</v>
      </c>
      <c r="Q476" s="106">
        <f>I476*0.17</f>
        <v>151.98000000000002</v>
      </c>
      <c r="R476" s="106">
        <f>I476*0.14</f>
        <v>125.16000000000001</v>
      </c>
      <c r="S476" s="106">
        <f>I476*0.18</f>
        <v>160.91999999999999</v>
      </c>
      <c r="T476" s="106">
        <f>I476*0.14</f>
        <v>125.16000000000001</v>
      </c>
      <c r="U476" s="106">
        <f>I476*0.15</f>
        <v>134.1</v>
      </c>
      <c r="V476" s="106">
        <f>I476*0.08</f>
        <v>71.52</v>
      </c>
      <c r="X476" s="106">
        <f>I476*0.16</f>
        <v>143.04</v>
      </c>
      <c r="Y476" s="106">
        <f>I476*0.1</f>
        <v>89.4</v>
      </c>
      <c r="Z476" s="106">
        <f>I476*0.08</f>
        <v>71.52</v>
      </c>
      <c r="AA476" s="106">
        <f>I476*0.11</f>
        <v>98.34</v>
      </c>
      <c r="AC476" s="7">
        <f>I476*0.22</f>
        <v>196.68</v>
      </c>
      <c r="AD476" s="7">
        <f>I476*0.3</f>
        <v>268.2</v>
      </c>
      <c r="AE476" s="148" t="s">
        <v>93</v>
      </c>
      <c r="AF476" s="7">
        <f>I476*0.245</f>
        <v>219.03</v>
      </c>
      <c r="AG476" s="7">
        <f>I476*0.2</f>
        <v>178.8</v>
      </c>
      <c r="AH476" s="7">
        <f>I476*0.23</f>
        <v>205.62</v>
      </c>
      <c r="AJ476" s="7">
        <f>I476*0.2</f>
        <v>178.8</v>
      </c>
      <c r="AK476" s="138">
        <v>709.47286458333338</v>
      </c>
      <c r="AL476" s="138">
        <v>751.2065624999999</v>
      </c>
      <c r="AM476" s="138">
        <v>776.24678125000003</v>
      </c>
      <c r="AN476" s="138">
        <f>I476*0.12</f>
        <v>107.28</v>
      </c>
      <c r="AO476" s="138">
        <f>I476*0.6</f>
        <v>536.4</v>
      </c>
      <c r="AP476" s="138">
        <f>I476*0.9</f>
        <v>804.6</v>
      </c>
      <c r="AQ476" s="138">
        <f>I476*0.93</f>
        <v>831.42000000000007</v>
      </c>
      <c r="AR476" s="138">
        <f>I476*0.7</f>
        <v>625.79999999999995</v>
      </c>
      <c r="AS476" s="138">
        <f>I476*0.35</f>
        <v>312.89999999999998</v>
      </c>
      <c r="AT476" s="138">
        <v>278.97785256410253</v>
      </c>
      <c r="AU476" s="138">
        <f>I476*0.9</f>
        <v>804.6</v>
      </c>
      <c r="AV476" s="138">
        <f>I476*0.18</f>
        <v>160.91999999999999</v>
      </c>
      <c r="AW476" s="138">
        <f>I476*0.34</f>
        <v>303.96000000000004</v>
      </c>
      <c r="AX476" s="138">
        <f>I476*0.31</f>
        <v>277.14</v>
      </c>
      <c r="AY476" s="138">
        <v>751.2065624999999</v>
      </c>
      <c r="AZ476" s="138">
        <v>751.2065624999999</v>
      </c>
      <c r="BB476" s="28">
        <v>71.52</v>
      </c>
      <c r="BC476" s="28">
        <v>831.42000000000007</v>
      </c>
    </row>
    <row r="477" spans="1:55" ht="15" x14ac:dyDescent="0.25">
      <c r="A477" s="4">
        <v>40300220</v>
      </c>
      <c r="B477" s="3" t="s">
        <v>359</v>
      </c>
      <c r="C477" s="3">
        <v>740</v>
      </c>
      <c r="D477" s="109">
        <v>95811</v>
      </c>
      <c r="E477" s="138"/>
      <c r="F477" s="187"/>
      <c r="G477" s="187"/>
      <c r="H477" s="187"/>
      <c r="I477" s="85">
        <v>6257</v>
      </c>
      <c r="J477" s="98">
        <f t="shared" si="7"/>
        <v>776.69900000000007</v>
      </c>
      <c r="K477" s="98">
        <v>706.09</v>
      </c>
      <c r="L477" s="106">
        <f>I477*0.1</f>
        <v>625.70000000000005</v>
      </c>
      <c r="M477" s="106">
        <f>I477*0.2</f>
        <v>1251.4000000000001</v>
      </c>
      <c r="N477" s="106">
        <f>I477*0.21</f>
        <v>1313.97</v>
      </c>
      <c r="O477" s="106">
        <v>1313.97</v>
      </c>
      <c r="P477" s="106">
        <f>I477*0.12</f>
        <v>750.83999999999992</v>
      </c>
      <c r="Q477" s="106">
        <f>I477*0.17</f>
        <v>1063.69</v>
      </c>
      <c r="R477" s="106">
        <f>I477*0.14</f>
        <v>875.98000000000013</v>
      </c>
      <c r="S477" s="106">
        <f>I477*0.18</f>
        <v>1126.26</v>
      </c>
      <c r="T477" s="106">
        <f>I477*0.14</f>
        <v>875.98000000000013</v>
      </c>
      <c r="U477" s="106">
        <f>I477*0.15</f>
        <v>938.55</v>
      </c>
      <c r="V477" s="106">
        <f>I477*0.08</f>
        <v>500.56</v>
      </c>
      <c r="X477" s="106">
        <f>I477*0.16</f>
        <v>1001.12</v>
      </c>
      <c r="Y477" s="106">
        <f>I477*0.1</f>
        <v>625.70000000000005</v>
      </c>
      <c r="Z477" s="106">
        <f>I477*0.08</f>
        <v>500.56</v>
      </c>
      <c r="AA477" s="106">
        <f>I477*0.11</f>
        <v>688.27</v>
      </c>
      <c r="AC477" s="7">
        <f>I477*0.22</f>
        <v>1376.54</v>
      </c>
      <c r="AD477" s="7">
        <f>I477*0.3</f>
        <v>1877.1</v>
      </c>
      <c r="AE477" s="148" t="s">
        <v>93</v>
      </c>
      <c r="AF477" s="7">
        <f>I477*0.245</f>
        <v>1532.9649999999999</v>
      </c>
      <c r="AG477" s="7">
        <f>I477*0.2</f>
        <v>1251.4000000000001</v>
      </c>
      <c r="AH477" s="7">
        <f>I477*0.23</f>
        <v>1439.1100000000001</v>
      </c>
      <c r="AJ477" s="7">
        <f>I477*0.2</f>
        <v>1251.4000000000001</v>
      </c>
      <c r="AK477" s="138">
        <v>4779.5229318268312</v>
      </c>
      <c r="AL477" s="138">
        <v>5060.6713395813513</v>
      </c>
      <c r="AM477" s="138">
        <v>5229.3603842340626</v>
      </c>
      <c r="AN477" s="138">
        <f>I477*0.12</f>
        <v>750.83999999999992</v>
      </c>
      <c r="AO477" s="138">
        <f>I477*0.6</f>
        <v>3754.2</v>
      </c>
      <c r="AP477" s="138">
        <f>I477*0.9</f>
        <v>5631.3</v>
      </c>
      <c r="AQ477" s="138">
        <f>I477*0.93</f>
        <v>5819.01</v>
      </c>
      <c r="AR477" s="138">
        <f>I477*0.7</f>
        <v>4379.8999999999996</v>
      </c>
      <c r="AS477" s="138">
        <f>I477*0.35</f>
        <v>2189.9499999999998</v>
      </c>
      <c r="AT477" s="138">
        <v>1001.7908967649857</v>
      </c>
      <c r="AU477" s="138">
        <f>I477*0.9</f>
        <v>5631.3</v>
      </c>
      <c r="AV477" s="138">
        <f>I477*0.18</f>
        <v>1126.26</v>
      </c>
      <c r="AW477" s="138">
        <f>I477*0.34</f>
        <v>2127.38</v>
      </c>
      <c r="AX477" s="138">
        <f>I477*0.31</f>
        <v>1939.67</v>
      </c>
      <c r="AY477" s="138">
        <v>5060.6713395813513</v>
      </c>
      <c r="AZ477" s="138">
        <v>5060.6713395813513</v>
      </c>
      <c r="BB477" s="28">
        <v>500.56</v>
      </c>
      <c r="BC477" s="28">
        <v>5819.01</v>
      </c>
    </row>
    <row r="478" spans="1:55" x14ac:dyDescent="0.2">
      <c r="A478" s="4">
        <v>40300014</v>
      </c>
      <c r="B478" s="3" t="s">
        <v>358</v>
      </c>
      <c r="C478" s="3">
        <v>740</v>
      </c>
      <c r="D478" s="4">
        <v>95810</v>
      </c>
      <c r="E478" s="138"/>
      <c r="F478" s="141"/>
      <c r="G478" s="141"/>
      <c r="H478" s="141"/>
      <c r="I478" s="7">
        <v>5516</v>
      </c>
      <c r="J478" s="98">
        <f t="shared" si="7"/>
        <v>743.99600000000009</v>
      </c>
      <c r="K478" s="98">
        <v>676.36</v>
      </c>
      <c r="L478" s="106">
        <f>I478*0.1</f>
        <v>551.6</v>
      </c>
      <c r="M478" s="106">
        <f>I478*0.2</f>
        <v>1103.2</v>
      </c>
      <c r="N478" s="106">
        <f>I478*0.21</f>
        <v>1158.3599999999999</v>
      </c>
      <c r="O478" s="106">
        <v>1158.3599999999999</v>
      </c>
      <c r="P478" s="106">
        <f>I478*0.12</f>
        <v>661.92</v>
      </c>
      <c r="Q478" s="106">
        <f>I478*0.17</f>
        <v>937.72</v>
      </c>
      <c r="R478" s="106">
        <f>I478*0.14</f>
        <v>772.24000000000012</v>
      </c>
      <c r="S478" s="106">
        <f>I478*0.18</f>
        <v>992.88</v>
      </c>
      <c r="T478" s="106">
        <f>I478*0.14</f>
        <v>772.24000000000012</v>
      </c>
      <c r="U478" s="106">
        <f>I478*0.15</f>
        <v>827.4</v>
      </c>
      <c r="V478" s="106">
        <f>I478*0.08</f>
        <v>441.28000000000003</v>
      </c>
      <c r="X478" s="106">
        <f>I478*0.16</f>
        <v>882.56000000000006</v>
      </c>
      <c r="Y478" s="106">
        <f>I478*0.1</f>
        <v>551.6</v>
      </c>
      <c r="Z478" s="106">
        <f>I478*0.08</f>
        <v>441.28000000000003</v>
      </c>
      <c r="AA478" s="106">
        <f>I478*0.11</f>
        <v>606.76</v>
      </c>
      <c r="AC478" s="7">
        <f>I478*0.22</f>
        <v>1213.52</v>
      </c>
      <c r="AD478" s="7">
        <f>I478*0.3</f>
        <v>1654.8</v>
      </c>
      <c r="AE478" s="148" t="s">
        <v>93</v>
      </c>
      <c r="AF478" s="7">
        <f>I478*0.245</f>
        <v>1351.42</v>
      </c>
      <c r="AG478" s="7">
        <f>I478*0.2</f>
        <v>1103.2</v>
      </c>
      <c r="AH478" s="7">
        <f>I478*0.23</f>
        <v>1268.68</v>
      </c>
      <c r="AJ478" s="7">
        <f>I478*0.2</f>
        <v>1103.2</v>
      </c>
      <c r="AK478" s="138">
        <v>4213.5342431601093</v>
      </c>
      <c r="AL478" s="138">
        <v>4461.3891986401159</v>
      </c>
      <c r="AM478" s="138">
        <v>4610.1021719281198</v>
      </c>
      <c r="AN478" s="138">
        <f>I478*0.12</f>
        <v>661.92</v>
      </c>
      <c r="AO478" s="138">
        <f>I478*0.6</f>
        <v>3309.6</v>
      </c>
      <c r="AP478" s="138">
        <f>I478*0.9</f>
        <v>4964.4000000000005</v>
      </c>
      <c r="AQ478" s="138">
        <f>I478*0.93</f>
        <v>5129.88</v>
      </c>
      <c r="AR478" s="138">
        <f>I478*0.7</f>
        <v>3861.2</v>
      </c>
      <c r="AS478" s="138">
        <f>I478*0.35</f>
        <v>1930.6</v>
      </c>
      <c r="AT478" s="138">
        <v>1001.8021045815121</v>
      </c>
      <c r="AU478" s="138">
        <f>I478*0.9</f>
        <v>4964.4000000000005</v>
      </c>
      <c r="AV478" s="138">
        <f>I478*0.18</f>
        <v>992.88</v>
      </c>
      <c r="AW478" s="138">
        <f>I478*0.34</f>
        <v>1875.44</v>
      </c>
      <c r="AX478" s="138">
        <f>I478*0.31</f>
        <v>1709.96</v>
      </c>
      <c r="AY478" s="138">
        <v>4461.3891986401159</v>
      </c>
      <c r="AZ478" s="138">
        <v>4461.3891986401159</v>
      </c>
      <c r="BB478" s="28">
        <v>441.28000000000003</v>
      </c>
      <c r="BC478" s="28">
        <v>5129.88</v>
      </c>
    </row>
    <row r="479" spans="1:55" collapsed="1" x14ac:dyDescent="0.2">
      <c r="A479" s="4">
        <v>40300683</v>
      </c>
      <c r="B479" s="3" t="s">
        <v>357</v>
      </c>
      <c r="C479" s="3">
        <v>740</v>
      </c>
      <c r="D479" s="4">
        <v>95806</v>
      </c>
      <c r="E479" s="138"/>
      <c r="F479" s="141"/>
      <c r="G479" s="141"/>
      <c r="H479" s="141"/>
      <c r="I479" s="7">
        <v>434</v>
      </c>
      <c r="J479" s="98">
        <f t="shared" si="7"/>
        <v>139.13900000000001</v>
      </c>
      <c r="K479" s="98">
        <v>126.49</v>
      </c>
      <c r="L479" s="106">
        <f>I479*0.1</f>
        <v>43.400000000000006</v>
      </c>
      <c r="M479" s="106">
        <f>I479*0.2</f>
        <v>86.800000000000011</v>
      </c>
      <c r="N479" s="106">
        <f>I479*0.21</f>
        <v>91.14</v>
      </c>
      <c r="O479" s="106">
        <v>91.14</v>
      </c>
      <c r="P479" s="106">
        <f>I479*0.12</f>
        <v>52.08</v>
      </c>
      <c r="Q479" s="106">
        <f>I479*0.17</f>
        <v>73.78</v>
      </c>
      <c r="R479" s="106">
        <f>I479*0.14</f>
        <v>60.760000000000005</v>
      </c>
      <c r="S479" s="106">
        <f>I479*0.18</f>
        <v>78.11999999999999</v>
      </c>
      <c r="T479" s="106">
        <f>I479*0.14</f>
        <v>60.760000000000005</v>
      </c>
      <c r="U479" s="106">
        <f>I479*0.15</f>
        <v>65.099999999999994</v>
      </c>
      <c r="V479" s="106">
        <f>I479*0.08</f>
        <v>34.72</v>
      </c>
      <c r="X479" s="106">
        <f>I479*0.16</f>
        <v>69.44</v>
      </c>
      <c r="Y479" s="106">
        <f>I479*0.1</f>
        <v>43.400000000000006</v>
      </c>
      <c r="Z479" s="106">
        <f>I479*0.08</f>
        <v>34.72</v>
      </c>
      <c r="AA479" s="106">
        <f>I479*0.11</f>
        <v>47.74</v>
      </c>
      <c r="AC479" s="7">
        <f>I479*0.22</f>
        <v>95.48</v>
      </c>
      <c r="AD479" s="7">
        <f>I479*0.3</f>
        <v>130.19999999999999</v>
      </c>
      <c r="AE479" s="148" t="s">
        <v>93</v>
      </c>
      <c r="AF479" s="7">
        <f>I479*0.245</f>
        <v>106.33</v>
      </c>
      <c r="AG479" s="7">
        <f>I479*0.2</f>
        <v>86.800000000000011</v>
      </c>
      <c r="AH479" s="7">
        <f>I479*0.23</f>
        <v>99.820000000000007</v>
      </c>
      <c r="AJ479" s="7">
        <f>I479*0.2</f>
        <v>86.800000000000011</v>
      </c>
      <c r="AK479" s="138">
        <v>331.2124234728895</v>
      </c>
      <c r="AL479" s="138">
        <v>350.69550720658884</v>
      </c>
      <c r="AM479" s="138">
        <v>362.38535744680848</v>
      </c>
      <c r="AN479" s="138">
        <f>I479*0.12</f>
        <v>52.08</v>
      </c>
      <c r="AO479" s="138">
        <f>I479*0.6</f>
        <v>260.39999999999998</v>
      </c>
      <c r="AP479" s="138">
        <f>I479*0.9</f>
        <v>390.6</v>
      </c>
      <c r="AQ479" s="138">
        <f>I479*0.93</f>
        <v>403.62</v>
      </c>
      <c r="AR479" s="138">
        <f>I479*0.7</f>
        <v>303.79999999999995</v>
      </c>
      <c r="AS479" s="138">
        <f>I479*0.35</f>
        <v>151.89999999999998</v>
      </c>
      <c r="AT479" s="138">
        <v>152.49835277968427</v>
      </c>
      <c r="AU479" s="138">
        <f>I479*0.9</f>
        <v>390.6</v>
      </c>
      <c r="AV479" s="138">
        <f>I479*0.18</f>
        <v>78.11999999999999</v>
      </c>
      <c r="AW479" s="138">
        <f>I479*0.34</f>
        <v>147.56</v>
      </c>
      <c r="AX479" s="138">
        <f>I479*0.31</f>
        <v>134.54</v>
      </c>
      <c r="AY479" s="138">
        <v>350.69550720658884</v>
      </c>
      <c r="AZ479" s="138">
        <v>350.69550720658884</v>
      </c>
      <c r="BB479" s="28">
        <v>34.72</v>
      </c>
      <c r="BC479" s="28">
        <v>403.62</v>
      </c>
    </row>
    <row r="480" spans="1:55" hidden="1" outlineLevel="1" x14ac:dyDescent="0.2">
      <c r="A480" s="4"/>
      <c r="B480" s="44"/>
      <c r="C480" s="32"/>
      <c r="D480" s="111" t="s">
        <v>109</v>
      </c>
      <c r="E480" s="159" t="s">
        <v>5629</v>
      </c>
      <c r="F480" s="188"/>
      <c r="G480" s="188"/>
      <c r="H480" s="188"/>
      <c r="I480" s="87"/>
      <c r="J480" s="98" t="e">
        <f t="shared" si="7"/>
        <v>#N/A</v>
      </c>
      <c r="K480" s="100" t="e">
        <v>#N/A</v>
      </c>
      <c r="L480" s="106">
        <f>I480*0.1</f>
        <v>0</v>
      </c>
      <c r="M480" s="106">
        <f>I480*0.2</f>
        <v>0</v>
      </c>
      <c r="N480" s="106">
        <f>I480*0.21</f>
        <v>0</v>
      </c>
      <c r="O480" s="106">
        <v>0</v>
      </c>
      <c r="P480" s="106">
        <f>I480*0.12</f>
        <v>0</v>
      </c>
      <c r="Q480" s="106">
        <f>I480*0.17</f>
        <v>0</v>
      </c>
      <c r="R480" s="106">
        <f>I480*0.14</f>
        <v>0</v>
      </c>
      <c r="S480" s="106">
        <f>I480*0.18</f>
        <v>0</v>
      </c>
      <c r="T480" s="106">
        <f>I480*0.14</f>
        <v>0</v>
      </c>
      <c r="U480" s="106">
        <f>I480*0.15</f>
        <v>0</v>
      </c>
      <c r="V480" s="106">
        <f>I480*0.08</f>
        <v>0</v>
      </c>
      <c r="W480" s="139"/>
      <c r="X480" s="106">
        <f>I480*0.16</f>
        <v>0</v>
      </c>
      <c r="Y480" s="106">
        <f>I480*0.1</f>
        <v>0</v>
      </c>
      <c r="Z480" s="106">
        <f>I480*0.08</f>
        <v>0</v>
      </c>
      <c r="AA480" s="106">
        <f>I480*0.11</f>
        <v>0</v>
      </c>
      <c r="AB480" s="139"/>
      <c r="AC480" s="7">
        <f>I480*0.22</f>
        <v>0</v>
      </c>
      <c r="AD480" s="7">
        <f>I480*0.3</f>
        <v>0</v>
      </c>
      <c r="AE480" s="148" t="s">
        <v>93</v>
      </c>
      <c r="AF480" s="7">
        <f>I480*0.245</f>
        <v>0</v>
      </c>
      <c r="AG480" s="7">
        <f>I480*0.2</f>
        <v>0</v>
      </c>
      <c r="AH480" s="7">
        <f>I480*0.23</f>
        <v>0</v>
      </c>
      <c r="AI480" s="139"/>
      <c r="AJ480" s="7">
        <f>I480*0.2</f>
        <v>0</v>
      </c>
      <c r="AK480" s="139"/>
      <c r="AL480" s="139"/>
      <c r="AM480" s="139"/>
      <c r="AN480" s="139">
        <f>I480*0.12</f>
        <v>0</v>
      </c>
      <c r="AO480" s="139">
        <f>I480*0.6</f>
        <v>0</v>
      </c>
      <c r="AP480" s="139">
        <f>I480*0.9</f>
        <v>0</v>
      </c>
      <c r="AQ480" s="139">
        <f>I480*0.93</f>
        <v>0</v>
      </c>
      <c r="AR480" s="139">
        <f>I480*0.7</f>
        <v>0</v>
      </c>
      <c r="AS480" s="139">
        <f>I480*0.35</f>
        <v>0</v>
      </c>
      <c r="AT480" s="139"/>
      <c r="AU480" s="139">
        <f>I480*0.9</f>
        <v>0</v>
      </c>
      <c r="AV480" s="139">
        <f>I480*0.18</f>
        <v>0</v>
      </c>
      <c r="AW480" s="139">
        <f>I480*0.34</f>
        <v>0</v>
      </c>
      <c r="AX480" s="139">
        <f>I480*0.31</f>
        <v>0</v>
      </c>
      <c r="AY480" s="139"/>
      <c r="AZ480" s="139"/>
      <c r="BB480" s="28">
        <v>0</v>
      </c>
      <c r="BC480" s="28">
        <v>0</v>
      </c>
    </row>
    <row r="481" spans="1:55" hidden="1" outlineLevel="1" x14ac:dyDescent="0.2">
      <c r="A481" s="23"/>
      <c r="B481" s="37" t="s">
        <v>111</v>
      </c>
      <c r="C481" s="9"/>
      <c r="D481" s="116"/>
      <c r="E481" s="160">
        <v>1</v>
      </c>
      <c r="F481" s="193"/>
      <c r="G481" s="193"/>
      <c r="H481" s="193"/>
      <c r="I481" s="90">
        <v>47.73</v>
      </c>
      <c r="J481" s="98" t="e">
        <f t="shared" si="7"/>
        <v>#N/A</v>
      </c>
      <c r="K481" s="104" t="e">
        <v>#N/A</v>
      </c>
      <c r="L481" s="106">
        <f>I481*0.1</f>
        <v>4.7729999999999997</v>
      </c>
      <c r="M481" s="106">
        <f>I481*0.2</f>
        <v>9.5459999999999994</v>
      </c>
      <c r="N481" s="106">
        <f>I481*0.21</f>
        <v>10.023299999999999</v>
      </c>
      <c r="O481" s="106">
        <v>10.023299999999999</v>
      </c>
      <c r="P481" s="106">
        <f>I481*0.12</f>
        <v>5.7275999999999998</v>
      </c>
      <c r="Q481" s="106">
        <f>I481*0.17</f>
        <v>8.1141000000000005</v>
      </c>
      <c r="R481" s="106">
        <f>I481*0.14</f>
        <v>6.6821999999999999</v>
      </c>
      <c r="S481" s="106">
        <f>I481*0.18</f>
        <v>8.5913999999999984</v>
      </c>
      <c r="T481" s="106">
        <f>I481*0.14</f>
        <v>6.6821999999999999</v>
      </c>
      <c r="U481" s="106">
        <f>I481*0.15</f>
        <v>7.1594999999999995</v>
      </c>
      <c r="V481" s="106">
        <f>I481*0.08</f>
        <v>3.8184</v>
      </c>
      <c r="W481" s="142"/>
      <c r="X481" s="106">
        <f>I481*0.16</f>
        <v>7.6368</v>
      </c>
      <c r="Y481" s="106">
        <f>I481*0.1</f>
        <v>4.7729999999999997</v>
      </c>
      <c r="Z481" s="106">
        <f>I481*0.08</f>
        <v>3.8184</v>
      </c>
      <c r="AA481" s="106">
        <f>I481*0.11</f>
        <v>5.2502999999999993</v>
      </c>
      <c r="AB481" s="142"/>
      <c r="AC481" s="7">
        <f>I481*0.22</f>
        <v>10.500599999999999</v>
      </c>
      <c r="AD481" s="7">
        <f>I481*0.3</f>
        <v>14.318999999999999</v>
      </c>
      <c r="AE481" s="148" t="s">
        <v>93</v>
      </c>
      <c r="AF481" s="7">
        <f>I481*0.245</f>
        <v>11.693849999999999</v>
      </c>
      <c r="AG481" s="7">
        <f>I481*0.2</f>
        <v>9.5459999999999994</v>
      </c>
      <c r="AH481" s="7">
        <f>I481*0.23</f>
        <v>10.9779</v>
      </c>
      <c r="AI481" s="142"/>
      <c r="AJ481" s="7">
        <f>I481*0.2</f>
        <v>9.5459999999999994</v>
      </c>
      <c r="AK481" s="142">
        <v>39.388834951456303</v>
      </c>
      <c r="AL481" s="142">
        <v>41.705825242718454</v>
      </c>
      <c r="AM481" s="142">
        <v>43.096019417475731</v>
      </c>
      <c r="AN481" s="142">
        <f>I481*0.12</f>
        <v>5.7275999999999998</v>
      </c>
      <c r="AO481" s="142">
        <f>I481*0.6</f>
        <v>28.637999999999998</v>
      </c>
      <c r="AP481" s="142">
        <f>I481*0.9</f>
        <v>42.957000000000001</v>
      </c>
      <c r="AQ481" s="142">
        <f>I481*0.93</f>
        <v>44.3889</v>
      </c>
      <c r="AR481" s="142">
        <f>I481*0.7</f>
        <v>33.410999999999994</v>
      </c>
      <c r="AS481" s="142">
        <f>I481*0.35</f>
        <v>16.705499999999997</v>
      </c>
      <c r="AT481" s="142">
        <v>0</v>
      </c>
      <c r="AU481" s="142">
        <f>I481*0.9</f>
        <v>42.957000000000001</v>
      </c>
      <c r="AV481" s="142">
        <f>I481*0.18</f>
        <v>8.5913999999999984</v>
      </c>
      <c r="AW481" s="142">
        <f>I481*0.34</f>
        <v>16.228200000000001</v>
      </c>
      <c r="AX481" s="142">
        <f>I481*0.31</f>
        <v>14.796299999999999</v>
      </c>
      <c r="AY481" s="142">
        <v>41.705825242718454</v>
      </c>
      <c r="AZ481" s="142">
        <v>41.705825242718454</v>
      </c>
      <c r="BB481" s="28">
        <v>3.8184</v>
      </c>
      <c r="BC481" s="28">
        <v>44.3889</v>
      </c>
    </row>
    <row r="482" spans="1:55" hidden="1" outlineLevel="1" x14ac:dyDescent="0.2">
      <c r="A482" s="23"/>
      <c r="B482" s="37" t="s">
        <v>113</v>
      </c>
      <c r="C482" s="9"/>
      <c r="D482" s="116"/>
      <c r="E482" s="160">
        <v>1</v>
      </c>
      <c r="F482" s="193"/>
      <c r="G482" s="193"/>
      <c r="H482" s="193"/>
      <c r="I482" s="90">
        <v>8</v>
      </c>
      <c r="J482" s="98" t="e">
        <f t="shared" si="7"/>
        <v>#N/A</v>
      </c>
      <c r="K482" s="104" t="e">
        <v>#N/A</v>
      </c>
      <c r="L482" s="106">
        <f>I482*0.1</f>
        <v>0.8</v>
      </c>
      <c r="M482" s="106">
        <f>I482*0.2</f>
        <v>1.6</v>
      </c>
      <c r="N482" s="106">
        <f>I482*0.21</f>
        <v>1.68</v>
      </c>
      <c r="O482" s="106">
        <v>1.68</v>
      </c>
      <c r="P482" s="106">
        <f>I482*0.12</f>
        <v>0.96</v>
      </c>
      <c r="Q482" s="106">
        <f>I482*0.17</f>
        <v>1.36</v>
      </c>
      <c r="R482" s="106">
        <f>I482*0.14</f>
        <v>1.1200000000000001</v>
      </c>
      <c r="S482" s="106">
        <f>I482*0.18</f>
        <v>1.44</v>
      </c>
      <c r="T482" s="106">
        <f>I482*0.14</f>
        <v>1.1200000000000001</v>
      </c>
      <c r="U482" s="106">
        <f>I482*0.15</f>
        <v>1.2</v>
      </c>
      <c r="V482" s="106">
        <f>I482*0.08</f>
        <v>0.64</v>
      </c>
      <c r="W482" s="142"/>
      <c r="X482" s="106">
        <f>I482*0.16</f>
        <v>1.28</v>
      </c>
      <c r="Y482" s="106">
        <f>I482*0.1</f>
        <v>0.8</v>
      </c>
      <c r="Z482" s="106">
        <f>I482*0.08</f>
        <v>0.64</v>
      </c>
      <c r="AA482" s="106">
        <f>I482*0.11</f>
        <v>0.88</v>
      </c>
      <c r="AB482" s="142"/>
      <c r="AC482" s="7">
        <f>I482*0.22</f>
        <v>1.76</v>
      </c>
      <c r="AD482" s="7">
        <f>I482*0.3</f>
        <v>2.4</v>
      </c>
      <c r="AE482" s="148" t="s">
        <v>93</v>
      </c>
      <c r="AF482" s="7">
        <f>I482*0.245</f>
        <v>1.96</v>
      </c>
      <c r="AG482" s="7">
        <f>I482*0.2</f>
        <v>1.6</v>
      </c>
      <c r="AH482" s="7">
        <f>I482*0.23</f>
        <v>1.84</v>
      </c>
      <c r="AI482" s="142"/>
      <c r="AJ482" s="7">
        <f>I482*0.2</f>
        <v>1.6</v>
      </c>
      <c r="AK482" s="142">
        <v>6.6019417475728153</v>
      </c>
      <c r="AL482" s="142">
        <v>6.9902912621359228</v>
      </c>
      <c r="AM482" s="142">
        <v>7.2233009708737876</v>
      </c>
      <c r="AN482" s="142">
        <f>I482*0.12</f>
        <v>0.96</v>
      </c>
      <c r="AO482" s="142">
        <f>I482*0.6</f>
        <v>4.8</v>
      </c>
      <c r="AP482" s="142">
        <f>I482*0.9</f>
        <v>7.2</v>
      </c>
      <c r="AQ482" s="142">
        <f>I482*0.93</f>
        <v>7.44</v>
      </c>
      <c r="AR482" s="142">
        <f>I482*0.7</f>
        <v>5.6</v>
      </c>
      <c r="AS482" s="142">
        <f>I482*0.35</f>
        <v>2.8</v>
      </c>
      <c r="AT482" s="142">
        <v>0</v>
      </c>
      <c r="AU482" s="142">
        <f>I482*0.9</f>
        <v>7.2</v>
      </c>
      <c r="AV482" s="142">
        <f>I482*0.18</f>
        <v>1.44</v>
      </c>
      <c r="AW482" s="142">
        <f>I482*0.34</f>
        <v>2.72</v>
      </c>
      <c r="AX482" s="142">
        <f>I482*0.31</f>
        <v>2.48</v>
      </c>
      <c r="AY482" s="142">
        <v>6.9902912621359228</v>
      </c>
      <c r="AZ482" s="142">
        <v>6.9902912621359228</v>
      </c>
      <c r="BB482" s="28">
        <v>0.64</v>
      </c>
      <c r="BC482" s="28">
        <v>7.44</v>
      </c>
    </row>
    <row r="483" spans="1:55" hidden="1" outlineLevel="1" x14ac:dyDescent="0.2">
      <c r="A483" s="23"/>
      <c r="B483" s="37" t="s">
        <v>114</v>
      </c>
      <c r="C483" s="9"/>
      <c r="D483" s="116"/>
      <c r="E483" s="160">
        <v>1</v>
      </c>
      <c r="F483" s="193"/>
      <c r="G483" s="193"/>
      <c r="H483" s="193"/>
      <c r="I483" s="90">
        <v>1.75</v>
      </c>
      <c r="J483" s="98" t="e">
        <f t="shared" si="7"/>
        <v>#N/A</v>
      </c>
      <c r="K483" s="104" t="e">
        <v>#N/A</v>
      </c>
      <c r="L483" s="106">
        <f>I483*0.1</f>
        <v>0.17500000000000002</v>
      </c>
      <c r="M483" s="106">
        <f>I483*0.2</f>
        <v>0.35000000000000003</v>
      </c>
      <c r="N483" s="106">
        <f>I483*0.21</f>
        <v>0.36749999999999999</v>
      </c>
      <c r="O483" s="106">
        <v>0.36749999999999999</v>
      </c>
      <c r="P483" s="106">
        <f>I483*0.12</f>
        <v>0.21</v>
      </c>
      <c r="Q483" s="106">
        <f>I483*0.17</f>
        <v>0.29750000000000004</v>
      </c>
      <c r="R483" s="106">
        <f>I483*0.14</f>
        <v>0.24500000000000002</v>
      </c>
      <c r="S483" s="106">
        <f>I483*0.18</f>
        <v>0.315</v>
      </c>
      <c r="T483" s="106">
        <f>I483*0.14</f>
        <v>0.24500000000000002</v>
      </c>
      <c r="U483" s="106">
        <f>I483*0.15</f>
        <v>0.26250000000000001</v>
      </c>
      <c r="V483" s="106">
        <f>I483*0.08</f>
        <v>0.14000000000000001</v>
      </c>
      <c r="W483" s="142"/>
      <c r="X483" s="106">
        <f>I483*0.16</f>
        <v>0.28000000000000003</v>
      </c>
      <c r="Y483" s="106">
        <f>I483*0.1</f>
        <v>0.17500000000000002</v>
      </c>
      <c r="Z483" s="106">
        <f>I483*0.08</f>
        <v>0.14000000000000001</v>
      </c>
      <c r="AA483" s="106">
        <f>I483*0.11</f>
        <v>0.1925</v>
      </c>
      <c r="AB483" s="142"/>
      <c r="AC483" s="7">
        <f>I483*0.22</f>
        <v>0.38500000000000001</v>
      </c>
      <c r="AD483" s="7">
        <f>I483*0.3</f>
        <v>0.52500000000000002</v>
      </c>
      <c r="AE483" s="148" t="s">
        <v>93</v>
      </c>
      <c r="AF483" s="7">
        <f>I483*0.245</f>
        <v>0.42874999999999996</v>
      </c>
      <c r="AG483" s="7">
        <f>I483*0.2</f>
        <v>0.35000000000000003</v>
      </c>
      <c r="AH483" s="7">
        <f>I483*0.23</f>
        <v>0.40250000000000002</v>
      </c>
      <c r="AI483" s="142"/>
      <c r="AJ483" s="7">
        <f>I483*0.2</f>
        <v>0.35000000000000003</v>
      </c>
      <c r="AK483" s="142">
        <v>1.4441747572815533</v>
      </c>
      <c r="AL483" s="142">
        <v>1.529126213592233</v>
      </c>
      <c r="AM483" s="142">
        <v>1.5800970873786409</v>
      </c>
      <c r="AN483" s="142">
        <f>I483*0.12</f>
        <v>0.21</v>
      </c>
      <c r="AO483" s="142">
        <f>I483*0.6</f>
        <v>1.05</v>
      </c>
      <c r="AP483" s="142">
        <f>I483*0.9</f>
        <v>1.575</v>
      </c>
      <c r="AQ483" s="142">
        <f>I483*0.93</f>
        <v>1.6275000000000002</v>
      </c>
      <c r="AR483" s="142">
        <f>I483*0.7</f>
        <v>1.2249999999999999</v>
      </c>
      <c r="AS483" s="142">
        <f>I483*0.35</f>
        <v>0.61249999999999993</v>
      </c>
      <c r="AT483" s="142">
        <v>0</v>
      </c>
      <c r="AU483" s="142">
        <f>I483*0.9</f>
        <v>1.575</v>
      </c>
      <c r="AV483" s="142">
        <f>I483*0.18</f>
        <v>0.315</v>
      </c>
      <c r="AW483" s="142">
        <f>I483*0.34</f>
        <v>0.59500000000000008</v>
      </c>
      <c r="AX483" s="142">
        <f>I483*0.31</f>
        <v>0.54249999999999998</v>
      </c>
      <c r="AY483" s="142">
        <v>1.529126213592233</v>
      </c>
      <c r="AZ483" s="142">
        <v>1.529126213592233</v>
      </c>
      <c r="BB483" s="28">
        <v>0.14000000000000001</v>
      </c>
      <c r="BC483" s="28">
        <v>1.6275000000000002</v>
      </c>
    </row>
    <row r="484" spans="1:55" hidden="1" outlineLevel="1" x14ac:dyDescent="0.2">
      <c r="A484" s="23"/>
      <c r="B484" s="37" t="s">
        <v>501</v>
      </c>
      <c r="C484" s="9"/>
      <c r="D484" s="116"/>
      <c r="E484" s="160">
        <v>1</v>
      </c>
      <c r="F484" s="193"/>
      <c r="G484" s="193"/>
      <c r="H484" s="193"/>
      <c r="I484" s="90">
        <v>147.5</v>
      </c>
      <c r="J484" s="98" t="e">
        <f t="shared" si="7"/>
        <v>#N/A</v>
      </c>
      <c r="K484" s="104" t="e">
        <v>#N/A</v>
      </c>
      <c r="L484" s="106">
        <f>I484*0.1</f>
        <v>14.75</v>
      </c>
      <c r="M484" s="106">
        <f>I484*0.2</f>
        <v>29.5</v>
      </c>
      <c r="N484" s="106">
        <f>I484*0.21</f>
        <v>30.974999999999998</v>
      </c>
      <c r="O484" s="106">
        <v>30.974999999999998</v>
      </c>
      <c r="P484" s="106">
        <f>I484*0.12</f>
        <v>17.7</v>
      </c>
      <c r="Q484" s="106">
        <f>I484*0.17</f>
        <v>25.075000000000003</v>
      </c>
      <c r="R484" s="106">
        <f>I484*0.14</f>
        <v>20.650000000000002</v>
      </c>
      <c r="S484" s="106">
        <f>I484*0.18</f>
        <v>26.55</v>
      </c>
      <c r="T484" s="106">
        <f>I484*0.14</f>
        <v>20.650000000000002</v>
      </c>
      <c r="U484" s="106">
        <f>I484*0.15</f>
        <v>22.125</v>
      </c>
      <c r="V484" s="106">
        <f>I484*0.08</f>
        <v>11.8</v>
      </c>
      <c r="W484" s="142"/>
      <c r="X484" s="106">
        <f>I484*0.16</f>
        <v>23.6</v>
      </c>
      <c r="Y484" s="106">
        <f>I484*0.1</f>
        <v>14.75</v>
      </c>
      <c r="Z484" s="106">
        <f>I484*0.08</f>
        <v>11.8</v>
      </c>
      <c r="AA484" s="106">
        <f>I484*0.11</f>
        <v>16.225000000000001</v>
      </c>
      <c r="AB484" s="142"/>
      <c r="AC484" s="7">
        <f>I484*0.22</f>
        <v>32.450000000000003</v>
      </c>
      <c r="AD484" s="7">
        <f>I484*0.3</f>
        <v>44.25</v>
      </c>
      <c r="AE484" s="148" t="s">
        <v>93</v>
      </c>
      <c r="AF484" s="7">
        <f>I484*0.245</f>
        <v>36.137500000000003</v>
      </c>
      <c r="AG484" s="7">
        <f>I484*0.2</f>
        <v>29.5</v>
      </c>
      <c r="AH484" s="7">
        <f>I484*0.23</f>
        <v>33.925000000000004</v>
      </c>
      <c r="AI484" s="142"/>
      <c r="AJ484" s="7">
        <f>I484*0.2</f>
        <v>29.5</v>
      </c>
      <c r="AK484" s="142">
        <v>121.72330097087377</v>
      </c>
      <c r="AL484" s="142">
        <v>128.88349514563106</v>
      </c>
      <c r="AM484" s="142">
        <v>133.17961165048544</v>
      </c>
      <c r="AN484" s="142">
        <f>I484*0.12</f>
        <v>17.7</v>
      </c>
      <c r="AO484" s="142">
        <f>I484*0.6</f>
        <v>88.5</v>
      </c>
      <c r="AP484" s="142">
        <f>I484*0.9</f>
        <v>132.75</v>
      </c>
      <c r="AQ484" s="142">
        <f>I484*0.93</f>
        <v>137.17500000000001</v>
      </c>
      <c r="AR484" s="142">
        <f>I484*0.7</f>
        <v>103.25</v>
      </c>
      <c r="AS484" s="142">
        <f>I484*0.35</f>
        <v>51.625</v>
      </c>
      <c r="AT484" s="142">
        <v>0</v>
      </c>
      <c r="AU484" s="142">
        <f>I484*0.9</f>
        <v>132.75</v>
      </c>
      <c r="AV484" s="142">
        <f>I484*0.18</f>
        <v>26.55</v>
      </c>
      <c r="AW484" s="142">
        <f>I484*0.34</f>
        <v>50.150000000000006</v>
      </c>
      <c r="AX484" s="142">
        <f>I484*0.31</f>
        <v>45.725000000000001</v>
      </c>
      <c r="AY484" s="142">
        <v>128.88349514563106</v>
      </c>
      <c r="AZ484" s="142">
        <v>128.88349514563106</v>
      </c>
      <c r="BB484" s="28">
        <v>11.8</v>
      </c>
      <c r="BC484" s="28">
        <v>137.17500000000001</v>
      </c>
    </row>
    <row r="485" spans="1:55" hidden="1" outlineLevel="1" x14ac:dyDescent="0.2">
      <c r="A485" s="23"/>
      <c r="B485" s="37" t="s">
        <v>116</v>
      </c>
      <c r="C485" s="9"/>
      <c r="D485" s="114">
        <v>99152</v>
      </c>
      <c r="E485" s="160">
        <v>1</v>
      </c>
      <c r="F485" s="191"/>
      <c r="G485" s="191"/>
      <c r="H485" s="191"/>
      <c r="I485" s="80">
        <v>377</v>
      </c>
      <c r="J485" s="98">
        <f t="shared" si="7"/>
        <v>20.988</v>
      </c>
      <c r="K485" s="104">
        <v>19.079999999999998</v>
      </c>
      <c r="L485" s="106">
        <f>I485*0.1</f>
        <v>37.700000000000003</v>
      </c>
      <c r="M485" s="106">
        <f>I485*0.2</f>
        <v>75.400000000000006</v>
      </c>
      <c r="N485" s="106">
        <f>I485*0.21</f>
        <v>79.17</v>
      </c>
      <c r="O485" s="106">
        <v>79.17</v>
      </c>
      <c r="P485" s="106">
        <f>I485*0.12</f>
        <v>45.239999999999995</v>
      </c>
      <c r="Q485" s="106">
        <f>I485*0.17</f>
        <v>64.09</v>
      </c>
      <c r="R485" s="106">
        <f>I485*0.14</f>
        <v>52.780000000000008</v>
      </c>
      <c r="S485" s="106">
        <f>I485*0.18</f>
        <v>67.86</v>
      </c>
      <c r="T485" s="106">
        <f>I485*0.14</f>
        <v>52.780000000000008</v>
      </c>
      <c r="U485" s="106">
        <f>I485*0.15</f>
        <v>56.55</v>
      </c>
      <c r="V485" s="106">
        <f>I485*0.08</f>
        <v>30.16</v>
      </c>
      <c r="W485" s="142"/>
      <c r="X485" s="106">
        <f>I485*0.16</f>
        <v>60.32</v>
      </c>
      <c r="Y485" s="106">
        <f>I485*0.1</f>
        <v>37.700000000000003</v>
      </c>
      <c r="Z485" s="106">
        <f>I485*0.08</f>
        <v>30.16</v>
      </c>
      <c r="AA485" s="106">
        <f>I485*0.11</f>
        <v>41.47</v>
      </c>
      <c r="AB485" s="142"/>
      <c r="AC485" s="7">
        <f>I485*0.22</f>
        <v>82.94</v>
      </c>
      <c r="AD485" s="7">
        <f>I485*0.3</f>
        <v>113.1</v>
      </c>
      <c r="AE485" s="148" t="s">
        <v>93</v>
      </c>
      <c r="AF485" s="7">
        <f>I485*0.245</f>
        <v>92.364999999999995</v>
      </c>
      <c r="AG485" s="7">
        <f>I485*0.2</f>
        <v>75.400000000000006</v>
      </c>
      <c r="AH485" s="7">
        <f>I485*0.23</f>
        <v>86.710000000000008</v>
      </c>
      <c r="AI485" s="142"/>
      <c r="AJ485" s="7">
        <f>I485*0.2</f>
        <v>75.400000000000006</v>
      </c>
      <c r="AK485" s="142">
        <v>248.88891141552511</v>
      </c>
      <c r="AL485" s="142">
        <v>263.52943561643832</v>
      </c>
      <c r="AM485" s="142">
        <v>272.3137501369863</v>
      </c>
      <c r="AN485" s="142">
        <f>I485*0.12</f>
        <v>45.239999999999995</v>
      </c>
      <c r="AO485" s="142">
        <f>I485*0.6</f>
        <v>226.2</v>
      </c>
      <c r="AP485" s="142">
        <f>I485*0.9</f>
        <v>339.3</v>
      </c>
      <c r="AQ485" s="142">
        <f>I485*0.93</f>
        <v>350.61</v>
      </c>
      <c r="AR485" s="142">
        <f>I485*0.7</f>
        <v>263.89999999999998</v>
      </c>
      <c r="AS485" s="142">
        <f>I485*0.35</f>
        <v>131.94999999999999</v>
      </c>
      <c r="AT485" s="142">
        <v>0</v>
      </c>
      <c r="AU485" s="142">
        <f>I485*0.9</f>
        <v>339.3</v>
      </c>
      <c r="AV485" s="142">
        <f>I485*0.18</f>
        <v>67.86</v>
      </c>
      <c r="AW485" s="142">
        <f>I485*0.34</f>
        <v>128.18</v>
      </c>
      <c r="AX485" s="142">
        <f>I485*0.31</f>
        <v>116.87</v>
      </c>
      <c r="AY485" s="142">
        <v>263.52943561643832</v>
      </c>
      <c r="AZ485" s="142">
        <v>263.52943561643832</v>
      </c>
      <c r="BB485" s="28">
        <v>19.079999999999998</v>
      </c>
      <c r="BC485" s="28">
        <v>350.61</v>
      </c>
    </row>
    <row r="486" spans="1:55" hidden="1" outlineLevel="1" x14ac:dyDescent="0.2">
      <c r="A486" s="23"/>
      <c r="B486" s="37" t="s">
        <v>117</v>
      </c>
      <c r="C486" s="9"/>
      <c r="D486" s="114"/>
      <c r="E486" s="160">
        <v>1</v>
      </c>
      <c r="F486" s="191"/>
      <c r="G486" s="191"/>
      <c r="H486" s="191"/>
      <c r="I486" s="80">
        <v>9.25</v>
      </c>
      <c r="J486" s="98" t="e">
        <f t="shared" si="7"/>
        <v>#N/A</v>
      </c>
      <c r="K486" s="104" t="e">
        <v>#N/A</v>
      </c>
      <c r="L486" s="106">
        <f>I486*0.1</f>
        <v>0.92500000000000004</v>
      </c>
      <c r="M486" s="106">
        <f>I486*0.2</f>
        <v>1.85</v>
      </c>
      <c r="N486" s="106">
        <f>I486*0.21</f>
        <v>1.9424999999999999</v>
      </c>
      <c r="O486" s="106">
        <v>1.9424999999999999</v>
      </c>
      <c r="P486" s="106">
        <f>I486*0.12</f>
        <v>1.1099999999999999</v>
      </c>
      <c r="Q486" s="106">
        <f>I486*0.17</f>
        <v>1.5725</v>
      </c>
      <c r="R486" s="106">
        <f>I486*0.14</f>
        <v>1.2950000000000002</v>
      </c>
      <c r="S486" s="106">
        <f>I486*0.18</f>
        <v>1.665</v>
      </c>
      <c r="T486" s="106">
        <f>I486*0.14</f>
        <v>1.2950000000000002</v>
      </c>
      <c r="U486" s="106">
        <f>I486*0.15</f>
        <v>1.3875</v>
      </c>
      <c r="V486" s="106">
        <f>I486*0.08</f>
        <v>0.74</v>
      </c>
      <c r="W486" s="142"/>
      <c r="X486" s="106">
        <f>I486*0.16</f>
        <v>1.48</v>
      </c>
      <c r="Y486" s="106">
        <f>I486*0.1</f>
        <v>0.92500000000000004</v>
      </c>
      <c r="Z486" s="106">
        <f>I486*0.08</f>
        <v>0.74</v>
      </c>
      <c r="AA486" s="106">
        <f>I486*0.11</f>
        <v>1.0175000000000001</v>
      </c>
      <c r="AB486" s="142"/>
      <c r="AC486" s="7">
        <f>I486*0.22</f>
        <v>2.0350000000000001</v>
      </c>
      <c r="AD486" s="7">
        <f>I486*0.3</f>
        <v>2.7749999999999999</v>
      </c>
      <c r="AE486" s="148" t="s">
        <v>93</v>
      </c>
      <c r="AF486" s="7">
        <f>I486*0.245</f>
        <v>2.2662499999999999</v>
      </c>
      <c r="AG486" s="7">
        <f>I486*0.2</f>
        <v>1.85</v>
      </c>
      <c r="AH486" s="7">
        <f>I486*0.23</f>
        <v>2.1274999999999999</v>
      </c>
      <c r="AI486" s="142"/>
      <c r="AJ486" s="7">
        <f>I486*0.2</f>
        <v>1.85</v>
      </c>
      <c r="AK486" s="142">
        <v>7.633495145631068</v>
      </c>
      <c r="AL486" s="142">
        <v>8.0825242718446599</v>
      </c>
      <c r="AM486" s="142">
        <v>8.3519417475728162</v>
      </c>
      <c r="AN486" s="142">
        <f>I486*0.12</f>
        <v>1.1099999999999999</v>
      </c>
      <c r="AO486" s="142">
        <f>I486*0.6</f>
        <v>5.55</v>
      </c>
      <c r="AP486" s="142">
        <f>I486*0.9</f>
        <v>8.3250000000000011</v>
      </c>
      <c r="AQ486" s="142">
        <f>I486*0.93</f>
        <v>8.6025000000000009</v>
      </c>
      <c r="AR486" s="142">
        <f>I486*0.7</f>
        <v>6.4749999999999996</v>
      </c>
      <c r="AS486" s="142">
        <f>I486*0.35</f>
        <v>3.2374999999999998</v>
      </c>
      <c r="AT486" s="142">
        <v>0</v>
      </c>
      <c r="AU486" s="142">
        <f>I486*0.9</f>
        <v>8.3250000000000011</v>
      </c>
      <c r="AV486" s="142">
        <f>I486*0.18</f>
        <v>1.665</v>
      </c>
      <c r="AW486" s="142">
        <f>I486*0.34</f>
        <v>3.145</v>
      </c>
      <c r="AX486" s="142">
        <f>I486*0.31</f>
        <v>2.8675000000000002</v>
      </c>
      <c r="AY486" s="142">
        <v>8.0825242718446599</v>
      </c>
      <c r="AZ486" s="142">
        <v>8.0825242718446599</v>
      </c>
      <c r="BB486" s="28">
        <v>0.74</v>
      </c>
      <c r="BC486" s="28">
        <v>8.6025000000000009</v>
      </c>
    </row>
    <row r="487" spans="1:55" hidden="1" outlineLevel="1" x14ac:dyDescent="0.2">
      <c r="A487" s="23"/>
      <c r="B487" s="37" t="s">
        <v>500</v>
      </c>
      <c r="C487" s="9"/>
      <c r="D487" s="114">
        <v>92960</v>
      </c>
      <c r="E487" s="160">
        <v>1</v>
      </c>
      <c r="F487" s="191"/>
      <c r="G487" s="191"/>
      <c r="H487" s="191"/>
      <c r="I487" s="80">
        <v>1380</v>
      </c>
      <c r="J487" s="98">
        <f t="shared" si="7"/>
        <v>179.28900000000002</v>
      </c>
      <c r="K487" s="104">
        <v>162.99</v>
      </c>
      <c r="L487" s="106">
        <f>I487*0.1</f>
        <v>138</v>
      </c>
      <c r="M487" s="106">
        <f>I487*0.2</f>
        <v>276</v>
      </c>
      <c r="N487" s="106">
        <f>I487*0.21</f>
        <v>289.8</v>
      </c>
      <c r="O487" s="106">
        <v>289.8</v>
      </c>
      <c r="P487" s="106">
        <f>I487*0.12</f>
        <v>165.6</v>
      </c>
      <c r="Q487" s="106">
        <f>I487*0.17</f>
        <v>234.60000000000002</v>
      </c>
      <c r="R487" s="106">
        <f>I487*0.14</f>
        <v>193.20000000000002</v>
      </c>
      <c r="S487" s="106">
        <f>I487*0.18</f>
        <v>248.39999999999998</v>
      </c>
      <c r="T487" s="106">
        <f>I487*0.14</f>
        <v>193.20000000000002</v>
      </c>
      <c r="U487" s="106">
        <f>I487*0.15</f>
        <v>207</v>
      </c>
      <c r="V487" s="106">
        <f>I487*0.08</f>
        <v>110.4</v>
      </c>
      <c r="W487" s="142"/>
      <c r="X487" s="106">
        <f>I487*0.16</f>
        <v>220.8</v>
      </c>
      <c r="Y487" s="106">
        <f>I487*0.1</f>
        <v>138</v>
      </c>
      <c r="Z487" s="106">
        <f>I487*0.08</f>
        <v>110.4</v>
      </c>
      <c r="AA487" s="106">
        <f>I487*0.11</f>
        <v>151.80000000000001</v>
      </c>
      <c r="AB487" s="142"/>
      <c r="AC487" s="7">
        <f>I487*0.22</f>
        <v>303.60000000000002</v>
      </c>
      <c r="AD487" s="7">
        <f>I487*0.3</f>
        <v>414</v>
      </c>
      <c r="AE487" s="148" t="s">
        <v>93</v>
      </c>
      <c r="AF487" s="7">
        <f>I487*0.245</f>
        <v>338.09999999999997</v>
      </c>
      <c r="AG487" s="7">
        <f>I487*0.2</f>
        <v>276</v>
      </c>
      <c r="AH487" s="7">
        <f>I487*0.23</f>
        <v>317.40000000000003</v>
      </c>
      <c r="AI487" s="142"/>
      <c r="AJ487" s="7">
        <f>I487*0.2</f>
        <v>276</v>
      </c>
      <c r="AK487" s="142">
        <v>1368.484864097026</v>
      </c>
      <c r="AL487" s="142">
        <v>1448.9839737497925</v>
      </c>
      <c r="AM487" s="142">
        <v>1497.283439541452</v>
      </c>
      <c r="AN487" s="142">
        <f>I487*0.12</f>
        <v>165.6</v>
      </c>
      <c r="AO487" s="142">
        <f>I487*0.6</f>
        <v>828</v>
      </c>
      <c r="AP487" s="142">
        <f>I487*0.9</f>
        <v>1242</v>
      </c>
      <c r="AQ487" s="142">
        <f>I487*0.93</f>
        <v>1283.4000000000001</v>
      </c>
      <c r="AR487" s="142">
        <f>I487*0.7</f>
        <v>965.99999999999989</v>
      </c>
      <c r="AS487" s="142">
        <f>I487*0.35</f>
        <v>482.99999999999994</v>
      </c>
      <c r="AT487" s="142">
        <v>591.27357368333617</v>
      </c>
      <c r="AU487" s="142">
        <f>I487*0.9</f>
        <v>1242</v>
      </c>
      <c r="AV487" s="142">
        <f>I487*0.18</f>
        <v>248.39999999999998</v>
      </c>
      <c r="AW487" s="142">
        <f>I487*0.34</f>
        <v>469.20000000000005</v>
      </c>
      <c r="AX487" s="142">
        <f>I487*0.31</f>
        <v>427.8</v>
      </c>
      <c r="AY487" s="142">
        <v>1448.9839737497925</v>
      </c>
      <c r="AZ487" s="142">
        <v>1448.9839737497925</v>
      </c>
      <c r="BB487" s="28">
        <v>110.4</v>
      </c>
      <c r="BC487" s="28">
        <v>1497.283439541452</v>
      </c>
    </row>
    <row r="488" spans="1:55" hidden="1" outlineLevel="1" x14ac:dyDescent="0.2">
      <c r="A488" s="23"/>
      <c r="B488" s="37" t="s">
        <v>118</v>
      </c>
      <c r="C488" s="9"/>
      <c r="D488" s="114">
        <v>99153</v>
      </c>
      <c r="E488" s="160">
        <v>1</v>
      </c>
      <c r="F488" s="191"/>
      <c r="G488" s="191"/>
      <c r="H488" s="191"/>
      <c r="I488" s="80">
        <v>71</v>
      </c>
      <c r="J488" s="98">
        <f t="shared" si="7"/>
        <v>18.161000000000005</v>
      </c>
      <c r="K488" s="104">
        <v>16.510000000000002</v>
      </c>
      <c r="L488" s="106">
        <f>I488*0.1</f>
        <v>7.1000000000000005</v>
      </c>
      <c r="M488" s="106">
        <f>I488*0.2</f>
        <v>14.200000000000001</v>
      </c>
      <c r="N488" s="106">
        <f>I488*0.21</f>
        <v>14.91</v>
      </c>
      <c r="O488" s="106">
        <v>14.91</v>
      </c>
      <c r="P488" s="106">
        <f>I488*0.12</f>
        <v>8.52</v>
      </c>
      <c r="Q488" s="106">
        <f>I488*0.17</f>
        <v>12.07</v>
      </c>
      <c r="R488" s="106">
        <f>I488*0.14</f>
        <v>9.9400000000000013</v>
      </c>
      <c r="S488" s="106">
        <f>I488*0.18</f>
        <v>12.78</v>
      </c>
      <c r="T488" s="106">
        <f>I488*0.14</f>
        <v>9.9400000000000013</v>
      </c>
      <c r="U488" s="106">
        <f>I488*0.15</f>
        <v>10.65</v>
      </c>
      <c r="V488" s="106">
        <f>I488*0.08</f>
        <v>5.68</v>
      </c>
      <c r="W488" s="142"/>
      <c r="X488" s="106">
        <f>I488*0.16</f>
        <v>11.36</v>
      </c>
      <c r="Y488" s="106">
        <f>I488*0.1</f>
        <v>7.1000000000000005</v>
      </c>
      <c r="Z488" s="106">
        <f>I488*0.08</f>
        <v>5.68</v>
      </c>
      <c r="AA488" s="106">
        <f>I488*0.11</f>
        <v>7.81</v>
      </c>
      <c r="AB488" s="142"/>
      <c r="AC488" s="7">
        <f>I488*0.22</f>
        <v>15.62</v>
      </c>
      <c r="AD488" s="7">
        <f>I488*0.3</f>
        <v>21.3</v>
      </c>
      <c r="AE488" s="148" t="s">
        <v>93</v>
      </c>
      <c r="AF488" s="7">
        <f>I488*0.245</f>
        <v>17.395</v>
      </c>
      <c r="AG488" s="7">
        <f>I488*0.2</f>
        <v>14.200000000000001</v>
      </c>
      <c r="AH488" s="7">
        <f>I488*0.23</f>
        <v>16.330000000000002</v>
      </c>
      <c r="AI488" s="142"/>
      <c r="AJ488" s="7">
        <f>I488*0.2</f>
        <v>14.200000000000001</v>
      </c>
      <c r="AK488" s="142">
        <v>46.925941747572814</v>
      </c>
      <c r="AL488" s="142">
        <v>49.686291262135924</v>
      </c>
      <c r="AM488" s="142">
        <v>51.342500970873793</v>
      </c>
      <c r="AN488" s="142">
        <f>I488*0.12</f>
        <v>8.52</v>
      </c>
      <c r="AO488" s="142">
        <f>I488*0.6</f>
        <v>42.6</v>
      </c>
      <c r="AP488" s="142">
        <f>I488*0.9</f>
        <v>63.9</v>
      </c>
      <c r="AQ488" s="142">
        <f>I488*0.93</f>
        <v>66.03</v>
      </c>
      <c r="AR488" s="142">
        <f>I488*0.7</f>
        <v>49.699999999999996</v>
      </c>
      <c r="AS488" s="142">
        <f>I488*0.35</f>
        <v>24.849999999999998</v>
      </c>
      <c r="AT488" s="142">
        <v>0</v>
      </c>
      <c r="AU488" s="142">
        <f>I488*0.9</f>
        <v>63.9</v>
      </c>
      <c r="AV488" s="142">
        <f>I488*0.18</f>
        <v>12.78</v>
      </c>
      <c r="AW488" s="142">
        <f>I488*0.34</f>
        <v>24.14</v>
      </c>
      <c r="AX488" s="142">
        <f>I488*0.31</f>
        <v>22.01</v>
      </c>
      <c r="AY488" s="142">
        <v>49.686291262135924</v>
      </c>
      <c r="AZ488" s="142">
        <v>49.686291262135924</v>
      </c>
      <c r="BB488" s="28">
        <v>5.68</v>
      </c>
      <c r="BC488" s="28">
        <v>66.03</v>
      </c>
    </row>
    <row r="489" spans="1:55" hidden="1" outlineLevel="1" x14ac:dyDescent="0.2">
      <c r="A489" s="23"/>
      <c r="B489" s="37" t="s">
        <v>119</v>
      </c>
      <c r="C489" s="9"/>
      <c r="D489" s="114"/>
      <c r="E489" s="160">
        <v>1</v>
      </c>
      <c r="F489" s="191"/>
      <c r="G489" s="191"/>
      <c r="H489" s="191"/>
      <c r="I489" s="80">
        <v>21.26</v>
      </c>
      <c r="J489" s="98" t="e">
        <f t="shared" si="7"/>
        <v>#N/A</v>
      </c>
      <c r="K489" s="104" t="e">
        <v>#N/A</v>
      </c>
      <c r="L489" s="106">
        <f>I489*0.1</f>
        <v>2.1260000000000003</v>
      </c>
      <c r="M489" s="106">
        <f>I489*0.2</f>
        <v>4.2520000000000007</v>
      </c>
      <c r="N489" s="106">
        <f>I489*0.21</f>
        <v>4.4645999999999999</v>
      </c>
      <c r="O489" s="106">
        <v>4.4645999999999999</v>
      </c>
      <c r="P489" s="106">
        <f>I489*0.12</f>
        <v>2.5512000000000001</v>
      </c>
      <c r="Q489" s="106">
        <f>I489*0.17</f>
        <v>3.6142000000000007</v>
      </c>
      <c r="R489" s="106">
        <f>I489*0.14</f>
        <v>2.9764000000000004</v>
      </c>
      <c r="S489" s="106">
        <f>I489*0.18</f>
        <v>3.8268</v>
      </c>
      <c r="T489" s="106">
        <f>I489*0.14</f>
        <v>2.9764000000000004</v>
      </c>
      <c r="U489" s="106">
        <f>I489*0.15</f>
        <v>3.1890000000000001</v>
      </c>
      <c r="V489" s="106">
        <f>I489*0.08</f>
        <v>1.7008000000000001</v>
      </c>
      <c r="W489" s="142"/>
      <c r="X489" s="106">
        <f>I489*0.16</f>
        <v>3.4016000000000002</v>
      </c>
      <c r="Y489" s="106">
        <f>I489*0.1</f>
        <v>2.1260000000000003</v>
      </c>
      <c r="Z489" s="106">
        <f>I489*0.08</f>
        <v>1.7008000000000001</v>
      </c>
      <c r="AA489" s="106">
        <f>I489*0.11</f>
        <v>2.3386</v>
      </c>
      <c r="AB489" s="142"/>
      <c r="AC489" s="7">
        <f>I489*0.22</f>
        <v>4.6772</v>
      </c>
      <c r="AD489" s="7">
        <f>I489*0.3</f>
        <v>6.3780000000000001</v>
      </c>
      <c r="AE489" s="148" t="s">
        <v>93</v>
      </c>
      <c r="AF489" s="7">
        <f>I489*0.245</f>
        <v>5.2087000000000003</v>
      </c>
      <c r="AG489" s="7">
        <f>I489*0.2</f>
        <v>4.2520000000000007</v>
      </c>
      <c r="AH489" s="7">
        <f>I489*0.23</f>
        <v>4.8898000000000001</v>
      </c>
      <c r="AI489" s="142"/>
      <c r="AJ489" s="7">
        <f>I489*0.2</f>
        <v>4.2520000000000007</v>
      </c>
      <c r="AK489" s="142">
        <v>17.544660194174757</v>
      </c>
      <c r="AL489" s="142">
        <v>18.576699029126218</v>
      </c>
      <c r="AM489" s="142">
        <v>19.19592233009709</v>
      </c>
      <c r="AN489" s="142">
        <f>I489*0.12</f>
        <v>2.5512000000000001</v>
      </c>
      <c r="AO489" s="142">
        <f>I489*0.6</f>
        <v>12.756</v>
      </c>
      <c r="AP489" s="142">
        <f>I489*0.9</f>
        <v>19.134</v>
      </c>
      <c r="AQ489" s="142">
        <f>I489*0.93</f>
        <v>19.771800000000002</v>
      </c>
      <c r="AR489" s="142">
        <f>I489*0.7</f>
        <v>14.882</v>
      </c>
      <c r="AS489" s="142">
        <f>I489*0.35</f>
        <v>7.4409999999999998</v>
      </c>
      <c r="AT489" s="142">
        <v>0</v>
      </c>
      <c r="AU489" s="142">
        <f>I489*0.9</f>
        <v>19.134</v>
      </c>
      <c r="AV489" s="142">
        <f>I489*0.18</f>
        <v>3.8268</v>
      </c>
      <c r="AW489" s="142">
        <f>I489*0.34</f>
        <v>7.2284000000000015</v>
      </c>
      <c r="AX489" s="142">
        <f>I489*0.31</f>
        <v>6.5906000000000002</v>
      </c>
      <c r="AY489" s="142">
        <v>18.576699029126218</v>
      </c>
      <c r="AZ489" s="142">
        <v>18.576699029126218</v>
      </c>
      <c r="BB489" s="28">
        <v>1.7008000000000001</v>
      </c>
      <c r="BC489" s="28">
        <v>19.771800000000002</v>
      </c>
    </row>
    <row r="490" spans="1:55" hidden="1" outlineLevel="1" x14ac:dyDescent="0.2">
      <c r="A490" s="23"/>
      <c r="B490" s="37" t="s">
        <v>362</v>
      </c>
      <c r="C490" s="9"/>
      <c r="D490" s="114">
        <v>93005</v>
      </c>
      <c r="E490" s="160">
        <v>1</v>
      </c>
      <c r="F490" s="191"/>
      <c r="G490" s="191"/>
      <c r="H490" s="191"/>
      <c r="I490" s="80">
        <v>93</v>
      </c>
      <c r="J490" s="98">
        <f t="shared" si="7"/>
        <v>7.4580000000000011</v>
      </c>
      <c r="K490" s="104">
        <v>6.78</v>
      </c>
      <c r="L490" s="106">
        <f>I490*0.1</f>
        <v>9.3000000000000007</v>
      </c>
      <c r="M490" s="106">
        <f>I490*0.2</f>
        <v>18.600000000000001</v>
      </c>
      <c r="N490" s="106">
        <f>I490*0.21</f>
        <v>19.529999999999998</v>
      </c>
      <c r="O490" s="106">
        <v>19.529999999999998</v>
      </c>
      <c r="P490" s="106">
        <f>I490*0.12</f>
        <v>11.16</v>
      </c>
      <c r="Q490" s="106">
        <f>I490*0.17</f>
        <v>15.81</v>
      </c>
      <c r="R490" s="106">
        <f>I490*0.14</f>
        <v>13.020000000000001</v>
      </c>
      <c r="S490" s="106">
        <f>I490*0.18</f>
        <v>16.739999999999998</v>
      </c>
      <c r="T490" s="106">
        <f>I490*0.14</f>
        <v>13.020000000000001</v>
      </c>
      <c r="U490" s="106">
        <f>I490*0.15</f>
        <v>13.95</v>
      </c>
      <c r="V490" s="106">
        <f>I490*0.08</f>
        <v>7.44</v>
      </c>
      <c r="W490" s="142"/>
      <c r="X490" s="106">
        <f>I490*0.16</f>
        <v>14.88</v>
      </c>
      <c r="Y490" s="106">
        <f>I490*0.1</f>
        <v>9.3000000000000007</v>
      </c>
      <c r="Z490" s="106">
        <f>I490*0.08</f>
        <v>7.44</v>
      </c>
      <c r="AA490" s="106">
        <f>I490*0.11</f>
        <v>10.23</v>
      </c>
      <c r="AB490" s="142"/>
      <c r="AC490" s="7">
        <f>I490*0.22</f>
        <v>20.46</v>
      </c>
      <c r="AD490" s="7">
        <f>I490*0.3</f>
        <v>27.9</v>
      </c>
      <c r="AE490" s="148" t="s">
        <v>93</v>
      </c>
      <c r="AF490" s="7">
        <f>I490*0.245</f>
        <v>22.785</v>
      </c>
      <c r="AG490" s="7">
        <f>I490*0.2</f>
        <v>18.600000000000001</v>
      </c>
      <c r="AH490" s="7">
        <f>I490*0.23</f>
        <v>21.39</v>
      </c>
      <c r="AI490" s="142"/>
      <c r="AJ490" s="7">
        <f>I490*0.2</f>
        <v>18.600000000000001</v>
      </c>
      <c r="AK490" s="142">
        <v>29.079171580188678</v>
      </c>
      <c r="AL490" s="142">
        <v>30.789711084905662</v>
      </c>
      <c r="AM490" s="142">
        <v>31.816034787735848</v>
      </c>
      <c r="AN490" s="142">
        <f>I490*0.12</f>
        <v>11.16</v>
      </c>
      <c r="AO490" s="142">
        <f>I490*0.6</f>
        <v>55.8</v>
      </c>
      <c r="AP490" s="142">
        <f>I490*0.9</f>
        <v>83.7</v>
      </c>
      <c r="AQ490" s="142">
        <f>I490*0.93</f>
        <v>86.490000000000009</v>
      </c>
      <c r="AR490" s="142">
        <f>I490*0.7</f>
        <v>65.099999999999994</v>
      </c>
      <c r="AS490" s="142">
        <f>I490*0.35</f>
        <v>32.549999999999997</v>
      </c>
      <c r="AT490" s="142">
        <v>9.1467099056603764</v>
      </c>
      <c r="AU490" s="142">
        <f>I490*0.9</f>
        <v>83.7</v>
      </c>
      <c r="AV490" s="142">
        <f>I490*0.18</f>
        <v>16.739999999999998</v>
      </c>
      <c r="AW490" s="142">
        <f>I490*0.34</f>
        <v>31.62</v>
      </c>
      <c r="AX490" s="142">
        <f>I490*0.31</f>
        <v>28.83</v>
      </c>
      <c r="AY490" s="142">
        <v>30.789711084905662</v>
      </c>
      <c r="AZ490" s="142">
        <v>30.789711084905662</v>
      </c>
      <c r="BB490" s="28">
        <v>6.78</v>
      </c>
      <c r="BC490" s="28">
        <v>86.490000000000009</v>
      </c>
    </row>
    <row r="491" spans="1:55" hidden="1" outlineLevel="1" x14ac:dyDescent="0.2">
      <c r="A491" s="23"/>
      <c r="B491" s="37" t="s">
        <v>499</v>
      </c>
      <c r="C491" s="9"/>
      <c r="D491" s="114" t="s">
        <v>53</v>
      </c>
      <c r="E491" s="160">
        <v>5</v>
      </c>
      <c r="F491" s="191"/>
      <c r="G491" s="191"/>
      <c r="H491" s="191"/>
      <c r="I491" s="80">
        <v>12.5</v>
      </c>
      <c r="J491" s="98" t="e">
        <f t="shared" si="7"/>
        <v>#N/A</v>
      </c>
      <c r="K491" s="104" t="e">
        <v>#N/A</v>
      </c>
      <c r="L491" s="106">
        <f>I491*0.1</f>
        <v>1.25</v>
      </c>
      <c r="M491" s="106">
        <f>I491*0.2</f>
        <v>2.5</v>
      </c>
      <c r="N491" s="106">
        <f>I491*0.21</f>
        <v>2.625</v>
      </c>
      <c r="O491" s="106">
        <v>2.625</v>
      </c>
      <c r="P491" s="106">
        <f>I491*0.12</f>
        <v>1.5</v>
      </c>
      <c r="Q491" s="106">
        <f>I491*0.17</f>
        <v>2.125</v>
      </c>
      <c r="R491" s="106">
        <f>I491*0.14</f>
        <v>1.7500000000000002</v>
      </c>
      <c r="S491" s="106">
        <f>I491*0.18</f>
        <v>2.25</v>
      </c>
      <c r="T491" s="106">
        <f>I491*0.14</f>
        <v>1.7500000000000002</v>
      </c>
      <c r="U491" s="106">
        <f>I491*0.15</f>
        <v>1.875</v>
      </c>
      <c r="V491" s="106">
        <f>I491*0.08</f>
        <v>1</v>
      </c>
      <c r="W491" s="142"/>
      <c r="X491" s="106">
        <f>I491*0.16</f>
        <v>2</v>
      </c>
      <c r="Y491" s="106">
        <f>I491*0.1</f>
        <v>1.25</v>
      </c>
      <c r="Z491" s="106">
        <f>I491*0.08</f>
        <v>1</v>
      </c>
      <c r="AA491" s="106">
        <f>I491*0.11</f>
        <v>1.375</v>
      </c>
      <c r="AB491" s="142"/>
      <c r="AC491" s="7">
        <f>I491*0.22</f>
        <v>2.75</v>
      </c>
      <c r="AD491" s="7">
        <f>I491*0.3</f>
        <v>3.75</v>
      </c>
      <c r="AE491" s="148" t="s">
        <v>93</v>
      </c>
      <c r="AF491" s="7">
        <f>I491*0.245</f>
        <v>3.0625</v>
      </c>
      <c r="AG491" s="7">
        <f>I491*0.2</f>
        <v>2.5</v>
      </c>
      <c r="AH491" s="7">
        <f>I491*0.23</f>
        <v>2.875</v>
      </c>
      <c r="AI491" s="142"/>
      <c r="AJ491" s="7">
        <f>I491*0.2</f>
        <v>2.5</v>
      </c>
      <c r="AK491" s="142">
        <v>10.315533980582526</v>
      </c>
      <c r="AL491" s="142">
        <v>10.922330097087379</v>
      </c>
      <c r="AM491" s="142">
        <v>11.286407766990294</v>
      </c>
      <c r="AN491" s="142">
        <f>I491*0.12</f>
        <v>1.5</v>
      </c>
      <c r="AO491" s="142">
        <f>I491*0.6</f>
        <v>7.5</v>
      </c>
      <c r="AP491" s="142">
        <f>I491*0.9</f>
        <v>11.25</v>
      </c>
      <c r="AQ491" s="142">
        <f>I491*0.93</f>
        <v>11.625</v>
      </c>
      <c r="AR491" s="142">
        <f>I491*0.7</f>
        <v>8.75</v>
      </c>
      <c r="AS491" s="142">
        <f>I491*0.35</f>
        <v>4.375</v>
      </c>
      <c r="AT491" s="142">
        <v>0</v>
      </c>
      <c r="AU491" s="142">
        <f>I491*0.9</f>
        <v>11.25</v>
      </c>
      <c r="AV491" s="142">
        <f>I491*0.18</f>
        <v>2.25</v>
      </c>
      <c r="AW491" s="142">
        <f>I491*0.34</f>
        <v>4.25</v>
      </c>
      <c r="AX491" s="142">
        <f>I491*0.31</f>
        <v>3.875</v>
      </c>
      <c r="AY491" s="142">
        <v>10.922330097087379</v>
      </c>
      <c r="AZ491" s="142">
        <v>10.922330097087379</v>
      </c>
      <c r="BB491" s="28">
        <v>1</v>
      </c>
      <c r="BC491" s="28">
        <v>11.625</v>
      </c>
    </row>
    <row r="492" spans="1:55" hidden="1" outlineLevel="1" x14ac:dyDescent="0.2">
      <c r="A492" s="23"/>
      <c r="B492" s="37" t="s">
        <v>498</v>
      </c>
      <c r="C492" s="9"/>
      <c r="D492" s="114" t="s">
        <v>59</v>
      </c>
      <c r="E492" s="160">
        <v>5</v>
      </c>
      <c r="F492" s="191"/>
      <c r="G492" s="191"/>
      <c r="H492" s="191"/>
      <c r="I492" s="80">
        <v>8.5</v>
      </c>
      <c r="J492" s="98" t="e">
        <f t="shared" si="7"/>
        <v>#N/A</v>
      </c>
      <c r="K492" s="104" t="e">
        <v>#N/A</v>
      </c>
      <c r="L492" s="106">
        <f>I492*0.1</f>
        <v>0.85000000000000009</v>
      </c>
      <c r="M492" s="106">
        <f>I492*0.2</f>
        <v>1.7000000000000002</v>
      </c>
      <c r="N492" s="106">
        <f>I492*0.21</f>
        <v>1.7849999999999999</v>
      </c>
      <c r="O492" s="106">
        <v>1.7849999999999999</v>
      </c>
      <c r="P492" s="106">
        <f>I492*0.12</f>
        <v>1.02</v>
      </c>
      <c r="Q492" s="106">
        <f>I492*0.17</f>
        <v>1.4450000000000001</v>
      </c>
      <c r="R492" s="106">
        <f>I492*0.14</f>
        <v>1.1900000000000002</v>
      </c>
      <c r="S492" s="106">
        <f>I492*0.18</f>
        <v>1.53</v>
      </c>
      <c r="T492" s="106">
        <f>I492*0.14</f>
        <v>1.1900000000000002</v>
      </c>
      <c r="U492" s="106">
        <f>I492*0.15</f>
        <v>1.2749999999999999</v>
      </c>
      <c r="V492" s="106">
        <f>I492*0.08</f>
        <v>0.68</v>
      </c>
      <c r="W492" s="142"/>
      <c r="X492" s="106">
        <f>I492*0.16</f>
        <v>1.36</v>
      </c>
      <c r="Y492" s="106">
        <f>I492*0.1</f>
        <v>0.85000000000000009</v>
      </c>
      <c r="Z492" s="106">
        <f>I492*0.08</f>
        <v>0.68</v>
      </c>
      <c r="AA492" s="106">
        <f>I492*0.11</f>
        <v>0.93500000000000005</v>
      </c>
      <c r="AB492" s="142"/>
      <c r="AC492" s="7">
        <f>I492*0.22</f>
        <v>1.87</v>
      </c>
      <c r="AD492" s="7">
        <f>I492*0.3</f>
        <v>2.5499999999999998</v>
      </c>
      <c r="AE492" s="148" t="s">
        <v>93</v>
      </c>
      <c r="AF492" s="7">
        <f>I492*0.245</f>
        <v>2.0825</v>
      </c>
      <c r="AG492" s="7">
        <f>I492*0.2</f>
        <v>1.7000000000000002</v>
      </c>
      <c r="AH492" s="7">
        <f>I492*0.23</f>
        <v>1.9550000000000001</v>
      </c>
      <c r="AI492" s="142"/>
      <c r="AJ492" s="7">
        <f>I492*0.2</f>
        <v>1.7000000000000002</v>
      </c>
      <c r="AK492" s="142">
        <v>7.0145631067961176</v>
      </c>
      <c r="AL492" s="142">
        <v>7.4271844660194182</v>
      </c>
      <c r="AM492" s="142">
        <v>7.6747572815533998</v>
      </c>
      <c r="AN492" s="142">
        <f>I492*0.12</f>
        <v>1.02</v>
      </c>
      <c r="AO492" s="142">
        <f>I492*0.6</f>
        <v>5.0999999999999996</v>
      </c>
      <c r="AP492" s="142">
        <f>I492*0.9</f>
        <v>7.65</v>
      </c>
      <c r="AQ492" s="142">
        <f>I492*0.93</f>
        <v>7.9050000000000002</v>
      </c>
      <c r="AR492" s="142">
        <f>I492*0.7</f>
        <v>5.9499999999999993</v>
      </c>
      <c r="AS492" s="142">
        <f>I492*0.35</f>
        <v>2.9749999999999996</v>
      </c>
      <c r="AT492" s="142">
        <v>0</v>
      </c>
      <c r="AU492" s="142">
        <f>I492*0.9</f>
        <v>7.65</v>
      </c>
      <c r="AV492" s="142">
        <f>I492*0.18</f>
        <v>1.53</v>
      </c>
      <c r="AW492" s="142">
        <f>I492*0.34</f>
        <v>2.89</v>
      </c>
      <c r="AX492" s="142">
        <f>I492*0.31</f>
        <v>2.6349999999999998</v>
      </c>
      <c r="AY492" s="142">
        <v>7.4271844660194182</v>
      </c>
      <c r="AZ492" s="142">
        <v>7.4271844660194182</v>
      </c>
      <c r="BB492" s="28">
        <v>0.68</v>
      </c>
      <c r="BC492" s="28">
        <v>7.9050000000000002</v>
      </c>
    </row>
    <row r="493" spans="1:55" hidden="1" outlineLevel="1" x14ac:dyDescent="0.2">
      <c r="A493" s="23"/>
      <c r="B493" s="37" t="s">
        <v>497</v>
      </c>
      <c r="C493" s="9"/>
      <c r="D493" s="116"/>
      <c r="E493" s="160">
        <v>1</v>
      </c>
      <c r="F493" s="193"/>
      <c r="G493" s="193"/>
      <c r="H493" s="193"/>
      <c r="I493" s="90">
        <v>8.5</v>
      </c>
      <c r="J493" s="98" t="e">
        <f t="shared" si="7"/>
        <v>#N/A</v>
      </c>
      <c r="K493" s="104" t="e">
        <v>#N/A</v>
      </c>
      <c r="L493" s="106">
        <f>I493*0.1</f>
        <v>0.85000000000000009</v>
      </c>
      <c r="M493" s="106">
        <f>I493*0.2</f>
        <v>1.7000000000000002</v>
      </c>
      <c r="N493" s="106">
        <f>I493*0.21</f>
        <v>1.7849999999999999</v>
      </c>
      <c r="O493" s="106">
        <v>1.7849999999999999</v>
      </c>
      <c r="P493" s="106">
        <f>I493*0.12</f>
        <v>1.02</v>
      </c>
      <c r="Q493" s="106">
        <f>I493*0.17</f>
        <v>1.4450000000000001</v>
      </c>
      <c r="R493" s="106">
        <f>I493*0.14</f>
        <v>1.1900000000000002</v>
      </c>
      <c r="S493" s="106">
        <f>I493*0.18</f>
        <v>1.53</v>
      </c>
      <c r="T493" s="106">
        <f>I493*0.14</f>
        <v>1.1900000000000002</v>
      </c>
      <c r="U493" s="106">
        <f>I493*0.15</f>
        <v>1.2749999999999999</v>
      </c>
      <c r="V493" s="106">
        <f>I493*0.08</f>
        <v>0.68</v>
      </c>
      <c r="W493" s="142"/>
      <c r="X493" s="106">
        <f>I493*0.16</f>
        <v>1.36</v>
      </c>
      <c r="Y493" s="106">
        <f>I493*0.1</f>
        <v>0.85000000000000009</v>
      </c>
      <c r="Z493" s="106">
        <f>I493*0.08</f>
        <v>0.68</v>
      </c>
      <c r="AA493" s="106">
        <f>I493*0.11</f>
        <v>0.93500000000000005</v>
      </c>
      <c r="AB493" s="142"/>
      <c r="AC493" s="7">
        <f>I493*0.22</f>
        <v>1.87</v>
      </c>
      <c r="AD493" s="7">
        <f>I493*0.3</f>
        <v>2.5499999999999998</v>
      </c>
      <c r="AE493" s="148" t="s">
        <v>93</v>
      </c>
      <c r="AF493" s="7">
        <f>I493*0.245</f>
        <v>2.0825</v>
      </c>
      <c r="AG493" s="7">
        <f>I493*0.2</f>
        <v>1.7000000000000002</v>
      </c>
      <c r="AH493" s="7">
        <f>I493*0.23</f>
        <v>1.9550000000000001</v>
      </c>
      <c r="AI493" s="142"/>
      <c r="AJ493" s="7">
        <f>I493*0.2</f>
        <v>1.7000000000000002</v>
      </c>
      <c r="AK493" s="142">
        <v>7.0145631067961158</v>
      </c>
      <c r="AL493" s="142">
        <v>7.4271844660194182</v>
      </c>
      <c r="AM493" s="142">
        <v>7.6747572815533971</v>
      </c>
      <c r="AN493" s="142">
        <f>I493*0.12</f>
        <v>1.02</v>
      </c>
      <c r="AO493" s="142">
        <f>I493*0.6</f>
        <v>5.0999999999999996</v>
      </c>
      <c r="AP493" s="142">
        <f>I493*0.9</f>
        <v>7.65</v>
      </c>
      <c r="AQ493" s="142">
        <f>I493*0.93</f>
        <v>7.9050000000000002</v>
      </c>
      <c r="AR493" s="142">
        <f>I493*0.7</f>
        <v>5.9499999999999993</v>
      </c>
      <c r="AS493" s="142">
        <f>I493*0.35</f>
        <v>2.9749999999999996</v>
      </c>
      <c r="AT493" s="142">
        <v>0</v>
      </c>
      <c r="AU493" s="142">
        <f>I493*0.9</f>
        <v>7.65</v>
      </c>
      <c r="AV493" s="142">
        <f>I493*0.18</f>
        <v>1.53</v>
      </c>
      <c r="AW493" s="142">
        <f>I493*0.34</f>
        <v>2.89</v>
      </c>
      <c r="AX493" s="142">
        <f>I493*0.31</f>
        <v>2.6349999999999998</v>
      </c>
      <c r="AY493" s="142">
        <v>7.4271844660194182</v>
      </c>
      <c r="AZ493" s="142">
        <v>7.4271844660194182</v>
      </c>
      <c r="BB493" s="28">
        <v>0.68</v>
      </c>
      <c r="BC493" s="28">
        <v>7.9050000000000002</v>
      </c>
    </row>
    <row r="494" spans="1:55" hidden="1" outlineLevel="1" x14ac:dyDescent="0.2">
      <c r="A494" s="23"/>
      <c r="B494" s="37" t="s">
        <v>496</v>
      </c>
      <c r="C494" s="9"/>
      <c r="D494" s="116"/>
      <c r="E494" s="160">
        <v>1</v>
      </c>
      <c r="F494" s="193"/>
      <c r="G494" s="193"/>
      <c r="H494" s="193"/>
      <c r="I494" s="90">
        <v>284.7</v>
      </c>
      <c r="J494" s="98" t="e">
        <f t="shared" si="7"/>
        <v>#N/A</v>
      </c>
      <c r="K494" s="104" t="e">
        <v>#N/A</v>
      </c>
      <c r="L494" s="106">
        <f>I494*0.1</f>
        <v>28.47</v>
      </c>
      <c r="M494" s="106">
        <f>I494*0.2</f>
        <v>56.94</v>
      </c>
      <c r="N494" s="106">
        <f>I494*0.21</f>
        <v>59.786999999999992</v>
      </c>
      <c r="O494" s="106">
        <v>59.786999999999992</v>
      </c>
      <c r="P494" s="106">
        <f>I494*0.12</f>
        <v>34.163999999999994</v>
      </c>
      <c r="Q494" s="106">
        <f>I494*0.17</f>
        <v>48.399000000000001</v>
      </c>
      <c r="R494" s="106">
        <f>I494*0.14</f>
        <v>39.858000000000004</v>
      </c>
      <c r="S494" s="106">
        <f>I494*0.18</f>
        <v>51.245999999999995</v>
      </c>
      <c r="T494" s="106">
        <f>I494*0.14</f>
        <v>39.858000000000004</v>
      </c>
      <c r="U494" s="106">
        <f>I494*0.15</f>
        <v>42.704999999999998</v>
      </c>
      <c r="V494" s="106">
        <f>I494*0.08</f>
        <v>22.776</v>
      </c>
      <c r="W494" s="142"/>
      <c r="X494" s="106">
        <f>I494*0.16</f>
        <v>45.552</v>
      </c>
      <c r="Y494" s="106">
        <f>I494*0.1</f>
        <v>28.47</v>
      </c>
      <c r="Z494" s="106">
        <f>I494*0.08</f>
        <v>22.776</v>
      </c>
      <c r="AA494" s="106">
        <f>I494*0.11</f>
        <v>31.317</v>
      </c>
      <c r="AB494" s="142"/>
      <c r="AC494" s="7">
        <f>I494*0.22</f>
        <v>62.634</v>
      </c>
      <c r="AD494" s="7">
        <f>I494*0.3</f>
        <v>85.41</v>
      </c>
      <c r="AE494" s="148" t="s">
        <v>93</v>
      </c>
      <c r="AF494" s="7">
        <f>I494*0.245</f>
        <v>69.751499999999993</v>
      </c>
      <c r="AG494" s="7">
        <f>I494*0.2</f>
        <v>56.94</v>
      </c>
      <c r="AH494" s="7">
        <f>I494*0.23</f>
        <v>65.480999999999995</v>
      </c>
      <c r="AI494" s="142"/>
      <c r="AJ494" s="7">
        <f>I494*0.2</f>
        <v>56.94</v>
      </c>
      <c r="AK494" s="142">
        <v>234.94660194174759</v>
      </c>
      <c r="AL494" s="142">
        <v>248.76699029126218</v>
      </c>
      <c r="AM494" s="142">
        <v>257.05922330097093</v>
      </c>
      <c r="AN494" s="142">
        <f>I494*0.12</f>
        <v>34.163999999999994</v>
      </c>
      <c r="AO494" s="142">
        <f>I494*0.6</f>
        <v>170.82</v>
      </c>
      <c r="AP494" s="142">
        <f>I494*0.9</f>
        <v>256.23</v>
      </c>
      <c r="AQ494" s="142">
        <f>I494*0.93</f>
        <v>264.77100000000002</v>
      </c>
      <c r="AR494" s="142">
        <f>I494*0.7</f>
        <v>199.29</v>
      </c>
      <c r="AS494" s="142">
        <f>I494*0.35</f>
        <v>99.644999999999996</v>
      </c>
      <c r="AT494" s="142">
        <v>0</v>
      </c>
      <c r="AU494" s="142">
        <f>I494*0.9</f>
        <v>256.23</v>
      </c>
      <c r="AV494" s="142">
        <f>I494*0.18</f>
        <v>51.245999999999995</v>
      </c>
      <c r="AW494" s="142">
        <f>I494*0.34</f>
        <v>96.798000000000002</v>
      </c>
      <c r="AX494" s="142">
        <f>I494*0.31</f>
        <v>88.256999999999991</v>
      </c>
      <c r="AY494" s="142">
        <v>248.76699029126218</v>
      </c>
      <c r="AZ494" s="142">
        <v>248.76699029126218</v>
      </c>
      <c r="BB494" s="28">
        <v>22.776</v>
      </c>
      <c r="BC494" s="28">
        <v>264.77100000000002</v>
      </c>
    </row>
    <row r="495" spans="1:55" hidden="1" outlineLevel="1" x14ac:dyDescent="0.2">
      <c r="A495" s="23"/>
      <c r="B495" s="37" t="s">
        <v>495</v>
      </c>
      <c r="C495" s="9"/>
      <c r="D495" s="116"/>
      <c r="E495" s="160">
        <v>1</v>
      </c>
      <c r="F495" s="193"/>
      <c r="G495" s="193"/>
      <c r="H495" s="193"/>
      <c r="I495" s="90">
        <v>17.5</v>
      </c>
      <c r="J495" s="98" t="e">
        <f t="shared" si="7"/>
        <v>#N/A</v>
      </c>
      <c r="K495" s="104" t="e">
        <v>#N/A</v>
      </c>
      <c r="L495" s="106">
        <f>I495*0.1</f>
        <v>1.75</v>
      </c>
      <c r="M495" s="106">
        <f>I495*0.2</f>
        <v>3.5</v>
      </c>
      <c r="N495" s="106">
        <f>I495*0.21</f>
        <v>3.6749999999999998</v>
      </c>
      <c r="O495" s="106">
        <v>3.6749999999999998</v>
      </c>
      <c r="P495" s="106">
        <f>I495*0.12</f>
        <v>2.1</v>
      </c>
      <c r="Q495" s="106">
        <f>I495*0.17</f>
        <v>2.9750000000000001</v>
      </c>
      <c r="R495" s="106">
        <f>I495*0.14</f>
        <v>2.4500000000000002</v>
      </c>
      <c r="S495" s="106">
        <f>I495*0.18</f>
        <v>3.15</v>
      </c>
      <c r="T495" s="106">
        <f>I495*0.14</f>
        <v>2.4500000000000002</v>
      </c>
      <c r="U495" s="106">
        <f>I495*0.15</f>
        <v>2.625</v>
      </c>
      <c r="V495" s="106">
        <f>I495*0.08</f>
        <v>1.4000000000000001</v>
      </c>
      <c r="W495" s="142"/>
      <c r="X495" s="106">
        <f>I495*0.16</f>
        <v>2.8000000000000003</v>
      </c>
      <c r="Y495" s="106">
        <f>I495*0.1</f>
        <v>1.75</v>
      </c>
      <c r="Z495" s="106">
        <f>I495*0.08</f>
        <v>1.4000000000000001</v>
      </c>
      <c r="AA495" s="106">
        <f>I495*0.11</f>
        <v>1.925</v>
      </c>
      <c r="AB495" s="142"/>
      <c r="AC495" s="7">
        <f>I495*0.22</f>
        <v>3.85</v>
      </c>
      <c r="AD495" s="7">
        <f>I495*0.3</f>
        <v>5.25</v>
      </c>
      <c r="AE495" s="148" t="s">
        <v>93</v>
      </c>
      <c r="AF495" s="7">
        <f>I495*0.245</f>
        <v>4.2874999999999996</v>
      </c>
      <c r="AG495" s="7">
        <f>I495*0.2</f>
        <v>3.5</v>
      </c>
      <c r="AH495" s="7">
        <f>I495*0.23</f>
        <v>4.0250000000000004</v>
      </c>
      <c r="AI495" s="142"/>
      <c r="AJ495" s="7">
        <f>I495*0.2</f>
        <v>3.5</v>
      </c>
      <c r="AK495" s="142">
        <v>14.441747572815533</v>
      </c>
      <c r="AL495" s="142">
        <v>15.291262135922331</v>
      </c>
      <c r="AM495" s="142">
        <v>15.80097087378641</v>
      </c>
      <c r="AN495" s="142">
        <f>I495*0.12</f>
        <v>2.1</v>
      </c>
      <c r="AO495" s="142">
        <f>I495*0.6</f>
        <v>10.5</v>
      </c>
      <c r="AP495" s="142">
        <f>I495*0.9</f>
        <v>15.75</v>
      </c>
      <c r="AQ495" s="142">
        <f>I495*0.93</f>
        <v>16.275000000000002</v>
      </c>
      <c r="AR495" s="142">
        <f>I495*0.7</f>
        <v>12.25</v>
      </c>
      <c r="AS495" s="142">
        <f>I495*0.35</f>
        <v>6.125</v>
      </c>
      <c r="AT495" s="142">
        <v>0</v>
      </c>
      <c r="AU495" s="142">
        <f>I495*0.9</f>
        <v>15.75</v>
      </c>
      <c r="AV495" s="142">
        <f>I495*0.18</f>
        <v>3.15</v>
      </c>
      <c r="AW495" s="142">
        <f>I495*0.34</f>
        <v>5.95</v>
      </c>
      <c r="AX495" s="142">
        <f>I495*0.31</f>
        <v>5.4249999999999998</v>
      </c>
      <c r="AY495" s="142">
        <v>15.291262135922331</v>
      </c>
      <c r="AZ495" s="142">
        <v>15.291262135922331</v>
      </c>
      <c r="BB495" s="28">
        <v>1.4000000000000001</v>
      </c>
      <c r="BC495" s="28">
        <v>16.275000000000002</v>
      </c>
    </row>
    <row r="496" spans="1:55" ht="13.5" collapsed="1" thickBot="1" x14ac:dyDescent="0.25">
      <c r="A496" s="17">
        <v>40672131</v>
      </c>
      <c r="B496" s="45" t="s">
        <v>494</v>
      </c>
      <c r="C496" s="39">
        <v>761</v>
      </c>
      <c r="D496" s="13">
        <v>92960</v>
      </c>
      <c r="E496" s="161" t="s">
        <v>5630</v>
      </c>
      <c r="F496" s="192"/>
      <c r="G496" s="192"/>
      <c r="H496" s="192"/>
      <c r="I496" s="58">
        <v>2488.19</v>
      </c>
      <c r="J496" s="98">
        <f t="shared" si="7"/>
        <v>179.28900000000002</v>
      </c>
      <c r="K496" s="100">
        <v>162.99</v>
      </c>
      <c r="L496" s="106">
        <f>I496*0.1</f>
        <v>248.81900000000002</v>
      </c>
      <c r="M496" s="106">
        <f>I496*0.2</f>
        <v>497.63800000000003</v>
      </c>
      <c r="N496" s="106">
        <f>I496*0.21</f>
        <v>522.51990000000001</v>
      </c>
      <c r="O496" s="106">
        <v>522.51990000000001</v>
      </c>
      <c r="P496" s="106">
        <f>I496*0.12</f>
        <v>298.58280000000002</v>
      </c>
      <c r="Q496" s="106">
        <f>I496*0.17</f>
        <v>422.99230000000006</v>
      </c>
      <c r="R496" s="106">
        <f>I496*0.14</f>
        <v>348.34660000000002</v>
      </c>
      <c r="S496" s="106">
        <f>I496*0.18</f>
        <v>447.87419999999997</v>
      </c>
      <c r="T496" s="106">
        <f>I496*0.14</f>
        <v>348.34660000000002</v>
      </c>
      <c r="U496" s="106">
        <f>I496*0.15</f>
        <v>373.2285</v>
      </c>
      <c r="V496" s="106">
        <f>I496*0.08</f>
        <v>199.05520000000001</v>
      </c>
      <c r="W496" s="139"/>
      <c r="X496" s="106">
        <f>I496*0.16</f>
        <v>398.11040000000003</v>
      </c>
      <c r="Y496" s="106">
        <f>I496*0.1</f>
        <v>248.81900000000002</v>
      </c>
      <c r="Z496" s="106">
        <f>I496*0.08</f>
        <v>199.05520000000001</v>
      </c>
      <c r="AA496" s="106">
        <f>I496*0.11</f>
        <v>273.70089999999999</v>
      </c>
      <c r="AB496" s="139"/>
      <c r="AC496" s="7">
        <f>I496*0.22</f>
        <v>547.40179999999998</v>
      </c>
      <c r="AD496" s="7">
        <f>I496*0.3</f>
        <v>746.45699999999999</v>
      </c>
      <c r="AE496" s="148" t="s">
        <v>93</v>
      </c>
      <c r="AF496" s="7">
        <f>I496*0.245</f>
        <v>609.60654999999997</v>
      </c>
      <c r="AG496" s="7">
        <f>I496*0.2</f>
        <v>497.63800000000003</v>
      </c>
      <c r="AH496" s="7">
        <f>I496*0.23</f>
        <v>572.28370000000007</v>
      </c>
      <c r="AI496" s="139"/>
      <c r="AJ496" s="7">
        <f>I496*0.2</f>
        <v>497.63800000000003</v>
      </c>
      <c r="AK496" s="139">
        <v>2161.4246046584944</v>
      </c>
      <c r="AL496" s="139">
        <v>2288.567228461935</v>
      </c>
      <c r="AM496" s="139">
        <v>2364.8528027440002</v>
      </c>
      <c r="AN496" s="139">
        <f>I496*0.12</f>
        <v>298.58280000000002</v>
      </c>
      <c r="AO496" s="139">
        <f>I496*0.6</f>
        <v>1492.914</v>
      </c>
      <c r="AP496" s="139">
        <f>I496*0.9</f>
        <v>2239.3710000000001</v>
      </c>
      <c r="AQ496" s="139">
        <f>I496*0.93</f>
        <v>2314.0167000000001</v>
      </c>
      <c r="AR496" s="139">
        <f>I496*0.7</f>
        <v>1741.7329999999999</v>
      </c>
      <c r="AS496" s="139">
        <f>I496*0.35</f>
        <v>870.86649999999997</v>
      </c>
      <c r="AT496" s="139">
        <v>548.33131252989676</v>
      </c>
      <c r="AU496" s="139">
        <f>I496*0.9</f>
        <v>2239.3710000000001</v>
      </c>
      <c r="AV496" s="139">
        <f>I496*0.18</f>
        <v>447.87419999999997</v>
      </c>
      <c r="AW496" s="139">
        <f>I496*0.34</f>
        <v>845.98460000000011</v>
      </c>
      <c r="AX496" s="139">
        <f>I496*0.31</f>
        <v>771.33889999999997</v>
      </c>
      <c r="AY496" s="139">
        <v>2288.567228461935</v>
      </c>
      <c r="AZ496" s="139">
        <v>2288.567228461935</v>
      </c>
      <c r="BB496" s="28">
        <v>162.99</v>
      </c>
      <c r="BC496" s="28">
        <v>2364.8528027440002</v>
      </c>
    </row>
    <row r="497" spans="1:719" ht="15" x14ac:dyDescent="0.25">
      <c r="A497" s="4">
        <v>31900129</v>
      </c>
      <c r="B497" s="3" t="s">
        <v>356</v>
      </c>
      <c r="C497" s="3">
        <v>920</v>
      </c>
      <c r="D497" s="109">
        <v>59025</v>
      </c>
      <c r="E497" s="138"/>
      <c r="F497" s="187"/>
      <c r="G497" s="187"/>
      <c r="H497" s="187"/>
      <c r="I497" s="85">
        <v>347</v>
      </c>
      <c r="J497" s="98">
        <f t="shared" si="7"/>
        <v>73.171999999999997</v>
      </c>
      <c r="K497" s="98">
        <v>66.52</v>
      </c>
      <c r="L497" s="106">
        <f>I497*0.1</f>
        <v>34.700000000000003</v>
      </c>
      <c r="M497" s="106">
        <f>I497*0.2</f>
        <v>69.400000000000006</v>
      </c>
      <c r="N497" s="106">
        <f>I497*0.21</f>
        <v>72.86999999999999</v>
      </c>
      <c r="O497" s="106">
        <v>72.86999999999999</v>
      </c>
      <c r="P497" s="106">
        <f>I497*0.12</f>
        <v>41.64</v>
      </c>
      <c r="Q497" s="106">
        <f>I497*0.17</f>
        <v>58.99</v>
      </c>
      <c r="R497" s="106">
        <f>I497*0.14</f>
        <v>48.580000000000005</v>
      </c>
      <c r="S497" s="106">
        <f>I497*0.18</f>
        <v>62.46</v>
      </c>
      <c r="T497" s="106">
        <f>I497*0.14</f>
        <v>48.580000000000005</v>
      </c>
      <c r="U497" s="106">
        <f>I497*0.15</f>
        <v>52.05</v>
      </c>
      <c r="V497" s="106">
        <f>I497*0.08</f>
        <v>27.76</v>
      </c>
      <c r="X497" s="106">
        <f>I497*0.16</f>
        <v>55.52</v>
      </c>
      <c r="Y497" s="106">
        <f>I497*0.1</f>
        <v>34.700000000000003</v>
      </c>
      <c r="Z497" s="106">
        <f>I497*0.08</f>
        <v>27.76</v>
      </c>
      <c r="AA497" s="106">
        <f>I497*0.11</f>
        <v>38.17</v>
      </c>
      <c r="AC497" s="7">
        <f>I497*0.22</f>
        <v>76.34</v>
      </c>
      <c r="AD497" s="7">
        <f>I497*0.3</f>
        <v>104.1</v>
      </c>
      <c r="AE497" s="148" t="s">
        <v>93</v>
      </c>
      <c r="AF497" s="7">
        <f>I497*0.245</f>
        <v>85.015000000000001</v>
      </c>
      <c r="AG497" s="7">
        <f>I497*0.2</f>
        <v>69.400000000000006</v>
      </c>
      <c r="AH497" s="7">
        <f>I497*0.23</f>
        <v>79.81</v>
      </c>
      <c r="AJ497" s="7">
        <f>I497*0.2</f>
        <v>69.400000000000006</v>
      </c>
      <c r="AK497" s="138">
        <v>312.01799999999997</v>
      </c>
      <c r="AL497" s="138">
        <v>330.37200000000001</v>
      </c>
      <c r="AM497" s="138">
        <v>341.38440000000003</v>
      </c>
      <c r="AN497" s="138">
        <f>I497*0.12</f>
        <v>41.64</v>
      </c>
      <c r="AO497" s="138">
        <f>I497*0.6</f>
        <v>208.2</v>
      </c>
      <c r="AP497" s="138">
        <f>I497*0.9</f>
        <v>312.3</v>
      </c>
      <c r="AQ497" s="138">
        <f>I497*0.93</f>
        <v>322.71000000000004</v>
      </c>
      <c r="AR497" s="138">
        <f>I497*0.7</f>
        <v>242.89999999999998</v>
      </c>
      <c r="AS497" s="138">
        <f>I497*0.35</f>
        <v>121.44999999999999</v>
      </c>
      <c r="AT497" s="138">
        <v>166.05</v>
      </c>
      <c r="AU497" s="138">
        <f>I497*0.9</f>
        <v>312.3</v>
      </c>
      <c r="AV497" s="138">
        <f>I497*0.18</f>
        <v>62.46</v>
      </c>
      <c r="AW497" s="138">
        <f>I497*0.34</f>
        <v>117.98</v>
      </c>
      <c r="AX497" s="138">
        <f>I497*0.31</f>
        <v>107.57</v>
      </c>
      <c r="AY497" s="138">
        <v>330.37200000000001</v>
      </c>
      <c r="AZ497" s="138">
        <v>330.37200000000001</v>
      </c>
      <c r="BB497" s="28">
        <v>27.76</v>
      </c>
      <c r="BC497" s="28">
        <v>341.38440000000003</v>
      </c>
    </row>
    <row r="498" spans="1:719" ht="15" x14ac:dyDescent="0.25">
      <c r="A498">
        <v>40577041</v>
      </c>
      <c r="B498" s="3" t="s">
        <v>607</v>
      </c>
      <c r="C498" s="3">
        <v>921</v>
      </c>
      <c r="D498" s="109">
        <v>93926</v>
      </c>
      <c r="E498" s="138"/>
      <c r="F498" s="187"/>
      <c r="G498" s="187"/>
      <c r="H498" s="187"/>
      <c r="I498" s="85">
        <v>792</v>
      </c>
      <c r="J498" s="98">
        <f t="shared" si="7"/>
        <v>222.10100000000003</v>
      </c>
      <c r="K498" s="98">
        <v>201.91</v>
      </c>
      <c r="L498" s="106">
        <f>I498*0.1</f>
        <v>79.2</v>
      </c>
      <c r="M498" s="106">
        <f>I498*0.2</f>
        <v>158.4</v>
      </c>
      <c r="N498" s="106">
        <f>I498*0.21</f>
        <v>166.32</v>
      </c>
      <c r="O498" s="106">
        <v>166.32</v>
      </c>
      <c r="P498" s="106">
        <f>I498*0.12</f>
        <v>95.039999999999992</v>
      </c>
      <c r="Q498" s="106">
        <f>I498*0.17</f>
        <v>134.64000000000001</v>
      </c>
      <c r="R498" s="106">
        <f>I498*0.14</f>
        <v>110.88000000000001</v>
      </c>
      <c r="S498" s="106">
        <f>I498*0.18</f>
        <v>142.56</v>
      </c>
      <c r="T498" s="106">
        <f>I498*0.14</f>
        <v>110.88000000000001</v>
      </c>
      <c r="U498" s="106">
        <f>I498*0.15</f>
        <v>118.8</v>
      </c>
      <c r="V498" s="106">
        <f>I498*0.08</f>
        <v>63.36</v>
      </c>
      <c r="X498" s="106">
        <f>I498*0.16</f>
        <v>126.72</v>
      </c>
      <c r="Y498" s="106">
        <f>I498*0.1</f>
        <v>79.2</v>
      </c>
      <c r="Z498" s="106">
        <f>I498*0.08</f>
        <v>63.36</v>
      </c>
      <c r="AA498" s="106">
        <f>I498*0.11</f>
        <v>87.12</v>
      </c>
      <c r="AC498" s="7">
        <f>I498*0.22</f>
        <v>174.24</v>
      </c>
      <c r="AD498" s="7">
        <f>I498*0.3</f>
        <v>237.6</v>
      </c>
      <c r="AE498" s="148" t="s">
        <v>93</v>
      </c>
      <c r="AF498" s="7">
        <f>I498*0.245</f>
        <v>194.04</v>
      </c>
      <c r="AG498" s="7">
        <f>I498*0.2</f>
        <v>158.4</v>
      </c>
      <c r="AH498" s="7">
        <f>I498*0.23</f>
        <v>182.16</v>
      </c>
      <c r="AJ498" s="7">
        <f>I498*0.2</f>
        <v>158.4</v>
      </c>
      <c r="AK498" s="138">
        <v>628.05826031860977</v>
      </c>
      <c r="AL498" s="138">
        <v>665.00286386676339</v>
      </c>
      <c r="AM498" s="138">
        <v>687.16962599565534</v>
      </c>
      <c r="AN498" s="138">
        <f>I498*0.12</f>
        <v>95.039999999999992</v>
      </c>
      <c r="AO498" s="138">
        <f>I498*0.6</f>
        <v>475.2</v>
      </c>
      <c r="AP498" s="138">
        <f>I498*0.9</f>
        <v>712.80000000000007</v>
      </c>
      <c r="AQ498" s="138">
        <f>I498*0.93</f>
        <v>736.56000000000006</v>
      </c>
      <c r="AR498" s="138">
        <f>I498*0.7</f>
        <v>554.4</v>
      </c>
      <c r="AS498" s="138">
        <f>I498*0.35</f>
        <v>277.2</v>
      </c>
      <c r="AT498" s="138">
        <v>123.56393917451122</v>
      </c>
      <c r="AU498" s="138">
        <f>I498*0.9</f>
        <v>712.80000000000007</v>
      </c>
      <c r="AV498" s="138">
        <f>I498*0.18</f>
        <v>142.56</v>
      </c>
      <c r="AW498" s="138">
        <f>I498*0.34</f>
        <v>269.28000000000003</v>
      </c>
      <c r="AX498" s="138">
        <f>I498*0.31</f>
        <v>245.52</v>
      </c>
      <c r="AY498" s="138">
        <v>665.00286386676339</v>
      </c>
      <c r="AZ498" s="138">
        <v>665.00286386676339</v>
      </c>
      <c r="BB498" s="28">
        <v>63.36</v>
      </c>
      <c r="BC498" s="28">
        <v>736.56000000000006</v>
      </c>
    </row>
    <row r="499" spans="1:719" ht="15" x14ac:dyDescent="0.25">
      <c r="A499">
        <v>40570012</v>
      </c>
      <c r="B499" s="3" t="s">
        <v>597</v>
      </c>
      <c r="C499" s="3">
        <v>921</v>
      </c>
      <c r="D499" s="109">
        <v>93923</v>
      </c>
      <c r="E499" s="138"/>
      <c r="F499" s="187"/>
      <c r="G499" s="187"/>
      <c r="H499" s="187"/>
      <c r="I499" s="85">
        <v>1207</v>
      </c>
      <c r="J499" s="98">
        <f t="shared" si="7"/>
        <v>197.86800000000002</v>
      </c>
      <c r="K499" s="98">
        <v>179.88</v>
      </c>
      <c r="L499" s="106">
        <f>I499*0.1</f>
        <v>120.7</v>
      </c>
      <c r="M499" s="106">
        <f>I499*0.2</f>
        <v>241.4</v>
      </c>
      <c r="N499" s="106">
        <f>I499*0.21</f>
        <v>253.47</v>
      </c>
      <c r="O499" s="106">
        <v>253.47</v>
      </c>
      <c r="P499" s="106">
        <f>I499*0.12</f>
        <v>144.84</v>
      </c>
      <c r="Q499" s="106">
        <f>I499*0.17</f>
        <v>205.19000000000003</v>
      </c>
      <c r="R499" s="106">
        <f>I499*0.14</f>
        <v>168.98000000000002</v>
      </c>
      <c r="S499" s="106">
        <f>I499*0.18</f>
        <v>217.26</v>
      </c>
      <c r="T499" s="106">
        <f>I499*0.14</f>
        <v>168.98000000000002</v>
      </c>
      <c r="U499" s="106">
        <f>I499*0.15</f>
        <v>181.04999999999998</v>
      </c>
      <c r="V499" s="106">
        <f>I499*0.08</f>
        <v>96.56</v>
      </c>
      <c r="X499" s="106">
        <f>I499*0.16</f>
        <v>193.12</v>
      </c>
      <c r="Y499" s="106">
        <f>I499*0.1</f>
        <v>120.7</v>
      </c>
      <c r="Z499" s="106">
        <f>I499*0.08</f>
        <v>96.56</v>
      </c>
      <c r="AA499" s="106">
        <f>I499*0.11</f>
        <v>132.77000000000001</v>
      </c>
      <c r="AC499" s="7">
        <f>I499*0.22</f>
        <v>265.54000000000002</v>
      </c>
      <c r="AD499" s="7">
        <f>I499*0.3</f>
        <v>362.09999999999997</v>
      </c>
      <c r="AE499" s="148" t="s">
        <v>93</v>
      </c>
      <c r="AF499" s="7">
        <f>I499*0.245</f>
        <v>295.71499999999997</v>
      </c>
      <c r="AG499" s="7">
        <f>I499*0.2</f>
        <v>241.4</v>
      </c>
      <c r="AH499" s="7">
        <f>I499*0.23</f>
        <v>277.61</v>
      </c>
      <c r="AJ499" s="7">
        <f>I499*0.2</f>
        <v>241.4</v>
      </c>
      <c r="AK499" s="138">
        <v>896.4024549835151</v>
      </c>
      <c r="AL499" s="138">
        <v>949.13201115901597</v>
      </c>
      <c r="AM499" s="138">
        <v>980.76974486431641</v>
      </c>
      <c r="AN499" s="138">
        <f>I499*0.12</f>
        <v>144.84</v>
      </c>
      <c r="AO499" s="138">
        <f>I499*0.6</f>
        <v>724.19999999999993</v>
      </c>
      <c r="AP499" s="138">
        <f>I499*0.9</f>
        <v>1086.3</v>
      </c>
      <c r="AQ499" s="138">
        <f>I499*0.93</f>
        <v>1122.51</v>
      </c>
      <c r="AR499" s="138">
        <f>I499*0.7</f>
        <v>844.9</v>
      </c>
      <c r="AS499" s="138">
        <f>I499*0.35</f>
        <v>422.45</v>
      </c>
      <c r="AT499" s="138">
        <v>152.49026122241946</v>
      </c>
      <c r="AU499" s="138">
        <f>I499*0.9</f>
        <v>1086.3</v>
      </c>
      <c r="AV499" s="138">
        <f>I499*0.18</f>
        <v>217.26</v>
      </c>
      <c r="AW499" s="138">
        <f>I499*0.34</f>
        <v>410.38000000000005</v>
      </c>
      <c r="AX499" s="138">
        <f>I499*0.31</f>
        <v>374.17</v>
      </c>
      <c r="AY499" s="138">
        <v>949.13201115901597</v>
      </c>
      <c r="AZ499" s="138">
        <v>949.13201115901597</v>
      </c>
      <c r="BB499" s="28">
        <v>96.56</v>
      </c>
      <c r="BC499" s="28">
        <v>1122.51</v>
      </c>
    </row>
    <row r="500" spans="1:719" ht="15" x14ac:dyDescent="0.25">
      <c r="A500">
        <v>40577025</v>
      </c>
      <c r="B500" s="3" t="s">
        <v>589</v>
      </c>
      <c r="C500" s="3">
        <v>921</v>
      </c>
      <c r="D500" s="109">
        <v>93925</v>
      </c>
      <c r="E500" s="138"/>
      <c r="F500" s="187"/>
      <c r="G500" s="187"/>
      <c r="H500" s="187"/>
      <c r="I500" s="85">
        <v>1132</v>
      </c>
      <c r="J500" s="98">
        <f t="shared" si="7"/>
        <v>375.65000000000003</v>
      </c>
      <c r="K500" s="98">
        <v>341.5</v>
      </c>
      <c r="L500" s="106">
        <f>I500*0.1</f>
        <v>113.2</v>
      </c>
      <c r="M500" s="106">
        <f>I500*0.2</f>
        <v>226.4</v>
      </c>
      <c r="N500" s="106">
        <f>I500*0.21</f>
        <v>237.72</v>
      </c>
      <c r="O500" s="106">
        <v>237.72</v>
      </c>
      <c r="P500" s="106">
        <f>I500*0.12</f>
        <v>135.84</v>
      </c>
      <c r="Q500" s="106">
        <f>I500*0.17</f>
        <v>192.44000000000003</v>
      </c>
      <c r="R500" s="106">
        <f>I500*0.14</f>
        <v>158.48000000000002</v>
      </c>
      <c r="S500" s="106">
        <f>I500*0.18</f>
        <v>203.76</v>
      </c>
      <c r="T500" s="106">
        <f>I500*0.14</f>
        <v>158.48000000000002</v>
      </c>
      <c r="U500" s="106">
        <f>I500*0.15</f>
        <v>169.79999999999998</v>
      </c>
      <c r="V500" s="106">
        <f>I500*0.08</f>
        <v>90.56</v>
      </c>
      <c r="X500" s="106">
        <f>I500*0.16</f>
        <v>181.12</v>
      </c>
      <c r="Y500" s="106">
        <f>I500*0.1</f>
        <v>113.2</v>
      </c>
      <c r="Z500" s="106">
        <f>I500*0.08</f>
        <v>90.56</v>
      </c>
      <c r="AA500" s="106">
        <f>I500*0.11</f>
        <v>124.52</v>
      </c>
      <c r="AC500" s="7">
        <f>I500*0.22</f>
        <v>249.04</v>
      </c>
      <c r="AD500" s="7">
        <f>I500*0.3</f>
        <v>339.59999999999997</v>
      </c>
      <c r="AE500" s="148" t="s">
        <v>93</v>
      </c>
      <c r="AF500" s="7">
        <f>I500*0.245</f>
        <v>277.33999999999997</v>
      </c>
      <c r="AG500" s="7">
        <f>I500*0.2</f>
        <v>226.4</v>
      </c>
      <c r="AH500" s="7">
        <f>I500*0.23</f>
        <v>260.36</v>
      </c>
      <c r="AJ500" s="7">
        <f>I500*0.2</f>
        <v>226.4</v>
      </c>
      <c r="AK500" s="138">
        <v>863.1858735511064</v>
      </c>
      <c r="AL500" s="138">
        <v>913.96151317175975</v>
      </c>
      <c r="AM500" s="138">
        <v>944.42689694415185</v>
      </c>
      <c r="AN500" s="138">
        <f>I500*0.12</f>
        <v>135.84</v>
      </c>
      <c r="AO500" s="138">
        <f>I500*0.6</f>
        <v>679.19999999999993</v>
      </c>
      <c r="AP500" s="138">
        <f>I500*0.9</f>
        <v>1018.8000000000001</v>
      </c>
      <c r="AQ500" s="138">
        <f>I500*0.93</f>
        <v>1052.76</v>
      </c>
      <c r="AR500" s="138">
        <f>I500*0.7</f>
        <v>792.4</v>
      </c>
      <c r="AS500" s="138">
        <f>I500*0.35</f>
        <v>396.2</v>
      </c>
      <c r="AT500" s="138">
        <v>256.85968387776609</v>
      </c>
      <c r="AU500" s="138">
        <f>I500*0.9</f>
        <v>1018.8000000000001</v>
      </c>
      <c r="AV500" s="138">
        <f>I500*0.18</f>
        <v>203.76</v>
      </c>
      <c r="AW500" s="138">
        <f>I500*0.34</f>
        <v>384.88000000000005</v>
      </c>
      <c r="AX500" s="138">
        <f>I500*0.31</f>
        <v>350.92</v>
      </c>
      <c r="AY500" s="138">
        <v>913.96151317175975</v>
      </c>
      <c r="AZ500" s="138">
        <v>913.96151317175975</v>
      </c>
      <c r="BB500" s="28">
        <v>90.56</v>
      </c>
      <c r="BC500" s="28">
        <v>1052.76</v>
      </c>
    </row>
    <row r="501" spans="1:719" ht="15" x14ac:dyDescent="0.25">
      <c r="A501" s="4">
        <v>40574063</v>
      </c>
      <c r="B501" s="3" t="s">
        <v>355</v>
      </c>
      <c r="C501" s="3">
        <v>921</v>
      </c>
      <c r="D501" s="109">
        <v>93971</v>
      </c>
      <c r="E501" s="138"/>
      <c r="F501" s="187"/>
      <c r="G501" s="187"/>
      <c r="H501" s="187"/>
      <c r="I501" s="85">
        <v>1031</v>
      </c>
      <c r="J501" s="98">
        <f t="shared" si="7"/>
        <v>184.98699999999999</v>
      </c>
      <c r="K501" s="98">
        <v>168.17</v>
      </c>
      <c r="L501" s="106">
        <f>I501*0.1</f>
        <v>103.10000000000001</v>
      </c>
      <c r="M501" s="106">
        <f>I501*0.2</f>
        <v>206.20000000000002</v>
      </c>
      <c r="N501" s="106">
        <f>I501*0.21</f>
        <v>216.51</v>
      </c>
      <c r="O501" s="106">
        <v>216.51</v>
      </c>
      <c r="P501" s="106">
        <f>I501*0.12</f>
        <v>123.72</v>
      </c>
      <c r="Q501" s="106">
        <f>I501*0.17</f>
        <v>175.27</v>
      </c>
      <c r="R501" s="106">
        <f>I501*0.14</f>
        <v>144.34</v>
      </c>
      <c r="S501" s="106">
        <f>I501*0.18</f>
        <v>185.57999999999998</v>
      </c>
      <c r="T501" s="106">
        <f>I501*0.14</f>
        <v>144.34</v>
      </c>
      <c r="U501" s="106">
        <f>I501*0.15</f>
        <v>154.65</v>
      </c>
      <c r="V501" s="106">
        <f>I501*0.08</f>
        <v>82.48</v>
      </c>
      <c r="X501" s="106">
        <f>I501*0.16</f>
        <v>164.96</v>
      </c>
      <c r="Y501" s="106">
        <f>I501*0.1</f>
        <v>103.10000000000001</v>
      </c>
      <c r="Z501" s="106">
        <f>I501*0.08</f>
        <v>82.48</v>
      </c>
      <c r="AA501" s="106">
        <f>I501*0.11</f>
        <v>113.41</v>
      </c>
      <c r="AC501" s="7">
        <f>I501*0.22</f>
        <v>226.82</v>
      </c>
      <c r="AD501" s="7">
        <f>I501*0.3</f>
        <v>309.3</v>
      </c>
      <c r="AE501" s="148" t="s">
        <v>93</v>
      </c>
      <c r="AF501" s="7">
        <f>I501*0.245</f>
        <v>252.595</v>
      </c>
      <c r="AG501" s="7">
        <f>I501*0.2</f>
        <v>206.20000000000002</v>
      </c>
      <c r="AH501" s="7">
        <f>I501*0.23</f>
        <v>237.13000000000002</v>
      </c>
      <c r="AJ501" s="7">
        <f>I501*0.2</f>
        <v>206.20000000000002</v>
      </c>
      <c r="AK501" s="138">
        <v>786.14910890945907</v>
      </c>
      <c r="AL501" s="138">
        <v>832.3931741394274</v>
      </c>
      <c r="AM501" s="138">
        <v>860.13961327740822</v>
      </c>
      <c r="AN501" s="138">
        <f>I501*0.12</f>
        <v>123.72</v>
      </c>
      <c r="AO501" s="138">
        <f>I501*0.6</f>
        <v>618.6</v>
      </c>
      <c r="AP501" s="138">
        <f>I501*0.9</f>
        <v>927.9</v>
      </c>
      <c r="AQ501" s="138">
        <f>I501*0.93</f>
        <v>958.83</v>
      </c>
      <c r="AR501" s="138">
        <f>I501*0.7</f>
        <v>721.69999999999993</v>
      </c>
      <c r="AS501" s="138">
        <f>I501*0.35</f>
        <v>360.84999999999997</v>
      </c>
      <c r="AT501" s="138">
        <v>123.55709574775818</v>
      </c>
      <c r="AU501" s="138">
        <f>I501*0.9</f>
        <v>927.9</v>
      </c>
      <c r="AV501" s="138">
        <f>I501*0.18</f>
        <v>185.57999999999998</v>
      </c>
      <c r="AW501" s="138">
        <f>I501*0.34</f>
        <v>350.54</v>
      </c>
      <c r="AX501" s="138">
        <f>I501*0.31</f>
        <v>319.61</v>
      </c>
      <c r="AY501" s="138">
        <v>832.3931741394274</v>
      </c>
      <c r="AZ501" s="138">
        <v>832.3931741394274</v>
      </c>
      <c r="BB501" s="28">
        <v>82.48</v>
      </c>
      <c r="BC501" s="28">
        <v>958.83</v>
      </c>
    </row>
    <row r="502" spans="1:719" ht="15" x14ac:dyDescent="0.25">
      <c r="A502" s="4">
        <v>40576928</v>
      </c>
      <c r="B502" s="3" t="s">
        <v>354</v>
      </c>
      <c r="C502" s="3">
        <v>921</v>
      </c>
      <c r="D502" s="109">
        <v>93880</v>
      </c>
      <c r="E502" s="138"/>
      <c r="F502" s="187"/>
      <c r="G502" s="187"/>
      <c r="H502" s="187"/>
      <c r="I502" s="85">
        <v>1518</v>
      </c>
      <c r="J502" s="98">
        <f t="shared" si="7"/>
        <v>296.81299999999999</v>
      </c>
      <c r="K502" s="98">
        <v>269.83</v>
      </c>
      <c r="L502" s="106">
        <f>I502*0.1</f>
        <v>151.80000000000001</v>
      </c>
      <c r="M502" s="106">
        <f>I502*0.2</f>
        <v>303.60000000000002</v>
      </c>
      <c r="N502" s="106">
        <f>I502*0.21</f>
        <v>318.77999999999997</v>
      </c>
      <c r="O502" s="106">
        <v>318.77999999999997</v>
      </c>
      <c r="P502" s="106">
        <f>I502*0.12</f>
        <v>182.16</v>
      </c>
      <c r="Q502" s="106">
        <f>I502*0.17</f>
        <v>258.06</v>
      </c>
      <c r="R502" s="106">
        <f>I502*0.14</f>
        <v>212.52</v>
      </c>
      <c r="S502" s="106">
        <f>I502*0.18</f>
        <v>273.24</v>
      </c>
      <c r="T502" s="106">
        <f>I502*0.14</f>
        <v>212.52</v>
      </c>
      <c r="U502" s="106">
        <f>I502*0.15</f>
        <v>227.7</v>
      </c>
      <c r="V502" s="106">
        <f>I502*0.08</f>
        <v>121.44</v>
      </c>
      <c r="X502" s="106">
        <f>I502*0.16</f>
        <v>242.88</v>
      </c>
      <c r="Y502" s="106">
        <f>I502*0.1</f>
        <v>151.80000000000001</v>
      </c>
      <c r="Z502" s="106">
        <f>I502*0.08</f>
        <v>121.44</v>
      </c>
      <c r="AA502" s="106">
        <f>I502*0.11</f>
        <v>166.98</v>
      </c>
      <c r="AC502" s="7">
        <f>I502*0.22</f>
        <v>333.96</v>
      </c>
      <c r="AD502" s="7">
        <f>I502*0.3</f>
        <v>455.4</v>
      </c>
      <c r="AE502" s="148" t="s">
        <v>93</v>
      </c>
      <c r="AF502" s="7">
        <f>I502*0.245</f>
        <v>371.90999999999997</v>
      </c>
      <c r="AG502" s="7">
        <f>I502*0.2</f>
        <v>303.60000000000002</v>
      </c>
      <c r="AH502" s="7">
        <f>I502*0.23</f>
        <v>349.14000000000004</v>
      </c>
      <c r="AJ502" s="7">
        <f>I502*0.2</f>
        <v>303.60000000000002</v>
      </c>
      <c r="AK502" s="138">
        <v>1102.0965423973591</v>
      </c>
      <c r="AL502" s="138">
        <v>1166.9257507736743</v>
      </c>
      <c r="AM502" s="138">
        <v>1205.8232757994635</v>
      </c>
      <c r="AN502" s="138">
        <f>I502*0.12</f>
        <v>182.16</v>
      </c>
      <c r="AO502" s="138">
        <f>I502*0.6</f>
        <v>910.8</v>
      </c>
      <c r="AP502" s="138">
        <f>I502*0.9</f>
        <v>1366.2</v>
      </c>
      <c r="AQ502" s="138">
        <f>I502*0.93</f>
        <v>1411.74</v>
      </c>
      <c r="AR502" s="138">
        <f>I502*0.7</f>
        <v>1062.5999999999999</v>
      </c>
      <c r="AS502" s="138">
        <f>I502*0.35</f>
        <v>531.29999999999995</v>
      </c>
      <c r="AT502" s="138">
        <v>256.88729523416544</v>
      </c>
      <c r="AU502" s="138">
        <f>I502*0.9</f>
        <v>1366.2</v>
      </c>
      <c r="AV502" s="138">
        <f>I502*0.18</f>
        <v>273.24</v>
      </c>
      <c r="AW502" s="138">
        <f>I502*0.34</f>
        <v>516.12</v>
      </c>
      <c r="AX502" s="138">
        <f>I502*0.31</f>
        <v>470.58</v>
      </c>
      <c r="AY502" s="138">
        <v>1166.9257507736743</v>
      </c>
      <c r="AZ502" s="138">
        <v>1166.9257507736743</v>
      </c>
      <c r="BB502" s="28">
        <v>121.44</v>
      </c>
      <c r="BC502" s="28">
        <v>1411.74</v>
      </c>
    </row>
    <row r="503" spans="1:719" ht="15" x14ac:dyDescent="0.25">
      <c r="A503" s="4">
        <v>40570590</v>
      </c>
      <c r="B503" s="3" t="s">
        <v>353</v>
      </c>
      <c r="C503" s="3">
        <v>921</v>
      </c>
      <c r="D503" s="109">
        <v>93976</v>
      </c>
      <c r="E503" s="138"/>
      <c r="F503" s="187"/>
      <c r="G503" s="187"/>
      <c r="H503" s="187"/>
      <c r="I503" s="85">
        <v>825</v>
      </c>
      <c r="J503" s="98">
        <f t="shared" si="7"/>
        <v>244.77200000000002</v>
      </c>
      <c r="K503" s="98">
        <v>222.52</v>
      </c>
      <c r="L503" s="106">
        <f>I503*0.1</f>
        <v>82.5</v>
      </c>
      <c r="M503" s="106">
        <f>I503*0.2</f>
        <v>165</v>
      </c>
      <c r="N503" s="106">
        <f>I503*0.21</f>
        <v>173.25</v>
      </c>
      <c r="O503" s="106">
        <v>173.25</v>
      </c>
      <c r="P503" s="106">
        <f>I503*0.12</f>
        <v>99</v>
      </c>
      <c r="Q503" s="106">
        <f>I503*0.17</f>
        <v>140.25</v>
      </c>
      <c r="R503" s="106">
        <f>I503*0.14</f>
        <v>115.50000000000001</v>
      </c>
      <c r="S503" s="106">
        <f>I503*0.18</f>
        <v>148.5</v>
      </c>
      <c r="T503" s="106">
        <f>I503*0.14</f>
        <v>115.50000000000001</v>
      </c>
      <c r="U503" s="106">
        <f>I503*0.15</f>
        <v>123.75</v>
      </c>
      <c r="V503" s="106">
        <f>I503*0.08</f>
        <v>66</v>
      </c>
      <c r="X503" s="106">
        <f>I503*0.16</f>
        <v>132</v>
      </c>
      <c r="Y503" s="106">
        <f>I503*0.1</f>
        <v>82.5</v>
      </c>
      <c r="Z503" s="106">
        <f>I503*0.08</f>
        <v>66</v>
      </c>
      <c r="AA503" s="106">
        <f>I503*0.11</f>
        <v>90.75</v>
      </c>
      <c r="AC503" s="7">
        <f>I503*0.22</f>
        <v>181.5</v>
      </c>
      <c r="AD503" s="7">
        <f>I503*0.3</f>
        <v>247.5</v>
      </c>
      <c r="AE503" s="148" t="s">
        <v>93</v>
      </c>
      <c r="AF503" s="7">
        <f>I503*0.245</f>
        <v>202.125</v>
      </c>
      <c r="AG503" s="7">
        <f>I503*0.2</f>
        <v>165</v>
      </c>
      <c r="AH503" s="7">
        <f>I503*0.23</f>
        <v>189.75</v>
      </c>
      <c r="AJ503" s="7">
        <f>I503*0.2</f>
        <v>165</v>
      </c>
      <c r="AK503" s="138">
        <v>654.31096803335663</v>
      </c>
      <c r="AL503" s="138">
        <v>692.79984850590699</v>
      </c>
      <c r="AM503" s="138">
        <v>715.89317678943723</v>
      </c>
      <c r="AN503" s="138">
        <f>I503*0.12</f>
        <v>99</v>
      </c>
      <c r="AO503" s="138">
        <f>I503*0.6</f>
        <v>495</v>
      </c>
      <c r="AP503" s="138">
        <f>I503*0.9</f>
        <v>742.5</v>
      </c>
      <c r="AQ503" s="138">
        <f>I503*0.93</f>
        <v>767.25</v>
      </c>
      <c r="AR503" s="138">
        <f>I503*0.7</f>
        <v>577.5</v>
      </c>
      <c r="AS503" s="138">
        <f>I503*0.35</f>
        <v>288.75</v>
      </c>
      <c r="AT503" s="138">
        <v>123.52945100764418</v>
      </c>
      <c r="AU503" s="138">
        <f>I503*0.9</f>
        <v>742.5</v>
      </c>
      <c r="AV503" s="138">
        <f>I503*0.18</f>
        <v>148.5</v>
      </c>
      <c r="AW503" s="138">
        <f>I503*0.34</f>
        <v>280.5</v>
      </c>
      <c r="AX503" s="138">
        <f>I503*0.31</f>
        <v>255.75</v>
      </c>
      <c r="AY503" s="138">
        <v>692.79984850590699</v>
      </c>
      <c r="AZ503" s="138">
        <v>692.79984850590699</v>
      </c>
      <c r="BB503" s="28">
        <v>66</v>
      </c>
      <c r="BC503" s="28">
        <v>767.25</v>
      </c>
    </row>
    <row r="504" spans="1:719" ht="15" x14ac:dyDescent="0.25">
      <c r="A504" s="4">
        <v>40140998</v>
      </c>
      <c r="B504" s="3" t="s">
        <v>352</v>
      </c>
      <c r="C504" s="3">
        <v>922</v>
      </c>
      <c r="D504" s="109">
        <v>95885</v>
      </c>
      <c r="E504" s="138"/>
      <c r="F504" s="187"/>
      <c r="G504" s="187"/>
      <c r="H504" s="187"/>
      <c r="I504" s="85">
        <v>88</v>
      </c>
      <c r="J504" s="98">
        <f t="shared" si="7"/>
        <v>98.945000000000007</v>
      </c>
      <c r="K504" s="98">
        <v>89.95</v>
      </c>
      <c r="L504" s="106">
        <f>I504*0.1</f>
        <v>8.8000000000000007</v>
      </c>
      <c r="M504" s="106">
        <f>I504*0.2</f>
        <v>17.600000000000001</v>
      </c>
      <c r="N504" s="106">
        <f>I504*0.21</f>
        <v>18.48</v>
      </c>
      <c r="O504" s="106">
        <v>18.48</v>
      </c>
      <c r="P504" s="106">
        <f>I504*0.12</f>
        <v>10.559999999999999</v>
      </c>
      <c r="Q504" s="106">
        <f>I504*0.17</f>
        <v>14.96</v>
      </c>
      <c r="R504" s="106">
        <f>I504*0.14</f>
        <v>12.32</v>
      </c>
      <c r="S504" s="106">
        <f>I504*0.18</f>
        <v>15.84</v>
      </c>
      <c r="T504" s="106">
        <f>I504*0.14</f>
        <v>12.32</v>
      </c>
      <c r="U504" s="106">
        <f>I504*0.15</f>
        <v>13.2</v>
      </c>
      <c r="V504" s="106">
        <f>I504*0.08</f>
        <v>7.04</v>
      </c>
      <c r="X504" s="106">
        <f>I504*0.16</f>
        <v>14.08</v>
      </c>
      <c r="Y504" s="106">
        <f>I504*0.1</f>
        <v>8.8000000000000007</v>
      </c>
      <c r="Z504" s="106">
        <f>I504*0.08</f>
        <v>7.04</v>
      </c>
      <c r="AA504" s="106">
        <f>I504*0.11</f>
        <v>9.68</v>
      </c>
      <c r="AC504" s="7">
        <f>I504*0.22</f>
        <v>19.36</v>
      </c>
      <c r="AD504" s="7">
        <f>I504*0.3</f>
        <v>26.4</v>
      </c>
      <c r="AE504" s="148" t="s">
        <v>93</v>
      </c>
      <c r="AF504" s="7">
        <f>I504*0.245</f>
        <v>21.56</v>
      </c>
      <c r="AG504" s="7">
        <f>I504*0.2</f>
        <v>17.600000000000001</v>
      </c>
      <c r="AH504" s="7">
        <f>I504*0.23</f>
        <v>20.240000000000002</v>
      </c>
      <c r="AJ504" s="7">
        <f>I504*0.2</f>
        <v>17.600000000000001</v>
      </c>
      <c r="AK504" s="138">
        <v>67.362499999999997</v>
      </c>
      <c r="AL504" s="138">
        <v>71.325000000000003</v>
      </c>
      <c r="AM504" s="138">
        <v>73.702500000000001</v>
      </c>
      <c r="AN504" s="138">
        <f>I504*0.12</f>
        <v>10.559999999999999</v>
      </c>
      <c r="AO504" s="138">
        <f>I504*0.6</f>
        <v>52.8</v>
      </c>
      <c r="AP504" s="138">
        <f>I504*0.9</f>
        <v>79.2</v>
      </c>
      <c r="AQ504" s="138">
        <f>I504*0.93</f>
        <v>81.84</v>
      </c>
      <c r="AR504" s="138">
        <f>I504*0.7</f>
        <v>61.599999999999994</v>
      </c>
      <c r="AS504" s="138">
        <f>I504*0.35</f>
        <v>30.799999999999997</v>
      </c>
      <c r="AT504" s="138">
        <v>0</v>
      </c>
      <c r="AU504" s="138">
        <f>I504*0.9</f>
        <v>79.2</v>
      </c>
      <c r="AV504" s="138">
        <f>I504*0.18</f>
        <v>15.84</v>
      </c>
      <c r="AW504" s="138">
        <f>I504*0.34</f>
        <v>29.92</v>
      </c>
      <c r="AX504" s="138">
        <f>I504*0.31</f>
        <v>27.28</v>
      </c>
      <c r="AY504" s="138">
        <v>71.325000000000003</v>
      </c>
      <c r="AZ504" s="138">
        <v>71.325000000000003</v>
      </c>
      <c r="BB504" s="28">
        <v>7.04</v>
      </c>
      <c r="BC504" s="28">
        <v>98.945000000000007</v>
      </c>
    </row>
    <row r="505" spans="1:719" ht="15" x14ac:dyDescent="0.25">
      <c r="A505" s="4">
        <v>43800176</v>
      </c>
      <c r="B505" s="3" t="s">
        <v>351</v>
      </c>
      <c r="C505" s="3">
        <v>942</v>
      </c>
      <c r="D505" s="109" t="s">
        <v>43</v>
      </c>
      <c r="E505" s="138"/>
      <c r="F505" s="187"/>
      <c r="G505" s="187"/>
      <c r="H505" s="187"/>
      <c r="I505" s="85">
        <v>137</v>
      </c>
      <c r="J505" s="98">
        <f t="shared" si="7"/>
        <v>83.479000000000013</v>
      </c>
      <c r="K505" s="98">
        <v>75.89</v>
      </c>
      <c r="L505" s="106">
        <f>I505*0.1</f>
        <v>13.700000000000001</v>
      </c>
      <c r="M505" s="106">
        <f>I505*0.2</f>
        <v>27.400000000000002</v>
      </c>
      <c r="N505" s="106">
        <f>I505*0.21</f>
        <v>28.77</v>
      </c>
      <c r="O505" s="106">
        <v>28.77</v>
      </c>
      <c r="P505" s="106">
        <f>I505*0.12</f>
        <v>16.439999999999998</v>
      </c>
      <c r="Q505" s="106">
        <f>I505*0.17</f>
        <v>23.290000000000003</v>
      </c>
      <c r="R505" s="106">
        <f>I505*0.14</f>
        <v>19.180000000000003</v>
      </c>
      <c r="S505" s="106">
        <f>I505*0.18</f>
        <v>24.66</v>
      </c>
      <c r="T505" s="106">
        <f>I505*0.14</f>
        <v>19.180000000000003</v>
      </c>
      <c r="U505" s="106">
        <f>I505*0.15</f>
        <v>20.55</v>
      </c>
      <c r="V505" s="106">
        <f>I505*0.08</f>
        <v>10.96</v>
      </c>
      <c r="X505" s="106">
        <f>I505*0.16</f>
        <v>21.92</v>
      </c>
      <c r="Y505" s="106">
        <f>I505*0.1</f>
        <v>13.700000000000001</v>
      </c>
      <c r="Z505" s="106">
        <f>I505*0.08</f>
        <v>10.96</v>
      </c>
      <c r="AA505" s="106">
        <f>I505*0.11</f>
        <v>15.07</v>
      </c>
      <c r="AC505" s="7">
        <f>I505*0.22</f>
        <v>30.14</v>
      </c>
      <c r="AD505" s="7">
        <f>I505*0.3</f>
        <v>41.1</v>
      </c>
      <c r="AE505" s="148" t="s">
        <v>93</v>
      </c>
      <c r="AF505" s="7">
        <f>I505*0.245</f>
        <v>33.564999999999998</v>
      </c>
      <c r="AG505" s="7">
        <f>I505*0.2</f>
        <v>27.400000000000002</v>
      </c>
      <c r="AH505" s="7">
        <f>I505*0.23</f>
        <v>31.51</v>
      </c>
      <c r="AJ505" s="7">
        <f>I505*0.2</f>
        <v>27.400000000000002</v>
      </c>
      <c r="AK505" s="138">
        <v>108.63256066945607</v>
      </c>
      <c r="AL505" s="138">
        <v>115.02271129707113</v>
      </c>
      <c r="AM505" s="138">
        <v>118.85680167364018</v>
      </c>
      <c r="AN505" s="138">
        <f>I505*0.12</f>
        <v>16.439999999999998</v>
      </c>
      <c r="AO505" s="138">
        <f>I505*0.6</f>
        <v>82.2</v>
      </c>
      <c r="AP505" s="138">
        <f>I505*0.9</f>
        <v>123.3</v>
      </c>
      <c r="AQ505" s="138">
        <f>I505*0.93</f>
        <v>127.41000000000001</v>
      </c>
      <c r="AR505" s="138">
        <f>I505*0.7</f>
        <v>95.899999999999991</v>
      </c>
      <c r="AS505" s="138">
        <f>I505*0.35</f>
        <v>47.949999999999996</v>
      </c>
      <c r="AT505" s="138">
        <v>0</v>
      </c>
      <c r="AU505" s="138">
        <f>I505*0.9</f>
        <v>123.3</v>
      </c>
      <c r="AV505" s="138">
        <f>I505*0.18</f>
        <v>24.66</v>
      </c>
      <c r="AW505" s="138">
        <f>I505*0.34</f>
        <v>46.580000000000005</v>
      </c>
      <c r="AX505" s="138">
        <f>I505*0.31</f>
        <v>42.47</v>
      </c>
      <c r="AY505" s="138">
        <v>115.02271129707113</v>
      </c>
      <c r="AZ505" s="138">
        <v>115.02271129707113</v>
      </c>
      <c r="BB505" s="28">
        <v>10.96</v>
      </c>
      <c r="BC505" s="28">
        <v>127.41000000000001</v>
      </c>
    </row>
    <row r="506" spans="1:719" ht="15" x14ac:dyDescent="0.25">
      <c r="A506" s="4">
        <v>40931016</v>
      </c>
      <c r="B506" s="3" t="s">
        <v>350</v>
      </c>
      <c r="C506" s="3">
        <v>943</v>
      </c>
      <c r="D506" s="109">
        <v>93798</v>
      </c>
      <c r="E506" s="138"/>
      <c r="F506" s="187"/>
      <c r="G506" s="187"/>
      <c r="H506" s="187"/>
      <c r="I506" s="85">
        <v>317</v>
      </c>
      <c r="J506" s="98">
        <f t="shared" si="7"/>
        <v>20.614000000000001</v>
      </c>
      <c r="K506" s="98">
        <v>18.739999999999998</v>
      </c>
      <c r="L506" s="106">
        <f>I506*0.1</f>
        <v>31.700000000000003</v>
      </c>
      <c r="M506" s="106">
        <f>I506*0.2</f>
        <v>63.400000000000006</v>
      </c>
      <c r="N506" s="106">
        <f>I506*0.21</f>
        <v>66.569999999999993</v>
      </c>
      <c r="O506" s="106">
        <v>66.569999999999993</v>
      </c>
      <c r="P506" s="106">
        <f>I506*0.12</f>
        <v>38.04</v>
      </c>
      <c r="Q506" s="106">
        <f>I506*0.17</f>
        <v>53.89</v>
      </c>
      <c r="R506" s="106">
        <f>I506*0.14</f>
        <v>44.38</v>
      </c>
      <c r="S506" s="106">
        <f>I506*0.18</f>
        <v>57.059999999999995</v>
      </c>
      <c r="T506" s="106">
        <f>I506*0.14</f>
        <v>44.38</v>
      </c>
      <c r="U506" s="106">
        <f>I506*0.15</f>
        <v>47.55</v>
      </c>
      <c r="V506" s="106">
        <f>I506*0.08</f>
        <v>25.36</v>
      </c>
      <c r="X506" s="106">
        <f>I506*0.16</f>
        <v>50.72</v>
      </c>
      <c r="Y506" s="106">
        <f>I506*0.1</f>
        <v>31.700000000000003</v>
      </c>
      <c r="Z506" s="106">
        <f>I506*0.08</f>
        <v>25.36</v>
      </c>
      <c r="AA506" s="106">
        <f>I506*0.11</f>
        <v>34.869999999999997</v>
      </c>
      <c r="AC506" s="7">
        <f>I506*0.22</f>
        <v>69.739999999999995</v>
      </c>
      <c r="AD506" s="7">
        <f>I506*0.3</f>
        <v>95.1</v>
      </c>
      <c r="AE506" s="148" t="s">
        <v>93</v>
      </c>
      <c r="AF506" s="7">
        <f>I506*0.245</f>
        <v>77.664999999999992</v>
      </c>
      <c r="AG506" s="7">
        <f>I506*0.2</f>
        <v>63.400000000000006</v>
      </c>
      <c r="AH506" s="7">
        <f>I506*0.23</f>
        <v>72.91</v>
      </c>
      <c r="AJ506" s="7">
        <f>I506*0.2</f>
        <v>63.400000000000006</v>
      </c>
      <c r="AK506" s="138">
        <v>224.14689655172418</v>
      </c>
      <c r="AL506" s="138">
        <v>237.33200811359029</v>
      </c>
      <c r="AM506" s="138">
        <v>245.24307505070996</v>
      </c>
      <c r="AN506" s="138">
        <f>I506*0.12</f>
        <v>38.04</v>
      </c>
      <c r="AO506" s="138">
        <f>I506*0.6</f>
        <v>190.2</v>
      </c>
      <c r="AP506" s="138">
        <f>I506*0.9</f>
        <v>285.3</v>
      </c>
      <c r="AQ506" s="138">
        <f>I506*0.93</f>
        <v>294.81</v>
      </c>
      <c r="AR506" s="138">
        <f>I506*0.7</f>
        <v>221.89999999999998</v>
      </c>
      <c r="AS506" s="138">
        <f>I506*0.35</f>
        <v>110.94999999999999</v>
      </c>
      <c r="AT506" s="138">
        <v>121.3008215010142</v>
      </c>
      <c r="AU506" s="138">
        <f>I506*0.9</f>
        <v>285.3</v>
      </c>
      <c r="AV506" s="138">
        <f>I506*0.18</f>
        <v>57.059999999999995</v>
      </c>
      <c r="AW506" s="138">
        <f>I506*0.34</f>
        <v>107.78</v>
      </c>
      <c r="AX506" s="138">
        <f>I506*0.31</f>
        <v>98.27</v>
      </c>
      <c r="AY506" s="138">
        <v>237.33200811359029</v>
      </c>
      <c r="AZ506" s="138">
        <v>237.33200811359029</v>
      </c>
      <c r="BB506" s="28">
        <v>18.739999999999998</v>
      </c>
      <c r="BC506" s="28">
        <v>294.81</v>
      </c>
    </row>
    <row r="507" spans="1:719" ht="15" x14ac:dyDescent="0.25">
      <c r="A507" s="4">
        <v>40940074</v>
      </c>
      <c r="B507" s="3" t="s">
        <v>349</v>
      </c>
      <c r="C507" s="3">
        <v>943</v>
      </c>
      <c r="D507" s="109">
        <v>93798</v>
      </c>
      <c r="E507" s="138"/>
      <c r="F507" s="187"/>
      <c r="G507" s="187"/>
      <c r="H507" s="187"/>
      <c r="I507" s="85">
        <v>317</v>
      </c>
      <c r="J507" s="98">
        <f t="shared" si="7"/>
        <v>20.614000000000001</v>
      </c>
      <c r="K507" s="98">
        <v>18.739999999999998</v>
      </c>
      <c r="L507" s="106">
        <f>I507*0.1</f>
        <v>31.700000000000003</v>
      </c>
      <c r="M507" s="106">
        <f>I507*0.2</f>
        <v>63.400000000000006</v>
      </c>
      <c r="N507" s="106">
        <f>I507*0.21</f>
        <v>66.569999999999993</v>
      </c>
      <c r="O507" s="106">
        <v>66.569999999999993</v>
      </c>
      <c r="P507" s="106">
        <f>I507*0.12</f>
        <v>38.04</v>
      </c>
      <c r="Q507" s="106">
        <f>I507*0.17</f>
        <v>53.89</v>
      </c>
      <c r="R507" s="106">
        <f>I507*0.14</f>
        <v>44.38</v>
      </c>
      <c r="S507" s="106">
        <f>I507*0.18</f>
        <v>57.059999999999995</v>
      </c>
      <c r="T507" s="106">
        <f>I507*0.14</f>
        <v>44.38</v>
      </c>
      <c r="U507" s="106">
        <f>I507*0.15</f>
        <v>47.55</v>
      </c>
      <c r="V507" s="106">
        <f>I507*0.08</f>
        <v>25.36</v>
      </c>
      <c r="X507" s="106">
        <f>I507*0.16</f>
        <v>50.72</v>
      </c>
      <c r="Y507" s="106">
        <f>I507*0.1</f>
        <v>31.700000000000003</v>
      </c>
      <c r="Z507" s="106">
        <f>I507*0.08</f>
        <v>25.36</v>
      </c>
      <c r="AA507" s="106">
        <f>I507*0.11</f>
        <v>34.869999999999997</v>
      </c>
      <c r="AC507" s="7">
        <f>I507*0.22</f>
        <v>69.739999999999995</v>
      </c>
      <c r="AD507" s="7">
        <f>I507*0.3</f>
        <v>95.1</v>
      </c>
      <c r="AE507" s="148" t="s">
        <v>93</v>
      </c>
      <c r="AF507" s="7">
        <f>I507*0.245</f>
        <v>77.664999999999992</v>
      </c>
      <c r="AG507" s="7">
        <f>I507*0.2</f>
        <v>63.400000000000006</v>
      </c>
      <c r="AH507" s="7">
        <f>I507*0.23</f>
        <v>72.91</v>
      </c>
      <c r="AJ507" s="7">
        <f>I507*0.2</f>
        <v>63.400000000000006</v>
      </c>
      <c r="AK507" s="138">
        <v>224.14689655172418</v>
      </c>
      <c r="AL507" s="138">
        <v>237.33200811359029</v>
      </c>
      <c r="AM507" s="138">
        <v>245.24307505070996</v>
      </c>
      <c r="AN507" s="138">
        <f>I507*0.12</f>
        <v>38.04</v>
      </c>
      <c r="AO507" s="138">
        <f>I507*0.6</f>
        <v>190.2</v>
      </c>
      <c r="AP507" s="138">
        <f>I507*0.9</f>
        <v>285.3</v>
      </c>
      <c r="AQ507" s="138">
        <f>I507*0.93</f>
        <v>294.81</v>
      </c>
      <c r="AR507" s="138">
        <f>I507*0.7</f>
        <v>221.89999999999998</v>
      </c>
      <c r="AS507" s="138">
        <f>I507*0.35</f>
        <v>110.94999999999999</v>
      </c>
      <c r="AT507" s="138">
        <v>0</v>
      </c>
      <c r="AU507" s="138">
        <f>I507*0.9</f>
        <v>285.3</v>
      </c>
      <c r="AV507" s="138">
        <f>I507*0.18</f>
        <v>57.059999999999995</v>
      </c>
      <c r="AW507" s="138">
        <f>I507*0.34</f>
        <v>107.78</v>
      </c>
      <c r="AX507" s="138">
        <f>I507*0.31</f>
        <v>98.27</v>
      </c>
      <c r="AY507" s="138">
        <v>237.33200811359029</v>
      </c>
      <c r="AZ507" s="138">
        <v>237.33200811359029</v>
      </c>
      <c r="BB507" s="28">
        <v>18.739999999999998</v>
      </c>
      <c r="BC507" s="28">
        <v>294.81</v>
      </c>
    </row>
    <row r="508" spans="1:719" ht="15" x14ac:dyDescent="0.25">
      <c r="A508" s="4">
        <v>40938466</v>
      </c>
      <c r="B508" s="3" t="s">
        <v>347</v>
      </c>
      <c r="C508" s="3">
        <v>948</v>
      </c>
      <c r="D508" s="109" t="s">
        <v>48</v>
      </c>
      <c r="E508" s="138"/>
      <c r="F508" s="187"/>
      <c r="G508" s="187"/>
      <c r="H508" s="187"/>
      <c r="I508" s="85">
        <v>251</v>
      </c>
      <c r="J508" s="98">
        <f t="shared" si="7"/>
        <v>16.565999999999999</v>
      </c>
      <c r="K508" s="98">
        <f>I508*0.06</f>
        <v>15.059999999999999</v>
      </c>
      <c r="L508" s="106">
        <f>I508*0.1</f>
        <v>25.1</v>
      </c>
      <c r="M508" s="106">
        <f>I508*0.2</f>
        <v>50.2</v>
      </c>
      <c r="N508" s="106">
        <f>I508*0.21</f>
        <v>52.71</v>
      </c>
      <c r="O508" s="106">
        <v>52.71</v>
      </c>
      <c r="P508" s="106">
        <f>I508*0.12</f>
        <v>30.119999999999997</v>
      </c>
      <c r="Q508" s="106">
        <f>I508*0.17</f>
        <v>42.67</v>
      </c>
      <c r="R508" s="106">
        <f>I508*0.14</f>
        <v>35.14</v>
      </c>
      <c r="S508" s="106">
        <f>I508*0.18</f>
        <v>45.18</v>
      </c>
      <c r="T508" s="106">
        <f>I508*0.14</f>
        <v>35.14</v>
      </c>
      <c r="U508" s="106">
        <f>I508*0.15</f>
        <v>37.65</v>
      </c>
      <c r="V508" s="106">
        <f>I508*0.08</f>
        <v>20.080000000000002</v>
      </c>
      <c r="X508" s="106">
        <f>I508*0.16</f>
        <v>40.160000000000004</v>
      </c>
      <c r="Y508" s="106">
        <f>I508*0.1</f>
        <v>25.1</v>
      </c>
      <c r="Z508" s="106">
        <f>I508*0.08</f>
        <v>20.080000000000002</v>
      </c>
      <c r="AA508" s="106">
        <f>I508*0.11</f>
        <v>27.61</v>
      </c>
      <c r="AC508" s="7">
        <f>I508*0.22</f>
        <v>55.22</v>
      </c>
      <c r="AD508" s="7">
        <f>I508*0.3</f>
        <v>75.3</v>
      </c>
      <c r="AE508" s="148" t="s">
        <v>93</v>
      </c>
      <c r="AF508" s="7">
        <f>I508*0.245</f>
        <v>61.494999999999997</v>
      </c>
      <c r="AG508" s="7">
        <f>I508*0.2</f>
        <v>50.2</v>
      </c>
      <c r="AH508" s="7">
        <f>I508*0.23</f>
        <v>57.730000000000004</v>
      </c>
      <c r="AJ508" s="7">
        <f>I508*0.2</f>
        <v>50.2</v>
      </c>
      <c r="AK508" s="138">
        <v>83.849448717948704</v>
      </c>
      <c r="AL508" s="138">
        <v>88.781769230769228</v>
      </c>
      <c r="AM508" s="138">
        <v>91.74116153846154</v>
      </c>
      <c r="AN508" s="138">
        <f>I508*0.12</f>
        <v>30.119999999999997</v>
      </c>
      <c r="AO508" s="138">
        <f>I508*0.6</f>
        <v>150.6</v>
      </c>
      <c r="AP508" s="138">
        <f>I508*0.9</f>
        <v>225.9</v>
      </c>
      <c r="AQ508" s="138">
        <f>I508*0.93</f>
        <v>233.43</v>
      </c>
      <c r="AR508" s="138">
        <f>I508*0.7</f>
        <v>175.7</v>
      </c>
      <c r="AS508" s="138">
        <f>I508*0.35</f>
        <v>87.85</v>
      </c>
      <c r="AT508" s="138">
        <v>60.652051282051275</v>
      </c>
      <c r="AU508" s="138">
        <f>I508*0.9</f>
        <v>225.9</v>
      </c>
      <c r="AV508" s="138">
        <f>I508*0.18</f>
        <v>45.18</v>
      </c>
      <c r="AW508" s="138">
        <f>I508*0.34</f>
        <v>85.34</v>
      </c>
      <c r="AX508" s="138">
        <f>I508*0.31</f>
        <v>77.81</v>
      </c>
      <c r="AY508" s="138">
        <v>88.781769230769228</v>
      </c>
      <c r="AZ508" s="138">
        <v>88.781769230769228</v>
      </c>
      <c r="BB508" s="28">
        <v>15.059999999999999</v>
      </c>
      <c r="BC508" s="28">
        <v>233.43</v>
      </c>
    </row>
    <row r="509" spans="1:719" s="42" customFormat="1" x14ac:dyDescent="0.2">
      <c r="A509" s="65"/>
      <c r="D509" s="115"/>
      <c r="E509" s="138"/>
      <c r="F509" s="141"/>
      <c r="G509" s="141"/>
      <c r="H509" s="141"/>
      <c r="I509" s="81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95"/>
      <c r="AE509" s="95"/>
      <c r="AF509" s="95"/>
      <c r="AG509" s="95"/>
      <c r="AH509" s="95"/>
      <c r="AI509" s="95"/>
      <c r="AJ509" s="95"/>
      <c r="AK509" s="95"/>
      <c r="AL509" s="95"/>
      <c r="AM509" s="95"/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5"/>
      <c r="AY509" s="95"/>
      <c r="AZ509" s="95"/>
      <c r="BA509" s="95"/>
      <c r="BB509" s="95"/>
      <c r="BC509" s="95"/>
      <c r="BD509" s="169"/>
      <c r="BE509" s="209"/>
      <c r="BF509" s="209"/>
      <c r="BG509" s="209"/>
      <c r="BH509" s="209"/>
      <c r="BI509" s="209"/>
      <c r="BJ509" s="209"/>
      <c r="BK509" s="209"/>
      <c r="BL509" s="209"/>
      <c r="BM509" s="209"/>
      <c r="BN509" s="209"/>
      <c r="BO509" s="209"/>
      <c r="BP509" s="209"/>
      <c r="BQ509" s="209"/>
      <c r="BR509" s="209"/>
      <c r="BS509" s="209"/>
      <c r="BT509" s="209"/>
      <c r="BU509" s="209"/>
      <c r="BV509" s="209"/>
      <c r="BW509" s="209"/>
      <c r="BX509" s="209"/>
      <c r="BY509" s="209"/>
      <c r="BZ509" s="209"/>
      <c r="CA509" s="209"/>
      <c r="CB509" s="209"/>
      <c r="CC509" s="209"/>
      <c r="CD509" s="209"/>
      <c r="CE509" s="209"/>
      <c r="CF509" s="209"/>
      <c r="CG509" s="209"/>
      <c r="CH509" s="209"/>
      <c r="CI509" s="209"/>
      <c r="CJ509" s="209"/>
      <c r="CK509" s="209"/>
      <c r="CL509" s="209"/>
      <c r="CM509" s="209"/>
      <c r="CN509" s="209"/>
      <c r="CO509" s="209"/>
      <c r="CP509" s="209"/>
      <c r="CQ509" s="209"/>
      <c r="CR509" s="209"/>
      <c r="CS509" s="209"/>
      <c r="CT509" s="209"/>
      <c r="CU509" s="209"/>
      <c r="CV509" s="209"/>
      <c r="CW509" s="209"/>
      <c r="CX509" s="209"/>
      <c r="CY509" s="209"/>
      <c r="CZ509" s="209"/>
      <c r="DA509" s="209"/>
      <c r="DB509" s="209"/>
      <c r="DC509" s="209"/>
      <c r="DD509" s="209"/>
      <c r="DE509" s="209"/>
      <c r="DF509" s="209"/>
      <c r="DG509" s="209"/>
      <c r="DH509" s="209"/>
      <c r="DI509" s="209"/>
      <c r="DJ509" s="209"/>
      <c r="DK509" s="209"/>
      <c r="DL509" s="209"/>
      <c r="DM509" s="209"/>
      <c r="DN509" s="209"/>
      <c r="DO509" s="209"/>
      <c r="DP509" s="209"/>
      <c r="DQ509" s="209"/>
      <c r="DR509" s="209"/>
      <c r="DS509" s="209"/>
      <c r="DT509" s="209"/>
      <c r="DU509" s="209"/>
      <c r="DV509" s="209"/>
      <c r="DW509" s="209"/>
      <c r="DX509" s="209"/>
      <c r="DY509" s="209"/>
      <c r="DZ509" s="209"/>
      <c r="EA509" s="209"/>
      <c r="EB509" s="209"/>
      <c r="EC509" s="209"/>
      <c r="ED509" s="209"/>
      <c r="EE509" s="209"/>
      <c r="EF509" s="209"/>
      <c r="EG509" s="209"/>
      <c r="EH509" s="209"/>
      <c r="EI509" s="209"/>
      <c r="EJ509" s="209"/>
      <c r="EK509" s="209"/>
      <c r="EL509" s="209"/>
      <c r="EM509" s="209"/>
      <c r="EN509" s="209"/>
      <c r="EO509" s="209"/>
      <c r="EP509" s="209"/>
      <c r="EQ509" s="209"/>
      <c r="ER509" s="209"/>
      <c r="ES509" s="209"/>
      <c r="ET509" s="209"/>
      <c r="EU509" s="209"/>
      <c r="EV509" s="209"/>
      <c r="EW509" s="209"/>
      <c r="EX509" s="209"/>
      <c r="EY509" s="209"/>
      <c r="EZ509" s="209"/>
      <c r="FA509" s="209"/>
      <c r="FB509" s="209"/>
      <c r="FC509" s="209"/>
      <c r="FD509" s="209"/>
      <c r="FE509" s="209"/>
      <c r="FF509" s="209"/>
      <c r="FG509" s="209"/>
      <c r="FH509" s="209"/>
      <c r="FI509" s="209"/>
      <c r="FJ509" s="209"/>
      <c r="FK509" s="209"/>
      <c r="FL509" s="209"/>
      <c r="FM509" s="209"/>
      <c r="FN509" s="209"/>
      <c r="FO509" s="209"/>
      <c r="FP509" s="209"/>
      <c r="FQ509" s="209"/>
      <c r="FR509" s="209"/>
      <c r="FS509" s="209"/>
      <c r="FT509" s="209"/>
      <c r="FU509" s="209"/>
      <c r="FV509" s="209"/>
      <c r="FW509" s="209"/>
      <c r="FX509" s="209"/>
      <c r="FY509" s="209"/>
      <c r="FZ509" s="209"/>
      <c r="GA509" s="209"/>
      <c r="GB509" s="209"/>
      <c r="GC509" s="209"/>
      <c r="GD509" s="209"/>
      <c r="GE509" s="209"/>
      <c r="GF509" s="209"/>
      <c r="GG509" s="209"/>
      <c r="GH509" s="209"/>
      <c r="GI509" s="209"/>
      <c r="GJ509" s="209"/>
      <c r="GK509" s="209"/>
      <c r="GL509" s="209"/>
      <c r="GM509" s="209"/>
      <c r="GN509" s="209"/>
      <c r="GO509" s="209"/>
      <c r="GP509" s="209"/>
      <c r="GQ509" s="209"/>
      <c r="GR509" s="209"/>
      <c r="GS509" s="209"/>
      <c r="GT509" s="209"/>
      <c r="GU509" s="209"/>
      <c r="GV509" s="209"/>
      <c r="GW509" s="209"/>
      <c r="GX509" s="209"/>
      <c r="GY509" s="209"/>
      <c r="GZ509" s="209"/>
      <c r="HA509" s="209"/>
      <c r="HB509" s="209"/>
      <c r="HC509" s="209"/>
      <c r="HD509" s="209"/>
      <c r="HE509" s="209"/>
      <c r="HF509" s="209"/>
      <c r="HG509" s="209"/>
      <c r="HH509" s="209"/>
      <c r="HI509" s="209"/>
      <c r="HJ509" s="209"/>
      <c r="HK509" s="209"/>
      <c r="HL509" s="209"/>
      <c r="HM509" s="209"/>
      <c r="HN509" s="209"/>
      <c r="HO509" s="209"/>
      <c r="HP509" s="209"/>
      <c r="HQ509" s="209"/>
      <c r="HR509" s="209"/>
      <c r="HS509" s="209"/>
      <c r="HT509" s="209"/>
      <c r="HU509" s="209"/>
      <c r="HV509" s="209"/>
      <c r="HW509" s="209"/>
      <c r="HX509" s="209"/>
      <c r="HY509" s="209"/>
      <c r="HZ509" s="209"/>
      <c r="IA509" s="209"/>
      <c r="IB509" s="209"/>
      <c r="IC509" s="209"/>
      <c r="ID509" s="209"/>
      <c r="IE509" s="209"/>
      <c r="IF509" s="209"/>
      <c r="IG509" s="209"/>
      <c r="IH509" s="209"/>
      <c r="II509" s="209"/>
      <c r="IJ509" s="209"/>
      <c r="IK509" s="209"/>
      <c r="IL509" s="209"/>
      <c r="IM509" s="209"/>
      <c r="IN509" s="209"/>
      <c r="IO509" s="209"/>
      <c r="IP509" s="209"/>
      <c r="IQ509" s="209"/>
      <c r="IR509" s="209"/>
      <c r="IS509" s="209"/>
      <c r="IT509" s="209"/>
      <c r="IU509" s="209"/>
      <c r="IV509" s="209"/>
      <c r="IW509" s="209"/>
      <c r="IX509" s="209"/>
      <c r="IY509" s="209"/>
      <c r="IZ509" s="209"/>
      <c r="JA509" s="209"/>
      <c r="JB509" s="209"/>
      <c r="JC509" s="209"/>
      <c r="JD509" s="209"/>
      <c r="JE509" s="209"/>
      <c r="JF509" s="209"/>
      <c r="JG509" s="209"/>
      <c r="JH509" s="209"/>
      <c r="JI509" s="209"/>
      <c r="JJ509" s="209"/>
      <c r="JK509" s="209"/>
      <c r="JL509" s="209"/>
      <c r="JM509" s="209"/>
      <c r="JN509" s="209"/>
      <c r="JO509" s="209"/>
      <c r="JP509" s="209"/>
      <c r="JQ509" s="209"/>
      <c r="JR509" s="209"/>
      <c r="JS509" s="209"/>
      <c r="JT509" s="209"/>
      <c r="JU509" s="209"/>
      <c r="JV509" s="209"/>
      <c r="JW509" s="209"/>
      <c r="JX509" s="209"/>
      <c r="JY509" s="209"/>
      <c r="JZ509" s="209"/>
      <c r="KA509" s="209"/>
      <c r="KB509" s="209"/>
      <c r="KC509" s="209"/>
      <c r="KD509" s="209"/>
      <c r="KE509" s="209"/>
      <c r="KF509" s="209"/>
      <c r="KG509" s="209"/>
      <c r="KH509" s="209"/>
      <c r="KI509" s="209"/>
      <c r="KJ509" s="209"/>
      <c r="KK509" s="209"/>
      <c r="KL509" s="209"/>
      <c r="KM509" s="209"/>
      <c r="KN509" s="209"/>
      <c r="KO509" s="209"/>
      <c r="KP509" s="209"/>
      <c r="KQ509" s="209"/>
      <c r="KR509" s="209"/>
      <c r="KS509" s="209"/>
      <c r="KT509" s="209"/>
      <c r="KU509" s="209"/>
      <c r="KV509" s="209"/>
      <c r="KW509" s="209"/>
      <c r="KX509" s="209"/>
      <c r="KY509" s="209"/>
      <c r="KZ509" s="209"/>
      <c r="LA509" s="209"/>
      <c r="LB509" s="209"/>
      <c r="LC509" s="209"/>
      <c r="LD509" s="209"/>
      <c r="LE509" s="209"/>
      <c r="LF509" s="209"/>
      <c r="LG509" s="209"/>
      <c r="LH509" s="209"/>
      <c r="LI509" s="209"/>
      <c r="LJ509" s="209"/>
      <c r="LK509" s="209"/>
      <c r="LL509" s="209"/>
      <c r="LM509" s="209"/>
      <c r="LN509" s="209"/>
      <c r="LO509" s="209"/>
      <c r="LP509" s="209"/>
      <c r="LQ509" s="209"/>
      <c r="LR509" s="209"/>
      <c r="LS509" s="209"/>
      <c r="LT509" s="209"/>
      <c r="LU509" s="209"/>
      <c r="LV509" s="209"/>
      <c r="LW509" s="209"/>
      <c r="LX509" s="209"/>
      <c r="LY509" s="209"/>
      <c r="LZ509" s="209"/>
      <c r="MA509" s="209"/>
      <c r="MB509" s="209"/>
      <c r="MC509" s="209"/>
      <c r="MD509" s="209"/>
      <c r="ME509" s="209"/>
      <c r="MF509" s="209"/>
      <c r="MG509" s="209"/>
      <c r="MH509" s="209"/>
      <c r="MI509" s="209"/>
      <c r="MJ509" s="209"/>
      <c r="MK509" s="209"/>
      <c r="ML509" s="209"/>
      <c r="MM509" s="209"/>
      <c r="MN509" s="209"/>
      <c r="MO509" s="209"/>
      <c r="MP509" s="209"/>
      <c r="MQ509" s="209"/>
      <c r="MR509" s="209"/>
      <c r="MS509" s="209"/>
      <c r="MT509" s="209"/>
      <c r="MU509" s="209"/>
      <c r="MV509" s="209"/>
      <c r="MW509" s="209"/>
      <c r="MX509" s="209"/>
      <c r="MY509" s="209"/>
      <c r="MZ509" s="209"/>
      <c r="NA509" s="209"/>
      <c r="NB509" s="209"/>
      <c r="NC509" s="209"/>
      <c r="ND509" s="209"/>
      <c r="NE509" s="209"/>
      <c r="NF509" s="209"/>
      <c r="NG509" s="209"/>
      <c r="NH509" s="209"/>
      <c r="NI509" s="209"/>
      <c r="NJ509" s="209"/>
      <c r="NK509" s="209"/>
      <c r="NL509" s="209"/>
      <c r="NM509" s="209"/>
      <c r="NN509" s="209"/>
      <c r="NO509" s="209"/>
      <c r="NP509" s="209"/>
      <c r="NQ509" s="209"/>
      <c r="NR509" s="209"/>
      <c r="NS509" s="209"/>
      <c r="NT509" s="209"/>
      <c r="NU509" s="209"/>
      <c r="NV509" s="209"/>
      <c r="NW509" s="209"/>
      <c r="NX509" s="209"/>
      <c r="NY509" s="209"/>
      <c r="NZ509" s="209"/>
      <c r="OA509" s="209"/>
      <c r="OB509" s="209"/>
      <c r="OC509" s="209"/>
      <c r="OD509" s="209"/>
      <c r="OE509" s="209"/>
      <c r="OF509" s="209"/>
      <c r="OG509" s="209"/>
      <c r="OH509" s="209"/>
      <c r="OI509" s="209"/>
      <c r="OJ509" s="209"/>
      <c r="OK509" s="209"/>
      <c r="OL509" s="209"/>
      <c r="OM509" s="209"/>
      <c r="ON509" s="209"/>
      <c r="OO509" s="209"/>
      <c r="OP509" s="209"/>
      <c r="OQ509" s="209"/>
      <c r="OR509" s="209"/>
      <c r="OS509" s="209"/>
      <c r="OT509" s="209"/>
      <c r="OU509" s="209"/>
      <c r="OV509" s="209"/>
      <c r="OW509" s="209"/>
      <c r="OX509" s="209"/>
      <c r="OY509" s="209"/>
      <c r="OZ509" s="209"/>
      <c r="PA509" s="209"/>
      <c r="PB509" s="209"/>
      <c r="PC509" s="209"/>
      <c r="PD509" s="209"/>
      <c r="PE509" s="209"/>
      <c r="PF509" s="209"/>
      <c r="PG509" s="209"/>
      <c r="PH509" s="209"/>
      <c r="PI509" s="209"/>
      <c r="PJ509" s="209"/>
      <c r="PK509" s="209"/>
      <c r="PL509" s="209"/>
      <c r="PM509" s="209"/>
      <c r="PN509" s="209"/>
      <c r="PO509" s="209"/>
      <c r="PP509" s="209"/>
      <c r="PQ509" s="209"/>
      <c r="PR509" s="209"/>
      <c r="PS509" s="209"/>
      <c r="PT509" s="209"/>
      <c r="PU509" s="209"/>
      <c r="PV509" s="209"/>
      <c r="PW509" s="209"/>
      <c r="PX509" s="209"/>
      <c r="PY509" s="209"/>
      <c r="PZ509" s="209"/>
      <c r="QA509" s="209"/>
      <c r="QB509" s="209"/>
      <c r="QC509" s="209"/>
      <c r="QD509" s="209"/>
      <c r="QE509" s="209"/>
      <c r="QF509" s="209"/>
      <c r="QG509" s="209"/>
      <c r="QH509" s="209"/>
      <c r="QI509" s="209"/>
      <c r="QJ509" s="209"/>
      <c r="QK509" s="209"/>
      <c r="QL509" s="209"/>
      <c r="QM509" s="209"/>
      <c r="QN509" s="209"/>
      <c r="QO509" s="209"/>
      <c r="QP509" s="209"/>
      <c r="QQ509" s="209"/>
      <c r="QR509" s="209"/>
      <c r="QS509" s="209"/>
      <c r="QT509" s="209"/>
      <c r="QU509" s="209"/>
      <c r="QV509" s="209"/>
      <c r="QW509" s="209"/>
      <c r="QX509" s="209"/>
      <c r="QY509" s="209"/>
      <c r="QZ509" s="209"/>
      <c r="RA509" s="209"/>
      <c r="RB509" s="209"/>
      <c r="RC509" s="209"/>
      <c r="RD509" s="209"/>
      <c r="RE509" s="209"/>
      <c r="RF509" s="209"/>
      <c r="RG509" s="209"/>
      <c r="RH509" s="209"/>
      <c r="RI509" s="209"/>
      <c r="RJ509" s="209"/>
      <c r="RK509" s="209"/>
      <c r="RL509" s="209"/>
      <c r="RM509" s="209"/>
      <c r="RN509" s="209"/>
      <c r="RO509" s="209"/>
      <c r="RP509" s="209"/>
      <c r="RQ509" s="209"/>
      <c r="RR509" s="209"/>
      <c r="RS509" s="209"/>
      <c r="RT509" s="209"/>
      <c r="RU509" s="209"/>
      <c r="RV509" s="209"/>
      <c r="RW509" s="209"/>
      <c r="RX509" s="209"/>
      <c r="RY509" s="209"/>
      <c r="RZ509" s="209"/>
      <c r="SA509" s="209"/>
      <c r="SB509" s="209"/>
      <c r="SC509" s="209"/>
      <c r="SD509" s="209"/>
      <c r="SE509" s="209"/>
      <c r="SF509" s="209"/>
      <c r="SG509" s="209"/>
      <c r="SH509" s="209"/>
      <c r="SI509" s="209"/>
      <c r="SJ509" s="209"/>
      <c r="SK509" s="209"/>
      <c r="SL509" s="209"/>
      <c r="SM509" s="209"/>
      <c r="SN509" s="209"/>
      <c r="SO509" s="209"/>
      <c r="SP509" s="209"/>
      <c r="SQ509" s="209"/>
      <c r="SR509" s="209"/>
      <c r="SS509" s="209"/>
      <c r="ST509" s="209"/>
      <c r="SU509" s="209"/>
      <c r="SV509" s="209"/>
      <c r="SW509" s="209"/>
      <c r="SX509" s="209"/>
      <c r="SY509" s="209"/>
      <c r="SZ509" s="209"/>
      <c r="TA509" s="209"/>
      <c r="TB509" s="209"/>
      <c r="TC509" s="209"/>
      <c r="TD509" s="209"/>
      <c r="TE509" s="209"/>
      <c r="TF509" s="209"/>
      <c r="TG509" s="209"/>
      <c r="TH509" s="209"/>
      <c r="TI509" s="209"/>
      <c r="TJ509" s="209"/>
      <c r="TK509" s="209"/>
      <c r="TL509" s="209"/>
      <c r="TM509" s="209"/>
      <c r="TN509" s="209"/>
      <c r="TO509" s="209"/>
      <c r="TP509" s="209"/>
      <c r="TQ509" s="209"/>
      <c r="TR509" s="209"/>
      <c r="TS509" s="209"/>
      <c r="TT509" s="209"/>
      <c r="TU509" s="209"/>
      <c r="TV509" s="209"/>
      <c r="TW509" s="209"/>
      <c r="TX509" s="209"/>
      <c r="TY509" s="209"/>
      <c r="TZ509" s="209"/>
      <c r="UA509" s="209"/>
      <c r="UB509" s="209"/>
      <c r="UC509" s="209"/>
      <c r="UD509" s="209"/>
      <c r="UE509" s="209"/>
      <c r="UF509" s="209"/>
      <c r="UG509" s="209"/>
      <c r="UH509" s="209"/>
      <c r="UI509" s="209"/>
      <c r="UJ509" s="209"/>
      <c r="UK509" s="209"/>
      <c r="UL509" s="209"/>
      <c r="UM509" s="209"/>
      <c r="UN509" s="209"/>
      <c r="UO509" s="209"/>
      <c r="UP509" s="209"/>
      <c r="UQ509" s="209"/>
      <c r="UR509" s="209"/>
      <c r="US509" s="209"/>
      <c r="UT509" s="209"/>
      <c r="UU509" s="209"/>
      <c r="UV509" s="209"/>
      <c r="UW509" s="209"/>
      <c r="UX509" s="209"/>
      <c r="UY509" s="209"/>
      <c r="UZ509" s="209"/>
      <c r="VA509" s="209"/>
      <c r="VB509" s="209"/>
      <c r="VC509" s="209"/>
      <c r="VD509" s="209"/>
      <c r="VE509" s="209"/>
      <c r="VF509" s="209"/>
      <c r="VG509" s="209"/>
      <c r="VH509" s="209"/>
      <c r="VI509" s="209"/>
      <c r="VJ509" s="209"/>
      <c r="VK509" s="209"/>
      <c r="VL509" s="209"/>
      <c r="VM509" s="209"/>
      <c r="VN509" s="209"/>
      <c r="VO509" s="209"/>
      <c r="VP509" s="209"/>
      <c r="VQ509" s="209"/>
      <c r="VR509" s="209"/>
      <c r="VS509" s="209"/>
      <c r="VT509" s="209"/>
      <c r="VU509" s="209"/>
      <c r="VV509" s="209"/>
      <c r="VW509" s="209"/>
      <c r="VX509" s="209"/>
      <c r="VY509" s="209"/>
      <c r="VZ509" s="209"/>
      <c r="WA509" s="209"/>
      <c r="WB509" s="209"/>
      <c r="WC509" s="209"/>
      <c r="WD509" s="209"/>
      <c r="WE509" s="209"/>
      <c r="WF509" s="209"/>
      <c r="WG509" s="209"/>
      <c r="WH509" s="209"/>
      <c r="WI509" s="209"/>
      <c r="WJ509" s="209"/>
      <c r="WK509" s="209"/>
      <c r="WL509" s="209"/>
      <c r="WM509" s="209"/>
      <c r="WN509" s="209"/>
      <c r="WO509" s="209"/>
      <c r="WP509" s="209"/>
      <c r="WQ509" s="209"/>
      <c r="WR509" s="209"/>
      <c r="WS509" s="209"/>
      <c r="WT509" s="209"/>
      <c r="WU509" s="209"/>
      <c r="WV509" s="209"/>
      <c r="WW509" s="209"/>
      <c r="WX509" s="209"/>
      <c r="WY509" s="209"/>
      <c r="WZ509" s="209"/>
      <c r="XA509" s="209"/>
      <c r="XB509" s="209"/>
      <c r="XC509" s="209"/>
      <c r="XD509" s="209"/>
      <c r="XE509" s="209"/>
      <c r="XF509" s="209"/>
      <c r="XG509" s="209"/>
      <c r="XH509" s="209"/>
      <c r="XI509" s="209"/>
      <c r="XJ509" s="209"/>
      <c r="XK509" s="209"/>
      <c r="XL509" s="209"/>
      <c r="XM509" s="209"/>
      <c r="XN509" s="209"/>
      <c r="XO509" s="209"/>
      <c r="XP509" s="209"/>
      <c r="XQ509" s="209"/>
      <c r="XR509" s="209"/>
      <c r="XS509" s="209"/>
      <c r="XT509" s="209"/>
      <c r="XU509" s="209"/>
      <c r="XV509" s="209"/>
      <c r="XW509" s="209"/>
      <c r="XX509" s="209"/>
      <c r="XY509" s="209"/>
      <c r="XZ509" s="209"/>
      <c r="YA509" s="209"/>
      <c r="YB509" s="209"/>
      <c r="YC509" s="209"/>
      <c r="YD509" s="209"/>
      <c r="YE509" s="209"/>
      <c r="YF509" s="209"/>
      <c r="YG509" s="209"/>
      <c r="YH509" s="209"/>
      <c r="YI509" s="209"/>
      <c r="YJ509" s="209"/>
      <c r="YK509" s="209"/>
      <c r="YL509" s="209"/>
      <c r="YM509" s="209"/>
      <c r="YN509" s="209"/>
      <c r="YO509" s="209"/>
      <c r="YP509" s="209"/>
      <c r="YQ509" s="209"/>
      <c r="YR509" s="209"/>
      <c r="YS509" s="209"/>
      <c r="YT509" s="209"/>
      <c r="YU509" s="209"/>
      <c r="YV509" s="209"/>
      <c r="YW509" s="209"/>
      <c r="YX509" s="209"/>
      <c r="YY509" s="209"/>
      <c r="YZ509" s="209"/>
      <c r="ZA509" s="209"/>
      <c r="ZB509" s="209"/>
      <c r="ZC509" s="209"/>
      <c r="ZD509" s="209"/>
      <c r="ZE509" s="209"/>
      <c r="ZF509" s="209"/>
      <c r="ZG509" s="209"/>
      <c r="ZH509" s="209"/>
      <c r="ZI509" s="209"/>
      <c r="ZJ509" s="209"/>
      <c r="ZK509" s="209"/>
      <c r="ZL509" s="209"/>
      <c r="ZM509" s="209"/>
      <c r="ZN509" s="209"/>
      <c r="ZO509" s="209"/>
      <c r="ZP509" s="209"/>
      <c r="ZQ509" s="209"/>
      <c r="ZR509" s="209"/>
      <c r="ZS509" s="209"/>
      <c r="ZT509" s="209"/>
      <c r="ZU509" s="209"/>
      <c r="ZV509" s="209"/>
      <c r="ZW509" s="209"/>
      <c r="ZX509" s="209"/>
      <c r="ZY509" s="209"/>
      <c r="ZZ509" s="209"/>
      <c r="AAA509" s="209"/>
      <c r="AAB509" s="209"/>
      <c r="AAC509" s="209"/>
      <c r="AAD509" s="209"/>
      <c r="AAE509" s="209"/>
      <c r="AAF509" s="209"/>
      <c r="AAG509" s="209"/>
      <c r="AAH509" s="209"/>
      <c r="AAI509" s="209"/>
      <c r="AAJ509" s="209"/>
      <c r="AAK509" s="209"/>
      <c r="AAL509" s="209"/>
      <c r="AAM509" s="209"/>
      <c r="AAN509" s="209"/>
      <c r="AAO509" s="209"/>
      <c r="AAP509" s="209"/>
      <c r="AAQ509" s="209"/>
    </row>
    <row r="510" spans="1:719" ht="13.5" thickBot="1" x14ac:dyDescent="0.25">
      <c r="B510" s="40" t="s">
        <v>653</v>
      </c>
      <c r="C510" s="2"/>
      <c r="D510" s="108"/>
      <c r="E510" s="138"/>
      <c r="F510" s="180"/>
      <c r="G510" s="180"/>
      <c r="H510" s="180"/>
      <c r="I510" s="86"/>
      <c r="J510" s="98">
        <f t="shared" si="7"/>
        <v>0</v>
      </c>
      <c r="L510" s="106">
        <f>I510*0.1</f>
        <v>0</v>
      </c>
      <c r="M510" s="106">
        <f>I510*0.2</f>
        <v>0</v>
      </c>
      <c r="N510" s="106">
        <f>I510*0.21</f>
        <v>0</v>
      </c>
      <c r="O510" s="106">
        <v>0</v>
      </c>
      <c r="P510" s="106">
        <f>I510*0.12</f>
        <v>0</v>
      </c>
      <c r="Q510" s="106">
        <f>I510*0.17</f>
        <v>0</v>
      </c>
      <c r="R510" s="106">
        <f>I510*0.14</f>
        <v>0</v>
      </c>
      <c r="S510" s="106">
        <f>I510*0.18</f>
        <v>0</v>
      </c>
      <c r="T510" s="106">
        <f>I510*0.14</f>
        <v>0</v>
      </c>
      <c r="U510" s="106">
        <f>I510*0.15</f>
        <v>0</v>
      </c>
      <c r="V510" s="106">
        <f>I510*0.08</f>
        <v>0</v>
      </c>
      <c r="X510" s="106">
        <f>I510*0.16</f>
        <v>0</v>
      </c>
      <c r="Y510" s="106">
        <f>I510*0.1</f>
        <v>0</v>
      </c>
      <c r="Z510" s="106">
        <f>I510*0.08</f>
        <v>0</v>
      </c>
      <c r="AA510" s="106">
        <f>I510*0.11</f>
        <v>0</v>
      </c>
      <c r="AC510" s="7">
        <f>I510*0.22</f>
        <v>0</v>
      </c>
      <c r="AD510" s="7">
        <f>I510*0.3</f>
        <v>0</v>
      </c>
      <c r="AE510" s="148" t="s">
        <v>93</v>
      </c>
      <c r="AF510" s="7">
        <f>I510*0.245</f>
        <v>0</v>
      </c>
      <c r="AG510" s="7">
        <f>I510*0.2</f>
        <v>0</v>
      </c>
      <c r="AH510" s="7">
        <f>I510*0.23</f>
        <v>0</v>
      </c>
      <c r="AJ510" s="7">
        <f>I510*0.2</f>
        <v>0</v>
      </c>
      <c r="AN510" s="138">
        <f>I510*0.12</f>
        <v>0</v>
      </c>
      <c r="AO510" s="138">
        <f>I510*0.6</f>
        <v>0</v>
      </c>
      <c r="AP510" s="138">
        <f>I510*0.9</f>
        <v>0</v>
      </c>
      <c r="AQ510" s="138">
        <f>I510*0.93</f>
        <v>0</v>
      </c>
      <c r="AR510" s="138">
        <f>I510*0.7</f>
        <v>0</v>
      </c>
      <c r="AS510" s="138">
        <f>I510*0.35</f>
        <v>0</v>
      </c>
      <c r="AU510" s="138">
        <f>I510*0.9</f>
        <v>0</v>
      </c>
      <c r="AV510" s="138">
        <f>I510*0.18</f>
        <v>0</v>
      </c>
      <c r="AW510" s="138">
        <f>I510*0.34</f>
        <v>0</v>
      </c>
      <c r="AX510" s="138">
        <f>I510*0.31</f>
        <v>0</v>
      </c>
      <c r="BB510" s="6">
        <v>0</v>
      </c>
      <c r="BC510" s="6">
        <v>0</v>
      </c>
    </row>
    <row r="511" spans="1:719" x14ac:dyDescent="0.2">
      <c r="B511" s="3" t="s">
        <v>26</v>
      </c>
      <c r="C511" s="3">
        <v>970</v>
      </c>
      <c r="D511" s="27">
        <v>80048</v>
      </c>
      <c r="E511" s="138"/>
      <c r="F511" s="197"/>
      <c r="G511" s="197"/>
      <c r="H511" s="197"/>
      <c r="I511" s="94">
        <v>378</v>
      </c>
      <c r="J511" s="98">
        <f t="shared" si="7"/>
        <v>22.669816399999998</v>
      </c>
      <c r="K511" s="98">
        <v>20.608923999999998</v>
      </c>
      <c r="L511" s="106">
        <f>I511*0.1</f>
        <v>37.800000000000004</v>
      </c>
      <c r="M511" s="106">
        <f>I511*0.2</f>
        <v>75.600000000000009</v>
      </c>
      <c r="N511" s="106">
        <f>I511*0.21</f>
        <v>79.38</v>
      </c>
      <c r="O511" s="106">
        <v>0</v>
      </c>
      <c r="P511" s="106">
        <f>I511*0.12</f>
        <v>45.36</v>
      </c>
      <c r="Q511" s="106">
        <f>I511*0.17</f>
        <v>64.260000000000005</v>
      </c>
      <c r="R511" s="106">
        <f>I511*0.14</f>
        <v>52.92</v>
      </c>
      <c r="S511" s="106">
        <f>I511*0.18</f>
        <v>68.039999999999992</v>
      </c>
      <c r="T511" s="106">
        <f>I511*0.14</f>
        <v>52.92</v>
      </c>
      <c r="U511" s="106">
        <f>I511*0.15</f>
        <v>56.699999999999996</v>
      </c>
      <c r="V511" s="106">
        <f>I511*0.08</f>
        <v>30.240000000000002</v>
      </c>
      <c r="X511" s="106">
        <f>I511*0.16</f>
        <v>60.480000000000004</v>
      </c>
      <c r="Y511" s="106">
        <f>I511*0.1</f>
        <v>37.800000000000004</v>
      </c>
      <c r="Z511" s="106">
        <f>I511*0.08</f>
        <v>30.240000000000002</v>
      </c>
      <c r="AA511" s="106">
        <f>I511*0.11</f>
        <v>41.58</v>
      </c>
      <c r="AC511" s="7">
        <f>I511*0.22</f>
        <v>83.16</v>
      </c>
      <c r="AD511" s="7">
        <f>I511*0.3</f>
        <v>113.39999999999999</v>
      </c>
      <c r="AE511" s="148" t="s">
        <v>93</v>
      </c>
      <c r="AF511" s="7">
        <f>I511*0.245</f>
        <v>92.61</v>
      </c>
      <c r="AG511" s="7">
        <f>I511*0.2</f>
        <v>75.600000000000009</v>
      </c>
      <c r="AH511" s="7">
        <f>I511*0.23</f>
        <v>86.94</v>
      </c>
      <c r="AJ511" s="7">
        <f>I511*0.2</f>
        <v>75.600000000000009</v>
      </c>
      <c r="AK511" s="138">
        <v>0</v>
      </c>
      <c r="AL511" s="138">
        <v>0</v>
      </c>
      <c r="AM511" s="138">
        <v>0</v>
      </c>
      <c r="AN511" s="138">
        <f>I511*0.12</f>
        <v>45.36</v>
      </c>
      <c r="AO511" s="138">
        <f>I511*0.6</f>
        <v>226.79999999999998</v>
      </c>
      <c r="AP511" s="138">
        <f>I511*0.9</f>
        <v>340.2</v>
      </c>
      <c r="AQ511" s="138">
        <f>I511*0.93</f>
        <v>351.54</v>
      </c>
      <c r="AR511" s="138">
        <f>I511*0.7</f>
        <v>264.59999999999997</v>
      </c>
      <c r="AS511" s="138">
        <f>I511*0.35</f>
        <v>132.29999999999998</v>
      </c>
      <c r="AT511" s="138">
        <v>0</v>
      </c>
      <c r="AU511" s="138">
        <f>I511*0.9</f>
        <v>340.2</v>
      </c>
      <c r="AV511" s="138">
        <f>I511*0.18</f>
        <v>68.039999999999992</v>
      </c>
      <c r="AW511" s="138">
        <f>I511*0.34</f>
        <v>128.52000000000001</v>
      </c>
      <c r="AX511" s="138">
        <f>I511*0.31</f>
        <v>117.17999999999999</v>
      </c>
      <c r="AY511" s="138">
        <v>0</v>
      </c>
      <c r="AZ511" s="138">
        <v>0</v>
      </c>
      <c r="BB511" s="6">
        <v>0</v>
      </c>
      <c r="BC511" s="6">
        <v>351.54</v>
      </c>
    </row>
    <row r="512" spans="1:719" x14ac:dyDescent="0.2">
      <c r="B512" s="3" t="s">
        <v>25</v>
      </c>
      <c r="C512" s="3">
        <v>300</v>
      </c>
      <c r="D512" s="27">
        <v>80053</v>
      </c>
      <c r="E512" s="138"/>
      <c r="F512" s="197"/>
      <c r="G512" s="197"/>
      <c r="H512" s="197"/>
      <c r="I512" s="94">
        <v>157</v>
      </c>
      <c r="J512" s="98">
        <f t="shared" si="7"/>
        <v>39.672178699999996</v>
      </c>
      <c r="K512" s="98">
        <v>36.065616999999996</v>
      </c>
      <c r="L512" s="106">
        <f>I512*0.1</f>
        <v>15.700000000000001</v>
      </c>
      <c r="M512" s="106">
        <f>I512*0.2</f>
        <v>31.400000000000002</v>
      </c>
      <c r="N512" s="106">
        <f>I512*0.21</f>
        <v>32.97</v>
      </c>
      <c r="O512" s="106">
        <v>0</v>
      </c>
      <c r="P512" s="106">
        <f>I512*0.12</f>
        <v>18.84</v>
      </c>
      <c r="Q512" s="106">
        <f>I512*0.17</f>
        <v>26.69</v>
      </c>
      <c r="R512" s="106">
        <f>I512*0.14</f>
        <v>21.98</v>
      </c>
      <c r="S512" s="106">
        <f>I512*0.18</f>
        <v>28.259999999999998</v>
      </c>
      <c r="T512" s="106">
        <f>I512*0.14</f>
        <v>21.98</v>
      </c>
      <c r="U512" s="106">
        <f>I512*0.15</f>
        <v>23.55</v>
      </c>
      <c r="V512" s="106">
        <f>I512*0.08</f>
        <v>12.56</v>
      </c>
      <c r="X512" s="106">
        <f>I512*0.16</f>
        <v>25.12</v>
      </c>
      <c r="Y512" s="106">
        <f>I512*0.1</f>
        <v>15.700000000000001</v>
      </c>
      <c r="Z512" s="106">
        <f>I512*0.08</f>
        <v>12.56</v>
      </c>
      <c r="AA512" s="106">
        <f>I512*0.11</f>
        <v>17.27</v>
      </c>
      <c r="AC512" s="7">
        <f>I512*0.22</f>
        <v>34.54</v>
      </c>
      <c r="AD512" s="7">
        <f>I512*0.3</f>
        <v>47.1</v>
      </c>
      <c r="AE512" s="148" t="s">
        <v>93</v>
      </c>
      <c r="AF512" s="7">
        <f>I512*0.245</f>
        <v>38.464999999999996</v>
      </c>
      <c r="AG512" s="7">
        <f>I512*0.2</f>
        <v>31.400000000000002</v>
      </c>
      <c r="AH512" s="7">
        <f>I512*0.23</f>
        <v>36.11</v>
      </c>
      <c r="AJ512" s="7">
        <f>I512*0.2</f>
        <v>31.400000000000002</v>
      </c>
      <c r="AK512" s="138">
        <v>0</v>
      </c>
      <c r="AL512" s="138">
        <v>0</v>
      </c>
      <c r="AM512" s="138">
        <v>0</v>
      </c>
      <c r="AN512" s="138">
        <f>I512*0.12</f>
        <v>18.84</v>
      </c>
      <c r="AO512" s="138">
        <f>I512*0.6</f>
        <v>94.2</v>
      </c>
      <c r="AP512" s="138">
        <f>I512*0.9</f>
        <v>141.30000000000001</v>
      </c>
      <c r="AQ512" s="138">
        <f>I512*0.93</f>
        <v>146.01000000000002</v>
      </c>
      <c r="AR512" s="138">
        <f>I512*0.7</f>
        <v>109.89999999999999</v>
      </c>
      <c r="AS512" s="138">
        <f>I512*0.35</f>
        <v>54.949999999999996</v>
      </c>
      <c r="AT512" s="138">
        <v>0</v>
      </c>
      <c r="AU512" s="138">
        <f>I512*0.9</f>
        <v>141.30000000000001</v>
      </c>
      <c r="AV512" s="138">
        <f>I512*0.18</f>
        <v>28.259999999999998</v>
      </c>
      <c r="AW512" s="138">
        <f>I512*0.34</f>
        <v>53.38</v>
      </c>
      <c r="AX512" s="138">
        <f>I512*0.31</f>
        <v>48.67</v>
      </c>
      <c r="AY512" s="138">
        <v>0</v>
      </c>
      <c r="AZ512" s="138">
        <v>0</v>
      </c>
      <c r="BB512" s="6">
        <v>0</v>
      </c>
      <c r="BC512" s="6">
        <v>146.01000000000002</v>
      </c>
    </row>
    <row r="513" spans="1:719" x14ac:dyDescent="0.2">
      <c r="B513" t="s">
        <v>88</v>
      </c>
      <c r="C513">
        <v>300</v>
      </c>
      <c r="D513" s="27">
        <v>80055</v>
      </c>
      <c r="E513" s="138"/>
      <c r="F513" s="197"/>
      <c r="G513" s="197"/>
      <c r="H513" s="197"/>
      <c r="I513" s="94">
        <v>542</v>
      </c>
      <c r="J513" s="98">
        <f t="shared" si="7"/>
        <v>47.608000000000004</v>
      </c>
      <c r="K513" s="98">
        <v>43.28</v>
      </c>
      <c r="L513" s="106">
        <f>I513*0.1</f>
        <v>54.2</v>
      </c>
      <c r="M513" s="106">
        <f>I513*0.2</f>
        <v>108.4</v>
      </c>
      <c r="N513" s="106">
        <f>I513*0.21</f>
        <v>113.82</v>
      </c>
      <c r="O513" s="106">
        <v>0</v>
      </c>
      <c r="P513" s="106">
        <f>I513*0.12</f>
        <v>65.039999999999992</v>
      </c>
      <c r="Q513" s="106">
        <f>I513*0.17</f>
        <v>92.14</v>
      </c>
      <c r="R513" s="106">
        <f>I513*0.14</f>
        <v>75.88000000000001</v>
      </c>
      <c r="S513" s="106">
        <f>I513*0.18</f>
        <v>97.56</v>
      </c>
      <c r="T513" s="106">
        <f>I513*0.14</f>
        <v>75.88000000000001</v>
      </c>
      <c r="U513" s="106">
        <f>I513*0.15</f>
        <v>81.3</v>
      </c>
      <c r="V513" s="106">
        <f>I513*0.08</f>
        <v>43.36</v>
      </c>
      <c r="X513" s="106">
        <f>I513*0.16</f>
        <v>86.72</v>
      </c>
      <c r="Y513" s="106">
        <f>I513*0.1</f>
        <v>54.2</v>
      </c>
      <c r="Z513" s="106">
        <f>I513*0.08</f>
        <v>43.36</v>
      </c>
      <c r="AA513" s="106">
        <f>I513*0.11</f>
        <v>59.62</v>
      </c>
      <c r="AC513" s="7">
        <f>I513*0.22</f>
        <v>119.24</v>
      </c>
      <c r="AD513" s="7">
        <f>I513*0.3</f>
        <v>162.6</v>
      </c>
      <c r="AE513" s="148" t="s">
        <v>93</v>
      </c>
      <c r="AF513" s="7">
        <f>I513*0.245</f>
        <v>132.79</v>
      </c>
      <c r="AG513" s="7">
        <f>I513*0.2</f>
        <v>108.4</v>
      </c>
      <c r="AH513" s="7">
        <f>I513*0.23</f>
        <v>124.66000000000001</v>
      </c>
      <c r="AJ513" s="7">
        <f>I513*0.2</f>
        <v>108.4</v>
      </c>
      <c r="AK513" s="138">
        <v>0</v>
      </c>
      <c r="AL513" s="138">
        <v>0</v>
      </c>
      <c r="AM513" s="138">
        <v>0</v>
      </c>
      <c r="AN513" s="138">
        <f>I513*0.12</f>
        <v>65.039999999999992</v>
      </c>
      <c r="AO513" s="138">
        <f>I513*0.6</f>
        <v>325.2</v>
      </c>
      <c r="AP513" s="138">
        <f>I513*0.9</f>
        <v>487.8</v>
      </c>
      <c r="AQ513" s="138">
        <f>I513*0.93</f>
        <v>504.06</v>
      </c>
      <c r="AR513" s="138">
        <f>I513*0.7</f>
        <v>379.4</v>
      </c>
      <c r="AS513" s="138">
        <f>I513*0.35</f>
        <v>189.7</v>
      </c>
      <c r="AT513" s="138">
        <v>0</v>
      </c>
      <c r="AU513" s="138">
        <f>I513*0.9</f>
        <v>487.8</v>
      </c>
      <c r="AV513" s="138">
        <f>I513*0.18</f>
        <v>97.56</v>
      </c>
      <c r="AW513" s="138">
        <f>I513*0.34</f>
        <v>184.28</v>
      </c>
      <c r="AX513" s="138">
        <f>I513*0.31</f>
        <v>168.02</v>
      </c>
      <c r="AY513" s="138">
        <v>0</v>
      </c>
      <c r="AZ513" s="138">
        <v>0</v>
      </c>
      <c r="BB513" s="6">
        <v>0</v>
      </c>
      <c r="BC513" s="6">
        <v>504.06</v>
      </c>
    </row>
    <row r="514" spans="1:719" x14ac:dyDescent="0.2">
      <c r="B514" s="3" t="s">
        <v>24</v>
      </c>
      <c r="C514" s="3">
        <v>970</v>
      </c>
      <c r="D514" s="27">
        <v>84443</v>
      </c>
      <c r="E514" s="138"/>
      <c r="F514" s="197"/>
      <c r="G514" s="197"/>
      <c r="H514" s="197"/>
      <c r="I514" s="94">
        <v>181</v>
      </c>
      <c r="J514" s="98">
        <f t="shared" si="7"/>
        <v>13.860000000000001</v>
      </c>
      <c r="K514" s="98">
        <v>12.6</v>
      </c>
      <c r="L514" s="106">
        <f>I514*0.1</f>
        <v>18.100000000000001</v>
      </c>
      <c r="M514" s="106">
        <f>I514*0.2</f>
        <v>36.200000000000003</v>
      </c>
      <c r="N514" s="106">
        <f>I514*0.21</f>
        <v>38.01</v>
      </c>
      <c r="O514" s="106">
        <v>0</v>
      </c>
      <c r="P514" s="106">
        <f>I514*0.12</f>
        <v>21.72</v>
      </c>
      <c r="Q514" s="106">
        <f>I514*0.17</f>
        <v>30.770000000000003</v>
      </c>
      <c r="R514" s="106">
        <f>I514*0.14</f>
        <v>25.340000000000003</v>
      </c>
      <c r="S514" s="106">
        <f>I514*0.18</f>
        <v>32.58</v>
      </c>
      <c r="T514" s="106">
        <f>I514*0.14</f>
        <v>25.340000000000003</v>
      </c>
      <c r="U514" s="106">
        <f>I514*0.15</f>
        <v>27.15</v>
      </c>
      <c r="V514" s="106">
        <f>I514*0.08</f>
        <v>14.48</v>
      </c>
      <c r="X514" s="106">
        <f>I514*0.16</f>
        <v>28.96</v>
      </c>
      <c r="Y514" s="106">
        <f>I514*0.1</f>
        <v>18.100000000000001</v>
      </c>
      <c r="Z514" s="106">
        <f>I514*0.08</f>
        <v>14.48</v>
      </c>
      <c r="AA514" s="106">
        <f>I514*0.11</f>
        <v>19.91</v>
      </c>
      <c r="AC514" s="7">
        <f>I514*0.22</f>
        <v>39.82</v>
      </c>
      <c r="AD514" s="7">
        <f>I514*0.3</f>
        <v>54.3</v>
      </c>
      <c r="AE514" s="148" t="s">
        <v>93</v>
      </c>
      <c r="AF514" s="7">
        <f>I514*0.245</f>
        <v>44.344999999999999</v>
      </c>
      <c r="AG514" s="7">
        <f>I514*0.2</f>
        <v>36.200000000000003</v>
      </c>
      <c r="AH514" s="7">
        <f>I514*0.23</f>
        <v>41.63</v>
      </c>
      <c r="AJ514" s="7">
        <f>I514*0.2</f>
        <v>36.200000000000003</v>
      </c>
      <c r="AK514" s="138">
        <v>0</v>
      </c>
      <c r="AL514" s="138">
        <v>0</v>
      </c>
      <c r="AM514" s="138">
        <v>0</v>
      </c>
      <c r="AN514" s="138">
        <f>I514*0.12</f>
        <v>21.72</v>
      </c>
      <c r="AO514" s="138">
        <f>I514*0.6</f>
        <v>108.6</v>
      </c>
      <c r="AP514" s="138">
        <f>I514*0.9</f>
        <v>162.9</v>
      </c>
      <c r="AQ514" s="138">
        <f>I514*0.93</f>
        <v>168.33</v>
      </c>
      <c r="AR514" s="138">
        <f>I514*0.7</f>
        <v>126.69999999999999</v>
      </c>
      <c r="AS514" s="138">
        <f>I514*0.35</f>
        <v>63.349999999999994</v>
      </c>
      <c r="AT514" s="138">
        <v>0</v>
      </c>
      <c r="AU514" s="138">
        <f>I514*0.9</f>
        <v>162.9</v>
      </c>
      <c r="AV514" s="138">
        <f>I514*0.18</f>
        <v>32.58</v>
      </c>
      <c r="AW514" s="138">
        <f>I514*0.34</f>
        <v>61.540000000000006</v>
      </c>
      <c r="AX514" s="138">
        <f>I514*0.31</f>
        <v>56.11</v>
      </c>
      <c r="AY514" s="138">
        <v>0</v>
      </c>
      <c r="AZ514" s="138">
        <v>0</v>
      </c>
      <c r="BB514" s="6">
        <v>0</v>
      </c>
      <c r="BC514" s="6">
        <v>168.33</v>
      </c>
    </row>
    <row r="515" spans="1:719" x14ac:dyDescent="0.2">
      <c r="B515" s="3" t="s">
        <v>23</v>
      </c>
      <c r="C515" s="3">
        <v>982</v>
      </c>
      <c r="D515" s="27">
        <v>85025</v>
      </c>
      <c r="E515" s="138"/>
      <c r="F515" s="197"/>
      <c r="G515" s="197"/>
      <c r="H515" s="197"/>
      <c r="I515" s="94">
        <v>92</v>
      </c>
      <c r="J515" s="98">
        <f t="shared" si="7"/>
        <v>8.5470000000000006</v>
      </c>
      <c r="K515" s="98">
        <v>7.77</v>
      </c>
      <c r="L515" s="106">
        <f>I515*0.1</f>
        <v>9.2000000000000011</v>
      </c>
      <c r="M515" s="106">
        <f>I515*0.2</f>
        <v>18.400000000000002</v>
      </c>
      <c r="N515" s="106">
        <f>I515*0.21</f>
        <v>19.32</v>
      </c>
      <c r="O515" s="106">
        <v>0</v>
      </c>
      <c r="P515" s="106">
        <f>I515*0.12</f>
        <v>11.04</v>
      </c>
      <c r="Q515" s="106">
        <f>I515*0.17</f>
        <v>15.64</v>
      </c>
      <c r="R515" s="106">
        <f>I515*0.14</f>
        <v>12.88</v>
      </c>
      <c r="S515" s="106">
        <f>I515*0.18</f>
        <v>16.559999999999999</v>
      </c>
      <c r="T515" s="106">
        <f>I515*0.14</f>
        <v>12.88</v>
      </c>
      <c r="U515" s="106">
        <f>I515*0.15</f>
        <v>13.799999999999999</v>
      </c>
      <c r="V515" s="106">
        <f>I515*0.08</f>
        <v>7.36</v>
      </c>
      <c r="X515" s="106">
        <f>I515*0.16</f>
        <v>14.72</v>
      </c>
      <c r="Y515" s="106">
        <f>I515*0.1</f>
        <v>9.2000000000000011</v>
      </c>
      <c r="Z515" s="106">
        <f>I515*0.08</f>
        <v>7.36</v>
      </c>
      <c r="AA515" s="106">
        <f>I515*0.11</f>
        <v>10.119999999999999</v>
      </c>
      <c r="AC515" s="7">
        <f>I515*0.22</f>
        <v>20.239999999999998</v>
      </c>
      <c r="AD515" s="7">
        <f>I515*0.3</f>
        <v>27.599999999999998</v>
      </c>
      <c r="AE515" s="148" t="s">
        <v>93</v>
      </c>
      <c r="AF515" s="7">
        <f>I515*0.245</f>
        <v>22.54</v>
      </c>
      <c r="AG515" s="7">
        <f>I515*0.2</f>
        <v>18.400000000000002</v>
      </c>
      <c r="AH515" s="7">
        <f>I515*0.23</f>
        <v>21.16</v>
      </c>
      <c r="AJ515" s="7">
        <f>I515*0.2</f>
        <v>18.400000000000002</v>
      </c>
      <c r="AK515" s="138">
        <v>0</v>
      </c>
      <c r="AL515" s="138">
        <v>0</v>
      </c>
      <c r="AM515" s="138">
        <v>0</v>
      </c>
      <c r="AN515" s="138">
        <f>I515*0.12</f>
        <v>11.04</v>
      </c>
      <c r="AO515" s="138">
        <f>I515*0.6</f>
        <v>55.199999999999996</v>
      </c>
      <c r="AP515" s="138">
        <f>I515*0.9</f>
        <v>82.8</v>
      </c>
      <c r="AQ515" s="138">
        <f>I515*0.93</f>
        <v>85.56</v>
      </c>
      <c r="AR515" s="138">
        <f>I515*0.7</f>
        <v>64.399999999999991</v>
      </c>
      <c r="AS515" s="138">
        <f>I515*0.35</f>
        <v>32.199999999999996</v>
      </c>
      <c r="AT515" s="138">
        <v>0</v>
      </c>
      <c r="AU515" s="138">
        <f>I515*0.9</f>
        <v>82.8</v>
      </c>
      <c r="AV515" s="138">
        <f>I515*0.18</f>
        <v>16.559999999999999</v>
      </c>
      <c r="AW515" s="138">
        <f>I515*0.34</f>
        <v>31.28</v>
      </c>
      <c r="AX515" s="138">
        <f>I515*0.31</f>
        <v>28.52</v>
      </c>
      <c r="AY515" s="138">
        <v>0</v>
      </c>
      <c r="AZ515" s="138">
        <v>0</v>
      </c>
      <c r="BB515" s="6">
        <v>0</v>
      </c>
      <c r="BC515" s="6">
        <v>85.56</v>
      </c>
    </row>
    <row r="516" spans="1:719" x14ac:dyDescent="0.2">
      <c r="B516" s="3" t="s">
        <v>22</v>
      </c>
      <c r="C516" s="3">
        <v>300</v>
      </c>
      <c r="D516" s="27">
        <v>80061</v>
      </c>
      <c r="E516" s="138"/>
      <c r="F516" s="197"/>
      <c r="G516" s="197"/>
      <c r="H516" s="197"/>
      <c r="I516" s="94">
        <v>162</v>
      </c>
      <c r="J516" s="98">
        <f t="shared" si="7"/>
        <v>18.238</v>
      </c>
      <c r="K516" s="98">
        <v>16.579999999999998</v>
      </c>
      <c r="L516" s="106">
        <f>I516*0.1</f>
        <v>16.2</v>
      </c>
      <c r="M516" s="106">
        <f>I516*0.2</f>
        <v>32.4</v>
      </c>
      <c r="N516" s="106">
        <f>I516*0.21</f>
        <v>34.019999999999996</v>
      </c>
      <c r="O516" s="106">
        <v>0</v>
      </c>
      <c r="P516" s="106">
        <f>I516*0.12</f>
        <v>19.439999999999998</v>
      </c>
      <c r="Q516" s="106">
        <f>I516*0.17</f>
        <v>27.540000000000003</v>
      </c>
      <c r="R516" s="106">
        <f>I516*0.14</f>
        <v>22.680000000000003</v>
      </c>
      <c r="S516" s="106">
        <f>I516*0.18</f>
        <v>29.16</v>
      </c>
      <c r="T516" s="106">
        <f>I516*0.14</f>
        <v>22.680000000000003</v>
      </c>
      <c r="U516" s="106">
        <f>I516*0.15</f>
        <v>24.3</v>
      </c>
      <c r="V516" s="106">
        <f>I516*0.08</f>
        <v>12.96</v>
      </c>
      <c r="X516" s="106">
        <f>I516*0.16</f>
        <v>25.92</v>
      </c>
      <c r="Y516" s="106">
        <f>I516*0.1</f>
        <v>16.2</v>
      </c>
      <c r="Z516" s="106">
        <f>I516*0.08</f>
        <v>12.96</v>
      </c>
      <c r="AA516" s="106">
        <f>I516*0.11</f>
        <v>17.82</v>
      </c>
      <c r="AC516" s="7">
        <f>I516*0.22</f>
        <v>35.64</v>
      </c>
      <c r="AD516" s="7">
        <f>I516*0.3</f>
        <v>48.6</v>
      </c>
      <c r="AE516" s="148" t="s">
        <v>93</v>
      </c>
      <c r="AF516" s="7">
        <f>I516*0.245</f>
        <v>39.69</v>
      </c>
      <c r="AG516" s="7">
        <f>I516*0.2</f>
        <v>32.4</v>
      </c>
      <c r="AH516" s="7">
        <f>I516*0.23</f>
        <v>37.260000000000005</v>
      </c>
      <c r="AJ516" s="7">
        <f>I516*0.2</f>
        <v>32.4</v>
      </c>
      <c r="AK516" s="138">
        <v>0</v>
      </c>
      <c r="AL516" s="138">
        <v>0</v>
      </c>
      <c r="AM516" s="138">
        <v>0</v>
      </c>
      <c r="AN516" s="138">
        <f>I516*0.12</f>
        <v>19.439999999999998</v>
      </c>
      <c r="AO516" s="138">
        <f>I516*0.6</f>
        <v>97.2</v>
      </c>
      <c r="AP516" s="138">
        <f>I516*0.9</f>
        <v>145.80000000000001</v>
      </c>
      <c r="AQ516" s="138">
        <f>I516*0.93</f>
        <v>150.66</v>
      </c>
      <c r="AR516" s="138">
        <f>I516*0.7</f>
        <v>113.39999999999999</v>
      </c>
      <c r="AS516" s="138">
        <f>I516*0.35</f>
        <v>56.699999999999996</v>
      </c>
      <c r="AT516" s="138">
        <v>0</v>
      </c>
      <c r="AU516" s="138">
        <f>I516*0.9</f>
        <v>145.80000000000001</v>
      </c>
      <c r="AV516" s="138">
        <f>I516*0.18</f>
        <v>29.16</v>
      </c>
      <c r="AW516" s="138">
        <f>I516*0.34</f>
        <v>55.080000000000005</v>
      </c>
      <c r="AX516" s="138">
        <f>I516*0.31</f>
        <v>50.22</v>
      </c>
      <c r="AY516" s="138">
        <v>0</v>
      </c>
      <c r="AZ516" s="138">
        <v>0</v>
      </c>
      <c r="BB516" s="6">
        <v>0</v>
      </c>
      <c r="BC516" s="6">
        <v>150.66</v>
      </c>
    </row>
    <row r="517" spans="1:719" x14ac:dyDescent="0.2">
      <c r="B517" s="3" t="s">
        <v>89</v>
      </c>
      <c r="C517" s="3">
        <v>970</v>
      </c>
      <c r="D517" s="27">
        <v>80069</v>
      </c>
      <c r="E517" s="138"/>
      <c r="F517" s="197"/>
      <c r="G517" s="197"/>
      <c r="H517" s="197"/>
      <c r="I517" s="94">
        <v>506</v>
      </c>
      <c r="J517" s="98">
        <f t="shared" si="7"/>
        <v>11.924000000000001</v>
      </c>
      <c r="K517" s="98">
        <v>10.84</v>
      </c>
      <c r="L517" s="106">
        <f>I517*0.1</f>
        <v>50.6</v>
      </c>
      <c r="M517" s="106">
        <f>I517*0.2</f>
        <v>101.2</v>
      </c>
      <c r="N517" s="106">
        <f>I517*0.21</f>
        <v>106.25999999999999</v>
      </c>
      <c r="O517" s="106">
        <v>0</v>
      </c>
      <c r="P517" s="106">
        <f>I517*0.12</f>
        <v>60.72</v>
      </c>
      <c r="Q517" s="106">
        <f>I517*0.17</f>
        <v>86.02000000000001</v>
      </c>
      <c r="R517" s="106">
        <f>I517*0.14</f>
        <v>70.84</v>
      </c>
      <c r="S517" s="106">
        <f>I517*0.18</f>
        <v>91.08</v>
      </c>
      <c r="T517" s="106">
        <f>I517*0.14</f>
        <v>70.84</v>
      </c>
      <c r="U517" s="106">
        <f>I517*0.15</f>
        <v>75.899999999999991</v>
      </c>
      <c r="V517" s="106">
        <f>I517*0.08</f>
        <v>40.480000000000004</v>
      </c>
      <c r="X517" s="106">
        <f>I517*0.16</f>
        <v>80.960000000000008</v>
      </c>
      <c r="Y517" s="106">
        <f>I517*0.1</f>
        <v>50.6</v>
      </c>
      <c r="Z517" s="106">
        <f>I517*0.08</f>
        <v>40.480000000000004</v>
      </c>
      <c r="AA517" s="106">
        <f>I517*0.11</f>
        <v>55.660000000000004</v>
      </c>
      <c r="AC517" s="7">
        <f>I517*0.22</f>
        <v>111.32000000000001</v>
      </c>
      <c r="AD517" s="7">
        <f>I517*0.3</f>
        <v>151.79999999999998</v>
      </c>
      <c r="AE517" s="148" t="s">
        <v>93</v>
      </c>
      <c r="AF517" s="7">
        <f>I517*0.245</f>
        <v>123.97</v>
      </c>
      <c r="AG517" s="7">
        <f>I517*0.2</f>
        <v>101.2</v>
      </c>
      <c r="AH517" s="7">
        <f>I517*0.23</f>
        <v>116.38000000000001</v>
      </c>
      <c r="AJ517" s="7">
        <f>I517*0.2</f>
        <v>101.2</v>
      </c>
      <c r="AK517" s="138">
        <v>0</v>
      </c>
      <c r="AL517" s="138">
        <v>0</v>
      </c>
      <c r="AM517" s="138">
        <v>0</v>
      </c>
      <c r="AN517" s="138">
        <f>I517*0.12</f>
        <v>60.72</v>
      </c>
      <c r="AO517" s="138">
        <f>I517*0.6</f>
        <v>303.59999999999997</v>
      </c>
      <c r="AP517" s="138">
        <f>I517*0.9</f>
        <v>455.40000000000003</v>
      </c>
      <c r="AQ517" s="138">
        <f>I517*0.93</f>
        <v>470.58000000000004</v>
      </c>
      <c r="AR517" s="138">
        <f>I517*0.7</f>
        <v>354.2</v>
      </c>
      <c r="AS517" s="138">
        <f>I517*0.35</f>
        <v>177.1</v>
      </c>
      <c r="AT517" s="138">
        <v>0</v>
      </c>
      <c r="AU517" s="138">
        <f>I517*0.9</f>
        <v>455.40000000000003</v>
      </c>
      <c r="AV517" s="138">
        <f>I517*0.18</f>
        <v>91.08</v>
      </c>
      <c r="AW517" s="138">
        <f>I517*0.34</f>
        <v>172.04000000000002</v>
      </c>
      <c r="AX517" s="138">
        <f>I517*0.31</f>
        <v>156.85999999999999</v>
      </c>
      <c r="AY517" s="138">
        <v>0</v>
      </c>
      <c r="AZ517" s="138">
        <v>0</v>
      </c>
      <c r="BB517" s="6">
        <v>0</v>
      </c>
      <c r="BC517" s="6">
        <v>470.58000000000004</v>
      </c>
    </row>
    <row r="518" spans="1:719" x14ac:dyDescent="0.2">
      <c r="B518" s="3" t="s">
        <v>90</v>
      </c>
      <c r="C518" s="3">
        <v>970</v>
      </c>
      <c r="D518" s="27">
        <v>80076</v>
      </c>
      <c r="E518" s="138"/>
      <c r="F518" s="197"/>
      <c r="G518" s="197"/>
      <c r="H518" s="197"/>
      <c r="I518" s="94">
        <v>244</v>
      </c>
      <c r="J518" s="98">
        <f t="shared" si="7"/>
        <v>8.3490000000000002</v>
      </c>
      <c r="K518" s="98">
        <v>7.59</v>
      </c>
      <c r="L518" s="106">
        <f>I518*0.1</f>
        <v>24.400000000000002</v>
      </c>
      <c r="M518" s="106">
        <f>I518*0.2</f>
        <v>48.800000000000004</v>
      </c>
      <c r="N518" s="106">
        <f>I518*0.21</f>
        <v>51.239999999999995</v>
      </c>
      <c r="O518" s="106">
        <v>0</v>
      </c>
      <c r="P518" s="106">
        <f>I518*0.12</f>
        <v>29.279999999999998</v>
      </c>
      <c r="Q518" s="106">
        <f>I518*0.17</f>
        <v>41.480000000000004</v>
      </c>
      <c r="R518" s="106">
        <f>I518*0.14</f>
        <v>34.160000000000004</v>
      </c>
      <c r="S518" s="106">
        <f>I518*0.18</f>
        <v>43.92</v>
      </c>
      <c r="T518" s="106">
        <f>I518*0.14</f>
        <v>34.160000000000004</v>
      </c>
      <c r="U518" s="106">
        <f>I518*0.15</f>
        <v>36.6</v>
      </c>
      <c r="V518" s="106">
        <f>I518*0.08</f>
        <v>19.52</v>
      </c>
      <c r="X518" s="106">
        <f>I518*0.16</f>
        <v>39.04</v>
      </c>
      <c r="Y518" s="106">
        <f>I518*0.1</f>
        <v>24.400000000000002</v>
      </c>
      <c r="Z518" s="106">
        <f>I518*0.08</f>
        <v>19.52</v>
      </c>
      <c r="AA518" s="106">
        <f>I518*0.11</f>
        <v>26.84</v>
      </c>
      <c r="AC518" s="7">
        <f>I518*0.22</f>
        <v>53.68</v>
      </c>
      <c r="AD518" s="7">
        <f>I518*0.3</f>
        <v>73.2</v>
      </c>
      <c r="AE518" s="148" t="s">
        <v>93</v>
      </c>
      <c r="AF518" s="7">
        <f>I518*0.245</f>
        <v>59.78</v>
      </c>
      <c r="AG518" s="7">
        <f>I518*0.2</f>
        <v>48.800000000000004</v>
      </c>
      <c r="AH518" s="7">
        <f>I518*0.23</f>
        <v>56.120000000000005</v>
      </c>
      <c r="AJ518" s="7">
        <f>I518*0.2</f>
        <v>48.800000000000004</v>
      </c>
      <c r="AK518" s="138">
        <v>0</v>
      </c>
      <c r="AL518" s="138">
        <v>0</v>
      </c>
      <c r="AM518" s="138">
        <v>0</v>
      </c>
      <c r="AN518" s="138">
        <f>I518*0.12</f>
        <v>29.279999999999998</v>
      </c>
      <c r="AO518" s="138">
        <f>I518*0.6</f>
        <v>146.4</v>
      </c>
      <c r="AP518" s="138">
        <f>I518*0.9</f>
        <v>219.6</v>
      </c>
      <c r="AQ518" s="138">
        <f>I518*0.93</f>
        <v>226.92000000000002</v>
      </c>
      <c r="AR518" s="138">
        <f>I518*0.7</f>
        <v>170.79999999999998</v>
      </c>
      <c r="AS518" s="138">
        <f>I518*0.35</f>
        <v>85.399999999999991</v>
      </c>
      <c r="AT518" s="138">
        <v>0</v>
      </c>
      <c r="AU518" s="138">
        <f>I518*0.9</f>
        <v>219.6</v>
      </c>
      <c r="AV518" s="138">
        <f>I518*0.18</f>
        <v>43.92</v>
      </c>
      <c r="AW518" s="138">
        <f>I518*0.34</f>
        <v>82.960000000000008</v>
      </c>
      <c r="AX518" s="138">
        <f>I518*0.31</f>
        <v>75.64</v>
      </c>
      <c r="AY518" s="138">
        <v>0</v>
      </c>
      <c r="AZ518" s="138">
        <v>0</v>
      </c>
      <c r="BB518" s="6">
        <v>0</v>
      </c>
      <c r="BC518" s="6">
        <v>226.92000000000002</v>
      </c>
    </row>
    <row r="519" spans="1:719" x14ac:dyDescent="0.2">
      <c r="B519" t="s">
        <v>21</v>
      </c>
      <c r="C519" s="3">
        <v>300</v>
      </c>
      <c r="D519" s="27">
        <v>84154</v>
      </c>
      <c r="E519" s="138"/>
      <c r="F519" s="197"/>
      <c r="G519" s="197"/>
      <c r="H519" s="197"/>
      <c r="I519" s="94">
        <v>240</v>
      </c>
      <c r="J519" s="98">
        <f t="shared" ref="J519:J582" si="8">K519*110%</f>
        <v>15.169</v>
      </c>
      <c r="K519" s="98">
        <v>13.79</v>
      </c>
      <c r="L519" s="106">
        <f>I519*0.1</f>
        <v>24</v>
      </c>
      <c r="M519" s="106">
        <f>I519*0.2</f>
        <v>48</v>
      </c>
      <c r="N519" s="106">
        <f>I519*0.21</f>
        <v>50.4</v>
      </c>
      <c r="O519" s="106">
        <v>0</v>
      </c>
      <c r="P519" s="106">
        <f>I519*0.12</f>
        <v>28.799999999999997</v>
      </c>
      <c r="Q519" s="106">
        <f>I519*0.17</f>
        <v>40.800000000000004</v>
      </c>
      <c r="R519" s="106">
        <f>I519*0.14</f>
        <v>33.6</v>
      </c>
      <c r="S519" s="106">
        <f>I519*0.18</f>
        <v>43.199999999999996</v>
      </c>
      <c r="T519" s="106">
        <f>I519*0.14</f>
        <v>33.6</v>
      </c>
      <c r="U519" s="106">
        <f>I519*0.15</f>
        <v>36</v>
      </c>
      <c r="V519" s="106">
        <f>I519*0.08</f>
        <v>19.2</v>
      </c>
      <c r="X519" s="106">
        <f>I519*0.16</f>
        <v>38.4</v>
      </c>
      <c r="Y519" s="106">
        <f>I519*0.1</f>
        <v>24</v>
      </c>
      <c r="Z519" s="106">
        <f>I519*0.08</f>
        <v>19.2</v>
      </c>
      <c r="AA519" s="106">
        <f>I519*0.11</f>
        <v>26.4</v>
      </c>
      <c r="AC519" s="7">
        <f>I519*0.22</f>
        <v>52.8</v>
      </c>
      <c r="AD519" s="7">
        <f>I519*0.3</f>
        <v>72</v>
      </c>
      <c r="AE519" s="148" t="s">
        <v>93</v>
      </c>
      <c r="AF519" s="7">
        <f>I519*0.245</f>
        <v>58.8</v>
      </c>
      <c r="AG519" s="7">
        <f>I519*0.2</f>
        <v>48</v>
      </c>
      <c r="AH519" s="7">
        <f>I519*0.23</f>
        <v>55.2</v>
      </c>
      <c r="AJ519" s="7">
        <f>I519*0.2</f>
        <v>48</v>
      </c>
      <c r="AK519" s="138">
        <v>0</v>
      </c>
      <c r="AL519" s="138">
        <v>0</v>
      </c>
      <c r="AM519" s="138">
        <v>0</v>
      </c>
      <c r="AN519" s="138">
        <f>I519*0.12</f>
        <v>28.799999999999997</v>
      </c>
      <c r="AO519" s="138">
        <f>I519*0.6</f>
        <v>144</v>
      </c>
      <c r="AP519" s="138">
        <f>I519*0.9</f>
        <v>216</v>
      </c>
      <c r="AQ519" s="138">
        <f>I519*0.93</f>
        <v>223.20000000000002</v>
      </c>
      <c r="AR519" s="138">
        <f>I519*0.7</f>
        <v>168</v>
      </c>
      <c r="AS519" s="138">
        <f>I519*0.35</f>
        <v>84</v>
      </c>
      <c r="AT519" s="138">
        <v>0</v>
      </c>
      <c r="AU519" s="138">
        <f>I519*0.9</f>
        <v>216</v>
      </c>
      <c r="AV519" s="138">
        <f>I519*0.18</f>
        <v>43.199999999999996</v>
      </c>
      <c r="AW519" s="138">
        <f>I519*0.34</f>
        <v>81.600000000000009</v>
      </c>
      <c r="AX519" s="138">
        <f>I519*0.31</f>
        <v>74.400000000000006</v>
      </c>
      <c r="AY519" s="138">
        <v>0</v>
      </c>
      <c r="AZ519" s="138">
        <v>0</v>
      </c>
      <c r="BB519" s="6">
        <v>0</v>
      </c>
      <c r="BC519" s="6">
        <v>223.20000000000002</v>
      </c>
    </row>
    <row r="520" spans="1:719" x14ac:dyDescent="0.2">
      <c r="B520" t="s">
        <v>20</v>
      </c>
      <c r="C520" s="3">
        <v>300</v>
      </c>
      <c r="D520" s="27">
        <v>85027</v>
      </c>
      <c r="E520" s="138"/>
      <c r="F520" s="197"/>
      <c r="G520" s="197"/>
      <c r="H520" s="197"/>
      <c r="I520" s="94">
        <v>66</v>
      </c>
      <c r="J520" s="98">
        <f t="shared" si="8"/>
        <v>7.117</v>
      </c>
      <c r="K520" s="98">
        <v>6.47</v>
      </c>
      <c r="L520" s="106">
        <f>I520*0.1</f>
        <v>6.6000000000000005</v>
      </c>
      <c r="M520" s="106">
        <f>I520*0.2</f>
        <v>13.200000000000001</v>
      </c>
      <c r="N520" s="106">
        <f>I520*0.21</f>
        <v>13.86</v>
      </c>
      <c r="O520" s="106">
        <v>0</v>
      </c>
      <c r="P520" s="106">
        <f>I520*0.12</f>
        <v>7.92</v>
      </c>
      <c r="Q520" s="106">
        <f>I520*0.17</f>
        <v>11.22</v>
      </c>
      <c r="R520" s="106">
        <f>I520*0.14</f>
        <v>9.24</v>
      </c>
      <c r="S520" s="106">
        <f>I520*0.18</f>
        <v>11.879999999999999</v>
      </c>
      <c r="T520" s="106">
        <f>I520*0.14</f>
        <v>9.24</v>
      </c>
      <c r="U520" s="106">
        <f>I520*0.15</f>
        <v>9.9</v>
      </c>
      <c r="V520" s="106">
        <f>I520*0.08</f>
        <v>5.28</v>
      </c>
      <c r="X520" s="106">
        <f>I520*0.16</f>
        <v>10.56</v>
      </c>
      <c r="Y520" s="106">
        <f>I520*0.1</f>
        <v>6.6000000000000005</v>
      </c>
      <c r="Z520" s="106">
        <f>I520*0.08</f>
        <v>5.28</v>
      </c>
      <c r="AA520" s="106">
        <f>I520*0.11</f>
        <v>7.26</v>
      </c>
      <c r="AC520" s="7">
        <f>I520*0.22</f>
        <v>14.52</v>
      </c>
      <c r="AD520" s="7">
        <f>I520*0.3</f>
        <v>19.8</v>
      </c>
      <c r="AE520" s="148" t="s">
        <v>93</v>
      </c>
      <c r="AF520" s="7">
        <f>I520*0.245</f>
        <v>16.169999999999998</v>
      </c>
      <c r="AG520" s="7">
        <f>I520*0.2</f>
        <v>13.200000000000001</v>
      </c>
      <c r="AH520" s="7">
        <f>I520*0.23</f>
        <v>15.180000000000001</v>
      </c>
      <c r="AJ520" s="7">
        <f>I520*0.2</f>
        <v>13.200000000000001</v>
      </c>
      <c r="AK520" s="138">
        <v>0</v>
      </c>
      <c r="AL520" s="138">
        <v>0</v>
      </c>
      <c r="AM520" s="138">
        <v>0</v>
      </c>
      <c r="AN520" s="138">
        <f>I520*0.12</f>
        <v>7.92</v>
      </c>
      <c r="AO520" s="138">
        <f>I520*0.6</f>
        <v>39.6</v>
      </c>
      <c r="AP520" s="138">
        <f>I520*0.9</f>
        <v>59.4</v>
      </c>
      <c r="AQ520" s="138">
        <f>I520*0.93</f>
        <v>61.38</v>
      </c>
      <c r="AR520" s="138">
        <f>I520*0.7</f>
        <v>46.199999999999996</v>
      </c>
      <c r="AS520" s="138">
        <f>I520*0.35</f>
        <v>23.099999999999998</v>
      </c>
      <c r="AT520" s="138">
        <v>0</v>
      </c>
      <c r="AU520" s="138">
        <f>I520*0.9</f>
        <v>59.4</v>
      </c>
      <c r="AV520" s="138">
        <f>I520*0.18</f>
        <v>11.879999999999999</v>
      </c>
      <c r="AW520" s="138">
        <f>I520*0.34</f>
        <v>22.44</v>
      </c>
      <c r="AX520" s="138">
        <f>I520*0.31</f>
        <v>20.46</v>
      </c>
      <c r="AY520" s="138">
        <v>0</v>
      </c>
      <c r="AZ520" s="138">
        <v>0</v>
      </c>
      <c r="BB520" s="6">
        <v>0</v>
      </c>
      <c r="BC520" s="6">
        <v>61.38</v>
      </c>
    </row>
    <row r="521" spans="1:719" x14ac:dyDescent="0.2">
      <c r="B521" t="s">
        <v>19</v>
      </c>
      <c r="C521" s="3">
        <v>300</v>
      </c>
      <c r="D521" s="27">
        <v>85730</v>
      </c>
      <c r="E521" s="138"/>
      <c r="F521" s="197"/>
      <c r="G521" s="197"/>
      <c r="H521" s="197"/>
      <c r="I521" s="94">
        <v>102</v>
      </c>
      <c r="J521" s="98">
        <f t="shared" si="8"/>
        <v>4.9610000000000003</v>
      </c>
      <c r="K521" s="98">
        <v>4.51</v>
      </c>
      <c r="L521" s="106">
        <f>I521*0.1</f>
        <v>10.200000000000001</v>
      </c>
      <c r="M521" s="106">
        <f>I521*0.2</f>
        <v>20.400000000000002</v>
      </c>
      <c r="N521" s="106">
        <f>I521*0.21</f>
        <v>21.419999999999998</v>
      </c>
      <c r="O521" s="106">
        <v>0</v>
      </c>
      <c r="P521" s="106">
        <f>I521*0.12</f>
        <v>12.24</v>
      </c>
      <c r="Q521" s="106">
        <f>I521*0.17</f>
        <v>17.34</v>
      </c>
      <c r="R521" s="106">
        <f>I521*0.14</f>
        <v>14.280000000000001</v>
      </c>
      <c r="S521" s="106">
        <f>I521*0.18</f>
        <v>18.36</v>
      </c>
      <c r="T521" s="106">
        <f>I521*0.14</f>
        <v>14.280000000000001</v>
      </c>
      <c r="U521" s="106">
        <f>I521*0.15</f>
        <v>15.299999999999999</v>
      </c>
      <c r="V521" s="106">
        <f>I521*0.08</f>
        <v>8.16</v>
      </c>
      <c r="X521" s="106">
        <f>I521*0.16</f>
        <v>16.32</v>
      </c>
      <c r="Y521" s="106">
        <f>I521*0.1</f>
        <v>10.200000000000001</v>
      </c>
      <c r="Z521" s="106">
        <f>I521*0.08</f>
        <v>8.16</v>
      </c>
      <c r="AA521" s="106">
        <f>I521*0.11</f>
        <v>11.22</v>
      </c>
      <c r="AC521" s="7">
        <f>I521*0.22</f>
        <v>22.44</v>
      </c>
      <c r="AD521" s="7">
        <f>I521*0.3</f>
        <v>30.599999999999998</v>
      </c>
      <c r="AE521" s="148" t="s">
        <v>93</v>
      </c>
      <c r="AF521" s="7">
        <f>I521*0.245</f>
        <v>24.99</v>
      </c>
      <c r="AG521" s="7">
        <f>I521*0.2</f>
        <v>20.400000000000002</v>
      </c>
      <c r="AH521" s="7">
        <f>I521*0.23</f>
        <v>23.46</v>
      </c>
      <c r="AJ521" s="7">
        <f>I521*0.2</f>
        <v>20.400000000000002</v>
      </c>
      <c r="AK521" s="138">
        <v>0</v>
      </c>
      <c r="AL521" s="138">
        <v>0</v>
      </c>
      <c r="AM521" s="138">
        <v>0</v>
      </c>
      <c r="AN521" s="138">
        <f>I521*0.12</f>
        <v>12.24</v>
      </c>
      <c r="AO521" s="138">
        <f>I521*0.6</f>
        <v>61.199999999999996</v>
      </c>
      <c r="AP521" s="138">
        <f>I521*0.9</f>
        <v>91.8</v>
      </c>
      <c r="AQ521" s="138">
        <f>I521*0.93</f>
        <v>94.86</v>
      </c>
      <c r="AR521" s="138">
        <f>I521*0.7</f>
        <v>71.399999999999991</v>
      </c>
      <c r="AS521" s="138">
        <f>I521*0.35</f>
        <v>35.699999999999996</v>
      </c>
      <c r="AT521" s="138">
        <v>0</v>
      </c>
      <c r="AU521" s="138">
        <f>I521*0.9</f>
        <v>91.8</v>
      </c>
      <c r="AV521" s="138">
        <f>I521*0.18</f>
        <v>18.36</v>
      </c>
      <c r="AW521" s="138">
        <f>I521*0.34</f>
        <v>34.68</v>
      </c>
      <c r="AX521" s="138">
        <f>I521*0.31</f>
        <v>31.62</v>
      </c>
      <c r="AY521" s="138">
        <v>0</v>
      </c>
      <c r="AZ521" s="138">
        <v>0</v>
      </c>
      <c r="BB521" s="6">
        <v>0</v>
      </c>
      <c r="BC521" s="6">
        <v>94.86</v>
      </c>
    </row>
    <row r="522" spans="1:719" x14ac:dyDescent="0.2">
      <c r="B522" t="s">
        <v>29</v>
      </c>
      <c r="C522" s="3">
        <v>300</v>
      </c>
      <c r="D522" s="27">
        <v>85610</v>
      </c>
      <c r="E522" s="138"/>
      <c r="F522" s="197"/>
      <c r="G522" s="197"/>
      <c r="H522" s="197"/>
      <c r="I522" s="94">
        <v>49</v>
      </c>
      <c r="J522" s="98">
        <f t="shared" si="8"/>
        <v>4.7190000000000003</v>
      </c>
      <c r="K522" s="98">
        <v>4.29</v>
      </c>
      <c r="L522" s="106">
        <f>I522*0.1</f>
        <v>4.9000000000000004</v>
      </c>
      <c r="M522" s="106">
        <f>I522*0.2</f>
        <v>9.8000000000000007</v>
      </c>
      <c r="N522" s="106">
        <f>I522*0.21</f>
        <v>10.29</v>
      </c>
      <c r="O522" s="106">
        <v>0</v>
      </c>
      <c r="P522" s="106">
        <f>I522*0.12</f>
        <v>5.88</v>
      </c>
      <c r="Q522" s="106">
        <f>I522*0.17</f>
        <v>8.33</v>
      </c>
      <c r="R522" s="106">
        <f>I522*0.14</f>
        <v>6.86</v>
      </c>
      <c r="S522" s="106">
        <f>I522*0.18</f>
        <v>8.82</v>
      </c>
      <c r="T522" s="106">
        <f>I522*0.14</f>
        <v>6.86</v>
      </c>
      <c r="U522" s="106">
        <f>I522*0.15</f>
        <v>7.35</v>
      </c>
      <c r="V522" s="106">
        <f>I522*0.08</f>
        <v>3.92</v>
      </c>
      <c r="X522" s="106">
        <f>I522*0.16</f>
        <v>7.84</v>
      </c>
      <c r="Y522" s="106">
        <f>I522*0.1</f>
        <v>4.9000000000000004</v>
      </c>
      <c r="Z522" s="106">
        <f>I522*0.08</f>
        <v>3.92</v>
      </c>
      <c r="AA522" s="106">
        <f>I522*0.11</f>
        <v>5.39</v>
      </c>
      <c r="AC522" s="7">
        <f>I522*0.22</f>
        <v>10.78</v>
      </c>
      <c r="AD522" s="7">
        <f>I522*0.3</f>
        <v>14.7</v>
      </c>
      <c r="AE522" s="148" t="s">
        <v>93</v>
      </c>
      <c r="AF522" s="7">
        <f>I522*0.245</f>
        <v>12.004999999999999</v>
      </c>
      <c r="AG522" s="7">
        <f>I522*0.2</f>
        <v>9.8000000000000007</v>
      </c>
      <c r="AH522" s="7">
        <f>I522*0.23</f>
        <v>11.270000000000001</v>
      </c>
      <c r="AJ522" s="7">
        <f>I522*0.2</f>
        <v>9.8000000000000007</v>
      </c>
      <c r="AK522" s="138">
        <v>0</v>
      </c>
      <c r="AL522" s="138">
        <v>0</v>
      </c>
      <c r="AM522" s="138">
        <v>0</v>
      </c>
      <c r="AN522" s="138">
        <f>I522*0.12</f>
        <v>5.88</v>
      </c>
      <c r="AO522" s="138">
        <f>I522*0.6</f>
        <v>29.4</v>
      </c>
      <c r="AP522" s="138">
        <f>I522*0.9</f>
        <v>44.1</v>
      </c>
      <c r="AQ522" s="138">
        <f>I522*0.93</f>
        <v>45.57</v>
      </c>
      <c r="AR522" s="138">
        <f>I522*0.7</f>
        <v>34.299999999999997</v>
      </c>
      <c r="AS522" s="138">
        <f>I522*0.35</f>
        <v>17.149999999999999</v>
      </c>
      <c r="AT522" s="138">
        <v>0</v>
      </c>
      <c r="AU522" s="138">
        <f>I522*0.9</f>
        <v>44.1</v>
      </c>
      <c r="AV522" s="138">
        <f>I522*0.18</f>
        <v>8.82</v>
      </c>
      <c r="AW522" s="138">
        <f>I522*0.34</f>
        <v>16.66</v>
      </c>
      <c r="AX522" s="138">
        <f>I522*0.31</f>
        <v>15.19</v>
      </c>
      <c r="AY522" s="138">
        <v>0</v>
      </c>
      <c r="AZ522" s="138">
        <v>0</v>
      </c>
      <c r="BB522" s="6">
        <v>0</v>
      </c>
      <c r="BC522" s="6">
        <v>45.57</v>
      </c>
    </row>
    <row r="523" spans="1:719" x14ac:dyDescent="0.2">
      <c r="B523" t="s">
        <v>18</v>
      </c>
      <c r="C523" s="3">
        <v>300</v>
      </c>
      <c r="D523" s="27">
        <v>81001</v>
      </c>
      <c r="E523" s="138"/>
      <c r="F523" s="197"/>
      <c r="G523" s="197"/>
      <c r="H523" s="197"/>
      <c r="I523" s="94">
        <v>56</v>
      </c>
      <c r="J523" s="98">
        <f t="shared" si="8"/>
        <v>3.4870000000000001</v>
      </c>
      <c r="K523" s="98">
        <v>3.17</v>
      </c>
      <c r="L523" s="106">
        <f>I523*0.1</f>
        <v>5.6000000000000005</v>
      </c>
      <c r="M523" s="106">
        <f>I523*0.2</f>
        <v>11.200000000000001</v>
      </c>
      <c r="N523" s="106">
        <f>I523*0.21</f>
        <v>11.76</v>
      </c>
      <c r="O523" s="106">
        <v>0</v>
      </c>
      <c r="P523" s="106">
        <f>I523*0.12</f>
        <v>6.72</v>
      </c>
      <c r="Q523" s="106">
        <f>I523*0.17</f>
        <v>9.5200000000000014</v>
      </c>
      <c r="R523" s="106">
        <f>I523*0.14</f>
        <v>7.8400000000000007</v>
      </c>
      <c r="S523" s="106">
        <f>I523*0.18</f>
        <v>10.08</v>
      </c>
      <c r="T523" s="106">
        <f>I523*0.14</f>
        <v>7.8400000000000007</v>
      </c>
      <c r="U523" s="106">
        <f>I523*0.15</f>
        <v>8.4</v>
      </c>
      <c r="V523" s="106">
        <f>I523*0.08</f>
        <v>4.4800000000000004</v>
      </c>
      <c r="X523" s="106">
        <f>I523*0.16</f>
        <v>8.9600000000000009</v>
      </c>
      <c r="Y523" s="106">
        <f>I523*0.1</f>
        <v>5.6000000000000005</v>
      </c>
      <c r="Z523" s="106">
        <f>I523*0.08</f>
        <v>4.4800000000000004</v>
      </c>
      <c r="AA523" s="106">
        <f>I523*0.11</f>
        <v>6.16</v>
      </c>
      <c r="AC523" s="7">
        <f>I523*0.22</f>
        <v>12.32</v>
      </c>
      <c r="AD523" s="7">
        <f>I523*0.3</f>
        <v>16.8</v>
      </c>
      <c r="AE523" s="148" t="s">
        <v>93</v>
      </c>
      <c r="AF523" s="7">
        <f>I523*0.245</f>
        <v>13.719999999999999</v>
      </c>
      <c r="AG523" s="7">
        <f>I523*0.2</f>
        <v>11.200000000000001</v>
      </c>
      <c r="AH523" s="7">
        <f>I523*0.23</f>
        <v>12.88</v>
      </c>
      <c r="AJ523" s="7">
        <f>I523*0.2</f>
        <v>11.200000000000001</v>
      </c>
      <c r="AK523" s="138">
        <v>0</v>
      </c>
      <c r="AL523" s="138">
        <v>0</v>
      </c>
      <c r="AM523" s="138">
        <v>0</v>
      </c>
      <c r="AN523" s="138">
        <f>I523*0.12</f>
        <v>6.72</v>
      </c>
      <c r="AO523" s="138">
        <f>I523*0.6</f>
        <v>33.6</v>
      </c>
      <c r="AP523" s="138">
        <f>I523*0.9</f>
        <v>50.4</v>
      </c>
      <c r="AQ523" s="138">
        <f>I523*0.93</f>
        <v>52.080000000000005</v>
      </c>
      <c r="AR523" s="138">
        <f>I523*0.7</f>
        <v>39.199999999999996</v>
      </c>
      <c r="AS523" s="138">
        <f>I523*0.35</f>
        <v>19.599999999999998</v>
      </c>
      <c r="AT523" s="138">
        <v>0</v>
      </c>
      <c r="AU523" s="138">
        <f>I523*0.9</f>
        <v>50.4</v>
      </c>
      <c r="AV523" s="138">
        <f>I523*0.18</f>
        <v>10.08</v>
      </c>
      <c r="AW523" s="138">
        <f>I523*0.34</f>
        <v>19.040000000000003</v>
      </c>
      <c r="AX523" s="138">
        <f>I523*0.31</f>
        <v>17.36</v>
      </c>
      <c r="AY523" s="138">
        <v>0</v>
      </c>
      <c r="AZ523" s="138">
        <v>0</v>
      </c>
      <c r="BB523" s="6">
        <v>0</v>
      </c>
      <c r="BC523" s="6">
        <v>52.080000000000005</v>
      </c>
    </row>
    <row r="524" spans="1:719" x14ac:dyDescent="0.2">
      <c r="B524" t="s">
        <v>17</v>
      </c>
      <c r="C524" s="3">
        <v>300</v>
      </c>
      <c r="D524" s="27">
        <v>81003</v>
      </c>
      <c r="E524" s="138"/>
      <c r="F524" s="197"/>
      <c r="G524" s="197"/>
      <c r="H524" s="197"/>
      <c r="I524" s="94">
        <v>65</v>
      </c>
      <c r="J524" s="98">
        <f t="shared" si="8"/>
        <v>2.4750000000000001</v>
      </c>
      <c r="K524" s="98">
        <v>2.25</v>
      </c>
      <c r="L524" s="106">
        <f>I524*0.1</f>
        <v>6.5</v>
      </c>
      <c r="M524" s="106">
        <f>I524*0.2</f>
        <v>13</v>
      </c>
      <c r="N524" s="106">
        <f>I524*0.21</f>
        <v>13.65</v>
      </c>
      <c r="O524" s="106">
        <v>0</v>
      </c>
      <c r="P524" s="106">
        <f>I524*0.12</f>
        <v>7.8</v>
      </c>
      <c r="Q524" s="106">
        <f>I524*0.17</f>
        <v>11.05</v>
      </c>
      <c r="R524" s="106">
        <f>I524*0.14</f>
        <v>9.1000000000000014</v>
      </c>
      <c r="S524" s="106">
        <f>I524*0.18</f>
        <v>11.7</v>
      </c>
      <c r="T524" s="106">
        <f>I524*0.14</f>
        <v>9.1000000000000014</v>
      </c>
      <c r="U524" s="106">
        <f>I524*0.15</f>
        <v>9.75</v>
      </c>
      <c r="V524" s="106">
        <f>I524*0.08</f>
        <v>5.2</v>
      </c>
      <c r="X524" s="106">
        <f>I524*0.16</f>
        <v>10.4</v>
      </c>
      <c r="Y524" s="106">
        <f>I524*0.1</f>
        <v>6.5</v>
      </c>
      <c r="Z524" s="106">
        <f>I524*0.08</f>
        <v>5.2</v>
      </c>
      <c r="AA524" s="106">
        <f>I524*0.11</f>
        <v>7.15</v>
      </c>
      <c r="AC524" s="7">
        <f>I524*0.22</f>
        <v>14.3</v>
      </c>
      <c r="AD524" s="7">
        <f>I524*0.3</f>
        <v>19.5</v>
      </c>
      <c r="AE524" s="148" t="s">
        <v>93</v>
      </c>
      <c r="AF524" s="7">
        <f>I524*0.245</f>
        <v>15.924999999999999</v>
      </c>
      <c r="AG524" s="7">
        <f>I524*0.2</f>
        <v>13</v>
      </c>
      <c r="AH524" s="7">
        <f>I524*0.23</f>
        <v>14.950000000000001</v>
      </c>
      <c r="AJ524" s="7">
        <f>I524*0.2</f>
        <v>13</v>
      </c>
      <c r="AK524" s="138">
        <v>0</v>
      </c>
      <c r="AL524" s="138">
        <v>0</v>
      </c>
      <c r="AM524" s="138">
        <v>0</v>
      </c>
      <c r="AN524" s="138">
        <f>I524*0.12</f>
        <v>7.8</v>
      </c>
      <c r="AO524" s="138">
        <f>I524*0.6</f>
        <v>39</v>
      </c>
      <c r="AP524" s="138">
        <f>I524*0.9</f>
        <v>58.5</v>
      </c>
      <c r="AQ524" s="138">
        <f>I524*0.93</f>
        <v>60.45</v>
      </c>
      <c r="AR524" s="138">
        <f>I524*0.7</f>
        <v>45.5</v>
      </c>
      <c r="AS524" s="138">
        <f>I524*0.35</f>
        <v>22.75</v>
      </c>
      <c r="AT524" s="138">
        <v>0</v>
      </c>
      <c r="AU524" s="138">
        <f>I524*0.9</f>
        <v>58.5</v>
      </c>
      <c r="AV524" s="138">
        <f>I524*0.18</f>
        <v>11.7</v>
      </c>
      <c r="AW524" s="138">
        <f>I524*0.34</f>
        <v>22.1</v>
      </c>
      <c r="AX524" s="138">
        <f>I524*0.31</f>
        <v>20.149999999999999</v>
      </c>
      <c r="AY524" s="138">
        <v>0</v>
      </c>
      <c r="AZ524" s="138">
        <v>0</v>
      </c>
      <c r="BB524" s="6">
        <v>0</v>
      </c>
      <c r="BC524" s="6">
        <v>60.45</v>
      </c>
    </row>
    <row r="525" spans="1:719" s="42" customFormat="1" x14ac:dyDescent="0.2">
      <c r="A525" s="65"/>
      <c r="D525" s="121"/>
      <c r="E525" s="138"/>
      <c r="F525" s="197"/>
      <c r="G525" s="197"/>
      <c r="H525" s="197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  <c r="AA525" s="95"/>
      <c r="AB525" s="95"/>
      <c r="AC525" s="95"/>
      <c r="AD525" s="95"/>
      <c r="AE525" s="95"/>
      <c r="AF525" s="95"/>
      <c r="AG525" s="95"/>
      <c r="AH525" s="95"/>
      <c r="AI525" s="95"/>
      <c r="AJ525" s="95"/>
      <c r="AK525" s="95"/>
      <c r="AL525" s="95"/>
      <c r="AM525" s="95"/>
      <c r="AN525" s="95"/>
      <c r="AO525" s="95"/>
      <c r="AP525" s="95"/>
      <c r="AQ525" s="95"/>
      <c r="AR525" s="95"/>
      <c r="AS525" s="95"/>
      <c r="AT525" s="95"/>
      <c r="AU525" s="95"/>
      <c r="AV525" s="95"/>
      <c r="AW525" s="95"/>
      <c r="AX525" s="95"/>
      <c r="AY525" s="95"/>
      <c r="AZ525" s="95"/>
      <c r="BA525" s="95"/>
      <c r="BB525" s="95"/>
      <c r="BC525" s="95"/>
      <c r="BD525" s="169"/>
      <c r="BE525" s="209"/>
      <c r="BF525" s="209"/>
      <c r="BG525" s="209"/>
      <c r="BH525" s="209"/>
      <c r="BI525" s="209"/>
      <c r="BJ525" s="209"/>
      <c r="BK525" s="209"/>
      <c r="BL525" s="209"/>
      <c r="BM525" s="209"/>
      <c r="BN525" s="209"/>
      <c r="BO525" s="209"/>
      <c r="BP525" s="209"/>
      <c r="BQ525" s="209"/>
      <c r="BR525" s="209"/>
      <c r="BS525" s="209"/>
      <c r="BT525" s="209"/>
      <c r="BU525" s="209"/>
      <c r="BV525" s="209"/>
      <c r="BW525" s="209"/>
      <c r="BX525" s="209"/>
      <c r="BY525" s="209"/>
      <c r="BZ525" s="209"/>
      <c r="CA525" s="209"/>
      <c r="CB525" s="209"/>
      <c r="CC525" s="209"/>
      <c r="CD525" s="209"/>
      <c r="CE525" s="209"/>
      <c r="CF525" s="209"/>
      <c r="CG525" s="209"/>
      <c r="CH525" s="209"/>
      <c r="CI525" s="209"/>
      <c r="CJ525" s="209"/>
      <c r="CK525" s="209"/>
      <c r="CL525" s="209"/>
      <c r="CM525" s="209"/>
      <c r="CN525" s="209"/>
      <c r="CO525" s="209"/>
      <c r="CP525" s="209"/>
      <c r="CQ525" s="209"/>
      <c r="CR525" s="209"/>
      <c r="CS525" s="209"/>
      <c r="CT525" s="209"/>
      <c r="CU525" s="209"/>
      <c r="CV525" s="209"/>
      <c r="CW525" s="209"/>
      <c r="CX525" s="209"/>
      <c r="CY525" s="209"/>
      <c r="CZ525" s="209"/>
      <c r="DA525" s="209"/>
      <c r="DB525" s="209"/>
      <c r="DC525" s="209"/>
      <c r="DD525" s="209"/>
      <c r="DE525" s="209"/>
      <c r="DF525" s="209"/>
      <c r="DG525" s="209"/>
      <c r="DH525" s="209"/>
      <c r="DI525" s="209"/>
      <c r="DJ525" s="209"/>
      <c r="DK525" s="209"/>
      <c r="DL525" s="209"/>
      <c r="DM525" s="209"/>
      <c r="DN525" s="209"/>
      <c r="DO525" s="209"/>
      <c r="DP525" s="209"/>
      <c r="DQ525" s="209"/>
      <c r="DR525" s="209"/>
      <c r="DS525" s="209"/>
      <c r="DT525" s="209"/>
      <c r="DU525" s="209"/>
      <c r="DV525" s="209"/>
      <c r="DW525" s="209"/>
      <c r="DX525" s="209"/>
      <c r="DY525" s="209"/>
      <c r="DZ525" s="209"/>
      <c r="EA525" s="209"/>
      <c r="EB525" s="209"/>
      <c r="EC525" s="209"/>
      <c r="ED525" s="209"/>
      <c r="EE525" s="209"/>
      <c r="EF525" s="209"/>
      <c r="EG525" s="209"/>
      <c r="EH525" s="209"/>
      <c r="EI525" s="209"/>
      <c r="EJ525" s="209"/>
      <c r="EK525" s="209"/>
      <c r="EL525" s="209"/>
      <c r="EM525" s="209"/>
      <c r="EN525" s="209"/>
      <c r="EO525" s="209"/>
      <c r="EP525" s="209"/>
      <c r="EQ525" s="209"/>
      <c r="ER525" s="209"/>
      <c r="ES525" s="209"/>
      <c r="ET525" s="209"/>
      <c r="EU525" s="209"/>
      <c r="EV525" s="209"/>
      <c r="EW525" s="209"/>
      <c r="EX525" s="209"/>
      <c r="EY525" s="209"/>
      <c r="EZ525" s="209"/>
      <c r="FA525" s="209"/>
      <c r="FB525" s="209"/>
      <c r="FC525" s="209"/>
      <c r="FD525" s="209"/>
      <c r="FE525" s="209"/>
      <c r="FF525" s="209"/>
      <c r="FG525" s="209"/>
      <c r="FH525" s="209"/>
      <c r="FI525" s="209"/>
      <c r="FJ525" s="209"/>
      <c r="FK525" s="209"/>
      <c r="FL525" s="209"/>
      <c r="FM525" s="209"/>
      <c r="FN525" s="209"/>
      <c r="FO525" s="209"/>
      <c r="FP525" s="209"/>
      <c r="FQ525" s="209"/>
      <c r="FR525" s="209"/>
      <c r="FS525" s="209"/>
      <c r="FT525" s="209"/>
      <c r="FU525" s="209"/>
      <c r="FV525" s="209"/>
      <c r="FW525" s="209"/>
      <c r="FX525" s="209"/>
      <c r="FY525" s="209"/>
      <c r="FZ525" s="209"/>
      <c r="GA525" s="209"/>
      <c r="GB525" s="209"/>
      <c r="GC525" s="209"/>
      <c r="GD525" s="209"/>
      <c r="GE525" s="209"/>
      <c r="GF525" s="209"/>
      <c r="GG525" s="209"/>
      <c r="GH525" s="209"/>
      <c r="GI525" s="209"/>
      <c r="GJ525" s="209"/>
      <c r="GK525" s="209"/>
      <c r="GL525" s="209"/>
      <c r="GM525" s="209"/>
      <c r="GN525" s="209"/>
      <c r="GO525" s="209"/>
      <c r="GP525" s="209"/>
      <c r="GQ525" s="209"/>
      <c r="GR525" s="209"/>
      <c r="GS525" s="209"/>
      <c r="GT525" s="209"/>
      <c r="GU525" s="209"/>
      <c r="GV525" s="209"/>
      <c r="GW525" s="209"/>
      <c r="GX525" s="209"/>
      <c r="GY525" s="209"/>
      <c r="GZ525" s="209"/>
      <c r="HA525" s="209"/>
      <c r="HB525" s="209"/>
      <c r="HC525" s="209"/>
      <c r="HD525" s="209"/>
      <c r="HE525" s="209"/>
      <c r="HF525" s="209"/>
      <c r="HG525" s="209"/>
      <c r="HH525" s="209"/>
      <c r="HI525" s="209"/>
      <c r="HJ525" s="209"/>
      <c r="HK525" s="209"/>
      <c r="HL525" s="209"/>
      <c r="HM525" s="209"/>
      <c r="HN525" s="209"/>
      <c r="HO525" s="209"/>
      <c r="HP525" s="209"/>
      <c r="HQ525" s="209"/>
      <c r="HR525" s="209"/>
      <c r="HS525" s="209"/>
      <c r="HT525" s="209"/>
      <c r="HU525" s="209"/>
      <c r="HV525" s="209"/>
      <c r="HW525" s="209"/>
      <c r="HX525" s="209"/>
      <c r="HY525" s="209"/>
      <c r="HZ525" s="209"/>
      <c r="IA525" s="209"/>
      <c r="IB525" s="209"/>
      <c r="IC525" s="209"/>
      <c r="ID525" s="209"/>
      <c r="IE525" s="209"/>
      <c r="IF525" s="209"/>
      <c r="IG525" s="209"/>
      <c r="IH525" s="209"/>
      <c r="II525" s="209"/>
      <c r="IJ525" s="209"/>
      <c r="IK525" s="209"/>
      <c r="IL525" s="209"/>
      <c r="IM525" s="209"/>
      <c r="IN525" s="209"/>
      <c r="IO525" s="209"/>
      <c r="IP525" s="209"/>
      <c r="IQ525" s="209"/>
      <c r="IR525" s="209"/>
      <c r="IS525" s="209"/>
      <c r="IT525" s="209"/>
      <c r="IU525" s="209"/>
      <c r="IV525" s="209"/>
      <c r="IW525" s="209"/>
      <c r="IX525" s="209"/>
      <c r="IY525" s="209"/>
      <c r="IZ525" s="209"/>
      <c r="JA525" s="209"/>
      <c r="JB525" s="209"/>
      <c r="JC525" s="209"/>
      <c r="JD525" s="209"/>
      <c r="JE525" s="209"/>
      <c r="JF525" s="209"/>
      <c r="JG525" s="209"/>
      <c r="JH525" s="209"/>
      <c r="JI525" s="209"/>
      <c r="JJ525" s="209"/>
      <c r="JK525" s="209"/>
      <c r="JL525" s="209"/>
      <c r="JM525" s="209"/>
      <c r="JN525" s="209"/>
      <c r="JO525" s="209"/>
      <c r="JP525" s="209"/>
      <c r="JQ525" s="209"/>
      <c r="JR525" s="209"/>
      <c r="JS525" s="209"/>
      <c r="JT525" s="209"/>
      <c r="JU525" s="209"/>
      <c r="JV525" s="209"/>
      <c r="JW525" s="209"/>
      <c r="JX525" s="209"/>
      <c r="JY525" s="209"/>
      <c r="JZ525" s="209"/>
      <c r="KA525" s="209"/>
      <c r="KB525" s="209"/>
      <c r="KC525" s="209"/>
      <c r="KD525" s="209"/>
      <c r="KE525" s="209"/>
      <c r="KF525" s="209"/>
      <c r="KG525" s="209"/>
      <c r="KH525" s="209"/>
      <c r="KI525" s="209"/>
      <c r="KJ525" s="209"/>
      <c r="KK525" s="209"/>
      <c r="KL525" s="209"/>
      <c r="KM525" s="209"/>
      <c r="KN525" s="209"/>
      <c r="KO525" s="209"/>
      <c r="KP525" s="209"/>
      <c r="KQ525" s="209"/>
      <c r="KR525" s="209"/>
      <c r="KS525" s="209"/>
      <c r="KT525" s="209"/>
      <c r="KU525" s="209"/>
      <c r="KV525" s="209"/>
      <c r="KW525" s="209"/>
      <c r="KX525" s="209"/>
      <c r="KY525" s="209"/>
      <c r="KZ525" s="209"/>
      <c r="LA525" s="209"/>
      <c r="LB525" s="209"/>
      <c r="LC525" s="209"/>
      <c r="LD525" s="209"/>
      <c r="LE525" s="209"/>
      <c r="LF525" s="209"/>
      <c r="LG525" s="209"/>
      <c r="LH525" s="209"/>
      <c r="LI525" s="209"/>
      <c r="LJ525" s="209"/>
      <c r="LK525" s="209"/>
      <c r="LL525" s="209"/>
      <c r="LM525" s="209"/>
      <c r="LN525" s="209"/>
      <c r="LO525" s="209"/>
      <c r="LP525" s="209"/>
      <c r="LQ525" s="209"/>
      <c r="LR525" s="209"/>
      <c r="LS525" s="209"/>
      <c r="LT525" s="209"/>
      <c r="LU525" s="209"/>
      <c r="LV525" s="209"/>
      <c r="LW525" s="209"/>
      <c r="LX525" s="209"/>
      <c r="LY525" s="209"/>
      <c r="LZ525" s="209"/>
      <c r="MA525" s="209"/>
      <c r="MB525" s="209"/>
      <c r="MC525" s="209"/>
      <c r="MD525" s="209"/>
      <c r="ME525" s="209"/>
      <c r="MF525" s="209"/>
      <c r="MG525" s="209"/>
      <c r="MH525" s="209"/>
      <c r="MI525" s="209"/>
      <c r="MJ525" s="209"/>
      <c r="MK525" s="209"/>
      <c r="ML525" s="209"/>
      <c r="MM525" s="209"/>
      <c r="MN525" s="209"/>
      <c r="MO525" s="209"/>
      <c r="MP525" s="209"/>
      <c r="MQ525" s="209"/>
      <c r="MR525" s="209"/>
      <c r="MS525" s="209"/>
      <c r="MT525" s="209"/>
      <c r="MU525" s="209"/>
      <c r="MV525" s="209"/>
      <c r="MW525" s="209"/>
      <c r="MX525" s="209"/>
      <c r="MY525" s="209"/>
      <c r="MZ525" s="209"/>
      <c r="NA525" s="209"/>
      <c r="NB525" s="209"/>
      <c r="NC525" s="209"/>
      <c r="ND525" s="209"/>
      <c r="NE525" s="209"/>
      <c r="NF525" s="209"/>
      <c r="NG525" s="209"/>
      <c r="NH525" s="209"/>
      <c r="NI525" s="209"/>
      <c r="NJ525" s="209"/>
      <c r="NK525" s="209"/>
      <c r="NL525" s="209"/>
      <c r="NM525" s="209"/>
      <c r="NN525" s="209"/>
      <c r="NO525" s="209"/>
      <c r="NP525" s="209"/>
      <c r="NQ525" s="209"/>
      <c r="NR525" s="209"/>
      <c r="NS525" s="209"/>
      <c r="NT525" s="209"/>
      <c r="NU525" s="209"/>
      <c r="NV525" s="209"/>
      <c r="NW525" s="209"/>
      <c r="NX525" s="209"/>
      <c r="NY525" s="209"/>
      <c r="NZ525" s="209"/>
      <c r="OA525" s="209"/>
      <c r="OB525" s="209"/>
      <c r="OC525" s="209"/>
      <c r="OD525" s="209"/>
      <c r="OE525" s="209"/>
      <c r="OF525" s="209"/>
      <c r="OG525" s="209"/>
      <c r="OH525" s="209"/>
      <c r="OI525" s="209"/>
      <c r="OJ525" s="209"/>
      <c r="OK525" s="209"/>
      <c r="OL525" s="209"/>
      <c r="OM525" s="209"/>
      <c r="ON525" s="209"/>
      <c r="OO525" s="209"/>
      <c r="OP525" s="209"/>
      <c r="OQ525" s="209"/>
      <c r="OR525" s="209"/>
      <c r="OS525" s="209"/>
      <c r="OT525" s="209"/>
      <c r="OU525" s="209"/>
      <c r="OV525" s="209"/>
      <c r="OW525" s="209"/>
      <c r="OX525" s="209"/>
      <c r="OY525" s="209"/>
      <c r="OZ525" s="209"/>
      <c r="PA525" s="209"/>
      <c r="PB525" s="209"/>
      <c r="PC525" s="209"/>
      <c r="PD525" s="209"/>
      <c r="PE525" s="209"/>
      <c r="PF525" s="209"/>
      <c r="PG525" s="209"/>
      <c r="PH525" s="209"/>
      <c r="PI525" s="209"/>
      <c r="PJ525" s="209"/>
      <c r="PK525" s="209"/>
      <c r="PL525" s="209"/>
      <c r="PM525" s="209"/>
      <c r="PN525" s="209"/>
      <c r="PO525" s="209"/>
      <c r="PP525" s="209"/>
      <c r="PQ525" s="209"/>
      <c r="PR525" s="209"/>
      <c r="PS525" s="209"/>
      <c r="PT525" s="209"/>
      <c r="PU525" s="209"/>
      <c r="PV525" s="209"/>
      <c r="PW525" s="209"/>
      <c r="PX525" s="209"/>
      <c r="PY525" s="209"/>
      <c r="PZ525" s="209"/>
      <c r="QA525" s="209"/>
      <c r="QB525" s="209"/>
      <c r="QC525" s="209"/>
      <c r="QD525" s="209"/>
      <c r="QE525" s="209"/>
      <c r="QF525" s="209"/>
      <c r="QG525" s="209"/>
      <c r="QH525" s="209"/>
      <c r="QI525" s="209"/>
      <c r="QJ525" s="209"/>
      <c r="QK525" s="209"/>
      <c r="QL525" s="209"/>
      <c r="QM525" s="209"/>
      <c r="QN525" s="209"/>
      <c r="QO525" s="209"/>
      <c r="QP525" s="209"/>
      <c r="QQ525" s="209"/>
      <c r="QR525" s="209"/>
      <c r="QS525" s="209"/>
      <c r="QT525" s="209"/>
      <c r="QU525" s="209"/>
      <c r="QV525" s="209"/>
      <c r="QW525" s="209"/>
      <c r="QX525" s="209"/>
      <c r="QY525" s="209"/>
      <c r="QZ525" s="209"/>
      <c r="RA525" s="209"/>
      <c r="RB525" s="209"/>
      <c r="RC525" s="209"/>
      <c r="RD525" s="209"/>
      <c r="RE525" s="209"/>
      <c r="RF525" s="209"/>
      <c r="RG525" s="209"/>
      <c r="RH525" s="209"/>
      <c r="RI525" s="209"/>
      <c r="RJ525" s="209"/>
      <c r="RK525" s="209"/>
      <c r="RL525" s="209"/>
      <c r="RM525" s="209"/>
      <c r="RN525" s="209"/>
      <c r="RO525" s="209"/>
      <c r="RP525" s="209"/>
      <c r="RQ525" s="209"/>
      <c r="RR525" s="209"/>
      <c r="RS525" s="209"/>
      <c r="RT525" s="209"/>
      <c r="RU525" s="209"/>
      <c r="RV525" s="209"/>
      <c r="RW525" s="209"/>
      <c r="RX525" s="209"/>
      <c r="RY525" s="209"/>
      <c r="RZ525" s="209"/>
      <c r="SA525" s="209"/>
      <c r="SB525" s="209"/>
      <c r="SC525" s="209"/>
      <c r="SD525" s="209"/>
      <c r="SE525" s="209"/>
      <c r="SF525" s="209"/>
      <c r="SG525" s="209"/>
      <c r="SH525" s="209"/>
      <c r="SI525" s="209"/>
      <c r="SJ525" s="209"/>
      <c r="SK525" s="209"/>
      <c r="SL525" s="209"/>
      <c r="SM525" s="209"/>
      <c r="SN525" s="209"/>
      <c r="SO525" s="209"/>
      <c r="SP525" s="209"/>
      <c r="SQ525" s="209"/>
      <c r="SR525" s="209"/>
      <c r="SS525" s="209"/>
      <c r="ST525" s="209"/>
      <c r="SU525" s="209"/>
      <c r="SV525" s="209"/>
      <c r="SW525" s="209"/>
      <c r="SX525" s="209"/>
      <c r="SY525" s="209"/>
      <c r="SZ525" s="209"/>
      <c r="TA525" s="209"/>
      <c r="TB525" s="209"/>
      <c r="TC525" s="209"/>
      <c r="TD525" s="209"/>
      <c r="TE525" s="209"/>
      <c r="TF525" s="209"/>
      <c r="TG525" s="209"/>
      <c r="TH525" s="209"/>
      <c r="TI525" s="209"/>
      <c r="TJ525" s="209"/>
      <c r="TK525" s="209"/>
      <c r="TL525" s="209"/>
      <c r="TM525" s="209"/>
      <c r="TN525" s="209"/>
      <c r="TO525" s="209"/>
      <c r="TP525" s="209"/>
      <c r="TQ525" s="209"/>
      <c r="TR525" s="209"/>
      <c r="TS525" s="209"/>
      <c r="TT525" s="209"/>
      <c r="TU525" s="209"/>
      <c r="TV525" s="209"/>
      <c r="TW525" s="209"/>
      <c r="TX525" s="209"/>
      <c r="TY525" s="209"/>
      <c r="TZ525" s="209"/>
      <c r="UA525" s="209"/>
      <c r="UB525" s="209"/>
      <c r="UC525" s="209"/>
      <c r="UD525" s="209"/>
      <c r="UE525" s="209"/>
      <c r="UF525" s="209"/>
      <c r="UG525" s="209"/>
      <c r="UH525" s="209"/>
      <c r="UI525" s="209"/>
      <c r="UJ525" s="209"/>
      <c r="UK525" s="209"/>
      <c r="UL525" s="209"/>
      <c r="UM525" s="209"/>
      <c r="UN525" s="209"/>
      <c r="UO525" s="209"/>
      <c r="UP525" s="209"/>
      <c r="UQ525" s="209"/>
      <c r="UR525" s="209"/>
      <c r="US525" s="209"/>
      <c r="UT525" s="209"/>
      <c r="UU525" s="209"/>
      <c r="UV525" s="209"/>
      <c r="UW525" s="209"/>
      <c r="UX525" s="209"/>
      <c r="UY525" s="209"/>
      <c r="UZ525" s="209"/>
      <c r="VA525" s="209"/>
      <c r="VB525" s="209"/>
      <c r="VC525" s="209"/>
      <c r="VD525" s="209"/>
      <c r="VE525" s="209"/>
      <c r="VF525" s="209"/>
      <c r="VG525" s="209"/>
      <c r="VH525" s="209"/>
      <c r="VI525" s="209"/>
      <c r="VJ525" s="209"/>
      <c r="VK525" s="209"/>
      <c r="VL525" s="209"/>
      <c r="VM525" s="209"/>
      <c r="VN525" s="209"/>
      <c r="VO525" s="209"/>
      <c r="VP525" s="209"/>
      <c r="VQ525" s="209"/>
      <c r="VR525" s="209"/>
      <c r="VS525" s="209"/>
      <c r="VT525" s="209"/>
      <c r="VU525" s="209"/>
      <c r="VV525" s="209"/>
      <c r="VW525" s="209"/>
      <c r="VX525" s="209"/>
      <c r="VY525" s="209"/>
      <c r="VZ525" s="209"/>
      <c r="WA525" s="209"/>
      <c r="WB525" s="209"/>
      <c r="WC525" s="209"/>
      <c r="WD525" s="209"/>
      <c r="WE525" s="209"/>
      <c r="WF525" s="209"/>
      <c r="WG525" s="209"/>
      <c r="WH525" s="209"/>
      <c r="WI525" s="209"/>
      <c r="WJ525" s="209"/>
      <c r="WK525" s="209"/>
      <c r="WL525" s="209"/>
      <c r="WM525" s="209"/>
      <c r="WN525" s="209"/>
      <c r="WO525" s="209"/>
      <c r="WP525" s="209"/>
      <c r="WQ525" s="209"/>
      <c r="WR525" s="209"/>
      <c r="WS525" s="209"/>
      <c r="WT525" s="209"/>
      <c r="WU525" s="209"/>
      <c r="WV525" s="209"/>
      <c r="WW525" s="209"/>
      <c r="WX525" s="209"/>
      <c r="WY525" s="209"/>
      <c r="WZ525" s="209"/>
      <c r="XA525" s="209"/>
      <c r="XB525" s="209"/>
      <c r="XC525" s="209"/>
      <c r="XD525" s="209"/>
      <c r="XE525" s="209"/>
      <c r="XF525" s="209"/>
      <c r="XG525" s="209"/>
      <c r="XH525" s="209"/>
      <c r="XI525" s="209"/>
      <c r="XJ525" s="209"/>
      <c r="XK525" s="209"/>
      <c r="XL525" s="209"/>
      <c r="XM525" s="209"/>
      <c r="XN525" s="209"/>
      <c r="XO525" s="209"/>
      <c r="XP525" s="209"/>
      <c r="XQ525" s="209"/>
      <c r="XR525" s="209"/>
      <c r="XS525" s="209"/>
      <c r="XT525" s="209"/>
      <c r="XU525" s="209"/>
      <c r="XV525" s="209"/>
      <c r="XW525" s="209"/>
      <c r="XX525" s="209"/>
      <c r="XY525" s="209"/>
      <c r="XZ525" s="209"/>
      <c r="YA525" s="209"/>
      <c r="YB525" s="209"/>
      <c r="YC525" s="209"/>
      <c r="YD525" s="209"/>
      <c r="YE525" s="209"/>
      <c r="YF525" s="209"/>
      <c r="YG525" s="209"/>
      <c r="YH525" s="209"/>
      <c r="YI525" s="209"/>
      <c r="YJ525" s="209"/>
      <c r="YK525" s="209"/>
      <c r="YL525" s="209"/>
      <c r="YM525" s="209"/>
      <c r="YN525" s="209"/>
      <c r="YO525" s="209"/>
      <c r="YP525" s="209"/>
      <c r="YQ525" s="209"/>
      <c r="YR525" s="209"/>
      <c r="YS525" s="209"/>
      <c r="YT525" s="209"/>
      <c r="YU525" s="209"/>
      <c r="YV525" s="209"/>
      <c r="YW525" s="209"/>
      <c r="YX525" s="209"/>
      <c r="YY525" s="209"/>
      <c r="YZ525" s="209"/>
      <c r="ZA525" s="209"/>
      <c r="ZB525" s="209"/>
      <c r="ZC525" s="209"/>
      <c r="ZD525" s="209"/>
      <c r="ZE525" s="209"/>
      <c r="ZF525" s="209"/>
      <c r="ZG525" s="209"/>
      <c r="ZH525" s="209"/>
      <c r="ZI525" s="209"/>
      <c r="ZJ525" s="209"/>
      <c r="ZK525" s="209"/>
      <c r="ZL525" s="209"/>
      <c r="ZM525" s="209"/>
      <c r="ZN525" s="209"/>
      <c r="ZO525" s="209"/>
      <c r="ZP525" s="209"/>
      <c r="ZQ525" s="209"/>
      <c r="ZR525" s="209"/>
      <c r="ZS525" s="209"/>
      <c r="ZT525" s="209"/>
      <c r="ZU525" s="209"/>
      <c r="ZV525" s="209"/>
      <c r="ZW525" s="209"/>
      <c r="ZX525" s="209"/>
      <c r="ZY525" s="209"/>
      <c r="ZZ525" s="209"/>
      <c r="AAA525" s="209"/>
      <c r="AAB525" s="209"/>
      <c r="AAC525" s="209"/>
      <c r="AAD525" s="209"/>
      <c r="AAE525" s="209"/>
      <c r="AAF525" s="209"/>
      <c r="AAG525" s="209"/>
      <c r="AAH525" s="209"/>
      <c r="AAI525" s="209"/>
      <c r="AAJ525" s="209"/>
      <c r="AAK525" s="209"/>
      <c r="AAL525" s="209"/>
      <c r="AAM525" s="209"/>
      <c r="AAN525" s="209"/>
      <c r="AAO525" s="209"/>
      <c r="AAP525" s="209"/>
      <c r="AAQ525" s="209"/>
    </row>
    <row r="526" spans="1:719" ht="13.5" thickBot="1" x14ac:dyDescent="0.25">
      <c r="B526" s="40" t="s">
        <v>666</v>
      </c>
      <c r="C526" s="2"/>
      <c r="D526" s="108"/>
      <c r="E526" s="138"/>
      <c r="F526" s="180"/>
      <c r="G526" s="180"/>
      <c r="H526" s="180"/>
      <c r="I526" s="86"/>
      <c r="W526" s="98"/>
      <c r="X526" s="98"/>
      <c r="Y526" s="98"/>
      <c r="Z526" s="98"/>
      <c r="AA526" s="98"/>
      <c r="AB526" s="98"/>
      <c r="AC526" s="98"/>
      <c r="AD526" s="98"/>
      <c r="AE526" s="98"/>
      <c r="AF526" s="98"/>
      <c r="AG526" s="7"/>
      <c r="AH526" s="7"/>
      <c r="AJ526" s="7"/>
      <c r="BB526" s="6">
        <v>0</v>
      </c>
      <c r="BC526" s="6">
        <v>0</v>
      </c>
    </row>
    <row r="527" spans="1:719" collapsed="1" x14ac:dyDescent="0.2">
      <c r="B527" t="s">
        <v>12</v>
      </c>
      <c r="C527" s="3">
        <v>320</v>
      </c>
      <c r="D527" s="27">
        <v>72110</v>
      </c>
      <c r="E527" s="138"/>
      <c r="F527" s="197"/>
      <c r="G527" s="197"/>
      <c r="H527" s="197"/>
      <c r="I527" s="94">
        <v>829</v>
      </c>
      <c r="J527" s="98">
        <f t="shared" si="8"/>
        <v>78.848000000000013</v>
      </c>
      <c r="K527" s="98">
        <v>71.680000000000007</v>
      </c>
      <c r="L527" s="106">
        <f>I527*0.1</f>
        <v>82.9</v>
      </c>
      <c r="M527" s="106">
        <f>I527*0.2</f>
        <v>165.8</v>
      </c>
      <c r="N527" s="106">
        <f>I527*0.21</f>
        <v>174.09</v>
      </c>
      <c r="O527" s="106">
        <v>0</v>
      </c>
      <c r="P527" s="106">
        <f>I527*0.12</f>
        <v>99.47999999999999</v>
      </c>
      <c r="Q527" s="106">
        <f>I527*0.17</f>
        <v>140.93</v>
      </c>
      <c r="R527" s="106">
        <f>I527*0.14</f>
        <v>116.06000000000002</v>
      </c>
      <c r="S527" s="106">
        <f>I527*0.18</f>
        <v>149.22</v>
      </c>
      <c r="T527" s="106">
        <f>I527*0.14</f>
        <v>116.06000000000002</v>
      </c>
      <c r="U527" s="106">
        <f>I527*0.15</f>
        <v>124.35</v>
      </c>
      <c r="V527" s="106">
        <f>I527*0.08</f>
        <v>66.320000000000007</v>
      </c>
      <c r="X527" s="106">
        <f>I527*0.16</f>
        <v>132.64000000000001</v>
      </c>
      <c r="Y527" s="106">
        <f>I527*0.1</f>
        <v>82.9</v>
      </c>
      <c r="Z527" s="106">
        <f>I527*0.08</f>
        <v>66.320000000000007</v>
      </c>
      <c r="AA527" s="106">
        <f>I527*0.11</f>
        <v>91.19</v>
      </c>
      <c r="AC527" s="7">
        <f>I527*0.22</f>
        <v>182.38</v>
      </c>
      <c r="AD527" s="7">
        <f>I527*0.3</f>
        <v>248.7</v>
      </c>
      <c r="AE527" s="148" t="s">
        <v>93</v>
      </c>
      <c r="AF527" s="7">
        <f>I527*0.245</f>
        <v>203.10499999999999</v>
      </c>
      <c r="AG527" s="7">
        <f>I527*0.2</f>
        <v>165.8</v>
      </c>
      <c r="AH527" s="7">
        <f>I527*0.23</f>
        <v>190.67000000000002</v>
      </c>
      <c r="AJ527" s="7">
        <f>I527*0.2</f>
        <v>165.8</v>
      </c>
      <c r="AK527" s="138">
        <v>0</v>
      </c>
      <c r="AL527" s="138">
        <v>0</v>
      </c>
      <c r="AM527" s="138">
        <v>0</v>
      </c>
      <c r="AN527" s="138">
        <f>I527*0.12</f>
        <v>99.47999999999999</v>
      </c>
      <c r="AO527" s="138">
        <f>I527*0.6</f>
        <v>497.4</v>
      </c>
      <c r="AP527" s="138">
        <f>I527*0.9</f>
        <v>746.1</v>
      </c>
      <c r="AQ527" s="138">
        <f>I527*0.93</f>
        <v>770.97</v>
      </c>
      <c r="AR527" s="138">
        <f>I527*0.7</f>
        <v>580.29999999999995</v>
      </c>
      <c r="AS527" s="138">
        <f>I527*0.35</f>
        <v>290.14999999999998</v>
      </c>
      <c r="AT527" s="138">
        <v>0</v>
      </c>
      <c r="AU527" s="138">
        <f>I527*0.9</f>
        <v>746.1</v>
      </c>
      <c r="AV527" s="138">
        <f>I527*0.18</f>
        <v>149.22</v>
      </c>
      <c r="AW527" s="138">
        <f>I527*0.34</f>
        <v>281.86</v>
      </c>
      <c r="AX527" s="138">
        <f>I527*0.31</f>
        <v>256.99</v>
      </c>
      <c r="AY527" s="138">
        <v>0</v>
      </c>
      <c r="AZ527" s="138">
        <v>0</v>
      </c>
      <c r="BB527" s="6">
        <v>0</v>
      </c>
      <c r="BC527" s="6">
        <v>770.97</v>
      </c>
    </row>
    <row r="528" spans="1:719" hidden="1" outlineLevel="1" x14ac:dyDescent="0.2">
      <c r="B528" s="36"/>
      <c r="C528" s="50"/>
      <c r="D528" s="111" t="s">
        <v>109</v>
      </c>
      <c r="E528" s="159" t="s">
        <v>5629</v>
      </c>
      <c r="F528" s="188"/>
      <c r="G528" s="188"/>
      <c r="H528" s="188"/>
      <c r="I528" s="87"/>
      <c r="J528" s="98">
        <f t="shared" si="8"/>
        <v>0</v>
      </c>
      <c r="K528" s="100"/>
      <c r="L528" s="106">
        <f>I528*0.1</f>
        <v>0</v>
      </c>
      <c r="M528" s="106">
        <f>I528*0.2</f>
        <v>0</v>
      </c>
      <c r="N528" s="106">
        <f>I528*0.21</f>
        <v>0</v>
      </c>
      <c r="O528" s="106">
        <v>0</v>
      </c>
      <c r="P528" s="106">
        <f>I528*0.12</f>
        <v>0</v>
      </c>
      <c r="Q528" s="106">
        <f>I528*0.17</f>
        <v>0</v>
      </c>
      <c r="R528" s="106">
        <f>I528*0.14</f>
        <v>0</v>
      </c>
      <c r="S528" s="106">
        <f>I528*0.18</f>
        <v>0</v>
      </c>
      <c r="T528" s="106">
        <f>I528*0.14</f>
        <v>0</v>
      </c>
      <c r="U528" s="106">
        <f>I528*0.15</f>
        <v>0</v>
      </c>
      <c r="V528" s="106">
        <f>I528*0.08</f>
        <v>0</v>
      </c>
      <c r="W528" s="139"/>
      <c r="X528" s="106">
        <f>I528*0.16</f>
        <v>0</v>
      </c>
      <c r="Y528" s="106">
        <f>I528*0.1</f>
        <v>0</v>
      </c>
      <c r="Z528" s="106">
        <f>I528*0.08</f>
        <v>0</v>
      </c>
      <c r="AA528" s="106">
        <f>I528*0.11</f>
        <v>0</v>
      </c>
      <c r="AB528" s="139"/>
      <c r="AC528" s="7">
        <f>I528*0.22</f>
        <v>0</v>
      </c>
      <c r="AD528" s="7">
        <f>I528*0.3</f>
        <v>0</v>
      </c>
      <c r="AE528" s="148" t="s">
        <v>93</v>
      </c>
      <c r="AF528" s="7">
        <f>I528*0.245</f>
        <v>0</v>
      </c>
      <c r="AG528" s="7">
        <f>I528*0.2</f>
        <v>0</v>
      </c>
      <c r="AH528" s="7">
        <f>I528*0.23</f>
        <v>0</v>
      </c>
      <c r="AI528" s="139"/>
      <c r="AJ528" s="7">
        <f>I528*0.2</f>
        <v>0</v>
      </c>
      <c r="AK528" s="139"/>
      <c r="AL528" s="139"/>
      <c r="AM528" s="139"/>
      <c r="AN528" s="139">
        <f>I528*0.12</f>
        <v>0</v>
      </c>
      <c r="AO528" s="139">
        <f>I528*0.6</f>
        <v>0</v>
      </c>
      <c r="AP528" s="139">
        <f>I528*0.9</f>
        <v>0</v>
      </c>
      <c r="AQ528" s="139">
        <f>I528*0.93</f>
        <v>0</v>
      </c>
      <c r="AR528" s="139">
        <f>I528*0.7</f>
        <v>0</v>
      </c>
      <c r="AS528" s="139">
        <f>I528*0.35</f>
        <v>0</v>
      </c>
      <c r="AT528" s="139"/>
      <c r="AU528" s="139">
        <f>I528*0.9</f>
        <v>0</v>
      </c>
      <c r="AV528" s="139">
        <f>I528*0.18</f>
        <v>0</v>
      </c>
      <c r="AW528" s="139">
        <f>I528*0.34</f>
        <v>0</v>
      </c>
      <c r="AX528" s="139">
        <f>I528*0.31</f>
        <v>0</v>
      </c>
      <c r="AY528" s="139"/>
      <c r="AZ528" s="139"/>
      <c r="BB528" s="6">
        <v>0</v>
      </c>
      <c r="BC528" s="6">
        <v>0</v>
      </c>
    </row>
    <row r="529" spans="2:55" hidden="1" outlineLevel="1" x14ac:dyDescent="0.2">
      <c r="B529" s="51" t="s">
        <v>187</v>
      </c>
      <c r="C529" s="9"/>
      <c r="D529" s="122">
        <v>77067</v>
      </c>
      <c r="E529" s="160">
        <v>1</v>
      </c>
      <c r="F529" s="191"/>
      <c r="G529" s="191"/>
      <c r="H529" s="191"/>
      <c r="I529" s="80">
        <v>470</v>
      </c>
      <c r="J529" s="98">
        <f t="shared" si="8"/>
        <v>197.36199999999999</v>
      </c>
      <c r="K529" s="104">
        <v>179.42</v>
      </c>
      <c r="L529" s="106">
        <f>I529*0.1</f>
        <v>47</v>
      </c>
      <c r="M529" s="106">
        <f>I529*0.2</f>
        <v>94</v>
      </c>
      <c r="N529" s="106">
        <f>I529*0.21</f>
        <v>98.7</v>
      </c>
      <c r="O529" s="106">
        <v>98.7</v>
      </c>
      <c r="P529" s="106">
        <f>I529*0.12</f>
        <v>56.4</v>
      </c>
      <c r="Q529" s="106">
        <f>I529*0.17</f>
        <v>79.900000000000006</v>
      </c>
      <c r="R529" s="106">
        <f>I529*0.14</f>
        <v>65.800000000000011</v>
      </c>
      <c r="S529" s="106">
        <f>I529*0.18</f>
        <v>84.6</v>
      </c>
      <c r="T529" s="106">
        <f>I529*0.14</f>
        <v>65.800000000000011</v>
      </c>
      <c r="U529" s="106">
        <f>I529*0.15</f>
        <v>70.5</v>
      </c>
      <c r="V529" s="106">
        <f>I529*0.08</f>
        <v>37.6</v>
      </c>
      <c r="W529" s="142"/>
      <c r="X529" s="106">
        <f>I529*0.16</f>
        <v>75.2</v>
      </c>
      <c r="Y529" s="106">
        <f>I529*0.1</f>
        <v>47</v>
      </c>
      <c r="Z529" s="106">
        <f>I529*0.08</f>
        <v>37.6</v>
      </c>
      <c r="AA529" s="106">
        <f>I529*0.11</f>
        <v>51.7</v>
      </c>
      <c r="AB529" s="142"/>
      <c r="AC529" s="7">
        <f>I529*0.22</f>
        <v>103.4</v>
      </c>
      <c r="AD529" s="7">
        <f>I529*0.3</f>
        <v>141</v>
      </c>
      <c r="AE529" s="148" t="s">
        <v>93</v>
      </c>
      <c r="AF529" s="7">
        <f>I529*0.245</f>
        <v>115.14999999999999</v>
      </c>
      <c r="AG529" s="7">
        <f>I529*0.2</f>
        <v>94</v>
      </c>
      <c r="AH529" s="7">
        <f>I529*0.23</f>
        <v>108.10000000000001</v>
      </c>
      <c r="AI529" s="142"/>
      <c r="AJ529" s="7">
        <f>I529*0.2</f>
        <v>94</v>
      </c>
      <c r="AK529" s="142">
        <v>395.52902439024388</v>
      </c>
      <c r="AL529" s="142">
        <v>418.79062195121946</v>
      </c>
      <c r="AM529" s="142">
        <v>432.75459756097558</v>
      </c>
      <c r="AN529" s="142">
        <f>I529*0.12</f>
        <v>56.4</v>
      </c>
      <c r="AO529" s="142">
        <f>I529*0.6</f>
        <v>282</v>
      </c>
      <c r="AP529" s="142">
        <f>I529*0.9</f>
        <v>423</v>
      </c>
      <c r="AQ529" s="142">
        <f>I529*0.93</f>
        <v>437.1</v>
      </c>
      <c r="AR529" s="142">
        <f>I529*0.7</f>
        <v>329</v>
      </c>
      <c r="AS529" s="142">
        <f>I529*0.35</f>
        <v>164.5</v>
      </c>
      <c r="AT529" s="142">
        <v>0</v>
      </c>
      <c r="AU529" s="142">
        <f>I529*0.9</f>
        <v>423</v>
      </c>
      <c r="AV529" s="142">
        <f>I529*0.18</f>
        <v>84.6</v>
      </c>
      <c r="AW529" s="142">
        <f>I529*0.34</f>
        <v>159.80000000000001</v>
      </c>
      <c r="AX529" s="142">
        <f>I529*0.31</f>
        <v>145.69999999999999</v>
      </c>
      <c r="AY529" s="142">
        <v>418.79062195121946</v>
      </c>
      <c r="AZ529" s="142">
        <v>418.79062195121946</v>
      </c>
      <c r="BB529" s="6">
        <v>37.6</v>
      </c>
      <c r="BC529" s="6">
        <v>437.1</v>
      </c>
    </row>
    <row r="530" spans="2:55" hidden="1" outlineLevel="1" x14ac:dyDescent="0.2">
      <c r="B530" s="51" t="s">
        <v>188</v>
      </c>
      <c r="C530" s="9"/>
      <c r="D530" s="122">
        <v>77063</v>
      </c>
      <c r="E530" s="160">
        <v>1</v>
      </c>
      <c r="F530" s="191"/>
      <c r="G530" s="191"/>
      <c r="H530" s="191"/>
      <c r="I530" s="80">
        <v>144</v>
      </c>
      <c r="J530" s="98">
        <f t="shared" si="8"/>
        <v>80.388000000000005</v>
      </c>
      <c r="K530" s="104">
        <v>73.08</v>
      </c>
      <c r="L530" s="106">
        <f>I530*0.1</f>
        <v>14.4</v>
      </c>
      <c r="M530" s="106">
        <f>I530*0.2</f>
        <v>28.8</v>
      </c>
      <c r="N530" s="106">
        <f>I530*0.21</f>
        <v>30.24</v>
      </c>
      <c r="O530" s="106">
        <v>30.24</v>
      </c>
      <c r="P530" s="106">
        <f>I530*0.12</f>
        <v>17.28</v>
      </c>
      <c r="Q530" s="106">
        <f>I530*0.17</f>
        <v>24.48</v>
      </c>
      <c r="R530" s="106">
        <f>I530*0.14</f>
        <v>20.160000000000004</v>
      </c>
      <c r="S530" s="106">
        <f>I530*0.18</f>
        <v>25.919999999999998</v>
      </c>
      <c r="T530" s="106">
        <f>I530*0.14</f>
        <v>20.160000000000004</v>
      </c>
      <c r="U530" s="106">
        <f>I530*0.15</f>
        <v>21.599999999999998</v>
      </c>
      <c r="V530" s="106">
        <f>I530*0.08</f>
        <v>11.52</v>
      </c>
      <c r="W530" s="142"/>
      <c r="X530" s="106">
        <f>I530*0.16</f>
        <v>23.04</v>
      </c>
      <c r="Y530" s="106">
        <f>I530*0.1</f>
        <v>14.4</v>
      </c>
      <c r="Z530" s="106">
        <f>I530*0.08</f>
        <v>11.52</v>
      </c>
      <c r="AA530" s="106">
        <f>I530*0.11</f>
        <v>15.84</v>
      </c>
      <c r="AB530" s="142"/>
      <c r="AC530" s="7">
        <f>I530*0.22</f>
        <v>31.68</v>
      </c>
      <c r="AD530" s="7">
        <f>I530*0.3</f>
        <v>43.199999999999996</v>
      </c>
      <c r="AE530" s="148" t="s">
        <v>93</v>
      </c>
      <c r="AF530" s="7">
        <f>I530*0.245</f>
        <v>35.28</v>
      </c>
      <c r="AG530" s="7">
        <f>I530*0.2</f>
        <v>28.8</v>
      </c>
      <c r="AH530" s="7">
        <f>I530*0.23</f>
        <v>33.120000000000005</v>
      </c>
      <c r="AI530" s="142"/>
      <c r="AJ530" s="7">
        <f>I530*0.2</f>
        <v>28.8</v>
      </c>
      <c r="AK530" s="142">
        <v>68.03952000000001</v>
      </c>
      <c r="AL530" s="142">
        <v>72.036000000000001</v>
      </c>
      <c r="AM530" s="142">
        <v>74.442720000000008</v>
      </c>
      <c r="AN530" s="142">
        <f>I530*0.12</f>
        <v>17.28</v>
      </c>
      <c r="AO530" s="142">
        <f>I530*0.6</f>
        <v>86.399999999999991</v>
      </c>
      <c r="AP530" s="142">
        <f>I530*0.9</f>
        <v>129.6</v>
      </c>
      <c r="AQ530" s="142">
        <f>I530*0.93</f>
        <v>133.92000000000002</v>
      </c>
      <c r="AR530" s="142">
        <f>I530*0.7</f>
        <v>100.8</v>
      </c>
      <c r="AS530" s="142">
        <f>I530*0.35</f>
        <v>50.4</v>
      </c>
      <c r="AT530" s="142">
        <v>0</v>
      </c>
      <c r="AU530" s="142">
        <f>I530*0.9</f>
        <v>129.6</v>
      </c>
      <c r="AV530" s="142">
        <f>I530*0.18</f>
        <v>25.919999999999998</v>
      </c>
      <c r="AW530" s="142">
        <f>I530*0.34</f>
        <v>48.96</v>
      </c>
      <c r="AX530" s="142">
        <f>I530*0.31</f>
        <v>44.64</v>
      </c>
      <c r="AY530" s="142">
        <v>72.036000000000001</v>
      </c>
      <c r="AZ530" s="142">
        <v>72.036000000000001</v>
      </c>
      <c r="BB530" s="6">
        <v>11.52</v>
      </c>
      <c r="BC530" s="6">
        <v>133.92000000000002</v>
      </c>
    </row>
    <row r="531" spans="2:55" ht="13.5" collapsed="1" thickBot="1" x14ac:dyDescent="0.25">
      <c r="B531" s="45" t="s">
        <v>16</v>
      </c>
      <c r="C531" s="35">
        <v>403</v>
      </c>
      <c r="D531" s="120">
        <v>77067</v>
      </c>
      <c r="E531" s="161" t="s">
        <v>5630</v>
      </c>
      <c r="F531" s="180"/>
      <c r="G531" s="180"/>
      <c r="H531" s="180"/>
      <c r="I531" s="82">
        <v>614</v>
      </c>
      <c r="J531" s="98">
        <f t="shared" si="8"/>
        <v>197.36199999999999</v>
      </c>
      <c r="K531" s="100">
        <v>179.42</v>
      </c>
      <c r="L531" s="106">
        <f>I531*0.1</f>
        <v>61.400000000000006</v>
      </c>
      <c r="M531" s="106">
        <f>I531*0.2</f>
        <v>122.80000000000001</v>
      </c>
      <c r="N531" s="106">
        <f>I531*0.21</f>
        <v>128.94</v>
      </c>
      <c r="O531" s="106">
        <v>128.94</v>
      </c>
      <c r="P531" s="106">
        <f>I531*0.12</f>
        <v>73.679999999999993</v>
      </c>
      <c r="Q531" s="106">
        <f>I531*0.17</f>
        <v>104.38000000000001</v>
      </c>
      <c r="R531" s="106">
        <f>I531*0.14</f>
        <v>85.960000000000008</v>
      </c>
      <c r="S531" s="106">
        <f>I531*0.18</f>
        <v>110.52</v>
      </c>
      <c r="T531" s="106">
        <f>I531*0.14</f>
        <v>85.960000000000008</v>
      </c>
      <c r="U531" s="106">
        <f>I531*0.15</f>
        <v>92.1</v>
      </c>
      <c r="V531" s="106">
        <f>I531*0.08</f>
        <v>49.120000000000005</v>
      </c>
      <c r="W531" s="139"/>
      <c r="X531" s="106">
        <f>I531*0.16</f>
        <v>98.240000000000009</v>
      </c>
      <c r="Y531" s="106">
        <f>I531*0.1</f>
        <v>61.400000000000006</v>
      </c>
      <c r="Z531" s="106">
        <f>I531*0.08</f>
        <v>49.120000000000005</v>
      </c>
      <c r="AA531" s="106">
        <f>I531*0.11</f>
        <v>67.540000000000006</v>
      </c>
      <c r="AB531" s="139"/>
      <c r="AC531" s="7">
        <f>I531*0.22</f>
        <v>135.08000000000001</v>
      </c>
      <c r="AD531" s="7">
        <f>I531*0.3</f>
        <v>184.2</v>
      </c>
      <c r="AE531" s="148" t="s">
        <v>93</v>
      </c>
      <c r="AF531" s="7">
        <f>I531*0.245</f>
        <v>150.43</v>
      </c>
      <c r="AG531" s="7">
        <f>I531*0.2</f>
        <v>122.80000000000001</v>
      </c>
      <c r="AH531" s="7">
        <f>I531*0.23</f>
        <v>141.22</v>
      </c>
      <c r="AI531" s="139"/>
      <c r="AJ531" s="7">
        <f>I531*0.2</f>
        <v>122.80000000000001</v>
      </c>
      <c r="AK531" s="139">
        <v>461.47448598130836</v>
      </c>
      <c r="AL531" s="139">
        <v>488.62140186915889</v>
      </c>
      <c r="AM531" s="139">
        <v>504.90724299065425</v>
      </c>
      <c r="AN531" s="139">
        <f>I531*0.12</f>
        <v>73.679999999999993</v>
      </c>
      <c r="AO531" s="139">
        <f>I531*0.6</f>
        <v>368.4</v>
      </c>
      <c r="AP531" s="139">
        <f>I531*0.9</f>
        <v>552.6</v>
      </c>
      <c r="AQ531" s="139">
        <f>I531*0.93</f>
        <v>571.02</v>
      </c>
      <c r="AR531" s="139">
        <f>I531*0.7</f>
        <v>429.79999999999995</v>
      </c>
      <c r="AS531" s="139">
        <f>I531*0.35</f>
        <v>214.89999999999998</v>
      </c>
      <c r="AT531" s="139">
        <v>0</v>
      </c>
      <c r="AU531" s="139">
        <f>I531*0.9</f>
        <v>552.6</v>
      </c>
      <c r="AV531" s="139">
        <f>I531*0.18</f>
        <v>110.52</v>
      </c>
      <c r="AW531" s="139">
        <f>I531*0.34</f>
        <v>208.76000000000002</v>
      </c>
      <c r="AX531" s="139">
        <f>I531*0.31</f>
        <v>190.34</v>
      </c>
      <c r="AY531" s="139">
        <v>488.62140186915889</v>
      </c>
      <c r="AZ531" s="139">
        <v>488.62140186915889</v>
      </c>
      <c r="BB531" s="6">
        <v>49.120000000000005</v>
      </c>
      <c r="BC531" s="6">
        <v>571.02</v>
      </c>
    </row>
    <row r="532" spans="2:55" hidden="1" outlineLevel="1" x14ac:dyDescent="0.2">
      <c r="B532" s="36"/>
      <c r="C532" s="50"/>
      <c r="D532" s="111" t="s">
        <v>109</v>
      </c>
      <c r="E532" s="159" t="s">
        <v>5629</v>
      </c>
      <c r="F532" s="188"/>
      <c r="G532" s="188"/>
      <c r="H532" s="188"/>
      <c r="I532" s="87"/>
      <c r="J532" s="98">
        <f t="shared" si="8"/>
        <v>0</v>
      </c>
      <c r="K532" s="7"/>
      <c r="L532" s="106">
        <f>I532*0.1</f>
        <v>0</v>
      </c>
      <c r="M532" s="106">
        <f>I532*0.2</f>
        <v>0</v>
      </c>
      <c r="N532" s="106">
        <f>I532*0.21</f>
        <v>0</v>
      </c>
      <c r="O532" s="106">
        <v>0</v>
      </c>
      <c r="P532" s="106">
        <f>I532*0.12</f>
        <v>0</v>
      </c>
      <c r="Q532" s="106">
        <f>I532*0.17</f>
        <v>0</v>
      </c>
      <c r="R532" s="106">
        <f>I532*0.14</f>
        <v>0</v>
      </c>
      <c r="S532" s="106">
        <f>I532*0.18</f>
        <v>0</v>
      </c>
      <c r="T532" s="106">
        <f>I532*0.14</f>
        <v>0</v>
      </c>
      <c r="U532" s="106">
        <f>I532*0.15</f>
        <v>0</v>
      </c>
      <c r="V532" s="106">
        <f>I532*0.08</f>
        <v>0</v>
      </c>
      <c r="W532" s="141"/>
      <c r="X532" s="106">
        <f>I532*0.16</f>
        <v>0</v>
      </c>
      <c r="Y532" s="106">
        <f>I532*0.1</f>
        <v>0</v>
      </c>
      <c r="Z532" s="106">
        <f>I532*0.08</f>
        <v>0</v>
      </c>
      <c r="AA532" s="106">
        <f>I532*0.11</f>
        <v>0</v>
      </c>
      <c r="AB532" s="141"/>
      <c r="AC532" s="7">
        <f>I532*0.22</f>
        <v>0</v>
      </c>
      <c r="AD532" s="7">
        <f>I532*0.3</f>
        <v>0</v>
      </c>
      <c r="AE532" s="148" t="s">
        <v>93</v>
      </c>
      <c r="AF532" s="7">
        <f>I532*0.245</f>
        <v>0</v>
      </c>
      <c r="AG532" s="7">
        <f>I532*0.2</f>
        <v>0</v>
      </c>
      <c r="AH532" s="7">
        <f>I532*0.23</f>
        <v>0</v>
      </c>
      <c r="AI532" s="141"/>
      <c r="AJ532" s="7">
        <f>I532*0.2</f>
        <v>0</v>
      </c>
      <c r="AK532" s="141"/>
      <c r="AL532" s="141"/>
      <c r="AM532" s="141"/>
      <c r="AN532" s="141">
        <f>I532*0.12</f>
        <v>0</v>
      </c>
      <c r="AO532" s="141">
        <f>I532*0.6</f>
        <v>0</v>
      </c>
      <c r="AP532" s="141">
        <f>I532*0.9</f>
        <v>0</v>
      </c>
      <c r="AQ532" s="141">
        <f>I532*0.93</f>
        <v>0</v>
      </c>
      <c r="AR532" s="141">
        <f>I532*0.7</f>
        <v>0</v>
      </c>
      <c r="AS532" s="141">
        <f>I532*0.35</f>
        <v>0</v>
      </c>
      <c r="AT532" s="141"/>
      <c r="AU532" s="141">
        <f>I532*0.9</f>
        <v>0</v>
      </c>
      <c r="AV532" s="141">
        <f>I532*0.18</f>
        <v>0</v>
      </c>
      <c r="AW532" s="141">
        <f>I532*0.34</f>
        <v>0</v>
      </c>
      <c r="AX532" s="141">
        <f>I532*0.31</f>
        <v>0</v>
      </c>
      <c r="AY532" s="141"/>
      <c r="AZ532" s="141"/>
      <c r="BB532" s="6">
        <v>0</v>
      </c>
      <c r="BC532" s="6">
        <v>0</v>
      </c>
    </row>
    <row r="533" spans="2:55" hidden="1" outlineLevel="1" x14ac:dyDescent="0.2">
      <c r="B533" s="52" t="s">
        <v>219</v>
      </c>
      <c r="C533" s="12"/>
      <c r="D533" s="122">
        <v>77065</v>
      </c>
      <c r="E533" s="160">
        <v>1</v>
      </c>
      <c r="F533" s="191"/>
      <c r="G533" s="191"/>
      <c r="H533" s="191"/>
      <c r="I533" s="80">
        <v>426</v>
      </c>
      <c r="J533" s="98">
        <f t="shared" si="8"/>
        <v>193.75399999999999</v>
      </c>
      <c r="K533" s="104">
        <v>176.14</v>
      </c>
      <c r="L533" s="106">
        <f>I533*0.1</f>
        <v>42.6</v>
      </c>
      <c r="M533" s="106">
        <f>I533*0.2</f>
        <v>85.2</v>
      </c>
      <c r="N533" s="106">
        <f>I533*0.21</f>
        <v>89.46</v>
      </c>
      <c r="O533" s="106">
        <v>89.46</v>
      </c>
      <c r="P533" s="106">
        <f>I533*0.12</f>
        <v>51.12</v>
      </c>
      <c r="Q533" s="106">
        <f>I533*0.17</f>
        <v>72.42</v>
      </c>
      <c r="R533" s="106">
        <f>I533*0.14</f>
        <v>59.640000000000008</v>
      </c>
      <c r="S533" s="106">
        <f>I533*0.18</f>
        <v>76.679999999999993</v>
      </c>
      <c r="T533" s="106">
        <f>I533*0.14</f>
        <v>59.640000000000008</v>
      </c>
      <c r="U533" s="106">
        <f>I533*0.15</f>
        <v>63.9</v>
      </c>
      <c r="V533" s="106">
        <f>I533*0.08</f>
        <v>34.08</v>
      </c>
      <c r="W533" s="142"/>
      <c r="X533" s="106">
        <f>I533*0.16</f>
        <v>68.16</v>
      </c>
      <c r="Y533" s="106">
        <f>I533*0.1</f>
        <v>42.6</v>
      </c>
      <c r="Z533" s="106">
        <f>I533*0.08</f>
        <v>34.08</v>
      </c>
      <c r="AA533" s="106">
        <f>I533*0.11</f>
        <v>46.86</v>
      </c>
      <c r="AB533" s="142"/>
      <c r="AC533" s="7">
        <f>I533*0.22</f>
        <v>93.72</v>
      </c>
      <c r="AD533" s="7">
        <f>I533*0.3</f>
        <v>127.8</v>
      </c>
      <c r="AE533" s="148" t="s">
        <v>93</v>
      </c>
      <c r="AF533" s="7">
        <f>I533*0.245</f>
        <v>104.37</v>
      </c>
      <c r="AG533" s="7">
        <f>I533*0.2</f>
        <v>85.2</v>
      </c>
      <c r="AH533" s="7">
        <f>I533*0.23</f>
        <v>97.98</v>
      </c>
      <c r="AI533" s="142"/>
      <c r="AJ533" s="7">
        <f>I533*0.2</f>
        <v>85.2</v>
      </c>
      <c r="AK533" s="142">
        <v>324.43262789067973</v>
      </c>
      <c r="AL533" s="142">
        <v>343.51365802382622</v>
      </c>
      <c r="AM533" s="142">
        <v>354.96668535388926</v>
      </c>
      <c r="AN533" s="142">
        <f>I533*0.12</f>
        <v>51.12</v>
      </c>
      <c r="AO533" s="142">
        <f>I533*0.6</f>
        <v>255.6</v>
      </c>
      <c r="AP533" s="142">
        <f>I533*0.9</f>
        <v>383.40000000000003</v>
      </c>
      <c r="AQ533" s="142">
        <f>I533*0.93</f>
        <v>396.18</v>
      </c>
      <c r="AR533" s="142">
        <f>I533*0.7</f>
        <v>298.2</v>
      </c>
      <c r="AS533" s="142">
        <f>I533*0.35</f>
        <v>149.1</v>
      </c>
      <c r="AT533" s="142">
        <v>0</v>
      </c>
      <c r="AU533" s="142">
        <f>I533*0.9</f>
        <v>383.40000000000003</v>
      </c>
      <c r="AV533" s="142">
        <f>I533*0.18</f>
        <v>76.679999999999993</v>
      </c>
      <c r="AW533" s="142">
        <f>I533*0.34</f>
        <v>144.84</v>
      </c>
      <c r="AX533" s="142">
        <f>I533*0.31</f>
        <v>132.06</v>
      </c>
      <c r="AY533" s="142">
        <v>343.51365802382622</v>
      </c>
      <c r="AZ533" s="142">
        <v>343.51365802382622</v>
      </c>
      <c r="BB533" s="6">
        <v>34.08</v>
      </c>
      <c r="BC533" s="6">
        <v>396.18</v>
      </c>
    </row>
    <row r="534" spans="2:55" hidden="1" outlineLevel="1" x14ac:dyDescent="0.2">
      <c r="B534" s="52" t="s">
        <v>220</v>
      </c>
      <c r="C534" s="12"/>
      <c r="D534" s="122" t="s">
        <v>46</v>
      </c>
      <c r="E534" s="160">
        <v>1</v>
      </c>
      <c r="F534" s="191"/>
      <c r="G534" s="191"/>
      <c r="H534" s="191"/>
      <c r="I534" s="80">
        <v>90</v>
      </c>
      <c r="J534" s="98">
        <f t="shared" si="8"/>
        <v>80.388000000000005</v>
      </c>
      <c r="K534" s="104">
        <v>73.08</v>
      </c>
      <c r="L534" s="106">
        <f>I534*0.1</f>
        <v>9</v>
      </c>
      <c r="M534" s="106">
        <f>I534*0.2</f>
        <v>18</v>
      </c>
      <c r="N534" s="106">
        <f>I534*0.21</f>
        <v>18.899999999999999</v>
      </c>
      <c r="O534" s="106">
        <v>18.899999999999999</v>
      </c>
      <c r="P534" s="106">
        <f>I534*0.12</f>
        <v>10.799999999999999</v>
      </c>
      <c r="Q534" s="106">
        <f>I534*0.17</f>
        <v>15.3</v>
      </c>
      <c r="R534" s="106">
        <f>I534*0.14</f>
        <v>12.600000000000001</v>
      </c>
      <c r="S534" s="106">
        <f>I534*0.18</f>
        <v>16.2</v>
      </c>
      <c r="T534" s="106">
        <f>I534*0.14</f>
        <v>12.600000000000001</v>
      </c>
      <c r="U534" s="106">
        <f>I534*0.15</f>
        <v>13.5</v>
      </c>
      <c r="V534" s="106">
        <f>I534*0.08</f>
        <v>7.2</v>
      </c>
      <c r="W534" s="142"/>
      <c r="X534" s="106">
        <f>I534*0.16</f>
        <v>14.4</v>
      </c>
      <c r="Y534" s="106">
        <f>I534*0.1</f>
        <v>9</v>
      </c>
      <c r="Z534" s="106">
        <f>I534*0.08</f>
        <v>7.2</v>
      </c>
      <c r="AA534" s="106">
        <f>I534*0.11</f>
        <v>9.9</v>
      </c>
      <c r="AB534" s="142"/>
      <c r="AC534" s="7">
        <f>I534*0.22</f>
        <v>19.8</v>
      </c>
      <c r="AD534" s="7">
        <f>I534*0.3</f>
        <v>27</v>
      </c>
      <c r="AE534" s="148" t="s">
        <v>93</v>
      </c>
      <c r="AF534" s="7">
        <f>I534*0.245</f>
        <v>22.05</v>
      </c>
      <c r="AG534" s="7">
        <f>I534*0.2</f>
        <v>18</v>
      </c>
      <c r="AH534" s="7">
        <f>I534*0.23</f>
        <v>20.7</v>
      </c>
      <c r="AI534" s="142"/>
      <c r="AJ534" s="7">
        <f>I534*0.2</f>
        <v>18</v>
      </c>
      <c r="AK534" s="142">
        <v>68.019732441471575</v>
      </c>
      <c r="AL534" s="142">
        <v>72.015050167224075</v>
      </c>
      <c r="AM534" s="142">
        <v>74.421070234113714</v>
      </c>
      <c r="AN534" s="142">
        <f>I534*0.12</f>
        <v>10.799999999999999</v>
      </c>
      <c r="AO534" s="142">
        <f>I534*0.6</f>
        <v>54</v>
      </c>
      <c r="AP534" s="142">
        <f>I534*0.9</f>
        <v>81</v>
      </c>
      <c r="AQ534" s="142">
        <f>I534*0.93</f>
        <v>83.7</v>
      </c>
      <c r="AR534" s="142">
        <f>I534*0.7</f>
        <v>62.999999999999993</v>
      </c>
      <c r="AS534" s="142">
        <f>I534*0.35</f>
        <v>31.499999999999996</v>
      </c>
      <c r="AT534" s="142">
        <v>0</v>
      </c>
      <c r="AU534" s="142">
        <f>I534*0.9</f>
        <v>81</v>
      </c>
      <c r="AV534" s="142">
        <f>I534*0.18</f>
        <v>16.2</v>
      </c>
      <c r="AW534" s="142">
        <f>I534*0.34</f>
        <v>30.6</v>
      </c>
      <c r="AX534" s="142">
        <f>I534*0.31</f>
        <v>27.9</v>
      </c>
      <c r="AY534" s="142">
        <v>72.015050167224075</v>
      </c>
      <c r="AZ534" s="142">
        <v>72.015050167224075</v>
      </c>
      <c r="BB534" s="6">
        <v>7.2</v>
      </c>
      <c r="BC534" s="6">
        <v>83.7</v>
      </c>
    </row>
    <row r="535" spans="2:55" ht="13.5" collapsed="1" thickBot="1" x14ac:dyDescent="0.25">
      <c r="B535" s="45" t="s">
        <v>15</v>
      </c>
      <c r="C535" s="35">
        <v>401</v>
      </c>
      <c r="D535" s="120">
        <v>77065</v>
      </c>
      <c r="E535" s="161" t="s">
        <v>5630</v>
      </c>
      <c r="F535" s="180"/>
      <c r="G535" s="180"/>
      <c r="H535" s="180"/>
      <c r="I535" s="82">
        <v>516</v>
      </c>
      <c r="J535" s="98">
        <f t="shared" si="8"/>
        <v>193.75399999999999</v>
      </c>
      <c r="K535" s="100">
        <v>176.14</v>
      </c>
      <c r="L535" s="106">
        <f>I535*0.1</f>
        <v>51.6</v>
      </c>
      <c r="M535" s="106">
        <f>I535*0.2</f>
        <v>103.2</v>
      </c>
      <c r="N535" s="106">
        <f>I535*0.21</f>
        <v>108.36</v>
      </c>
      <c r="O535" s="106">
        <v>108.36</v>
      </c>
      <c r="P535" s="106">
        <f>I535*0.12</f>
        <v>61.919999999999995</v>
      </c>
      <c r="Q535" s="106">
        <f>I535*0.17</f>
        <v>87.720000000000013</v>
      </c>
      <c r="R535" s="106">
        <f>I535*0.14</f>
        <v>72.240000000000009</v>
      </c>
      <c r="S535" s="106">
        <f>I535*0.18</f>
        <v>92.88</v>
      </c>
      <c r="T535" s="106">
        <f>I535*0.14</f>
        <v>72.240000000000009</v>
      </c>
      <c r="U535" s="106">
        <f>I535*0.15</f>
        <v>77.399999999999991</v>
      </c>
      <c r="V535" s="106">
        <f>I535*0.08</f>
        <v>41.28</v>
      </c>
      <c r="W535" s="139"/>
      <c r="X535" s="106">
        <f>I535*0.16</f>
        <v>82.56</v>
      </c>
      <c r="Y535" s="106">
        <f>I535*0.1</f>
        <v>51.6</v>
      </c>
      <c r="Z535" s="106">
        <f>I535*0.08</f>
        <v>41.28</v>
      </c>
      <c r="AA535" s="106">
        <f>I535*0.11</f>
        <v>56.76</v>
      </c>
      <c r="AB535" s="139"/>
      <c r="AC535" s="7">
        <f>I535*0.22</f>
        <v>113.52</v>
      </c>
      <c r="AD535" s="7">
        <f>I535*0.3</f>
        <v>154.79999999999998</v>
      </c>
      <c r="AE535" s="148" t="s">
        <v>93</v>
      </c>
      <c r="AF535" s="7">
        <f>I535*0.245</f>
        <v>126.42</v>
      </c>
      <c r="AG535" s="7">
        <f>I535*0.2</f>
        <v>103.2</v>
      </c>
      <c r="AH535" s="7">
        <f>I535*0.23</f>
        <v>118.68</v>
      </c>
      <c r="AI535" s="139"/>
      <c r="AJ535" s="7">
        <f>I535*0.2</f>
        <v>103.2</v>
      </c>
      <c r="AK535" s="139">
        <v>392.45240440324449</v>
      </c>
      <c r="AL535" s="139">
        <v>415.52876013904984</v>
      </c>
      <c r="AM535" s="139">
        <v>429.38780417149479</v>
      </c>
      <c r="AN535" s="139">
        <f>I535*0.12</f>
        <v>61.919999999999995</v>
      </c>
      <c r="AO535" s="139">
        <f>I535*0.6</f>
        <v>309.59999999999997</v>
      </c>
      <c r="AP535" s="139">
        <f>I535*0.9</f>
        <v>464.40000000000003</v>
      </c>
      <c r="AQ535" s="139">
        <f>I535*0.93</f>
        <v>479.88000000000005</v>
      </c>
      <c r="AR535" s="139">
        <f>I535*0.7</f>
        <v>361.2</v>
      </c>
      <c r="AS535" s="139">
        <f>I535*0.35</f>
        <v>180.6</v>
      </c>
      <c r="AT535" s="139">
        <v>0</v>
      </c>
      <c r="AU535" s="139">
        <f>I535*0.9</f>
        <v>464.40000000000003</v>
      </c>
      <c r="AV535" s="139">
        <f>I535*0.18</f>
        <v>92.88</v>
      </c>
      <c r="AW535" s="139">
        <f>I535*0.34</f>
        <v>175.44000000000003</v>
      </c>
      <c r="AX535" s="139">
        <f>I535*0.31</f>
        <v>159.96</v>
      </c>
      <c r="AY535" s="139">
        <v>415.52876013904984</v>
      </c>
      <c r="AZ535" s="139">
        <v>415.52876013904984</v>
      </c>
      <c r="BB535" s="6">
        <v>41.28</v>
      </c>
      <c r="BC535" s="6">
        <v>479.88000000000005</v>
      </c>
    </row>
    <row r="536" spans="2:55" hidden="1" outlineLevel="1" x14ac:dyDescent="0.2">
      <c r="B536" s="36"/>
      <c r="C536" s="50"/>
      <c r="D536" s="111" t="s">
        <v>109</v>
      </c>
      <c r="E536" s="159" t="s">
        <v>5629</v>
      </c>
      <c r="F536" s="188"/>
      <c r="G536" s="188"/>
      <c r="H536" s="188"/>
      <c r="I536" s="87"/>
      <c r="J536" s="98">
        <f t="shared" si="8"/>
        <v>0</v>
      </c>
      <c r="K536" s="7"/>
      <c r="L536" s="106">
        <f>I536*0.1</f>
        <v>0</v>
      </c>
      <c r="M536" s="106">
        <f>I536*0.2</f>
        <v>0</v>
      </c>
      <c r="N536" s="106">
        <f>I536*0.21</f>
        <v>0</v>
      </c>
      <c r="O536" s="106">
        <v>0</v>
      </c>
      <c r="P536" s="106">
        <f>I536*0.12</f>
        <v>0</v>
      </c>
      <c r="Q536" s="106">
        <f>I536*0.17</f>
        <v>0</v>
      </c>
      <c r="R536" s="106">
        <f>I536*0.14</f>
        <v>0</v>
      </c>
      <c r="S536" s="106">
        <f>I536*0.18</f>
        <v>0</v>
      </c>
      <c r="T536" s="106">
        <f>I536*0.14</f>
        <v>0</v>
      </c>
      <c r="U536" s="106">
        <f>I536*0.15</f>
        <v>0</v>
      </c>
      <c r="V536" s="106">
        <f>I536*0.08</f>
        <v>0</v>
      </c>
      <c r="W536" s="141"/>
      <c r="X536" s="106">
        <f>I536*0.16</f>
        <v>0</v>
      </c>
      <c r="Y536" s="106">
        <f>I536*0.1</f>
        <v>0</v>
      </c>
      <c r="Z536" s="106">
        <f>I536*0.08</f>
        <v>0</v>
      </c>
      <c r="AA536" s="106">
        <f>I536*0.11</f>
        <v>0</v>
      </c>
      <c r="AB536" s="141"/>
      <c r="AC536" s="7">
        <f>I536*0.22</f>
        <v>0</v>
      </c>
      <c r="AD536" s="7">
        <f>I536*0.3</f>
        <v>0</v>
      </c>
      <c r="AE536" s="148" t="s">
        <v>93</v>
      </c>
      <c r="AF536" s="7">
        <f>I536*0.245</f>
        <v>0</v>
      </c>
      <c r="AG536" s="7">
        <f>I536*0.2</f>
        <v>0</v>
      </c>
      <c r="AH536" s="7">
        <f>I536*0.23</f>
        <v>0</v>
      </c>
      <c r="AI536" s="141"/>
      <c r="AJ536" s="7">
        <f>I536*0.2</f>
        <v>0</v>
      </c>
      <c r="AK536" s="141"/>
      <c r="AL536" s="141"/>
      <c r="AM536" s="141"/>
      <c r="AN536" s="141">
        <f>I536*0.12</f>
        <v>0</v>
      </c>
      <c r="AO536" s="141">
        <f>I536*0.6</f>
        <v>0</v>
      </c>
      <c r="AP536" s="141">
        <f>I536*0.9</f>
        <v>0</v>
      </c>
      <c r="AQ536" s="141">
        <f>I536*0.93</f>
        <v>0</v>
      </c>
      <c r="AR536" s="141">
        <f>I536*0.7</f>
        <v>0</v>
      </c>
      <c r="AS536" s="141">
        <f>I536*0.35</f>
        <v>0</v>
      </c>
      <c r="AT536" s="141"/>
      <c r="AU536" s="141">
        <f>I536*0.9</f>
        <v>0</v>
      </c>
      <c r="AV536" s="141">
        <f>I536*0.18</f>
        <v>0</v>
      </c>
      <c r="AW536" s="141">
        <f>I536*0.34</f>
        <v>0</v>
      </c>
      <c r="AX536" s="141">
        <f>I536*0.31</f>
        <v>0</v>
      </c>
      <c r="AY536" s="141"/>
      <c r="AZ536" s="141"/>
      <c r="BB536" s="6">
        <v>0</v>
      </c>
      <c r="BC536" s="6">
        <v>0</v>
      </c>
    </row>
    <row r="537" spans="2:55" hidden="1" outlineLevel="1" x14ac:dyDescent="0.2">
      <c r="B537" s="52" t="s">
        <v>221</v>
      </c>
      <c r="C537" s="12"/>
      <c r="D537" s="122">
        <v>77066</v>
      </c>
      <c r="E537" s="160">
        <v>1</v>
      </c>
      <c r="F537" s="191"/>
      <c r="G537" s="191"/>
      <c r="H537" s="191"/>
      <c r="I537" s="80">
        <v>512</v>
      </c>
      <c r="J537" s="98">
        <f t="shared" si="8"/>
        <v>244.77200000000002</v>
      </c>
      <c r="K537" s="104">
        <v>222.52</v>
      </c>
      <c r="L537" s="106">
        <f>I537*0.1</f>
        <v>51.2</v>
      </c>
      <c r="M537" s="106">
        <f>I537*0.2</f>
        <v>102.4</v>
      </c>
      <c r="N537" s="106">
        <f>I537*0.21</f>
        <v>107.52</v>
      </c>
      <c r="O537" s="106">
        <v>107.52</v>
      </c>
      <c r="P537" s="106">
        <f>I537*0.12</f>
        <v>61.44</v>
      </c>
      <c r="Q537" s="106">
        <f>I537*0.17</f>
        <v>87.04</v>
      </c>
      <c r="R537" s="106">
        <f>I537*0.14</f>
        <v>71.680000000000007</v>
      </c>
      <c r="S537" s="106">
        <f>I537*0.18</f>
        <v>92.16</v>
      </c>
      <c r="T537" s="106">
        <f>I537*0.14</f>
        <v>71.680000000000007</v>
      </c>
      <c r="U537" s="106">
        <f>I537*0.15</f>
        <v>76.8</v>
      </c>
      <c r="V537" s="106">
        <f>I537*0.08</f>
        <v>40.96</v>
      </c>
      <c r="W537" s="142"/>
      <c r="X537" s="106">
        <f>I537*0.16</f>
        <v>81.92</v>
      </c>
      <c r="Y537" s="106">
        <f>I537*0.1</f>
        <v>51.2</v>
      </c>
      <c r="Z537" s="106">
        <f>I537*0.08</f>
        <v>40.96</v>
      </c>
      <c r="AA537" s="106">
        <f>I537*0.11</f>
        <v>56.32</v>
      </c>
      <c r="AB537" s="142"/>
      <c r="AC537" s="7">
        <f>I537*0.22</f>
        <v>112.64</v>
      </c>
      <c r="AD537" s="7">
        <f>I537*0.3</f>
        <v>153.6</v>
      </c>
      <c r="AE537" s="148" t="s">
        <v>93</v>
      </c>
      <c r="AF537" s="7">
        <f>I537*0.245</f>
        <v>125.44</v>
      </c>
      <c r="AG537" s="7">
        <f>I537*0.2</f>
        <v>102.4</v>
      </c>
      <c r="AH537" s="7">
        <f>I537*0.23</f>
        <v>117.76</v>
      </c>
      <c r="AI537" s="142"/>
      <c r="AJ537" s="7">
        <f>I537*0.2</f>
        <v>102.4</v>
      </c>
      <c r="AK537" s="142">
        <v>406.25875769445997</v>
      </c>
      <c r="AL537" s="142">
        <v>430.158925573587</v>
      </c>
      <c r="AM537" s="142">
        <v>444.49020705092335</v>
      </c>
      <c r="AN537" s="142">
        <f>I537*0.12</f>
        <v>61.44</v>
      </c>
      <c r="AO537" s="142">
        <f>I537*0.6</f>
        <v>307.2</v>
      </c>
      <c r="AP537" s="142">
        <f>I537*0.9</f>
        <v>460.8</v>
      </c>
      <c r="AQ537" s="142">
        <f>I537*0.93</f>
        <v>476.16</v>
      </c>
      <c r="AR537" s="142">
        <f>I537*0.7</f>
        <v>358.4</v>
      </c>
      <c r="AS537" s="142">
        <f>I537*0.35</f>
        <v>179.2</v>
      </c>
      <c r="AT537" s="142">
        <v>0</v>
      </c>
      <c r="AU537" s="142">
        <f>I537*0.9</f>
        <v>460.8</v>
      </c>
      <c r="AV537" s="142">
        <f>I537*0.18</f>
        <v>92.16</v>
      </c>
      <c r="AW537" s="142">
        <f>I537*0.34</f>
        <v>174.08</v>
      </c>
      <c r="AX537" s="142">
        <f>I537*0.31</f>
        <v>158.72</v>
      </c>
      <c r="AY537" s="142">
        <v>430.158925573587</v>
      </c>
      <c r="AZ537" s="142">
        <v>430.158925573587</v>
      </c>
      <c r="BB537" s="6">
        <v>40.96</v>
      </c>
      <c r="BC537" s="6">
        <v>476.16</v>
      </c>
    </row>
    <row r="538" spans="2:55" hidden="1" outlineLevel="1" x14ac:dyDescent="0.2">
      <c r="B538" s="52" t="s">
        <v>220</v>
      </c>
      <c r="C538" s="12"/>
      <c r="D538" s="122" t="s">
        <v>46</v>
      </c>
      <c r="E538" s="160">
        <v>1</v>
      </c>
      <c r="F538" s="191"/>
      <c r="G538" s="191"/>
      <c r="H538" s="191"/>
      <c r="I538" s="80">
        <v>90</v>
      </c>
      <c r="J538" s="98">
        <f t="shared" si="8"/>
        <v>80.388000000000005</v>
      </c>
      <c r="K538" s="104">
        <v>73.08</v>
      </c>
      <c r="L538" s="106">
        <f>I538*0.1</f>
        <v>9</v>
      </c>
      <c r="M538" s="106">
        <f>I538*0.2</f>
        <v>18</v>
      </c>
      <c r="N538" s="106">
        <f>I538*0.21</f>
        <v>18.899999999999999</v>
      </c>
      <c r="O538" s="106">
        <v>18.899999999999999</v>
      </c>
      <c r="P538" s="106">
        <f>I538*0.12</f>
        <v>10.799999999999999</v>
      </c>
      <c r="Q538" s="106">
        <f>I538*0.17</f>
        <v>15.3</v>
      </c>
      <c r="R538" s="106">
        <f>I538*0.14</f>
        <v>12.600000000000001</v>
      </c>
      <c r="S538" s="106">
        <f>I538*0.18</f>
        <v>16.2</v>
      </c>
      <c r="T538" s="106">
        <f>I538*0.14</f>
        <v>12.600000000000001</v>
      </c>
      <c r="U538" s="106">
        <f>I538*0.15</f>
        <v>13.5</v>
      </c>
      <c r="V538" s="106">
        <f>I538*0.08</f>
        <v>7.2</v>
      </c>
      <c r="W538" s="142"/>
      <c r="X538" s="106">
        <f>I538*0.16</f>
        <v>14.4</v>
      </c>
      <c r="Y538" s="106">
        <f>I538*0.1</f>
        <v>9</v>
      </c>
      <c r="Z538" s="106">
        <f>I538*0.08</f>
        <v>7.2</v>
      </c>
      <c r="AA538" s="106">
        <f>I538*0.11</f>
        <v>9.9</v>
      </c>
      <c r="AB538" s="142"/>
      <c r="AC538" s="7">
        <f>I538*0.22</f>
        <v>19.8</v>
      </c>
      <c r="AD538" s="7">
        <f>I538*0.3</f>
        <v>27</v>
      </c>
      <c r="AE538" s="148" t="s">
        <v>93</v>
      </c>
      <c r="AF538" s="7">
        <f>I538*0.245</f>
        <v>22.05</v>
      </c>
      <c r="AG538" s="7">
        <f>I538*0.2</f>
        <v>18</v>
      </c>
      <c r="AH538" s="7">
        <f>I538*0.23</f>
        <v>20.7</v>
      </c>
      <c r="AI538" s="142"/>
      <c r="AJ538" s="7">
        <f>I538*0.2</f>
        <v>18</v>
      </c>
      <c r="AK538" s="142">
        <v>68.019732441471575</v>
      </c>
      <c r="AL538" s="142">
        <v>72.015050167224075</v>
      </c>
      <c r="AM538" s="142">
        <v>74.421070234113714</v>
      </c>
      <c r="AN538" s="142">
        <f>I538*0.12</f>
        <v>10.799999999999999</v>
      </c>
      <c r="AO538" s="142">
        <f>I538*0.6</f>
        <v>54</v>
      </c>
      <c r="AP538" s="142">
        <f>I538*0.9</f>
        <v>81</v>
      </c>
      <c r="AQ538" s="142">
        <f>I538*0.93</f>
        <v>83.7</v>
      </c>
      <c r="AR538" s="142">
        <f>I538*0.7</f>
        <v>62.999999999999993</v>
      </c>
      <c r="AS538" s="142">
        <f>I538*0.35</f>
        <v>31.499999999999996</v>
      </c>
      <c r="AT538" s="142">
        <v>0</v>
      </c>
      <c r="AU538" s="142">
        <f>I538*0.9</f>
        <v>81</v>
      </c>
      <c r="AV538" s="142">
        <f>I538*0.18</f>
        <v>16.2</v>
      </c>
      <c r="AW538" s="142">
        <f>I538*0.34</f>
        <v>30.6</v>
      </c>
      <c r="AX538" s="142">
        <f>I538*0.31</f>
        <v>27.9</v>
      </c>
      <c r="AY538" s="142">
        <v>72.015050167224075</v>
      </c>
      <c r="AZ538" s="142">
        <v>72.015050167224075</v>
      </c>
      <c r="BB538" s="6">
        <v>7.2</v>
      </c>
      <c r="BC538" s="6">
        <v>83.7</v>
      </c>
    </row>
    <row r="539" spans="2:55" ht="13.5" collapsed="1" thickBot="1" x14ac:dyDescent="0.25">
      <c r="B539" s="38" t="s">
        <v>91</v>
      </c>
      <c r="C539" s="39">
        <v>401</v>
      </c>
      <c r="D539" s="120">
        <v>77066</v>
      </c>
      <c r="E539" s="161" t="s">
        <v>5630</v>
      </c>
      <c r="F539" s="180"/>
      <c r="G539" s="180"/>
      <c r="H539" s="180"/>
      <c r="I539" s="82">
        <v>602</v>
      </c>
      <c r="J539" s="98">
        <f t="shared" si="8"/>
        <v>244.77200000000002</v>
      </c>
      <c r="K539" s="100">
        <v>222.52</v>
      </c>
      <c r="L539" s="106">
        <f>I539*0.1</f>
        <v>60.2</v>
      </c>
      <c r="M539" s="106">
        <f>I539*0.2</f>
        <v>120.4</v>
      </c>
      <c r="N539" s="106">
        <f>I539*0.21</f>
        <v>126.42</v>
      </c>
      <c r="O539" s="106">
        <v>126.42</v>
      </c>
      <c r="P539" s="106">
        <f>I539*0.12</f>
        <v>72.239999999999995</v>
      </c>
      <c r="Q539" s="106">
        <f>I539*0.17</f>
        <v>102.34</v>
      </c>
      <c r="R539" s="106">
        <f>I539*0.14</f>
        <v>84.28</v>
      </c>
      <c r="S539" s="106">
        <f>I539*0.18</f>
        <v>108.36</v>
      </c>
      <c r="T539" s="106">
        <f>I539*0.14</f>
        <v>84.28</v>
      </c>
      <c r="U539" s="106">
        <f>I539*0.15</f>
        <v>90.3</v>
      </c>
      <c r="V539" s="106">
        <f>I539*0.08</f>
        <v>48.160000000000004</v>
      </c>
      <c r="W539" s="139"/>
      <c r="X539" s="106">
        <f>I539*0.16</f>
        <v>96.320000000000007</v>
      </c>
      <c r="Y539" s="106">
        <f>I539*0.1</f>
        <v>60.2</v>
      </c>
      <c r="Z539" s="106">
        <f>I539*0.08</f>
        <v>48.160000000000004</v>
      </c>
      <c r="AA539" s="106">
        <f>I539*0.11</f>
        <v>66.22</v>
      </c>
      <c r="AB539" s="139"/>
      <c r="AC539" s="7">
        <f>I539*0.22</f>
        <v>132.44</v>
      </c>
      <c r="AD539" s="7">
        <f>I539*0.3</f>
        <v>180.6</v>
      </c>
      <c r="AE539" s="148" t="s">
        <v>93</v>
      </c>
      <c r="AF539" s="7">
        <f>I539*0.245</f>
        <v>147.49</v>
      </c>
      <c r="AG539" s="7">
        <f>I539*0.2</f>
        <v>120.4</v>
      </c>
      <c r="AH539" s="7">
        <f>I539*0.23</f>
        <v>138.46</v>
      </c>
      <c r="AI539" s="139"/>
      <c r="AJ539" s="7">
        <f>I539*0.2</f>
        <v>120.4</v>
      </c>
      <c r="AK539" s="139">
        <v>474.26749760306802</v>
      </c>
      <c r="AL539" s="139">
        <v>502.17401725790984</v>
      </c>
      <c r="AM539" s="139">
        <v>518.91131351869603</v>
      </c>
      <c r="AN539" s="139">
        <f>I539*0.12</f>
        <v>72.239999999999995</v>
      </c>
      <c r="AO539" s="139">
        <f>I539*0.6</f>
        <v>361.2</v>
      </c>
      <c r="AP539" s="139">
        <f>I539*0.9</f>
        <v>541.80000000000007</v>
      </c>
      <c r="AQ539" s="139">
        <f>I539*0.93</f>
        <v>559.86</v>
      </c>
      <c r="AR539" s="139">
        <f>I539*0.7</f>
        <v>421.4</v>
      </c>
      <c r="AS539" s="139">
        <f>I539*0.35</f>
        <v>210.7</v>
      </c>
      <c r="AT539" s="139">
        <v>0</v>
      </c>
      <c r="AU539" s="139">
        <f>I539*0.9</f>
        <v>541.80000000000007</v>
      </c>
      <c r="AV539" s="139">
        <f>I539*0.18</f>
        <v>108.36</v>
      </c>
      <c r="AW539" s="139">
        <f>I539*0.34</f>
        <v>204.68</v>
      </c>
      <c r="AX539" s="139">
        <f>I539*0.31</f>
        <v>186.62</v>
      </c>
      <c r="AY539" s="139">
        <v>502.17401725790984</v>
      </c>
      <c r="AZ539" s="139">
        <v>502.17401725790984</v>
      </c>
      <c r="BB539" s="6">
        <v>48.160000000000004</v>
      </c>
      <c r="BC539" s="6">
        <v>559.86</v>
      </c>
    </row>
    <row r="540" spans="2:55" x14ac:dyDescent="0.2">
      <c r="B540" t="s">
        <v>14</v>
      </c>
      <c r="C540">
        <v>402</v>
      </c>
      <c r="D540" s="27">
        <v>76700</v>
      </c>
      <c r="E540" s="138"/>
      <c r="F540" s="197"/>
      <c r="G540" s="197"/>
      <c r="H540" s="197"/>
      <c r="I540" s="94">
        <v>1482</v>
      </c>
      <c r="J540" s="98">
        <f t="shared" si="8"/>
        <v>181.90700000000001</v>
      </c>
      <c r="K540" s="98">
        <v>165.37</v>
      </c>
      <c r="L540" s="106">
        <f>I540*0.1</f>
        <v>148.20000000000002</v>
      </c>
      <c r="M540" s="106">
        <f>I540*0.2</f>
        <v>296.40000000000003</v>
      </c>
      <c r="N540" s="106">
        <f>I540*0.21</f>
        <v>311.21999999999997</v>
      </c>
      <c r="O540" s="106">
        <v>0</v>
      </c>
      <c r="P540" s="106">
        <f>I540*0.12</f>
        <v>177.84</v>
      </c>
      <c r="Q540" s="106">
        <f>I540*0.17</f>
        <v>251.94000000000003</v>
      </c>
      <c r="R540" s="106">
        <f>I540*0.14</f>
        <v>207.48000000000002</v>
      </c>
      <c r="S540" s="106">
        <f>I540*0.18</f>
        <v>266.76</v>
      </c>
      <c r="T540" s="106">
        <f>I540*0.14</f>
        <v>207.48000000000002</v>
      </c>
      <c r="U540" s="106">
        <f>I540*0.15</f>
        <v>222.29999999999998</v>
      </c>
      <c r="V540" s="106">
        <f>I540*0.08</f>
        <v>118.56</v>
      </c>
      <c r="X540" s="106">
        <f>I540*0.16</f>
        <v>237.12</v>
      </c>
      <c r="Y540" s="106">
        <f>I540*0.1</f>
        <v>148.20000000000002</v>
      </c>
      <c r="Z540" s="106">
        <f>I540*0.08</f>
        <v>118.56</v>
      </c>
      <c r="AA540" s="106">
        <f>I540*0.11</f>
        <v>163.02000000000001</v>
      </c>
      <c r="AC540" s="7">
        <f>I540*0.22</f>
        <v>326.04000000000002</v>
      </c>
      <c r="AD540" s="7">
        <f>I540*0.3</f>
        <v>444.59999999999997</v>
      </c>
      <c r="AE540" s="148" t="s">
        <v>93</v>
      </c>
      <c r="AF540" s="7">
        <f>I540*0.245</f>
        <v>363.09</v>
      </c>
      <c r="AG540" s="7">
        <f>I540*0.2</f>
        <v>296.40000000000003</v>
      </c>
      <c r="AH540" s="7">
        <f>I540*0.23</f>
        <v>340.86</v>
      </c>
      <c r="AJ540" s="7">
        <f>I540*0.2</f>
        <v>296.40000000000003</v>
      </c>
      <c r="AK540" s="138">
        <v>0</v>
      </c>
      <c r="AL540" s="138">
        <v>0</v>
      </c>
      <c r="AM540" s="138">
        <v>0</v>
      </c>
      <c r="AN540" s="138">
        <f>I540*0.12</f>
        <v>177.84</v>
      </c>
      <c r="AO540" s="138">
        <f>I540*0.6</f>
        <v>889.19999999999993</v>
      </c>
      <c r="AP540" s="138">
        <f>I540*0.9</f>
        <v>1333.8</v>
      </c>
      <c r="AQ540" s="138">
        <f>I540*0.93</f>
        <v>1378.26</v>
      </c>
      <c r="AR540" s="138">
        <f>I540*0.7</f>
        <v>1037.3999999999999</v>
      </c>
      <c r="AS540" s="138">
        <f>I540*0.35</f>
        <v>518.69999999999993</v>
      </c>
      <c r="AT540" s="138">
        <v>0</v>
      </c>
      <c r="AU540" s="138">
        <f>I540*0.9</f>
        <v>1333.8</v>
      </c>
      <c r="AV540" s="138">
        <f>I540*0.18</f>
        <v>266.76</v>
      </c>
      <c r="AW540" s="138">
        <f>I540*0.34</f>
        <v>503.88000000000005</v>
      </c>
      <c r="AX540" s="138">
        <f>I540*0.31</f>
        <v>459.42</v>
      </c>
      <c r="AY540" s="138">
        <v>0</v>
      </c>
      <c r="AZ540" s="138">
        <v>0</v>
      </c>
      <c r="BB540" s="6">
        <v>0</v>
      </c>
      <c r="BC540" s="6">
        <v>1378.26</v>
      </c>
    </row>
    <row r="541" spans="2:55" x14ac:dyDescent="0.2">
      <c r="B541" t="s">
        <v>13</v>
      </c>
      <c r="C541">
        <v>402</v>
      </c>
      <c r="D541" s="27">
        <v>76805</v>
      </c>
      <c r="E541" s="138"/>
      <c r="F541" s="197"/>
      <c r="G541" s="197"/>
      <c r="H541" s="197"/>
      <c r="I541" s="94">
        <v>1272</v>
      </c>
      <c r="J541" s="98">
        <f t="shared" si="8"/>
        <v>208.69200000000001</v>
      </c>
      <c r="K541" s="98">
        <v>189.72</v>
      </c>
      <c r="L541" s="106">
        <f>I541*0.1</f>
        <v>127.2</v>
      </c>
      <c r="M541" s="106">
        <f>I541*0.2</f>
        <v>254.4</v>
      </c>
      <c r="N541" s="106">
        <f>I541*0.21</f>
        <v>267.12</v>
      </c>
      <c r="O541" s="106">
        <v>0</v>
      </c>
      <c r="P541" s="106">
        <f>I541*0.12</f>
        <v>152.63999999999999</v>
      </c>
      <c r="Q541" s="106">
        <f>I541*0.17</f>
        <v>216.24</v>
      </c>
      <c r="R541" s="106">
        <f>I541*0.14</f>
        <v>178.08</v>
      </c>
      <c r="S541" s="106">
        <f>I541*0.18</f>
        <v>228.95999999999998</v>
      </c>
      <c r="T541" s="106">
        <f>I541*0.14</f>
        <v>178.08</v>
      </c>
      <c r="U541" s="106">
        <f>I541*0.15</f>
        <v>190.79999999999998</v>
      </c>
      <c r="V541" s="106">
        <f>I541*0.08</f>
        <v>101.76</v>
      </c>
      <c r="X541" s="106">
        <f>I541*0.16</f>
        <v>203.52</v>
      </c>
      <c r="Y541" s="106">
        <f>I541*0.1</f>
        <v>127.2</v>
      </c>
      <c r="Z541" s="106">
        <f>I541*0.08</f>
        <v>101.76</v>
      </c>
      <c r="AA541" s="106">
        <f>I541*0.11</f>
        <v>139.91999999999999</v>
      </c>
      <c r="AC541" s="7">
        <f>I541*0.22</f>
        <v>279.83999999999997</v>
      </c>
      <c r="AD541" s="7">
        <f>I541*0.3</f>
        <v>381.59999999999997</v>
      </c>
      <c r="AE541" s="148" t="s">
        <v>93</v>
      </c>
      <c r="AF541" s="7">
        <f>I541*0.245</f>
        <v>311.64</v>
      </c>
      <c r="AG541" s="7">
        <f>I541*0.2</f>
        <v>254.4</v>
      </c>
      <c r="AH541" s="7">
        <f>I541*0.23</f>
        <v>292.56</v>
      </c>
      <c r="AJ541" s="7">
        <f>I541*0.2</f>
        <v>254.4</v>
      </c>
      <c r="AK541" s="138">
        <v>0</v>
      </c>
      <c r="AL541" s="138">
        <v>0</v>
      </c>
      <c r="AM541" s="138">
        <v>0</v>
      </c>
      <c r="AN541" s="138">
        <f>I541*0.12</f>
        <v>152.63999999999999</v>
      </c>
      <c r="AO541" s="138">
        <f>I541*0.6</f>
        <v>763.19999999999993</v>
      </c>
      <c r="AP541" s="138">
        <f>I541*0.9</f>
        <v>1144.8</v>
      </c>
      <c r="AQ541" s="138">
        <f>I541*0.93</f>
        <v>1182.96</v>
      </c>
      <c r="AR541" s="138">
        <f>I541*0.7</f>
        <v>890.4</v>
      </c>
      <c r="AS541" s="138">
        <f>I541*0.35</f>
        <v>445.2</v>
      </c>
      <c r="AT541" s="138">
        <v>0</v>
      </c>
      <c r="AU541" s="138">
        <f>I541*0.9</f>
        <v>1144.8</v>
      </c>
      <c r="AV541" s="138">
        <f>I541*0.18</f>
        <v>228.95999999999998</v>
      </c>
      <c r="AW541" s="138">
        <f>I541*0.34</f>
        <v>432.48</v>
      </c>
      <c r="AX541" s="138">
        <f>I541*0.31</f>
        <v>394.32</v>
      </c>
      <c r="AY541" s="138">
        <v>0</v>
      </c>
      <c r="AZ541" s="138">
        <v>0</v>
      </c>
      <c r="BB541" s="6">
        <v>0</v>
      </c>
      <c r="BC541" s="6">
        <v>1182.96</v>
      </c>
    </row>
    <row r="542" spans="2:55" x14ac:dyDescent="0.2">
      <c r="B542" t="s">
        <v>11</v>
      </c>
      <c r="C542">
        <v>402</v>
      </c>
      <c r="D542" s="27">
        <v>76830</v>
      </c>
      <c r="E542" s="138"/>
      <c r="F542" s="197"/>
      <c r="G542" s="197"/>
      <c r="H542" s="197"/>
      <c r="I542" s="94">
        <v>1000</v>
      </c>
      <c r="J542" s="98">
        <f t="shared" si="8"/>
        <v>186.02100000000004</v>
      </c>
      <c r="K542" s="98">
        <v>169.11</v>
      </c>
      <c r="L542" s="106">
        <f>I542*0.1</f>
        <v>100</v>
      </c>
      <c r="M542" s="106">
        <f>I542*0.2</f>
        <v>200</v>
      </c>
      <c r="N542" s="106">
        <f>I542*0.21</f>
        <v>210</v>
      </c>
      <c r="O542" s="106">
        <v>0</v>
      </c>
      <c r="P542" s="106">
        <f>I542*0.12</f>
        <v>120</v>
      </c>
      <c r="Q542" s="106">
        <f>I542*0.17</f>
        <v>170</v>
      </c>
      <c r="R542" s="106">
        <f>I542*0.14</f>
        <v>140</v>
      </c>
      <c r="S542" s="106">
        <f>I542*0.18</f>
        <v>180</v>
      </c>
      <c r="T542" s="106">
        <f>I542*0.14</f>
        <v>140</v>
      </c>
      <c r="U542" s="106">
        <f>I542*0.15</f>
        <v>150</v>
      </c>
      <c r="V542" s="106">
        <f>I542*0.08</f>
        <v>80</v>
      </c>
      <c r="X542" s="106">
        <f>I542*0.16</f>
        <v>160</v>
      </c>
      <c r="Y542" s="106">
        <f>I542*0.1</f>
        <v>100</v>
      </c>
      <c r="Z542" s="106">
        <f>I542*0.08</f>
        <v>80</v>
      </c>
      <c r="AA542" s="106">
        <f>I542*0.11</f>
        <v>110</v>
      </c>
      <c r="AC542" s="7">
        <f>I542*0.22</f>
        <v>220</v>
      </c>
      <c r="AD542" s="7">
        <f>I542*0.3</f>
        <v>300</v>
      </c>
      <c r="AE542" s="148" t="s">
        <v>93</v>
      </c>
      <c r="AF542" s="7">
        <f>I542*0.245</f>
        <v>245</v>
      </c>
      <c r="AG542" s="7">
        <f>I542*0.2</f>
        <v>200</v>
      </c>
      <c r="AH542" s="7">
        <f>I542*0.23</f>
        <v>230</v>
      </c>
      <c r="AJ542" s="7">
        <f>I542*0.2</f>
        <v>200</v>
      </c>
      <c r="AK542" s="138">
        <v>0</v>
      </c>
      <c r="AL542" s="138">
        <v>0</v>
      </c>
      <c r="AM542" s="138">
        <v>0</v>
      </c>
      <c r="AN542" s="138">
        <f>I542*0.12</f>
        <v>120</v>
      </c>
      <c r="AO542" s="138">
        <f>I542*0.6</f>
        <v>600</v>
      </c>
      <c r="AP542" s="138">
        <f>I542*0.9</f>
        <v>900</v>
      </c>
      <c r="AQ542" s="138">
        <f>I542*0.93</f>
        <v>930</v>
      </c>
      <c r="AR542" s="138">
        <f>I542*0.7</f>
        <v>700</v>
      </c>
      <c r="AS542" s="138">
        <f>I542*0.35</f>
        <v>350</v>
      </c>
      <c r="AT542" s="138">
        <v>0</v>
      </c>
      <c r="AU542" s="138">
        <f>I542*0.9</f>
        <v>900</v>
      </c>
      <c r="AV542" s="138">
        <f>I542*0.18</f>
        <v>180</v>
      </c>
      <c r="AW542" s="138">
        <f>I542*0.34</f>
        <v>340</v>
      </c>
      <c r="AX542" s="138">
        <f>I542*0.31</f>
        <v>310</v>
      </c>
      <c r="AY542" s="138">
        <v>0</v>
      </c>
      <c r="AZ542" s="138">
        <v>0</v>
      </c>
      <c r="BB542" s="6">
        <v>0</v>
      </c>
      <c r="BC542" s="6">
        <v>930</v>
      </c>
    </row>
    <row r="543" spans="2:55" collapsed="1" x14ac:dyDescent="0.2">
      <c r="B543" t="s">
        <v>10</v>
      </c>
      <c r="C543">
        <v>351</v>
      </c>
      <c r="D543" s="27">
        <v>70450</v>
      </c>
      <c r="E543" s="138"/>
      <c r="F543" s="197"/>
      <c r="G543" s="197"/>
      <c r="H543" s="197"/>
      <c r="I543" s="94">
        <v>2696</v>
      </c>
      <c r="J543" s="98">
        <f t="shared" si="8"/>
        <v>168.49800000000002</v>
      </c>
      <c r="K543" s="98">
        <v>153.18</v>
      </c>
      <c r="L543" s="106">
        <f>I543*0.1</f>
        <v>269.60000000000002</v>
      </c>
      <c r="M543" s="106">
        <f>I543*0.2</f>
        <v>539.20000000000005</v>
      </c>
      <c r="N543" s="106">
        <f>I543*0.21</f>
        <v>566.16</v>
      </c>
      <c r="O543" s="106">
        <v>0</v>
      </c>
      <c r="P543" s="106">
        <f>I543*0.12</f>
        <v>323.52</v>
      </c>
      <c r="Q543" s="106">
        <f>I543*0.17</f>
        <v>458.32000000000005</v>
      </c>
      <c r="R543" s="106">
        <f>I543*0.14</f>
        <v>377.44000000000005</v>
      </c>
      <c r="S543" s="106">
        <f>I543*0.18</f>
        <v>485.28</v>
      </c>
      <c r="T543" s="106">
        <f>I543*0.14</f>
        <v>377.44000000000005</v>
      </c>
      <c r="U543" s="106">
        <f>I543*0.15</f>
        <v>404.4</v>
      </c>
      <c r="V543" s="106">
        <f>I543*0.08</f>
        <v>215.68</v>
      </c>
      <c r="X543" s="106">
        <f>I543*0.16</f>
        <v>431.36</v>
      </c>
      <c r="Y543" s="106">
        <f>I543*0.1</f>
        <v>269.60000000000002</v>
      </c>
      <c r="Z543" s="106">
        <f>I543*0.08</f>
        <v>215.68</v>
      </c>
      <c r="AA543" s="106">
        <f>I543*0.11</f>
        <v>296.56</v>
      </c>
      <c r="AC543" s="7">
        <f>I543*0.22</f>
        <v>593.12</v>
      </c>
      <c r="AD543" s="7">
        <f>I543*0.3</f>
        <v>808.8</v>
      </c>
      <c r="AE543" s="148" t="s">
        <v>93</v>
      </c>
      <c r="AF543" s="7">
        <f>I543*0.245</f>
        <v>660.52</v>
      </c>
      <c r="AG543" s="7">
        <f>I543*0.2</f>
        <v>539.20000000000005</v>
      </c>
      <c r="AH543" s="7">
        <f>I543*0.23</f>
        <v>620.08000000000004</v>
      </c>
      <c r="AJ543" s="7">
        <f>I543*0.2</f>
        <v>539.20000000000005</v>
      </c>
      <c r="AK543" s="138">
        <v>0</v>
      </c>
      <c r="AL543" s="138">
        <v>0</v>
      </c>
      <c r="AM543" s="138">
        <v>0</v>
      </c>
      <c r="AN543" s="138">
        <f>I543*0.12</f>
        <v>323.52</v>
      </c>
      <c r="AO543" s="138">
        <f>I543*0.6</f>
        <v>1617.6</v>
      </c>
      <c r="AP543" s="138">
        <f>I543*0.9</f>
        <v>2426.4</v>
      </c>
      <c r="AQ543" s="138">
        <f>I543*0.93</f>
        <v>2507.2800000000002</v>
      </c>
      <c r="AR543" s="138">
        <f>I543*0.7</f>
        <v>1887.1999999999998</v>
      </c>
      <c r="AS543" s="138">
        <f>I543*0.35</f>
        <v>943.59999999999991</v>
      </c>
      <c r="AT543" s="138">
        <v>0</v>
      </c>
      <c r="AU543" s="138">
        <f>I543*0.9</f>
        <v>2426.4</v>
      </c>
      <c r="AV543" s="138">
        <f>I543*0.18</f>
        <v>485.28</v>
      </c>
      <c r="AW543" s="138">
        <f>I543*0.34</f>
        <v>916.6400000000001</v>
      </c>
      <c r="AX543" s="138">
        <f>I543*0.31</f>
        <v>835.76</v>
      </c>
      <c r="AY543" s="138">
        <v>0</v>
      </c>
      <c r="AZ543" s="138">
        <v>0</v>
      </c>
      <c r="BB543" s="6">
        <v>0</v>
      </c>
      <c r="BC543" s="6">
        <v>2507.2800000000002</v>
      </c>
    </row>
    <row r="544" spans="2:55" hidden="1" outlineLevel="1" x14ac:dyDescent="0.2">
      <c r="B544" s="36"/>
      <c r="C544" s="50"/>
      <c r="D544" s="111" t="s">
        <v>109</v>
      </c>
      <c r="E544" s="159" t="s">
        <v>5629</v>
      </c>
      <c r="F544" s="188"/>
      <c r="G544" s="188"/>
      <c r="H544" s="188"/>
      <c r="I544" s="87"/>
      <c r="J544" s="98">
        <f t="shared" si="8"/>
        <v>0</v>
      </c>
      <c r="K544" s="7"/>
      <c r="L544" s="106">
        <f>I544*0.1</f>
        <v>0</v>
      </c>
      <c r="M544" s="106">
        <f>I544*0.2</f>
        <v>0</v>
      </c>
      <c r="N544" s="106">
        <f>I544*0.21</f>
        <v>0</v>
      </c>
      <c r="O544" s="106">
        <v>0</v>
      </c>
      <c r="P544" s="106">
        <f>I544*0.12</f>
        <v>0</v>
      </c>
      <c r="Q544" s="106">
        <f>I544*0.17</f>
        <v>0</v>
      </c>
      <c r="R544" s="106">
        <f>I544*0.14</f>
        <v>0</v>
      </c>
      <c r="S544" s="106">
        <f>I544*0.18</f>
        <v>0</v>
      </c>
      <c r="T544" s="106">
        <f>I544*0.14</f>
        <v>0</v>
      </c>
      <c r="U544" s="106">
        <f>I544*0.15</f>
        <v>0</v>
      </c>
      <c r="V544" s="106">
        <f>I544*0.08</f>
        <v>0</v>
      </c>
      <c r="W544" s="141"/>
      <c r="X544" s="106">
        <f>I544*0.16</f>
        <v>0</v>
      </c>
      <c r="Y544" s="106">
        <f>I544*0.1</f>
        <v>0</v>
      </c>
      <c r="Z544" s="106">
        <f>I544*0.08</f>
        <v>0</v>
      </c>
      <c r="AA544" s="106">
        <f>I544*0.11</f>
        <v>0</v>
      </c>
      <c r="AB544" s="141"/>
      <c r="AC544" s="7">
        <f>I544*0.22</f>
        <v>0</v>
      </c>
      <c r="AD544" s="7">
        <f>I544*0.3</f>
        <v>0</v>
      </c>
      <c r="AE544" s="148" t="s">
        <v>93</v>
      </c>
      <c r="AF544" s="7">
        <f>I544*0.245</f>
        <v>0</v>
      </c>
      <c r="AG544" s="7">
        <f>I544*0.2</f>
        <v>0</v>
      </c>
      <c r="AH544" s="7">
        <f>I544*0.23</f>
        <v>0</v>
      </c>
      <c r="AI544" s="141"/>
      <c r="AJ544" s="7">
        <f>I544*0.2</f>
        <v>0</v>
      </c>
      <c r="AK544" s="141"/>
      <c r="AL544" s="141"/>
      <c r="AM544" s="141"/>
      <c r="AN544" s="141">
        <f>I544*0.12</f>
        <v>0</v>
      </c>
      <c r="AO544" s="141">
        <f>I544*0.6</f>
        <v>0</v>
      </c>
      <c r="AP544" s="141">
        <f>I544*0.9</f>
        <v>0</v>
      </c>
      <c r="AQ544" s="141">
        <f>I544*0.93</f>
        <v>0</v>
      </c>
      <c r="AR544" s="141">
        <f>I544*0.7</f>
        <v>0</v>
      </c>
      <c r="AS544" s="141">
        <f>I544*0.35</f>
        <v>0</v>
      </c>
      <c r="AT544" s="141"/>
      <c r="AU544" s="141">
        <f>I544*0.9</f>
        <v>0</v>
      </c>
      <c r="AV544" s="141">
        <f>I544*0.18</f>
        <v>0</v>
      </c>
      <c r="AW544" s="141">
        <f>I544*0.34</f>
        <v>0</v>
      </c>
      <c r="AX544" s="141">
        <f>I544*0.31</f>
        <v>0</v>
      </c>
      <c r="AY544" s="141"/>
      <c r="AZ544" s="141"/>
      <c r="BB544" s="6">
        <v>0</v>
      </c>
      <c r="BC544" s="6">
        <v>0</v>
      </c>
    </row>
    <row r="545" spans="2:55" hidden="1" outlineLevel="1" x14ac:dyDescent="0.2">
      <c r="B545" s="51" t="s">
        <v>186</v>
      </c>
      <c r="C545" s="9"/>
      <c r="D545" s="123" t="s">
        <v>75</v>
      </c>
      <c r="E545" s="162">
        <v>75</v>
      </c>
      <c r="F545" s="189"/>
      <c r="G545" s="189"/>
      <c r="H545" s="189"/>
      <c r="I545" s="88">
        <v>172.5</v>
      </c>
      <c r="J545" s="98">
        <f t="shared" si="8"/>
        <v>0.13200000000000001</v>
      </c>
      <c r="K545" s="102">
        <v>0.12</v>
      </c>
      <c r="L545" s="106">
        <f>I545*0.1</f>
        <v>17.25</v>
      </c>
      <c r="M545" s="106">
        <f>I545*0.2</f>
        <v>34.5</v>
      </c>
      <c r="N545" s="106">
        <f>I545*0.21</f>
        <v>36.225000000000001</v>
      </c>
      <c r="O545" s="106">
        <v>36.225000000000001</v>
      </c>
      <c r="P545" s="106">
        <f>I545*0.12</f>
        <v>20.7</v>
      </c>
      <c r="Q545" s="106">
        <f>I545*0.17</f>
        <v>29.325000000000003</v>
      </c>
      <c r="R545" s="106">
        <f>I545*0.14</f>
        <v>24.150000000000002</v>
      </c>
      <c r="S545" s="106">
        <f>I545*0.18</f>
        <v>31.049999999999997</v>
      </c>
      <c r="T545" s="106">
        <f>I545*0.14</f>
        <v>24.150000000000002</v>
      </c>
      <c r="U545" s="106">
        <f>I545*0.15</f>
        <v>25.875</v>
      </c>
      <c r="V545" s="106">
        <f>I545*0.08</f>
        <v>13.8</v>
      </c>
      <c r="W545" s="140"/>
      <c r="X545" s="106">
        <f>I545*0.16</f>
        <v>27.6</v>
      </c>
      <c r="Y545" s="106">
        <f>I545*0.1</f>
        <v>17.25</v>
      </c>
      <c r="Z545" s="106">
        <f>I545*0.08</f>
        <v>13.8</v>
      </c>
      <c r="AA545" s="106">
        <f>I545*0.11</f>
        <v>18.975000000000001</v>
      </c>
      <c r="AB545" s="140"/>
      <c r="AC545" s="7">
        <f>I545*0.22</f>
        <v>37.950000000000003</v>
      </c>
      <c r="AD545" s="7">
        <f>I545*0.3</f>
        <v>51.75</v>
      </c>
      <c r="AE545" s="148" t="s">
        <v>93</v>
      </c>
      <c r="AF545" s="7">
        <f>I545*0.245</f>
        <v>42.262499999999996</v>
      </c>
      <c r="AG545" s="7">
        <f>I545*0.2</f>
        <v>34.5</v>
      </c>
      <c r="AH545" s="7">
        <f>I545*0.23</f>
        <v>39.675000000000004</v>
      </c>
      <c r="AI545" s="140"/>
      <c r="AJ545" s="7">
        <f>I545*0.2</f>
        <v>34.5</v>
      </c>
      <c r="AK545" s="140">
        <v>34.041262135922331</v>
      </c>
      <c r="AL545" s="140">
        <v>36.043689320388346</v>
      </c>
      <c r="AM545" s="140">
        <v>37.2508262755629</v>
      </c>
      <c r="AN545" s="140">
        <f>I545*0.12</f>
        <v>20.7</v>
      </c>
      <c r="AO545" s="140">
        <f>I545*0.6</f>
        <v>103.5</v>
      </c>
      <c r="AP545" s="140">
        <f>I545*0.9</f>
        <v>155.25</v>
      </c>
      <c r="AQ545" s="140">
        <f>I545*0.93</f>
        <v>160.42500000000001</v>
      </c>
      <c r="AR545" s="140">
        <f>I545*0.7</f>
        <v>120.74999999999999</v>
      </c>
      <c r="AS545" s="140">
        <f>I545*0.35</f>
        <v>60.374999999999993</v>
      </c>
      <c r="AT545" s="140">
        <v>0</v>
      </c>
      <c r="AU545" s="140">
        <f>I545*0.9</f>
        <v>155.25</v>
      </c>
      <c r="AV545" s="140">
        <f>I545*0.18</f>
        <v>31.049999999999997</v>
      </c>
      <c r="AW545" s="140">
        <f>I545*0.34</f>
        <v>58.650000000000006</v>
      </c>
      <c r="AX545" s="140">
        <f>I545*0.31</f>
        <v>53.475000000000001</v>
      </c>
      <c r="AY545" s="140">
        <v>36.043689320388346</v>
      </c>
      <c r="AZ545" s="140">
        <v>36.043689320388346</v>
      </c>
      <c r="BB545" s="6">
        <v>0.12</v>
      </c>
      <c r="BC545" s="6">
        <v>160.42500000000001</v>
      </c>
    </row>
    <row r="546" spans="2:55" hidden="1" outlineLevel="1" x14ac:dyDescent="0.2">
      <c r="B546" s="51" t="s">
        <v>9</v>
      </c>
      <c r="C546" s="9"/>
      <c r="D546" s="123">
        <v>74177</v>
      </c>
      <c r="E546" s="162">
        <v>1</v>
      </c>
      <c r="F546" s="189"/>
      <c r="G546" s="189"/>
      <c r="H546" s="189"/>
      <c r="I546" s="88">
        <v>5435</v>
      </c>
      <c r="J546" s="98">
        <f t="shared" si="8"/>
        <v>496.23200000000003</v>
      </c>
      <c r="K546" s="102">
        <v>451.12</v>
      </c>
      <c r="L546" s="106">
        <f>I546*0.1</f>
        <v>543.5</v>
      </c>
      <c r="M546" s="106">
        <f>I546*0.2</f>
        <v>1087</v>
      </c>
      <c r="N546" s="106">
        <f>I546*0.21</f>
        <v>1141.3499999999999</v>
      </c>
      <c r="O546" s="106">
        <v>1141.3499999999999</v>
      </c>
      <c r="P546" s="106">
        <f>I546*0.12</f>
        <v>652.19999999999993</v>
      </c>
      <c r="Q546" s="106">
        <f>I546*0.17</f>
        <v>923.95</v>
      </c>
      <c r="R546" s="106">
        <f>I546*0.14</f>
        <v>760.90000000000009</v>
      </c>
      <c r="S546" s="106">
        <f>I546*0.18</f>
        <v>978.3</v>
      </c>
      <c r="T546" s="106">
        <f>I546*0.14</f>
        <v>760.90000000000009</v>
      </c>
      <c r="U546" s="106">
        <f>I546*0.15</f>
        <v>815.25</v>
      </c>
      <c r="V546" s="106">
        <f>I546*0.08</f>
        <v>434.8</v>
      </c>
      <c r="W546" s="140"/>
      <c r="X546" s="106">
        <f>I546*0.16</f>
        <v>869.6</v>
      </c>
      <c r="Y546" s="106">
        <f>I546*0.1</f>
        <v>543.5</v>
      </c>
      <c r="Z546" s="106">
        <f>I546*0.08</f>
        <v>434.8</v>
      </c>
      <c r="AA546" s="106">
        <f>I546*0.11</f>
        <v>597.85</v>
      </c>
      <c r="AB546" s="140"/>
      <c r="AC546" s="7">
        <f>I546*0.22</f>
        <v>1195.7</v>
      </c>
      <c r="AD546" s="7">
        <f>I546*0.3</f>
        <v>1630.5</v>
      </c>
      <c r="AE546" s="148" t="s">
        <v>93</v>
      </c>
      <c r="AF546" s="7">
        <f>I546*0.245</f>
        <v>1331.575</v>
      </c>
      <c r="AG546" s="7">
        <f>I546*0.2</f>
        <v>1087</v>
      </c>
      <c r="AH546" s="7">
        <f>I546*0.23</f>
        <v>1250.05</v>
      </c>
      <c r="AI546" s="140"/>
      <c r="AJ546" s="7">
        <f>I546*0.2</f>
        <v>1087</v>
      </c>
      <c r="AK546" s="140">
        <v>4025.2081266794626</v>
      </c>
      <c r="AL546" s="140">
        <v>4261.9857236084454</v>
      </c>
      <c r="AM546" s="140">
        <v>4404.0478733205382</v>
      </c>
      <c r="AN546" s="140">
        <f>I546*0.12</f>
        <v>652.19999999999993</v>
      </c>
      <c r="AO546" s="140">
        <f>I546*0.6</f>
        <v>3261</v>
      </c>
      <c r="AP546" s="140">
        <f>I546*0.9</f>
        <v>4891.5</v>
      </c>
      <c r="AQ546" s="140">
        <f>I546*0.93</f>
        <v>5054.55</v>
      </c>
      <c r="AR546" s="140">
        <f>I546*0.7</f>
        <v>3804.4999999999995</v>
      </c>
      <c r="AS546" s="140">
        <f>I546*0.35</f>
        <v>1902.2499999999998</v>
      </c>
      <c r="AT546" s="140">
        <v>378.7570882917467</v>
      </c>
      <c r="AU546" s="140">
        <f>I546*0.9</f>
        <v>4891.5</v>
      </c>
      <c r="AV546" s="140">
        <f>I546*0.18</f>
        <v>978.3</v>
      </c>
      <c r="AW546" s="140">
        <f>I546*0.34</f>
        <v>1847.9</v>
      </c>
      <c r="AX546" s="140">
        <f>I546*0.31</f>
        <v>1684.85</v>
      </c>
      <c r="AY546" s="140">
        <v>4261.9857236084454</v>
      </c>
      <c r="AZ546" s="140">
        <v>4261.9857236084454</v>
      </c>
      <c r="BB546" s="6">
        <v>434.8</v>
      </c>
      <c r="BC546" s="6">
        <v>5054.55</v>
      </c>
    </row>
    <row r="547" spans="2:55" ht="13.5" collapsed="1" thickBot="1" x14ac:dyDescent="0.25">
      <c r="B547" s="45" t="s">
        <v>9</v>
      </c>
      <c r="C547" s="35">
        <v>352</v>
      </c>
      <c r="D547" s="120">
        <v>74177</v>
      </c>
      <c r="E547" s="161" t="s">
        <v>5630</v>
      </c>
      <c r="F547" s="180"/>
      <c r="G547" s="180"/>
      <c r="H547" s="180"/>
      <c r="I547" s="82">
        <v>5607.5</v>
      </c>
      <c r="J547" s="98">
        <f t="shared" si="8"/>
        <v>496.23200000000003</v>
      </c>
      <c r="K547" s="100">
        <v>451.12</v>
      </c>
      <c r="L547" s="106">
        <f>I547*0.1</f>
        <v>560.75</v>
      </c>
      <c r="M547" s="106">
        <f>I547*0.2</f>
        <v>1121.5</v>
      </c>
      <c r="N547" s="106">
        <f>I547*0.21</f>
        <v>1177.575</v>
      </c>
      <c r="O547" s="106">
        <v>1177.575</v>
      </c>
      <c r="P547" s="106">
        <f>I547*0.12</f>
        <v>672.9</v>
      </c>
      <c r="Q547" s="106">
        <f>I547*0.17</f>
        <v>953.27500000000009</v>
      </c>
      <c r="R547" s="106">
        <f>I547*0.14</f>
        <v>785.05000000000007</v>
      </c>
      <c r="S547" s="106">
        <f>I547*0.18</f>
        <v>1009.3499999999999</v>
      </c>
      <c r="T547" s="106">
        <f>I547*0.14</f>
        <v>785.05000000000007</v>
      </c>
      <c r="U547" s="106">
        <f>I547*0.15</f>
        <v>841.125</v>
      </c>
      <c r="V547" s="106">
        <f>I547*0.08</f>
        <v>448.6</v>
      </c>
      <c r="W547" s="139"/>
      <c r="X547" s="106">
        <f>I547*0.16</f>
        <v>897.2</v>
      </c>
      <c r="Y547" s="106">
        <f>I547*0.1</f>
        <v>560.75</v>
      </c>
      <c r="Z547" s="106">
        <f>I547*0.08</f>
        <v>448.6</v>
      </c>
      <c r="AA547" s="106">
        <f>I547*0.11</f>
        <v>616.82500000000005</v>
      </c>
      <c r="AB547" s="139"/>
      <c r="AC547" s="7">
        <f>I547*0.22</f>
        <v>1233.6500000000001</v>
      </c>
      <c r="AD547" s="7">
        <f>I547*0.3</f>
        <v>1682.25</v>
      </c>
      <c r="AE547" s="148" t="s">
        <v>93</v>
      </c>
      <c r="AF547" s="7">
        <f>I547*0.245</f>
        <v>1373.8374999999999</v>
      </c>
      <c r="AG547" s="7">
        <f>I547*0.2</f>
        <v>1121.5</v>
      </c>
      <c r="AH547" s="7">
        <f>I547*0.23</f>
        <v>1289.7250000000001</v>
      </c>
      <c r="AI547" s="139"/>
      <c r="AJ547" s="7">
        <f>I547*0.2</f>
        <v>1121.5</v>
      </c>
      <c r="AK547" s="139">
        <v>4059.0282828617487</v>
      </c>
      <c r="AL547" s="139">
        <v>4297.7953019271117</v>
      </c>
      <c r="AM547" s="139">
        <v>4441.0555133663311</v>
      </c>
      <c r="AN547" s="139">
        <f>I547*0.12</f>
        <v>672.9</v>
      </c>
      <c r="AO547" s="139">
        <f>I547*0.6</f>
        <v>3364.5</v>
      </c>
      <c r="AP547" s="139">
        <f>I547*0.9</f>
        <v>5046.75</v>
      </c>
      <c r="AQ547" s="139">
        <f>I547*0.93</f>
        <v>5214.9750000000004</v>
      </c>
      <c r="AR547" s="139">
        <f>I547*0.7</f>
        <v>3925.2499999999995</v>
      </c>
      <c r="AS547" s="139">
        <f>I547*0.35</f>
        <v>1962.6249999999998</v>
      </c>
      <c r="AT547" s="139">
        <v>379.44909876114804</v>
      </c>
      <c r="AU547" s="139">
        <f>I547*0.9</f>
        <v>5046.75</v>
      </c>
      <c r="AV547" s="139">
        <f>I547*0.18</f>
        <v>1009.3499999999999</v>
      </c>
      <c r="AW547" s="139">
        <f>I547*0.34</f>
        <v>1906.5500000000002</v>
      </c>
      <c r="AX547" s="139">
        <f>I547*0.31</f>
        <v>1738.325</v>
      </c>
      <c r="AY547" s="139">
        <v>4297.7953019271117</v>
      </c>
      <c r="AZ547" s="139">
        <v>4297.7953019271117</v>
      </c>
      <c r="BB547" s="6">
        <v>448.6</v>
      </c>
      <c r="BC547" s="6">
        <v>5214.9750000000004</v>
      </c>
    </row>
    <row r="548" spans="2:55" hidden="1" outlineLevel="1" x14ac:dyDescent="0.2">
      <c r="B548" s="36"/>
      <c r="C548" s="50"/>
      <c r="D548" s="111" t="s">
        <v>109</v>
      </c>
      <c r="E548" s="159" t="s">
        <v>5629</v>
      </c>
      <c r="F548" s="188"/>
      <c r="G548" s="188"/>
      <c r="H548" s="188"/>
      <c r="I548" s="87"/>
      <c r="J548" s="98">
        <f t="shared" si="8"/>
        <v>0</v>
      </c>
      <c r="K548" s="7"/>
      <c r="L548" s="106">
        <f>I548*0.1</f>
        <v>0</v>
      </c>
      <c r="M548" s="106">
        <f>I548*0.2</f>
        <v>0</v>
      </c>
      <c r="N548" s="106">
        <f>I548*0.21</f>
        <v>0</v>
      </c>
      <c r="O548" s="106">
        <v>0</v>
      </c>
      <c r="P548" s="106">
        <f>I548*0.12</f>
        <v>0</v>
      </c>
      <c r="Q548" s="106">
        <f>I548*0.17</f>
        <v>0</v>
      </c>
      <c r="R548" s="106">
        <f>I548*0.14</f>
        <v>0</v>
      </c>
      <c r="S548" s="106">
        <f>I548*0.18</f>
        <v>0</v>
      </c>
      <c r="T548" s="106">
        <f>I548*0.14</f>
        <v>0</v>
      </c>
      <c r="U548" s="106">
        <f>I548*0.15</f>
        <v>0</v>
      </c>
      <c r="V548" s="106">
        <f>I548*0.08</f>
        <v>0</v>
      </c>
      <c r="W548" s="141"/>
      <c r="X548" s="106">
        <f>I548*0.16</f>
        <v>0</v>
      </c>
      <c r="Y548" s="106">
        <f>I548*0.1</f>
        <v>0</v>
      </c>
      <c r="Z548" s="106">
        <f>I548*0.08</f>
        <v>0</v>
      </c>
      <c r="AA548" s="106">
        <f>I548*0.11</f>
        <v>0</v>
      </c>
      <c r="AB548" s="141"/>
      <c r="AC548" s="7">
        <f>I548*0.22</f>
        <v>0</v>
      </c>
      <c r="AD548" s="7">
        <f>I548*0.3</f>
        <v>0</v>
      </c>
      <c r="AE548" s="148" t="s">
        <v>93</v>
      </c>
      <c r="AF548" s="7">
        <f>I548*0.245</f>
        <v>0</v>
      </c>
      <c r="AG548" s="7">
        <f>I548*0.2</f>
        <v>0</v>
      </c>
      <c r="AH548" s="7">
        <f>I548*0.23</f>
        <v>0</v>
      </c>
      <c r="AI548" s="141"/>
      <c r="AJ548" s="7">
        <f>I548*0.2</f>
        <v>0</v>
      </c>
      <c r="AK548" s="141"/>
      <c r="AL548" s="141"/>
      <c r="AM548" s="141"/>
      <c r="AN548" s="141">
        <f>I548*0.12</f>
        <v>0</v>
      </c>
      <c r="AO548" s="141">
        <f>I548*0.6</f>
        <v>0</v>
      </c>
      <c r="AP548" s="141">
        <f>I548*0.9</f>
        <v>0</v>
      </c>
      <c r="AQ548" s="141">
        <f>I548*0.93</f>
        <v>0</v>
      </c>
      <c r="AR548" s="141">
        <f>I548*0.7</f>
        <v>0</v>
      </c>
      <c r="AS548" s="141">
        <f>I548*0.35</f>
        <v>0</v>
      </c>
      <c r="AT548" s="141"/>
      <c r="AU548" s="141">
        <f>I548*0.9</f>
        <v>0</v>
      </c>
      <c r="AV548" s="141">
        <f>I548*0.18</f>
        <v>0</v>
      </c>
      <c r="AW548" s="141">
        <f>I548*0.34</f>
        <v>0</v>
      </c>
      <c r="AX548" s="141">
        <f>I548*0.31</f>
        <v>0</v>
      </c>
      <c r="AY548" s="141"/>
      <c r="AZ548" s="141"/>
      <c r="BB548" s="6">
        <v>0</v>
      </c>
      <c r="BC548" s="6">
        <v>0</v>
      </c>
    </row>
    <row r="549" spans="2:55" hidden="1" outlineLevel="1" x14ac:dyDescent="0.2">
      <c r="B549" s="52" t="s">
        <v>186</v>
      </c>
      <c r="C549" s="12"/>
      <c r="D549" s="122" t="s">
        <v>75</v>
      </c>
      <c r="E549" s="160">
        <v>75</v>
      </c>
      <c r="F549" s="191"/>
      <c r="G549" s="191"/>
      <c r="H549" s="191"/>
      <c r="I549" s="80">
        <v>172.5</v>
      </c>
      <c r="J549" s="98">
        <f t="shared" si="8"/>
        <v>0.13200000000000001</v>
      </c>
      <c r="K549" s="104">
        <v>0.12</v>
      </c>
      <c r="L549" s="106">
        <f>I549*0.1</f>
        <v>17.25</v>
      </c>
      <c r="M549" s="106">
        <f>I549*0.2</f>
        <v>34.5</v>
      </c>
      <c r="N549" s="106">
        <f>I549*0.21</f>
        <v>36.225000000000001</v>
      </c>
      <c r="O549" s="106">
        <v>36.225000000000001</v>
      </c>
      <c r="P549" s="106">
        <f>I549*0.12</f>
        <v>20.7</v>
      </c>
      <c r="Q549" s="106">
        <f>I549*0.17</f>
        <v>29.325000000000003</v>
      </c>
      <c r="R549" s="106">
        <f>I549*0.14</f>
        <v>24.150000000000002</v>
      </c>
      <c r="S549" s="106">
        <f>I549*0.18</f>
        <v>31.049999999999997</v>
      </c>
      <c r="T549" s="106">
        <f>I549*0.14</f>
        <v>24.150000000000002</v>
      </c>
      <c r="U549" s="106">
        <f>I549*0.15</f>
        <v>25.875</v>
      </c>
      <c r="V549" s="106">
        <f>I549*0.08</f>
        <v>13.8</v>
      </c>
      <c r="W549" s="142"/>
      <c r="X549" s="106">
        <f>I549*0.16</f>
        <v>27.6</v>
      </c>
      <c r="Y549" s="106">
        <f>I549*0.1</f>
        <v>17.25</v>
      </c>
      <c r="Z549" s="106">
        <f>I549*0.08</f>
        <v>13.8</v>
      </c>
      <c r="AA549" s="106">
        <f>I549*0.11</f>
        <v>18.975000000000001</v>
      </c>
      <c r="AB549" s="142"/>
      <c r="AC549" s="7">
        <f>I549*0.22</f>
        <v>37.950000000000003</v>
      </c>
      <c r="AD549" s="7">
        <f>I549*0.3</f>
        <v>51.75</v>
      </c>
      <c r="AE549" s="148" t="s">
        <v>93</v>
      </c>
      <c r="AF549" s="7">
        <f>I549*0.245</f>
        <v>42.262499999999996</v>
      </c>
      <c r="AG549" s="7">
        <f>I549*0.2</f>
        <v>34.5</v>
      </c>
      <c r="AH549" s="7">
        <f>I549*0.23</f>
        <v>39.675000000000004</v>
      </c>
      <c r="AI549" s="142"/>
      <c r="AJ549" s="7">
        <f>I549*0.2</f>
        <v>34.5</v>
      </c>
      <c r="AK549" s="142">
        <v>34.041262135922331</v>
      </c>
      <c r="AL549" s="142">
        <v>36.043689320388346</v>
      </c>
      <c r="AM549" s="142">
        <v>37.2508262755629</v>
      </c>
      <c r="AN549" s="142">
        <f>I549*0.12</f>
        <v>20.7</v>
      </c>
      <c r="AO549" s="142">
        <f>I549*0.6</f>
        <v>103.5</v>
      </c>
      <c r="AP549" s="142">
        <f>I549*0.9</f>
        <v>155.25</v>
      </c>
      <c r="AQ549" s="142">
        <f>I549*0.93</f>
        <v>160.42500000000001</v>
      </c>
      <c r="AR549" s="142">
        <f>I549*0.7</f>
        <v>120.74999999999999</v>
      </c>
      <c r="AS549" s="142">
        <f>I549*0.35</f>
        <v>60.374999999999993</v>
      </c>
      <c r="AT549" s="142">
        <v>0</v>
      </c>
      <c r="AU549" s="142">
        <f>I549*0.9</f>
        <v>155.25</v>
      </c>
      <c r="AV549" s="142">
        <f>I549*0.18</f>
        <v>31.049999999999997</v>
      </c>
      <c r="AW549" s="142">
        <f>I549*0.34</f>
        <v>58.650000000000006</v>
      </c>
      <c r="AX549" s="142">
        <f>I549*0.31</f>
        <v>53.475000000000001</v>
      </c>
      <c r="AY549" s="142">
        <v>36.043689320388346</v>
      </c>
      <c r="AZ549" s="142">
        <v>36.043689320388346</v>
      </c>
      <c r="BB549" s="6">
        <v>0.12</v>
      </c>
      <c r="BC549" s="6">
        <v>160.42500000000001</v>
      </c>
    </row>
    <row r="550" spans="2:55" hidden="1" outlineLevel="1" x14ac:dyDescent="0.2">
      <c r="B550" s="52" t="s">
        <v>189</v>
      </c>
      <c r="C550" s="12"/>
      <c r="D550" s="122">
        <v>76377</v>
      </c>
      <c r="E550" s="160">
        <v>1</v>
      </c>
      <c r="F550" s="191"/>
      <c r="G550" s="191"/>
      <c r="H550" s="191"/>
      <c r="I550" s="80">
        <v>233</v>
      </c>
      <c r="J550" s="98">
        <f t="shared" si="8"/>
        <v>110.27500000000001</v>
      </c>
      <c r="K550" s="104">
        <v>100.25</v>
      </c>
      <c r="L550" s="106">
        <f>I550*0.1</f>
        <v>23.3</v>
      </c>
      <c r="M550" s="106">
        <f>I550*0.2</f>
        <v>46.6</v>
      </c>
      <c r="N550" s="106">
        <f>I550*0.21</f>
        <v>48.93</v>
      </c>
      <c r="O550" s="106">
        <v>48.93</v>
      </c>
      <c r="P550" s="106">
        <f>I550*0.12</f>
        <v>27.959999999999997</v>
      </c>
      <c r="Q550" s="106">
        <f>I550*0.17</f>
        <v>39.61</v>
      </c>
      <c r="R550" s="106">
        <f>I550*0.14</f>
        <v>32.620000000000005</v>
      </c>
      <c r="S550" s="106">
        <f>I550*0.18</f>
        <v>41.94</v>
      </c>
      <c r="T550" s="106">
        <f>I550*0.14</f>
        <v>32.620000000000005</v>
      </c>
      <c r="U550" s="106">
        <f>I550*0.15</f>
        <v>34.949999999999996</v>
      </c>
      <c r="V550" s="106">
        <f>I550*0.08</f>
        <v>18.64</v>
      </c>
      <c r="W550" s="142"/>
      <c r="X550" s="106">
        <f>I550*0.16</f>
        <v>37.28</v>
      </c>
      <c r="Y550" s="106">
        <f>I550*0.1</f>
        <v>23.3</v>
      </c>
      <c r="Z550" s="106">
        <f>I550*0.08</f>
        <v>18.64</v>
      </c>
      <c r="AA550" s="106">
        <f>I550*0.11</f>
        <v>25.63</v>
      </c>
      <c r="AB550" s="142"/>
      <c r="AC550" s="7">
        <f>I550*0.22</f>
        <v>51.26</v>
      </c>
      <c r="AD550" s="7">
        <f>I550*0.3</f>
        <v>69.899999999999991</v>
      </c>
      <c r="AE550" s="148" t="s">
        <v>93</v>
      </c>
      <c r="AF550" s="7">
        <f>I550*0.245</f>
        <v>57.085000000000001</v>
      </c>
      <c r="AG550" s="7">
        <f>I550*0.2</f>
        <v>46.6</v>
      </c>
      <c r="AH550" s="7">
        <f>I550*0.23</f>
        <v>53.59</v>
      </c>
      <c r="AI550" s="142"/>
      <c r="AJ550" s="7">
        <f>I550*0.2</f>
        <v>46.6</v>
      </c>
      <c r="AK550" s="142">
        <v>184.6440798340609</v>
      </c>
      <c r="AL550" s="142">
        <v>195.51084542882589</v>
      </c>
      <c r="AM550" s="142">
        <v>202.02408463991407</v>
      </c>
      <c r="AN550" s="142">
        <f>I550*0.12</f>
        <v>27.959999999999997</v>
      </c>
      <c r="AO550" s="142">
        <f>I550*0.6</f>
        <v>139.79999999999998</v>
      </c>
      <c r="AP550" s="142">
        <f>I550*0.9</f>
        <v>209.70000000000002</v>
      </c>
      <c r="AQ550" s="142">
        <f>I550*0.93</f>
        <v>216.69</v>
      </c>
      <c r="AR550" s="142">
        <f>I550*0.7</f>
        <v>163.1</v>
      </c>
      <c r="AS550" s="142">
        <f>I550*0.35</f>
        <v>81.55</v>
      </c>
      <c r="AT550" s="142">
        <v>0</v>
      </c>
      <c r="AU550" s="142">
        <f>I550*0.9</f>
        <v>209.70000000000002</v>
      </c>
      <c r="AV550" s="142">
        <f>I550*0.18</f>
        <v>41.94</v>
      </c>
      <c r="AW550" s="142">
        <f>I550*0.34</f>
        <v>79.22</v>
      </c>
      <c r="AX550" s="142">
        <f>I550*0.31</f>
        <v>72.23</v>
      </c>
      <c r="AY550" s="142">
        <v>195.51084542882589</v>
      </c>
      <c r="AZ550" s="142">
        <v>195.51084542882589</v>
      </c>
      <c r="BB550" s="6">
        <v>18.64</v>
      </c>
      <c r="BC550" s="6">
        <v>216.69</v>
      </c>
    </row>
    <row r="551" spans="2:55" hidden="1" outlineLevel="1" x14ac:dyDescent="0.2">
      <c r="B551" s="52" t="s">
        <v>8</v>
      </c>
      <c r="C551" s="12"/>
      <c r="D551" s="122">
        <v>72193</v>
      </c>
      <c r="E551" s="160">
        <v>1</v>
      </c>
      <c r="F551" s="191"/>
      <c r="G551" s="191"/>
      <c r="H551" s="191"/>
      <c r="I551" s="80">
        <v>2693</v>
      </c>
      <c r="J551" s="98">
        <f t="shared" si="8"/>
        <v>374.61600000000004</v>
      </c>
      <c r="K551" s="104">
        <v>340.56</v>
      </c>
      <c r="L551" s="106">
        <f>I551*0.1</f>
        <v>269.3</v>
      </c>
      <c r="M551" s="106">
        <f>I551*0.2</f>
        <v>538.6</v>
      </c>
      <c r="N551" s="106">
        <f>I551*0.21</f>
        <v>565.53</v>
      </c>
      <c r="O551" s="106">
        <v>565.53</v>
      </c>
      <c r="P551" s="106">
        <f>I551*0.12</f>
        <v>323.15999999999997</v>
      </c>
      <c r="Q551" s="106">
        <f>I551*0.17</f>
        <v>457.81000000000006</v>
      </c>
      <c r="R551" s="106">
        <f>I551*0.14</f>
        <v>377.02000000000004</v>
      </c>
      <c r="S551" s="106">
        <f>I551*0.18</f>
        <v>484.74</v>
      </c>
      <c r="T551" s="106">
        <f>I551*0.14</f>
        <v>377.02000000000004</v>
      </c>
      <c r="U551" s="106">
        <f>I551*0.15</f>
        <v>403.95</v>
      </c>
      <c r="V551" s="106">
        <f>I551*0.08</f>
        <v>215.44</v>
      </c>
      <c r="W551" s="142"/>
      <c r="X551" s="106">
        <f>I551*0.16</f>
        <v>430.88</v>
      </c>
      <c r="Y551" s="106">
        <f>I551*0.1</f>
        <v>269.3</v>
      </c>
      <c r="Z551" s="106">
        <f>I551*0.08</f>
        <v>215.44</v>
      </c>
      <c r="AA551" s="106">
        <f>I551*0.11</f>
        <v>296.23</v>
      </c>
      <c r="AB551" s="142"/>
      <c r="AC551" s="7">
        <f>I551*0.22</f>
        <v>592.46</v>
      </c>
      <c r="AD551" s="7">
        <f>I551*0.3</f>
        <v>807.9</v>
      </c>
      <c r="AE551" s="148" t="s">
        <v>93</v>
      </c>
      <c r="AF551" s="7">
        <f>I551*0.245</f>
        <v>659.78499999999997</v>
      </c>
      <c r="AG551" s="7">
        <f>I551*0.2</f>
        <v>538.6</v>
      </c>
      <c r="AH551" s="7">
        <f>I551*0.23</f>
        <v>619.39</v>
      </c>
      <c r="AI551" s="142"/>
      <c r="AJ551" s="7">
        <f>I551*0.2</f>
        <v>538.6</v>
      </c>
      <c r="AK551" s="142">
        <v>2074.5206958927429</v>
      </c>
      <c r="AL551" s="142">
        <v>2196.5506767397319</v>
      </c>
      <c r="AM551" s="142">
        <v>2269.766460949138</v>
      </c>
      <c r="AN551" s="142">
        <f>I551*0.12</f>
        <v>323.15999999999997</v>
      </c>
      <c r="AO551" s="142">
        <f>I551*0.6</f>
        <v>1615.8</v>
      </c>
      <c r="AP551" s="142">
        <f>I551*0.9</f>
        <v>2423.7000000000003</v>
      </c>
      <c r="AQ551" s="142">
        <f>I551*0.93</f>
        <v>2504.4900000000002</v>
      </c>
      <c r="AR551" s="142">
        <f>I551*0.7</f>
        <v>1885.1</v>
      </c>
      <c r="AS551" s="142">
        <f>I551*0.35</f>
        <v>942.55</v>
      </c>
      <c r="AT551" s="142">
        <v>180.7502962332411</v>
      </c>
      <c r="AU551" s="142">
        <f>I551*0.9</f>
        <v>2423.7000000000003</v>
      </c>
      <c r="AV551" s="142">
        <f>I551*0.18</f>
        <v>484.74</v>
      </c>
      <c r="AW551" s="142">
        <f>I551*0.34</f>
        <v>915.62000000000012</v>
      </c>
      <c r="AX551" s="142">
        <f>I551*0.31</f>
        <v>834.83</v>
      </c>
      <c r="AY551" s="142">
        <v>2196.5506767397319</v>
      </c>
      <c r="AZ551" s="142">
        <v>2196.5506767397319</v>
      </c>
      <c r="BB551" s="6">
        <v>215.44</v>
      </c>
      <c r="BC551" s="6">
        <v>2504.4900000000002</v>
      </c>
    </row>
    <row r="552" spans="2:55" ht="13.5" collapsed="1" thickBot="1" x14ac:dyDescent="0.25">
      <c r="B552" s="45" t="s">
        <v>8</v>
      </c>
      <c r="C552" s="35">
        <v>352</v>
      </c>
      <c r="D552" s="120">
        <v>72193</v>
      </c>
      <c r="E552" s="161" t="s">
        <v>5630</v>
      </c>
      <c r="F552" s="180"/>
      <c r="G552" s="180"/>
      <c r="H552" s="180"/>
      <c r="I552" s="82">
        <v>3098.5</v>
      </c>
      <c r="J552" s="98">
        <f t="shared" si="8"/>
        <v>374.61600000000004</v>
      </c>
      <c r="K552" s="100">
        <v>340.56</v>
      </c>
      <c r="L552" s="106">
        <f>I552*0.1</f>
        <v>309.85000000000002</v>
      </c>
      <c r="M552" s="106">
        <f>I552*0.2</f>
        <v>619.70000000000005</v>
      </c>
      <c r="N552" s="106">
        <f>I552*0.21</f>
        <v>650.68499999999995</v>
      </c>
      <c r="O552" s="106">
        <v>650.68499999999995</v>
      </c>
      <c r="P552" s="106">
        <f>I552*0.12</f>
        <v>371.82</v>
      </c>
      <c r="Q552" s="106">
        <f>I552*0.17</f>
        <v>526.745</v>
      </c>
      <c r="R552" s="106">
        <f>I552*0.14</f>
        <v>433.79</v>
      </c>
      <c r="S552" s="106">
        <f>I552*0.18</f>
        <v>557.73</v>
      </c>
      <c r="T552" s="106">
        <f>I552*0.14</f>
        <v>433.79</v>
      </c>
      <c r="U552" s="106">
        <f>I552*0.15</f>
        <v>464.77499999999998</v>
      </c>
      <c r="V552" s="106">
        <f>I552*0.08</f>
        <v>247.88</v>
      </c>
      <c r="W552" s="139"/>
      <c r="X552" s="106">
        <f>I552*0.16</f>
        <v>495.76</v>
      </c>
      <c r="Y552" s="106">
        <f>I552*0.1</f>
        <v>309.85000000000002</v>
      </c>
      <c r="Z552" s="106">
        <f>I552*0.08</f>
        <v>247.88</v>
      </c>
      <c r="AA552" s="106">
        <f>I552*0.11</f>
        <v>340.83499999999998</v>
      </c>
      <c r="AB552" s="139"/>
      <c r="AC552" s="7">
        <f>I552*0.22</f>
        <v>681.67</v>
      </c>
      <c r="AD552" s="7">
        <f>I552*0.3</f>
        <v>929.55</v>
      </c>
      <c r="AE552" s="148" t="s">
        <v>93</v>
      </c>
      <c r="AF552" s="7">
        <f>I552*0.245</f>
        <v>759.13249999999994</v>
      </c>
      <c r="AG552" s="7">
        <f>I552*0.2</f>
        <v>619.70000000000005</v>
      </c>
      <c r="AH552" s="7">
        <f>I552*0.23</f>
        <v>712.65500000000009</v>
      </c>
      <c r="AI552" s="139"/>
      <c r="AJ552" s="7">
        <f>I552*0.2</f>
        <v>619.70000000000005</v>
      </c>
      <c r="AK552" s="139">
        <v>2292.8533445409594</v>
      </c>
      <c r="AL552" s="139">
        <v>2427.7316345920985</v>
      </c>
      <c r="AM552" s="139">
        <v>2508.6541751183017</v>
      </c>
      <c r="AN552" s="139">
        <f>I552*0.12</f>
        <v>371.82</v>
      </c>
      <c r="AO552" s="139">
        <f>I552*0.6</f>
        <v>1859.1</v>
      </c>
      <c r="AP552" s="139">
        <f>I552*0.9</f>
        <v>2788.65</v>
      </c>
      <c r="AQ552" s="139">
        <f>I552*0.93</f>
        <v>2881.605</v>
      </c>
      <c r="AR552" s="139">
        <f>I552*0.7</f>
        <v>2168.9499999999998</v>
      </c>
      <c r="AS552" s="139">
        <f>I552*0.35</f>
        <v>1084.4749999999999</v>
      </c>
      <c r="AT552" s="139">
        <v>181.77146693899832</v>
      </c>
      <c r="AU552" s="139">
        <f>I552*0.9</f>
        <v>2788.65</v>
      </c>
      <c r="AV552" s="139">
        <f>I552*0.18</f>
        <v>557.73</v>
      </c>
      <c r="AW552" s="139">
        <f>I552*0.34</f>
        <v>1053.49</v>
      </c>
      <c r="AX552" s="139">
        <f>I552*0.31</f>
        <v>960.53499999999997</v>
      </c>
      <c r="AY552" s="139">
        <v>2427.7316345920985</v>
      </c>
      <c r="AZ552" s="139">
        <v>2427.7316345920985</v>
      </c>
      <c r="BB552" s="6">
        <v>247.88</v>
      </c>
      <c r="BC552" s="6">
        <v>2881.605</v>
      </c>
    </row>
    <row r="553" spans="2:55" x14ac:dyDescent="0.2">
      <c r="B553" t="s">
        <v>7</v>
      </c>
      <c r="C553">
        <v>612</v>
      </c>
      <c r="D553" s="27">
        <v>72148</v>
      </c>
      <c r="E553" s="138"/>
      <c r="F553" s="197"/>
      <c r="G553" s="197"/>
      <c r="H553" s="197"/>
      <c r="I553" s="94">
        <v>4345</v>
      </c>
      <c r="J553" s="98">
        <f t="shared" si="8"/>
        <v>309.17700000000002</v>
      </c>
      <c r="K553" s="98">
        <v>281.07</v>
      </c>
      <c r="L553" s="106">
        <f>I553*0.1</f>
        <v>434.5</v>
      </c>
      <c r="M553" s="106">
        <f>I553*0.2</f>
        <v>869</v>
      </c>
      <c r="N553" s="106">
        <f>I553*0.21</f>
        <v>912.44999999999993</v>
      </c>
      <c r="O553" s="106">
        <v>0</v>
      </c>
      <c r="P553" s="106">
        <f>I553*0.12</f>
        <v>521.4</v>
      </c>
      <c r="Q553" s="106">
        <f>I553*0.17</f>
        <v>738.65000000000009</v>
      </c>
      <c r="R553" s="106">
        <f>I553*0.14</f>
        <v>608.30000000000007</v>
      </c>
      <c r="S553" s="106">
        <f>I553*0.18</f>
        <v>782.1</v>
      </c>
      <c r="T553" s="106">
        <f>I553*0.14</f>
        <v>608.30000000000007</v>
      </c>
      <c r="U553" s="106">
        <f>I553*0.15</f>
        <v>651.75</v>
      </c>
      <c r="V553" s="106">
        <f>I553*0.08</f>
        <v>347.6</v>
      </c>
      <c r="X553" s="106">
        <f>I553*0.16</f>
        <v>695.2</v>
      </c>
      <c r="Y553" s="106">
        <f>I553*0.1</f>
        <v>434.5</v>
      </c>
      <c r="Z553" s="106">
        <f>I553*0.08</f>
        <v>347.6</v>
      </c>
      <c r="AA553" s="106">
        <f>I553*0.11</f>
        <v>477.95</v>
      </c>
      <c r="AC553" s="7">
        <f>I553*0.22</f>
        <v>955.9</v>
      </c>
      <c r="AD553" s="7">
        <f>I553*0.3</f>
        <v>1303.5</v>
      </c>
      <c r="AE553" s="148" t="s">
        <v>93</v>
      </c>
      <c r="AF553" s="7">
        <f>I553*0.245</f>
        <v>1064.5250000000001</v>
      </c>
      <c r="AG553" s="7">
        <f>I553*0.2</f>
        <v>869</v>
      </c>
      <c r="AH553" s="7">
        <f>I553*0.23</f>
        <v>999.35</v>
      </c>
      <c r="AJ553" s="7">
        <f>I553*0.2</f>
        <v>869</v>
      </c>
      <c r="AK553" s="138">
        <v>0</v>
      </c>
      <c r="AL553" s="138">
        <v>0</v>
      </c>
      <c r="AM553" s="138">
        <v>0</v>
      </c>
      <c r="AN553" s="138">
        <f>I553*0.12</f>
        <v>521.4</v>
      </c>
      <c r="AO553" s="138">
        <f>I553*0.6</f>
        <v>2607</v>
      </c>
      <c r="AP553" s="138">
        <f>I553*0.9</f>
        <v>3910.5</v>
      </c>
      <c r="AQ553" s="138">
        <f>I553*0.93</f>
        <v>4040.8500000000004</v>
      </c>
      <c r="AR553" s="138">
        <f>I553*0.7</f>
        <v>3041.5</v>
      </c>
      <c r="AS553" s="138">
        <f>I553*0.35</f>
        <v>1520.75</v>
      </c>
      <c r="AT553" s="138">
        <v>0</v>
      </c>
      <c r="AU553" s="138">
        <f>I553*0.9</f>
        <v>3910.5</v>
      </c>
      <c r="AV553" s="138">
        <f>I553*0.18</f>
        <v>782.1</v>
      </c>
      <c r="AW553" s="138">
        <f>I553*0.34</f>
        <v>1477.3000000000002</v>
      </c>
      <c r="AX553" s="138">
        <f>I553*0.31</f>
        <v>1346.95</v>
      </c>
      <c r="AY553" s="138">
        <v>0</v>
      </c>
      <c r="AZ553" s="138">
        <v>0</v>
      </c>
      <c r="BB553" s="6">
        <v>0</v>
      </c>
      <c r="BC553" s="6">
        <v>4040.8500000000004</v>
      </c>
    </row>
    <row r="554" spans="2:55" collapsed="1" x14ac:dyDescent="0.2">
      <c r="B554" t="s">
        <v>6</v>
      </c>
      <c r="C554">
        <v>610</v>
      </c>
      <c r="D554" s="27">
        <v>73721</v>
      </c>
      <c r="E554" s="138"/>
      <c r="F554" s="197"/>
      <c r="G554" s="197"/>
      <c r="H554" s="197"/>
      <c r="I554" s="94">
        <v>3311</v>
      </c>
      <c r="J554" s="98">
        <f t="shared" si="8"/>
        <v>326.18299999999999</v>
      </c>
      <c r="K554" s="98">
        <v>296.52999999999997</v>
      </c>
      <c r="L554" s="106">
        <f>I554*0.1</f>
        <v>331.1</v>
      </c>
      <c r="M554" s="106">
        <f>I554*0.2</f>
        <v>662.2</v>
      </c>
      <c r="N554" s="106">
        <f>I554*0.21</f>
        <v>695.31</v>
      </c>
      <c r="O554" s="106">
        <v>0</v>
      </c>
      <c r="P554" s="106">
        <f>I554*0.12</f>
        <v>397.32</v>
      </c>
      <c r="Q554" s="106">
        <f>I554*0.17</f>
        <v>562.87</v>
      </c>
      <c r="R554" s="106">
        <f>I554*0.14</f>
        <v>463.54</v>
      </c>
      <c r="S554" s="106">
        <f>I554*0.18</f>
        <v>595.98</v>
      </c>
      <c r="T554" s="106">
        <f>I554*0.14</f>
        <v>463.54</v>
      </c>
      <c r="U554" s="106">
        <f>I554*0.15</f>
        <v>496.65</v>
      </c>
      <c r="V554" s="106">
        <f>I554*0.08</f>
        <v>264.88</v>
      </c>
      <c r="X554" s="106">
        <f>I554*0.16</f>
        <v>529.76</v>
      </c>
      <c r="Y554" s="106">
        <f>I554*0.1</f>
        <v>331.1</v>
      </c>
      <c r="Z554" s="106">
        <f>I554*0.08</f>
        <v>264.88</v>
      </c>
      <c r="AA554" s="106">
        <f>I554*0.11</f>
        <v>364.21</v>
      </c>
      <c r="AC554" s="7">
        <f>I554*0.22</f>
        <v>728.42</v>
      </c>
      <c r="AD554" s="7">
        <f>I554*0.3</f>
        <v>993.3</v>
      </c>
      <c r="AE554" s="148" t="s">
        <v>93</v>
      </c>
      <c r="AF554" s="7">
        <f>I554*0.245</f>
        <v>811.19499999999994</v>
      </c>
      <c r="AG554" s="7">
        <f>I554*0.2</f>
        <v>662.2</v>
      </c>
      <c r="AH554" s="7">
        <f>I554*0.23</f>
        <v>761.53000000000009</v>
      </c>
      <c r="AJ554" s="7">
        <f>I554*0.2</f>
        <v>662.2</v>
      </c>
      <c r="AK554" s="138">
        <v>0</v>
      </c>
      <c r="AL554" s="138">
        <v>0</v>
      </c>
      <c r="AM554" s="138">
        <v>0</v>
      </c>
      <c r="AN554" s="138">
        <f>I554*0.12</f>
        <v>397.32</v>
      </c>
      <c r="AO554" s="138">
        <f>I554*0.6</f>
        <v>1986.6</v>
      </c>
      <c r="AP554" s="138">
        <f>I554*0.9</f>
        <v>2979.9</v>
      </c>
      <c r="AQ554" s="138">
        <f>I554*0.93</f>
        <v>3079.23</v>
      </c>
      <c r="AR554" s="138">
        <f>I554*0.7</f>
        <v>2317.6999999999998</v>
      </c>
      <c r="AS554" s="138">
        <f>I554*0.35</f>
        <v>1158.8499999999999</v>
      </c>
      <c r="AT554" s="138">
        <v>0</v>
      </c>
      <c r="AU554" s="138">
        <f>I554*0.9</f>
        <v>2979.9</v>
      </c>
      <c r="AV554" s="138">
        <f>I554*0.18</f>
        <v>595.98</v>
      </c>
      <c r="AW554" s="138">
        <f>I554*0.34</f>
        <v>1125.74</v>
      </c>
      <c r="AX554" s="138">
        <f>I554*0.31</f>
        <v>1026.4100000000001</v>
      </c>
      <c r="AY554" s="138">
        <v>0</v>
      </c>
      <c r="AZ554" s="138">
        <v>0</v>
      </c>
      <c r="BB554" s="6">
        <v>0</v>
      </c>
      <c r="BC554" s="6">
        <v>3079.23</v>
      </c>
    </row>
    <row r="555" spans="2:55" hidden="1" outlineLevel="1" x14ac:dyDescent="0.2">
      <c r="B555" s="36"/>
      <c r="C555" s="50"/>
      <c r="D555" s="111" t="s">
        <v>109</v>
      </c>
      <c r="E555" s="159" t="s">
        <v>5629</v>
      </c>
      <c r="F555" s="188"/>
      <c r="G555" s="188"/>
      <c r="H555" s="188"/>
      <c r="I555" s="87"/>
      <c r="J555" s="98">
        <f t="shared" si="8"/>
        <v>0</v>
      </c>
      <c r="K555" s="7"/>
      <c r="L555" s="106">
        <f>I555*0.1</f>
        <v>0</v>
      </c>
      <c r="M555" s="106">
        <f>I555*0.2</f>
        <v>0</v>
      </c>
      <c r="N555" s="106">
        <f>I555*0.21</f>
        <v>0</v>
      </c>
      <c r="O555" s="106">
        <v>0</v>
      </c>
      <c r="P555" s="106">
        <f>I555*0.12</f>
        <v>0</v>
      </c>
      <c r="Q555" s="106">
        <f>I555*0.17</f>
        <v>0</v>
      </c>
      <c r="R555" s="106">
        <f>I555*0.14</f>
        <v>0</v>
      </c>
      <c r="S555" s="106">
        <f>I555*0.18</f>
        <v>0</v>
      </c>
      <c r="T555" s="106">
        <f>I555*0.14</f>
        <v>0</v>
      </c>
      <c r="U555" s="106">
        <f>I555*0.15</f>
        <v>0</v>
      </c>
      <c r="V555" s="106">
        <f>I555*0.08</f>
        <v>0</v>
      </c>
      <c r="W555" s="141"/>
      <c r="X555" s="106">
        <f>I555*0.16</f>
        <v>0</v>
      </c>
      <c r="Y555" s="106">
        <f>I555*0.1</f>
        <v>0</v>
      </c>
      <c r="Z555" s="106">
        <f>I555*0.08</f>
        <v>0</v>
      </c>
      <c r="AA555" s="106">
        <f>I555*0.11</f>
        <v>0</v>
      </c>
      <c r="AB555" s="141"/>
      <c r="AC555" s="7">
        <f>I555*0.22</f>
        <v>0</v>
      </c>
      <c r="AD555" s="7">
        <f>I555*0.3</f>
        <v>0</v>
      </c>
      <c r="AE555" s="148" t="s">
        <v>93</v>
      </c>
      <c r="AF555" s="7">
        <f>I555*0.245</f>
        <v>0</v>
      </c>
      <c r="AG555" s="7">
        <f>I555*0.2</f>
        <v>0</v>
      </c>
      <c r="AH555" s="7">
        <f>I555*0.23</f>
        <v>0</v>
      </c>
      <c r="AI555" s="141"/>
      <c r="AJ555" s="7">
        <f>I555*0.2</f>
        <v>0</v>
      </c>
      <c r="AK555" s="141"/>
      <c r="AL555" s="141"/>
      <c r="AM555" s="141"/>
      <c r="AN555" s="141">
        <f>I555*0.12</f>
        <v>0</v>
      </c>
      <c r="AO555" s="141">
        <f>I555*0.6</f>
        <v>0</v>
      </c>
      <c r="AP555" s="141">
        <f>I555*0.9</f>
        <v>0</v>
      </c>
      <c r="AQ555" s="141">
        <f>I555*0.93</f>
        <v>0</v>
      </c>
      <c r="AR555" s="141">
        <f>I555*0.7</f>
        <v>0</v>
      </c>
      <c r="AS555" s="141">
        <f>I555*0.35</f>
        <v>0</v>
      </c>
      <c r="AT555" s="141"/>
      <c r="AU555" s="141">
        <f>I555*0.9</f>
        <v>0</v>
      </c>
      <c r="AV555" s="141">
        <f>I555*0.18</f>
        <v>0</v>
      </c>
      <c r="AW555" s="141">
        <f>I555*0.34</f>
        <v>0</v>
      </c>
      <c r="AX555" s="141">
        <f>I555*0.31</f>
        <v>0</v>
      </c>
      <c r="AY555" s="141"/>
      <c r="AZ555" s="141"/>
      <c r="BB555" s="6">
        <v>0</v>
      </c>
      <c r="BC555" s="6">
        <v>0</v>
      </c>
    </row>
    <row r="556" spans="2:55" hidden="1" outlineLevel="1" x14ac:dyDescent="0.2">
      <c r="B556" s="51" t="s">
        <v>110</v>
      </c>
      <c r="C556" s="9"/>
      <c r="D556" s="123" t="s">
        <v>34</v>
      </c>
      <c r="E556" s="162">
        <v>10</v>
      </c>
      <c r="F556" s="189"/>
      <c r="G556" s="189"/>
      <c r="H556" s="189"/>
      <c r="I556" s="88">
        <v>120</v>
      </c>
      <c r="J556" s="98">
        <f t="shared" si="8"/>
        <v>2.101</v>
      </c>
      <c r="K556" s="102">
        <v>1.91</v>
      </c>
      <c r="L556" s="106">
        <f>I556*0.1</f>
        <v>12</v>
      </c>
      <c r="M556" s="106">
        <f>I556*0.2</f>
        <v>24</v>
      </c>
      <c r="N556" s="106">
        <f>I556*0.21</f>
        <v>25.2</v>
      </c>
      <c r="O556" s="106">
        <v>25.2</v>
      </c>
      <c r="P556" s="106">
        <f>I556*0.12</f>
        <v>14.399999999999999</v>
      </c>
      <c r="Q556" s="106">
        <f>I556*0.17</f>
        <v>20.400000000000002</v>
      </c>
      <c r="R556" s="106">
        <f>I556*0.14</f>
        <v>16.8</v>
      </c>
      <c r="S556" s="106">
        <f>I556*0.18</f>
        <v>21.599999999999998</v>
      </c>
      <c r="T556" s="106">
        <f>I556*0.14</f>
        <v>16.8</v>
      </c>
      <c r="U556" s="106">
        <f>I556*0.15</f>
        <v>18</v>
      </c>
      <c r="V556" s="106">
        <f>I556*0.08</f>
        <v>9.6</v>
      </c>
      <c r="W556" s="140"/>
      <c r="X556" s="106">
        <f>I556*0.16</f>
        <v>19.2</v>
      </c>
      <c r="Y556" s="106">
        <f>I556*0.1</f>
        <v>12</v>
      </c>
      <c r="Z556" s="106">
        <f>I556*0.08</f>
        <v>9.6</v>
      </c>
      <c r="AA556" s="106">
        <f>I556*0.11</f>
        <v>13.2</v>
      </c>
      <c r="AB556" s="140"/>
      <c r="AC556" s="7">
        <f>I556*0.22</f>
        <v>26.4</v>
      </c>
      <c r="AD556" s="7">
        <f>I556*0.3</f>
        <v>36</v>
      </c>
      <c r="AE556" s="148" t="s">
        <v>93</v>
      </c>
      <c r="AF556" s="7">
        <f>I556*0.245</f>
        <v>29.4</v>
      </c>
      <c r="AG556" s="7">
        <f>I556*0.2</f>
        <v>24</v>
      </c>
      <c r="AH556" s="7">
        <f>I556*0.23</f>
        <v>27.6</v>
      </c>
      <c r="AI556" s="140"/>
      <c r="AJ556" s="7">
        <f>I556*0.2</f>
        <v>24</v>
      </c>
      <c r="AK556" s="140">
        <v>64.126533221463106</v>
      </c>
      <c r="AL556" s="140">
        <v>67.893203883495147</v>
      </c>
      <c r="AM556" s="140">
        <v>70.159415078508928</v>
      </c>
      <c r="AN556" s="140">
        <f>I556*0.12</f>
        <v>14.399999999999999</v>
      </c>
      <c r="AO556" s="140">
        <f>I556*0.6</f>
        <v>72</v>
      </c>
      <c r="AP556" s="140">
        <f>I556*0.9</f>
        <v>108</v>
      </c>
      <c r="AQ556" s="140">
        <f>I556*0.93</f>
        <v>111.60000000000001</v>
      </c>
      <c r="AR556" s="140">
        <f>I556*0.7</f>
        <v>84</v>
      </c>
      <c r="AS556" s="140">
        <f>I556*0.35</f>
        <v>42</v>
      </c>
      <c r="AT556" s="140">
        <v>0</v>
      </c>
      <c r="AU556" s="140">
        <f>I556*0.9</f>
        <v>108</v>
      </c>
      <c r="AV556" s="140">
        <f>I556*0.18</f>
        <v>21.599999999999998</v>
      </c>
      <c r="AW556" s="140">
        <f>I556*0.34</f>
        <v>40.800000000000004</v>
      </c>
      <c r="AX556" s="140">
        <f>I556*0.31</f>
        <v>37.200000000000003</v>
      </c>
      <c r="AY556" s="140">
        <v>67.893203883495147</v>
      </c>
      <c r="AZ556" s="140">
        <v>67.893203883495147</v>
      </c>
      <c r="BB556" s="6">
        <v>1.91</v>
      </c>
      <c r="BC556" s="6">
        <v>111.60000000000001</v>
      </c>
    </row>
    <row r="557" spans="2:55" hidden="1" outlineLevel="1" x14ac:dyDescent="0.2">
      <c r="B557" s="51" t="s">
        <v>5</v>
      </c>
      <c r="C557" s="9"/>
      <c r="D557" s="123">
        <v>70553</v>
      </c>
      <c r="E557" s="162">
        <v>1</v>
      </c>
      <c r="F557" s="189"/>
      <c r="G557" s="189"/>
      <c r="H557" s="189"/>
      <c r="I557" s="88">
        <v>4727</v>
      </c>
      <c r="J557" s="98">
        <f t="shared" si="8"/>
        <v>515.81200000000001</v>
      </c>
      <c r="K557" s="102">
        <v>468.92</v>
      </c>
      <c r="L557" s="106">
        <f>I557*0.1</f>
        <v>472.70000000000005</v>
      </c>
      <c r="M557" s="106">
        <f>I557*0.2</f>
        <v>945.40000000000009</v>
      </c>
      <c r="N557" s="106">
        <f>I557*0.21</f>
        <v>992.67</v>
      </c>
      <c r="O557" s="106">
        <v>992.67</v>
      </c>
      <c r="P557" s="106">
        <f>I557*0.12</f>
        <v>567.24</v>
      </c>
      <c r="Q557" s="106">
        <f>I557*0.17</f>
        <v>803.59</v>
      </c>
      <c r="R557" s="106">
        <f>I557*0.14</f>
        <v>661.78000000000009</v>
      </c>
      <c r="S557" s="106">
        <f>I557*0.18</f>
        <v>850.86</v>
      </c>
      <c r="T557" s="106">
        <f>I557*0.14</f>
        <v>661.78000000000009</v>
      </c>
      <c r="U557" s="106">
        <f>I557*0.15</f>
        <v>709.05</v>
      </c>
      <c r="V557" s="106">
        <f>I557*0.08</f>
        <v>378.16</v>
      </c>
      <c r="W557" s="140"/>
      <c r="X557" s="106">
        <f>I557*0.16</f>
        <v>756.32</v>
      </c>
      <c r="Y557" s="106">
        <f>I557*0.1</f>
        <v>472.70000000000005</v>
      </c>
      <c r="Z557" s="106">
        <f>I557*0.08</f>
        <v>378.16</v>
      </c>
      <c r="AA557" s="106">
        <f>I557*0.11</f>
        <v>519.97</v>
      </c>
      <c r="AB557" s="140"/>
      <c r="AC557" s="7">
        <f>I557*0.22</f>
        <v>1039.94</v>
      </c>
      <c r="AD557" s="7">
        <f>I557*0.3</f>
        <v>1418.1</v>
      </c>
      <c r="AE557" s="148" t="s">
        <v>93</v>
      </c>
      <c r="AF557" s="7">
        <f>I557*0.245</f>
        <v>1158.115</v>
      </c>
      <c r="AG557" s="7">
        <f>I557*0.2</f>
        <v>945.40000000000009</v>
      </c>
      <c r="AH557" s="7">
        <f>I557*0.23</f>
        <v>1087.21</v>
      </c>
      <c r="AI557" s="140"/>
      <c r="AJ557" s="7">
        <f>I557*0.2</f>
        <v>945.40000000000009</v>
      </c>
      <c r="AK557" s="140">
        <v>3153.7297383467994</v>
      </c>
      <c r="AL557" s="140">
        <v>3339.2374176507146</v>
      </c>
      <c r="AM557" s="140">
        <v>3450.5508421379736</v>
      </c>
      <c r="AN557" s="140">
        <f>I557*0.12</f>
        <v>567.24</v>
      </c>
      <c r="AO557" s="140">
        <f>I557*0.6</f>
        <v>2836.2</v>
      </c>
      <c r="AP557" s="140">
        <f>I557*0.9</f>
        <v>4254.3</v>
      </c>
      <c r="AQ557" s="140">
        <f>I557*0.93</f>
        <v>4396.1100000000006</v>
      </c>
      <c r="AR557" s="140">
        <f>I557*0.7</f>
        <v>3308.8999999999996</v>
      </c>
      <c r="AS557" s="140">
        <f>I557*0.35</f>
        <v>1654.4499999999998</v>
      </c>
      <c r="AT557" s="140">
        <v>378.75770323182104</v>
      </c>
      <c r="AU557" s="140">
        <f>I557*0.9</f>
        <v>4254.3</v>
      </c>
      <c r="AV557" s="140">
        <f>I557*0.18</f>
        <v>850.86</v>
      </c>
      <c r="AW557" s="140">
        <f>I557*0.34</f>
        <v>1607.18</v>
      </c>
      <c r="AX557" s="140">
        <f>I557*0.31</f>
        <v>1465.37</v>
      </c>
      <c r="AY557" s="140">
        <v>3339.2374176507146</v>
      </c>
      <c r="AZ557" s="140">
        <v>3339.2374176507146</v>
      </c>
      <c r="BB557" s="6">
        <v>378.16</v>
      </c>
      <c r="BC557" s="6">
        <v>4396.1100000000006</v>
      </c>
    </row>
    <row r="558" spans="2:55" ht="13.5" collapsed="1" thickBot="1" x14ac:dyDescent="0.25">
      <c r="B558" s="45" t="s">
        <v>5</v>
      </c>
      <c r="C558" s="35">
        <v>611</v>
      </c>
      <c r="D558" s="120">
        <v>70553</v>
      </c>
      <c r="E558" s="161" t="s">
        <v>5630</v>
      </c>
      <c r="F558" s="180"/>
      <c r="G558" s="180"/>
      <c r="H558" s="180"/>
      <c r="I558" s="82">
        <v>4847</v>
      </c>
      <c r="J558" s="98">
        <f t="shared" si="8"/>
        <v>515.81200000000001</v>
      </c>
      <c r="K558" s="100">
        <v>468.92</v>
      </c>
      <c r="L558" s="106">
        <f>I558*0.1</f>
        <v>484.70000000000005</v>
      </c>
      <c r="M558" s="106">
        <f>I558*0.2</f>
        <v>969.40000000000009</v>
      </c>
      <c r="N558" s="106">
        <f>I558*0.21</f>
        <v>1017.87</v>
      </c>
      <c r="O558" s="106">
        <v>1017.87</v>
      </c>
      <c r="P558" s="106">
        <f>I558*0.12</f>
        <v>581.64</v>
      </c>
      <c r="Q558" s="106">
        <f>I558*0.17</f>
        <v>823.99</v>
      </c>
      <c r="R558" s="106">
        <f>I558*0.14</f>
        <v>678.58</v>
      </c>
      <c r="S558" s="106">
        <f>I558*0.18</f>
        <v>872.45999999999992</v>
      </c>
      <c r="T558" s="106">
        <f>I558*0.14</f>
        <v>678.58</v>
      </c>
      <c r="U558" s="106">
        <f>I558*0.15</f>
        <v>727.05</v>
      </c>
      <c r="V558" s="106">
        <f>I558*0.08</f>
        <v>387.76</v>
      </c>
      <c r="W558" s="139"/>
      <c r="X558" s="106">
        <f>I558*0.16</f>
        <v>775.52</v>
      </c>
      <c r="Y558" s="106">
        <f>I558*0.1</f>
        <v>484.70000000000005</v>
      </c>
      <c r="Z558" s="106">
        <f>I558*0.08</f>
        <v>387.76</v>
      </c>
      <c r="AA558" s="106">
        <f>I558*0.11</f>
        <v>533.16999999999996</v>
      </c>
      <c r="AB558" s="139"/>
      <c r="AC558" s="7">
        <f>I558*0.22</f>
        <v>1066.3399999999999</v>
      </c>
      <c r="AD558" s="7">
        <f>I558*0.3</f>
        <v>1454.1</v>
      </c>
      <c r="AE558" s="148" t="s">
        <v>93</v>
      </c>
      <c r="AF558" s="7">
        <f>I558*0.245</f>
        <v>1187.5149999999999</v>
      </c>
      <c r="AG558" s="7">
        <f>I558*0.2</f>
        <v>969.40000000000009</v>
      </c>
      <c r="AH558" s="7">
        <f>I558*0.23</f>
        <v>1114.81</v>
      </c>
      <c r="AI558" s="139"/>
      <c r="AJ558" s="7">
        <f>I558*0.2</f>
        <v>969.40000000000009</v>
      </c>
      <c r="AK558" s="139">
        <v>3218.41054637766</v>
      </c>
      <c r="AL558" s="139">
        <v>3407.7288138116405</v>
      </c>
      <c r="AM558" s="139">
        <v>3521.3175725127976</v>
      </c>
      <c r="AN558" s="139">
        <f>I558*0.12</f>
        <v>581.64</v>
      </c>
      <c r="AO558" s="139">
        <f>I558*0.6</f>
        <v>2908.2</v>
      </c>
      <c r="AP558" s="139">
        <f>I558*0.9</f>
        <v>4362.3</v>
      </c>
      <c r="AQ558" s="139">
        <f>I558*0.93</f>
        <v>4507.71</v>
      </c>
      <c r="AR558" s="139">
        <f>I558*0.7</f>
        <v>3392.8999999999996</v>
      </c>
      <c r="AS558" s="139">
        <f>I558*0.35</f>
        <v>1696.4499999999998</v>
      </c>
      <c r="AT558" s="139">
        <v>378.33379297376723</v>
      </c>
      <c r="AU558" s="139">
        <f>I558*0.9</f>
        <v>4362.3</v>
      </c>
      <c r="AV558" s="139">
        <f>I558*0.18</f>
        <v>872.45999999999992</v>
      </c>
      <c r="AW558" s="139">
        <f>I558*0.34</f>
        <v>1647.98</v>
      </c>
      <c r="AX558" s="139">
        <f>I558*0.31</f>
        <v>1502.57</v>
      </c>
      <c r="AY558" s="139">
        <v>3407.7288138116405</v>
      </c>
      <c r="AZ558" s="139">
        <v>3407.7288138116405</v>
      </c>
      <c r="BB558" s="6">
        <v>387.76</v>
      </c>
      <c r="BC558" s="6">
        <v>4507.71</v>
      </c>
    </row>
    <row r="559" spans="2:55" x14ac:dyDescent="0.2">
      <c r="D559" s="27"/>
      <c r="E559" s="138"/>
      <c r="F559" s="197"/>
      <c r="G559" s="197"/>
      <c r="H559" s="197"/>
      <c r="I559" s="94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  <c r="AF559" s="95"/>
      <c r="AG559" s="95"/>
      <c r="AH559" s="95"/>
      <c r="AI559" s="95"/>
      <c r="AJ559" s="95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5"/>
      <c r="AY559" s="95"/>
      <c r="AZ559" s="95"/>
      <c r="BA559" s="95"/>
      <c r="BB559" s="95"/>
      <c r="BC559" s="95"/>
    </row>
    <row r="560" spans="2:55" collapsed="1" x14ac:dyDescent="0.2">
      <c r="B560" s="66" t="s">
        <v>667</v>
      </c>
      <c r="C560" s="53"/>
      <c r="D560" s="124"/>
      <c r="E560" s="138"/>
      <c r="F560" s="197"/>
      <c r="G560" s="197"/>
      <c r="H560" s="197"/>
      <c r="I560" s="96"/>
      <c r="W560" s="98"/>
      <c r="X560" s="98"/>
      <c r="Y560" s="98"/>
      <c r="Z560" s="98"/>
      <c r="AA560" s="98"/>
      <c r="AB560" s="98"/>
      <c r="AC560" s="98"/>
      <c r="AD560" s="98"/>
      <c r="AE560" s="98"/>
      <c r="AF560" s="98"/>
      <c r="AG560" s="7">
        <f>I560*0.2</f>
        <v>0</v>
      </c>
      <c r="AH560" s="7">
        <f>I560*0.23</f>
        <v>0</v>
      </c>
      <c r="AJ560" s="7">
        <f>I560*0.2</f>
        <v>0</v>
      </c>
      <c r="AN560" s="138">
        <f>I560*0.12</f>
        <v>0</v>
      </c>
      <c r="AO560" s="138">
        <f>I560*0.6</f>
        <v>0</v>
      </c>
      <c r="AP560" s="138">
        <f>I560*0.9</f>
        <v>0</v>
      </c>
      <c r="AQ560" s="138">
        <f>I560*0.93</f>
        <v>0</v>
      </c>
      <c r="AR560" s="138">
        <f>I560*0.7</f>
        <v>0</v>
      </c>
      <c r="AS560" s="138">
        <f>I560*0.35</f>
        <v>0</v>
      </c>
      <c r="AU560" s="138">
        <f>I560*0.9</f>
        <v>0</v>
      </c>
      <c r="AV560" s="138">
        <f>I560*0.18</f>
        <v>0</v>
      </c>
      <c r="AW560" s="138">
        <f>I560*0.34</f>
        <v>0</v>
      </c>
      <c r="AX560" s="138">
        <f>I560*0.31</f>
        <v>0</v>
      </c>
      <c r="BB560" s="6">
        <v>0</v>
      </c>
      <c r="BC560" s="6">
        <v>0</v>
      </c>
    </row>
    <row r="561" spans="2:55" hidden="1" outlineLevel="1" x14ac:dyDescent="0.2">
      <c r="B561" s="36"/>
      <c r="C561" s="50"/>
      <c r="D561" s="111" t="s">
        <v>109</v>
      </c>
      <c r="E561" s="159" t="s">
        <v>5629</v>
      </c>
      <c r="F561" s="188"/>
      <c r="G561" s="188"/>
      <c r="H561" s="188"/>
      <c r="I561" s="87"/>
      <c r="J561" s="98">
        <f t="shared" si="8"/>
        <v>0</v>
      </c>
      <c r="K561" s="100"/>
      <c r="L561" s="106">
        <f>I561*0.1</f>
        <v>0</v>
      </c>
      <c r="M561" s="106">
        <f>I561*0.2</f>
        <v>0</v>
      </c>
      <c r="N561" s="106">
        <f>I561*0.21</f>
        <v>0</v>
      </c>
      <c r="O561" s="106">
        <v>0</v>
      </c>
      <c r="P561" s="106">
        <f>I561*0.12</f>
        <v>0</v>
      </c>
      <c r="Q561" s="106">
        <f>I561*0.17</f>
        <v>0</v>
      </c>
      <c r="R561" s="106">
        <f>I561*0.14</f>
        <v>0</v>
      </c>
      <c r="S561" s="106">
        <f>I561*0.18</f>
        <v>0</v>
      </c>
      <c r="T561" s="106">
        <f>I561*0.14</f>
        <v>0</v>
      </c>
      <c r="U561" s="106">
        <f>I561*0.15</f>
        <v>0</v>
      </c>
      <c r="V561" s="106">
        <f>I561*0.08</f>
        <v>0</v>
      </c>
      <c r="W561" s="139"/>
      <c r="X561" s="106">
        <f>I561*0.16</f>
        <v>0</v>
      </c>
      <c r="Y561" s="106">
        <f>I561*0.1</f>
        <v>0</v>
      </c>
      <c r="Z561" s="106">
        <f>I561*0.08</f>
        <v>0</v>
      </c>
      <c r="AA561" s="106">
        <f>I561*0.11</f>
        <v>0</v>
      </c>
      <c r="AB561" s="139"/>
      <c r="AC561" s="7">
        <f>I561*0.22</f>
        <v>0</v>
      </c>
      <c r="AD561" s="7">
        <f>I561*0.3</f>
        <v>0</v>
      </c>
      <c r="AE561" s="148" t="s">
        <v>93</v>
      </c>
      <c r="AF561" s="7">
        <f>I561*0.245</f>
        <v>0</v>
      </c>
      <c r="AG561" s="7">
        <f>I561*0.2</f>
        <v>0</v>
      </c>
      <c r="AH561" s="7">
        <f>I561*0.23</f>
        <v>0</v>
      </c>
      <c r="AI561" s="139"/>
      <c r="AJ561" s="7">
        <f>I561*0.2</f>
        <v>0</v>
      </c>
      <c r="AK561" s="139"/>
      <c r="AL561" s="139"/>
      <c r="AM561" s="139"/>
      <c r="AN561" s="139">
        <f>I561*0.12</f>
        <v>0</v>
      </c>
      <c r="AO561" s="139">
        <f>I561*0.6</f>
        <v>0</v>
      </c>
      <c r="AP561" s="139">
        <f>I561*0.9</f>
        <v>0</v>
      </c>
      <c r="AQ561" s="139">
        <f>I561*0.93</f>
        <v>0</v>
      </c>
      <c r="AR561" s="139">
        <f>I561*0.7</f>
        <v>0</v>
      </c>
      <c r="AS561" s="139">
        <f>I561*0.35</f>
        <v>0</v>
      </c>
      <c r="AT561" s="139"/>
      <c r="AU561" s="139">
        <f>I561*0.9</f>
        <v>0</v>
      </c>
      <c r="AV561" s="139">
        <f>I561*0.18</f>
        <v>0</v>
      </c>
      <c r="AW561" s="139">
        <f>I561*0.34</f>
        <v>0</v>
      </c>
      <c r="AX561" s="139">
        <f>I561*0.31</f>
        <v>0</v>
      </c>
      <c r="AY561" s="139"/>
      <c r="AZ561" s="139"/>
      <c r="BB561" s="6">
        <v>0</v>
      </c>
      <c r="BC561" s="6">
        <v>0</v>
      </c>
    </row>
    <row r="562" spans="2:55" hidden="1" outlineLevel="1" x14ac:dyDescent="0.2">
      <c r="B562" s="51" t="s">
        <v>234</v>
      </c>
      <c r="C562" s="9"/>
      <c r="D562" s="125"/>
      <c r="E562" s="160">
        <v>1</v>
      </c>
      <c r="F562" s="193"/>
      <c r="G562" s="193"/>
      <c r="H562" s="193"/>
      <c r="I562" s="90">
        <v>1761</v>
      </c>
      <c r="J562" s="98" t="e">
        <f t="shared" si="8"/>
        <v>#N/A</v>
      </c>
      <c r="K562" s="104" t="e">
        <v>#N/A</v>
      </c>
      <c r="L562" s="106">
        <f>I562*0.1</f>
        <v>176.10000000000002</v>
      </c>
      <c r="M562" s="106">
        <f>I562*0.2</f>
        <v>352.20000000000005</v>
      </c>
      <c r="N562" s="106">
        <f>I562*0.21</f>
        <v>369.81</v>
      </c>
      <c r="O562" s="106">
        <v>369.81</v>
      </c>
      <c r="P562" s="106">
        <f>I562*0.12</f>
        <v>211.32</v>
      </c>
      <c r="Q562" s="106">
        <f>I562*0.17</f>
        <v>299.37</v>
      </c>
      <c r="R562" s="106">
        <f>I562*0.14</f>
        <v>246.54000000000002</v>
      </c>
      <c r="S562" s="106">
        <f>I562*0.18</f>
        <v>316.97999999999996</v>
      </c>
      <c r="T562" s="106">
        <f>I562*0.14</f>
        <v>246.54000000000002</v>
      </c>
      <c r="U562" s="106">
        <f>I562*0.15</f>
        <v>264.14999999999998</v>
      </c>
      <c r="V562" s="106">
        <f>I562*0.08</f>
        <v>140.88</v>
      </c>
      <c r="W562" s="142"/>
      <c r="X562" s="106">
        <f>I562*0.16</f>
        <v>281.76</v>
      </c>
      <c r="Y562" s="106">
        <f>I562*0.1</f>
        <v>176.10000000000002</v>
      </c>
      <c r="Z562" s="106">
        <f>I562*0.08</f>
        <v>140.88</v>
      </c>
      <c r="AA562" s="106">
        <f>I562*0.11</f>
        <v>193.71</v>
      </c>
      <c r="AB562" s="142"/>
      <c r="AC562" s="7">
        <f>I562*0.22</f>
        <v>387.42</v>
      </c>
      <c r="AD562" s="7">
        <f>I562*0.3</f>
        <v>528.29999999999995</v>
      </c>
      <c r="AE562" s="148" t="s">
        <v>93</v>
      </c>
      <c r="AF562" s="7">
        <f>I562*0.245</f>
        <v>431.44499999999999</v>
      </c>
      <c r="AG562" s="7">
        <f>I562*0.2</f>
        <v>352.20000000000005</v>
      </c>
      <c r="AH562" s="7">
        <f>I562*0.23</f>
        <v>405.03000000000003</v>
      </c>
      <c r="AI562" s="142"/>
      <c r="AJ562" s="7">
        <f>I562*0.2</f>
        <v>352.20000000000005</v>
      </c>
      <c r="AK562" s="142">
        <v>1281.6673999999998</v>
      </c>
      <c r="AL562" s="142">
        <v>1357.0596</v>
      </c>
      <c r="AM562" s="142">
        <v>1402.2991999999999</v>
      </c>
      <c r="AN562" s="142">
        <f>I562*0.12</f>
        <v>211.32</v>
      </c>
      <c r="AO562" s="142">
        <f>I562*0.6</f>
        <v>1056.5999999999999</v>
      </c>
      <c r="AP562" s="142">
        <f>I562*0.9</f>
        <v>1584.9</v>
      </c>
      <c r="AQ562" s="142">
        <f>I562*0.93</f>
        <v>1637.73</v>
      </c>
      <c r="AR562" s="142">
        <f>I562*0.7</f>
        <v>1232.6999999999998</v>
      </c>
      <c r="AS562" s="142">
        <f>I562*0.35</f>
        <v>616.34999999999991</v>
      </c>
      <c r="AT562" s="142">
        <v>0</v>
      </c>
      <c r="AU562" s="142">
        <f>I562*0.9</f>
        <v>1584.9</v>
      </c>
      <c r="AV562" s="142">
        <f>I562*0.18</f>
        <v>316.97999999999996</v>
      </c>
      <c r="AW562" s="142">
        <f>I562*0.34</f>
        <v>598.74</v>
      </c>
      <c r="AX562" s="142">
        <f>I562*0.31</f>
        <v>545.91</v>
      </c>
      <c r="AY562" s="142">
        <v>1357.0596</v>
      </c>
      <c r="AZ562" s="142">
        <v>1357.0596</v>
      </c>
      <c r="BB562" s="6">
        <v>140.88</v>
      </c>
      <c r="BC562" s="6">
        <v>1637.73</v>
      </c>
    </row>
    <row r="563" spans="2:55" hidden="1" outlineLevel="1" x14ac:dyDescent="0.2">
      <c r="B563" s="51" t="s">
        <v>180</v>
      </c>
      <c r="C563" s="9"/>
      <c r="D563" s="125"/>
      <c r="E563" s="160">
        <v>1</v>
      </c>
      <c r="F563" s="193"/>
      <c r="G563" s="193"/>
      <c r="H563" s="193"/>
      <c r="I563" s="90">
        <v>6.5905580000000006</v>
      </c>
      <c r="J563" s="98" t="e">
        <f t="shared" si="8"/>
        <v>#N/A</v>
      </c>
      <c r="K563" s="104" t="e">
        <v>#N/A</v>
      </c>
      <c r="L563" s="106">
        <f>I563*0.1</f>
        <v>0.65905580000000008</v>
      </c>
      <c r="M563" s="106">
        <f>I563*0.2</f>
        <v>1.3181116000000002</v>
      </c>
      <c r="N563" s="106">
        <f>I563*0.21</f>
        <v>1.3840171800000001</v>
      </c>
      <c r="O563" s="106">
        <v>1.3840171800000001</v>
      </c>
      <c r="P563" s="106">
        <f>I563*0.12</f>
        <v>0.79086696000000001</v>
      </c>
      <c r="Q563" s="106">
        <f>I563*0.17</f>
        <v>1.1203948600000002</v>
      </c>
      <c r="R563" s="106">
        <f>I563*0.14</f>
        <v>0.92267812000000016</v>
      </c>
      <c r="S563" s="106">
        <f>I563*0.18</f>
        <v>1.1863004400000001</v>
      </c>
      <c r="T563" s="106">
        <f>I563*0.14</f>
        <v>0.92267812000000016</v>
      </c>
      <c r="U563" s="106">
        <f>I563*0.15</f>
        <v>0.98858370000000007</v>
      </c>
      <c r="V563" s="106">
        <f>I563*0.08</f>
        <v>0.52724464000000004</v>
      </c>
      <c r="W563" s="142"/>
      <c r="X563" s="106">
        <f>I563*0.16</f>
        <v>1.0544892800000001</v>
      </c>
      <c r="Y563" s="106">
        <f>I563*0.1</f>
        <v>0.65905580000000008</v>
      </c>
      <c r="Z563" s="106">
        <f>I563*0.08</f>
        <v>0.52724464000000004</v>
      </c>
      <c r="AA563" s="106">
        <f>I563*0.11</f>
        <v>0.7249613800000001</v>
      </c>
      <c r="AB563" s="142"/>
      <c r="AC563" s="7">
        <f>I563*0.22</f>
        <v>1.4499227600000002</v>
      </c>
      <c r="AD563" s="7">
        <f>I563*0.3</f>
        <v>1.9771674000000001</v>
      </c>
      <c r="AE563" s="148" t="s">
        <v>93</v>
      </c>
      <c r="AF563" s="7">
        <f>I563*0.245</f>
        <v>1.6146867100000002</v>
      </c>
      <c r="AG563" s="7">
        <f>I563*0.2</f>
        <v>1.3181116000000002</v>
      </c>
      <c r="AH563" s="7">
        <f>I563*0.23</f>
        <v>1.5158283400000001</v>
      </c>
      <c r="AI563" s="142"/>
      <c r="AJ563" s="7">
        <f>I563*0.2</f>
        <v>1.3181116000000002</v>
      </c>
      <c r="AK563" s="142">
        <v>5.4356</v>
      </c>
      <c r="AL563" s="142">
        <v>5.7565999999999997</v>
      </c>
      <c r="AM563" s="142">
        <v>5.9491999999999994</v>
      </c>
      <c r="AN563" s="142">
        <f>I563*0.12</f>
        <v>0.79086696000000001</v>
      </c>
      <c r="AO563" s="142">
        <f>I563*0.6</f>
        <v>3.9543348000000003</v>
      </c>
      <c r="AP563" s="142">
        <f>I563*0.9</f>
        <v>5.9315022000000006</v>
      </c>
      <c r="AQ563" s="142">
        <f>I563*0.93</f>
        <v>6.1292189400000012</v>
      </c>
      <c r="AR563" s="142">
        <f>I563*0.7</f>
        <v>4.6133905999999998</v>
      </c>
      <c r="AS563" s="142">
        <f>I563*0.35</f>
        <v>2.3066952999999999</v>
      </c>
      <c r="AT563" s="142">
        <v>0</v>
      </c>
      <c r="AU563" s="142">
        <f>I563*0.9</f>
        <v>5.9315022000000006</v>
      </c>
      <c r="AV563" s="142">
        <f>I563*0.18</f>
        <v>1.1863004400000001</v>
      </c>
      <c r="AW563" s="142">
        <f>I563*0.34</f>
        <v>2.2407897200000004</v>
      </c>
      <c r="AX563" s="142">
        <f>I563*0.31</f>
        <v>2.0430729800000003</v>
      </c>
      <c r="AY563" s="142">
        <v>5.7565999999999997</v>
      </c>
      <c r="AZ563" s="142">
        <v>5.7565999999999997</v>
      </c>
      <c r="BB563" s="6">
        <v>0.52724464000000004</v>
      </c>
      <c r="BC563" s="6">
        <v>6.1292189400000012</v>
      </c>
    </row>
    <row r="564" spans="2:55" hidden="1" outlineLevel="1" x14ac:dyDescent="0.2">
      <c r="B564" s="51" t="s">
        <v>235</v>
      </c>
      <c r="C564" s="9"/>
      <c r="D564" s="125"/>
      <c r="E564" s="160">
        <v>3</v>
      </c>
      <c r="F564" s="193"/>
      <c r="G564" s="193"/>
      <c r="H564" s="193"/>
      <c r="I564" s="90">
        <v>10.745475000000001</v>
      </c>
      <c r="J564" s="98" t="e">
        <f t="shared" si="8"/>
        <v>#N/A</v>
      </c>
      <c r="K564" s="104" t="e">
        <v>#N/A</v>
      </c>
      <c r="L564" s="106">
        <f>I564*0.1</f>
        <v>1.0745475000000002</v>
      </c>
      <c r="M564" s="106">
        <f>I564*0.2</f>
        <v>2.1490950000000004</v>
      </c>
      <c r="N564" s="106">
        <f>I564*0.21</f>
        <v>2.25654975</v>
      </c>
      <c r="O564" s="106">
        <v>2.25654975</v>
      </c>
      <c r="P564" s="106">
        <f>I564*0.12</f>
        <v>1.2894570000000001</v>
      </c>
      <c r="Q564" s="106">
        <f>I564*0.17</f>
        <v>1.8267307500000003</v>
      </c>
      <c r="R564" s="106">
        <f>I564*0.14</f>
        <v>1.5043665000000002</v>
      </c>
      <c r="S564" s="106">
        <f>I564*0.18</f>
        <v>1.9341855000000001</v>
      </c>
      <c r="T564" s="106">
        <f>I564*0.14</f>
        <v>1.5043665000000002</v>
      </c>
      <c r="U564" s="106">
        <f>I564*0.15</f>
        <v>1.61182125</v>
      </c>
      <c r="V564" s="106">
        <f>I564*0.08</f>
        <v>0.85963800000000012</v>
      </c>
      <c r="W564" s="142"/>
      <c r="X564" s="106">
        <f>I564*0.16</f>
        <v>1.7192760000000002</v>
      </c>
      <c r="Y564" s="106">
        <f>I564*0.1</f>
        <v>1.0745475000000002</v>
      </c>
      <c r="Z564" s="106">
        <f>I564*0.08</f>
        <v>0.85963800000000012</v>
      </c>
      <c r="AA564" s="106">
        <f>I564*0.11</f>
        <v>1.18200225</v>
      </c>
      <c r="AB564" s="142"/>
      <c r="AC564" s="7">
        <f>I564*0.22</f>
        <v>2.3640045000000001</v>
      </c>
      <c r="AD564" s="7">
        <f>I564*0.3</f>
        <v>3.2236425</v>
      </c>
      <c r="AE564" s="148" t="s">
        <v>93</v>
      </c>
      <c r="AF564" s="7">
        <f>I564*0.245</f>
        <v>2.632641375</v>
      </c>
      <c r="AG564" s="7">
        <f>I564*0.2</f>
        <v>2.1490950000000004</v>
      </c>
      <c r="AH564" s="7">
        <f>I564*0.23</f>
        <v>2.4714592500000001</v>
      </c>
      <c r="AI564" s="142"/>
      <c r="AJ564" s="7">
        <f>I564*0.2</f>
        <v>2.1490950000000004</v>
      </c>
      <c r="AK564" s="142">
        <v>8.8702999999999985</v>
      </c>
      <c r="AL564" s="142">
        <v>9.3945999999999987</v>
      </c>
      <c r="AM564" s="142">
        <v>9.7049000000000003</v>
      </c>
      <c r="AN564" s="142">
        <f>I564*0.12</f>
        <v>1.2894570000000001</v>
      </c>
      <c r="AO564" s="142">
        <f>I564*0.6</f>
        <v>6.4472849999999999</v>
      </c>
      <c r="AP564" s="142">
        <f>I564*0.9</f>
        <v>9.6709275000000012</v>
      </c>
      <c r="AQ564" s="142">
        <f>I564*0.93</f>
        <v>9.9932917500000009</v>
      </c>
      <c r="AR564" s="142">
        <f>I564*0.7</f>
        <v>7.5218325000000004</v>
      </c>
      <c r="AS564" s="142">
        <f>I564*0.35</f>
        <v>3.7609162500000002</v>
      </c>
      <c r="AT564" s="142">
        <v>0</v>
      </c>
      <c r="AU564" s="142">
        <f>I564*0.9</f>
        <v>9.6709275000000012</v>
      </c>
      <c r="AV564" s="142">
        <f>I564*0.18</f>
        <v>1.9341855000000001</v>
      </c>
      <c r="AW564" s="142">
        <f>I564*0.34</f>
        <v>3.6534615000000006</v>
      </c>
      <c r="AX564" s="142">
        <f>I564*0.31</f>
        <v>3.33109725</v>
      </c>
      <c r="AY564" s="142">
        <v>9.3945999999999987</v>
      </c>
      <c r="AZ564" s="142">
        <v>9.3945999999999987</v>
      </c>
      <c r="BB564" s="6">
        <v>0.85963800000000012</v>
      </c>
      <c r="BC564" s="6">
        <v>9.9932917500000009</v>
      </c>
    </row>
    <row r="565" spans="2:55" hidden="1" outlineLevel="1" x14ac:dyDescent="0.2">
      <c r="B565" s="51" t="s">
        <v>236</v>
      </c>
      <c r="C565" s="9"/>
      <c r="D565" s="125"/>
      <c r="E565" s="160">
        <v>1</v>
      </c>
      <c r="F565" s="193"/>
      <c r="G565" s="193"/>
      <c r="H565" s="193"/>
      <c r="I565" s="90">
        <v>79.351199999999992</v>
      </c>
      <c r="J565" s="98" t="e">
        <f t="shared" si="8"/>
        <v>#N/A</v>
      </c>
      <c r="K565" s="104" t="e">
        <v>#N/A</v>
      </c>
      <c r="L565" s="106">
        <f>I565*0.1</f>
        <v>7.9351199999999995</v>
      </c>
      <c r="M565" s="106">
        <f>I565*0.2</f>
        <v>15.870239999999999</v>
      </c>
      <c r="N565" s="106">
        <f>I565*0.21</f>
        <v>16.663751999999999</v>
      </c>
      <c r="O565" s="106">
        <v>16.663751999999999</v>
      </c>
      <c r="P565" s="106">
        <f>I565*0.12</f>
        <v>9.5221439999999991</v>
      </c>
      <c r="Q565" s="106">
        <f>I565*0.17</f>
        <v>13.489704</v>
      </c>
      <c r="R565" s="106">
        <f>I565*0.14</f>
        <v>11.109168</v>
      </c>
      <c r="S565" s="106">
        <f>I565*0.18</f>
        <v>14.283215999999998</v>
      </c>
      <c r="T565" s="106">
        <f>I565*0.14</f>
        <v>11.109168</v>
      </c>
      <c r="U565" s="106">
        <f>I565*0.15</f>
        <v>11.902679999999998</v>
      </c>
      <c r="V565" s="106">
        <f>I565*0.08</f>
        <v>6.3480959999999991</v>
      </c>
      <c r="W565" s="142"/>
      <c r="X565" s="106">
        <f>I565*0.16</f>
        <v>12.696191999999998</v>
      </c>
      <c r="Y565" s="106">
        <f>I565*0.1</f>
        <v>7.9351199999999995</v>
      </c>
      <c r="Z565" s="106">
        <f>I565*0.08</f>
        <v>6.3480959999999991</v>
      </c>
      <c r="AA565" s="106">
        <f>I565*0.11</f>
        <v>8.7286319999999993</v>
      </c>
      <c r="AB565" s="142"/>
      <c r="AC565" s="7">
        <f>I565*0.22</f>
        <v>17.457263999999999</v>
      </c>
      <c r="AD565" s="7">
        <f>I565*0.3</f>
        <v>23.805359999999997</v>
      </c>
      <c r="AE565" s="148" t="s">
        <v>93</v>
      </c>
      <c r="AF565" s="7">
        <f>I565*0.245</f>
        <v>19.441043999999998</v>
      </c>
      <c r="AG565" s="7">
        <f>I565*0.2</f>
        <v>15.870239999999999</v>
      </c>
      <c r="AH565" s="7">
        <f>I565*0.23</f>
        <v>18.250775999999998</v>
      </c>
      <c r="AI565" s="142"/>
      <c r="AJ565" s="7">
        <f>I565*0.2</f>
        <v>15.870239999999999</v>
      </c>
      <c r="AK565" s="142">
        <v>65.483999999999995</v>
      </c>
      <c r="AL565" s="142">
        <v>69.335999999999999</v>
      </c>
      <c r="AM565" s="142">
        <v>71.647199999999984</v>
      </c>
      <c r="AN565" s="142">
        <f>I565*0.12</f>
        <v>9.5221439999999991</v>
      </c>
      <c r="AO565" s="142">
        <f>I565*0.6</f>
        <v>47.610719999999993</v>
      </c>
      <c r="AP565" s="142">
        <f>I565*0.9</f>
        <v>71.416079999999994</v>
      </c>
      <c r="AQ565" s="142">
        <f>I565*0.93</f>
        <v>73.796616</v>
      </c>
      <c r="AR565" s="142">
        <f>I565*0.7</f>
        <v>55.545839999999991</v>
      </c>
      <c r="AS565" s="142">
        <f>I565*0.35</f>
        <v>27.772919999999996</v>
      </c>
      <c r="AT565" s="142">
        <v>0</v>
      </c>
      <c r="AU565" s="142">
        <f>I565*0.9</f>
        <v>71.416079999999994</v>
      </c>
      <c r="AV565" s="142">
        <f>I565*0.18</f>
        <v>14.283215999999998</v>
      </c>
      <c r="AW565" s="142">
        <f>I565*0.34</f>
        <v>26.979407999999999</v>
      </c>
      <c r="AX565" s="142">
        <f>I565*0.31</f>
        <v>24.598871999999997</v>
      </c>
      <c r="AY565" s="142">
        <v>69.335999999999999</v>
      </c>
      <c r="AZ565" s="142">
        <v>69.335999999999999</v>
      </c>
      <c r="BB565" s="6">
        <v>6.3480959999999991</v>
      </c>
      <c r="BC565" s="6">
        <v>73.796616</v>
      </c>
    </row>
    <row r="566" spans="2:55" hidden="1" outlineLevel="1" x14ac:dyDescent="0.2">
      <c r="B566" s="51" t="s">
        <v>117</v>
      </c>
      <c r="C566" s="9"/>
      <c r="D566" s="125"/>
      <c r="E566" s="160">
        <v>2</v>
      </c>
      <c r="F566" s="193"/>
      <c r="G566" s="193"/>
      <c r="H566" s="193"/>
      <c r="I566" s="90">
        <v>17.633600000000001</v>
      </c>
      <c r="J566" s="98" t="e">
        <f t="shared" si="8"/>
        <v>#N/A</v>
      </c>
      <c r="K566" s="104" t="e">
        <v>#N/A</v>
      </c>
      <c r="L566" s="106">
        <f>I566*0.1</f>
        <v>1.7633600000000003</v>
      </c>
      <c r="M566" s="106">
        <f>I566*0.2</f>
        <v>3.5267200000000005</v>
      </c>
      <c r="N566" s="106">
        <f>I566*0.21</f>
        <v>3.7030560000000001</v>
      </c>
      <c r="O566" s="106">
        <v>3.7030560000000001</v>
      </c>
      <c r="P566" s="106">
        <f>I566*0.12</f>
        <v>2.1160320000000001</v>
      </c>
      <c r="Q566" s="106">
        <f>I566*0.17</f>
        <v>2.9977120000000004</v>
      </c>
      <c r="R566" s="106">
        <f>I566*0.14</f>
        <v>2.4687040000000002</v>
      </c>
      <c r="S566" s="106">
        <f>I566*0.18</f>
        <v>3.174048</v>
      </c>
      <c r="T566" s="106">
        <f>I566*0.14</f>
        <v>2.4687040000000002</v>
      </c>
      <c r="U566" s="106">
        <f>I566*0.15</f>
        <v>2.6450400000000003</v>
      </c>
      <c r="V566" s="106">
        <f>I566*0.08</f>
        <v>1.4106880000000002</v>
      </c>
      <c r="W566" s="142"/>
      <c r="X566" s="106">
        <f>I566*0.16</f>
        <v>2.8213760000000003</v>
      </c>
      <c r="Y566" s="106">
        <f>I566*0.1</f>
        <v>1.7633600000000003</v>
      </c>
      <c r="Z566" s="106">
        <f>I566*0.08</f>
        <v>1.4106880000000002</v>
      </c>
      <c r="AA566" s="106">
        <f>I566*0.11</f>
        <v>1.9396960000000001</v>
      </c>
      <c r="AB566" s="142"/>
      <c r="AC566" s="7">
        <f>I566*0.22</f>
        <v>3.8793920000000002</v>
      </c>
      <c r="AD566" s="7">
        <f>I566*0.3</f>
        <v>5.2900800000000006</v>
      </c>
      <c r="AE566" s="148" t="s">
        <v>93</v>
      </c>
      <c r="AF566" s="7">
        <f>I566*0.245</f>
        <v>4.3202319999999999</v>
      </c>
      <c r="AG566" s="7">
        <f>I566*0.2</f>
        <v>3.5267200000000005</v>
      </c>
      <c r="AH566" s="7">
        <f>I566*0.23</f>
        <v>4.0557280000000002</v>
      </c>
      <c r="AI566" s="142"/>
      <c r="AJ566" s="7">
        <f>I566*0.2</f>
        <v>3.5267200000000005</v>
      </c>
      <c r="AK566" s="142">
        <v>14.552</v>
      </c>
      <c r="AL566" s="142">
        <v>15.407999999999999</v>
      </c>
      <c r="AM566" s="142">
        <v>15.921600000000002</v>
      </c>
      <c r="AN566" s="142">
        <f>I566*0.12</f>
        <v>2.1160320000000001</v>
      </c>
      <c r="AO566" s="142">
        <f>I566*0.6</f>
        <v>10.580160000000001</v>
      </c>
      <c r="AP566" s="142">
        <f>I566*0.9</f>
        <v>15.870240000000001</v>
      </c>
      <c r="AQ566" s="142">
        <f>I566*0.93</f>
        <v>16.399248000000004</v>
      </c>
      <c r="AR566" s="142">
        <f>I566*0.7</f>
        <v>12.34352</v>
      </c>
      <c r="AS566" s="142">
        <f>I566*0.35</f>
        <v>6.1717599999999999</v>
      </c>
      <c r="AT566" s="142">
        <v>0</v>
      </c>
      <c r="AU566" s="142">
        <f>I566*0.9</f>
        <v>15.870240000000001</v>
      </c>
      <c r="AV566" s="142">
        <f>I566*0.18</f>
        <v>3.174048</v>
      </c>
      <c r="AW566" s="142">
        <f>I566*0.34</f>
        <v>5.9954240000000008</v>
      </c>
      <c r="AX566" s="142">
        <f>I566*0.31</f>
        <v>5.4664160000000006</v>
      </c>
      <c r="AY566" s="142">
        <v>15.407999999999999</v>
      </c>
      <c r="AZ566" s="142">
        <v>15.407999999999999</v>
      </c>
      <c r="BB566" s="6">
        <v>1.4106880000000002</v>
      </c>
      <c r="BC566" s="6">
        <v>16.399248000000004</v>
      </c>
    </row>
    <row r="567" spans="2:55" hidden="1" outlineLevel="1" x14ac:dyDescent="0.2">
      <c r="B567" s="51" t="s">
        <v>237</v>
      </c>
      <c r="C567" s="9"/>
      <c r="D567" s="125">
        <v>94762</v>
      </c>
      <c r="E567" s="160">
        <v>2</v>
      </c>
      <c r="F567" s="193"/>
      <c r="G567" s="193"/>
      <c r="H567" s="193"/>
      <c r="I567" s="90">
        <v>482</v>
      </c>
      <c r="J567" s="98">
        <f t="shared" si="8"/>
        <v>40.194000000000003</v>
      </c>
      <c r="K567" s="104">
        <v>36.54</v>
      </c>
      <c r="L567" s="106">
        <f>I567*0.1</f>
        <v>48.2</v>
      </c>
      <c r="M567" s="106">
        <f>I567*0.2</f>
        <v>96.4</v>
      </c>
      <c r="N567" s="106">
        <f>I567*0.21</f>
        <v>101.22</v>
      </c>
      <c r="O567" s="106">
        <v>101.22</v>
      </c>
      <c r="P567" s="106">
        <f>I567*0.12</f>
        <v>57.839999999999996</v>
      </c>
      <c r="Q567" s="106">
        <f>I567*0.17</f>
        <v>81.940000000000012</v>
      </c>
      <c r="R567" s="106">
        <f>I567*0.14</f>
        <v>67.48</v>
      </c>
      <c r="S567" s="106">
        <f>I567*0.18</f>
        <v>86.759999999999991</v>
      </c>
      <c r="T567" s="106">
        <f>I567*0.14</f>
        <v>67.48</v>
      </c>
      <c r="U567" s="106">
        <f>I567*0.15</f>
        <v>72.3</v>
      </c>
      <c r="V567" s="106">
        <f>I567*0.08</f>
        <v>38.56</v>
      </c>
      <c r="W567" s="142"/>
      <c r="X567" s="106">
        <f>I567*0.16</f>
        <v>77.12</v>
      </c>
      <c r="Y567" s="106">
        <f>I567*0.1</f>
        <v>48.2</v>
      </c>
      <c r="Z567" s="106">
        <f>I567*0.08</f>
        <v>38.56</v>
      </c>
      <c r="AA567" s="106">
        <f>I567*0.11</f>
        <v>53.02</v>
      </c>
      <c r="AB567" s="142"/>
      <c r="AC567" s="7">
        <f>I567*0.22</f>
        <v>106.04</v>
      </c>
      <c r="AD567" s="7">
        <f>I567*0.3</f>
        <v>144.6</v>
      </c>
      <c r="AE567" s="148" t="s">
        <v>93</v>
      </c>
      <c r="AF567" s="7">
        <f>I567*0.245</f>
        <v>118.09</v>
      </c>
      <c r="AG567" s="7">
        <f>I567*0.2</f>
        <v>96.4</v>
      </c>
      <c r="AH567" s="7">
        <f>I567*0.23</f>
        <v>110.86</v>
      </c>
      <c r="AI567" s="142"/>
      <c r="AJ567" s="7">
        <f>I567*0.2</f>
        <v>96.4</v>
      </c>
      <c r="AK567" s="142">
        <v>694.07690000000002</v>
      </c>
      <c r="AL567" s="142">
        <v>734.9081000000001</v>
      </c>
      <c r="AM567" s="142">
        <v>759.4004000000001</v>
      </c>
      <c r="AN567" s="142">
        <f>I567*0.12</f>
        <v>57.839999999999996</v>
      </c>
      <c r="AO567" s="142">
        <f>I567*0.6</f>
        <v>289.2</v>
      </c>
      <c r="AP567" s="142">
        <f>I567*0.9</f>
        <v>433.8</v>
      </c>
      <c r="AQ567" s="142">
        <f>I567*0.93</f>
        <v>448.26000000000005</v>
      </c>
      <c r="AR567" s="142">
        <f>I567*0.7</f>
        <v>337.4</v>
      </c>
      <c r="AS567" s="142">
        <f>I567*0.35</f>
        <v>168.7</v>
      </c>
      <c r="AT567" s="142">
        <v>133.23105000000001</v>
      </c>
      <c r="AU567" s="142">
        <f>I567*0.9</f>
        <v>433.8</v>
      </c>
      <c r="AV567" s="142">
        <f>I567*0.18</f>
        <v>86.759999999999991</v>
      </c>
      <c r="AW567" s="142">
        <f>I567*0.34</f>
        <v>163.88000000000002</v>
      </c>
      <c r="AX567" s="142">
        <f>I567*0.31</f>
        <v>149.41999999999999</v>
      </c>
      <c r="AY567" s="142">
        <v>734.9081000000001</v>
      </c>
      <c r="AZ567" s="142">
        <v>734.9081000000001</v>
      </c>
      <c r="BB567" s="6">
        <v>36.54</v>
      </c>
      <c r="BC567" s="6">
        <v>759.4004000000001</v>
      </c>
    </row>
    <row r="568" spans="2:55" hidden="1" outlineLevel="1" x14ac:dyDescent="0.2">
      <c r="B568" s="51" t="s">
        <v>238</v>
      </c>
      <c r="C568" s="9"/>
      <c r="D568" s="125"/>
      <c r="E568" s="160">
        <v>1</v>
      </c>
      <c r="F568" s="193"/>
      <c r="G568" s="193"/>
      <c r="H568" s="193"/>
      <c r="I568" s="90">
        <v>68.197947999999997</v>
      </c>
      <c r="J568" s="98" t="e">
        <f t="shared" si="8"/>
        <v>#N/A</v>
      </c>
      <c r="K568" s="104" t="e">
        <v>#N/A</v>
      </c>
      <c r="L568" s="106">
        <f>I568*0.1</f>
        <v>6.8197948000000004</v>
      </c>
      <c r="M568" s="106">
        <f>I568*0.2</f>
        <v>13.639589600000001</v>
      </c>
      <c r="N568" s="106">
        <f>I568*0.21</f>
        <v>14.321569079999998</v>
      </c>
      <c r="O568" s="106">
        <v>14.321569079999998</v>
      </c>
      <c r="P568" s="106">
        <f>I568*0.12</f>
        <v>8.1837537600000001</v>
      </c>
      <c r="Q568" s="106">
        <f>I568*0.17</f>
        <v>11.59365116</v>
      </c>
      <c r="R568" s="106">
        <f>I568*0.14</f>
        <v>9.5477127199999998</v>
      </c>
      <c r="S568" s="106">
        <f>I568*0.18</f>
        <v>12.275630639999999</v>
      </c>
      <c r="T568" s="106">
        <f>I568*0.14</f>
        <v>9.5477127199999998</v>
      </c>
      <c r="U568" s="106">
        <f>I568*0.15</f>
        <v>10.229692199999999</v>
      </c>
      <c r="V568" s="106">
        <f>I568*0.08</f>
        <v>5.4558358399999998</v>
      </c>
      <c r="W568" s="142"/>
      <c r="X568" s="106">
        <f>I568*0.16</f>
        <v>10.91167168</v>
      </c>
      <c r="Y568" s="106">
        <f>I568*0.1</f>
        <v>6.8197948000000004</v>
      </c>
      <c r="Z568" s="106">
        <f>I568*0.08</f>
        <v>5.4558358399999998</v>
      </c>
      <c r="AA568" s="106">
        <f>I568*0.11</f>
        <v>7.5017742799999994</v>
      </c>
      <c r="AB568" s="142"/>
      <c r="AC568" s="7">
        <f>I568*0.22</f>
        <v>15.003548559999999</v>
      </c>
      <c r="AD568" s="7">
        <f>I568*0.3</f>
        <v>20.459384399999998</v>
      </c>
      <c r="AE568" s="148" t="s">
        <v>93</v>
      </c>
      <c r="AF568" s="7">
        <f>I568*0.245</f>
        <v>16.708497259999998</v>
      </c>
      <c r="AG568" s="7">
        <f>I568*0.2</f>
        <v>13.639589600000001</v>
      </c>
      <c r="AH568" s="7">
        <f>I568*0.23</f>
        <v>15.685528039999999</v>
      </c>
      <c r="AI568" s="142"/>
      <c r="AJ568" s="7">
        <f>I568*0.2</f>
        <v>13.639589600000001</v>
      </c>
      <c r="AK568" s="142">
        <v>56.281999999999989</v>
      </c>
      <c r="AL568" s="142">
        <v>59.58829999999999</v>
      </c>
      <c r="AM568" s="142">
        <v>61.578499999999991</v>
      </c>
      <c r="AN568" s="142">
        <f>I568*0.12</f>
        <v>8.1837537600000001</v>
      </c>
      <c r="AO568" s="142">
        <f>I568*0.6</f>
        <v>40.918768799999995</v>
      </c>
      <c r="AP568" s="142">
        <f>I568*0.9</f>
        <v>61.3781532</v>
      </c>
      <c r="AQ568" s="142">
        <f>I568*0.93</f>
        <v>63.42409164</v>
      </c>
      <c r="AR568" s="142">
        <f>I568*0.7</f>
        <v>47.738563599999992</v>
      </c>
      <c r="AS568" s="142">
        <f>I568*0.35</f>
        <v>23.869281799999996</v>
      </c>
      <c r="AT568" s="142">
        <v>0</v>
      </c>
      <c r="AU568" s="142">
        <f>I568*0.9</f>
        <v>61.3781532</v>
      </c>
      <c r="AV568" s="142">
        <f>I568*0.18</f>
        <v>12.275630639999999</v>
      </c>
      <c r="AW568" s="142">
        <f>I568*0.34</f>
        <v>23.187302320000001</v>
      </c>
      <c r="AX568" s="142">
        <f>I568*0.31</f>
        <v>21.14136388</v>
      </c>
      <c r="AY568" s="142">
        <v>59.58829999999999</v>
      </c>
      <c r="AZ568" s="142">
        <v>59.58829999999999</v>
      </c>
      <c r="BB568" s="6">
        <v>5.4558358399999998</v>
      </c>
      <c r="BC568" s="6">
        <v>63.42409164</v>
      </c>
    </row>
    <row r="569" spans="2:55" hidden="1" outlineLevel="1" x14ac:dyDescent="0.2">
      <c r="B569" s="51" t="s">
        <v>111</v>
      </c>
      <c r="C569" s="9"/>
      <c r="D569" s="125"/>
      <c r="E569" s="160">
        <v>1</v>
      </c>
      <c r="F569" s="193"/>
      <c r="G569" s="193"/>
      <c r="H569" s="193"/>
      <c r="I569" s="90">
        <v>46.012675000000002</v>
      </c>
      <c r="J569" s="98" t="e">
        <f t="shared" si="8"/>
        <v>#N/A</v>
      </c>
      <c r="K569" s="104" t="e">
        <v>#N/A</v>
      </c>
      <c r="L569" s="106">
        <f>I569*0.1</f>
        <v>4.6012675000000005</v>
      </c>
      <c r="M569" s="106">
        <f>I569*0.2</f>
        <v>9.202535000000001</v>
      </c>
      <c r="N569" s="106">
        <f>I569*0.21</f>
        <v>9.6626617499999998</v>
      </c>
      <c r="O569" s="106">
        <v>9.6626617499999998</v>
      </c>
      <c r="P569" s="106">
        <f>I569*0.12</f>
        <v>5.5215209999999999</v>
      </c>
      <c r="Q569" s="106">
        <f>I569*0.17</f>
        <v>7.822154750000001</v>
      </c>
      <c r="R569" s="106">
        <f>I569*0.14</f>
        <v>6.4417745000000011</v>
      </c>
      <c r="S569" s="106">
        <f>I569*0.18</f>
        <v>8.2822814999999999</v>
      </c>
      <c r="T569" s="106">
        <f>I569*0.14</f>
        <v>6.4417745000000011</v>
      </c>
      <c r="U569" s="106">
        <f>I569*0.15</f>
        <v>6.9019012499999999</v>
      </c>
      <c r="V569" s="106">
        <f>I569*0.08</f>
        <v>3.6810140000000002</v>
      </c>
      <c r="W569" s="142"/>
      <c r="X569" s="106">
        <f>I569*0.16</f>
        <v>7.3620280000000005</v>
      </c>
      <c r="Y569" s="106">
        <f>I569*0.1</f>
        <v>4.6012675000000005</v>
      </c>
      <c r="Z569" s="106">
        <f>I569*0.08</f>
        <v>3.6810140000000002</v>
      </c>
      <c r="AA569" s="106">
        <f>I569*0.11</f>
        <v>5.0613942500000002</v>
      </c>
      <c r="AB569" s="142"/>
      <c r="AC569" s="7">
        <f>I569*0.22</f>
        <v>10.1227885</v>
      </c>
      <c r="AD569" s="7">
        <f>I569*0.3</f>
        <v>13.8038025</v>
      </c>
      <c r="AE569" s="148" t="s">
        <v>93</v>
      </c>
      <c r="AF569" s="7">
        <f>I569*0.245</f>
        <v>11.273105375</v>
      </c>
      <c r="AG569" s="7">
        <f>I569*0.2</f>
        <v>9.202535000000001</v>
      </c>
      <c r="AH569" s="7">
        <f>I569*0.23</f>
        <v>10.582915250000001</v>
      </c>
      <c r="AI569" s="142"/>
      <c r="AJ569" s="7">
        <f>I569*0.2</f>
        <v>9.202535000000001</v>
      </c>
      <c r="AK569" s="142">
        <v>37.974300000000007</v>
      </c>
      <c r="AL569" s="142">
        <v>40.210600000000007</v>
      </c>
      <c r="AM569" s="142">
        <v>41.548100000000005</v>
      </c>
      <c r="AN569" s="142">
        <f>I569*0.12</f>
        <v>5.5215209999999999</v>
      </c>
      <c r="AO569" s="142">
        <f>I569*0.6</f>
        <v>27.607605</v>
      </c>
      <c r="AP569" s="142">
        <f>I569*0.9</f>
        <v>41.411407500000003</v>
      </c>
      <c r="AQ569" s="142">
        <f>I569*0.93</f>
        <v>42.791787750000005</v>
      </c>
      <c r="AR569" s="142">
        <f>I569*0.7</f>
        <v>32.208872499999998</v>
      </c>
      <c r="AS569" s="142">
        <f>I569*0.35</f>
        <v>16.104436249999999</v>
      </c>
      <c r="AT569" s="142">
        <v>0</v>
      </c>
      <c r="AU569" s="142">
        <f>I569*0.9</f>
        <v>41.411407500000003</v>
      </c>
      <c r="AV569" s="142">
        <f>I569*0.18</f>
        <v>8.2822814999999999</v>
      </c>
      <c r="AW569" s="142">
        <f>I569*0.34</f>
        <v>15.644309500000002</v>
      </c>
      <c r="AX569" s="142">
        <f>I569*0.31</f>
        <v>14.26392925</v>
      </c>
      <c r="AY569" s="142">
        <v>40.210600000000007</v>
      </c>
      <c r="AZ569" s="142">
        <v>40.210600000000007</v>
      </c>
      <c r="BB569" s="6">
        <v>3.6810140000000002</v>
      </c>
      <c r="BC569" s="6">
        <v>42.791787750000005</v>
      </c>
    </row>
    <row r="570" spans="2:55" hidden="1" outlineLevel="1" x14ac:dyDescent="0.2">
      <c r="B570" s="51" t="s">
        <v>239</v>
      </c>
      <c r="C570" s="9"/>
      <c r="D570" s="125"/>
      <c r="E570" s="160">
        <v>2</v>
      </c>
      <c r="F570" s="193"/>
      <c r="G570" s="193"/>
      <c r="H570" s="193"/>
      <c r="I570" s="90">
        <v>171.92760000000001</v>
      </c>
      <c r="J570" s="98" t="e">
        <f t="shared" si="8"/>
        <v>#N/A</v>
      </c>
      <c r="K570" s="104" t="e">
        <v>#N/A</v>
      </c>
      <c r="L570" s="106">
        <f>I570*0.1</f>
        <v>17.192760000000003</v>
      </c>
      <c r="M570" s="106">
        <f>I570*0.2</f>
        <v>34.385520000000007</v>
      </c>
      <c r="N570" s="106">
        <f>I570*0.21</f>
        <v>36.104796</v>
      </c>
      <c r="O570" s="106">
        <v>36.104796</v>
      </c>
      <c r="P570" s="106">
        <f>I570*0.12</f>
        <v>20.631312000000001</v>
      </c>
      <c r="Q570" s="106">
        <f>I570*0.17</f>
        <v>29.227692000000005</v>
      </c>
      <c r="R570" s="106">
        <f>I570*0.14</f>
        <v>24.069864000000003</v>
      </c>
      <c r="S570" s="106">
        <f>I570*0.18</f>
        <v>30.946968000000002</v>
      </c>
      <c r="T570" s="106">
        <f>I570*0.14</f>
        <v>24.069864000000003</v>
      </c>
      <c r="U570" s="106">
        <f>I570*0.15</f>
        <v>25.78914</v>
      </c>
      <c r="V570" s="106">
        <f>I570*0.08</f>
        <v>13.754208000000002</v>
      </c>
      <c r="W570" s="142"/>
      <c r="X570" s="106">
        <f>I570*0.16</f>
        <v>27.508416000000004</v>
      </c>
      <c r="Y570" s="106">
        <f>I570*0.1</f>
        <v>17.192760000000003</v>
      </c>
      <c r="Z570" s="106">
        <f>I570*0.08</f>
        <v>13.754208000000002</v>
      </c>
      <c r="AA570" s="106">
        <f>I570*0.11</f>
        <v>18.912036000000001</v>
      </c>
      <c r="AB570" s="142"/>
      <c r="AC570" s="7">
        <f>I570*0.22</f>
        <v>37.824072000000001</v>
      </c>
      <c r="AD570" s="7">
        <f>I570*0.3</f>
        <v>51.578279999999999</v>
      </c>
      <c r="AE570" s="148" t="s">
        <v>93</v>
      </c>
      <c r="AF570" s="7">
        <f>I570*0.245</f>
        <v>42.122261999999999</v>
      </c>
      <c r="AG570" s="7">
        <f>I570*0.2</f>
        <v>34.385520000000007</v>
      </c>
      <c r="AH570" s="7">
        <f>I570*0.23</f>
        <v>39.543348000000002</v>
      </c>
      <c r="AI570" s="142"/>
      <c r="AJ570" s="7">
        <f>I570*0.2</f>
        <v>34.385520000000007</v>
      </c>
      <c r="AK570" s="142">
        <v>141.88200000000001</v>
      </c>
      <c r="AL570" s="142">
        <v>150.22800000000001</v>
      </c>
      <c r="AM570" s="142">
        <v>155.23560000000001</v>
      </c>
      <c r="AN570" s="142">
        <f>I570*0.12</f>
        <v>20.631312000000001</v>
      </c>
      <c r="AO570" s="142">
        <f>I570*0.6</f>
        <v>103.15656</v>
      </c>
      <c r="AP570" s="142">
        <f>I570*0.9</f>
        <v>154.73484000000002</v>
      </c>
      <c r="AQ570" s="142">
        <f>I570*0.93</f>
        <v>159.89266800000001</v>
      </c>
      <c r="AR570" s="142">
        <f>I570*0.7</f>
        <v>120.34932000000001</v>
      </c>
      <c r="AS570" s="142">
        <f>I570*0.35</f>
        <v>60.174660000000003</v>
      </c>
      <c r="AT570" s="142">
        <v>0</v>
      </c>
      <c r="AU570" s="142">
        <f>I570*0.9</f>
        <v>154.73484000000002</v>
      </c>
      <c r="AV570" s="142">
        <f>I570*0.18</f>
        <v>30.946968000000002</v>
      </c>
      <c r="AW570" s="142">
        <f>I570*0.34</f>
        <v>58.455384000000009</v>
      </c>
      <c r="AX570" s="142">
        <f>I570*0.31</f>
        <v>53.297556</v>
      </c>
      <c r="AY570" s="142">
        <v>150.22800000000001</v>
      </c>
      <c r="AZ570" s="142">
        <v>150.22800000000001</v>
      </c>
      <c r="BB570" s="6">
        <v>13.754208000000002</v>
      </c>
      <c r="BC570" s="6">
        <v>159.89266800000001</v>
      </c>
    </row>
    <row r="571" spans="2:55" hidden="1" outlineLevel="1" x14ac:dyDescent="0.2">
      <c r="B571" s="51" t="s">
        <v>240</v>
      </c>
      <c r="C571" s="9"/>
      <c r="D571" s="125">
        <v>94664</v>
      </c>
      <c r="E571" s="160">
        <v>2</v>
      </c>
      <c r="F571" s="193"/>
      <c r="G571" s="193"/>
      <c r="H571" s="193"/>
      <c r="I571" s="90">
        <v>430</v>
      </c>
      <c r="J571" s="98">
        <f t="shared" si="8"/>
        <v>25.773000000000003</v>
      </c>
      <c r="K571" s="104">
        <v>23.43</v>
      </c>
      <c r="L571" s="106">
        <f>I571*0.1</f>
        <v>43</v>
      </c>
      <c r="M571" s="106">
        <f>I571*0.2</f>
        <v>86</v>
      </c>
      <c r="N571" s="106">
        <f>I571*0.21</f>
        <v>90.3</v>
      </c>
      <c r="O571" s="106">
        <v>90.3</v>
      </c>
      <c r="P571" s="106">
        <f>I571*0.12</f>
        <v>51.6</v>
      </c>
      <c r="Q571" s="106">
        <f>I571*0.17</f>
        <v>73.100000000000009</v>
      </c>
      <c r="R571" s="106">
        <f>I571*0.14</f>
        <v>60.2</v>
      </c>
      <c r="S571" s="106">
        <f>I571*0.18</f>
        <v>77.399999999999991</v>
      </c>
      <c r="T571" s="106">
        <f>I571*0.14</f>
        <v>60.2</v>
      </c>
      <c r="U571" s="106">
        <f>I571*0.15</f>
        <v>64.5</v>
      </c>
      <c r="V571" s="106">
        <f>I571*0.08</f>
        <v>34.4</v>
      </c>
      <c r="W571" s="142"/>
      <c r="X571" s="106">
        <f>I571*0.16</f>
        <v>68.8</v>
      </c>
      <c r="Y571" s="106">
        <f>I571*0.1</f>
        <v>43</v>
      </c>
      <c r="Z571" s="106">
        <f>I571*0.08</f>
        <v>34.4</v>
      </c>
      <c r="AA571" s="106">
        <f>I571*0.11</f>
        <v>47.3</v>
      </c>
      <c r="AB571" s="142"/>
      <c r="AC571" s="7">
        <f>I571*0.22</f>
        <v>94.6</v>
      </c>
      <c r="AD571" s="7">
        <f>I571*0.3</f>
        <v>129</v>
      </c>
      <c r="AE571" s="148" t="s">
        <v>93</v>
      </c>
      <c r="AF571" s="7">
        <f>I571*0.245</f>
        <v>105.35</v>
      </c>
      <c r="AG571" s="7">
        <f>I571*0.2</f>
        <v>86</v>
      </c>
      <c r="AH571" s="7">
        <f>I571*0.23</f>
        <v>98.9</v>
      </c>
      <c r="AI571" s="142"/>
      <c r="AJ571" s="7">
        <f>I571*0.2</f>
        <v>86</v>
      </c>
      <c r="AK571" s="142">
        <v>827.61290000000008</v>
      </c>
      <c r="AL571" s="142">
        <v>876.28719999999998</v>
      </c>
      <c r="AM571" s="142">
        <v>905.4982</v>
      </c>
      <c r="AN571" s="142">
        <f>I571*0.12</f>
        <v>51.6</v>
      </c>
      <c r="AO571" s="142">
        <f>I571*0.6</f>
        <v>258</v>
      </c>
      <c r="AP571" s="142">
        <f>I571*0.9</f>
        <v>387</v>
      </c>
      <c r="AQ571" s="142">
        <f>I571*0.93</f>
        <v>399.90000000000003</v>
      </c>
      <c r="AR571" s="142">
        <f>I571*0.7</f>
        <v>301</v>
      </c>
      <c r="AS571" s="142">
        <f>I571*0.35</f>
        <v>150.5</v>
      </c>
      <c r="AT571" s="142">
        <v>177.15348</v>
      </c>
      <c r="AU571" s="142">
        <f>I571*0.9</f>
        <v>387</v>
      </c>
      <c r="AV571" s="142">
        <f>I571*0.18</f>
        <v>77.399999999999991</v>
      </c>
      <c r="AW571" s="142">
        <f>I571*0.34</f>
        <v>146.20000000000002</v>
      </c>
      <c r="AX571" s="142">
        <f>I571*0.31</f>
        <v>133.30000000000001</v>
      </c>
      <c r="AY571" s="142">
        <v>876.28719999999998</v>
      </c>
      <c r="AZ571" s="142">
        <v>876.28719999999998</v>
      </c>
      <c r="BB571" s="6">
        <v>23.43</v>
      </c>
      <c r="BC571" s="6">
        <v>905.4982</v>
      </c>
    </row>
    <row r="572" spans="2:55" hidden="1" outlineLevel="1" x14ac:dyDescent="0.2">
      <c r="B572" s="51" t="s">
        <v>241</v>
      </c>
      <c r="C572" s="9"/>
      <c r="D572" s="125"/>
      <c r="E572" s="160">
        <v>1</v>
      </c>
      <c r="F572" s="193"/>
      <c r="G572" s="193"/>
      <c r="H572" s="193"/>
      <c r="I572" s="90">
        <v>28.103550000000002</v>
      </c>
      <c r="J572" s="98" t="e">
        <f t="shared" si="8"/>
        <v>#N/A</v>
      </c>
      <c r="K572" s="104" t="e">
        <v>#N/A</v>
      </c>
      <c r="L572" s="106">
        <f>I572*0.1</f>
        <v>2.8103550000000004</v>
      </c>
      <c r="M572" s="106">
        <f>I572*0.2</f>
        <v>5.6207100000000008</v>
      </c>
      <c r="N572" s="106">
        <f>I572*0.21</f>
        <v>5.9017455000000005</v>
      </c>
      <c r="O572" s="106">
        <v>5.9017455000000005</v>
      </c>
      <c r="P572" s="106">
        <f>I572*0.12</f>
        <v>3.3724259999999999</v>
      </c>
      <c r="Q572" s="106">
        <f>I572*0.17</f>
        <v>4.7776035000000006</v>
      </c>
      <c r="R572" s="106">
        <f>I572*0.14</f>
        <v>3.9344970000000008</v>
      </c>
      <c r="S572" s="106">
        <f>I572*0.18</f>
        <v>5.0586390000000003</v>
      </c>
      <c r="T572" s="106">
        <f>I572*0.14</f>
        <v>3.9344970000000008</v>
      </c>
      <c r="U572" s="106">
        <f>I572*0.15</f>
        <v>4.2155325000000001</v>
      </c>
      <c r="V572" s="106">
        <f>I572*0.08</f>
        <v>2.2482840000000004</v>
      </c>
      <c r="W572" s="142"/>
      <c r="X572" s="106">
        <f>I572*0.16</f>
        <v>4.4965680000000008</v>
      </c>
      <c r="Y572" s="106">
        <f>I572*0.1</f>
        <v>2.8103550000000004</v>
      </c>
      <c r="Z572" s="106">
        <f>I572*0.08</f>
        <v>2.2482840000000004</v>
      </c>
      <c r="AA572" s="106">
        <f>I572*0.11</f>
        <v>3.0913905000000002</v>
      </c>
      <c r="AB572" s="142"/>
      <c r="AC572" s="7">
        <f>I572*0.22</f>
        <v>6.1827810000000003</v>
      </c>
      <c r="AD572" s="7">
        <f>I572*0.3</f>
        <v>8.4310650000000003</v>
      </c>
      <c r="AE572" s="148" t="s">
        <v>93</v>
      </c>
      <c r="AF572" s="7">
        <f>I572*0.245</f>
        <v>6.8853697500000006</v>
      </c>
      <c r="AG572" s="7">
        <f>I572*0.2</f>
        <v>5.6207100000000008</v>
      </c>
      <c r="AH572" s="7">
        <f>I572*0.23</f>
        <v>6.463816500000001</v>
      </c>
      <c r="AI572" s="142"/>
      <c r="AJ572" s="7">
        <f>I572*0.2</f>
        <v>5.6207100000000008</v>
      </c>
      <c r="AK572" s="142">
        <v>23.197600000000001</v>
      </c>
      <c r="AL572" s="142">
        <v>24.5565</v>
      </c>
      <c r="AM572" s="142">
        <v>25.380400000000002</v>
      </c>
      <c r="AN572" s="142">
        <f>I572*0.12</f>
        <v>3.3724259999999999</v>
      </c>
      <c r="AO572" s="142">
        <f>I572*0.6</f>
        <v>16.862130000000001</v>
      </c>
      <c r="AP572" s="142">
        <f>I572*0.9</f>
        <v>25.293195000000001</v>
      </c>
      <c r="AQ572" s="142">
        <f>I572*0.93</f>
        <v>26.136301500000002</v>
      </c>
      <c r="AR572" s="142">
        <f>I572*0.7</f>
        <v>19.672485000000002</v>
      </c>
      <c r="AS572" s="142">
        <f>I572*0.35</f>
        <v>9.8362425000000009</v>
      </c>
      <c r="AT572" s="142">
        <v>0</v>
      </c>
      <c r="AU572" s="142">
        <f>I572*0.9</f>
        <v>25.293195000000001</v>
      </c>
      <c r="AV572" s="142">
        <f>I572*0.18</f>
        <v>5.0586390000000003</v>
      </c>
      <c r="AW572" s="142">
        <f>I572*0.34</f>
        <v>9.5552070000000011</v>
      </c>
      <c r="AX572" s="142">
        <f>I572*0.31</f>
        <v>8.7121005</v>
      </c>
      <c r="AY572" s="142">
        <v>24.5565</v>
      </c>
      <c r="AZ572" s="142">
        <v>24.5565</v>
      </c>
      <c r="BB572" s="6">
        <v>2.2482840000000004</v>
      </c>
      <c r="BC572" s="6">
        <v>26.136301500000002</v>
      </c>
    </row>
    <row r="573" spans="2:55" hidden="1" outlineLevel="1" x14ac:dyDescent="0.2">
      <c r="B573" s="51" t="s">
        <v>127</v>
      </c>
      <c r="C573" s="9"/>
      <c r="D573" s="125"/>
      <c r="E573" s="160">
        <v>11</v>
      </c>
      <c r="F573" s="193"/>
      <c r="G573" s="193"/>
      <c r="H573" s="193"/>
      <c r="I573" s="90">
        <v>15532</v>
      </c>
      <c r="J573" s="98" t="e">
        <f t="shared" si="8"/>
        <v>#N/A</v>
      </c>
      <c r="K573" s="104" t="e">
        <v>#N/A</v>
      </c>
      <c r="L573" s="106">
        <f>I573*0.1</f>
        <v>1553.2</v>
      </c>
      <c r="M573" s="106">
        <f>I573*0.2</f>
        <v>3106.4</v>
      </c>
      <c r="N573" s="106">
        <f>I573*0.21</f>
        <v>3261.72</v>
      </c>
      <c r="O573" s="106">
        <v>3261.72</v>
      </c>
      <c r="P573" s="106">
        <f>I573*0.12</f>
        <v>1863.84</v>
      </c>
      <c r="Q573" s="106">
        <f>I573*0.17</f>
        <v>2640.44</v>
      </c>
      <c r="R573" s="106">
        <f>I573*0.14</f>
        <v>2174.48</v>
      </c>
      <c r="S573" s="106">
        <f>I573*0.18</f>
        <v>2795.7599999999998</v>
      </c>
      <c r="T573" s="106">
        <f>I573*0.14</f>
        <v>2174.48</v>
      </c>
      <c r="U573" s="106">
        <f>I573*0.15</f>
        <v>2329.7999999999997</v>
      </c>
      <c r="V573" s="106">
        <f>I573*0.08</f>
        <v>1242.56</v>
      </c>
      <c r="W573" s="142"/>
      <c r="X573" s="106">
        <f>I573*0.16</f>
        <v>2485.12</v>
      </c>
      <c r="Y573" s="106">
        <f>I573*0.1</f>
        <v>1553.2</v>
      </c>
      <c r="Z573" s="106">
        <f>I573*0.08</f>
        <v>1242.56</v>
      </c>
      <c r="AA573" s="106">
        <f>I573*0.11</f>
        <v>1708.52</v>
      </c>
      <c r="AB573" s="142"/>
      <c r="AC573" s="7">
        <f>I573*0.22</f>
        <v>3417.04</v>
      </c>
      <c r="AD573" s="7">
        <f>I573*0.3</f>
        <v>4659.5999999999995</v>
      </c>
      <c r="AE573" s="148" t="s">
        <v>93</v>
      </c>
      <c r="AF573" s="7">
        <f>I573*0.245</f>
        <v>3805.34</v>
      </c>
      <c r="AG573" s="7">
        <f>I573*0.2</f>
        <v>3106.4</v>
      </c>
      <c r="AH573" s="7">
        <f>I573*0.23</f>
        <v>3572.36</v>
      </c>
      <c r="AI573" s="142"/>
      <c r="AJ573" s="7">
        <f>I573*0.2</f>
        <v>3106.4</v>
      </c>
      <c r="AK573" s="142">
        <v>10682.601799999999</v>
      </c>
      <c r="AL573" s="142">
        <v>11310.991400000001</v>
      </c>
      <c r="AM573" s="142">
        <v>11688.0273</v>
      </c>
      <c r="AN573" s="142">
        <f>I573*0.12</f>
        <v>1863.84</v>
      </c>
      <c r="AO573" s="142">
        <f>I573*0.6</f>
        <v>9319.1999999999989</v>
      </c>
      <c r="AP573" s="142">
        <f>I573*0.9</f>
        <v>13978.800000000001</v>
      </c>
      <c r="AQ573" s="142">
        <f>I573*0.93</f>
        <v>14444.76</v>
      </c>
      <c r="AR573" s="142">
        <f>I573*0.7</f>
        <v>10872.4</v>
      </c>
      <c r="AS573" s="142">
        <f>I573*0.35</f>
        <v>5436.2</v>
      </c>
      <c r="AT573" s="142">
        <v>0</v>
      </c>
      <c r="AU573" s="142">
        <f>I573*0.9</f>
        <v>13978.800000000001</v>
      </c>
      <c r="AV573" s="142">
        <f>I573*0.18</f>
        <v>2795.7599999999998</v>
      </c>
      <c r="AW573" s="142">
        <f>I573*0.34</f>
        <v>5280.88</v>
      </c>
      <c r="AX573" s="142">
        <f>I573*0.31</f>
        <v>4814.92</v>
      </c>
      <c r="AY573" s="142">
        <v>11310.991400000001</v>
      </c>
      <c r="AZ573" s="142">
        <v>11310.991400000001</v>
      </c>
      <c r="BB573" s="6">
        <v>1242.56</v>
      </c>
      <c r="BC573" s="6">
        <v>14444.76</v>
      </c>
    </row>
    <row r="574" spans="2:55" hidden="1" outlineLevel="1" x14ac:dyDescent="0.2">
      <c r="B574" s="51" t="s">
        <v>128</v>
      </c>
      <c r="C574" s="9"/>
      <c r="D574" s="125"/>
      <c r="E574" s="160">
        <v>1</v>
      </c>
      <c r="F574" s="193"/>
      <c r="G574" s="193"/>
      <c r="H574" s="193"/>
      <c r="I574" s="90">
        <v>4129</v>
      </c>
      <c r="J574" s="98" t="e">
        <f t="shared" si="8"/>
        <v>#N/A</v>
      </c>
      <c r="K574" s="104" t="e">
        <v>#N/A</v>
      </c>
      <c r="L574" s="106">
        <f>I574*0.1</f>
        <v>412.90000000000003</v>
      </c>
      <c r="M574" s="106">
        <f>I574*0.2</f>
        <v>825.80000000000007</v>
      </c>
      <c r="N574" s="106">
        <f>I574*0.21</f>
        <v>867.08999999999992</v>
      </c>
      <c r="O574" s="106">
        <v>867.08999999999992</v>
      </c>
      <c r="P574" s="106">
        <f>I574*0.12</f>
        <v>495.47999999999996</v>
      </c>
      <c r="Q574" s="106">
        <f>I574*0.17</f>
        <v>701.93000000000006</v>
      </c>
      <c r="R574" s="106">
        <f>I574*0.14</f>
        <v>578.06000000000006</v>
      </c>
      <c r="S574" s="106">
        <f>I574*0.18</f>
        <v>743.22</v>
      </c>
      <c r="T574" s="106">
        <f>I574*0.14</f>
        <v>578.06000000000006</v>
      </c>
      <c r="U574" s="106">
        <f>I574*0.15</f>
        <v>619.35</v>
      </c>
      <c r="V574" s="106">
        <f>I574*0.08</f>
        <v>330.32</v>
      </c>
      <c r="W574" s="142"/>
      <c r="X574" s="106">
        <f>I574*0.16</f>
        <v>660.64</v>
      </c>
      <c r="Y574" s="106">
        <f>I574*0.1</f>
        <v>412.90000000000003</v>
      </c>
      <c r="Z574" s="106">
        <f>I574*0.08</f>
        <v>330.32</v>
      </c>
      <c r="AA574" s="106">
        <f>I574*0.11</f>
        <v>454.19</v>
      </c>
      <c r="AB574" s="142"/>
      <c r="AC574" s="7">
        <f>I574*0.22</f>
        <v>908.38</v>
      </c>
      <c r="AD574" s="7">
        <f>I574*0.3</f>
        <v>1238.7</v>
      </c>
      <c r="AE574" s="148" t="s">
        <v>93</v>
      </c>
      <c r="AF574" s="7">
        <f>I574*0.245</f>
        <v>1011.605</v>
      </c>
      <c r="AG574" s="7">
        <f>I574*0.2</f>
        <v>825.80000000000007</v>
      </c>
      <c r="AH574" s="7">
        <f>I574*0.23</f>
        <v>949.67000000000007</v>
      </c>
      <c r="AI574" s="142"/>
      <c r="AJ574" s="7">
        <f>I574*0.2</f>
        <v>825.80000000000007</v>
      </c>
      <c r="AK574" s="142">
        <v>2840.1116999999995</v>
      </c>
      <c r="AL574" s="142">
        <v>3007.1814999999997</v>
      </c>
      <c r="AM574" s="142">
        <v>3107.4191000000001</v>
      </c>
      <c r="AN574" s="142">
        <f>I574*0.12</f>
        <v>495.47999999999996</v>
      </c>
      <c r="AO574" s="142">
        <f>I574*0.6</f>
        <v>2477.4</v>
      </c>
      <c r="AP574" s="142">
        <f>I574*0.9</f>
        <v>3716.1</v>
      </c>
      <c r="AQ574" s="142">
        <f>I574*0.93</f>
        <v>3839.9700000000003</v>
      </c>
      <c r="AR574" s="142">
        <f>I574*0.7</f>
        <v>2890.2999999999997</v>
      </c>
      <c r="AS574" s="142">
        <f>I574*0.35</f>
        <v>1445.1499999999999</v>
      </c>
      <c r="AT574" s="142">
        <v>0</v>
      </c>
      <c r="AU574" s="142">
        <f>I574*0.9</f>
        <v>3716.1</v>
      </c>
      <c r="AV574" s="142">
        <f>I574*0.18</f>
        <v>743.22</v>
      </c>
      <c r="AW574" s="142">
        <f>I574*0.34</f>
        <v>1403.8600000000001</v>
      </c>
      <c r="AX574" s="142">
        <f>I574*0.31</f>
        <v>1279.99</v>
      </c>
      <c r="AY574" s="142">
        <v>3007.1814999999997</v>
      </c>
      <c r="AZ574" s="142">
        <v>3007.1814999999997</v>
      </c>
      <c r="BB574" s="6">
        <v>330.32</v>
      </c>
      <c r="BC574" s="6">
        <v>3839.9700000000003</v>
      </c>
    </row>
    <row r="575" spans="2:55" hidden="1" outlineLevel="1" x14ac:dyDescent="0.2">
      <c r="B575" s="51" t="s">
        <v>242</v>
      </c>
      <c r="C575" s="9"/>
      <c r="D575" s="125"/>
      <c r="E575" s="160">
        <v>1</v>
      </c>
      <c r="F575" s="193"/>
      <c r="G575" s="193"/>
      <c r="H575" s="193"/>
      <c r="I575" s="90">
        <v>20.939900000000002</v>
      </c>
      <c r="J575" s="98" t="e">
        <f t="shared" si="8"/>
        <v>#N/A</v>
      </c>
      <c r="K575" s="104" t="e">
        <v>#N/A</v>
      </c>
      <c r="L575" s="106">
        <f>I575*0.1</f>
        <v>2.0939900000000002</v>
      </c>
      <c r="M575" s="106">
        <f>I575*0.2</f>
        <v>4.1879800000000005</v>
      </c>
      <c r="N575" s="106">
        <f>I575*0.21</f>
        <v>4.3973789999999999</v>
      </c>
      <c r="O575" s="106">
        <v>4.3973789999999999</v>
      </c>
      <c r="P575" s="106">
        <f>I575*0.12</f>
        <v>2.512788</v>
      </c>
      <c r="Q575" s="106">
        <f>I575*0.17</f>
        <v>3.5597830000000004</v>
      </c>
      <c r="R575" s="106">
        <f>I575*0.14</f>
        <v>2.9315860000000007</v>
      </c>
      <c r="S575" s="106">
        <f>I575*0.18</f>
        <v>3.7691820000000003</v>
      </c>
      <c r="T575" s="106">
        <f>I575*0.14</f>
        <v>2.9315860000000007</v>
      </c>
      <c r="U575" s="106">
        <f>I575*0.15</f>
        <v>3.1409850000000001</v>
      </c>
      <c r="V575" s="106">
        <f>I575*0.08</f>
        <v>1.6751920000000002</v>
      </c>
      <c r="W575" s="142"/>
      <c r="X575" s="106">
        <f>I575*0.16</f>
        <v>3.3503840000000005</v>
      </c>
      <c r="Y575" s="106">
        <f>I575*0.1</f>
        <v>2.0939900000000002</v>
      </c>
      <c r="Z575" s="106">
        <f>I575*0.08</f>
        <v>1.6751920000000002</v>
      </c>
      <c r="AA575" s="106">
        <f>I575*0.11</f>
        <v>2.3033890000000001</v>
      </c>
      <c r="AB575" s="142"/>
      <c r="AC575" s="7">
        <f>I575*0.22</f>
        <v>4.6067780000000003</v>
      </c>
      <c r="AD575" s="7">
        <f>I575*0.3</f>
        <v>6.2819700000000003</v>
      </c>
      <c r="AE575" s="148" t="s">
        <v>93</v>
      </c>
      <c r="AF575" s="7">
        <f>I575*0.245</f>
        <v>5.1302755000000007</v>
      </c>
      <c r="AG575" s="7">
        <f>I575*0.2</f>
        <v>4.1879800000000005</v>
      </c>
      <c r="AH575" s="7">
        <f>I575*0.23</f>
        <v>4.8161770000000006</v>
      </c>
      <c r="AI575" s="142"/>
      <c r="AJ575" s="7">
        <f>I575*0.2</f>
        <v>4.1879800000000005</v>
      </c>
      <c r="AK575" s="142">
        <v>17.2805</v>
      </c>
      <c r="AL575" s="142">
        <v>18.297000000000004</v>
      </c>
      <c r="AM575" s="142">
        <v>18.906900000000004</v>
      </c>
      <c r="AN575" s="142">
        <f>I575*0.12</f>
        <v>2.512788</v>
      </c>
      <c r="AO575" s="142">
        <f>I575*0.6</f>
        <v>12.563940000000001</v>
      </c>
      <c r="AP575" s="142">
        <f>I575*0.9</f>
        <v>18.845910000000003</v>
      </c>
      <c r="AQ575" s="142">
        <f>I575*0.93</f>
        <v>19.474107000000004</v>
      </c>
      <c r="AR575" s="142">
        <f>I575*0.7</f>
        <v>14.65793</v>
      </c>
      <c r="AS575" s="142">
        <f>I575*0.35</f>
        <v>7.3289650000000002</v>
      </c>
      <c r="AT575" s="142">
        <v>0</v>
      </c>
      <c r="AU575" s="142">
        <f>I575*0.9</f>
        <v>18.845910000000003</v>
      </c>
      <c r="AV575" s="142">
        <f>I575*0.18</f>
        <v>3.7691820000000003</v>
      </c>
      <c r="AW575" s="142">
        <f>I575*0.34</f>
        <v>7.1195660000000007</v>
      </c>
      <c r="AX575" s="142">
        <f>I575*0.31</f>
        <v>6.4913690000000006</v>
      </c>
      <c r="AY575" s="142">
        <v>18.297000000000004</v>
      </c>
      <c r="AZ575" s="142">
        <v>18.297000000000004</v>
      </c>
      <c r="BB575" s="6">
        <v>1.6751920000000002</v>
      </c>
      <c r="BC575" s="6">
        <v>19.474107000000004</v>
      </c>
    </row>
    <row r="576" spans="2:55" hidden="1" outlineLevel="1" x14ac:dyDescent="0.2">
      <c r="B576" s="51" t="s">
        <v>243</v>
      </c>
      <c r="C576" s="9"/>
      <c r="D576" s="122"/>
      <c r="E576" s="160">
        <v>1</v>
      </c>
      <c r="F576" s="191"/>
      <c r="G576" s="191"/>
      <c r="H576" s="191"/>
      <c r="I576" s="80">
        <v>160.08002499999998</v>
      </c>
      <c r="J576" s="98" t="e">
        <f t="shared" si="8"/>
        <v>#N/A</v>
      </c>
      <c r="K576" s="104" t="e">
        <v>#N/A</v>
      </c>
      <c r="L576" s="106">
        <f>I576*0.1</f>
        <v>16.0080025</v>
      </c>
      <c r="M576" s="106">
        <f>I576*0.2</f>
        <v>32.016005</v>
      </c>
      <c r="N576" s="106">
        <f>I576*0.21</f>
        <v>33.616805249999992</v>
      </c>
      <c r="O576" s="106">
        <v>33.616805249999992</v>
      </c>
      <c r="P576" s="106">
        <f>I576*0.12</f>
        <v>19.209602999999998</v>
      </c>
      <c r="Q576" s="106">
        <f>I576*0.17</f>
        <v>27.213604249999999</v>
      </c>
      <c r="R576" s="106">
        <f>I576*0.14</f>
        <v>22.411203499999999</v>
      </c>
      <c r="S576" s="106">
        <f>I576*0.18</f>
        <v>28.814404499999995</v>
      </c>
      <c r="T576" s="106">
        <f>I576*0.14</f>
        <v>22.411203499999999</v>
      </c>
      <c r="U576" s="106">
        <f>I576*0.15</f>
        <v>24.012003749999995</v>
      </c>
      <c r="V576" s="106">
        <f>I576*0.08</f>
        <v>12.806401999999999</v>
      </c>
      <c r="W576" s="142"/>
      <c r="X576" s="106">
        <f>I576*0.16</f>
        <v>25.612803999999997</v>
      </c>
      <c r="Y576" s="106">
        <f>I576*0.1</f>
        <v>16.0080025</v>
      </c>
      <c r="Z576" s="106">
        <f>I576*0.08</f>
        <v>12.806401999999999</v>
      </c>
      <c r="AA576" s="106">
        <f>I576*0.11</f>
        <v>17.608802749999999</v>
      </c>
      <c r="AB576" s="142"/>
      <c r="AC576" s="7">
        <f>I576*0.22</f>
        <v>35.217605499999998</v>
      </c>
      <c r="AD576" s="7">
        <f>I576*0.3</f>
        <v>48.024007499999989</v>
      </c>
      <c r="AE576" s="148" t="s">
        <v>93</v>
      </c>
      <c r="AF576" s="7">
        <f>I576*0.245</f>
        <v>39.219606124999991</v>
      </c>
      <c r="AG576" s="7">
        <f>I576*0.2</f>
        <v>32.016005</v>
      </c>
      <c r="AH576" s="7">
        <f>I576*0.23</f>
        <v>36.818405749999997</v>
      </c>
      <c r="AI576" s="142"/>
      <c r="AJ576" s="7">
        <f>I576*0.2</f>
        <v>32.016005</v>
      </c>
      <c r="AK576" s="142">
        <v>132.10219999999998</v>
      </c>
      <c r="AL576" s="142">
        <v>139.88109999999998</v>
      </c>
      <c r="AM576" s="142">
        <v>144.53560000000002</v>
      </c>
      <c r="AN576" s="142">
        <f>I576*0.12</f>
        <v>19.209602999999998</v>
      </c>
      <c r="AO576" s="142">
        <f>I576*0.6</f>
        <v>96.048014999999978</v>
      </c>
      <c r="AP576" s="142">
        <f>I576*0.9</f>
        <v>144.07202249999997</v>
      </c>
      <c r="AQ576" s="142">
        <f>I576*0.93</f>
        <v>148.87442324999998</v>
      </c>
      <c r="AR576" s="142">
        <f>I576*0.7</f>
        <v>112.05601749999998</v>
      </c>
      <c r="AS576" s="142">
        <f>I576*0.35</f>
        <v>56.028008749999991</v>
      </c>
      <c r="AT576" s="142">
        <v>0</v>
      </c>
      <c r="AU576" s="142">
        <f>I576*0.9</f>
        <v>144.07202249999997</v>
      </c>
      <c r="AV576" s="142">
        <f>I576*0.18</f>
        <v>28.814404499999995</v>
      </c>
      <c r="AW576" s="142">
        <f>I576*0.34</f>
        <v>54.427208499999999</v>
      </c>
      <c r="AX576" s="142">
        <f>I576*0.31</f>
        <v>49.624807749999995</v>
      </c>
      <c r="AY576" s="142">
        <v>139.88109999999998</v>
      </c>
      <c r="AZ576" s="142">
        <v>139.88109999999998</v>
      </c>
      <c r="BB576" s="6">
        <v>12.806401999999999</v>
      </c>
      <c r="BC576" s="6">
        <v>148.87442324999998</v>
      </c>
    </row>
    <row r="577" spans="2:55" hidden="1" outlineLevel="1" x14ac:dyDescent="0.2">
      <c r="B577" s="51" t="s">
        <v>132</v>
      </c>
      <c r="C577" s="9"/>
      <c r="D577" s="122"/>
      <c r="E577" s="160">
        <v>1</v>
      </c>
      <c r="F577" s="191"/>
      <c r="G577" s="191"/>
      <c r="H577" s="191"/>
      <c r="I577" s="80">
        <v>12.949674999999999</v>
      </c>
      <c r="J577" s="98" t="e">
        <f t="shared" si="8"/>
        <v>#N/A</v>
      </c>
      <c r="K577" s="104" t="e">
        <v>#N/A</v>
      </c>
      <c r="L577" s="106">
        <f>I577*0.1</f>
        <v>1.2949675</v>
      </c>
      <c r="M577" s="106">
        <f>I577*0.2</f>
        <v>2.5899350000000001</v>
      </c>
      <c r="N577" s="106">
        <f>I577*0.21</f>
        <v>2.7194317499999996</v>
      </c>
      <c r="O577" s="106">
        <v>2.7194317499999996</v>
      </c>
      <c r="P577" s="106">
        <f>I577*0.12</f>
        <v>1.5539609999999999</v>
      </c>
      <c r="Q577" s="106">
        <f>I577*0.17</f>
        <v>2.2014447499999998</v>
      </c>
      <c r="R577" s="106">
        <f>I577*0.14</f>
        <v>1.8129545</v>
      </c>
      <c r="S577" s="106">
        <f>I577*0.18</f>
        <v>2.3309414999999998</v>
      </c>
      <c r="T577" s="106">
        <f>I577*0.14</f>
        <v>1.8129545</v>
      </c>
      <c r="U577" s="106">
        <f>I577*0.15</f>
        <v>1.9424512499999997</v>
      </c>
      <c r="V577" s="106">
        <f>I577*0.08</f>
        <v>1.035974</v>
      </c>
      <c r="W577" s="142"/>
      <c r="X577" s="106">
        <f>I577*0.16</f>
        <v>2.0719479999999999</v>
      </c>
      <c r="Y577" s="106">
        <f>I577*0.1</f>
        <v>1.2949675</v>
      </c>
      <c r="Z577" s="106">
        <f>I577*0.08</f>
        <v>1.035974</v>
      </c>
      <c r="AA577" s="106">
        <f>I577*0.11</f>
        <v>1.42446425</v>
      </c>
      <c r="AB577" s="142"/>
      <c r="AC577" s="7">
        <f>I577*0.22</f>
        <v>2.8489285</v>
      </c>
      <c r="AD577" s="7">
        <f>I577*0.3</f>
        <v>3.8849024999999995</v>
      </c>
      <c r="AE577" s="148" t="s">
        <v>93</v>
      </c>
      <c r="AF577" s="7">
        <f>I577*0.245</f>
        <v>3.1726703749999996</v>
      </c>
      <c r="AG577" s="7">
        <f>I577*0.2</f>
        <v>2.5899350000000001</v>
      </c>
      <c r="AH577" s="7">
        <f>I577*0.23</f>
        <v>2.9784252499999999</v>
      </c>
      <c r="AI577" s="142"/>
      <c r="AJ577" s="7">
        <f>I577*0.2</f>
        <v>2.5899350000000001</v>
      </c>
      <c r="AK577" s="142">
        <v>10.689299999999999</v>
      </c>
      <c r="AL577" s="142">
        <v>11.320600000000001</v>
      </c>
      <c r="AM577" s="142">
        <v>11.6951</v>
      </c>
      <c r="AN577" s="142">
        <f>I577*0.12</f>
        <v>1.5539609999999999</v>
      </c>
      <c r="AO577" s="142">
        <f>I577*0.6</f>
        <v>7.769804999999999</v>
      </c>
      <c r="AP577" s="142">
        <f>I577*0.9</f>
        <v>11.654707499999999</v>
      </c>
      <c r="AQ577" s="142">
        <f>I577*0.93</f>
        <v>12.043197749999999</v>
      </c>
      <c r="AR577" s="142">
        <f>I577*0.7</f>
        <v>9.0647724999999983</v>
      </c>
      <c r="AS577" s="142">
        <f>I577*0.35</f>
        <v>4.5323862499999992</v>
      </c>
      <c r="AT577" s="142">
        <v>0</v>
      </c>
      <c r="AU577" s="142">
        <f>I577*0.9</f>
        <v>11.654707499999999</v>
      </c>
      <c r="AV577" s="142">
        <f>I577*0.18</f>
        <v>2.3309414999999998</v>
      </c>
      <c r="AW577" s="142">
        <f>I577*0.34</f>
        <v>4.4028894999999997</v>
      </c>
      <c r="AX577" s="142">
        <f>I577*0.31</f>
        <v>4.0143992499999994</v>
      </c>
      <c r="AY577" s="142">
        <v>11.320600000000001</v>
      </c>
      <c r="AZ577" s="142">
        <v>11.320600000000001</v>
      </c>
      <c r="BB577" s="6">
        <v>1.035974</v>
      </c>
      <c r="BC577" s="6">
        <v>12.043197749999999</v>
      </c>
    </row>
    <row r="578" spans="2:55" hidden="1" outlineLevel="1" x14ac:dyDescent="0.2">
      <c r="B578" s="51" t="s">
        <v>244</v>
      </c>
      <c r="C578" s="9"/>
      <c r="D578" s="122"/>
      <c r="E578" s="160">
        <v>1</v>
      </c>
      <c r="F578" s="191"/>
      <c r="G578" s="191"/>
      <c r="H578" s="191"/>
      <c r="I578" s="80">
        <v>59.546463000000003</v>
      </c>
      <c r="J578" s="98" t="e">
        <f t="shared" si="8"/>
        <v>#N/A</v>
      </c>
      <c r="K578" s="104" t="e">
        <v>#N/A</v>
      </c>
      <c r="L578" s="106">
        <f>I578*0.1</f>
        <v>5.9546463000000003</v>
      </c>
      <c r="M578" s="106">
        <f>I578*0.2</f>
        <v>11.909292600000001</v>
      </c>
      <c r="N578" s="106">
        <f>I578*0.21</f>
        <v>12.504757230000001</v>
      </c>
      <c r="O578" s="106">
        <v>12.504757230000001</v>
      </c>
      <c r="P578" s="106">
        <f>I578*0.12</f>
        <v>7.1455755600000002</v>
      </c>
      <c r="Q578" s="106">
        <f>I578*0.17</f>
        <v>10.122898710000001</v>
      </c>
      <c r="R578" s="106">
        <f>I578*0.14</f>
        <v>8.3365048200000018</v>
      </c>
      <c r="S578" s="106">
        <f>I578*0.18</f>
        <v>10.71836334</v>
      </c>
      <c r="T578" s="106">
        <f>I578*0.14</f>
        <v>8.3365048200000018</v>
      </c>
      <c r="U578" s="106">
        <f>I578*0.15</f>
        <v>8.9319694500000004</v>
      </c>
      <c r="V578" s="106">
        <f>I578*0.08</f>
        <v>4.7637170400000004</v>
      </c>
      <c r="W578" s="142"/>
      <c r="X578" s="106">
        <f>I578*0.16</f>
        <v>9.5274340800000008</v>
      </c>
      <c r="Y578" s="106">
        <f>I578*0.1</f>
        <v>5.9546463000000003</v>
      </c>
      <c r="Z578" s="106">
        <f>I578*0.08</f>
        <v>4.7637170400000004</v>
      </c>
      <c r="AA578" s="106">
        <f>I578*0.11</f>
        <v>6.5501109300000007</v>
      </c>
      <c r="AB578" s="142"/>
      <c r="AC578" s="7">
        <f>I578*0.22</f>
        <v>13.100221860000001</v>
      </c>
      <c r="AD578" s="7">
        <f>I578*0.3</f>
        <v>17.863938900000001</v>
      </c>
      <c r="AE578" s="148" t="s">
        <v>93</v>
      </c>
      <c r="AF578" s="7">
        <f>I578*0.245</f>
        <v>14.588883435</v>
      </c>
      <c r="AG578" s="7">
        <f>I578*0.2</f>
        <v>11.909292600000001</v>
      </c>
      <c r="AH578" s="7">
        <f>I578*0.23</f>
        <v>13.695686490000002</v>
      </c>
      <c r="AI578" s="142"/>
      <c r="AJ578" s="7">
        <f>I578*0.2</f>
        <v>11.909292600000001</v>
      </c>
      <c r="AK578" s="142">
        <v>49.145100000000006</v>
      </c>
      <c r="AL578" s="142">
        <v>52.034100000000002</v>
      </c>
      <c r="AM578" s="142">
        <v>53.767499999999998</v>
      </c>
      <c r="AN578" s="142">
        <f>I578*0.12</f>
        <v>7.1455755600000002</v>
      </c>
      <c r="AO578" s="142">
        <f>I578*0.6</f>
        <v>35.727877800000002</v>
      </c>
      <c r="AP578" s="142">
        <f>I578*0.9</f>
        <v>53.591816700000003</v>
      </c>
      <c r="AQ578" s="142">
        <f>I578*0.93</f>
        <v>55.378210590000009</v>
      </c>
      <c r="AR578" s="142">
        <f>I578*0.7</f>
        <v>41.682524100000002</v>
      </c>
      <c r="AS578" s="142">
        <f>I578*0.35</f>
        <v>20.841262050000001</v>
      </c>
      <c r="AT578" s="142">
        <v>0</v>
      </c>
      <c r="AU578" s="142">
        <f>I578*0.9</f>
        <v>53.591816700000003</v>
      </c>
      <c r="AV578" s="142">
        <f>I578*0.18</f>
        <v>10.71836334</v>
      </c>
      <c r="AW578" s="142">
        <f>I578*0.34</f>
        <v>20.245797420000002</v>
      </c>
      <c r="AX578" s="142">
        <f>I578*0.31</f>
        <v>18.459403529999999</v>
      </c>
      <c r="AY578" s="142">
        <v>52.034100000000002</v>
      </c>
      <c r="AZ578" s="142">
        <v>52.034100000000002</v>
      </c>
      <c r="BB578" s="6">
        <v>4.7637170400000004</v>
      </c>
      <c r="BC578" s="6">
        <v>55.378210590000009</v>
      </c>
    </row>
    <row r="579" spans="2:55" hidden="1" outlineLevel="1" x14ac:dyDescent="0.2">
      <c r="B579" s="51" t="s">
        <v>245</v>
      </c>
      <c r="C579" s="9"/>
      <c r="D579" s="122"/>
      <c r="E579" s="160">
        <v>2</v>
      </c>
      <c r="F579" s="191"/>
      <c r="G579" s="191"/>
      <c r="H579" s="191"/>
      <c r="I579" s="80">
        <v>1653.8333019999998</v>
      </c>
      <c r="J579" s="98" t="e">
        <f t="shared" si="8"/>
        <v>#N/A</v>
      </c>
      <c r="K579" s="104" t="e">
        <v>#N/A</v>
      </c>
      <c r="L579" s="106">
        <f>I579*0.1</f>
        <v>165.38333019999999</v>
      </c>
      <c r="M579" s="106">
        <f>I579*0.2</f>
        <v>330.76666039999998</v>
      </c>
      <c r="N579" s="106">
        <f>I579*0.21</f>
        <v>347.30499341999996</v>
      </c>
      <c r="O579" s="106">
        <v>347.30499341999996</v>
      </c>
      <c r="P579" s="106">
        <f>I579*0.12</f>
        <v>198.45999623999995</v>
      </c>
      <c r="Q579" s="106">
        <f>I579*0.17</f>
        <v>281.15166133999998</v>
      </c>
      <c r="R579" s="106">
        <f>I579*0.14</f>
        <v>231.53666228</v>
      </c>
      <c r="S579" s="106">
        <f>I579*0.18</f>
        <v>297.68999435999996</v>
      </c>
      <c r="T579" s="106">
        <f>I579*0.14</f>
        <v>231.53666228</v>
      </c>
      <c r="U579" s="106">
        <f>I579*0.15</f>
        <v>248.07499529999996</v>
      </c>
      <c r="V579" s="106">
        <f>I579*0.08</f>
        <v>132.30666416</v>
      </c>
      <c r="W579" s="142"/>
      <c r="X579" s="106">
        <f>I579*0.16</f>
        <v>264.61332831999999</v>
      </c>
      <c r="Y579" s="106">
        <f>I579*0.1</f>
        <v>165.38333019999999</v>
      </c>
      <c r="Z579" s="106">
        <f>I579*0.08</f>
        <v>132.30666416</v>
      </c>
      <c r="AA579" s="106">
        <f>I579*0.11</f>
        <v>181.92166321999997</v>
      </c>
      <c r="AB579" s="142"/>
      <c r="AC579" s="7">
        <f>I579*0.22</f>
        <v>363.84332643999994</v>
      </c>
      <c r="AD579" s="7">
        <f>I579*0.3</f>
        <v>496.14999059999991</v>
      </c>
      <c r="AE579" s="148" t="s">
        <v>93</v>
      </c>
      <c r="AF579" s="7">
        <f>I579*0.245</f>
        <v>405.18915898999995</v>
      </c>
      <c r="AG579" s="7">
        <f>I579*0.2</f>
        <v>330.76666039999998</v>
      </c>
      <c r="AH579" s="7">
        <f>I579*0.23</f>
        <v>380.38165945999998</v>
      </c>
      <c r="AI579" s="142"/>
      <c r="AJ579" s="7">
        <f>I579*0.2</f>
        <v>330.76666039999998</v>
      </c>
      <c r="AK579" s="142">
        <v>1364.8171</v>
      </c>
      <c r="AL579" s="142">
        <v>1445.0991999999999</v>
      </c>
      <c r="AM579" s="142">
        <v>1493.2705999999998</v>
      </c>
      <c r="AN579" s="142">
        <f>I579*0.12</f>
        <v>198.45999623999995</v>
      </c>
      <c r="AO579" s="142">
        <f>I579*0.6</f>
        <v>992.29998119999982</v>
      </c>
      <c r="AP579" s="142">
        <f>I579*0.9</f>
        <v>1488.4499717999997</v>
      </c>
      <c r="AQ579" s="142">
        <f>I579*0.93</f>
        <v>1538.0649708599999</v>
      </c>
      <c r="AR579" s="142">
        <f>I579*0.7</f>
        <v>1157.6833113999999</v>
      </c>
      <c r="AS579" s="142">
        <f>I579*0.35</f>
        <v>578.84165569999993</v>
      </c>
      <c r="AT579" s="142">
        <v>0</v>
      </c>
      <c r="AU579" s="142">
        <f>I579*0.9</f>
        <v>1488.4499717999997</v>
      </c>
      <c r="AV579" s="142">
        <f>I579*0.18</f>
        <v>297.68999435999996</v>
      </c>
      <c r="AW579" s="142">
        <f>I579*0.34</f>
        <v>562.30332267999995</v>
      </c>
      <c r="AX579" s="142">
        <f>I579*0.31</f>
        <v>512.68832361999989</v>
      </c>
      <c r="AY579" s="142">
        <v>1445.0991999999999</v>
      </c>
      <c r="AZ579" s="142">
        <v>1445.0991999999999</v>
      </c>
      <c r="BB579" s="6">
        <v>132.30666416</v>
      </c>
      <c r="BC579" s="6">
        <v>1538.0649708599999</v>
      </c>
    </row>
    <row r="580" spans="2:55" hidden="1" outlineLevel="1" x14ac:dyDescent="0.2">
      <c r="B580" s="51" t="s">
        <v>246</v>
      </c>
      <c r="C580" s="9"/>
      <c r="D580" s="122" t="s">
        <v>37</v>
      </c>
      <c r="E580" s="160">
        <v>1</v>
      </c>
      <c r="F580" s="191"/>
      <c r="G580" s="191"/>
      <c r="H580" s="191"/>
      <c r="I580" s="80">
        <v>4453</v>
      </c>
      <c r="J580" s="98" t="e">
        <f t="shared" si="8"/>
        <v>#N/A</v>
      </c>
      <c r="K580" s="104" t="e">
        <v>#N/A</v>
      </c>
      <c r="L580" s="106">
        <f>I580*0.1</f>
        <v>445.3</v>
      </c>
      <c r="M580" s="106">
        <f>I580*0.2</f>
        <v>890.6</v>
      </c>
      <c r="N580" s="106">
        <f>I580*0.21</f>
        <v>935.13</v>
      </c>
      <c r="O580" s="106">
        <v>935.13</v>
      </c>
      <c r="P580" s="106">
        <f>I580*0.12</f>
        <v>534.36</v>
      </c>
      <c r="Q580" s="106">
        <f>I580*0.17</f>
        <v>757.0100000000001</v>
      </c>
      <c r="R580" s="106">
        <f>I580*0.14</f>
        <v>623.42000000000007</v>
      </c>
      <c r="S580" s="106">
        <f>I580*0.18</f>
        <v>801.54</v>
      </c>
      <c r="T580" s="106">
        <f>I580*0.14</f>
        <v>623.42000000000007</v>
      </c>
      <c r="U580" s="106">
        <f>I580*0.15</f>
        <v>667.94999999999993</v>
      </c>
      <c r="V580" s="106">
        <f>I580*0.08</f>
        <v>356.24</v>
      </c>
      <c r="W580" s="142"/>
      <c r="X580" s="106">
        <f>I580*0.16</f>
        <v>712.48</v>
      </c>
      <c r="Y580" s="106">
        <f>I580*0.1</f>
        <v>445.3</v>
      </c>
      <c r="Z580" s="106">
        <f>I580*0.08</f>
        <v>356.24</v>
      </c>
      <c r="AA580" s="106">
        <f>I580*0.11</f>
        <v>489.83</v>
      </c>
      <c r="AB580" s="142"/>
      <c r="AC580" s="7">
        <f>I580*0.22</f>
        <v>979.66</v>
      </c>
      <c r="AD580" s="7">
        <f>I580*0.3</f>
        <v>1335.8999999999999</v>
      </c>
      <c r="AE580" s="148" t="s">
        <v>93</v>
      </c>
      <c r="AF580" s="7">
        <f>I580*0.245</f>
        <v>1090.9849999999999</v>
      </c>
      <c r="AG580" s="7">
        <f>I580*0.2</f>
        <v>890.6</v>
      </c>
      <c r="AH580" s="7">
        <f>I580*0.23</f>
        <v>1024.19</v>
      </c>
      <c r="AI580" s="142"/>
      <c r="AJ580" s="7">
        <f>I580*0.2</f>
        <v>890.6</v>
      </c>
      <c r="AK580" s="142">
        <v>3097.7569999999996</v>
      </c>
      <c r="AL580" s="142">
        <v>3279.9780000000001</v>
      </c>
      <c r="AM580" s="142">
        <v>3389.3105999999998</v>
      </c>
      <c r="AN580" s="142">
        <f>I580*0.12</f>
        <v>534.36</v>
      </c>
      <c r="AO580" s="142">
        <f>I580*0.6</f>
        <v>2671.7999999999997</v>
      </c>
      <c r="AP580" s="142">
        <f>I580*0.9</f>
        <v>4007.7000000000003</v>
      </c>
      <c r="AQ580" s="142">
        <f>I580*0.93</f>
        <v>4141.29</v>
      </c>
      <c r="AR580" s="142">
        <f>I580*0.7</f>
        <v>3117.1</v>
      </c>
      <c r="AS580" s="142">
        <f>I580*0.35</f>
        <v>1558.55</v>
      </c>
      <c r="AT580" s="142">
        <v>0</v>
      </c>
      <c r="AU580" s="142">
        <f>I580*0.9</f>
        <v>4007.7000000000003</v>
      </c>
      <c r="AV580" s="142">
        <f>I580*0.18</f>
        <v>801.54</v>
      </c>
      <c r="AW580" s="142">
        <f>I580*0.34</f>
        <v>1514.0200000000002</v>
      </c>
      <c r="AX580" s="142">
        <f>I580*0.31</f>
        <v>1380.43</v>
      </c>
      <c r="AY580" s="142">
        <v>3279.9780000000001</v>
      </c>
      <c r="AZ580" s="142">
        <v>3279.9780000000001</v>
      </c>
      <c r="BB580" s="6">
        <v>356.24</v>
      </c>
      <c r="BC580" s="6">
        <v>4141.29</v>
      </c>
    </row>
    <row r="581" spans="2:55" hidden="1" outlineLevel="1" x14ac:dyDescent="0.2">
      <c r="B581" s="51" t="s">
        <v>247</v>
      </c>
      <c r="C581" s="9"/>
      <c r="D581" s="122" t="s">
        <v>37</v>
      </c>
      <c r="E581" s="160">
        <v>1</v>
      </c>
      <c r="F581" s="191"/>
      <c r="G581" s="191"/>
      <c r="H581" s="191"/>
      <c r="I581" s="80">
        <v>2795</v>
      </c>
      <c r="J581" s="98" t="e">
        <f t="shared" si="8"/>
        <v>#N/A</v>
      </c>
      <c r="K581" s="104" t="e">
        <v>#N/A</v>
      </c>
      <c r="L581" s="106">
        <f>I581*0.1</f>
        <v>279.5</v>
      </c>
      <c r="M581" s="106">
        <f>I581*0.2</f>
        <v>559</v>
      </c>
      <c r="N581" s="106">
        <f>I581*0.21</f>
        <v>586.94999999999993</v>
      </c>
      <c r="O581" s="106">
        <v>586.94999999999993</v>
      </c>
      <c r="P581" s="106">
        <f>I581*0.12</f>
        <v>335.4</v>
      </c>
      <c r="Q581" s="106">
        <f>I581*0.17</f>
        <v>475.15000000000003</v>
      </c>
      <c r="R581" s="106">
        <f>I581*0.14</f>
        <v>391.3</v>
      </c>
      <c r="S581" s="106">
        <f>I581*0.18</f>
        <v>503.09999999999997</v>
      </c>
      <c r="T581" s="106">
        <f>I581*0.14</f>
        <v>391.3</v>
      </c>
      <c r="U581" s="106">
        <f>I581*0.15</f>
        <v>419.25</v>
      </c>
      <c r="V581" s="106">
        <f>I581*0.08</f>
        <v>223.6</v>
      </c>
      <c r="W581" s="142"/>
      <c r="X581" s="106">
        <f>I581*0.16</f>
        <v>447.2</v>
      </c>
      <c r="Y581" s="106">
        <f>I581*0.1</f>
        <v>279.5</v>
      </c>
      <c r="Z581" s="106">
        <f>I581*0.08</f>
        <v>223.6</v>
      </c>
      <c r="AA581" s="106">
        <f>I581*0.11</f>
        <v>307.45</v>
      </c>
      <c r="AB581" s="142"/>
      <c r="AC581" s="7">
        <f>I581*0.22</f>
        <v>614.9</v>
      </c>
      <c r="AD581" s="7">
        <f>I581*0.3</f>
        <v>838.5</v>
      </c>
      <c r="AE581" s="148" t="s">
        <v>93</v>
      </c>
      <c r="AF581" s="7">
        <f>I581*0.245</f>
        <v>684.77499999999998</v>
      </c>
      <c r="AG581" s="7">
        <f>I581*0.2</f>
        <v>559</v>
      </c>
      <c r="AH581" s="7">
        <f>I581*0.23</f>
        <v>642.85</v>
      </c>
      <c r="AI581" s="142"/>
      <c r="AJ581" s="7">
        <f>I581*0.2</f>
        <v>559</v>
      </c>
      <c r="AK581" s="142">
        <v>1797.172</v>
      </c>
      <c r="AL581" s="142">
        <v>1902.8880000000001</v>
      </c>
      <c r="AM581" s="142">
        <v>1966.3176000000001</v>
      </c>
      <c r="AN581" s="142">
        <f>I581*0.12</f>
        <v>335.4</v>
      </c>
      <c r="AO581" s="142">
        <f>I581*0.6</f>
        <v>1677</v>
      </c>
      <c r="AP581" s="142">
        <f>I581*0.9</f>
        <v>2515.5</v>
      </c>
      <c r="AQ581" s="142">
        <f>I581*0.93</f>
        <v>2599.3500000000004</v>
      </c>
      <c r="AR581" s="142">
        <f>I581*0.7</f>
        <v>1956.4999999999998</v>
      </c>
      <c r="AS581" s="142">
        <f>I581*0.35</f>
        <v>978.24999999999989</v>
      </c>
      <c r="AT581" s="142">
        <v>0</v>
      </c>
      <c r="AU581" s="142">
        <f>I581*0.9</f>
        <v>2515.5</v>
      </c>
      <c r="AV581" s="142">
        <f>I581*0.18</f>
        <v>503.09999999999997</v>
      </c>
      <c r="AW581" s="142">
        <f>I581*0.34</f>
        <v>950.30000000000007</v>
      </c>
      <c r="AX581" s="142">
        <f>I581*0.31</f>
        <v>866.45</v>
      </c>
      <c r="AY581" s="142">
        <v>1902.8880000000001</v>
      </c>
      <c r="AZ581" s="142">
        <v>1902.8880000000001</v>
      </c>
      <c r="BB581" s="6">
        <v>223.6</v>
      </c>
      <c r="BC581" s="6">
        <v>2599.3500000000004</v>
      </c>
    </row>
    <row r="582" spans="2:55" hidden="1" outlineLevel="1" x14ac:dyDescent="0.2">
      <c r="B582" s="51" t="s">
        <v>248</v>
      </c>
      <c r="C582" s="9"/>
      <c r="D582" s="122" t="s">
        <v>37</v>
      </c>
      <c r="E582" s="160">
        <v>1</v>
      </c>
      <c r="F582" s="191"/>
      <c r="G582" s="191"/>
      <c r="H582" s="191"/>
      <c r="I582" s="80">
        <v>2299</v>
      </c>
      <c r="J582" s="98" t="e">
        <f t="shared" si="8"/>
        <v>#N/A</v>
      </c>
      <c r="K582" s="104" t="e">
        <v>#N/A</v>
      </c>
      <c r="L582" s="106">
        <f>I582*0.1</f>
        <v>229.9</v>
      </c>
      <c r="M582" s="106">
        <f>I582*0.2</f>
        <v>459.8</v>
      </c>
      <c r="N582" s="106">
        <f>I582*0.21</f>
        <v>482.78999999999996</v>
      </c>
      <c r="O582" s="106">
        <v>482.78999999999996</v>
      </c>
      <c r="P582" s="106">
        <f>I582*0.12</f>
        <v>275.88</v>
      </c>
      <c r="Q582" s="106">
        <f>I582*0.17</f>
        <v>390.83000000000004</v>
      </c>
      <c r="R582" s="106">
        <f>I582*0.14</f>
        <v>321.86</v>
      </c>
      <c r="S582" s="106">
        <f>I582*0.18</f>
        <v>413.82</v>
      </c>
      <c r="T582" s="106">
        <f>I582*0.14</f>
        <v>321.86</v>
      </c>
      <c r="U582" s="106">
        <f>I582*0.15</f>
        <v>344.84999999999997</v>
      </c>
      <c r="V582" s="106">
        <f>I582*0.08</f>
        <v>183.92000000000002</v>
      </c>
      <c r="W582" s="142"/>
      <c r="X582" s="106">
        <f>I582*0.16</f>
        <v>367.84000000000003</v>
      </c>
      <c r="Y582" s="106">
        <f>I582*0.1</f>
        <v>229.9</v>
      </c>
      <c r="Z582" s="106">
        <f>I582*0.08</f>
        <v>183.92000000000002</v>
      </c>
      <c r="AA582" s="106">
        <f>I582*0.11</f>
        <v>252.89000000000001</v>
      </c>
      <c r="AB582" s="142"/>
      <c r="AC582" s="7">
        <f>I582*0.22</f>
        <v>505.78000000000003</v>
      </c>
      <c r="AD582" s="7">
        <f>I582*0.3</f>
        <v>689.69999999999993</v>
      </c>
      <c r="AE582" s="148" t="s">
        <v>93</v>
      </c>
      <c r="AF582" s="7">
        <f>I582*0.245</f>
        <v>563.255</v>
      </c>
      <c r="AG582" s="7">
        <f>I582*0.2</f>
        <v>459.8</v>
      </c>
      <c r="AH582" s="7">
        <f>I582*0.23</f>
        <v>528.77</v>
      </c>
      <c r="AI582" s="142"/>
      <c r="AJ582" s="7">
        <f>I582*0.2</f>
        <v>459.8</v>
      </c>
      <c r="AK582" s="142">
        <v>1702.5840000000001</v>
      </c>
      <c r="AL582" s="142">
        <v>1802.7360000000001</v>
      </c>
      <c r="AM582" s="142">
        <v>1862.8272000000002</v>
      </c>
      <c r="AN582" s="142">
        <f>I582*0.12</f>
        <v>275.88</v>
      </c>
      <c r="AO582" s="142">
        <f>I582*0.6</f>
        <v>1379.3999999999999</v>
      </c>
      <c r="AP582" s="142">
        <f>I582*0.9</f>
        <v>2069.1</v>
      </c>
      <c r="AQ582" s="142">
        <f>I582*0.93</f>
        <v>2138.0700000000002</v>
      </c>
      <c r="AR582" s="142">
        <f>I582*0.7</f>
        <v>1609.3</v>
      </c>
      <c r="AS582" s="142">
        <f>I582*0.35</f>
        <v>804.65</v>
      </c>
      <c r="AT582" s="142">
        <v>0</v>
      </c>
      <c r="AU582" s="142">
        <f>I582*0.9</f>
        <v>2069.1</v>
      </c>
      <c r="AV582" s="142">
        <f>I582*0.18</f>
        <v>413.82</v>
      </c>
      <c r="AW582" s="142">
        <f>I582*0.34</f>
        <v>781.66000000000008</v>
      </c>
      <c r="AX582" s="142">
        <f>I582*0.31</f>
        <v>712.68999999999994</v>
      </c>
      <c r="AY582" s="142">
        <v>1802.7360000000001</v>
      </c>
      <c r="AZ582" s="142">
        <v>1802.7360000000001</v>
      </c>
      <c r="BB582" s="6">
        <v>183.92000000000002</v>
      </c>
      <c r="BC582" s="6">
        <v>2138.0700000000002</v>
      </c>
    </row>
    <row r="583" spans="2:55" hidden="1" outlineLevel="1" x14ac:dyDescent="0.2">
      <c r="B583" s="51" t="s">
        <v>249</v>
      </c>
      <c r="C583" s="9"/>
      <c r="D583" s="122" t="s">
        <v>37</v>
      </c>
      <c r="E583" s="160">
        <v>1</v>
      </c>
      <c r="F583" s="191"/>
      <c r="G583" s="191"/>
      <c r="H583" s="191"/>
      <c r="I583" s="80">
        <v>1278</v>
      </c>
      <c r="J583" s="98" t="e">
        <f t="shared" ref="J583:J646" si="9">K583*110%</f>
        <v>#N/A</v>
      </c>
      <c r="K583" s="104" t="e">
        <v>#N/A</v>
      </c>
      <c r="L583" s="106">
        <f>I583*0.1</f>
        <v>127.80000000000001</v>
      </c>
      <c r="M583" s="106">
        <f>I583*0.2</f>
        <v>255.60000000000002</v>
      </c>
      <c r="N583" s="106">
        <f>I583*0.21</f>
        <v>268.38</v>
      </c>
      <c r="O583" s="106">
        <v>268.38</v>
      </c>
      <c r="P583" s="106">
        <f>I583*0.12</f>
        <v>153.35999999999999</v>
      </c>
      <c r="Q583" s="106">
        <f>I583*0.17</f>
        <v>217.26000000000002</v>
      </c>
      <c r="R583" s="106">
        <f>I583*0.14</f>
        <v>178.92000000000002</v>
      </c>
      <c r="S583" s="106">
        <f>I583*0.18</f>
        <v>230.04</v>
      </c>
      <c r="T583" s="106">
        <f>I583*0.14</f>
        <v>178.92000000000002</v>
      </c>
      <c r="U583" s="106">
        <f>I583*0.15</f>
        <v>191.7</v>
      </c>
      <c r="V583" s="106">
        <f>I583*0.08</f>
        <v>102.24000000000001</v>
      </c>
      <c r="W583" s="142"/>
      <c r="X583" s="106">
        <f>I583*0.16</f>
        <v>204.48000000000002</v>
      </c>
      <c r="Y583" s="106">
        <f>I583*0.1</f>
        <v>127.80000000000001</v>
      </c>
      <c r="Z583" s="106">
        <f>I583*0.08</f>
        <v>102.24000000000001</v>
      </c>
      <c r="AA583" s="106">
        <f>I583*0.11</f>
        <v>140.58000000000001</v>
      </c>
      <c r="AB583" s="142"/>
      <c r="AC583" s="7">
        <f>I583*0.22</f>
        <v>281.16000000000003</v>
      </c>
      <c r="AD583" s="7">
        <f>I583*0.3</f>
        <v>383.4</v>
      </c>
      <c r="AE583" s="148" t="s">
        <v>93</v>
      </c>
      <c r="AF583" s="7">
        <f>I583*0.245</f>
        <v>313.11</v>
      </c>
      <c r="AG583" s="7">
        <f>I583*0.2</f>
        <v>255.60000000000002</v>
      </c>
      <c r="AH583" s="7">
        <f>I583*0.23</f>
        <v>293.94</v>
      </c>
      <c r="AI583" s="142"/>
      <c r="AJ583" s="7">
        <f>I583*0.2</f>
        <v>255.60000000000002</v>
      </c>
      <c r="AK583" s="142">
        <v>945.87999999999988</v>
      </c>
      <c r="AL583" s="142">
        <v>1001.5199999999999</v>
      </c>
      <c r="AM583" s="142">
        <v>1034.904</v>
      </c>
      <c r="AN583" s="142">
        <f>I583*0.12</f>
        <v>153.35999999999999</v>
      </c>
      <c r="AO583" s="142">
        <f>I583*0.6</f>
        <v>766.8</v>
      </c>
      <c r="AP583" s="142">
        <f>I583*0.9</f>
        <v>1150.2</v>
      </c>
      <c r="AQ583" s="142">
        <f>I583*0.93</f>
        <v>1188.54</v>
      </c>
      <c r="AR583" s="142">
        <f>I583*0.7</f>
        <v>894.59999999999991</v>
      </c>
      <c r="AS583" s="142">
        <f>I583*0.35</f>
        <v>447.29999999999995</v>
      </c>
      <c r="AT583" s="142">
        <v>0</v>
      </c>
      <c r="AU583" s="142">
        <f>I583*0.9</f>
        <v>1150.2</v>
      </c>
      <c r="AV583" s="142">
        <f>I583*0.18</f>
        <v>230.04</v>
      </c>
      <c r="AW583" s="142">
        <f>I583*0.34</f>
        <v>434.52000000000004</v>
      </c>
      <c r="AX583" s="142">
        <f>I583*0.31</f>
        <v>396.18</v>
      </c>
      <c r="AY583" s="142">
        <v>1001.5199999999999</v>
      </c>
      <c r="AZ583" s="142">
        <v>1001.5199999999999</v>
      </c>
      <c r="BB583" s="6">
        <v>102.24000000000001</v>
      </c>
      <c r="BC583" s="6">
        <v>1188.54</v>
      </c>
    </row>
    <row r="584" spans="2:55" hidden="1" outlineLevel="1" x14ac:dyDescent="0.2">
      <c r="B584" s="51" t="s">
        <v>138</v>
      </c>
      <c r="C584" s="9"/>
      <c r="D584" s="122"/>
      <c r="E584" s="160">
        <v>1</v>
      </c>
      <c r="F584" s="191"/>
      <c r="G584" s="191"/>
      <c r="H584" s="191"/>
      <c r="I584" s="80">
        <v>1088.588254</v>
      </c>
      <c r="J584" s="98" t="e">
        <f t="shared" si="9"/>
        <v>#N/A</v>
      </c>
      <c r="K584" s="104" t="e">
        <v>#N/A</v>
      </c>
      <c r="L584" s="106">
        <f>I584*0.1</f>
        <v>108.8588254</v>
      </c>
      <c r="M584" s="106">
        <f>I584*0.2</f>
        <v>217.7176508</v>
      </c>
      <c r="N584" s="106">
        <f>I584*0.21</f>
        <v>228.60353333999998</v>
      </c>
      <c r="O584" s="106">
        <v>228.60353333999998</v>
      </c>
      <c r="P584" s="106">
        <f>I584*0.12</f>
        <v>130.63059048</v>
      </c>
      <c r="Q584" s="106">
        <f>I584*0.17</f>
        <v>185.06000318000002</v>
      </c>
      <c r="R584" s="106">
        <f>I584*0.14</f>
        <v>152.40235556000002</v>
      </c>
      <c r="S584" s="106">
        <f>I584*0.18</f>
        <v>195.94588572000001</v>
      </c>
      <c r="T584" s="106">
        <f>I584*0.14</f>
        <v>152.40235556000002</v>
      </c>
      <c r="U584" s="106">
        <f>I584*0.15</f>
        <v>163.2882381</v>
      </c>
      <c r="V584" s="106">
        <f>I584*0.08</f>
        <v>87.087060320000006</v>
      </c>
      <c r="W584" s="142"/>
      <c r="X584" s="106">
        <f>I584*0.16</f>
        <v>174.17412064000001</v>
      </c>
      <c r="Y584" s="106">
        <f>I584*0.1</f>
        <v>108.8588254</v>
      </c>
      <c r="Z584" s="106">
        <f>I584*0.08</f>
        <v>87.087060320000006</v>
      </c>
      <c r="AA584" s="106">
        <f>I584*0.11</f>
        <v>119.74470794</v>
      </c>
      <c r="AB584" s="142"/>
      <c r="AC584" s="7">
        <f>I584*0.22</f>
        <v>239.48941588</v>
      </c>
      <c r="AD584" s="7">
        <f>I584*0.3</f>
        <v>326.5764762</v>
      </c>
      <c r="AE584" s="148" t="s">
        <v>93</v>
      </c>
      <c r="AF584" s="7">
        <f>I584*0.245</f>
        <v>266.70412223</v>
      </c>
      <c r="AG584" s="7">
        <f>I584*0.2</f>
        <v>217.7176508</v>
      </c>
      <c r="AH584" s="7">
        <f>I584*0.23</f>
        <v>250.37529842000001</v>
      </c>
      <c r="AI584" s="142"/>
      <c r="AJ584" s="7">
        <f>I584*0.2</f>
        <v>217.7176508</v>
      </c>
      <c r="AK584" s="142">
        <v>898.35059999999999</v>
      </c>
      <c r="AL584" s="142">
        <v>951.1979</v>
      </c>
      <c r="AM584" s="142">
        <v>982.90200000000004</v>
      </c>
      <c r="AN584" s="142">
        <f>I584*0.12</f>
        <v>130.63059048</v>
      </c>
      <c r="AO584" s="142">
        <f>I584*0.6</f>
        <v>653.1529524</v>
      </c>
      <c r="AP584" s="142">
        <f>I584*0.9</f>
        <v>979.72942860000001</v>
      </c>
      <c r="AQ584" s="142">
        <f>I584*0.93</f>
        <v>1012.38707622</v>
      </c>
      <c r="AR584" s="142">
        <f>I584*0.7</f>
        <v>762.0117778</v>
      </c>
      <c r="AS584" s="142">
        <f>I584*0.35</f>
        <v>381.0058889</v>
      </c>
      <c r="AT584" s="142">
        <v>0</v>
      </c>
      <c r="AU584" s="142">
        <f>I584*0.9</f>
        <v>979.72942860000001</v>
      </c>
      <c r="AV584" s="142">
        <f>I584*0.18</f>
        <v>195.94588572000001</v>
      </c>
      <c r="AW584" s="142">
        <f>I584*0.34</f>
        <v>370.12000636000005</v>
      </c>
      <c r="AX584" s="142">
        <f>I584*0.31</f>
        <v>337.46235874000001</v>
      </c>
      <c r="AY584" s="142">
        <v>951.1979</v>
      </c>
      <c r="AZ584" s="142">
        <v>951.1979</v>
      </c>
      <c r="BB584" s="6">
        <v>87.087060320000006</v>
      </c>
      <c r="BC584" s="6">
        <v>1012.38707622</v>
      </c>
    </row>
    <row r="585" spans="2:55" hidden="1" outlineLevel="1" x14ac:dyDescent="0.2">
      <c r="B585" s="51" t="s">
        <v>26</v>
      </c>
      <c r="C585" s="9"/>
      <c r="D585" s="122">
        <v>80048</v>
      </c>
      <c r="E585" s="160">
        <v>1</v>
      </c>
      <c r="F585" s="191"/>
      <c r="G585" s="191"/>
      <c r="H585" s="191"/>
      <c r="I585" s="80">
        <v>110</v>
      </c>
      <c r="J585" s="98">
        <f t="shared" si="9"/>
        <v>9.548</v>
      </c>
      <c r="K585" s="104">
        <v>8.68</v>
      </c>
      <c r="L585" s="106">
        <f>I585*0.1</f>
        <v>11</v>
      </c>
      <c r="M585" s="106">
        <f>I585*0.2</f>
        <v>22</v>
      </c>
      <c r="N585" s="106">
        <f>I585*0.21</f>
        <v>23.099999999999998</v>
      </c>
      <c r="O585" s="106">
        <v>23.099999999999998</v>
      </c>
      <c r="P585" s="106">
        <f>I585*0.12</f>
        <v>13.2</v>
      </c>
      <c r="Q585" s="106">
        <f>I585*0.17</f>
        <v>18.700000000000003</v>
      </c>
      <c r="R585" s="106">
        <f>I585*0.14</f>
        <v>15.400000000000002</v>
      </c>
      <c r="S585" s="106">
        <f>I585*0.18</f>
        <v>19.8</v>
      </c>
      <c r="T585" s="106">
        <f>I585*0.14</f>
        <v>15.400000000000002</v>
      </c>
      <c r="U585" s="106">
        <f>I585*0.15</f>
        <v>16.5</v>
      </c>
      <c r="V585" s="106">
        <f>I585*0.08</f>
        <v>8.8000000000000007</v>
      </c>
      <c r="W585" s="142"/>
      <c r="X585" s="106">
        <f>I585*0.16</f>
        <v>17.600000000000001</v>
      </c>
      <c r="Y585" s="106">
        <f>I585*0.1</f>
        <v>11</v>
      </c>
      <c r="Z585" s="106">
        <f>I585*0.08</f>
        <v>8.8000000000000007</v>
      </c>
      <c r="AA585" s="106">
        <f>I585*0.11</f>
        <v>12.1</v>
      </c>
      <c r="AB585" s="142"/>
      <c r="AC585" s="7">
        <f>I585*0.22</f>
        <v>24.2</v>
      </c>
      <c r="AD585" s="7">
        <f>I585*0.3</f>
        <v>33</v>
      </c>
      <c r="AE585" s="148" t="s">
        <v>93</v>
      </c>
      <c r="AF585" s="7">
        <f>I585*0.245</f>
        <v>26.95</v>
      </c>
      <c r="AG585" s="7">
        <f>I585*0.2</f>
        <v>22</v>
      </c>
      <c r="AH585" s="7">
        <f>I585*0.23</f>
        <v>25.3</v>
      </c>
      <c r="AI585" s="142"/>
      <c r="AJ585" s="7">
        <f>I585*0.2</f>
        <v>22</v>
      </c>
      <c r="AK585" s="142">
        <v>70.545100000000005</v>
      </c>
      <c r="AL585" s="142">
        <v>74.685999999999993</v>
      </c>
      <c r="AM585" s="142">
        <v>77.179099999999991</v>
      </c>
      <c r="AN585" s="142">
        <f>I585*0.12</f>
        <v>13.2</v>
      </c>
      <c r="AO585" s="142">
        <f>I585*0.6</f>
        <v>66</v>
      </c>
      <c r="AP585" s="142">
        <f>I585*0.9</f>
        <v>99</v>
      </c>
      <c r="AQ585" s="142">
        <f>I585*0.93</f>
        <v>102.30000000000001</v>
      </c>
      <c r="AR585" s="142">
        <f>I585*0.7</f>
        <v>77</v>
      </c>
      <c r="AS585" s="142">
        <f>I585*0.35</f>
        <v>38.5</v>
      </c>
      <c r="AT585" s="142">
        <v>0</v>
      </c>
      <c r="AU585" s="142">
        <f>I585*0.9</f>
        <v>99</v>
      </c>
      <c r="AV585" s="142">
        <f>I585*0.18</f>
        <v>19.8</v>
      </c>
      <c r="AW585" s="142">
        <f>I585*0.34</f>
        <v>37.400000000000006</v>
      </c>
      <c r="AX585" s="142">
        <f>I585*0.31</f>
        <v>34.1</v>
      </c>
      <c r="AY585" s="142">
        <v>74.685999999999993</v>
      </c>
      <c r="AZ585" s="142">
        <v>74.685999999999993</v>
      </c>
      <c r="BB585" s="6">
        <v>8.68</v>
      </c>
      <c r="BC585" s="6">
        <v>102.30000000000001</v>
      </c>
    </row>
    <row r="586" spans="2:55" hidden="1" outlineLevel="1" x14ac:dyDescent="0.2">
      <c r="B586" s="51" t="s">
        <v>250</v>
      </c>
      <c r="C586" s="9"/>
      <c r="D586" s="122">
        <v>36415</v>
      </c>
      <c r="E586" s="160">
        <v>1</v>
      </c>
      <c r="F586" s="191"/>
      <c r="G586" s="191"/>
      <c r="H586" s="191"/>
      <c r="I586" s="80">
        <v>40</v>
      </c>
      <c r="J586" s="98">
        <f t="shared" si="9"/>
        <v>2.9700000000000006</v>
      </c>
      <c r="K586" s="104">
        <v>2.7</v>
      </c>
      <c r="L586" s="106">
        <f>I586*0.1</f>
        <v>4</v>
      </c>
      <c r="M586" s="106">
        <f>I586*0.2</f>
        <v>8</v>
      </c>
      <c r="N586" s="106">
        <f>I586*0.21</f>
        <v>8.4</v>
      </c>
      <c r="O586" s="106">
        <v>8.4</v>
      </c>
      <c r="P586" s="106">
        <f>I586*0.12</f>
        <v>4.8</v>
      </c>
      <c r="Q586" s="106">
        <f>I586*0.17</f>
        <v>6.8000000000000007</v>
      </c>
      <c r="R586" s="106">
        <f>I586*0.14</f>
        <v>5.6000000000000005</v>
      </c>
      <c r="S586" s="106">
        <f>I586*0.18</f>
        <v>7.1999999999999993</v>
      </c>
      <c r="T586" s="106">
        <f>I586*0.14</f>
        <v>5.6000000000000005</v>
      </c>
      <c r="U586" s="106">
        <f>I586*0.15</f>
        <v>6</v>
      </c>
      <c r="V586" s="106">
        <f>I586*0.08</f>
        <v>3.2</v>
      </c>
      <c r="W586" s="142"/>
      <c r="X586" s="106">
        <f>I586*0.16</f>
        <v>6.4</v>
      </c>
      <c r="Y586" s="106">
        <f>I586*0.1</f>
        <v>4</v>
      </c>
      <c r="Z586" s="106">
        <f>I586*0.08</f>
        <v>3.2</v>
      </c>
      <c r="AA586" s="106">
        <f>I586*0.11</f>
        <v>4.4000000000000004</v>
      </c>
      <c r="AB586" s="142"/>
      <c r="AC586" s="7">
        <f>I586*0.22</f>
        <v>8.8000000000000007</v>
      </c>
      <c r="AD586" s="7">
        <f>I586*0.3</f>
        <v>12</v>
      </c>
      <c r="AE586" s="148" t="s">
        <v>93</v>
      </c>
      <c r="AF586" s="7">
        <f>I586*0.245</f>
        <v>9.8000000000000007</v>
      </c>
      <c r="AG586" s="7">
        <f>I586*0.2</f>
        <v>8</v>
      </c>
      <c r="AH586" s="7">
        <f>I586*0.23</f>
        <v>9.2000000000000011</v>
      </c>
      <c r="AI586" s="142"/>
      <c r="AJ586" s="7">
        <f>I586*0.2</f>
        <v>8</v>
      </c>
      <c r="AK586" s="142">
        <v>28.483400000000003</v>
      </c>
      <c r="AL586" s="142">
        <v>30.163300000000003</v>
      </c>
      <c r="AM586" s="142">
        <v>31.1691</v>
      </c>
      <c r="AN586" s="142">
        <f>I586*0.12</f>
        <v>4.8</v>
      </c>
      <c r="AO586" s="142">
        <f>I586*0.6</f>
        <v>24</v>
      </c>
      <c r="AP586" s="142">
        <f>I586*0.9</f>
        <v>36</v>
      </c>
      <c r="AQ586" s="142">
        <f>I586*0.93</f>
        <v>37.200000000000003</v>
      </c>
      <c r="AR586" s="142">
        <f>I586*0.7</f>
        <v>28</v>
      </c>
      <c r="AS586" s="142">
        <f>I586*0.35</f>
        <v>14</v>
      </c>
      <c r="AT586" s="142">
        <v>0</v>
      </c>
      <c r="AU586" s="142">
        <f>I586*0.9</f>
        <v>36</v>
      </c>
      <c r="AV586" s="142">
        <f>I586*0.18</f>
        <v>7.1999999999999993</v>
      </c>
      <c r="AW586" s="142">
        <f>I586*0.34</f>
        <v>13.600000000000001</v>
      </c>
      <c r="AX586" s="142">
        <f>I586*0.31</f>
        <v>12.4</v>
      </c>
      <c r="AY586" s="142">
        <v>30.163300000000003</v>
      </c>
      <c r="AZ586" s="142">
        <v>30.163300000000003</v>
      </c>
      <c r="BB586" s="6">
        <v>2.7</v>
      </c>
      <c r="BC586" s="6">
        <v>37.200000000000003</v>
      </c>
    </row>
    <row r="587" spans="2:55" hidden="1" outlineLevel="1" x14ac:dyDescent="0.2">
      <c r="B587" s="51" t="s">
        <v>23</v>
      </c>
      <c r="C587" s="9"/>
      <c r="D587" s="122">
        <v>85025</v>
      </c>
      <c r="E587" s="160">
        <v>1</v>
      </c>
      <c r="F587" s="191"/>
      <c r="G587" s="191"/>
      <c r="H587" s="191"/>
      <c r="I587" s="80">
        <v>65</v>
      </c>
      <c r="J587" s="98">
        <f t="shared" si="9"/>
        <v>8.5470000000000006</v>
      </c>
      <c r="K587" s="104">
        <v>7.77</v>
      </c>
      <c r="L587" s="106">
        <f>I587*0.1</f>
        <v>6.5</v>
      </c>
      <c r="M587" s="106">
        <f>I587*0.2</f>
        <v>13</v>
      </c>
      <c r="N587" s="106">
        <f>I587*0.21</f>
        <v>13.65</v>
      </c>
      <c r="O587" s="106">
        <v>13.65</v>
      </c>
      <c r="P587" s="106">
        <f>I587*0.12</f>
        <v>7.8</v>
      </c>
      <c r="Q587" s="106">
        <f>I587*0.17</f>
        <v>11.05</v>
      </c>
      <c r="R587" s="106">
        <f>I587*0.14</f>
        <v>9.1000000000000014</v>
      </c>
      <c r="S587" s="106">
        <f>I587*0.18</f>
        <v>11.7</v>
      </c>
      <c r="T587" s="106">
        <f>I587*0.14</f>
        <v>9.1000000000000014</v>
      </c>
      <c r="U587" s="106">
        <f>I587*0.15</f>
        <v>9.75</v>
      </c>
      <c r="V587" s="106">
        <f>I587*0.08</f>
        <v>5.2</v>
      </c>
      <c r="W587" s="142"/>
      <c r="X587" s="106">
        <f>I587*0.16</f>
        <v>10.4</v>
      </c>
      <c r="Y587" s="106">
        <f>I587*0.1</f>
        <v>6.5</v>
      </c>
      <c r="Z587" s="106">
        <f>I587*0.08</f>
        <v>5.2</v>
      </c>
      <c r="AA587" s="106">
        <f>I587*0.11</f>
        <v>7.15</v>
      </c>
      <c r="AB587" s="142"/>
      <c r="AC587" s="7">
        <f>I587*0.22</f>
        <v>14.3</v>
      </c>
      <c r="AD587" s="7">
        <f>I587*0.3</f>
        <v>19.5</v>
      </c>
      <c r="AE587" s="148" t="s">
        <v>93</v>
      </c>
      <c r="AF587" s="7">
        <f>I587*0.245</f>
        <v>15.924999999999999</v>
      </c>
      <c r="AG587" s="7">
        <f>I587*0.2</f>
        <v>13</v>
      </c>
      <c r="AH587" s="7">
        <f>I587*0.23</f>
        <v>14.950000000000001</v>
      </c>
      <c r="AI587" s="142"/>
      <c r="AJ587" s="7">
        <f>I587*0.2</f>
        <v>13</v>
      </c>
      <c r="AK587" s="142">
        <v>58.603900000000003</v>
      </c>
      <c r="AL587" s="142">
        <v>62.06</v>
      </c>
      <c r="AM587" s="142">
        <v>64.125100000000003</v>
      </c>
      <c r="AN587" s="142">
        <f>I587*0.12</f>
        <v>7.8</v>
      </c>
      <c r="AO587" s="142">
        <f>I587*0.6</f>
        <v>39</v>
      </c>
      <c r="AP587" s="142">
        <f>I587*0.9</f>
        <v>58.5</v>
      </c>
      <c r="AQ587" s="142">
        <f>I587*0.93</f>
        <v>60.45</v>
      </c>
      <c r="AR587" s="142">
        <f>I587*0.7</f>
        <v>45.5</v>
      </c>
      <c r="AS587" s="142">
        <f>I587*0.35</f>
        <v>22.75</v>
      </c>
      <c r="AT587" s="142">
        <v>0</v>
      </c>
      <c r="AU587" s="142">
        <f>I587*0.9</f>
        <v>58.5</v>
      </c>
      <c r="AV587" s="142">
        <f>I587*0.18</f>
        <v>11.7</v>
      </c>
      <c r="AW587" s="142">
        <f>I587*0.34</f>
        <v>22.1</v>
      </c>
      <c r="AX587" s="142">
        <f>I587*0.31</f>
        <v>20.149999999999999</v>
      </c>
      <c r="AY587" s="142">
        <v>62.06</v>
      </c>
      <c r="AZ587" s="142">
        <v>62.06</v>
      </c>
      <c r="BB587" s="6">
        <v>5.2</v>
      </c>
      <c r="BC587" s="6">
        <v>64.125100000000003</v>
      </c>
    </row>
    <row r="588" spans="2:55" hidden="1" outlineLevel="1" x14ac:dyDescent="0.2">
      <c r="B588" s="51" t="s">
        <v>107</v>
      </c>
      <c r="C588" s="9"/>
      <c r="D588" s="122"/>
      <c r="E588" s="160">
        <v>1</v>
      </c>
      <c r="F588" s="191"/>
      <c r="G588" s="191"/>
      <c r="H588" s="191"/>
      <c r="I588" s="80">
        <v>21.270530000000001</v>
      </c>
      <c r="J588" s="98" t="e">
        <f t="shared" si="9"/>
        <v>#N/A</v>
      </c>
      <c r="K588" s="104" t="e">
        <v>#N/A</v>
      </c>
      <c r="L588" s="106">
        <f>I588*0.1</f>
        <v>2.1270530000000001</v>
      </c>
      <c r="M588" s="106">
        <f>I588*0.2</f>
        <v>4.2541060000000002</v>
      </c>
      <c r="N588" s="106">
        <f>I588*0.21</f>
        <v>4.4668112999999998</v>
      </c>
      <c r="O588" s="106">
        <v>4.4668112999999998</v>
      </c>
      <c r="P588" s="106">
        <f>I588*0.12</f>
        <v>2.5524635999999998</v>
      </c>
      <c r="Q588" s="106">
        <f>I588*0.17</f>
        <v>3.6159901000000003</v>
      </c>
      <c r="R588" s="106">
        <f>I588*0.14</f>
        <v>2.9778742000000005</v>
      </c>
      <c r="S588" s="106">
        <f>I588*0.18</f>
        <v>3.8286954</v>
      </c>
      <c r="T588" s="106">
        <f>I588*0.14</f>
        <v>2.9778742000000005</v>
      </c>
      <c r="U588" s="106">
        <f>I588*0.15</f>
        <v>3.1905795000000001</v>
      </c>
      <c r="V588" s="106">
        <f>I588*0.08</f>
        <v>1.7016424000000001</v>
      </c>
      <c r="W588" s="142"/>
      <c r="X588" s="106">
        <f>I588*0.16</f>
        <v>3.4032848000000002</v>
      </c>
      <c r="Y588" s="106">
        <f>I588*0.1</f>
        <v>2.1270530000000001</v>
      </c>
      <c r="Z588" s="106">
        <f>I588*0.08</f>
        <v>1.7016424000000001</v>
      </c>
      <c r="AA588" s="106">
        <f>I588*0.11</f>
        <v>2.3397583000000002</v>
      </c>
      <c r="AB588" s="142"/>
      <c r="AC588" s="7">
        <f>I588*0.22</f>
        <v>4.6795166000000004</v>
      </c>
      <c r="AD588" s="7">
        <f>I588*0.3</f>
        <v>6.3811590000000002</v>
      </c>
      <c r="AE588" s="148" t="s">
        <v>93</v>
      </c>
      <c r="AF588" s="7">
        <f>I588*0.245</f>
        <v>5.2112798500000004</v>
      </c>
      <c r="AG588" s="7">
        <f>I588*0.2</f>
        <v>4.2541060000000002</v>
      </c>
      <c r="AH588" s="7">
        <f>I588*0.23</f>
        <v>4.8922219</v>
      </c>
      <c r="AI588" s="142"/>
      <c r="AJ588" s="7">
        <f>I588*0.2</f>
        <v>4.2541060000000002</v>
      </c>
      <c r="AK588" s="142">
        <v>17.558699999999998</v>
      </c>
      <c r="AL588" s="142">
        <v>18.585899999999999</v>
      </c>
      <c r="AM588" s="142">
        <v>19.206499999999998</v>
      </c>
      <c r="AN588" s="142">
        <f>I588*0.12</f>
        <v>2.5524635999999998</v>
      </c>
      <c r="AO588" s="142">
        <f>I588*0.6</f>
        <v>12.762318</v>
      </c>
      <c r="AP588" s="142">
        <f>I588*0.9</f>
        <v>19.143477000000001</v>
      </c>
      <c r="AQ588" s="142">
        <f>I588*0.93</f>
        <v>19.781592900000003</v>
      </c>
      <c r="AR588" s="142">
        <f>I588*0.7</f>
        <v>14.889370999999999</v>
      </c>
      <c r="AS588" s="142">
        <f>I588*0.35</f>
        <v>7.4446854999999994</v>
      </c>
      <c r="AT588" s="142">
        <v>0</v>
      </c>
      <c r="AU588" s="142">
        <f>I588*0.9</f>
        <v>19.143477000000001</v>
      </c>
      <c r="AV588" s="142">
        <f>I588*0.18</f>
        <v>3.8286954</v>
      </c>
      <c r="AW588" s="142">
        <f>I588*0.34</f>
        <v>7.2319802000000006</v>
      </c>
      <c r="AX588" s="142">
        <f>I588*0.31</f>
        <v>6.5938642999999999</v>
      </c>
      <c r="AY588" s="142">
        <v>18.585899999999999</v>
      </c>
      <c r="AZ588" s="142">
        <v>18.585899999999999</v>
      </c>
      <c r="BB588" s="6">
        <v>1.7016424000000001</v>
      </c>
      <c r="BC588" s="6">
        <v>19.781592900000003</v>
      </c>
    </row>
    <row r="589" spans="2:55" hidden="1" outlineLevel="1" x14ac:dyDescent="0.2">
      <c r="B589" s="51" t="s">
        <v>251</v>
      </c>
      <c r="C589" s="9"/>
      <c r="D589" s="122"/>
      <c r="E589" s="160">
        <v>1</v>
      </c>
      <c r="F589" s="191"/>
      <c r="G589" s="191"/>
      <c r="H589" s="191"/>
      <c r="I589" s="80">
        <v>8.5963799999999981</v>
      </c>
      <c r="J589" s="98" t="e">
        <f t="shared" si="9"/>
        <v>#N/A</v>
      </c>
      <c r="K589" s="104" t="e">
        <v>#N/A</v>
      </c>
      <c r="L589" s="106">
        <f>I589*0.1</f>
        <v>0.8596379999999999</v>
      </c>
      <c r="M589" s="106">
        <f>I589*0.2</f>
        <v>1.7192759999999998</v>
      </c>
      <c r="N589" s="106">
        <f>I589*0.21</f>
        <v>1.8052397999999996</v>
      </c>
      <c r="O589" s="106">
        <v>1.8052397999999996</v>
      </c>
      <c r="P589" s="106">
        <f>I589*0.12</f>
        <v>1.0315655999999997</v>
      </c>
      <c r="Q589" s="106">
        <f>I589*0.17</f>
        <v>1.4613845999999997</v>
      </c>
      <c r="R589" s="106">
        <f>I589*0.14</f>
        <v>1.2034931999999998</v>
      </c>
      <c r="S589" s="106">
        <f>I589*0.18</f>
        <v>1.5473483999999995</v>
      </c>
      <c r="T589" s="106">
        <f>I589*0.14</f>
        <v>1.2034931999999998</v>
      </c>
      <c r="U589" s="106">
        <f>I589*0.15</f>
        <v>1.2894569999999996</v>
      </c>
      <c r="V589" s="106">
        <f>I589*0.08</f>
        <v>0.68771039999999983</v>
      </c>
      <c r="W589" s="142"/>
      <c r="X589" s="106">
        <f>I589*0.16</f>
        <v>1.3754207999999997</v>
      </c>
      <c r="Y589" s="106">
        <f>I589*0.1</f>
        <v>0.8596379999999999</v>
      </c>
      <c r="Z589" s="106">
        <f>I589*0.08</f>
        <v>0.68771039999999983</v>
      </c>
      <c r="AA589" s="106">
        <f>I589*0.11</f>
        <v>0.94560179999999983</v>
      </c>
      <c r="AB589" s="142"/>
      <c r="AC589" s="7">
        <f>I589*0.22</f>
        <v>1.8912035999999997</v>
      </c>
      <c r="AD589" s="7">
        <f>I589*0.3</f>
        <v>2.5789139999999993</v>
      </c>
      <c r="AE589" s="148" t="s">
        <v>93</v>
      </c>
      <c r="AF589" s="7">
        <f>I589*0.245</f>
        <v>2.1061130999999995</v>
      </c>
      <c r="AG589" s="7">
        <f>I589*0.2</f>
        <v>1.7192759999999998</v>
      </c>
      <c r="AH589" s="7">
        <f>I589*0.23</f>
        <v>1.9771673999999997</v>
      </c>
      <c r="AI589" s="142"/>
      <c r="AJ589" s="7">
        <f>I589*0.2</f>
        <v>1.7192759999999998</v>
      </c>
      <c r="AK589" s="142">
        <v>7.0940999999999992</v>
      </c>
      <c r="AL589" s="142">
        <v>7.5113999999999992</v>
      </c>
      <c r="AM589" s="142">
        <v>7.7574999999999994</v>
      </c>
      <c r="AN589" s="142">
        <f>I589*0.12</f>
        <v>1.0315655999999997</v>
      </c>
      <c r="AO589" s="142">
        <f>I589*0.6</f>
        <v>5.1578279999999985</v>
      </c>
      <c r="AP589" s="142">
        <f>I589*0.9</f>
        <v>7.7367419999999987</v>
      </c>
      <c r="AQ589" s="142">
        <f>I589*0.93</f>
        <v>7.9946333999999988</v>
      </c>
      <c r="AR589" s="142">
        <f>I589*0.7</f>
        <v>6.017465999999998</v>
      </c>
      <c r="AS589" s="142">
        <f>I589*0.35</f>
        <v>3.008732999999999</v>
      </c>
      <c r="AT589" s="142">
        <v>0</v>
      </c>
      <c r="AU589" s="142">
        <f>I589*0.9</f>
        <v>7.7367419999999987</v>
      </c>
      <c r="AV589" s="142">
        <f>I589*0.18</f>
        <v>1.5473483999999995</v>
      </c>
      <c r="AW589" s="142">
        <f>I589*0.34</f>
        <v>2.9227691999999994</v>
      </c>
      <c r="AX589" s="142">
        <f>I589*0.31</f>
        <v>2.6648777999999993</v>
      </c>
      <c r="AY589" s="142">
        <v>7.5113999999999992</v>
      </c>
      <c r="AZ589" s="142">
        <v>7.5113999999999992</v>
      </c>
      <c r="BB589" s="6">
        <v>0.68771039999999983</v>
      </c>
      <c r="BC589" s="6">
        <v>7.9946333999999988</v>
      </c>
    </row>
    <row r="590" spans="2:55" hidden="1" outlineLevel="1" x14ac:dyDescent="0.2">
      <c r="B590" s="51" t="s">
        <v>252</v>
      </c>
      <c r="C590" s="9"/>
      <c r="D590" s="122" t="s">
        <v>55</v>
      </c>
      <c r="E590" s="160">
        <v>2</v>
      </c>
      <c r="F590" s="191"/>
      <c r="G590" s="191"/>
      <c r="H590" s="191"/>
      <c r="I590" s="80">
        <v>31.85069</v>
      </c>
      <c r="J590" s="98" t="e">
        <f t="shared" si="9"/>
        <v>#N/A</v>
      </c>
      <c r="K590" s="104" t="e">
        <v>#N/A</v>
      </c>
      <c r="L590" s="106">
        <f>I590*0.1</f>
        <v>3.1850690000000004</v>
      </c>
      <c r="M590" s="106">
        <f>I590*0.2</f>
        <v>6.3701380000000007</v>
      </c>
      <c r="N590" s="106">
        <f>I590*0.21</f>
        <v>6.6886448999999999</v>
      </c>
      <c r="O590" s="106">
        <v>6.6886448999999999</v>
      </c>
      <c r="P590" s="106">
        <f>I590*0.12</f>
        <v>3.8220828</v>
      </c>
      <c r="Q590" s="106">
        <f>I590*0.17</f>
        <v>5.4146173000000006</v>
      </c>
      <c r="R590" s="106">
        <f>I590*0.14</f>
        <v>4.4590966000000005</v>
      </c>
      <c r="S590" s="106">
        <f>I590*0.18</f>
        <v>5.7331241999999998</v>
      </c>
      <c r="T590" s="106">
        <f>I590*0.14</f>
        <v>4.4590966000000005</v>
      </c>
      <c r="U590" s="106">
        <f>I590*0.15</f>
        <v>4.7776034999999997</v>
      </c>
      <c r="V590" s="106">
        <f>I590*0.08</f>
        <v>2.5480551999999999</v>
      </c>
      <c r="W590" s="142"/>
      <c r="X590" s="106">
        <f>I590*0.16</f>
        <v>5.0961103999999997</v>
      </c>
      <c r="Y590" s="106">
        <f>I590*0.1</f>
        <v>3.1850690000000004</v>
      </c>
      <c r="Z590" s="106">
        <f>I590*0.08</f>
        <v>2.5480551999999999</v>
      </c>
      <c r="AA590" s="106">
        <f>I590*0.11</f>
        <v>3.5035759</v>
      </c>
      <c r="AB590" s="142"/>
      <c r="AC590" s="7">
        <f>I590*0.22</f>
        <v>7.0071517999999999</v>
      </c>
      <c r="AD590" s="7">
        <f>I590*0.3</f>
        <v>9.5552069999999993</v>
      </c>
      <c r="AE590" s="148" t="s">
        <v>93</v>
      </c>
      <c r="AF590" s="7">
        <f>I590*0.245</f>
        <v>7.8034190499999996</v>
      </c>
      <c r="AG590" s="7">
        <f>I590*0.2</f>
        <v>6.3701380000000007</v>
      </c>
      <c r="AH590" s="7">
        <f>I590*0.23</f>
        <v>7.3256587</v>
      </c>
      <c r="AI590" s="142"/>
      <c r="AJ590" s="7">
        <f>I590*0.2</f>
        <v>6.3701380000000007</v>
      </c>
      <c r="AK590" s="142">
        <v>26.289900000000003</v>
      </c>
      <c r="AL590" s="142">
        <v>27.8307</v>
      </c>
      <c r="AM590" s="142">
        <v>28.761599999999998</v>
      </c>
      <c r="AN590" s="142">
        <f>I590*0.12</f>
        <v>3.8220828</v>
      </c>
      <c r="AO590" s="142">
        <f>I590*0.6</f>
        <v>19.110413999999999</v>
      </c>
      <c r="AP590" s="142">
        <f>I590*0.9</f>
        <v>28.665621000000002</v>
      </c>
      <c r="AQ590" s="142">
        <f>I590*0.93</f>
        <v>29.621141700000003</v>
      </c>
      <c r="AR590" s="142">
        <f>I590*0.7</f>
        <v>22.295482999999997</v>
      </c>
      <c r="AS590" s="142">
        <f>I590*0.35</f>
        <v>11.147741499999999</v>
      </c>
      <c r="AT590" s="142">
        <v>0</v>
      </c>
      <c r="AU590" s="142">
        <f>I590*0.9</f>
        <v>28.665621000000002</v>
      </c>
      <c r="AV590" s="142">
        <f>I590*0.18</f>
        <v>5.7331241999999998</v>
      </c>
      <c r="AW590" s="142">
        <f>I590*0.34</f>
        <v>10.829234600000001</v>
      </c>
      <c r="AX590" s="142">
        <f>I590*0.31</f>
        <v>9.8737139000000003</v>
      </c>
      <c r="AY590" s="142">
        <v>27.8307</v>
      </c>
      <c r="AZ590" s="142">
        <v>27.8307</v>
      </c>
      <c r="BB590" s="6">
        <v>2.5480551999999999</v>
      </c>
      <c r="BC590" s="6">
        <v>29.621141700000003</v>
      </c>
    </row>
    <row r="591" spans="2:55" hidden="1" outlineLevel="1" x14ac:dyDescent="0.2">
      <c r="B591" s="51" t="s">
        <v>253</v>
      </c>
      <c r="C591" s="9"/>
      <c r="D591" s="122"/>
      <c r="E591" s="160">
        <v>1</v>
      </c>
      <c r="F591" s="191"/>
      <c r="G591" s="191"/>
      <c r="H591" s="191"/>
      <c r="I591" s="80">
        <v>129.60696000000002</v>
      </c>
      <c r="J591" s="98" t="e">
        <f t="shared" si="9"/>
        <v>#N/A</v>
      </c>
      <c r="K591" s="104" t="e">
        <v>#N/A</v>
      </c>
      <c r="L591" s="106">
        <f>I591*0.1</f>
        <v>12.960696000000002</v>
      </c>
      <c r="M591" s="106">
        <f>I591*0.2</f>
        <v>25.921392000000004</v>
      </c>
      <c r="N591" s="106">
        <f>I591*0.21</f>
        <v>27.217461600000004</v>
      </c>
      <c r="O591" s="106">
        <v>27.217461600000004</v>
      </c>
      <c r="P591" s="106">
        <f>I591*0.12</f>
        <v>15.552835200000001</v>
      </c>
      <c r="Q591" s="106">
        <f>I591*0.17</f>
        <v>22.033183200000003</v>
      </c>
      <c r="R591" s="106">
        <f>I591*0.14</f>
        <v>18.144974400000002</v>
      </c>
      <c r="S591" s="106">
        <f>I591*0.18</f>
        <v>23.329252800000003</v>
      </c>
      <c r="T591" s="106">
        <f>I591*0.14</f>
        <v>18.144974400000002</v>
      </c>
      <c r="U591" s="106">
        <f>I591*0.15</f>
        <v>19.441044000000002</v>
      </c>
      <c r="V591" s="106">
        <f>I591*0.08</f>
        <v>10.368556800000002</v>
      </c>
      <c r="W591" s="142"/>
      <c r="X591" s="106">
        <f>I591*0.16</f>
        <v>20.737113600000004</v>
      </c>
      <c r="Y591" s="106">
        <f>I591*0.1</f>
        <v>12.960696000000002</v>
      </c>
      <c r="Z591" s="106">
        <f>I591*0.08</f>
        <v>10.368556800000002</v>
      </c>
      <c r="AA591" s="106">
        <f>I591*0.11</f>
        <v>14.256765600000001</v>
      </c>
      <c r="AB591" s="142"/>
      <c r="AC591" s="7">
        <f>I591*0.22</f>
        <v>28.513531200000003</v>
      </c>
      <c r="AD591" s="7">
        <f>I591*0.3</f>
        <v>38.882088000000003</v>
      </c>
      <c r="AE591" s="148" t="s">
        <v>93</v>
      </c>
      <c r="AF591" s="7">
        <f>I591*0.245</f>
        <v>31.753705200000002</v>
      </c>
      <c r="AG591" s="7">
        <f>I591*0.2</f>
        <v>25.921392000000004</v>
      </c>
      <c r="AH591" s="7">
        <f>I591*0.23</f>
        <v>29.809600800000005</v>
      </c>
      <c r="AI591" s="142"/>
      <c r="AJ591" s="7">
        <f>I591*0.2</f>
        <v>25.921392000000004</v>
      </c>
      <c r="AK591" s="142">
        <v>106.95720000000001</v>
      </c>
      <c r="AL591" s="142">
        <v>113.24880000000002</v>
      </c>
      <c r="AM591" s="142">
        <v>117.02590000000002</v>
      </c>
      <c r="AN591" s="142">
        <f>I591*0.12</f>
        <v>15.552835200000001</v>
      </c>
      <c r="AO591" s="142">
        <f>I591*0.6</f>
        <v>77.764176000000006</v>
      </c>
      <c r="AP591" s="142">
        <f>I591*0.9</f>
        <v>116.64626400000002</v>
      </c>
      <c r="AQ591" s="142">
        <f>I591*0.93</f>
        <v>120.53447280000002</v>
      </c>
      <c r="AR591" s="142">
        <f>I591*0.7</f>
        <v>90.724872000000005</v>
      </c>
      <c r="AS591" s="142">
        <f>I591*0.35</f>
        <v>45.362436000000002</v>
      </c>
      <c r="AT591" s="142">
        <v>0</v>
      </c>
      <c r="AU591" s="142">
        <f>I591*0.9</f>
        <v>116.64626400000002</v>
      </c>
      <c r="AV591" s="142">
        <f>I591*0.18</f>
        <v>23.329252800000003</v>
      </c>
      <c r="AW591" s="142">
        <f>I591*0.34</f>
        <v>44.066366400000007</v>
      </c>
      <c r="AX591" s="142">
        <f>I591*0.31</f>
        <v>40.178157600000006</v>
      </c>
      <c r="AY591" s="142">
        <v>113.24880000000002</v>
      </c>
      <c r="AZ591" s="142">
        <v>113.24880000000002</v>
      </c>
      <c r="BB591" s="6">
        <v>10.368556800000002</v>
      </c>
      <c r="BC591" s="6">
        <v>120.53447280000002</v>
      </c>
    </row>
    <row r="592" spans="2:55" hidden="1" outlineLevel="1" x14ac:dyDescent="0.2">
      <c r="B592" s="51" t="s">
        <v>254</v>
      </c>
      <c r="C592" s="9"/>
      <c r="D592" s="122"/>
      <c r="E592" s="160">
        <v>1</v>
      </c>
      <c r="F592" s="191"/>
      <c r="G592" s="191"/>
      <c r="H592" s="191"/>
      <c r="I592" s="80">
        <v>4.7390300000000005</v>
      </c>
      <c r="J592" s="98" t="e">
        <f t="shared" si="9"/>
        <v>#N/A</v>
      </c>
      <c r="K592" s="104" t="e">
        <v>#N/A</v>
      </c>
      <c r="L592" s="106">
        <f>I592*0.1</f>
        <v>0.47390300000000007</v>
      </c>
      <c r="M592" s="106">
        <f>I592*0.2</f>
        <v>0.94780600000000015</v>
      </c>
      <c r="N592" s="106">
        <f>I592*0.21</f>
        <v>0.99519630000000003</v>
      </c>
      <c r="O592" s="106">
        <v>0.99519630000000003</v>
      </c>
      <c r="P592" s="106">
        <f>I592*0.12</f>
        <v>0.56868360000000007</v>
      </c>
      <c r="Q592" s="106">
        <f>I592*0.17</f>
        <v>0.80563510000000016</v>
      </c>
      <c r="R592" s="106">
        <f>I592*0.14</f>
        <v>0.66346420000000017</v>
      </c>
      <c r="S592" s="106">
        <f>I592*0.18</f>
        <v>0.85302540000000004</v>
      </c>
      <c r="T592" s="106">
        <f>I592*0.14</f>
        <v>0.66346420000000017</v>
      </c>
      <c r="U592" s="106">
        <f>I592*0.15</f>
        <v>0.71085450000000006</v>
      </c>
      <c r="V592" s="106">
        <f>I592*0.08</f>
        <v>0.37912240000000003</v>
      </c>
      <c r="W592" s="142"/>
      <c r="X592" s="106">
        <f>I592*0.16</f>
        <v>0.75824480000000005</v>
      </c>
      <c r="Y592" s="106">
        <f>I592*0.1</f>
        <v>0.47390300000000007</v>
      </c>
      <c r="Z592" s="106">
        <f>I592*0.08</f>
        <v>0.37912240000000003</v>
      </c>
      <c r="AA592" s="106">
        <f>I592*0.11</f>
        <v>0.52129330000000007</v>
      </c>
      <c r="AB592" s="142"/>
      <c r="AC592" s="7">
        <f>I592*0.22</f>
        <v>1.0425866000000001</v>
      </c>
      <c r="AD592" s="7">
        <f>I592*0.3</f>
        <v>1.4217090000000001</v>
      </c>
      <c r="AE592" s="148" t="s">
        <v>93</v>
      </c>
      <c r="AF592" s="7">
        <f>I592*0.245</f>
        <v>1.1610623500000001</v>
      </c>
      <c r="AG592" s="7">
        <f>I592*0.2</f>
        <v>0.94780600000000015</v>
      </c>
      <c r="AH592" s="7">
        <f>I592*0.23</f>
        <v>1.0899769000000001</v>
      </c>
      <c r="AI592" s="142"/>
      <c r="AJ592" s="7">
        <f>I592*0.2</f>
        <v>0.94780600000000015</v>
      </c>
      <c r="AK592" s="142">
        <v>3.9162000000000003</v>
      </c>
      <c r="AL592" s="142">
        <v>4.1409000000000002</v>
      </c>
      <c r="AM592" s="142">
        <v>4.28</v>
      </c>
      <c r="AN592" s="142">
        <f>I592*0.12</f>
        <v>0.56868360000000007</v>
      </c>
      <c r="AO592" s="142">
        <f>I592*0.6</f>
        <v>2.8434180000000002</v>
      </c>
      <c r="AP592" s="142">
        <f>I592*0.9</f>
        <v>4.2651270000000006</v>
      </c>
      <c r="AQ592" s="142">
        <f>I592*0.93</f>
        <v>4.4072979000000005</v>
      </c>
      <c r="AR592" s="142">
        <f>I592*0.7</f>
        <v>3.3173210000000002</v>
      </c>
      <c r="AS592" s="142">
        <f>I592*0.35</f>
        <v>1.6586605000000001</v>
      </c>
      <c r="AT592" s="142">
        <v>0</v>
      </c>
      <c r="AU592" s="142">
        <f>I592*0.9</f>
        <v>4.2651270000000006</v>
      </c>
      <c r="AV592" s="142">
        <f>I592*0.18</f>
        <v>0.85302540000000004</v>
      </c>
      <c r="AW592" s="142">
        <f>I592*0.34</f>
        <v>1.6112702000000003</v>
      </c>
      <c r="AX592" s="142">
        <f>I592*0.31</f>
        <v>1.4690993000000001</v>
      </c>
      <c r="AY592" s="142">
        <v>4.1409000000000002</v>
      </c>
      <c r="AZ592" s="142">
        <v>4.1409000000000002</v>
      </c>
      <c r="BB592" s="6">
        <v>0.37912240000000003</v>
      </c>
      <c r="BC592" s="6">
        <v>4.4072979000000005</v>
      </c>
    </row>
    <row r="593" spans="2:55" hidden="1" outlineLevel="1" x14ac:dyDescent="0.2">
      <c r="B593" s="51" t="s">
        <v>255</v>
      </c>
      <c r="C593" s="9"/>
      <c r="D593" s="122"/>
      <c r="E593" s="160">
        <v>1</v>
      </c>
      <c r="F593" s="191"/>
      <c r="G593" s="191"/>
      <c r="H593" s="191"/>
      <c r="I593" s="80">
        <v>2.5348299999999999</v>
      </c>
      <c r="J593" s="98" t="e">
        <f t="shared" si="9"/>
        <v>#N/A</v>
      </c>
      <c r="K593" s="104" t="e">
        <v>#N/A</v>
      </c>
      <c r="L593" s="106">
        <f>I593*0.1</f>
        <v>0.25348300000000001</v>
      </c>
      <c r="M593" s="106">
        <f>I593*0.2</f>
        <v>0.50696600000000003</v>
      </c>
      <c r="N593" s="106">
        <f>I593*0.21</f>
        <v>0.53231430000000002</v>
      </c>
      <c r="O593" s="106">
        <v>0.53231430000000002</v>
      </c>
      <c r="P593" s="106">
        <f>I593*0.12</f>
        <v>0.30417959999999999</v>
      </c>
      <c r="Q593" s="106">
        <f>I593*0.17</f>
        <v>0.4309211</v>
      </c>
      <c r="R593" s="106">
        <f>I593*0.14</f>
        <v>0.35487620000000003</v>
      </c>
      <c r="S593" s="106">
        <f>I593*0.18</f>
        <v>0.45626939999999999</v>
      </c>
      <c r="T593" s="106">
        <f>I593*0.14</f>
        <v>0.35487620000000003</v>
      </c>
      <c r="U593" s="106">
        <f>I593*0.15</f>
        <v>0.38022449999999997</v>
      </c>
      <c r="V593" s="106">
        <f>I593*0.08</f>
        <v>0.20278640000000001</v>
      </c>
      <c r="W593" s="142"/>
      <c r="X593" s="106">
        <f>I593*0.16</f>
        <v>0.40557280000000001</v>
      </c>
      <c r="Y593" s="106">
        <f>I593*0.1</f>
        <v>0.25348300000000001</v>
      </c>
      <c r="Z593" s="106">
        <f>I593*0.08</f>
        <v>0.20278640000000001</v>
      </c>
      <c r="AA593" s="106">
        <f>I593*0.11</f>
        <v>0.2788313</v>
      </c>
      <c r="AB593" s="142"/>
      <c r="AC593" s="7">
        <f>I593*0.22</f>
        <v>0.55766260000000001</v>
      </c>
      <c r="AD593" s="7">
        <f>I593*0.3</f>
        <v>0.76044899999999993</v>
      </c>
      <c r="AE593" s="148" t="s">
        <v>93</v>
      </c>
      <c r="AF593" s="7">
        <f>I593*0.245</f>
        <v>0.62103334999999993</v>
      </c>
      <c r="AG593" s="7">
        <f>I593*0.2</f>
        <v>0.50696600000000003</v>
      </c>
      <c r="AH593" s="7">
        <f>I593*0.23</f>
        <v>0.5830109</v>
      </c>
      <c r="AI593" s="142"/>
      <c r="AJ593" s="7">
        <f>I593*0.2</f>
        <v>0.50696600000000003</v>
      </c>
      <c r="AK593" s="142">
        <v>2.0972</v>
      </c>
      <c r="AL593" s="142">
        <v>2.2149000000000001</v>
      </c>
      <c r="AM593" s="142">
        <v>2.2898000000000005</v>
      </c>
      <c r="AN593" s="142">
        <f>I593*0.12</f>
        <v>0.30417959999999999</v>
      </c>
      <c r="AO593" s="142">
        <f>I593*0.6</f>
        <v>1.5208979999999999</v>
      </c>
      <c r="AP593" s="142">
        <f>I593*0.9</f>
        <v>2.2813469999999998</v>
      </c>
      <c r="AQ593" s="142">
        <f>I593*0.93</f>
        <v>2.3573919000000001</v>
      </c>
      <c r="AR593" s="142">
        <f>I593*0.7</f>
        <v>1.7743809999999998</v>
      </c>
      <c r="AS593" s="142">
        <f>I593*0.35</f>
        <v>0.88719049999999988</v>
      </c>
      <c r="AT593" s="142">
        <v>0</v>
      </c>
      <c r="AU593" s="142">
        <f>I593*0.9</f>
        <v>2.2813469999999998</v>
      </c>
      <c r="AV593" s="142">
        <f>I593*0.18</f>
        <v>0.45626939999999999</v>
      </c>
      <c r="AW593" s="142">
        <f>I593*0.34</f>
        <v>0.8618422</v>
      </c>
      <c r="AX593" s="142">
        <f>I593*0.31</f>
        <v>0.78579729999999992</v>
      </c>
      <c r="AY593" s="142">
        <v>2.2149000000000001</v>
      </c>
      <c r="AZ593" s="142">
        <v>2.2149000000000001</v>
      </c>
      <c r="BB593" s="6">
        <v>0.20278640000000001</v>
      </c>
      <c r="BC593" s="6">
        <v>2.3573919000000001</v>
      </c>
    </row>
    <row r="594" spans="2:55" hidden="1" outlineLevel="1" x14ac:dyDescent="0.2">
      <c r="B594" s="51" t="s">
        <v>256</v>
      </c>
      <c r="C594" s="9"/>
      <c r="D594" s="122"/>
      <c r="E594" s="160">
        <v>2</v>
      </c>
      <c r="F594" s="191"/>
      <c r="G594" s="191"/>
      <c r="H594" s="191"/>
      <c r="I594" s="80">
        <v>2.2042000000000002</v>
      </c>
      <c r="J594" s="98" t="e">
        <f t="shared" si="9"/>
        <v>#N/A</v>
      </c>
      <c r="K594" s="104" t="e">
        <v>#N/A</v>
      </c>
      <c r="L594" s="106">
        <f>I594*0.1</f>
        <v>0.22042000000000003</v>
      </c>
      <c r="M594" s="106">
        <f>I594*0.2</f>
        <v>0.44084000000000007</v>
      </c>
      <c r="N594" s="106">
        <f>I594*0.21</f>
        <v>0.46288200000000002</v>
      </c>
      <c r="O594" s="106">
        <v>0.46288200000000002</v>
      </c>
      <c r="P594" s="106">
        <f>I594*0.12</f>
        <v>0.26450400000000002</v>
      </c>
      <c r="Q594" s="106">
        <f>I594*0.17</f>
        <v>0.37471400000000005</v>
      </c>
      <c r="R594" s="106">
        <f>I594*0.14</f>
        <v>0.30858800000000003</v>
      </c>
      <c r="S594" s="106">
        <f>I594*0.18</f>
        <v>0.396756</v>
      </c>
      <c r="T594" s="106">
        <f>I594*0.14</f>
        <v>0.30858800000000003</v>
      </c>
      <c r="U594" s="106">
        <f>I594*0.15</f>
        <v>0.33063000000000003</v>
      </c>
      <c r="V594" s="106">
        <f>I594*0.08</f>
        <v>0.17633600000000002</v>
      </c>
      <c r="W594" s="142"/>
      <c r="X594" s="106">
        <f>I594*0.16</f>
        <v>0.35267200000000004</v>
      </c>
      <c r="Y594" s="106">
        <f>I594*0.1</f>
        <v>0.22042000000000003</v>
      </c>
      <c r="Z594" s="106">
        <f>I594*0.08</f>
        <v>0.17633600000000002</v>
      </c>
      <c r="AA594" s="106">
        <f>I594*0.11</f>
        <v>0.24246200000000001</v>
      </c>
      <c r="AB594" s="142"/>
      <c r="AC594" s="7">
        <f>I594*0.22</f>
        <v>0.48492400000000002</v>
      </c>
      <c r="AD594" s="7">
        <f>I594*0.3</f>
        <v>0.66126000000000007</v>
      </c>
      <c r="AE594" s="148" t="s">
        <v>93</v>
      </c>
      <c r="AF594" s="7">
        <f>I594*0.245</f>
        <v>0.54002899999999998</v>
      </c>
      <c r="AG594" s="7">
        <f>I594*0.2</f>
        <v>0.44084000000000007</v>
      </c>
      <c r="AH594" s="7">
        <f>I594*0.23</f>
        <v>0.50696600000000003</v>
      </c>
      <c r="AI594" s="142"/>
      <c r="AJ594" s="7">
        <f>I594*0.2</f>
        <v>0.44084000000000007</v>
      </c>
      <c r="AK594" s="142">
        <v>1.819</v>
      </c>
      <c r="AL594" s="142">
        <v>1.9259999999999999</v>
      </c>
      <c r="AM594" s="142">
        <v>1.9902000000000002</v>
      </c>
      <c r="AN594" s="142">
        <f>I594*0.12</f>
        <v>0.26450400000000002</v>
      </c>
      <c r="AO594" s="142">
        <f>I594*0.6</f>
        <v>1.3225200000000001</v>
      </c>
      <c r="AP594" s="142">
        <f>I594*0.9</f>
        <v>1.9837800000000001</v>
      </c>
      <c r="AQ594" s="142">
        <f>I594*0.93</f>
        <v>2.0499060000000005</v>
      </c>
      <c r="AR594" s="142">
        <f>I594*0.7</f>
        <v>1.54294</v>
      </c>
      <c r="AS594" s="142">
        <f>I594*0.35</f>
        <v>0.77146999999999999</v>
      </c>
      <c r="AT594" s="142">
        <v>0</v>
      </c>
      <c r="AU594" s="142">
        <f>I594*0.9</f>
        <v>1.9837800000000001</v>
      </c>
      <c r="AV594" s="142">
        <f>I594*0.18</f>
        <v>0.396756</v>
      </c>
      <c r="AW594" s="142">
        <f>I594*0.34</f>
        <v>0.74942800000000009</v>
      </c>
      <c r="AX594" s="142">
        <f>I594*0.31</f>
        <v>0.68330200000000008</v>
      </c>
      <c r="AY594" s="142">
        <v>1.9259999999999999</v>
      </c>
      <c r="AZ594" s="142">
        <v>1.9259999999999999</v>
      </c>
      <c r="BB594" s="6">
        <v>0.17633600000000002</v>
      </c>
      <c r="BC594" s="6">
        <v>2.0499060000000005</v>
      </c>
    </row>
    <row r="595" spans="2:55" hidden="1" outlineLevel="1" x14ac:dyDescent="0.2">
      <c r="B595" s="51" t="s">
        <v>120</v>
      </c>
      <c r="C595" s="9"/>
      <c r="D595" s="122"/>
      <c r="E595" s="160">
        <v>1</v>
      </c>
      <c r="F595" s="191"/>
      <c r="G595" s="191"/>
      <c r="H595" s="191"/>
      <c r="I595" s="80">
        <v>14.98856</v>
      </c>
      <c r="J595" s="98" t="e">
        <f t="shared" si="9"/>
        <v>#N/A</v>
      </c>
      <c r="K595" s="104" t="e">
        <v>#N/A</v>
      </c>
      <c r="L595" s="106">
        <f>I595*0.1</f>
        <v>1.498856</v>
      </c>
      <c r="M595" s="106">
        <f>I595*0.2</f>
        <v>2.9977119999999999</v>
      </c>
      <c r="N595" s="106">
        <f>I595*0.21</f>
        <v>3.1475975999999997</v>
      </c>
      <c r="O595" s="106">
        <v>3.1475975999999997</v>
      </c>
      <c r="P595" s="106">
        <f>I595*0.12</f>
        <v>1.7986271999999999</v>
      </c>
      <c r="Q595" s="106">
        <f>I595*0.17</f>
        <v>2.5480552000000003</v>
      </c>
      <c r="R595" s="106">
        <f>I595*0.14</f>
        <v>2.0983984000000002</v>
      </c>
      <c r="S595" s="106">
        <f>I595*0.18</f>
        <v>2.6979408</v>
      </c>
      <c r="T595" s="106">
        <f>I595*0.14</f>
        <v>2.0983984000000002</v>
      </c>
      <c r="U595" s="106">
        <f>I595*0.15</f>
        <v>2.2482839999999999</v>
      </c>
      <c r="V595" s="106">
        <f>I595*0.08</f>
        <v>1.1990848000000001</v>
      </c>
      <c r="W595" s="142"/>
      <c r="X595" s="106">
        <f>I595*0.16</f>
        <v>2.3981696000000001</v>
      </c>
      <c r="Y595" s="106">
        <f>I595*0.1</f>
        <v>1.498856</v>
      </c>
      <c r="Z595" s="106">
        <f>I595*0.08</f>
        <v>1.1990848000000001</v>
      </c>
      <c r="AA595" s="106">
        <f>I595*0.11</f>
        <v>1.6487415999999999</v>
      </c>
      <c r="AB595" s="142"/>
      <c r="AC595" s="7">
        <f>I595*0.22</f>
        <v>3.2974831999999998</v>
      </c>
      <c r="AD595" s="7">
        <f>I595*0.3</f>
        <v>4.4965679999999999</v>
      </c>
      <c r="AE595" s="148" t="s">
        <v>93</v>
      </c>
      <c r="AF595" s="7">
        <f>I595*0.245</f>
        <v>3.6721971999999998</v>
      </c>
      <c r="AG595" s="7">
        <f>I595*0.2</f>
        <v>2.9977119999999999</v>
      </c>
      <c r="AH595" s="7">
        <f>I595*0.23</f>
        <v>3.4473688</v>
      </c>
      <c r="AI595" s="142"/>
      <c r="AJ595" s="7">
        <f>I595*0.2</f>
        <v>2.9977119999999999</v>
      </c>
      <c r="AK595" s="142">
        <v>12.369200000000001</v>
      </c>
      <c r="AL595" s="142">
        <v>13.0968</v>
      </c>
      <c r="AM595" s="142">
        <v>13.535500000000001</v>
      </c>
      <c r="AN595" s="142">
        <f>I595*0.12</f>
        <v>1.7986271999999999</v>
      </c>
      <c r="AO595" s="142">
        <f>I595*0.6</f>
        <v>8.9931359999999998</v>
      </c>
      <c r="AP595" s="142">
        <f>I595*0.9</f>
        <v>13.489704</v>
      </c>
      <c r="AQ595" s="142">
        <f>I595*0.93</f>
        <v>13.939360800000001</v>
      </c>
      <c r="AR595" s="142">
        <f>I595*0.7</f>
        <v>10.491992</v>
      </c>
      <c r="AS595" s="142">
        <f>I595*0.35</f>
        <v>5.2459959999999999</v>
      </c>
      <c r="AT595" s="142">
        <v>0</v>
      </c>
      <c r="AU595" s="142">
        <f>I595*0.9</f>
        <v>13.489704</v>
      </c>
      <c r="AV595" s="142">
        <f>I595*0.18</f>
        <v>2.6979408</v>
      </c>
      <c r="AW595" s="142">
        <f>I595*0.34</f>
        <v>5.0961104000000006</v>
      </c>
      <c r="AX595" s="142">
        <f>I595*0.31</f>
        <v>4.6464536000000001</v>
      </c>
      <c r="AY595" s="142">
        <v>13.0968</v>
      </c>
      <c r="AZ595" s="142">
        <v>13.0968</v>
      </c>
      <c r="BB595" s="6">
        <v>1.1990848000000001</v>
      </c>
      <c r="BC595" s="6">
        <v>13.939360800000001</v>
      </c>
    </row>
    <row r="596" spans="2:55" hidden="1" outlineLevel="1" x14ac:dyDescent="0.2">
      <c r="B596" s="51" t="s">
        <v>146</v>
      </c>
      <c r="C596" s="9"/>
      <c r="D596" s="122" t="s">
        <v>65</v>
      </c>
      <c r="E596" s="160">
        <v>2</v>
      </c>
      <c r="F596" s="191"/>
      <c r="G596" s="191"/>
      <c r="H596" s="191"/>
      <c r="I596" s="80">
        <v>14.98856</v>
      </c>
      <c r="J596" s="98" t="e">
        <f t="shared" si="9"/>
        <v>#N/A</v>
      </c>
      <c r="K596" s="104" t="e">
        <v>#N/A</v>
      </c>
      <c r="L596" s="106">
        <f>I596*0.1</f>
        <v>1.498856</v>
      </c>
      <c r="M596" s="106">
        <f>I596*0.2</f>
        <v>2.9977119999999999</v>
      </c>
      <c r="N596" s="106">
        <f>I596*0.21</f>
        <v>3.1475975999999997</v>
      </c>
      <c r="O596" s="106">
        <v>3.1475975999999997</v>
      </c>
      <c r="P596" s="106">
        <f>I596*0.12</f>
        <v>1.7986271999999999</v>
      </c>
      <c r="Q596" s="106">
        <f>I596*0.17</f>
        <v>2.5480552000000003</v>
      </c>
      <c r="R596" s="106">
        <f>I596*0.14</f>
        <v>2.0983984000000002</v>
      </c>
      <c r="S596" s="106">
        <f>I596*0.18</f>
        <v>2.6979408</v>
      </c>
      <c r="T596" s="106">
        <f>I596*0.14</f>
        <v>2.0983984000000002</v>
      </c>
      <c r="U596" s="106">
        <f>I596*0.15</f>
        <v>2.2482839999999999</v>
      </c>
      <c r="V596" s="106">
        <f>I596*0.08</f>
        <v>1.1990848000000001</v>
      </c>
      <c r="W596" s="142"/>
      <c r="X596" s="106">
        <f>I596*0.16</f>
        <v>2.3981696000000001</v>
      </c>
      <c r="Y596" s="106">
        <f>I596*0.1</f>
        <v>1.498856</v>
      </c>
      <c r="Z596" s="106">
        <f>I596*0.08</f>
        <v>1.1990848000000001</v>
      </c>
      <c r="AA596" s="106">
        <f>I596*0.11</f>
        <v>1.6487415999999999</v>
      </c>
      <c r="AB596" s="142"/>
      <c r="AC596" s="7">
        <f>I596*0.22</f>
        <v>3.2974831999999998</v>
      </c>
      <c r="AD596" s="7">
        <f>I596*0.3</f>
        <v>4.4965679999999999</v>
      </c>
      <c r="AE596" s="148" t="s">
        <v>93</v>
      </c>
      <c r="AF596" s="7">
        <f>I596*0.245</f>
        <v>3.6721971999999998</v>
      </c>
      <c r="AG596" s="7">
        <f>I596*0.2</f>
        <v>2.9977119999999999</v>
      </c>
      <c r="AH596" s="7">
        <f>I596*0.23</f>
        <v>3.4473688</v>
      </c>
      <c r="AI596" s="142"/>
      <c r="AJ596" s="7">
        <f>I596*0.2</f>
        <v>2.9977119999999999</v>
      </c>
      <c r="AK596" s="142">
        <v>12.369200000000001</v>
      </c>
      <c r="AL596" s="142">
        <v>13.0968</v>
      </c>
      <c r="AM596" s="142">
        <v>13.535500000000001</v>
      </c>
      <c r="AN596" s="142">
        <f>I596*0.12</f>
        <v>1.7986271999999999</v>
      </c>
      <c r="AO596" s="142">
        <f>I596*0.6</f>
        <v>8.9931359999999998</v>
      </c>
      <c r="AP596" s="142">
        <f>I596*0.9</f>
        <v>13.489704</v>
      </c>
      <c r="AQ596" s="142">
        <f>I596*0.93</f>
        <v>13.939360800000001</v>
      </c>
      <c r="AR596" s="142">
        <f>I596*0.7</f>
        <v>10.491992</v>
      </c>
      <c r="AS596" s="142">
        <f>I596*0.35</f>
        <v>5.2459959999999999</v>
      </c>
      <c r="AT596" s="142">
        <v>0</v>
      </c>
      <c r="AU596" s="142">
        <f>I596*0.9</f>
        <v>13.489704</v>
      </c>
      <c r="AV596" s="142">
        <f>I596*0.18</f>
        <v>2.6979408</v>
      </c>
      <c r="AW596" s="142">
        <f>I596*0.34</f>
        <v>5.0961104000000006</v>
      </c>
      <c r="AX596" s="142">
        <f>I596*0.31</f>
        <v>4.6464536000000001</v>
      </c>
      <c r="AY596" s="142">
        <v>13.0968</v>
      </c>
      <c r="AZ596" s="142">
        <v>13.0968</v>
      </c>
      <c r="BB596" s="6">
        <v>1.1990848000000001</v>
      </c>
      <c r="BC596" s="6">
        <v>13.939360800000001</v>
      </c>
    </row>
    <row r="597" spans="2:55" hidden="1" outlineLevel="1" x14ac:dyDescent="0.2">
      <c r="B597" s="51" t="s">
        <v>257</v>
      </c>
      <c r="C597" s="9"/>
      <c r="D597" s="122" t="s">
        <v>67</v>
      </c>
      <c r="E597" s="160">
        <v>3</v>
      </c>
      <c r="F597" s="191"/>
      <c r="G597" s="191"/>
      <c r="H597" s="191"/>
      <c r="I597" s="80">
        <v>25.789139999999996</v>
      </c>
      <c r="J597" s="98" t="e">
        <f t="shared" si="9"/>
        <v>#N/A</v>
      </c>
      <c r="K597" s="104" t="e">
        <v>#N/A</v>
      </c>
      <c r="L597" s="106">
        <f>I597*0.1</f>
        <v>2.5789139999999997</v>
      </c>
      <c r="M597" s="106">
        <f>I597*0.2</f>
        <v>5.1578279999999994</v>
      </c>
      <c r="N597" s="106">
        <f>I597*0.21</f>
        <v>5.4157193999999986</v>
      </c>
      <c r="O597" s="106">
        <v>5.4157193999999986</v>
      </c>
      <c r="P597" s="106">
        <f>I597*0.12</f>
        <v>3.0946967999999995</v>
      </c>
      <c r="Q597" s="106">
        <f>I597*0.17</f>
        <v>4.3841538</v>
      </c>
      <c r="R597" s="106">
        <f>I597*0.14</f>
        <v>3.6104795999999997</v>
      </c>
      <c r="S597" s="106">
        <f>I597*0.18</f>
        <v>4.6420451999999992</v>
      </c>
      <c r="T597" s="106">
        <f>I597*0.14</f>
        <v>3.6104795999999997</v>
      </c>
      <c r="U597" s="106">
        <f>I597*0.15</f>
        <v>3.8683709999999993</v>
      </c>
      <c r="V597" s="106">
        <f>I597*0.08</f>
        <v>2.0631311999999999</v>
      </c>
      <c r="W597" s="142"/>
      <c r="X597" s="106">
        <f>I597*0.16</f>
        <v>4.1262623999999999</v>
      </c>
      <c r="Y597" s="106">
        <f>I597*0.1</f>
        <v>2.5789139999999997</v>
      </c>
      <c r="Z597" s="106">
        <f>I597*0.08</f>
        <v>2.0631311999999999</v>
      </c>
      <c r="AA597" s="106">
        <f>I597*0.11</f>
        <v>2.8368053999999998</v>
      </c>
      <c r="AB597" s="142"/>
      <c r="AC597" s="7">
        <f>I597*0.22</f>
        <v>5.6736107999999996</v>
      </c>
      <c r="AD597" s="7">
        <f>I597*0.3</f>
        <v>7.7367419999999987</v>
      </c>
      <c r="AE597" s="148" t="s">
        <v>93</v>
      </c>
      <c r="AF597" s="7">
        <f>I597*0.245</f>
        <v>6.318339299999999</v>
      </c>
      <c r="AG597" s="7">
        <f>I597*0.2</f>
        <v>5.1578279999999994</v>
      </c>
      <c r="AH597" s="7">
        <f>I597*0.23</f>
        <v>5.9315021999999997</v>
      </c>
      <c r="AI597" s="142"/>
      <c r="AJ597" s="7">
        <f>I597*0.2</f>
        <v>5.1578279999999994</v>
      </c>
      <c r="AK597" s="142">
        <v>21.282300000000003</v>
      </c>
      <c r="AL597" s="142">
        <v>22.534199999999998</v>
      </c>
      <c r="AM597" s="142">
        <v>23.283200000000001</v>
      </c>
      <c r="AN597" s="142">
        <f>I597*0.12</f>
        <v>3.0946967999999995</v>
      </c>
      <c r="AO597" s="142">
        <f>I597*0.6</f>
        <v>15.473483999999997</v>
      </c>
      <c r="AP597" s="142">
        <f>I597*0.9</f>
        <v>23.210225999999999</v>
      </c>
      <c r="AQ597" s="142">
        <f>I597*0.93</f>
        <v>23.983900199999997</v>
      </c>
      <c r="AR597" s="142">
        <f>I597*0.7</f>
        <v>18.052397999999997</v>
      </c>
      <c r="AS597" s="142">
        <f>I597*0.35</f>
        <v>9.0261989999999983</v>
      </c>
      <c r="AT597" s="142">
        <v>0</v>
      </c>
      <c r="AU597" s="142">
        <f>I597*0.9</f>
        <v>23.210225999999999</v>
      </c>
      <c r="AV597" s="142">
        <f>I597*0.18</f>
        <v>4.6420451999999992</v>
      </c>
      <c r="AW597" s="142">
        <f>I597*0.34</f>
        <v>8.7683076</v>
      </c>
      <c r="AX597" s="142">
        <f>I597*0.31</f>
        <v>7.9946333999999988</v>
      </c>
      <c r="AY597" s="142">
        <v>22.534199999999998</v>
      </c>
      <c r="AZ597" s="142">
        <v>22.534199999999998</v>
      </c>
      <c r="BB597" s="6">
        <v>2.0631311999999999</v>
      </c>
      <c r="BC597" s="6">
        <v>23.983900199999997</v>
      </c>
    </row>
    <row r="598" spans="2:55" hidden="1" outlineLevel="1" x14ac:dyDescent="0.2">
      <c r="B598" s="51" t="s">
        <v>258</v>
      </c>
      <c r="C598" s="9"/>
      <c r="D598" s="122"/>
      <c r="E598" s="160">
        <v>1</v>
      </c>
      <c r="F598" s="191"/>
      <c r="G598" s="191"/>
      <c r="H598" s="191"/>
      <c r="I598" s="80">
        <v>16.972339999999999</v>
      </c>
      <c r="J598" s="98" t="e">
        <f t="shared" si="9"/>
        <v>#N/A</v>
      </c>
      <c r="K598" s="104" t="e">
        <v>#N/A</v>
      </c>
      <c r="L598" s="106">
        <f>I598*0.1</f>
        <v>1.6972339999999999</v>
      </c>
      <c r="M598" s="106">
        <f>I598*0.2</f>
        <v>3.3944679999999998</v>
      </c>
      <c r="N598" s="106">
        <f>I598*0.21</f>
        <v>3.5641913999999999</v>
      </c>
      <c r="O598" s="106">
        <v>3.5641913999999999</v>
      </c>
      <c r="P598" s="106">
        <f>I598*0.12</f>
        <v>2.0366807999999996</v>
      </c>
      <c r="Q598" s="106">
        <f>I598*0.17</f>
        <v>2.8852978</v>
      </c>
      <c r="R598" s="106">
        <f>I598*0.14</f>
        <v>2.3761276000000002</v>
      </c>
      <c r="S598" s="106">
        <f>I598*0.18</f>
        <v>3.0550211999999997</v>
      </c>
      <c r="T598" s="106">
        <f>I598*0.14</f>
        <v>2.3761276000000002</v>
      </c>
      <c r="U598" s="106">
        <f>I598*0.15</f>
        <v>2.5458509999999999</v>
      </c>
      <c r="V598" s="106">
        <f>I598*0.08</f>
        <v>1.3577872</v>
      </c>
      <c r="W598" s="142"/>
      <c r="X598" s="106">
        <f>I598*0.16</f>
        <v>2.7155743999999999</v>
      </c>
      <c r="Y598" s="106">
        <f>I598*0.1</f>
        <v>1.6972339999999999</v>
      </c>
      <c r="Z598" s="106">
        <f>I598*0.08</f>
        <v>1.3577872</v>
      </c>
      <c r="AA598" s="106">
        <f>I598*0.11</f>
        <v>1.8669574</v>
      </c>
      <c r="AB598" s="142"/>
      <c r="AC598" s="7">
        <f>I598*0.22</f>
        <v>3.7339148</v>
      </c>
      <c r="AD598" s="7">
        <f>I598*0.3</f>
        <v>5.0917019999999997</v>
      </c>
      <c r="AE598" s="148" t="s">
        <v>93</v>
      </c>
      <c r="AF598" s="7">
        <f>I598*0.245</f>
        <v>4.1582232999999995</v>
      </c>
      <c r="AG598" s="7">
        <f>I598*0.2</f>
        <v>3.3944679999999998</v>
      </c>
      <c r="AH598" s="7">
        <f>I598*0.23</f>
        <v>3.9036382000000001</v>
      </c>
      <c r="AI598" s="142"/>
      <c r="AJ598" s="7">
        <f>I598*0.2</f>
        <v>3.3944679999999998</v>
      </c>
      <c r="AK598" s="142">
        <v>14.0063</v>
      </c>
      <c r="AL598" s="142">
        <v>14.830199999999998</v>
      </c>
      <c r="AM598" s="142">
        <v>15.3224</v>
      </c>
      <c r="AN598" s="142">
        <f>I598*0.12</f>
        <v>2.0366807999999996</v>
      </c>
      <c r="AO598" s="142">
        <f>I598*0.6</f>
        <v>10.183403999999999</v>
      </c>
      <c r="AP598" s="142">
        <f>I598*0.9</f>
        <v>15.275105999999999</v>
      </c>
      <c r="AQ598" s="142">
        <f>I598*0.93</f>
        <v>15.784276200000001</v>
      </c>
      <c r="AR598" s="142">
        <f>I598*0.7</f>
        <v>11.880637999999999</v>
      </c>
      <c r="AS598" s="142">
        <f>I598*0.35</f>
        <v>5.9403189999999997</v>
      </c>
      <c r="AT598" s="142">
        <v>0</v>
      </c>
      <c r="AU598" s="142">
        <f>I598*0.9</f>
        <v>15.275105999999999</v>
      </c>
      <c r="AV598" s="142">
        <f>I598*0.18</f>
        <v>3.0550211999999997</v>
      </c>
      <c r="AW598" s="142">
        <f>I598*0.34</f>
        <v>5.7705956</v>
      </c>
      <c r="AX598" s="142">
        <f>I598*0.31</f>
        <v>5.2614253999999994</v>
      </c>
      <c r="AY598" s="142">
        <v>14.830199999999998</v>
      </c>
      <c r="AZ598" s="142">
        <v>14.830199999999998</v>
      </c>
      <c r="BB598" s="6">
        <v>1.3577872</v>
      </c>
      <c r="BC598" s="6">
        <v>15.784276200000001</v>
      </c>
    </row>
    <row r="599" spans="2:55" hidden="1" outlineLevel="1" x14ac:dyDescent="0.2">
      <c r="B599" s="51" t="s">
        <v>121</v>
      </c>
      <c r="C599" s="9"/>
      <c r="D599" s="122" t="s">
        <v>72</v>
      </c>
      <c r="E599" s="160">
        <v>1</v>
      </c>
      <c r="F599" s="191"/>
      <c r="G599" s="191"/>
      <c r="H599" s="191"/>
      <c r="I599" s="80">
        <v>14.98856</v>
      </c>
      <c r="J599" s="98" t="e">
        <f t="shared" si="9"/>
        <v>#N/A</v>
      </c>
      <c r="K599" s="104" t="e">
        <v>#N/A</v>
      </c>
      <c r="L599" s="106">
        <f>I599*0.1</f>
        <v>1.498856</v>
      </c>
      <c r="M599" s="106">
        <f>I599*0.2</f>
        <v>2.9977119999999999</v>
      </c>
      <c r="N599" s="106">
        <f>I599*0.21</f>
        <v>3.1475975999999997</v>
      </c>
      <c r="O599" s="106">
        <v>3.1475975999999997</v>
      </c>
      <c r="P599" s="106">
        <f>I599*0.12</f>
        <v>1.7986271999999999</v>
      </c>
      <c r="Q599" s="106">
        <f>I599*0.17</f>
        <v>2.5480552000000003</v>
      </c>
      <c r="R599" s="106">
        <f>I599*0.14</f>
        <v>2.0983984000000002</v>
      </c>
      <c r="S599" s="106">
        <f>I599*0.18</f>
        <v>2.6979408</v>
      </c>
      <c r="T599" s="106">
        <f>I599*0.14</f>
        <v>2.0983984000000002</v>
      </c>
      <c r="U599" s="106">
        <f>I599*0.15</f>
        <v>2.2482839999999999</v>
      </c>
      <c r="V599" s="106">
        <f>I599*0.08</f>
        <v>1.1990848000000001</v>
      </c>
      <c r="W599" s="142"/>
      <c r="X599" s="106">
        <f>I599*0.16</f>
        <v>2.3981696000000001</v>
      </c>
      <c r="Y599" s="106">
        <f>I599*0.1</f>
        <v>1.498856</v>
      </c>
      <c r="Z599" s="106">
        <f>I599*0.08</f>
        <v>1.1990848000000001</v>
      </c>
      <c r="AA599" s="106">
        <f>I599*0.11</f>
        <v>1.6487415999999999</v>
      </c>
      <c r="AB599" s="142"/>
      <c r="AC599" s="7">
        <f>I599*0.22</f>
        <v>3.2974831999999998</v>
      </c>
      <c r="AD599" s="7">
        <f>I599*0.3</f>
        <v>4.4965679999999999</v>
      </c>
      <c r="AE599" s="148" t="s">
        <v>93</v>
      </c>
      <c r="AF599" s="7">
        <f>I599*0.245</f>
        <v>3.6721971999999998</v>
      </c>
      <c r="AG599" s="7">
        <f>I599*0.2</f>
        <v>2.9977119999999999</v>
      </c>
      <c r="AH599" s="7">
        <f>I599*0.23</f>
        <v>3.4473688</v>
      </c>
      <c r="AI599" s="142"/>
      <c r="AJ599" s="7">
        <f>I599*0.2</f>
        <v>2.9977119999999999</v>
      </c>
      <c r="AK599" s="142">
        <v>12.369200000000001</v>
      </c>
      <c r="AL599" s="142">
        <v>13.0968</v>
      </c>
      <c r="AM599" s="142">
        <v>13.535500000000001</v>
      </c>
      <c r="AN599" s="142">
        <f>I599*0.12</f>
        <v>1.7986271999999999</v>
      </c>
      <c r="AO599" s="142">
        <f>I599*0.6</f>
        <v>8.9931359999999998</v>
      </c>
      <c r="AP599" s="142">
        <f>I599*0.9</f>
        <v>13.489704</v>
      </c>
      <c r="AQ599" s="142">
        <f>I599*0.93</f>
        <v>13.939360800000001</v>
      </c>
      <c r="AR599" s="142">
        <f>I599*0.7</f>
        <v>10.491992</v>
      </c>
      <c r="AS599" s="142">
        <f>I599*0.35</f>
        <v>5.2459959999999999</v>
      </c>
      <c r="AT599" s="142">
        <v>0</v>
      </c>
      <c r="AU599" s="142">
        <f>I599*0.9</f>
        <v>13.489704</v>
      </c>
      <c r="AV599" s="142">
        <f>I599*0.18</f>
        <v>2.6979408</v>
      </c>
      <c r="AW599" s="142">
        <f>I599*0.34</f>
        <v>5.0961104000000006</v>
      </c>
      <c r="AX599" s="142">
        <f>I599*0.31</f>
        <v>4.6464536000000001</v>
      </c>
      <c r="AY599" s="142">
        <v>13.0968</v>
      </c>
      <c r="AZ599" s="142">
        <v>13.0968</v>
      </c>
      <c r="BB599" s="6">
        <v>1.1990848000000001</v>
      </c>
      <c r="BC599" s="6">
        <v>13.939360800000001</v>
      </c>
    </row>
    <row r="600" spans="2:55" hidden="1" outlineLevel="1" x14ac:dyDescent="0.2">
      <c r="B600" s="51" t="s">
        <v>259</v>
      </c>
      <c r="C600" s="9"/>
      <c r="D600" s="122"/>
      <c r="E600" s="160">
        <v>7</v>
      </c>
      <c r="F600" s="191"/>
      <c r="G600" s="191"/>
      <c r="H600" s="191"/>
      <c r="I600" s="80">
        <v>44.745259999999995</v>
      </c>
      <c r="J600" s="98" t="e">
        <f t="shared" si="9"/>
        <v>#N/A</v>
      </c>
      <c r="K600" s="104" t="e">
        <v>#N/A</v>
      </c>
      <c r="L600" s="106">
        <f>I600*0.1</f>
        <v>4.474526</v>
      </c>
      <c r="M600" s="106">
        <f>I600*0.2</f>
        <v>8.949052</v>
      </c>
      <c r="N600" s="106">
        <f>I600*0.21</f>
        <v>9.3965045999999983</v>
      </c>
      <c r="O600" s="106">
        <v>9.3965045999999983</v>
      </c>
      <c r="P600" s="106">
        <f>I600*0.12</f>
        <v>5.3694311999999993</v>
      </c>
      <c r="Q600" s="106">
        <f>I600*0.17</f>
        <v>7.6066941999999997</v>
      </c>
      <c r="R600" s="106">
        <f>I600*0.14</f>
        <v>6.2643363999999995</v>
      </c>
      <c r="S600" s="106">
        <f>I600*0.18</f>
        <v>8.0541467999999981</v>
      </c>
      <c r="T600" s="106">
        <f>I600*0.14</f>
        <v>6.2643363999999995</v>
      </c>
      <c r="U600" s="106">
        <f>I600*0.15</f>
        <v>6.7117889999999987</v>
      </c>
      <c r="V600" s="106">
        <f>I600*0.08</f>
        <v>3.5796207999999998</v>
      </c>
      <c r="W600" s="142"/>
      <c r="X600" s="106">
        <f>I600*0.16</f>
        <v>7.1592415999999997</v>
      </c>
      <c r="Y600" s="106">
        <f>I600*0.1</f>
        <v>4.474526</v>
      </c>
      <c r="Z600" s="106">
        <f>I600*0.08</f>
        <v>3.5796207999999998</v>
      </c>
      <c r="AA600" s="106">
        <f>I600*0.11</f>
        <v>4.9219785999999992</v>
      </c>
      <c r="AB600" s="142"/>
      <c r="AC600" s="7">
        <f>I600*0.22</f>
        <v>9.8439571999999984</v>
      </c>
      <c r="AD600" s="7">
        <f>I600*0.3</f>
        <v>13.423577999999997</v>
      </c>
      <c r="AE600" s="148" t="s">
        <v>93</v>
      </c>
      <c r="AF600" s="7">
        <f>I600*0.245</f>
        <v>10.962588699999998</v>
      </c>
      <c r="AG600" s="7">
        <f>I600*0.2</f>
        <v>8.949052</v>
      </c>
      <c r="AH600" s="7">
        <f>I600*0.23</f>
        <v>10.291409799999998</v>
      </c>
      <c r="AI600" s="142"/>
      <c r="AJ600" s="7">
        <f>I600*0.2</f>
        <v>8.949052</v>
      </c>
      <c r="AK600" s="142">
        <v>36.925699999999992</v>
      </c>
      <c r="AL600" s="142">
        <v>39.097799999999999</v>
      </c>
      <c r="AM600" s="142">
        <v>40.403199999999991</v>
      </c>
      <c r="AN600" s="142">
        <f>I600*0.12</f>
        <v>5.3694311999999993</v>
      </c>
      <c r="AO600" s="142">
        <f>I600*0.6</f>
        <v>26.847155999999995</v>
      </c>
      <c r="AP600" s="142">
        <f>I600*0.9</f>
        <v>40.270733999999997</v>
      </c>
      <c r="AQ600" s="142">
        <f>I600*0.93</f>
        <v>41.613091799999999</v>
      </c>
      <c r="AR600" s="142">
        <f>I600*0.7</f>
        <v>31.321681999999996</v>
      </c>
      <c r="AS600" s="142">
        <f>I600*0.35</f>
        <v>15.660840999999998</v>
      </c>
      <c r="AT600" s="142">
        <v>0</v>
      </c>
      <c r="AU600" s="142">
        <f>I600*0.9</f>
        <v>40.270733999999997</v>
      </c>
      <c r="AV600" s="142">
        <f>I600*0.18</f>
        <v>8.0541467999999981</v>
      </c>
      <c r="AW600" s="142">
        <f>I600*0.34</f>
        <v>15.213388399999999</v>
      </c>
      <c r="AX600" s="142">
        <f>I600*0.31</f>
        <v>13.871030599999997</v>
      </c>
      <c r="AY600" s="142">
        <v>39.097799999999999</v>
      </c>
      <c r="AZ600" s="142">
        <v>39.097799999999999</v>
      </c>
      <c r="BB600" s="6">
        <v>3.5796207999999998</v>
      </c>
      <c r="BC600" s="6">
        <v>41.613091799999999</v>
      </c>
    </row>
    <row r="601" spans="2:55" hidden="1" outlineLevel="1" x14ac:dyDescent="0.2">
      <c r="B601" s="51" t="s">
        <v>149</v>
      </c>
      <c r="C601" s="9"/>
      <c r="D601" s="122" t="s">
        <v>58</v>
      </c>
      <c r="E601" s="160">
        <v>1</v>
      </c>
      <c r="F601" s="191"/>
      <c r="G601" s="191"/>
      <c r="H601" s="191"/>
      <c r="I601" s="80">
        <v>14.98856</v>
      </c>
      <c r="J601" s="98" t="e">
        <f t="shared" si="9"/>
        <v>#N/A</v>
      </c>
      <c r="K601" s="104" t="e">
        <v>#N/A</v>
      </c>
      <c r="L601" s="106">
        <f>I601*0.1</f>
        <v>1.498856</v>
      </c>
      <c r="M601" s="106">
        <f>I601*0.2</f>
        <v>2.9977119999999999</v>
      </c>
      <c r="N601" s="106">
        <f>I601*0.21</f>
        <v>3.1475975999999997</v>
      </c>
      <c r="O601" s="106">
        <v>3.1475975999999997</v>
      </c>
      <c r="P601" s="106">
        <f>I601*0.12</f>
        <v>1.7986271999999999</v>
      </c>
      <c r="Q601" s="106">
        <f>I601*0.17</f>
        <v>2.5480552000000003</v>
      </c>
      <c r="R601" s="106">
        <f>I601*0.14</f>
        <v>2.0983984000000002</v>
      </c>
      <c r="S601" s="106">
        <f>I601*0.18</f>
        <v>2.6979408</v>
      </c>
      <c r="T601" s="106">
        <f>I601*0.14</f>
        <v>2.0983984000000002</v>
      </c>
      <c r="U601" s="106">
        <f>I601*0.15</f>
        <v>2.2482839999999999</v>
      </c>
      <c r="V601" s="106">
        <f>I601*0.08</f>
        <v>1.1990848000000001</v>
      </c>
      <c r="W601" s="142"/>
      <c r="X601" s="106">
        <f>I601*0.16</f>
        <v>2.3981696000000001</v>
      </c>
      <c r="Y601" s="106">
        <f>I601*0.1</f>
        <v>1.498856</v>
      </c>
      <c r="Z601" s="106">
        <f>I601*0.08</f>
        <v>1.1990848000000001</v>
      </c>
      <c r="AA601" s="106">
        <f>I601*0.11</f>
        <v>1.6487415999999999</v>
      </c>
      <c r="AB601" s="142"/>
      <c r="AC601" s="7">
        <f>I601*0.22</f>
        <v>3.2974831999999998</v>
      </c>
      <c r="AD601" s="7">
        <f>I601*0.3</f>
        <v>4.4965679999999999</v>
      </c>
      <c r="AE601" s="148" t="s">
        <v>93</v>
      </c>
      <c r="AF601" s="7">
        <f>I601*0.245</f>
        <v>3.6721971999999998</v>
      </c>
      <c r="AG601" s="7">
        <f>I601*0.2</f>
        <v>2.9977119999999999</v>
      </c>
      <c r="AH601" s="7">
        <f>I601*0.23</f>
        <v>3.4473688</v>
      </c>
      <c r="AI601" s="142"/>
      <c r="AJ601" s="7">
        <f>I601*0.2</f>
        <v>2.9977119999999999</v>
      </c>
      <c r="AK601" s="142">
        <v>12.369200000000001</v>
      </c>
      <c r="AL601" s="142">
        <v>13.0968</v>
      </c>
      <c r="AM601" s="142">
        <v>13.535500000000001</v>
      </c>
      <c r="AN601" s="142">
        <f>I601*0.12</f>
        <v>1.7986271999999999</v>
      </c>
      <c r="AO601" s="142">
        <f>I601*0.6</f>
        <v>8.9931359999999998</v>
      </c>
      <c r="AP601" s="142">
        <f>I601*0.9</f>
        <v>13.489704</v>
      </c>
      <c r="AQ601" s="142">
        <f>I601*0.93</f>
        <v>13.939360800000001</v>
      </c>
      <c r="AR601" s="142">
        <f>I601*0.7</f>
        <v>10.491992</v>
      </c>
      <c r="AS601" s="142">
        <f>I601*0.35</f>
        <v>5.2459959999999999</v>
      </c>
      <c r="AT601" s="142">
        <v>0</v>
      </c>
      <c r="AU601" s="142">
        <f>I601*0.9</f>
        <v>13.489704</v>
      </c>
      <c r="AV601" s="142">
        <f>I601*0.18</f>
        <v>2.6979408</v>
      </c>
      <c r="AW601" s="142">
        <f>I601*0.34</f>
        <v>5.0961104000000006</v>
      </c>
      <c r="AX601" s="142">
        <f>I601*0.31</f>
        <v>4.6464536000000001</v>
      </c>
      <c r="AY601" s="142">
        <v>13.0968</v>
      </c>
      <c r="AZ601" s="142">
        <v>13.0968</v>
      </c>
      <c r="BB601" s="6">
        <v>1.1990848000000001</v>
      </c>
      <c r="BC601" s="6">
        <v>13.939360800000001</v>
      </c>
    </row>
    <row r="602" spans="2:55" hidden="1" outlineLevel="1" x14ac:dyDescent="0.2">
      <c r="B602" s="51" t="s">
        <v>151</v>
      </c>
      <c r="C602" s="9"/>
      <c r="D602" s="122" t="s">
        <v>61</v>
      </c>
      <c r="E602" s="160">
        <v>8</v>
      </c>
      <c r="F602" s="191"/>
      <c r="G602" s="191"/>
      <c r="H602" s="191"/>
      <c r="I602" s="80">
        <v>34.385519999999993</v>
      </c>
      <c r="J602" s="98" t="e">
        <f t="shared" si="9"/>
        <v>#N/A</v>
      </c>
      <c r="K602" s="104" t="e">
        <v>#N/A</v>
      </c>
      <c r="L602" s="106">
        <f>I602*0.1</f>
        <v>3.4385519999999996</v>
      </c>
      <c r="M602" s="106">
        <f>I602*0.2</f>
        <v>6.8771039999999992</v>
      </c>
      <c r="N602" s="106">
        <f>I602*0.21</f>
        <v>7.2209591999999985</v>
      </c>
      <c r="O602" s="106">
        <v>7.2209591999999985</v>
      </c>
      <c r="P602" s="106">
        <f>I602*0.12</f>
        <v>4.126262399999999</v>
      </c>
      <c r="Q602" s="106">
        <f>I602*0.17</f>
        <v>5.8455383999999988</v>
      </c>
      <c r="R602" s="106">
        <f>I602*0.14</f>
        <v>4.8139727999999993</v>
      </c>
      <c r="S602" s="106">
        <f>I602*0.18</f>
        <v>6.1893935999999981</v>
      </c>
      <c r="T602" s="106">
        <f>I602*0.14</f>
        <v>4.8139727999999993</v>
      </c>
      <c r="U602" s="106">
        <f>I602*0.15</f>
        <v>5.1578279999999985</v>
      </c>
      <c r="V602" s="106">
        <f>I602*0.08</f>
        <v>2.7508415999999993</v>
      </c>
      <c r="W602" s="142"/>
      <c r="X602" s="106">
        <f>I602*0.16</f>
        <v>5.5016831999999987</v>
      </c>
      <c r="Y602" s="106">
        <f>I602*0.1</f>
        <v>3.4385519999999996</v>
      </c>
      <c r="Z602" s="106">
        <f>I602*0.08</f>
        <v>2.7508415999999993</v>
      </c>
      <c r="AA602" s="106">
        <f>I602*0.11</f>
        <v>3.7824071999999993</v>
      </c>
      <c r="AB602" s="142"/>
      <c r="AC602" s="7">
        <f>I602*0.22</f>
        <v>7.5648143999999986</v>
      </c>
      <c r="AD602" s="7">
        <f>I602*0.3</f>
        <v>10.315655999999997</v>
      </c>
      <c r="AE602" s="148" t="s">
        <v>93</v>
      </c>
      <c r="AF602" s="7">
        <f>I602*0.245</f>
        <v>8.4244523999999981</v>
      </c>
      <c r="AG602" s="7">
        <f>I602*0.2</f>
        <v>6.8771039999999992</v>
      </c>
      <c r="AH602" s="7">
        <f>I602*0.23</f>
        <v>7.9086695999999987</v>
      </c>
      <c r="AI602" s="142"/>
      <c r="AJ602" s="7">
        <f>I602*0.2</f>
        <v>6.8771039999999992</v>
      </c>
      <c r="AK602" s="142">
        <v>28.376399999999997</v>
      </c>
      <c r="AL602" s="142">
        <v>30.045599999999997</v>
      </c>
      <c r="AM602" s="142">
        <v>31.051399999999997</v>
      </c>
      <c r="AN602" s="142">
        <f>I602*0.12</f>
        <v>4.126262399999999</v>
      </c>
      <c r="AO602" s="142">
        <f>I602*0.6</f>
        <v>20.631311999999994</v>
      </c>
      <c r="AP602" s="142">
        <f>I602*0.9</f>
        <v>30.946967999999995</v>
      </c>
      <c r="AQ602" s="142">
        <f>I602*0.93</f>
        <v>31.978533599999995</v>
      </c>
      <c r="AR602" s="142">
        <f>I602*0.7</f>
        <v>24.069863999999992</v>
      </c>
      <c r="AS602" s="142">
        <f>I602*0.35</f>
        <v>12.034931999999996</v>
      </c>
      <c r="AT602" s="142">
        <v>0</v>
      </c>
      <c r="AU602" s="142">
        <f>I602*0.9</f>
        <v>30.946967999999995</v>
      </c>
      <c r="AV602" s="142">
        <f>I602*0.18</f>
        <v>6.1893935999999981</v>
      </c>
      <c r="AW602" s="142">
        <f>I602*0.34</f>
        <v>11.691076799999998</v>
      </c>
      <c r="AX602" s="142">
        <f>I602*0.31</f>
        <v>10.659511199999997</v>
      </c>
      <c r="AY602" s="142">
        <v>30.045599999999997</v>
      </c>
      <c r="AZ602" s="142">
        <v>30.045599999999997</v>
      </c>
      <c r="BB602" s="6">
        <v>2.7508415999999993</v>
      </c>
      <c r="BC602" s="6">
        <v>31.978533599999995</v>
      </c>
    </row>
    <row r="603" spans="2:55" hidden="1" outlineLevel="1" x14ac:dyDescent="0.2">
      <c r="B603" s="51" t="s">
        <v>122</v>
      </c>
      <c r="C603" s="9"/>
      <c r="D603" s="122"/>
      <c r="E603" s="160">
        <v>8</v>
      </c>
      <c r="F603" s="191"/>
      <c r="G603" s="191"/>
      <c r="H603" s="191"/>
      <c r="I603" s="80">
        <v>84.641279999999995</v>
      </c>
      <c r="J603" s="98" t="e">
        <f t="shared" si="9"/>
        <v>#N/A</v>
      </c>
      <c r="K603" s="104" t="e">
        <v>#N/A</v>
      </c>
      <c r="L603" s="106">
        <f>I603*0.1</f>
        <v>8.4641280000000005</v>
      </c>
      <c r="M603" s="106">
        <f>I603*0.2</f>
        <v>16.928256000000001</v>
      </c>
      <c r="N603" s="106">
        <f>I603*0.21</f>
        <v>17.774668799999997</v>
      </c>
      <c r="O603" s="106">
        <v>17.774668799999997</v>
      </c>
      <c r="P603" s="106">
        <f>I603*0.12</f>
        <v>10.1569536</v>
      </c>
      <c r="Q603" s="106">
        <f>I603*0.17</f>
        <v>14.389017600000001</v>
      </c>
      <c r="R603" s="106">
        <f>I603*0.14</f>
        <v>11.8497792</v>
      </c>
      <c r="S603" s="106">
        <f>I603*0.18</f>
        <v>15.235430399999998</v>
      </c>
      <c r="T603" s="106">
        <f>I603*0.14</f>
        <v>11.8497792</v>
      </c>
      <c r="U603" s="106">
        <f>I603*0.15</f>
        <v>12.696191999999998</v>
      </c>
      <c r="V603" s="106">
        <f>I603*0.08</f>
        <v>6.7713023999999997</v>
      </c>
      <c r="W603" s="142"/>
      <c r="X603" s="106">
        <f>I603*0.16</f>
        <v>13.542604799999999</v>
      </c>
      <c r="Y603" s="106">
        <f>I603*0.1</f>
        <v>8.4641280000000005</v>
      </c>
      <c r="Z603" s="106">
        <f>I603*0.08</f>
        <v>6.7713023999999997</v>
      </c>
      <c r="AA603" s="106">
        <f>I603*0.11</f>
        <v>9.3105408000000001</v>
      </c>
      <c r="AB603" s="142"/>
      <c r="AC603" s="7">
        <f>I603*0.22</f>
        <v>18.6210816</v>
      </c>
      <c r="AD603" s="7">
        <f>I603*0.3</f>
        <v>25.392383999999996</v>
      </c>
      <c r="AE603" s="148" t="s">
        <v>93</v>
      </c>
      <c r="AF603" s="7">
        <f>I603*0.245</f>
        <v>20.737113599999997</v>
      </c>
      <c r="AG603" s="7">
        <f>I603*0.2</f>
        <v>16.928256000000001</v>
      </c>
      <c r="AH603" s="7">
        <f>I603*0.23</f>
        <v>19.4674944</v>
      </c>
      <c r="AI603" s="142"/>
      <c r="AJ603" s="7">
        <f>I603*0.2</f>
        <v>16.928256000000001</v>
      </c>
      <c r="AK603" s="142">
        <v>69.849599999999995</v>
      </c>
      <c r="AL603" s="142">
        <v>73.958399999999997</v>
      </c>
      <c r="AM603" s="142">
        <v>76.419399999999996</v>
      </c>
      <c r="AN603" s="142">
        <f>I603*0.12</f>
        <v>10.1569536</v>
      </c>
      <c r="AO603" s="142">
        <f>I603*0.6</f>
        <v>50.784767999999993</v>
      </c>
      <c r="AP603" s="142">
        <f>I603*0.9</f>
        <v>76.177151999999992</v>
      </c>
      <c r="AQ603" s="142">
        <f>I603*0.93</f>
        <v>78.716390399999995</v>
      </c>
      <c r="AR603" s="142">
        <f>I603*0.7</f>
        <v>59.248895999999995</v>
      </c>
      <c r="AS603" s="142">
        <f>I603*0.35</f>
        <v>29.624447999999997</v>
      </c>
      <c r="AT603" s="142">
        <v>0</v>
      </c>
      <c r="AU603" s="142">
        <f>I603*0.9</f>
        <v>76.177151999999992</v>
      </c>
      <c r="AV603" s="142">
        <f>I603*0.18</f>
        <v>15.235430399999998</v>
      </c>
      <c r="AW603" s="142">
        <f>I603*0.34</f>
        <v>28.778035200000001</v>
      </c>
      <c r="AX603" s="142">
        <f>I603*0.31</f>
        <v>26.238796799999999</v>
      </c>
      <c r="AY603" s="142">
        <v>73.958399999999997</v>
      </c>
      <c r="AZ603" s="142">
        <v>73.958399999999997</v>
      </c>
      <c r="BB603" s="6">
        <v>6.7713023999999997</v>
      </c>
      <c r="BC603" s="6">
        <v>78.716390399999995</v>
      </c>
    </row>
    <row r="604" spans="2:55" hidden="1" outlineLevel="1" x14ac:dyDescent="0.2">
      <c r="B604" s="51" t="s">
        <v>260</v>
      </c>
      <c r="C604" s="9"/>
      <c r="D604" s="122" t="s">
        <v>60</v>
      </c>
      <c r="E604" s="160">
        <v>3</v>
      </c>
      <c r="F604" s="191"/>
      <c r="G604" s="191"/>
      <c r="H604" s="191"/>
      <c r="I604" s="80">
        <v>13.00478</v>
      </c>
      <c r="J604" s="98" t="e">
        <f t="shared" si="9"/>
        <v>#N/A</v>
      </c>
      <c r="K604" s="104" t="e">
        <v>#N/A</v>
      </c>
      <c r="L604" s="106">
        <f>I604*0.1</f>
        <v>1.300478</v>
      </c>
      <c r="M604" s="106">
        <f>I604*0.2</f>
        <v>2.600956</v>
      </c>
      <c r="N604" s="106">
        <f>I604*0.21</f>
        <v>2.7310037999999999</v>
      </c>
      <c r="O604" s="106">
        <v>2.7310037999999999</v>
      </c>
      <c r="P604" s="106">
        <f>I604*0.12</f>
        <v>1.5605735999999999</v>
      </c>
      <c r="Q604" s="106">
        <f>I604*0.17</f>
        <v>2.2108126000000001</v>
      </c>
      <c r="R604" s="106">
        <f>I604*0.14</f>
        <v>1.8206692000000002</v>
      </c>
      <c r="S604" s="106">
        <f>I604*0.18</f>
        <v>2.3408604</v>
      </c>
      <c r="T604" s="106">
        <f>I604*0.14</f>
        <v>1.8206692000000002</v>
      </c>
      <c r="U604" s="106">
        <f>I604*0.15</f>
        <v>1.950717</v>
      </c>
      <c r="V604" s="106">
        <f>I604*0.08</f>
        <v>1.0403823999999999</v>
      </c>
      <c r="W604" s="142"/>
      <c r="X604" s="106">
        <f>I604*0.16</f>
        <v>2.0807647999999999</v>
      </c>
      <c r="Y604" s="106">
        <f>I604*0.1</f>
        <v>1.300478</v>
      </c>
      <c r="Z604" s="106">
        <f>I604*0.08</f>
        <v>1.0403823999999999</v>
      </c>
      <c r="AA604" s="106">
        <f>I604*0.11</f>
        <v>1.4305258000000001</v>
      </c>
      <c r="AB604" s="142"/>
      <c r="AC604" s="7">
        <f>I604*0.22</f>
        <v>2.8610516000000001</v>
      </c>
      <c r="AD604" s="7">
        <f>I604*0.3</f>
        <v>3.9014340000000001</v>
      </c>
      <c r="AE604" s="148" t="s">
        <v>93</v>
      </c>
      <c r="AF604" s="7">
        <f>I604*0.245</f>
        <v>3.1861711000000001</v>
      </c>
      <c r="AG604" s="7">
        <f>I604*0.2</f>
        <v>2.600956</v>
      </c>
      <c r="AH604" s="7">
        <f>I604*0.23</f>
        <v>2.9910994</v>
      </c>
      <c r="AI604" s="142"/>
      <c r="AJ604" s="7">
        <f>I604*0.2</f>
        <v>2.600956</v>
      </c>
      <c r="AK604" s="142">
        <v>10.732099999999999</v>
      </c>
      <c r="AL604" s="142">
        <v>11.363399999999999</v>
      </c>
      <c r="AM604" s="142">
        <v>11.737900000000002</v>
      </c>
      <c r="AN604" s="142">
        <f>I604*0.12</f>
        <v>1.5605735999999999</v>
      </c>
      <c r="AO604" s="142">
        <f>I604*0.6</f>
        <v>7.8028680000000001</v>
      </c>
      <c r="AP604" s="142">
        <f>I604*0.9</f>
        <v>11.704302</v>
      </c>
      <c r="AQ604" s="142">
        <f>I604*0.93</f>
        <v>12.094445400000001</v>
      </c>
      <c r="AR604" s="142">
        <f>I604*0.7</f>
        <v>9.1033460000000002</v>
      </c>
      <c r="AS604" s="142">
        <f>I604*0.35</f>
        <v>4.5516730000000001</v>
      </c>
      <c r="AT604" s="142">
        <v>0</v>
      </c>
      <c r="AU604" s="142">
        <f>I604*0.9</f>
        <v>11.704302</v>
      </c>
      <c r="AV604" s="142">
        <f>I604*0.18</f>
        <v>2.3408604</v>
      </c>
      <c r="AW604" s="142">
        <f>I604*0.34</f>
        <v>4.4216252000000003</v>
      </c>
      <c r="AX604" s="142">
        <f>I604*0.31</f>
        <v>4.0314817999999999</v>
      </c>
      <c r="AY604" s="142">
        <v>11.363399999999999</v>
      </c>
      <c r="AZ604" s="142">
        <v>11.363399999999999</v>
      </c>
      <c r="BB604" s="6">
        <v>1.0403823999999999</v>
      </c>
      <c r="BC604" s="6">
        <v>12.094445400000001</v>
      </c>
    </row>
    <row r="605" spans="2:55" hidden="1" outlineLevel="1" x14ac:dyDescent="0.2">
      <c r="B605" s="51" t="s">
        <v>261</v>
      </c>
      <c r="C605" s="9"/>
      <c r="D605" s="122"/>
      <c r="E605" s="160">
        <v>1</v>
      </c>
      <c r="F605" s="191"/>
      <c r="G605" s="191"/>
      <c r="H605" s="191"/>
      <c r="I605" s="80">
        <v>2.5348299999999999</v>
      </c>
      <c r="J605" s="98" t="e">
        <f t="shared" si="9"/>
        <v>#N/A</v>
      </c>
      <c r="K605" s="104" t="e">
        <v>#N/A</v>
      </c>
      <c r="L605" s="106">
        <f>I605*0.1</f>
        <v>0.25348300000000001</v>
      </c>
      <c r="M605" s="106">
        <f>I605*0.2</f>
        <v>0.50696600000000003</v>
      </c>
      <c r="N605" s="106">
        <f>I605*0.21</f>
        <v>0.53231430000000002</v>
      </c>
      <c r="O605" s="106">
        <v>0.53231430000000002</v>
      </c>
      <c r="P605" s="106">
        <f>I605*0.12</f>
        <v>0.30417959999999999</v>
      </c>
      <c r="Q605" s="106">
        <f>I605*0.17</f>
        <v>0.4309211</v>
      </c>
      <c r="R605" s="106">
        <f>I605*0.14</f>
        <v>0.35487620000000003</v>
      </c>
      <c r="S605" s="106">
        <f>I605*0.18</f>
        <v>0.45626939999999999</v>
      </c>
      <c r="T605" s="106">
        <f>I605*0.14</f>
        <v>0.35487620000000003</v>
      </c>
      <c r="U605" s="106">
        <f>I605*0.15</f>
        <v>0.38022449999999997</v>
      </c>
      <c r="V605" s="106">
        <f>I605*0.08</f>
        <v>0.20278640000000001</v>
      </c>
      <c r="W605" s="142"/>
      <c r="X605" s="106">
        <f>I605*0.16</f>
        <v>0.40557280000000001</v>
      </c>
      <c r="Y605" s="106">
        <f>I605*0.1</f>
        <v>0.25348300000000001</v>
      </c>
      <c r="Z605" s="106">
        <f>I605*0.08</f>
        <v>0.20278640000000001</v>
      </c>
      <c r="AA605" s="106">
        <f>I605*0.11</f>
        <v>0.2788313</v>
      </c>
      <c r="AB605" s="142"/>
      <c r="AC605" s="7">
        <f>I605*0.22</f>
        <v>0.55766260000000001</v>
      </c>
      <c r="AD605" s="7">
        <f>I605*0.3</f>
        <v>0.76044899999999993</v>
      </c>
      <c r="AE605" s="148" t="s">
        <v>93</v>
      </c>
      <c r="AF605" s="7">
        <f>I605*0.245</f>
        <v>0.62103334999999993</v>
      </c>
      <c r="AG605" s="7">
        <f>I605*0.2</f>
        <v>0.50696600000000003</v>
      </c>
      <c r="AH605" s="7">
        <f>I605*0.23</f>
        <v>0.5830109</v>
      </c>
      <c r="AI605" s="142"/>
      <c r="AJ605" s="7">
        <f>I605*0.2</f>
        <v>0.50696600000000003</v>
      </c>
      <c r="AK605" s="142">
        <v>2.0972</v>
      </c>
      <c r="AL605" s="142">
        <v>2.2149000000000001</v>
      </c>
      <c r="AM605" s="142">
        <v>2.2898000000000005</v>
      </c>
      <c r="AN605" s="142">
        <f>I605*0.12</f>
        <v>0.30417959999999999</v>
      </c>
      <c r="AO605" s="142">
        <f>I605*0.6</f>
        <v>1.5208979999999999</v>
      </c>
      <c r="AP605" s="142">
        <f>I605*0.9</f>
        <v>2.2813469999999998</v>
      </c>
      <c r="AQ605" s="142">
        <f>I605*0.93</f>
        <v>2.3573919000000001</v>
      </c>
      <c r="AR605" s="142">
        <f>I605*0.7</f>
        <v>1.7743809999999998</v>
      </c>
      <c r="AS605" s="142">
        <f>I605*0.35</f>
        <v>0.88719049999999988</v>
      </c>
      <c r="AT605" s="142">
        <v>0</v>
      </c>
      <c r="AU605" s="142">
        <f>I605*0.9</f>
        <v>2.2813469999999998</v>
      </c>
      <c r="AV605" s="142">
        <f>I605*0.18</f>
        <v>0.45626939999999999</v>
      </c>
      <c r="AW605" s="142">
        <f>I605*0.34</f>
        <v>0.8618422</v>
      </c>
      <c r="AX605" s="142">
        <f>I605*0.31</f>
        <v>0.78579729999999992</v>
      </c>
      <c r="AY605" s="142">
        <v>2.2149000000000001</v>
      </c>
      <c r="AZ605" s="142">
        <v>2.2149000000000001</v>
      </c>
      <c r="BB605" s="6">
        <v>0.20278640000000001</v>
      </c>
      <c r="BC605" s="6">
        <v>2.3573919000000001</v>
      </c>
    </row>
    <row r="606" spans="2:55" hidden="1" outlineLevel="1" x14ac:dyDescent="0.2">
      <c r="B606" s="51" t="s">
        <v>262</v>
      </c>
      <c r="C606" s="9"/>
      <c r="D606" s="122"/>
      <c r="E606" s="160">
        <v>2</v>
      </c>
      <c r="F606" s="191"/>
      <c r="G606" s="191"/>
      <c r="H606" s="191"/>
      <c r="I606" s="80">
        <v>5.0696599999999998</v>
      </c>
      <c r="J606" s="98" t="e">
        <f t="shared" si="9"/>
        <v>#N/A</v>
      </c>
      <c r="K606" s="104" t="e">
        <v>#N/A</v>
      </c>
      <c r="L606" s="106">
        <f>I606*0.1</f>
        <v>0.50696600000000003</v>
      </c>
      <c r="M606" s="106">
        <f>I606*0.2</f>
        <v>1.0139320000000001</v>
      </c>
      <c r="N606" s="106">
        <f>I606*0.21</f>
        <v>1.0646286</v>
      </c>
      <c r="O606" s="106">
        <v>1.0646286</v>
      </c>
      <c r="P606" s="106">
        <f>I606*0.12</f>
        <v>0.60835919999999999</v>
      </c>
      <c r="Q606" s="106">
        <f>I606*0.17</f>
        <v>0.8618422</v>
      </c>
      <c r="R606" s="106">
        <f>I606*0.14</f>
        <v>0.70975240000000006</v>
      </c>
      <c r="S606" s="106">
        <f>I606*0.18</f>
        <v>0.91253879999999998</v>
      </c>
      <c r="T606" s="106">
        <f>I606*0.14</f>
        <v>0.70975240000000006</v>
      </c>
      <c r="U606" s="106">
        <f>I606*0.15</f>
        <v>0.76044899999999993</v>
      </c>
      <c r="V606" s="106">
        <f>I606*0.08</f>
        <v>0.40557280000000001</v>
      </c>
      <c r="W606" s="142"/>
      <c r="X606" s="106">
        <f>I606*0.16</f>
        <v>0.81114560000000002</v>
      </c>
      <c r="Y606" s="106">
        <f>I606*0.1</f>
        <v>0.50696600000000003</v>
      </c>
      <c r="Z606" s="106">
        <f>I606*0.08</f>
        <v>0.40557280000000001</v>
      </c>
      <c r="AA606" s="106">
        <f>I606*0.11</f>
        <v>0.55766260000000001</v>
      </c>
      <c r="AB606" s="142"/>
      <c r="AC606" s="7">
        <f>I606*0.22</f>
        <v>1.1153252</v>
      </c>
      <c r="AD606" s="7">
        <f>I606*0.3</f>
        <v>1.5208979999999999</v>
      </c>
      <c r="AE606" s="148" t="s">
        <v>93</v>
      </c>
      <c r="AF606" s="7">
        <f>I606*0.245</f>
        <v>1.2420666999999999</v>
      </c>
      <c r="AG606" s="7">
        <f>I606*0.2</f>
        <v>1.0139320000000001</v>
      </c>
      <c r="AH606" s="7">
        <f>I606*0.23</f>
        <v>1.1660218</v>
      </c>
      <c r="AI606" s="142"/>
      <c r="AJ606" s="7">
        <f>I606*0.2</f>
        <v>1.0139320000000001</v>
      </c>
      <c r="AK606" s="142">
        <v>4.1837</v>
      </c>
      <c r="AL606" s="142">
        <v>4.4298000000000002</v>
      </c>
      <c r="AM606" s="142">
        <v>4.579600000000001</v>
      </c>
      <c r="AN606" s="142">
        <f>I606*0.12</f>
        <v>0.60835919999999999</v>
      </c>
      <c r="AO606" s="142">
        <f>I606*0.6</f>
        <v>3.0417959999999997</v>
      </c>
      <c r="AP606" s="142">
        <f>I606*0.9</f>
        <v>4.5626939999999996</v>
      </c>
      <c r="AQ606" s="142">
        <f>I606*0.93</f>
        <v>4.7147838000000002</v>
      </c>
      <c r="AR606" s="142">
        <f>I606*0.7</f>
        <v>3.5487619999999995</v>
      </c>
      <c r="AS606" s="142">
        <f>I606*0.35</f>
        <v>1.7743809999999998</v>
      </c>
      <c r="AT606" s="142">
        <v>0</v>
      </c>
      <c r="AU606" s="142">
        <f>I606*0.9</f>
        <v>4.5626939999999996</v>
      </c>
      <c r="AV606" s="142">
        <f>I606*0.18</f>
        <v>0.91253879999999998</v>
      </c>
      <c r="AW606" s="142">
        <f>I606*0.34</f>
        <v>1.7236844</v>
      </c>
      <c r="AX606" s="142">
        <f>I606*0.31</f>
        <v>1.5715945999999998</v>
      </c>
      <c r="AY606" s="142">
        <v>4.4298000000000002</v>
      </c>
      <c r="AZ606" s="142">
        <v>4.4298000000000002</v>
      </c>
      <c r="BB606" s="6">
        <v>0.40557280000000001</v>
      </c>
      <c r="BC606" s="6">
        <v>4.7147838000000002</v>
      </c>
    </row>
    <row r="607" spans="2:55" hidden="1" outlineLevel="1" x14ac:dyDescent="0.2">
      <c r="B607" s="51" t="s">
        <v>263</v>
      </c>
      <c r="C607" s="9"/>
      <c r="D607" s="122"/>
      <c r="E607" s="160">
        <v>2</v>
      </c>
      <c r="F607" s="191"/>
      <c r="G607" s="191"/>
      <c r="H607" s="191"/>
      <c r="I607" s="80">
        <v>5.0696599999999998</v>
      </c>
      <c r="J607" s="98" t="e">
        <f t="shared" si="9"/>
        <v>#N/A</v>
      </c>
      <c r="K607" s="104" t="e">
        <v>#N/A</v>
      </c>
      <c r="L607" s="106">
        <f>I607*0.1</f>
        <v>0.50696600000000003</v>
      </c>
      <c r="M607" s="106">
        <f>I607*0.2</f>
        <v>1.0139320000000001</v>
      </c>
      <c r="N607" s="106">
        <f>I607*0.21</f>
        <v>1.0646286</v>
      </c>
      <c r="O607" s="106">
        <v>1.0646286</v>
      </c>
      <c r="P607" s="106">
        <f>I607*0.12</f>
        <v>0.60835919999999999</v>
      </c>
      <c r="Q607" s="106">
        <f>I607*0.17</f>
        <v>0.8618422</v>
      </c>
      <c r="R607" s="106">
        <f>I607*0.14</f>
        <v>0.70975240000000006</v>
      </c>
      <c r="S607" s="106">
        <f>I607*0.18</f>
        <v>0.91253879999999998</v>
      </c>
      <c r="T607" s="106">
        <f>I607*0.14</f>
        <v>0.70975240000000006</v>
      </c>
      <c r="U607" s="106">
        <f>I607*0.15</f>
        <v>0.76044899999999993</v>
      </c>
      <c r="V607" s="106">
        <f>I607*0.08</f>
        <v>0.40557280000000001</v>
      </c>
      <c r="W607" s="142"/>
      <c r="X607" s="106">
        <f>I607*0.16</f>
        <v>0.81114560000000002</v>
      </c>
      <c r="Y607" s="106">
        <f>I607*0.1</f>
        <v>0.50696600000000003</v>
      </c>
      <c r="Z607" s="106">
        <f>I607*0.08</f>
        <v>0.40557280000000001</v>
      </c>
      <c r="AA607" s="106">
        <f>I607*0.11</f>
        <v>0.55766260000000001</v>
      </c>
      <c r="AB607" s="142"/>
      <c r="AC607" s="7">
        <f>I607*0.22</f>
        <v>1.1153252</v>
      </c>
      <c r="AD607" s="7">
        <f>I607*0.3</f>
        <v>1.5208979999999999</v>
      </c>
      <c r="AE607" s="148" t="s">
        <v>93</v>
      </c>
      <c r="AF607" s="7">
        <f>I607*0.245</f>
        <v>1.2420666999999999</v>
      </c>
      <c r="AG607" s="7">
        <f>I607*0.2</f>
        <v>1.0139320000000001</v>
      </c>
      <c r="AH607" s="7">
        <f>I607*0.23</f>
        <v>1.1660218</v>
      </c>
      <c r="AI607" s="142"/>
      <c r="AJ607" s="7">
        <f>I607*0.2</f>
        <v>1.0139320000000001</v>
      </c>
      <c r="AK607" s="142">
        <v>4.1837</v>
      </c>
      <c r="AL607" s="142">
        <v>4.4298000000000002</v>
      </c>
      <c r="AM607" s="142">
        <v>4.579600000000001</v>
      </c>
      <c r="AN607" s="142">
        <f>I607*0.12</f>
        <v>0.60835919999999999</v>
      </c>
      <c r="AO607" s="142">
        <f>I607*0.6</f>
        <v>3.0417959999999997</v>
      </c>
      <c r="AP607" s="142">
        <f>I607*0.9</f>
        <v>4.5626939999999996</v>
      </c>
      <c r="AQ607" s="142">
        <f>I607*0.93</f>
        <v>4.7147838000000002</v>
      </c>
      <c r="AR607" s="142">
        <f>I607*0.7</f>
        <v>3.5487619999999995</v>
      </c>
      <c r="AS607" s="142">
        <f>I607*0.35</f>
        <v>1.7743809999999998</v>
      </c>
      <c r="AT607" s="142">
        <v>0</v>
      </c>
      <c r="AU607" s="142">
        <f>I607*0.9</f>
        <v>4.5626939999999996</v>
      </c>
      <c r="AV607" s="142">
        <f>I607*0.18</f>
        <v>0.91253879999999998</v>
      </c>
      <c r="AW607" s="142">
        <f>I607*0.34</f>
        <v>1.7236844</v>
      </c>
      <c r="AX607" s="142">
        <f>I607*0.31</f>
        <v>1.5715945999999998</v>
      </c>
      <c r="AY607" s="142">
        <v>4.4298000000000002</v>
      </c>
      <c r="AZ607" s="142">
        <v>4.4298000000000002</v>
      </c>
      <c r="BB607" s="6">
        <v>0.40557280000000001</v>
      </c>
      <c r="BC607" s="6">
        <v>4.7147838000000002</v>
      </c>
    </row>
    <row r="608" spans="2:55" hidden="1" outlineLevel="1" x14ac:dyDescent="0.2">
      <c r="B608" s="51" t="s">
        <v>264</v>
      </c>
      <c r="C608" s="9"/>
      <c r="D608" s="122"/>
      <c r="E608" s="160">
        <v>2</v>
      </c>
      <c r="F608" s="191"/>
      <c r="G608" s="191"/>
      <c r="H608" s="191"/>
      <c r="I608" s="80">
        <v>33.503839999999997</v>
      </c>
      <c r="J608" s="98" t="e">
        <f t="shared" si="9"/>
        <v>#N/A</v>
      </c>
      <c r="K608" s="104" t="e">
        <v>#N/A</v>
      </c>
      <c r="L608" s="106">
        <f>I608*0.1</f>
        <v>3.350384</v>
      </c>
      <c r="M608" s="106">
        <f>I608*0.2</f>
        <v>6.7007680000000001</v>
      </c>
      <c r="N608" s="106">
        <f>I608*0.21</f>
        <v>7.0358063999999993</v>
      </c>
      <c r="O608" s="106">
        <v>7.0358063999999993</v>
      </c>
      <c r="P608" s="106">
        <f>I608*0.12</f>
        <v>4.0204607999999995</v>
      </c>
      <c r="Q608" s="106">
        <f>I608*0.17</f>
        <v>5.6956527999999995</v>
      </c>
      <c r="R608" s="106">
        <f>I608*0.14</f>
        <v>4.6905375999999999</v>
      </c>
      <c r="S608" s="106">
        <f>I608*0.18</f>
        <v>6.0306911999999988</v>
      </c>
      <c r="T608" s="106">
        <f>I608*0.14</f>
        <v>4.6905375999999999</v>
      </c>
      <c r="U608" s="106">
        <f>I608*0.15</f>
        <v>5.0255759999999992</v>
      </c>
      <c r="V608" s="106">
        <f>I608*0.08</f>
        <v>2.6803071999999997</v>
      </c>
      <c r="W608" s="142"/>
      <c r="X608" s="106">
        <f>I608*0.16</f>
        <v>5.3606143999999993</v>
      </c>
      <c r="Y608" s="106">
        <f>I608*0.1</f>
        <v>3.350384</v>
      </c>
      <c r="Z608" s="106">
        <f>I608*0.08</f>
        <v>2.6803071999999997</v>
      </c>
      <c r="AA608" s="106">
        <f>I608*0.11</f>
        <v>3.6854223999999998</v>
      </c>
      <c r="AB608" s="142"/>
      <c r="AC608" s="7">
        <f>I608*0.22</f>
        <v>7.3708447999999995</v>
      </c>
      <c r="AD608" s="7">
        <f>I608*0.3</f>
        <v>10.051151999999998</v>
      </c>
      <c r="AE608" s="148" t="s">
        <v>93</v>
      </c>
      <c r="AF608" s="7">
        <f>I608*0.245</f>
        <v>8.2084407999999982</v>
      </c>
      <c r="AG608" s="7">
        <f>I608*0.2</f>
        <v>6.7007680000000001</v>
      </c>
      <c r="AH608" s="7">
        <f>I608*0.23</f>
        <v>7.7058831999999997</v>
      </c>
      <c r="AI608" s="142"/>
      <c r="AJ608" s="7">
        <f>I608*0.2</f>
        <v>6.7007680000000001</v>
      </c>
      <c r="AK608" s="142">
        <v>27.648800000000001</v>
      </c>
      <c r="AL608" s="142">
        <v>29.275199999999998</v>
      </c>
      <c r="AM608" s="142">
        <v>30.248899999999999</v>
      </c>
      <c r="AN608" s="142">
        <f>I608*0.12</f>
        <v>4.0204607999999995</v>
      </c>
      <c r="AO608" s="142">
        <f>I608*0.6</f>
        <v>20.102303999999997</v>
      </c>
      <c r="AP608" s="142">
        <f>I608*0.9</f>
        <v>30.153455999999998</v>
      </c>
      <c r="AQ608" s="142">
        <f>I608*0.93</f>
        <v>31.158571199999997</v>
      </c>
      <c r="AR608" s="142">
        <f>I608*0.7</f>
        <v>23.452687999999995</v>
      </c>
      <c r="AS608" s="142">
        <f>I608*0.35</f>
        <v>11.726343999999997</v>
      </c>
      <c r="AT608" s="142">
        <v>0</v>
      </c>
      <c r="AU608" s="142">
        <f>I608*0.9</f>
        <v>30.153455999999998</v>
      </c>
      <c r="AV608" s="142">
        <f>I608*0.18</f>
        <v>6.0306911999999988</v>
      </c>
      <c r="AW608" s="142">
        <f>I608*0.34</f>
        <v>11.391305599999999</v>
      </c>
      <c r="AX608" s="142">
        <f>I608*0.31</f>
        <v>10.386190399999998</v>
      </c>
      <c r="AY608" s="142">
        <v>29.275199999999998</v>
      </c>
      <c r="AZ608" s="142">
        <v>29.275199999999998</v>
      </c>
      <c r="BB608" s="6">
        <v>2.6803071999999997</v>
      </c>
      <c r="BC608" s="6">
        <v>31.158571199999997</v>
      </c>
    </row>
    <row r="609" spans="2:55" hidden="1" outlineLevel="1" x14ac:dyDescent="0.2">
      <c r="B609" s="51" t="s">
        <v>265</v>
      </c>
      <c r="C609" s="9"/>
      <c r="D609" s="122"/>
      <c r="E609" s="160">
        <v>1</v>
      </c>
      <c r="F609" s="191"/>
      <c r="G609" s="191"/>
      <c r="H609" s="191"/>
      <c r="I609" s="80">
        <v>213.8074</v>
      </c>
      <c r="J609" s="98" t="e">
        <f t="shared" si="9"/>
        <v>#N/A</v>
      </c>
      <c r="K609" s="104" t="e">
        <v>#N/A</v>
      </c>
      <c r="L609" s="106">
        <f>I609*0.1</f>
        <v>21.380740000000003</v>
      </c>
      <c r="M609" s="106">
        <f>I609*0.2</f>
        <v>42.761480000000006</v>
      </c>
      <c r="N609" s="106">
        <f>I609*0.21</f>
        <v>44.899554000000002</v>
      </c>
      <c r="O609" s="106">
        <v>44.899554000000002</v>
      </c>
      <c r="P609" s="106">
        <f>I609*0.12</f>
        <v>25.656887999999999</v>
      </c>
      <c r="Q609" s="106">
        <f>I609*0.17</f>
        <v>36.347258000000004</v>
      </c>
      <c r="R609" s="106">
        <f>I609*0.14</f>
        <v>29.933036000000001</v>
      </c>
      <c r="S609" s="106">
        <f>I609*0.18</f>
        <v>38.485332</v>
      </c>
      <c r="T609" s="106">
        <f>I609*0.14</f>
        <v>29.933036000000001</v>
      </c>
      <c r="U609" s="106">
        <f>I609*0.15</f>
        <v>32.071109999999997</v>
      </c>
      <c r="V609" s="106">
        <f>I609*0.08</f>
        <v>17.104592</v>
      </c>
      <c r="W609" s="142"/>
      <c r="X609" s="106">
        <f>I609*0.16</f>
        <v>34.209184</v>
      </c>
      <c r="Y609" s="106">
        <f>I609*0.1</f>
        <v>21.380740000000003</v>
      </c>
      <c r="Z609" s="106">
        <f>I609*0.08</f>
        <v>17.104592</v>
      </c>
      <c r="AA609" s="106">
        <f>I609*0.11</f>
        <v>23.518813999999999</v>
      </c>
      <c r="AB609" s="142"/>
      <c r="AC609" s="7">
        <f>I609*0.22</f>
        <v>47.037627999999998</v>
      </c>
      <c r="AD609" s="7">
        <f>I609*0.3</f>
        <v>64.142219999999995</v>
      </c>
      <c r="AE609" s="148" t="s">
        <v>93</v>
      </c>
      <c r="AF609" s="7">
        <f>I609*0.245</f>
        <v>52.382812999999999</v>
      </c>
      <c r="AG609" s="7">
        <f>I609*0.2</f>
        <v>42.761480000000006</v>
      </c>
      <c r="AH609" s="7">
        <f>I609*0.23</f>
        <v>49.175702000000001</v>
      </c>
      <c r="AI609" s="142"/>
      <c r="AJ609" s="7">
        <f>I609*0.2</f>
        <v>42.761480000000006</v>
      </c>
      <c r="AK609" s="142">
        <v>176.44300000000001</v>
      </c>
      <c r="AL609" s="142">
        <v>186.822</v>
      </c>
      <c r="AM609" s="142">
        <v>193.04939999999999</v>
      </c>
      <c r="AN609" s="142">
        <f>I609*0.12</f>
        <v>25.656887999999999</v>
      </c>
      <c r="AO609" s="142">
        <f>I609*0.6</f>
        <v>128.28443999999999</v>
      </c>
      <c r="AP609" s="142">
        <f>I609*0.9</f>
        <v>192.42666</v>
      </c>
      <c r="AQ609" s="142">
        <f>I609*0.93</f>
        <v>198.84088200000002</v>
      </c>
      <c r="AR609" s="142">
        <f>I609*0.7</f>
        <v>149.66517999999999</v>
      </c>
      <c r="AS609" s="142">
        <f>I609*0.35</f>
        <v>74.832589999999996</v>
      </c>
      <c r="AT609" s="142">
        <v>0</v>
      </c>
      <c r="AU609" s="142">
        <f>I609*0.9</f>
        <v>192.42666</v>
      </c>
      <c r="AV609" s="142">
        <f>I609*0.18</f>
        <v>38.485332</v>
      </c>
      <c r="AW609" s="142">
        <f>I609*0.34</f>
        <v>72.694516000000007</v>
      </c>
      <c r="AX609" s="142">
        <f>I609*0.31</f>
        <v>66.280293999999998</v>
      </c>
      <c r="AY609" s="142">
        <v>186.822</v>
      </c>
      <c r="AZ609" s="142">
        <v>186.822</v>
      </c>
      <c r="BB609" s="6">
        <v>17.104592</v>
      </c>
      <c r="BC609" s="6">
        <v>198.84088200000002</v>
      </c>
    </row>
    <row r="610" spans="2:55" hidden="1" outlineLevel="1" x14ac:dyDescent="0.2">
      <c r="B610" s="51" t="s">
        <v>266</v>
      </c>
      <c r="C610" s="9"/>
      <c r="D610" s="122"/>
      <c r="E610" s="160">
        <v>2</v>
      </c>
      <c r="F610" s="191"/>
      <c r="G610" s="191"/>
      <c r="H610" s="191"/>
      <c r="I610" s="80">
        <v>52.680379999999992</v>
      </c>
      <c r="J610" s="98" t="e">
        <f t="shared" si="9"/>
        <v>#N/A</v>
      </c>
      <c r="K610" s="104" t="e">
        <v>#N/A</v>
      </c>
      <c r="L610" s="106">
        <f>I610*0.1</f>
        <v>5.2680379999999998</v>
      </c>
      <c r="M610" s="106">
        <f>I610*0.2</f>
        <v>10.536076</v>
      </c>
      <c r="N610" s="106">
        <f>I610*0.21</f>
        <v>11.062879799999997</v>
      </c>
      <c r="O610" s="106">
        <v>11.062879799999997</v>
      </c>
      <c r="P610" s="106">
        <f>I610*0.12</f>
        <v>6.3216455999999992</v>
      </c>
      <c r="Q610" s="106">
        <f>I610*0.17</f>
        <v>8.9556645999999986</v>
      </c>
      <c r="R610" s="106">
        <f>I610*0.14</f>
        <v>7.3752531999999995</v>
      </c>
      <c r="S610" s="106">
        <f>I610*0.18</f>
        <v>9.4824683999999984</v>
      </c>
      <c r="T610" s="106">
        <f>I610*0.14</f>
        <v>7.3752531999999995</v>
      </c>
      <c r="U610" s="106">
        <f>I610*0.15</f>
        <v>7.9020569999999983</v>
      </c>
      <c r="V610" s="106">
        <f>I610*0.08</f>
        <v>4.2144303999999995</v>
      </c>
      <c r="W610" s="142"/>
      <c r="X610" s="106">
        <f>I610*0.16</f>
        <v>8.4288607999999989</v>
      </c>
      <c r="Y610" s="106">
        <f>I610*0.1</f>
        <v>5.2680379999999998</v>
      </c>
      <c r="Z610" s="106">
        <f>I610*0.08</f>
        <v>4.2144303999999995</v>
      </c>
      <c r="AA610" s="106">
        <f>I610*0.11</f>
        <v>5.7948417999999995</v>
      </c>
      <c r="AB610" s="142"/>
      <c r="AC610" s="7">
        <f>I610*0.22</f>
        <v>11.589683599999999</v>
      </c>
      <c r="AD610" s="7">
        <f>I610*0.3</f>
        <v>15.804113999999997</v>
      </c>
      <c r="AE610" s="148" t="s">
        <v>93</v>
      </c>
      <c r="AF610" s="7">
        <f>I610*0.245</f>
        <v>12.906693099999998</v>
      </c>
      <c r="AG610" s="7">
        <f>I610*0.2</f>
        <v>10.536076</v>
      </c>
      <c r="AH610" s="7">
        <f>I610*0.23</f>
        <v>12.116487399999999</v>
      </c>
      <c r="AI610" s="142"/>
      <c r="AJ610" s="7">
        <f>I610*0.2</f>
        <v>10.536076</v>
      </c>
      <c r="AK610" s="142">
        <v>43.474100000000007</v>
      </c>
      <c r="AL610" s="142">
        <v>46.031400000000005</v>
      </c>
      <c r="AM610" s="142">
        <v>47.561500000000002</v>
      </c>
      <c r="AN610" s="142">
        <f>I610*0.12</f>
        <v>6.3216455999999992</v>
      </c>
      <c r="AO610" s="142">
        <f>I610*0.6</f>
        <v>31.608227999999993</v>
      </c>
      <c r="AP610" s="142">
        <f>I610*0.9</f>
        <v>47.412341999999995</v>
      </c>
      <c r="AQ610" s="142">
        <f>I610*0.93</f>
        <v>48.992753399999998</v>
      </c>
      <c r="AR610" s="142">
        <f>I610*0.7</f>
        <v>36.876265999999994</v>
      </c>
      <c r="AS610" s="142">
        <f>I610*0.35</f>
        <v>18.438132999999997</v>
      </c>
      <c r="AT610" s="142">
        <v>0</v>
      </c>
      <c r="AU610" s="142">
        <f>I610*0.9</f>
        <v>47.412341999999995</v>
      </c>
      <c r="AV610" s="142">
        <f>I610*0.18</f>
        <v>9.4824683999999984</v>
      </c>
      <c r="AW610" s="142">
        <f>I610*0.34</f>
        <v>17.911329199999997</v>
      </c>
      <c r="AX610" s="142">
        <f>I610*0.31</f>
        <v>16.330917799999998</v>
      </c>
      <c r="AY610" s="142">
        <v>46.031400000000005</v>
      </c>
      <c r="AZ610" s="142">
        <v>46.031400000000005</v>
      </c>
      <c r="BB610" s="6">
        <v>4.2144303999999995</v>
      </c>
      <c r="BC610" s="6">
        <v>48.992753399999998</v>
      </c>
    </row>
    <row r="611" spans="2:55" hidden="1" outlineLevel="1" x14ac:dyDescent="0.2">
      <c r="B611" s="51" t="s">
        <v>155</v>
      </c>
      <c r="C611" s="9"/>
      <c r="D611" s="122" t="s">
        <v>51</v>
      </c>
      <c r="E611" s="160">
        <v>100</v>
      </c>
      <c r="F611" s="191"/>
      <c r="G611" s="191"/>
      <c r="H611" s="191"/>
      <c r="I611" s="80">
        <v>151.20811999999998</v>
      </c>
      <c r="J611" s="98" t="e">
        <f t="shared" si="9"/>
        <v>#N/A</v>
      </c>
      <c r="K611" s="104" t="e">
        <v>#N/A</v>
      </c>
      <c r="L611" s="106">
        <f>I611*0.1</f>
        <v>15.120811999999999</v>
      </c>
      <c r="M611" s="106">
        <f>I611*0.2</f>
        <v>30.241623999999998</v>
      </c>
      <c r="N611" s="106">
        <f>I611*0.21</f>
        <v>31.753705199999995</v>
      </c>
      <c r="O611" s="106">
        <v>31.753705199999995</v>
      </c>
      <c r="P611" s="106">
        <f>I611*0.12</f>
        <v>18.144974399999995</v>
      </c>
      <c r="Q611" s="106">
        <f>I611*0.17</f>
        <v>25.705380399999999</v>
      </c>
      <c r="R611" s="106">
        <f>I611*0.14</f>
        <v>21.1691368</v>
      </c>
      <c r="S611" s="106">
        <f>I611*0.18</f>
        <v>27.217461599999996</v>
      </c>
      <c r="T611" s="106">
        <f>I611*0.14</f>
        <v>21.1691368</v>
      </c>
      <c r="U611" s="106">
        <f>I611*0.15</f>
        <v>22.681217999999998</v>
      </c>
      <c r="V611" s="106">
        <f>I611*0.08</f>
        <v>12.096649599999999</v>
      </c>
      <c r="W611" s="142"/>
      <c r="X611" s="106">
        <f>I611*0.16</f>
        <v>24.193299199999998</v>
      </c>
      <c r="Y611" s="106">
        <f>I611*0.1</f>
        <v>15.120811999999999</v>
      </c>
      <c r="Z611" s="106">
        <f>I611*0.08</f>
        <v>12.096649599999999</v>
      </c>
      <c r="AA611" s="106">
        <f>I611*0.11</f>
        <v>16.632893199999998</v>
      </c>
      <c r="AB611" s="142"/>
      <c r="AC611" s="7">
        <f>I611*0.22</f>
        <v>33.265786399999996</v>
      </c>
      <c r="AD611" s="7">
        <f>I611*0.3</f>
        <v>45.362435999999995</v>
      </c>
      <c r="AE611" s="148" t="s">
        <v>93</v>
      </c>
      <c r="AF611" s="7">
        <f>I611*0.245</f>
        <v>37.045989399999996</v>
      </c>
      <c r="AG611" s="7">
        <f>I611*0.2</f>
        <v>30.241623999999998</v>
      </c>
      <c r="AH611" s="7">
        <f>I611*0.23</f>
        <v>34.777867599999993</v>
      </c>
      <c r="AI611" s="142"/>
      <c r="AJ611" s="7">
        <f>I611*0.2</f>
        <v>30.241623999999998</v>
      </c>
      <c r="AK611" s="142">
        <v>124.78340000000001</v>
      </c>
      <c r="AL611" s="142">
        <v>132.12360000000001</v>
      </c>
      <c r="AM611" s="142">
        <v>136.53200000000001</v>
      </c>
      <c r="AN611" s="142">
        <f>I611*0.12</f>
        <v>18.144974399999995</v>
      </c>
      <c r="AO611" s="142">
        <f>I611*0.6</f>
        <v>90.724871999999991</v>
      </c>
      <c r="AP611" s="142">
        <f>I611*0.9</f>
        <v>136.08730799999998</v>
      </c>
      <c r="AQ611" s="142">
        <f>I611*0.93</f>
        <v>140.62355159999998</v>
      </c>
      <c r="AR611" s="142">
        <f>I611*0.7</f>
        <v>105.84568399999998</v>
      </c>
      <c r="AS611" s="142">
        <f>I611*0.35</f>
        <v>52.922841999999989</v>
      </c>
      <c r="AT611" s="142">
        <v>0</v>
      </c>
      <c r="AU611" s="142">
        <f>I611*0.9</f>
        <v>136.08730799999998</v>
      </c>
      <c r="AV611" s="142">
        <f>I611*0.18</f>
        <v>27.217461599999996</v>
      </c>
      <c r="AW611" s="142">
        <f>I611*0.34</f>
        <v>51.410760799999998</v>
      </c>
      <c r="AX611" s="142">
        <f>I611*0.31</f>
        <v>46.874517199999993</v>
      </c>
      <c r="AY611" s="142">
        <v>132.12360000000001</v>
      </c>
      <c r="AZ611" s="142">
        <v>132.12360000000001</v>
      </c>
      <c r="BB611" s="6">
        <v>12.096649599999999</v>
      </c>
      <c r="BC611" s="6">
        <v>140.62355159999998</v>
      </c>
    </row>
    <row r="612" spans="2:55" hidden="1" outlineLevel="1" x14ac:dyDescent="0.2">
      <c r="B612" s="51" t="s">
        <v>157</v>
      </c>
      <c r="C612" s="9"/>
      <c r="D612" s="122" t="s">
        <v>55</v>
      </c>
      <c r="E612" s="160">
        <v>12</v>
      </c>
      <c r="F612" s="191"/>
      <c r="G612" s="191"/>
      <c r="H612" s="191"/>
      <c r="I612" s="80">
        <v>95.552070000000001</v>
      </c>
      <c r="J612" s="98" t="e">
        <f t="shared" si="9"/>
        <v>#N/A</v>
      </c>
      <c r="K612" s="104" t="e">
        <v>#N/A</v>
      </c>
      <c r="L612" s="106">
        <f>I612*0.1</f>
        <v>9.5552070000000011</v>
      </c>
      <c r="M612" s="106">
        <f>I612*0.2</f>
        <v>19.110414000000002</v>
      </c>
      <c r="N612" s="106">
        <f>I612*0.21</f>
        <v>20.0659347</v>
      </c>
      <c r="O612" s="106">
        <v>20.0659347</v>
      </c>
      <c r="P612" s="106">
        <f>I612*0.12</f>
        <v>11.4662484</v>
      </c>
      <c r="Q612" s="106">
        <f>I612*0.17</f>
        <v>16.243851900000003</v>
      </c>
      <c r="R612" s="106">
        <f>I612*0.14</f>
        <v>13.377289800000002</v>
      </c>
      <c r="S612" s="106">
        <f>I612*0.18</f>
        <v>17.1993726</v>
      </c>
      <c r="T612" s="106">
        <f>I612*0.14</f>
        <v>13.377289800000002</v>
      </c>
      <c r="U612" s="106">
        <f>I612*0.15</f>
        <v>14.332810499999999</v>
      </c>
      <c r="V612" s="106">
        <f>I612*0.08</f>
        <v>7.6441656</v>
      </c>
      <c r="W612" s="142"/>
      <c r="X612" s="106">
        <f>I612*0.16</f>
        <v>15.2883312</v>
      </c>
      <c r="Y612" s="106">
        <f>I612*0.1</f>
        <v>9.5552070000000011</v>
      </c>
      <c r="Z612" s="106">
        <f>I612*0.08</f>
        <v>7.6441656</v>
      </c>
      <c r="AA612" s="106">
        <f>I612*0.11</f>
        <v>10.5107277</v>
      </c>
      <c r="AB612" s="142"/>
      <c r="AC612" s="7">
        <f>I612*0.22</f>
        <v>21.021455400000001</v>
      </c>
      <c r="AD612" s="7">
        <f>I612*0.3</f>
        <v>28.665620999999998</v>
      </c>
      <c r="AE612" s="148" t="s">
        <v>93</v>
      </c>
      <c r="AF612" s="7">
        <f>I612*0.245</f>
        <v>23.41025715</v>
      </c>
      <c r="AG612" s="7">
        <f>I612*0.2</f>
        <v>19.110414000000002</v>
      </c>
      <c r="AH612" s="7">
        <f>I612*0.23</f>
        <v>21.976976100000002</v>
      </c>
      <c r="AI612" s="142"/>
      <c r="AJ612" s="7">
        <f>I612*0.2</f>
        <v>19.110414000000002</v>
      </c>
      <c r="AK612" s="142">
        <v>78.858999999999995</v>
      </c>
      <c r="AL612" s="142">
        <v>83.492099999999994</v>
      </c>
      <c r="AM612" s="142">
        <v>86.27409999999999</v>
      </c>
      <c r="AN612" s="142">
        <f>I612*0.12</f>
        <v>11.4662484</v>
      </c>
      <c r="AO612" s="142">
        <f>I612*0.6</f>
        <v>57.331241999999996</v>
      </c>
      <c r="AP612" s="142">
        <f>I612*0.9</f>
        <v>85.996863000000005</v>
      </c>
      <c r="AQ612" s="142">
        <f>I612*0.93</f>
        <v>88.863425100000001</v>
      </c>
      <c r="AR612" s="142">
        <f>I612*0.7</f>
        <v>66.886448999999999</v>
      </c>
      <c r="AS612" s="142">
        <f>I612*0.35</f>
        <v>33.443224499999999</v>
      </c>
      <c r="AT612" s="142">
        <v>0</v>
      </c>
      <c r="AU612" s="142">
        <f>I612*0.9</f>
        <v>85.996863000000005</v>
      </c>
      <c r="AV612" s="142">
        <f>I612*0.18</f>
        <v>17.1993726</v>
      </c>
      <c r="AW612" s="142">
        <f>I612*0.34</f>
        <v>32.487703800000006</v>
      </c>
      <c r="AX612" s="142">
        <f>I612*0.31</f>
        <v>29.621141699999999</v>
      </c>
      <c r="AY612" s="142">
        <v>83.492099999999994</v>
      </c>
      <c r="AZ612" s="142">
        <v>83.492099999999994</v>
      </c>
      <c r="BB612" s="6">
        <v>7.6441656</v>
      </c>
      <c r="BC612" s="6">
        <v>88.863425100000001</v>
      </c>
    </row>
    <row r="613" spans="2:55" hidden="1" outlineLevel="1" x14ac:dyDescent="0.2">
      <c r="B613" s="51" t="s">
        <v>267</v>
      </c>
      <c r="C613" s="9"/>
      <c r="D613" s="122"/>
      <c r="E613" s="160">
        <v>1</v>
      </c>
      <c r="F613" s="191"/>
      <c r="G613" s="191"/>
      <c r="H613" s="191"/>
      <c r="I613" s="80">
        <v>114.06735</v>
      </c>
      <c r="J613" s="98" t="e">
        <f t="shared" si="9"/>
        <v>#N/A</v>
      </c>
      <c r="K613" s="104" t="e">
        <v>#N/A</v>
      </c>
      <c r="L613" s="106">
        <f>I613*0.1</f>
        <v>11.406735000000001</v>
      </c>
      <c r="M613" s="106">
        <f>I613*0.2</f>
        <v>22.813470000000002</v>
      </c>
      <c r="N613" s="106">
        <f>I613*0.21</f>
        <v>23.954143500000001</v>
      </c>
      <c r="O613" s="106">
        <v>23.954143500000001</v>
      </c>
      <c r="P613" s="106">
        <f>I613*0.12</f>
        <v>13.688082</v>
      </c>
      <c r="Q613" s="106">
        <f>I613*0.17</f>
        <v>19.391449500000004</v>
      </c>
      <c r="R613" s="106">
        <f>I613*0.14</f>
        <v>15.969429000000002</v>
      </c>
      <c r="S613" s="106">
        <f>I613*0.18</f>
        <v>20.532122999999999</v>
      </c>
      <c r="T613" s="106">
        <f>I613*0.14</f>
        <v>15.969429000000002</v>
      </c>
      <c r="U613" s="106">
        <f>I613*0.15</f>
        <v>17.1101025</v>
      </c>
      <c r="V613" s="106">
        <f>I613*0.08</f>
        <v>9.1253880000000009</v>
      </c>
      <c r="W613" s="142"/>
      <c r="X613" s="106">
        <f>I613*0.16</f>
        <v>18.250776000000002</v>
      </c>
      <c r="Y613" s="106">
        <f>I613*0.1</f>
        <v>11.406735000000001</v>
      </c>
      <c r="Z613" s="106">
        <f>I613*0.08</f>
        <v>9.1253880000000009</v>
      </c>
      <c r="AA613" s="106">
        <f>I613*0.11</f>
        <v>12.547408500000001</v>
      </c>
      <c r="AB613" s="142"/>
      <c r="AC613" s="7">
        <f>I613*0.22</f>
        <v>25.094817000000003</v>
      </c>
      <c r="AD613" s="7">
        <f>I613*0.3</f>
        <v>34.220205</v>
      </c>
      <c r="AE613" s="148" t="s">
        <v>93</v>
      </c>
      <c r="AF613" s="7">
        <f>I613*0.245</f>
        <v>27.946500750000002</v>
      </c>
      <c r="AG613" s="7">
        <f>I613*0.2</f>
        <v>22.813470000000002</v>
      </c>
      <c r="AH613" s="7">
        <f>I613*0.23</f>
        <v>26.235490500000001</v>
      </c>
      <c r="AI613" s="142"/>
      <c r="AJ613" s="7">
        <f>I613*0.2</f>
        <v>22.813470000000002</v>
      </c>
      <c r="AK613" s="142">
        <v>94.138600000000011</v>
      </c>
      <c r="AL613" s="142">
        <v>99.670500000000004</v>
      </c>
      <c r="AM613" s="142">
        <v>102.9982</v>
      </c>
      <c r="AN613" s="142">
        <f>I613*0.12</f>
        <v>13.688082</v>
      </c>
      <c r="AO613" s="142">
        <f>I613*0.6</f>
        <v>68.44041</v>
      </c>
      <c r="AP613" s="142">
        <f>I613*0.9</f>
        <v>102.66061500000001</v>
      </c>
      <c r="AQ613" s="142">
        <f>I613*0.93</f>
        <v>106.08263550000001</v>
      </c>
      <c r="AR613" s="142">
        <f>I613*0.7</f>
        <v>79.847144999999998</v>
      </c>
      <c r="AS613" s="142">
        <f>I613*0.35</f>
        <v>39.923572499999999</v>
      </c>
      <c r="AT613" s="142">
        <v>0</v>
      </c>
      <c r="AU613" s="142">
        <f>I613*0.9</f>
        <v>102.66061500000001</v>
      </c>
      <c r="AV613" s="142">
        <f>I613*0.18</f>
        <v>20.532122999999999</v>
      </c>
      <c r="AW613" s="142">
        <f>I613*0.34</f>
        <v>38.782899000000008</v>
      </c>
      <c r="AX613" s="142">
        <f>I613*0.31</f>
        <v>35.360878499999998</v>
      </c>
      <c r="AY613" s="142">
        <v>99.670500000000004</v>
      </c>
      <c r="AZ613" s="142">
        <v>99.670500000000004</v>
      </c>
      <c r="BB613" s="6">
        <v>9.1253880000000009</v>
      </c>
      <c r="BC613" s="6">
        <v>106.08263550000001</v>
      </c>
    </row>
    <row r="614" spans="2:55" hidden="1" outlineLevel="1" x14ac:dyDescent="0.2">
      <c r="B614" s="51" t="s">
        <v>161</v>
      </c>
      <c r="C614" s="9"/>
      <c r="D614" s="122"/>
      <c r="E614" s="160">
        <v>1</v>
      </c>
      <c r="F614" s="191"/>
      <c r="G614" s="191"/>
      <c r="H614" s="191"/>
      <c r="I614" s="80">
        <v>4.9594499999999995</v>
      </c>
      <c r="J614" s="98" t="e">
        <f t="shared" si="9"/>
        <v>#N/A</v>
      </c>
      <c r="K614" s="104" t="e">
        <v>#N/A</v>
      </c>
      <c r="L614" s="106">
        <f>I614*0.1</f>
        <v>0.49594499999999997</v>
      </c>
      <c r="M614" s="106">
        <f>I614*0.2</f>
        <v>0.99188999999999994</v>
      </c>
      <c r="N614" s="106">
        <f>I614*0.21</f>
        <v>1.0414844999999999</v>
      </c>
      <c r="O614" s="106">
        <v>1.0414844999999999</v>
      </c>
      <c r="P614" s="106">
        <f>I614*0.12</f>
        <v>0.59513399999999994</v>
      </c>
      <c r="Q614" s="106">
        <f>I614*0.17</f>
        <v>0.84310649999999998</v>
      </c>
      <c r="R614" s="106">
        <f>I614*0.14</f>
        <v>0.69432300000000002</v>
      </c>
      <c r="S614" s="106">
        <f>I614*0.18</f>
        <v>0.89270099999999986</v>
      </c>
      <c r="T614" s="106">
        <f>I614*0.14</f>
        <v>0.69432300000000002</v>
      </c>
      <c r="U614" s="106">
        <f>I614*0.15</f>
        <v>0.7439174999999999</v>
      </c>
      <c r="V614" s="106">
        <f>I614*0.08</f>
        <v>0.39675599999999994</v>
      </c>
      <c r="W614" s="142"/>
      <c r="X614" s="106">
        <f>I614*0.16</f>
        <v>0.79351199999999988</v>
      </c>
      <c r="Y614" s="106">
        <f>I614*0.1</f>
        <v>0.49594499999999997</v>
      </c>
      <c r="Z614" s="106">
        <f>I614*0.08</f>
        <v>0.39675599999999994</v>
      </c>
      <c r="AA614" s="106">
        <f>I614*0.11</f>
        <v>0.54553949999999996</v>
      </c>
      <c r="AB614" s="142"/>
      <c r="AC614" s="7">
        <f>I614*0.22</f>
        <v>1.0910789999999999</v>
      </c>
      <c r="AD614" s="7">
        <f>I614*0.3</f>
        <v>1.4878349999999998</v>
      </c>
      <c r="AE614" s="148" t="s">
        <v>93</v>
      </c>
      <c r="AF614" s="7">
        <f>I614*0.245</f>
        <v>1.2150652499999999</v>
      </c>
      <c r="AG614" s="7">
        <f>I614*0.2</f>
        <v>0.99188999999999994</v>
      </c>
      <c r="AH614" s="7">
        <f>I614*0.23</f>
        <v>1.1406734999999999</v>
      </c>
      <c r="AI614" s="142"/>
      <c r="AJ614" s="7">
        <f>I614*0.2</f>
        <v>0.99188999999999994</v>
      </c>
      <c r="AK614" s="142">
        <v>4.0980999999999996</v>
      </c>
      <c r="AL614" s="142">
        <v>4.3334999999999999</v>
      </c>
      <c r="AM614" s="142">
        <v>4.4833000000000007</v>
      </c>
      <c r="AN614" s="142">
        <f>I614*0.12</f>
        <v>0.59513399999999994</v>
      </c>
      <c r="AO614" s="142">
        <f>I614*0.6</f>
        <v>2.9756699999999996</v>
      </c>
      <c r="AP614" s="142">
        <f>I614*0.9</f>
        <v>4.4635049999999996</v>
      </c>
      <c r="AQ614" s="142">
        <f>I614*0.93</f>
        <v>4.6122885</v>
      </c>
      <c r="AR614" s="142">
        <f>I614*0.7</f>
        <v>3.4716149999999995</v>
      </c>
      <c r="AS614" s="142">
        <f>I614*0.35</f>
        <v>1.7358074999999997</v>
      </c>
      <c r="AT614" s="142">
        <v>0</v>
      </c>
      <c r="AU614" s="142">
        <f>I614*0.9</f>
        <v>4.4635049999999996</v>
      </c>
      <c r="AV614" s="142">
        <f>I614*0.18</f>
        <v>0.89270099999999986</v>
      </c>
      <c r="AW614" s="142">
        <f>I614*0.34</f>
        <v>1.686213</v>
      </c>
      <c r="AX614" s="142">
        <f>I614*0.31</f>
        <v>1.5374294999999998</v>
      </c>
      <c r="AY614" s="142">
        <v>4.3334999999999999</v>
      </c>
      <c r="AZ614" s="142">
        <v>4.3334999999999999</v>
      </c>
      <c r="BB614" s="6">
        <v>0.39675599999999994</v>
      </c>
      <c r="BC614" s="6">
        <v>4.6122885</v>
      </c>
    </row>
    <row r="615" spans="2:55" hidden="1" outlineLevel="1" x14ac:dyDescent="0.2">
      <c r="B615" s="51" t="s">
        <v>192</v>
      </c>
      <c r="C615" s="9"/>
      <c r="D615" s="122"/>
      <c r="E615" s="160">
        <v>1</v>
      </c>
      <c r="F615" s="191"/>
      <c r="G615" s="191"/>
      <c r="H615" s="191"/>
      <c r="I615" s="80">
        <v>20.939900000000002</v>
      </c>
      <c r="J615" s="98" t="e">
        <f t="shared" si="9"/>
        <v>#N/A</v>
      </c>
      <c r="K615" s="104" t="e">
        <v>#N/A</v>
      </c>
      <c r="L615" s="106">
        <f>I615*0.1</f>
        <v>2.0939900000000002</v>
      </c>
      <c r="M615" s="106">
        <f>I615*0.2</f>
        <v>4.1879800000000005</v>
      </c>
      <c r="N615" s="106">
        <f>I615*0.21</f>
        <v>4.3973789999999999</v>
      </c>
      <c r="O615" s="106">
        <v>4.3973789999999999</v>
      </c>
      <c r="P615" s="106">
        <f>I615*0.12</f>
        <v>2.512788</v>
      </c>
      <c r="Q615" s="106">
        <f>I615*0.17</f>
        <v>3.5597830000000004</v>
      </c>
      <c r="R615" s="106">
        <f>I615*0.14</f>
        <v>2.9315860000000007</v>
      </c>
      <c r="S615" s="106">
        <f>I615*0.18</f>
        <v>3.7691820000000003</v>
      </c>
      <c r="T615" s="106">
        <f>I615*0.14</f>
        <v>2.9315860000000007</v>
      </c>
      <c r="U615" s="106">
        <f>I615*0.15</f>
        <v>3.1409850000000001</v>
      </c>
      <c r="V615" s="106">
        <f>I615*0.08</f>
        <v>1.6751920000000002</v>
      </c>
      <c r="W615" s="142"/>
      <c r="X615" s="106">
        <f>I615*0.16</f>
        <v>3.3503840000000005</v>
      </c>
      <c r="Y615" s="106">
        <f>I615*0.1</f>
        <v>2.0939900000000002</v>
      </c>
      <c r="Z615" s="106">
        <f>I615*0.08</f>
        <v>1.6751920000000002</v>
      </c>
      <c r="AA615" s="106">
        <f>I615*0.11</f>
        <v>2.3033890000000001</v>
      </c>
      <c r="AB615" s="142"/>
      <c r="AC615" s="7">
        <f>I615*0.22</f>
        <v>4.6067780000000003</v>
      </c>
      <c r="AD615" s="7">
        <f>I615*0.3</f>
        <v>6.2819700000000003</v>
      </c>
      <c r="AE615" s="148" t="s">
        <v>93</v>
      </c>
      <c r="AF615" s="7">
        <f>I615*0.245</f>
        <v>5.1302755000000007</v>
      </c>
      <c r="AG615" s="7">
        <f>I615*0.2</f>
        <v>4.1879800000000005</v>
      </c>
      <c r="AH615" s="7">
        <f>I615*0.23</f>
        <v>4.8161770000000006</v>
      </c>
      <c r="AI615" s="142"/>
      <c r="AJ615" s="7">
        <f>I615*0.2</f>
        <v>4.1879800000000005</v>
      </c>
      <c r="AK615" s="142">
        <v>17.2805</v>
      </c>
      <c r="AL615" s="142">
        <v>18.297000000000004</v>
      </c>
      <c r="AM615" s="142">
        <v>18.906900000000004</v>
      </c>
      <c r="AN615" s="142">
        <f>I615*0.12</f>
        <v>2.512788</v>
      </c>
      <c r="AO615" s="142">
        <f>I615*0.6</f>
        <v>12.563940000000001</v>
      </c>
      <c r="AP615" s="142">
        <f>I615*0.9</f>
        <v>18.845910000000003</v>
      </c>
      <c r="AQ615" s="142">
        <f>I615*0.93</f>
        <v>19.474107000000004</v>
      </c>
      <c r="AR615" s="142">
        <f>I615*0.7</f>
        <v>14.65793</v>
      </c>
      <c r="AS615" s="142">
        <f>I615*0.35</f>
        <v>7.3289650000000002</v>
      </c>
      <c r="AT615" s="142">
        <v>0</v>
      </c>
      <c r="AU615" s="142">
        <f>I615*0.9</f>
        <v>18.845910000000003</v>
      </c>
      <c r="AV615" s="142">
        <f>I615*0.18</f>
        <v>3.7691820000000003</v>
      </c>
      <c r="AW615" s="142">
        <f>I615*0.34</f>
        <v>7.1195660000000007</v>
      </c>
      <c r="AX615" s="142">
        <f>I615*0.31</f>
        <v>6.4913690000000006</v>
      </c>
      <c r="AY615" s="142">
        <v>18.297000000000004</v>
      </c>
      <c r="AZ615" s="142">
        <v>18.297000000000004</v>
      </c>
      <c r="BB615" s="6">
        <v>1.6751920000000002</v>
      </c>
      <c r="BC615" s="6">
        <v>19.474107000000004</v>
      </c>
    </row>
    <row r="616" spans="2:55" hidden="1" outlineLevel="1" x14ac:dyDescent="0.2">
      <c r="B616" s="51" t="s">
        <v>165</v>
      </c>
      <c r="C616" s="9"/>
      <c r="D616" s="122"/>
      <c r="E616" s="160">
        <v>1</v>
      </c>
      <c r="F616" s="191"/>
      <c r="G616" s="191"/>
      <c r="H616" s="191"/>
      <c r="I616" s="80">
        <v>17.909125</v>
      </c>
      <c r="J616" s="98" t="e">
        <f t="shared" si="9"/>
        <v>#N/A</v>
      </c>
      <c r="K616" s="104" t="e">
        <v>#N/A</v>
      </c>
      <c r="L616" s="106">
        <f>I616*0.1</f>
        <v>1.7909125000000001</v>
      </c>
      <c r="M616" s="106">
        <f>I616*0.2</f>
        <v>3.5818250000000003</v>
      </c>
      <c r="N616" s="106">
        <f>I616*0.21</f>
        <v>3.7609162499999997</v>
      </c>
      <c r="O616" s="106">
        <v>3.7609162499999997</v>
      </c>
      <c r="P616" s="106">
        <f>I616*0.12</f>
        <v>2.149095</v>
      </c>
      <c r="Q616" s="106">
        <f>I616*0.17</f>
        <v>3.04455125</v>
      </c>
      <c r="R616" s="106">
        <f>I616*0.14</f>
        <v>2.5072775000000003</v>
      </c>
      <c r="S616" s="106">
        <f>I616*0.18</f>
        <v>3.2236425</v>
      </c>
      <c r="T616" s="106">
        <f>I616*0.14</f>
        <v>2.5072775000000003</v>
      </c>
      <c r="U616" s="106">
        <f>I616*0.15</f>
        <v>2.6863687499999997</v>
      </c>
      <c r="V616" s="106">
        <f>I616*0.08</f>
        <v>1.4327300000000001</v>
      </c>
      <c r="W616" s="142"/>
      <c r="X616" s="106">
        <f>I616*0.16</f>
        <v>2.8654600000000001</v>
      </c>
      <c r="Y616" s="106">
        <f>I616*0.1</f>
        <v>1.7909125000000001</v>
      </c>
      <c r="Z616" s="106">
        <f>I616*0.08</f>
        <v>1.4327300000000001</v>
      </c>
      <c r="AA616" s="106">
        <f>I616*0.11</f>
        <v>1.9700037500000001</v>
      </c>
      <c r="AB616" s="142"/>
      <c r="AC616" s="7">
        <f>I616*0.22</f>
        <v>3.9400075000000001</v>
      </c>
      <c r="AD616" s="7">
        <f>I616*0.3</f>
        <v>5.3727374999999995</v>
      </c>
      <c r="AE616" s="148" t="s">
        <v>93</v>
      </c>
      <c r="AF616" s="7">
        <f>I616*0.245</f>
        <v>4.3877356249999995</v>
      </c>
      <c r="AG616" s="7">
        <f>I616*0.2</f>
        <v>3.5818250000000003</v>
      </c>
      <c r="AH616" s="7">
        <f>I616*0.23</f>
        <v>4.11909875</v>
      </c>
      <c r="AI616" s="142"/>
      <c r="AJ616" s="7">
        <f>I616*0.2</f>
        <v>3.5818250000000003</v>
      </c>
      <c r="AK616" s="142">
        <v>14.7767</v>
      </c>
      <c r="AL616" s="142">
        <v>15.6541</v>
      </c>
      <c r="AM616" s="142">
        <v>16.1677</v>
      </c>
      <c r="AN616" s="142">
        <f>I616*0.12</f>
        <v>2.149095</v>
      </c>
      <c r="AO616" s="142">
        <f>I616*0.6</f>
        <v>10.745474999999999</v>
      </c>
      <c r="AP616" s="142">
        <f>I616*0.9</f>
        <v>16.118212499999998</v>
      </c>
      <c r="AQ616" s="142">
        <f>I616*0.93</f>
        <v>16.655486249999999</v>
      </c>
      <c r="AR616" s="142">
        <f>I616*0.7</f>
        <v>12.536387499999998</v>
      </c>
      <c r="AS616" s="142">
        <f>I616*0.35</f>
        <v>6.2681937499999991</v>
      </c>
      <c r="AT616" s="142">
        <v>0</v>
      </c>
      <c r="AU616" s="142">
        <f>I616*0.9</f>
        <v>16.118212499999998</v>
      </c>
      <c r="AV616" s="142">
        <f>I616*0.18</f>
        <v>3.2236425</v>
      </c>
      <c r="AW616" s="142">
        <f>I616*0.34</f>
        <v>6.0891025000000001</v>
      </c>
      <c r="AX616" s="142">
        <f>I616*0.31</f>
        <v>5.5518287499999994</v>
      </c>
      <c r="AY616" s="142">
        <v>15.6541</v>
      </c>
      <c r="AZ616" s="142">
        <v>15.6541</v>
      </c>
      <c r="BB616" s="6">
        <v>1.4327300000000001</v>
      </c>
      <c r="BC616" s="6">
        <v>16.655486249999999</v>
      </c>
    </row>
    <row r="617" spans="2:55" hidden="1" outlineLevel="1" x14ac:dyDescent="0.2">
      <c r="B617" s="51" t="s">
        <v>1</v>
      </c>
      <c r="C617" s="9"/>
      <c r="D617" s="122">
        <v>97110</v>
      </c>
      <c r="E617" s="160">
        <v>1</v>
      </c>
      <c r="F617" s="191"/>
      <c r="G617" s="191"/>
      <c r="H617" s="191"/>
      <c r="I617" s="80">
        <v>167</v>
      </c>
      <c r="J617" s="98">
        <f t="shared" si="9"/>
        <v>29.931000000000004</v>
      </c>
      <c r="K617" s="104">
        <v>27.21</v>
      </c>
      <c r="L617" s="106">
        <f>I617*0.1</f>
        <v>16.7</v>
      </c>
      <c r="M617" s="106">
        <f>I617*0.2</f>
        <v>33.4</v>
      </c>
      <c r="N617" s="106">
        <f>I617*0.21</f>
        <v>35.07</v>
      </c>
      <c r="O617" s="106">
        <v>35.07</v>
      </c>
      <c r="P617" s="106">
        <f>I617*0.12</f>
        <v>20.04</v>
      </c>
      <c r="Q617" s="106">
        <f>I617*0.17</f>
        <v>28.39</v>
      </c>
      <c r="R617" s="106">
        <f>I617*0.14</f>
        <v>23.380000000000003</v>
      </c>
      <c r="S617" s="106">
        <f>I617*0.18</f>
        <v>30.06</v>
      </c>
      <c r="T617" s="106">
        <f>I617*0.14</f>
        <v>23.380000000000003</v>
      </c>
      <c r="U617" s="106">
        <f>I617*0.15</f>
        <v>25.05</v>
      </c>
      <c r="V617" s="106">
        <f>I617*0.08</f>
        <v>13.36</v>
      </c>
      <c r="W617" s="142"/>
      <c r="X617" s="106">
        <f>I617*0.16</f>
        <v>26.72</v>
      </c>
      <c r="Y617" s="106">
        <f>I617*0.1</f>
        <v>16.7</v>
      </c>
      <c r="Z617" s="106">
        <f>I617*0.08</f>
        <v>13.36</v>
      </c>
      <c r="AA617" s="106">
        <f>I617*0.11</f>
        <v>18.37</v>
      </c>
      <c r="AB617" s="142"/>
      <c r="AC617" s="7">
        <f>I617*0.22</f>
        <v>36.74</v>
      </c>
      <c r="AD617" s="7">
        <f>I617*0.3</f>
        <v>50.1</v>
      </c>
      <c r="AE617" s="148" t="s">
        <v>93</v>
      </c>
      <c r="AF617" s="7">
        <f>I617*0.245</f>
        <v>40.914999999999999</v>
      </c>
      <c r="AG617" s="7">
        <f>I617*0.2</f>
        <v>33.4</v>
      </c>
      <c r="AH617" s="7">
        <f>I617*0.23</f>
        <v>38.410000000000004</v>
      </c>
      <c r="AI617" s="142"/>
      <c r="AJ617" s="7">
        <f>I617*0.2</f>
        <v>33.4</v>
      </c>
      <c r="AK617" s="142">
        <v>128.15389999999999</v>
      </c>
      <c r="AL617" s="142">
        <v>135.69740000000002</v>
      </c>
      <c r="AM617" s="142">
        <v>140.22350000000003</v>
      </c>
      <c r="AN617" s="142">
        <f>I617*0.12</f>
        <v>20.04</v>
      </c>
      <c r="AO617" s="142">
        <f>I617*0.6</f>
        <v>100.2</v>
      </c>
      <c r="AP617" s="142">
        <f>I617*0.9</f>
        <v>150.30000000000001</v>
      </c>
      <c r="AQ617" s="142">
        <f>I617*0.93</f>
        <v>155.31</v>
      </c>
      <c r="AR617" s="142">
        <f>I617*0.7</f>
        <v>116.89999999999999</v>
      </c>
      <c r="AS617" s="142">
        <f>I617*0.35</f>
        <v>58.449999999999996</v>
      </c>
      <c r="AT617" s="142">
        <v>0</v>
      </c>
      <c r="AU617" s="142">
        <f>I617*0.9</f>
        <v>150.30000000000001</v>
      </c>
      <c r="AV617" s="142">
        <f>I617*0.18</f>
        <v>30.06</v>
      </c>
      <c r="AW617" s="142">
        <f>I617*0.34</f>
        <v>56.78</v>
      </c>
      <c r="AX617" s="142">
        <f>I617*0.31</f>
        <v>51.77</v>
      </c>
      <c r="AY617" s="142">
        <v>135.69740000000002</v>
      </c>
      <c r="AZ617" s="142">
        <v>135.69740000000002</v>
      </c>
      <c r="BB617" s="6">
        <v>13.36</v>
      </c>
      <c r="BC617" s="6">
        <v>155.31</v>
      </c>
    </row>
    <row r="618" spans="2:55" hidden="1" outlineLevel="1" x14ac:dyDescent="0.2">
      <c r="B618" s="51" t="s">
        <v>268</v>
      </c>
      <c r="C618" s="9"/>
      <c r="D618" s="122">
        <v>97530</v>
      </c>
      <c r="E618" s="160">
        <v>1</v>
      </c>
      <c r="F618" s="191"/>
      <c r="G618" s="191"/>
      <c r="H618" s="191"/>
      <c r="I618" s="80">
        <v>179</v>
      </c>
      <c r="J618" s="98">
        <f t="shared" si="9"/>
        <v>37.850999999999999</v>
      </c>
      <c r="K618" s="104">
        <v>34.409999999999997</v>
      </c>
      <c r="L618" s="106">
        <f>I618*0.1</f>
        <v>17.900000000000002</v>
      </c>
      <c r="M618" s="106">
        <f>I618*0.2</f>
        <v>35.800000000000004</v>
      </c>
      <c r="N618" s="106">
        <f>I618*0.21</f>
        <v>37.589999999999996</v>
      </c>
      <c r="O618" s="106">
        <v>37.589999999999996</v>
      </c>
      <c r="P618" s="106">
        <f>I618*0.12</f>
        <v>21.48</v>
      </c>
      <c r="Q618" s="106">
        <f>I618*0.17</f>
        <v>30.430000000000003</v>
      </c>
      <c r="R618" s="106">
        <f>I618*0.14</f>
        <v>25.060000000000002</v>
      </c>
      <c r="S618" s="106">
        <f>I618*0.18</f>
        <v>32.22</v>
      </c>
      <c r="T618" s="106">
        <f>I618*0.14</f>
        <v>25.060000000000002</v>
      </c>
      <c r="U618" s="106">
        <f>I618*0.15</f>
        <v>26.849999999999998</v>
      </c>
      <c r="V618" s="106">
        <f>I618*0.08</f>
        <v>14.32</v>
      </c>
      <c r="W618" s="142"/>
      <c r="X618" s="106">
        <f>I618*0.16</f>
        <v>28.64</v>
      </c>
      <c r="Y618" s="106">
        <f>I618*0.1</f>
        <v>17.900000000000002</v>
      </c>
      <c r="Z618" s="106">
        <f>I618*0.08</f>
        <v>14.32</v>
      </c>
      <c r="AA618" s="106">
        <f>I618*0.11</f>
        <v>19.690000000000001</v>
      </c>
      <c r="AB618" s="142"/>
      <c r="AC618" s="7">
        <f>I618*0.22</f>
        <v>39.380000000000003</v>
      </c>
      <c r="AD618" s="7">
        <f>I618*0.3</f>
        <v>53.699999999999996</v>
      </c>
      <c r="AE618" s="148" t="s">
        <v>93</v>
      </c>
      <c r="AF618" s="7">
        <f>I618*0.245</f>
        <v>43.854999999999997</v>
      </c>
      <c r="AG618" s="7">
        <f>I618*0.2</f>
        <v>35.800000000000004</v>
      </c>
      <c r="AH618" s="7">
        <f>I618*0.23</f>
        <v>41.17</v>
      </c>
      <c r="AI618" s="142"/>
      <c r="AJ618">
        <f>I618*0.2</f>
        <v>35.800000000000004</v>
      </c>
      <c r="AK618" s="142">
        <v>137.95510000000002</v>
      </c>
      <c r="AL618" s="142">
        <v>146.06569999999999</v>
      </c>
      <c r="AM618" s="142">
        <v>150.9342</v>
      </c>
      <c r="AN618" s="142">
        <f>I618*0.12</f>
        <v>21.48</v>
      </c>
      <c r="AO618" s="142">
        <f>I618*0.6</f>
        <v>107.39999999999999</v>
      </c>
      <c r="AP618" s="142">
        <f>I618*0.9</f>
        <v>161.1</v>
      </c>
      <c r="AQ618" s="142">
        <f>I618*0.93</f>
        <v>166.47</v>
      </c>
      <c r="AR618" s="142">
        <f>I618*0.7</f>
        <v>125.3</v>
      </c>
      <c r="AS618" s="142">
        <f>I618*0.35</f>
        <v>62.65</v>
      </c>
      <c r="AT618" s="142">
        <v>0</v>
      </c>
      <c r="AU618" s="142">
        <f>I618*0.9</f>
        <v>161.1</v>
      </c>
      <c r="AV618" s="142">
        <f>I618*0.18</f>
        <v>32.22</v>
      </c>
      <c r="AW618" s="142">
        <f>I618*0.34</f>
        <v>60.860000000000007</v>
      </c>
      <c r="AX618" s="142">
        <f>I618*0.31</f>
        <v>55.49</v>
      </c>
      <c r="AY618" s="142">
        <v>146.06569999999999</v>
      </c>
      <c r="AZ618" s="142">
        <v>146.06569999999999</v>
      </c>
      <c r="BB618" s="6">
        <v>14.32</v>
      </c>
      <c r="BC618" s="6">
        <v>166.47</v>
      </c>
    </row>
    <row r="619" spans="2:55" hidden="1" outlineLevel="1" x14ac:dyDescent="0.2">
      <c r="B619" s="51" t="s">
        <v>269</v>
      </c>
      <c r="C619" s="9"/>
      <c r="D619" s="122">
        <v>97116</v>
      </c>
      <c r="E619" s="160">
        <v>1</v>
      </c>
      <c r="F619" s="191"/>
      <c r="G619" s="191"/>
      <c r="H619" s="191"/>
      <c r="I619" s="80">
        <v>181</v>
      </c>
      <c r="J619" s="98">
        <f t="shared" si="9"/>
        <v>29.931000000000004</v>
      </c>
      <c r="K619" s="104">
        <v>27.21</v>
      </c>
      <c r="L619" s="106">
        <f>I619*0.1</f>
        <v>18.100000000000001</v>
      </c>
      <c r="M619" s="106">
        <f>I619*0.2</f>
        <v>36.200000000000003</v>
      </c>
      <c r="N619" s="106">
        <f>I619*0.21</f>
        <v>38.01</v>
      </c>
      <c r="O619" s="106">
        <v>38.01</v>
      </c>
      <c r="P619" s="106">
        <f>I619*0.12</f>
        <v>21.72</v>
      </c>
      <c r="Q619" s="106">
        <f>I619*0.17</f>
        <v>30.770000000000003</v>
      </c>
      <c r="R619" s="106">
        <f>I619*0.14</f>
        <v>25.340000000000003</v>
      </c>
      <c r="S619" s="106">
        <f>I619*0.18</f>
        <v>32.58</v>
      </c>
      <c r="T619" s="106">
        <f>I619*0.14</f>
        <v>25.340000000000003</v>
      </c>
      <c r="U619" s="106">
        <f>I619*0.15</f>
        <v>27.15</v>
      </c>
      <c r="V619" s="106">
        <f>I619*0.08</f>
        <v>14.48</v>
      </c>
      <c r="W619" s="142"/>
      <c r="X619" s="106">
        <f>I619*0.16</f>
        <v>28.96</v>
      </c>
      <c r="Y619" s="106">
        <f>I619*0.1</f>
        <v>18.100000000000001</v>
      </c>
      <c r="Z619" s="106">
        <f>I619*0.08</f>
        <v>14.48</v>
      </c>
      <c r="AA619" s="106">
        <f>I619*0.11</f>
        <v>19.91</v>
      </c>
      <c r="AB619" s="142"/>
      <c r="AC619" s="7">
        <f>I619*0.22</f>
        <v>39.82</v>
      </c>
      <c r="AD619" s="7">
        <f>I619*0.3</f>
        <v>54.3</v>
      </c>
      <c r="AE619" s="148" t="s">
        <v>93</v>
      </c>
      <c r="AF619" s="7">
        <f>I619*0.245</f>
        <v>44.344999999999999</v>
      </c>
      <c r="AG619" s="7">
        <f>I619*0.2</f>
        <v>36.200000000000003</v>
      </c>
      <c r="AH619" s="7">
        <f>I619*0.23</f>
        <v>41.63</v>
      </c>
      <c r="AI619" s="142"/>
      <c r="AJ619">
        <f>I619*0.2</f>
        <v>36.200000000000003</v>
      </c>
      <c r="AK619" s="142">
        <v>137.95510000000002</v>
      </c>
      <c r="AL619" s="142">
        <v>146.06569999999999</v>
      </c>
      <c r="AM619" s="142">
        <v>150.9342</v>
      </c>
      <c r="AN619" s="142">
        <f>I619*0.12</f>
        <v>21.72</v>
      </c>
      <c r="AO619" s="142">
        <f>I619*0.6</f>
        <v>108.6</v>
      </c>
      <c r="AP619" s="142">
        <f>I619*0.9</f>
        <v>162.9</v>
      </c>
      <c r="AQ619" s="142">
        <f>I619*0.93</f>
        <v>168.33</v>
      </c>
      <c r="AR619" s="142">
        <f>I619*0.7</f>
        <v>126.69999999999999</v>
      </c>
      <c r="AS619" s="142">
        <f>I619*0.35</f>
        <v>63.349999999999994</v>
      </c>
      <c r="AT619" s="142">
        <v>0</v>
      </c>
      <c r="AU619" s="142">
        <f>I619*0.9</f>
        <v>162.9</v>
      </c>
      <c r="AV619" s="142">
        <f>I619*0.18</f>
        <v>32.58</v>
      </c>
      <c r="AW619" s="142">
        <f>I619*0.34</f>
        <v>61.540000000000006</v>
      </c>
      <c r="AX619" s="142">
        <f>I619*0.31</f>
        <v>56.11</v>
      </c>
      <c r="AY619" s="142">
        <v>146.06569999999999</v>
      </c>
      <c r="AZ619" s="142">
        <v>146.06569999999999</v>
      </c>
      <c r="BB619" s="6">
        <v>14.48</v>
      </c>
      <c r="BC619" s="6">
        <v>168.33</v>
      </c>
    </row>
    <row r="620" spans="2:55" hidden="1" outlineLevel="1" x14ac:dyDescent="0.2">
      <c r="B620" s="51" t="s">
        <v>270</v>
      </c>
      <c r="C620" s="9"/>
      <c r="D620" s="122">
        <v>97535</v>
      </c>
      <c r="E620" s="160">
        <v>1</v>
      </c>
      <c r="F620" s="191"/>
      <c r="G620" s="191"/>
      <c r="H620" s="191"/>
      <c r="I620" s="80">
        <v>168.25</v>
      </c>
      <c r="J620" s="98">
        <f t="shared" si="9"/>
        <v>33.374000000000002</v>
      </c>
      <c r="K620" s="104">
        <v>30.34</v>
      </c>
      <c r="L620" s="106">
        <f>I620*0.1</f>
        <v>16.824999999999999</v>
      </c>
      <c r="M620" s="106">
        <f>I620*0.2</f>
        <v>33.65</v>
      </c>
      <c r="N620" s="106">
        <f>I620*0.21</f>
        <v>35.332499999999996</v>
      </c>
      <c r="O620" s="106">
        <v>35.332499999999996</v>
      </c>
      <c r="P620" s="106">
        <f>I620*0.12</f>
        <v>20.189999999999998</v>
      </c>
      <c r="Q620" s="106">
        <f>I620*0.17</f>
        <v>28.602500000000003</v>
      </c>
      <c r="R620" s="106">
        <f>I620*0.14</f>
        <v>23.555000000000003</v>
      </c>
      <c r="S620" s="106">
        <f>I620*0.18</f>
        <v>30.285</v>
      </c>
      <c r="T620" s="106">
        <f>I620*0.14</f>
        <v>23.555000000000003</v>
      </c>
      <c r="U620" s="106">
        <f>I620*0.15</f>
        <v>25.237500000000001</v>
      </c>
      <c r="V620" s="106">
        <f>I620*0.08</f>
        <v>13.46</v>
      </c>
      <c r="W620" s="142"/>
      <c r="X620" s="106">
        <f>I620*0.16</f>
        <v>26.92</v>
      </c>
      <c r="Y620" s="106">
        <f>I620*0.1</f>
        <v>16.824999999999999</v>
      </c>
      <c r="Z620" s="106">
        <f>I620*0.08</f>
        <v>13.46</v>
      </c>
      <c r="AA620" s="106">
        <f>I620*0.11</f>
        <v>18.5075</v>
      </c>
      <c r="AB620" s="142"/>
      <c r="AC620" s="7">
        <f>I620*0.22</f>
        <v>37.015000000000001</v>
      </c>
      <c r="AD620" s="7">
        <f>I620*0.3</f>
        <v>50.475000000000001</v>
      </c>
      <c r="AE620" s="148" t="s">
        <v>93</v>
      </c>
      <c r="AF620" s="7">
        <f>I620*0.245</f>
        <v>41.221249999999998</v>
      </c>
      <c r="AG620" s="7">
        <f>I620*0.2</f>
        <v>33.65</v>
      </c>
      <c r="AH620" s="7">
        <f>I620*0.23</f>
        <v>38.697500000000005</v>
      </c>
      <c r="AI620" s="142"/>
      <c r="AJ620">
        <f>I620*0.2</f>
        <v>33.65</v>
      </c>
      <c r="AK620" s="142">
        <v>128.15389999999999</v>
      </c>
      <c r="AL620" s="142">
        <v>135.69740000000002</v>
      </c>
      <c r="AM620" s="142">
        <v>140.22350000000003</v>
      </c>
      <c r="AN620" s="142">
        <f>I620*0.12</f>
        <v>20.189999999999998</v>
      </c>
      <c r="AO620" s="142">
        <f>I620*0.6</f>
        <v>100.95</v>
      </c>
      <c r="AP620" s="142">
        <f>I620*0.9</f>
        <v>151.42500000000001</v>
      </c>
      <c r="AQ620" s="142">
        <f>I620*0.93</f>
        <v>156.4725</v>
      </c>
      <c r="AR620" s="142">
        <f>I620*0.7</f>
        <v>117.77499999999999</v>
      </c>
      <c r="AS620" s="142">
        <f>I620*0.35</f>
        <v>58.887499999999996</v>
      </c>
      <c r="AT620" s="142">
        <v>0</v>
      </c>
      <c r="AU620" s="142">
        <f>I620*0.9</f>
        <v>151.42500000000001</v>
      </c>
      <c r="AV620" s="142">
        <f>I620*0.18</f>
        <v>30.285</v>
      </c>
      <c r="AW620" s="142">
        <f>I620*0.34</f>
        <v>57.205000000000005</v>
      </c>
      <c r="AX620" s="142">
        <f>I620*0.31</f>
        <v>52.157499999999999</v>
      </c>
      <c r="AY620" s="142">
        <v>135.69740000000002</v>
      </c>
      <c r="AZ620" s="142">
        <v>135.69740000000002</v>
      </c>
      <c r="BB620" s="6">
        <v>13.46</v>
      </c>
      <c r="BC620" s="6">
        <v>156.4725</v>
      </c>
    </row>
    <row r="621" spans="2:55" hidden="1" outlineLevel="1" x14ac:dyDescent="0.2">
      <c r="B621" s="51" t="s">
        <v>271</v>
      </c>
      <c r="C621" s="9"/>
      <c r="D621" s="122">
        <v>97165</v>
      </c>
      <c r="E621" s="160">
        <v>1</v>
      </c>
      <c r="F621" s="191"/>
      <c r="G621" s="191"/>
      <c r="H621" s="191"/>
      <c r="I621" s="80">
        <v>292</v>
      </c>
      <c r="J621" s="98">
        <f t="shared" si="9"/>
        <v>90.541000000000011</v>
      </c>
      <c r="K621" s="104">
        <v>82.31</v>
      </c>
      <c r="L621" s="106">
        <f>I621*0.1</f>
        <v>29.200000000000003</v>
      </c>
      <c r="M621" s="106">
        <f>I621*0.2</f>
        <v>58.400000000000006</v>
      </c>
      <c r="N621" s="106">
        <f>I621*0.21</f>
        <v>61.32</v>
      </c>
      <c r="O621" s="106">
        <v>61.32</v>
      </c>
      <c r="P621" s="106">
        <f>I621*0.12</f>
        <v>35.04</v>
      </c>
      <c r="Q621" s="106">
        <f>I621*0.17</f>
        <v>49.64</v>
      </c>
      <c r="R621" s="106">
        <f>I621*0.14</f>
        <v>40.880000000000003</v>
      </c>
      <c r="S621" s="106">
        <f>I621*0.18</f>
        <v>52.559999999999995</v>
      </c>
      <c r="T621" s="106">
        <f>I621*0.14</f>
        <v>40.880000000000003</v>
      </c>
      <c r="U621" s="106">
        <f>I621*0.15</f>
        <v>43.8</v>
      </c>
      <c r="V621" s="106">
        <f>I621*0.08</f>
        <v>23.36</v>
      </c>
      <c r="W621" s="142"/>
      <c r="X621" s="106">
        <f>I621*0.16</f>
        <v>46.72</v>
      </c>
      <c r="Y621" s="106">
        <f>I621*0.1</f>
        <v>29.200000000000003</v>
      </c>
      <c r="Z621" s="106">
        <f>I621*0.08</f>
        <v>23.36</v>
      </c>
      <c r="AA621" s="106">
        <f>I621*0.11</f>
        <v>32.119999999999997</v>
      </c>
      <c r="AB621" s="142"/>
      <c r="AC621" s="7">
        <f>I621*0.22</f>
        <v>64.239999999999995</v>
      </c>
      <c r="AD621" s="7">
        <f>I621*0.3</f>
        <v>87.6</v>
      </c>
      <c r="AE621" s="148" t="s">
        <v>93</v>
      </c>
      <c r="AF621" s="7">
        <f>I621*0.245</f>
        <v>71.539999999999992</v>
      </c>
      <c r="AG621" s="7">
        <f>I621*0.2</f>
        <v>58.400000000000006</v>
      </c>
      <c r="AH621" s="7">
        <f>I621*0.23</f>
        <v>67.16</v>
      </c>
      <c r="AI621" s="142"/>
      <c r="AJ621">
        <f>I621*0.2</f>
        <v>58.400000000000006</v>
      </c>
      <c r="AK621" s="142">
        <v>224.33619999999996</v>
      </c>
      <c r="AL621" s="142">
        <v>237.52929999999998</v>
      </c>
      <c r="AM621" s="142">
        <v>245.44729999999996</v>
      </c>
      <c r="AN621" s="142">
        <f>I621*0.12</f>
        <v>35.04</v>
      </c>
      <c r="AO621" s="142">
        <f>I621*0.6</f>
        <v>175.2</v>
      </c>
      <c r="AP621" s="142">
        <f>I621*0.9</f>
        <v>262.8</v>
      </c>
      <c r="AQ621" s="142">
        <f>I621*0.93</f>
        <v>271.56</v>
      </c>
      <c r="AR621" s="142">
        <f>I621*0.7</f>
        <v>204.39999999999998</v>
      </c>
      <c r="AS621" s="142">
        <f>I621*0.35</f>
        <v>102.19999999999999</v>
      </c>
      <c r="AT621" s="142">
        <v>0</v>
      </c>
      <c r="AU621" s="142">
        <f>I621*0.9</f>
        <v>262.8</v>
      </c>
      <c r="AV621" s="142">
        <f>I621*0.18</f>
        <v>52.559999999999995</v>
      </c>
      <c r="AW621" s="142">
        <f>I621*0.34</f>
        <v>99.28</v>
      </c>
      <c r="AX621" s="142">
        <f>I621*0.31</f>
        <v>90.52</v>
      </c>
      <c r="AY621" s="142">
        <v>237.52929999999998</v>
      </c>
      <c r="AZ621" s="142">
        <v>237.52929999999998</v>
      </c>
      <c r="BB621" s="6">
        <v>23.36</v>
      </c>
      <c r="BC621" s="6">
        <v>271.56</v>
      </c>
    </row>
    <row r="622" spans="2:55" hidden="1" outlineLevel="1" x14ac:dyDescent="0.2">
      <c r="B622" s="51" t="s">
        <v>272</v>
      </c>
      <c r="C622" s="9"/>
      <c r="D622" s="122">
        <v>97161</v>
      </c>
      <c r="E622" s="160">
        <v>1</v>
      </c>
      <c r="F622" s="191"/>
      <c r="G622" s="191"/>
      <c r="H622" s="191"/>
      <c r="I622" s="80">
        <v>269</v>
      </c>
      <c r="J622" s="98">
        <f t="shared" si="9"/>
        <v>85.283000000000001</v>
      </c>
      <c r="K622" s="104">
        <v>77.53</v>
      </c>
      <c r="L622" s="106">
        <f>I622*0.1</f>
        <v>26.900000000000002</v>
      </c>
      <c r="M622" s="106">
        <f>I622*0.2</f>
        <v>53.800000000000004</v>
      </c>
      <c r="N622" s="106">
        <f>I622*0.21</f>
        <v>56.489999999999995</v>
      </c>
      <c r="O622" s="106">
        <v>56.489999999999995</v>
      </c>
      <c r="P622" s="106">
        <f>I622*0.12</f>
        <v>32.28</v>
      </c>
      <c r="Q622" s="106">
        <f>I622*0.17</f>
        <v>45.730000000000004</v>
      </c>
      <c r="R622" s="106">
        <f>I622*0.14</f>
        <v>37.660000000000004</v>
      </c>
      <c r="S622" s="106">
        <f>I622*0.18</f>
        <v>48.42</v>
      </c>
      <c r="T622" s="106">
        <f>I622*0.14</f>
        <v>37.660000000000004</v>
      </c>
      <c r="U622" s="106">
        <f>I622*0.15</f>
        <v>40.35</v>
      </c>
      <c r="V622" s="106">
        <f>I622*0.08</f>
        <v>21.52</v>
      </c>
      <c r="W622" s="142"/>
      <c r="X622" s="106">
        <f>I622*0.16</f>
        <v>43.04</v>
      </c>
      <c r="Y622" s="106">
        <f>I622*0.1</f>
        <v>26.900000000000002</v>
      </c>
      <c r="Z622" s="106">
        <f>I622*0.08</f>
        <v>21.52</v>
      </c>
      <c r="AA622" s="106">
        <f>I622*0.11</f>
        <v>29.59</v>
      </c>
      <c r="AB622" s="142"/>
      <c r="AC622" s="7">
        <f>I622*0.22</f>
        <v>59.18</v>
      </c>
      <c r="AD622" s="7">
        <f>I622*0.3</f>
        <v>80.7</v>
      </c>
      <c r="AE622" s="148" t="s">
        <v>93</v>
      </c>
      <c r="AF622" s="7">
        <f>I622*0.245</f>
        <v>65.905000000000001</v>
      </c>
      <c r="AG622" s="7">
        <f>I622*0.2</f>
        <v>53.800000000000004</v>
      </c>
      <c r="AH622" s="7">
        <f>I622*0.23</f>
        <v>61.870000000000005</v>
      </c>
      <c r="AI622" s="142"/>
      <c r="AJ622">
        <f>I622*0.2</f>
        <v>53.800000000000004</v>
      </c>
      <c r="AK622" s="142">
        <v>213.50779999999995</v>
      </c>
      <c r="AL622" s="142">
        <v>226.06959999999998</v>
      </c>
      <c r="AM622" s="142">
        <v>233.60239999999999</v>
      </c>
      <c r="AN622" s="142">
        <f>I622*0.12</f>
        <v>32.28</v>
      </c>
      <c r="AO622" s="142">
        <f>I622*0.6</f>
        <v>161.4</v>
      </c>
      <c r="AP622" s="142">
        <f>I622*0.9</f>
        <v>242.1</v>
      </c>
      <c r="AQ622" s="142">
        <f>I622*0.93</f>
        <v>250.17000000000002</v>
      </c>
      <c r="AR622" s="142">
        <f>I622*0.7</f>
        <v>188.29999999999998</v>
      </c>
      <c r="AS622" s="142">
        <f>I622*0.35</f>
        <v>94.149999999999991</v>
      </c>
      <c r="AT622" s="142">
        <v>0</v>
      </c>
      <c r="AU622" s="142">
        <f>I622*0.9</f>
        <v>242.1</v>
      </c>
      <c r="AV622" s="142">
        <f>I622*0.18</f>
        <v>48.42</v>
      </c>
      <c r="AW622" s="142">
        <f>I622*0.34</f>
        <v>91.460000000000008</v>
      </c>
      <c r="AX622" s="142">
        <f>I622*0.31</f>
        <v>83.39</v>
      </c>
      <c r="AY622" s="142">
        <v>226.06959999999998</v>
      </c>
      <c r="AZ622" s="142">
        <v>226.06959999999998</v>
      </c>
      <c r="BB622" s="6">
        <v>21.52</v>
      </c>
      <c r="BC622" s="6">
        <v>250.17000000000002</v>
      </c>
    </row>
    <row r="623" spans="2:55" hidden="1" outlineLevel="1" x14ac:dyDescent="0.2">
      <c r="B623" s="51" t="s">
        <v>166</v>
      </c>
      <c r="C623" s="9"/>
      <c r="D623" s="122"/>
      <c r="E623" s="160">
        <v>2</v>
      </c>
      <c r="F623" s="191"/>
      <c r="G623" s="191"/>
      <c r="H623" s="191"/>
      <c r="I623" s="80">
        <v>2.7552500000000002</v>
      </c>
      <c r="J623" s="98" t="e">
        <f t="shared" si="9"/>
        <v>#N/A</v>
      </c>
      <c r="K623" s="104" t="e">
        <v>#N/A</v>
      </c>
      <c r="L623" s="106">
        <f>I623*0.1</f>
        <v>0.27552500000000002</v>
      </c>
      <c r="M623" s="106">
        <f>I623*0.2</f>
        <v>0.55105000000000004</v>
      </c>
      <c r="N623" s="106">
        <f>I623*0.21</f>
        <v>0.57860250000000002</v>
      </c>
      <c r="O623" s="106">
        <v>0.57860250000000002</v>
      </c>
      <c r="P623" s="106">
        <f>I623*0.12</f>
        <v>0.33063000000000003</v>
      </c>
      <c r="Q623" s="106">
        <f>I623*0.17</f>
        <v>0.46839250000000004</v>
      </c>
      <c r="R623" s="106">
        <f>I623*0.14</f>
        <v>0.38573500000000005</v>
      </c>
      <c r="S623" s="106">
        <f>I623*0.18</f>
        <v>0.49594500000000002</v>
      </c>
      <c r="T623" s="106">
        <f>I623*0.14</f>
        <v>0.38573500000000005</v>
      </c>
      <c r="U623" s="106">
        <f>I623*0.15</f>
        <v>0.41328750000000003</v>
      </c>
      <c r="V623" s="106">
        <f>I623*0.08</f>
        <v>0.22042000000000003</v>
      </c>
      <c r="W623" s="142"/>
      <c r="X623" s="106">
        <f>I623*0.16</f>
        <v>0.44084000000000007</v>
      </c>
      <c r="Y623" s="106">
        <f>I623*0.1</f>
        <v>0.27552500000000002</v>
      </c>
      <c r="Z623" s="106">
        <f>I623*0.08</f>
        <v>0.22042000000000003</v>
      </c>
      <c r="AA623" s="106">
        <f>I623*0.11</f>
        <v>0.3030775</v>
      </c>
      <c r="AB623" s="142"/>
      <c r="AC623" s="7">
        <f>I623*0.22</f>
        <v>0.606155</v>
      </c>
      <c r="AD623" s="7">
        <f>I623*0.3</f>
        <v>0.82657500000000006</v>
      </c>
      <c r="AE623" s="148" t="s">
        <v>93</v>
      </c>
      <c r="AF623" s="7">
        <f>I623*0.245</f>
        <v>0.67503625</v>
      </c>
      <c r="AG623" s="7">
        <f>I623*0.2</f>
        <v>0.55105000000000004</v>
      </c>
      <c r="AH623" s="7">
        <f>I623*0.23</f>
        <v>0.63370750000000009</v>
      </c>
      <c r="AI623" s="142"/>
      <c r="AJ623">
        <f>I623*0.2</f>
        <v>0.55105000000000004</v>
      </c>
      <c r="AK623" s="142">
        <v>2.2791000000000001</v>
      </c>
      <c r="AL623" s="142">
        <v>2.4075000000000002</v>
      </c>
      <c r="AM623" s="142">
        <v>2.4931000000000001</v>
      </c>
      <c r="AN623" s="142">
        <f>I623*0.12</f>
        <v>0.33063000000000003</v>
      </c>
      <c r="AO623" s="142">
        <f>I623*0.6</f>
        <v>1.6531500000000001</v>
      </c>
      <c r="AP623" s="142">
        <f>I623*0.9</f>
        <v>2.4797250000000002</v>
      </c>
      <c r="AQ623" s="142">
        <f>I623*0.93</f>
        <v>2.5623825000000005</v>
      </c>
      <c r="AR623" s="142">
        <f>I623*0.7</f>
        <v>1.9286749999999999</v>
      </c>
      <c r="AS623" s="142">
        <f>I623*0.35</f>
        <v>0.96433749999999996</v>
      </c>
      <c r="AT623" s="142">
        <v>0</v>
      </c>
      <c r="AU623" s="142">
        <f>I623*0.9</f>
        <v>2.4797250000000002</v>
      </c>
      <c r="AV623" s="142">
        <f>I623*0.18</f>
        <v>0.49594500000000002</v>
      </c>
      <c r="AW623" s="142">
        <f>I623*0.34</f>
        <v>0.93678500000000009</v>
      </c>
      <c r="AX623" s="142">
        <f>I623*0.31</f>
        <v>0.85412750000000004</v>
      </c>
      <c r="AY623" s="142">
        <v>2.4075000000000002</v>
      </c>
      <c r="AZ623" s="142">
        <v>2.4075000000000002</v>
      </c>
      <c r="BB623" s="6">
        <v>0.22042000000000003</v>
      </c>
      <c r="BC623" s="6">
        <v>2.5623825000000005</v>
      </c>
    </row>
    <row r="624" spans="2:55" hidden="1" outlineLevel="1" x14ac:dyDescent="0.2">
      <c r="B624" s="51" t="s">
        <v>167</v>
      </c>
      <c r="C624" s="9"/>
      <c r="D624" s="122"/>
      <c r="E624" s="160">
        <v>1</v>
      </c>
      <c r="F624" s="191"/>
      <c r="G624" s="191"/>
      <c r="H624" s="191"/>
      <c r="I624" s="80">
        <v>227.14281</v>
      </c>
      <c r="J624" s="98" t="e">
        <f t="shared" si="9"/>
        <v>#N/A</v>
      </c>
      <c r="K624" s="104" t="e">
        <v>#N/A</v>
      </c>
      <c r="L624" s="106">
        <f>I624*0.1</f>
        <v>22.714281</v>
      </c>
      <c r="M624" s="106">
        <f>I624*0.2</f>
        <v>45.428561999999999</v>
      </c>
      <c r="N624" s="106">
        <f>I624*0.21</f>
        <v>47.699990100000001</v>
      </c>
      <c r="O624" s="106">
        <v>47.699990100000001</v>
      </c>
      <c r="P624" s="106">
        <f>I624*0.12</f>
        <v>27.257137199999999</v>
      </c>
      <c r="Q624" s="106">
        <f>I624*0.17</f>
        <v>38.614277700000002</v>
      </c>
      <c r="R624" s="106">
        <f>I624*0.14</f>
        <v>31.799993400000002</v>
      </c>
      <c r="S624" s="106">
        <f>I624*0.18</f>
        <v>40.885705799999997</v>
      </c>
      <c r="T624" s="106">
        <f>I624*0.14</f>
        <v>31.799993400000002</v>
      </c>
      <c r="U624" s="106">
        <f>I624*0.15</f>
        <v>34.0714215</v>
      </c>
      <c r="V624" s="106">
        <f>I624*0.08</f>
        <v>18.1714248</v>
      </c>
      <c r="W624" s="142"/>
      <c r="X624" s="106">
        <f>I624*0.16</f>
        <v>36.342849600000001</v>
      </c>
      <c r="Y624" s="106">
        <f>I624*0.1</f>
        <v>22.714281</v>
      </c>
      <c r="Z624" s="106">
        <f>I624*0.08</f>
        <v>18.1714248</v>
      </c>
      <c r="AA624" s="106">
        <f>I624*0.11</f>
        <v>24.985709100000001</v>
      </c>
      <c r="AB624" s="142"/>
      <c r="AC624" s="7">
        <f>I624*0.22</f>
        <v>49.971418200000002</v>
      </c>
      <c r="AD624" s="7">
        <f>I624*0.3</f>
        <v>68.142842999999999</v>
      </c>
      <c r="AE624" s="148" t="s">
        <v>93</v>
      </c>
      <c r="AF624" s="7">
        <f>I624*0.245</f>
        <v>55.649988449999995</v>
      </c>
      <c r="AG624" s="7">
        <f>I624*0.2</f>
        <v>45.428561999999999</v>
      </c>
      <c r="AH624" s="7">
        <f>I624*0.23</f>
        <v>52.242846300000004</v>
      </c>
      <c r="AI624" s="142"/>
      <c r="AJ624">
        <f>I624*0.2</f>
        <v>45.428561999999999</v>
      </c>
      <c r="AK624" s="142">
        <v>187.45330000000001</v>
      </c>
      <c r="AL624" s="142">
        <v>198.4743</v>
      </c>
      <c r="AM624" s="142">
        <v>205.08689999999999</v>
      </c>
      <c r="AN624" s="142">
        <f>I624*0.12</f>
        <v>27.257137199999999</v>
      </c>
      <c r="AO624" s="142">
        <f>I624*0.6</f>
        <v>136.285686</v>
      </c>
      <c r="AP624" s="142">
        <f>I624*0.9</f>
        <v>204.428529</v>
      </c>
      <c r="AQ624" s="142">
        <f>I624*0.93</f>
        <v>211.24281329999999</v>
      </c>
      <c r="AR624" s="142">
        <f>I624*0.7</f>
        <v>158.999967</v>
      </c>
      <c r="AS624" s="142">
        <f>I624*0.35</f>
        <v>79.499983499999999</v>
      </c>
      <c r="AT624" s="142">
        <v>0</v>
      </c>
      <c r="AU624" s="142">
        <f>I624*0.9</f>
        <v>204.428529</v>
      </c>
      <c r="AV624" s="142">
        <f>I624*0.18</f>
        <v>40.885705799999997</v>
      </c>
      <c r="AW624" s="142">
        <f>I624*0.34</f>
        <v>77.228555400000005</v>
      </c>
      <c r="AX624" s="142">
        <f>I624*0.31</f>
        <v>70.414271099999993</v>
      </c>
      <c r="AY624" s="142">
        <v>198.4743</v>
      </c>
      <c r="AZ624" s="142">
        <v>198.4743</v>
      </c>
      <c r="BB624" s="6">
        <v>18.1714248</v>
      </c>
      <c r="BC624" s="6">
        <v>211.24281329999999</v>
      </c>
    </row>
    <row r="625" spans="2:55" hidden="1" outlineLevel="1" x14ac:dyDescent="0.2">
      <c r="B625" s="51" t="s">
        <v>273</v>
      </c>
      <c r="C625" s="9"/>
      <c r="D625" s="122"/>
      <c r="E625" s="160">
        <v>1</v>
      </c>
      <c r="F625" s="191"/>
      <c r="G625" s="191"/>
      <c r="H625" s="191"/>
      <c r="I625" s="80">
        <v>27.607605</v>
      </c>
      <c r="J625" s="98" t="e">
        <f t="shared" si="9"/>
        <v>#N/A</v>
      </c>
      <c r="K625" s="104" t="e">
        <v>#N/A</v>
      </c>
      <c r="L625" s="106">
        <f>I625*0.1</f>
        <v>2.7607605</v>
      </c>
      <c r="M625" s="106">
        <f>I625*0.2</f>
        <v>5.5215209999999999</v>
      </c>
      <c r="N625" s="106">
        <f>I625*0.21</f>
        <v>5.7975970499999994</v>
      </c>
      <c r="O625" s="106">
        <v>5.7975970499999994</v>
      </c>
      <c r="P625" s="106">
        <f>I625*0.12</f>
        <v>3.3129125999999998</v>
      </c>
      <c r="Q625" s="106">
        <f>I625*0.17</f>
        <v>4.6932928500000006</v>
      </c>
      <c r="R625" s="106">
        <f>I625*0.14</f>
        <v>3.8650647000000005</v>
      </c>
      <c r="S625" s="106">
        <f>I625*0.18</f>
        <v>4.9693689000000001</v>
      </c>
      <c r="T625" s="106">
        <f>I625*0.14</f>
        <v>3.8650647000000005</v>
      </c>
      <c r="U625" s="106">
        <f>I625*0.15</f>
        <v>4.1411407499999999</v>
      </c>
      <c r="V625" s="106">
        <f>I625*0.08</f>
        <v>2.2086084000000001</v>
      </c>
      <c r="W625" s="142"/>
      <c r="X625" s="106">
        <f>I625*0.16</f>
        <v>4.4172168000000003</v>
      </c>
      <c r="Y625" s="106">
        <f>I625*0.1</f>
        <v>2.7607605</v>
      </c>
      <c r="Z625" s="106">
        <f>I625*0.08</f>
        <v>2.2086084000000001</v>
      </c>
      <c r="AA625" s="106">
        <f>I625*0.11</f>
        <v>3.0368365499999999</v>
      </c>
      <c r="AB625" s="142"/>
      <c r="AC625" s="7">
        <f>I625*0.22</f>
        <v>6.0736730999999997</v>
      </c>
      <c r="AD625" s="7">
        <f>I625*0.3</f>
        <v>8.2822814999999999</v>
      </c>
      <c r="AE625" s="148" t="s">
        <v>93</v>
      </c>
      <c r="AF625" s="7">
        <f>I625*0.245</f>
        <v>6.7638632249999997</v>
      </c>
      <c r="AG625" s="7">
        <f>I625*0.2</f>
        <v>5.5215209999999999</v>
      </c>
      <c r="AH625" s="7">
        <f>I625*0.23</f>
        <v>6.3497491500000001</v>
      </c>
      <c r="AI625" s="142"/>
      <c r="AJ625">
        <f>I625*0.2</f>
        <v>5.5215209999999999</v>
      </c>
      <c r="AK625" s="142">
        <v>22.780299999999997</v>
      </c>
      <c r="AL625" s="142">
        <v>24.128499999999999</v>
      </c>
      <c r="AM625" s="142">
        <v>24.930999999999997</v>
      </c>
      <c r="AN625" s="142">
        <f>I625*0.12</f>
        <v>3.3129125999999998</v>
      </c>
      <c r="AO625" s="142">
        <f>I625*0.6</f>
        <v>16.564563</v>
      </c>
      <c r="AP625" s="142">
        <f>I625*0.9</f>
        <v>24.8468445</v>
      </c>
      <c r="AQ625" s="142">
        <f>I625*0.93</f>
        <v>25.675072650000001</v>
      </c>
      <c r="AR625" s="142">
        <f>I625*0.7</f>
        <v>19.3253235</v>
      </c>
      <c r="AS625" s="142">
        <f>I625*0.35</f>
        <v>9.6626617499999998</v>
      </c>
      <c r="AT625" s="142">
        <v>0</v>
      </c>
      <c r="AU625" s="142">
        <f>I625*0.9</f>
        <v>24.8468445</v>
      </c>
      <c r="AV625" s="142">
        <f>I625*0.18</f>
        <v>4.9693689000000001</v>
      </c>
      <c r="AW625" s="142">
        <f>I625*0.34</f>
        <v>9.3865857000000013</v>
      </c>
      <c r="AX625" s="142">
        <f>I625*0.31</f>
        <v>8.5583575500000002</v>
      </c>
      <c r="AY625" s="142">
        <v>24.128499999999999</v>
      </c>
      <c r="AZ625" s="142">
        <v>24.128499999999999</v>
      </c>
      <c r="BB625" s="6">
        <v>2.2086084000000001</v>
      </c>
      <c r="BC625" s="6">
        <v>25.675072650000001</v>
      </c>
    </row>
    <row r="626" spans="2:55" hidden="1" outlineLevel="1" x14ac:dyDescent="0.2">
      <c r="B626" s="51" t="s">
        <v>274</v>
      </c>
      <c r="C626" s="9"/>
      <c r="D626" s="122"/>
      <c r="E626" s="160">
        <v>1</v>
      </c>
      <c r="F626" s="191"/>
      <c r="G626" s="191"/>
      <c r="H626" s="191"/>
      <c r="I626" s="80">
        <v>9.3678500000000007</v>
      </c>
      <c r="J626" s="98" t="e">
        <f t="shared" si="9"/>
        <v>#N/A</v>
      </c>
      <c r="K626" s="104" t="e">
        <v>#N/A</v>
      </c>
      <c r="L626" s="106">
        <f>I626*0.1</f>
        <v>0.93678500000000009</v>
      </c>
      <c r="M626" s="106">
        <f>I626*0.2</f>
        <v>1.8735700000000002</v>
      </c>
      <c r="N626" s="106">
        <f>I626*0.21</f>
        <v>1.9672485000000002</v>
      </c>
      <c r="O626" s="106">
        <v>1.9672485000000002</v>
      </c>
      <c r="P626" s="106">
        <f>I626*0.12</f>
        <v>1.124142</v>
      </c>
      <c r="Q626" s="106">
        <f>I626*0.17</f>
        <v>1.5925345000000002</v>
      </c>
      <c r="R626" s="106">
        <f>I626*0.14</f>
        <v>1.3114990000000002</v>
      </c>
      <c r="S626" s="106">
        <f>I626*0.18</f>
        <v>1.686213</v>
      </c>
      <c r="T626" s="106">
        <f>I626*0.14</f>
        <v>1.3114990000000002</v>
      </c>
      <c r="U626" s="106">
        <f>I626*0.15</f>
        <v>1.4051775</v>
      </c>
      <c r="V626" s="106">
        <f>I626*0.08</f>
        <v>0.74942800000000009</v>
      </c>
      <c r="W626" s="142"/>
      <c r="X626" s="106">
        <f>I626*0.16</f>
        <v>1.4988560000000002</v>
      </c>
      <c r="Y626" s="106">
        <f>I626*0.1</f>
        <v>0.93678500000000009</v>
      </c>
      <c r="Z626" s="106">
        <f>I626*0.08</f>
        <v>0.74942800000000009</v>
      </c>
      <c r="AA626" s="106">
        <f>I626*0.11</f>
        <v>1.0304635</v>
      </c>
      <c r="AB626" s="142"/>
      <c r="AC626" s="7">
        <f>I626*0.22</f>
        <v>2.060927</v>
      </c>
      <c r="AD626" s="7">
        <f>I626*0.3</f>
        <v>2.8103549999999999</v>
      </c>
      <c r="AE626" s="148" t="s">
        <v>93</v>
      </c>
      <c r="AF626" s="7">
        <f>I626*0.245</f>
        <v>2.2951232500000001</v>
      </c>
      <c r="AG626" s="7">
        <f>I626*0.2</f>
        <v>1.8735700000000002</v>
      </c>
      <c r="AH626" s="7">
        <f>I626*0.23</f>
        <v>2.1546055000000002</v>
      </c>
      <c r="AI626" s="142"/>
      <c r="AJ626">
        <f>I626*0.2</f>
        <v>1.8735700000000002</v>
      </c>
      <c r="AK626" s="142">
        <v>7.7361000000000004</v>
      </c>
      <c r="AL626" s="142">
        <v>8.1854999999999993</v>
      </c>
      <c r="AM626" s="142">
        <v>8.4637000000000011</v>
      </c>
      <c r="AN626" s="142">
        <f>I626*0.12</f>
        <v>1.124142</v>
      </c>
      <c r="AO626" s="142">
        <f>I626*0.6</f>
        <v>5.6207099999999999</v>
      </c>
      <c r="AP626" s="142">
        <f>I626*0.9</f>
        <v>8.4310650000000003</v>
      </c>
      <c r="AQ626" s="142">
        <f>I626*0.93</f>
        <v>8.7121005000000018</v>
      </c>
      <c r="AR626" s="142">
        <f>I626*0.7</f>
        <v>6.5574950000000003</v>
      </c>
      <c r="AS626" s="142">
        <f>I626*0.35</f>
        <v>3.2787475000000001</v>
      </c>
      <c r="AT626" s="142">
        <v>0</v>
      </c>
      <c r="AU626" s="142">
        <f>I626*0.9</f>
        <v>8.4310650000000003</v>
      </c>
      <c r="AV626" s="142">
        <f>I626*0.18</f>
        <v>1.686213</v>
      </c>
      <c r="AW626" s="142">
        <f>I626*0.34</f>
        <v>3.1850690000000004</v>
      </c>
      <c r="AX626" s="142">
        <f>I626*0.31</f>
        <v>2.9040335000000002</v>
      </c>
      <c r="AY626" s="142">
        <v>8.1854999999999993</v>
      </c>
      <c r="AZ626" s="142">
        <v>8.1854999999999993</v>
      </c>
      <c r="BB626" s="6">
        <v>0.74942800000000009</v>
      </c>
      <c r="BC626" s="6">
        <v>8.7121005000000018</v>
      </c>
    </row>
    <row r="627" spans="2:55" hidden="1" outlineLevel="1" x14ac:dyDescent="0.2">
      <c r="B627" s="51" t="s">
        <v>275</v>
      </c>
      <c r="C627" s="9"/>
      <c r="D627" s="122"/>
      <c r="E627" s="160">
        <v>2</v>
      </c>
      <c r="F627" s="191"/>
      <c r="G627" s="191"/>
      <c r="H627" s="191"/>
      <c r="I627" s="80">
        <v>11.572049999999999</v>
      </c>
      <c r="J627" s="98" t="e">
        <f t="shared" si="9"/>
        <v>#N/A</v>
      </c>
      <c r="K627" s="104" t="e">
        <v>#N/A</v>
      </c>
      <c r="L627" s="106">
        <f>I627*0.1</f>
        <v>1.157205</v>
      </c>
      <c r="M627" s="106">
        <f>I627*0.2</f>
        <v>2.3144100000000001</v>
      </c>
      <c r="N627" s="106">
        <f>I627*0.21</f>
        <v>2.4301304999999997</v>
      </c>
      <c r="O627" s="106">
        <v>2.4301304999999997</v>
      </c>
      <c r="P627" s="106">
        <f>I627*0.12</f>
        <v>1.3886459999999998</v>
      </c>
      <c r="Q627" s="106">
        <f>I627*0.17</f>
        <v>1.9672485</v>
      </c>
      <c r="R627" s="106">
        <f>I627*0.14</f>
        <v>1.6200870000000001</v>
      </c>
      <c r="S627" s="106">
        <f>I627*0.18</f>
        <v>2.0829689999999998</v>
      </c>
      <c r="T627" s="106">
        <f>I627*0.14</f>
        <v>1.6200870000000001</v>
      </c>
      <c r="U627" s="106">
        <f>I627*0.15</f>
        <v>1.7358074999999997</v>
      </c>
      <c r="V627" s="106">
        <f>I627*0.08</f>
        <v>0.92576399999999992</v>
      </c>
      <c r="W627" s="142"/>
      <c r="X627" s="106">
        <f>I627*0.16</f>
        <v>1.8515279999999998</v>
      </c>
      <c r="Y627" s="106">
        <f>I627*0.1</f>
        <v>1.157205</v>
      </c>
      <c r="Z627" s="106">
        <f>I627*0.08</f>
        <v>0.92576399999999992</v>
      </c>
      <c r="AA627" s="106">
        <f>I627*0.11</f>
        <v>1.2729254999999999</v>
      </c>
      <c r="AB627" s="142"/>
      <c r="AC627" s="7">
        <f>I627*0.22</f>
        <v>2.5458509999999999</v>
      </c>
      <c r="AD627" s="7">
        <f>I627*0.3</f>
        <v>3.4716149999999995</v>
      </c>
      <c r="AE627" s="148" t="s">
        <v>93</v>
      </c>
      <c r="AF627" s="7">
        <f>I627*0.245</f>
        <v>2.8351522499999997</v>
      </c>
      <c r="AG627" s="7">
        <f>I627*0.2</f>
        <v>2.3144100000000001</v>
      </c>
      <c r="AH627" s="7">
        <f>I627*0.23</f>
        <v>2.6615715</v>
      </c>
      <c r="AI627" s="142"/>
      <c r="AJ627">
        <f>I627*0.2</f>
        <v>2.3144100000000001</v>
      </c>
      <c r="AK627" s="142">
        <v>9.5550999999999995</v>
      </c>
      <c r="AL627" s="142">
        <v>10.111499999999998</v>
      </c>
      <c r="AM627" s="142">
        <v>10.453899999999999</v>
      </c>
      <c r="AN627" s="142">
        <f>I627*0.12</f>
        <v>1.3886459999999998</v>
      </c>
      <c r="AO627" s="142">
        <f>I627*0.6</f>
        <v>6.9432299999999989</v>
      </c>
      <c r="AP627" s="142">
        <f>I627*0.9</f>
        <v>10.414845</v>
      </c>
      <c r="AQ627" s="142">
        <f>I627*0.93</f>
        <v>10.7620065</v>
      </c>
      <c r="AR627" s="142">
        <f>I627*0.7</f>
        <v>8.1004349999999992</v>
      </c>
      <c r="AS627" s="142">
        <f>I627*0.35</f>
        <v>4.0502174999999996</v>
      </c>
      <c r="AT627" s="142">
        <v>0</v>
      </c>
      <c r="AU627" s="142">
        <f>I627*0.9</f>
        <v>10.414845</v>
      </c>
      <c r="AV627" s="142">
        <f>I627*0.18</f>
        <v>2.0829689999999998</v>
      </c>
      <c r="AW627" s="142">
        <f>I627*0.34</f>
        <v>3.9344969999999999</v>
      </c>
      <c r="AX627" s="142">
        <f>I627*0.31</f>
        <v>3.5873354999999996</v>
      </c>
      <c r="AY627" s="142">
        <v>10.111499999999998</v>
      </c>
      <c r="AZ627" s="142">
        <v>10.111499999999998</v>
      </c>
      <c r="BB627" s="6">
        <v>0.92576399999999992</v>
      </c>
      <c r="BC627" s="6">
        <v>10.7620065</v>
      </c>
    </row>
    <row r="628" spans="2:55" hidden="1" outlineLevel="1" x14ac:dyDescent="0.2">
      <c r="B628" s="51" t="s">
        <v>276</v>
      </c>
      <c r="C628" s="9"/>
      <c r="D628" s="122"/>
      <c r="E628" s="160">
        <v>3</v>
      </c>
      <c r="F628" s="191"/>
      <c r="G628" s="191"/>
      <c r="H628" s="191"/>
      <c r="I628" s="80">
        <v>583.09906799999999</v>
      </c>
      <c r="J628" s="98" t="e">
        <f t="shared" si="9"/>
        <v>#N/A</v>
      </c>
      <c r="K628" s="104" t="e">
        <v>#N/A</v>
      </c>
      <c r="L628" s="106">
        <f>I628*0.1</f>
        <v>58.3099068</v>
      </c>
      <c r="M628" s="106">
        <f>I628*0.2</f>
        <v>116.6198136</v>
      </c>
      <c r="N628" s="106">
        <f>I628*0.21</f>
        <v>122.45080428</v>
      </c>
      <c r="O628" s="106">
        <v>122.45080428</v>
      </c>
      <c r="P628" s="106">
        <f>I628*0.12</f>
        <v>69.971888159999992</v>
      </c>
      <c r="Q628" s="106">
        <f>I628*0.17</f>
        <v>99.126841560000003</v>
      </c>
      <c r="R628" s="106">
        <f>I628*0.14</f>
        <v>81.633869520000005</v>
      </c>
      <c r="S628" s="106">
        <f>I628*0.18</f>
        <v>104.95783223999999</v>
      </c>
      <c r="T628" s="106">
        <f>I628*0.14</f>
        <v>81.633869520000005</v>
      </c>
      <c r="U628" s="106">
        <f>I628*0.15</f>
        <v>87.46486019999999</v>
      </c>
      <c r="V628" s="106">
        <f>I628*0.08</f>
        <v>46.647925440000002</v>
      </c>
      <c r="W628" s="142"/>
      <c r="X628" s="106">
        <f>I628*0.16</f>
        <v>93.295850880000003</v>
      </c>
      <c r="Y628" s="106">
        <f>I628*0.1</f>
        <v>58.3099068</v>
      </c>
      <c r="Z628" s="106">
        <f>I628*0.08</f>
        <v>46.647925440000002</v>
      </c>
      <c r="AA628" s="106">
        <f>I628*0.11</f>
        <v>64.140897479999992</v>
      </c>
      <c r="AB628" s="142"/>
      <c r="AC628" s="7">
        <f>I628*0.22</f>
        <v>128.28179495999998</v>
      </c>
      <c r="AD628" s="7">
        <f>I628*0.3</f>
        <v>174.92972039999998</v>
      </c>
      <c r="AE628" s="148" t="s">
        <v>93</v>
      </c>
      <c r="AF628" s="7">
        <f>I628*0.245</f>
        <v>142.85927165999999</v>
      </c>
      <c r="AG628" s="7">
        <f>I628*0.2</f>
        <v>116.6198136</v>
      </c>
      <c r="AH628" s="7">
        <f>I628*0.23</f>
        <v>134.11278564</v>
      </c>
      <c r="AI628" s="142"/>
      <c r="AJ628">
        <f>I628*0.2</f>
        <v>116.6198136</v>
      </c>
      <c r="AK628" s="142">
        <v>481.2004</v>
      </c>
      <c r="AL628" s="142">
        <v>509.50189999999998</v>
      </c>
      <c r="AM628" s="142">
        <v>526.4828</v>
      </c>
      <c r="AN628" s="142">
        <f>I628*0.12</f>
        <v>69.971888159999992</v>
      </c>
      <c r="AO628" s="142">
        <f>I628*0.6</f>
        <v>349.85944079999996</v>
      </c>
      <c r="AP628" s="142">
        <f>I628*0.9</f>
        <v>524.78916119999997</v>
      </c>
      <c r="AQ628" s="142">
        <f>I628*0.93</f>
        <v>542.28213324000001</v>
      </c>
      <c r="AR628" s="142">
        <f>I628*0.7</f>
        <v>408.16934759999998</v>
      </c>
      <c r="AS628" s="142">
        <f>I628*0.35</f>
        <v>204.08467379999999</v>
      </c>
      <c r="AT628" s="142">
        <v>0</v>
      </c>
      <c r="AU628" s="142">
        <f>I628*0.9</f>
        <v>524.78916119999997</v>
      </c>
      <c r="AV628" s="142">
        <f>I628*0.18</f>
        <v>104.95783223999999</v>
      </c>
      <c r="AW628" s="142">
        <f>I628*0.34</f>
        <v>198.25368312000001</v>
      </c>
      <c r="AX628" s="142">
        <f>I628*0.31</f>
        <v>180.76071107999999</v>
      </c>
      <c r="AY628" s="142">
        <v>509.50189999999998</v>
      </c>
      <c r="AZ628" s="142">
        <v>509.50189999999998</v>
      </c>
      <c r="BB628" s="6">
        <v>46.647925440000002</v>
      </c>
      <c r="BC628" s="6">
        <v>542.28213324000001</v>
      </c>
    </row>
    <row r="629" spans="2:55" hidden="1" outlineLevel="1" x14ac:dyDescent="0.2">
      <c r="B629" s="51" t="s">
        <v>277</v>
      </c>
      <c r="C629" s="9"/>
      <c r="D629" s="122"/>
      <c r="E629" s="160">
        <v>1</v>
      </c>
      <c r="F629" s="191"/>
      <c r="G629" s="191"/>
      <c r="H629" s="191"/>
      <c r="I629" s="80">
        <v>215.736075</v>
      </c>
      <c r="J629" s="98" t="e">
        <f t="shared" si="9"/>
        <v>#N/A</v>
      </c>
      <c r="K629" s="104" t="e">
        <v>#N/A</v>
      </c>
      <c r="L629" s="106">
        <f>I629*0.1</f>
        <v>21.573607500000001</v>
      </c>
      <c r="M629" s="106">
        <f>I629*0.2</f>
        <v>43.147215000000003</v>
      </c>
      <c r="N629" s="106">
        <f>I629*0.21</f>
        <v>45.304575749999998</v>
      </c>
      <c r="O629" s="106">
        <v>45.304575749999998</v>
      </c>
      <c r="P629" s="106">
        <f>I629*0.12</f>
        <v>25.888328999999999</v>
      </c>
      <c r="Q629" s="106">
        <f>I629*0.17</f>
        <v>36.675132750000003</v>
      </c>
      <c r="R629" s="106">
        <f>I629*0.14</f>
        <v>30.203050500000003</v>
      </c>
      <c r="S629" s="106">
        <f>I629*0.18</f>
        <v>38.832493499999998</v>
      </c>
      <c r="T629" s="106">
        <f>I629*0.14</f>
        <v>30.203050500000003</v>
      </c>
      <c r="U629" s="106">
        <f>I629*0.15</f>
        <v>32.360411249999999</v>
      </c>
      <c r="V629" s="106">
        <f>I629*0.08</f>
        <v>17.258886</v>
      </c>
      <c r="W629" s="142"/>
      <c r="X629" s="106">
        <f>I629*0.16</f>
        <v>34.517772000000001</v>
      </c>
      <c r="Y629" s="106">
        <f>I629*0.1</f>
        <v>21.573607500000001</v>
      </c>
      <c r="Z629" s="106">
        <f>I629*0.08</f>
        <v>17.258886</v>
      </c>
      <c r="AA629" s="106">
        <f>I629*0.11</f>
        <v>23.73096825</v>
      </c>
      <c r="AB629" s="142"/>
      <c r="AC629" s="7">
        <f>I629*0.22</f>
        <v>47.4619365</v>
      </c>
      <c r="AD629" s="7">
        <f>I629*0.3</f>
        <v>64.720822499999997</v>
      </c>
      <c r="AE629" s="148" t="s">
        <v>93</v>
      </c>
      <c r="AF629" s="7">
        <f>I629*0.245</f>
        <v>52.855338375000002</v>
      </c>
      <c r="AG629" s="7">
        <f>I629*0.2</f>
        <v>43.147215000000003</v>
      </c>
      <c r="AH629" s="7">
        <f>I629*0.23</f>
        <v>49.619297250000002</v>
      </c>
      <c r="AI629" s="142"/>
      <c r="AJ629">
        <f>I629*0.2</f>
        <v>43.147215000000003</v>
      </c>
      <c r="AK629" s="142">
        <v>178.03729999999999</v>
      </c>
      <c r="AL629" s="142">
        <v>188.51260000000002</v>
      </c>
      <c r="AM629" s="142">
        <v>194.79350000000002</v>
      </c>
      <c r="AN629" s="142">
        <f>I629*0.12</f>
        <v>25.888328999999999</v>
      </c>
      <c r="AO629" s="142">
        <f>I629*0.6</f>
        <v>129.44164499999999</v>
      </c>
      <c r="AP629" s="142">
        <f>I629*0.9</f>
        <v>194.16246749999999</v>
      </c>
      <c r="AQ629" s="142">
        <f>I629*0.93</f>
        <v>200.63454975000002</v>
      </c>
      <c r="AR629" s="142">
        <f>I629*0.7</f>
        <v>151.0152525</v>
      </c>
      <c r="AS629" s="142">
        <f>I629*0.35</f>
        <v>75.507626250000001</v>
      </c>
      <c r="AT629" s="142">
        <v>0</v>
      </c>
      <c r="AU629" s="142">
        <f>I629*0.9</f>
        <v>194.16246749999999</v>
      </c>
      <c r="AV629" s="142">
        <f>I629*0.18</f>
        <v>38.832493499999998</v>
      </c>
      <c r="AW629" s="142">
        <f>I629*0.34</f>
        <v>73.350265500000006</v>
      </c>
      <c r="AX629" s="142">
        <f>I629*0.31</f>
        <v>66.878183250000006</v>
      </c>
      <c r="AY629" s="142">
        <v>188.51260000000002</v>
      </c>
      <c r="AZ629" s="142">
        <v>188.51260000000002</v>
      </c>
      <c r="BB629" s="6">
        <v>17.258886</v>
      </c>
      <c r="BC629" s="6">
        <v>200.63454975000002</v>
      </c>
    </row>
    <row r="630" spans="2:55" hidden="1" outlineLevel="1" x14ac:dyDescent="0.2">
      <c r="B630" s="51" t="s">
        <v>278</v>
      </c>
      <c r="C630" s="9"/>
      <c r="D630" s="122"/>
      <c r="E630" s="160">
        <v>1</v>
      </c>
      <c r="F630" s="191"/>
      <c r="G630" s="191"/>
      <c r="H630" s="191"/>
      <c r="I630" s="80">
        <v>34.319393999999996</v>
      </c>
      <c r="J630" s="98" t="e">
        <f t="shared" si="9"/>
        <v>#N/A</v>
      </c>
      <c r="K630" s="104" t="e">
        <v>#N/A</v>
      </c>
      <c r="L630" s="106">
        <f>I630*0.1</f>
        <v>3.4319393999999996</v>
      </c>
      <c r="M630" s="106">
        <f>I630*0.2</f>
        <v>6.8638787999999993</v>
      </c>
      <c r="N630" s="106">
        <f>I630*0.21</f>
        <v>7.2070727399999992</v>
      </c>
      <c r="O630" s="106">
        <v>7.2070727399999992</v>
      </c>
      <c r="P630" s="106">
        <f>I630*0.12</f>
        <v>4.118327279999999</v>
      </c>
      <c r="Q630" s="106">
        <f>I630*0.17</f>
        <v>5.8342969799999995</v>
      </c>
      <c r="R630" s="106">
        <f>I630*0.14</f>
        <v>4.8047151599999998</v>
      </c>
      <c r="S630" s="106">
        <f>I630*0.18</f>
        <v>6.1774909199999986</v>
      </c>
      <c r="T630" s="106">
        <f>I630*0.14</f>
        <v>4.8047151599999998</v>
      </c>
      <c r="U630" s="106">
        <f>I630*0.15</f>
        <v>5.1479090999999988</v>
      </c>
      <c r="V630" s="106">
        <f>I630*0.08</f>
        <v>2.7455515199999998</v>
      </c>
      <c r="W630" s="142"/>
      <c r="X630" s="106">
        <f>I630*0.16</f>
        <v>5.4911030399999996</v>
      </c>
      <c r="Y630" s="106">
        <f>I630*0.1</f>
        <v>3.4319393999999996</v>
      </c>
      <c r="Z630" s="106">
        <f>I630*0.08</f>
        <v>2.7455515199999998</v>
      </c>
      <c r="AA630" s="106">
        <f>I630*0.11</f>
        <v>3.7751333399999996</v>
      </c>
      <c r="AB630" s="142"/>
      <c r="AC630" s="7">
        <f>I630*0.22</f>
        <v>7.5502666799999991</v>
      </c>
      <c r="AD630" s="7">
        <f>I630*0.3</f>
        <v>10.295818199999998</v>
      </c>
      <c r="AE630" s="148" t="s">
        <v>93</v>
      </c>
      <c r="AF630" s="7">
        <f>I630*0.245</f>
        <v>8.4082515299999994</v>
      </c>
      <c r="AG630" s="7">
        <f>I630*0.2</f>
        <v>6.8638787999999993</v>
      </c>
      <c r="AH630" s="7">
        <f>I630*0.23</f>
        <v>7.893460619999999</v>
      </c>
      <c r="AI630" s="142"/>
      <c r="AJ630">
        <f>I630*0.2</f>
        <v>6.8638787999999993</v>
      </c>
      <c r="AK630" s="142">
        <v>28.322899999999997</v>
      </c>
      <c r="AL630" s="142">
        <v>29.992100000000001</v>
      </c>
      <c r="AM630" s="142">
        <v>30.987199999999998</v>
      </c>
      <c r="AN630" s="142">
        <f>I630*0.12</f>
        <v>4.118327279999999</v>
      </c>
      <c r="AO630" s="142">
        <f>I630*0.6</f>
        <v>20.591636399999995</v>
      </c>
      <c r="AP630" s="142">
        <f>I630*0.9</f>
        <v>30.887454599999998</v>
      </c>
      <c r="AQ630" s="142">
        <f>I630*0.93</f>
        <v>31.917036419999999</v>
      </c>
      <c r="AR630" s="142">
        <f>I630*0.7</f>
        <v>24.023575799999996</v>
      </c>
      <c r="AS630" s="142">
        <f>I630*0.35</f>
        <v>12.011787899999998</v>
      </c>
      <c r="AT630" s="142">
        <v>0</v>
      </c>
      <c r="AU630" s="142">
        <f>I630*0.9</f>
        <v>30.887454599999998</v>
      </c>
      <c r="AV630" s="142">
        <f>I630*0.18</f>
        <v>6.1774909199999986</v>
      </c>
      <c r="AW630" s="142">
        <f>I630*0.34</f>
        <v>11.668593959999999</v>
      </c>
      <c r="AX630" s="142">
        <f>I630*0.31</f>
        <v>10.639012139999998</v>
      </c>
      <c r="AY630" s="142">
        <v>29.992100000000001</v>
      </c>
      <c r="AZ630" s="142">
        <v>29.992100000000001</v>
      </c>
      <c r="BB630" s="6">
        <v>2.7455515199999998</v>
      </c>
      <c r="BC630" s="6">
        <v>31.917036419999999</v>
      </c>
    </row>
    <row r="631" spans="2:55" hidden="1" outlineLevel="1" x14ac:dyDescent="0.2">
      <c r="B631" s="51" t="s">
        <v>170</v>
      </c>
      <c r="C631" s="9"/>
      <c r="D631" s="122"/>
      <c r="E631" s="160">
        <v>1</v>
      </c>
      <c r="F631" s="191"/>
      <c r="G631" s="191"/>
      <c r="H631" s="191"/>
      <c r="I631" s="80">
        <v>40.270734000000004</v>
      </c>
      <c r="J631" s="98" t="e">
        <f t="shared" si="9"/>
        <v>#N/A</v>
      </c>
      <c r="K631" s="104" t="e">
        <v>#N/A</v>
      </c>
      <c r="L631" s="106">
        <f>I631*0.1</f>
        <v>4.0270734000000008</v>
      </c>
      <c r="M631" s="106">
        <f>I631*0.2</f>
        <v>8.0541468000000016</v>
      </c>
      <c r="N631" s="106">
        <f>I631*0.21</f>
        <v>8.4568541400000008</v>
      </c>
      <c r="O631" s="106">
        <v>8.4568541400000008</v>
      </c>
      <c r="P631" s="106">
        <f>I631*0.12</f>
        <v>4.8324880800000001</v>
      </c>
      <c r="Q631" s="106">
        <f>I631*0.17</f>
        <v>6.8460247800000014</v>
      </c>
      <c r="R631" s="106">
        <f>I631*0.14</f>
        <v>5.6379027600000011</v>
      </c>
      <c r="S631" s="106">
        <f>I631*0.18</f>
        <v>7.2487321200000006</v>
      </c>
      <c r="T631" s="106">
        <f>I631*0.14</f>
        <v>5.6379027600000011</v>
      </c>
      <c r="U631" s="106">
        <f>I631*0.15</f>
        <v>6.0406101000000003</v>
      </c>
      <c r="V631" s="106">
        <f>I631*0.08</f>
        <v>3.2216587200000006</v>
      </c>
      <c r="W631" s="142"/>
      <c r="X631" s="106">
        <f>I631*0.16</f>
        <v>6.4433174400000013</v>
      </c>
      <c r="Y631" s="106">
        <f>I631*0.1</f>
        <v>4.0270734000000008</v>
      </c>
      <c r="Z631" s="106">
        <f>I631*0.08</f>
        <v>3.2216587200000006</v>
      </c>
      <c r="AA631" s="106">
        <f>I631*0.11</f>
        <v>4.4297807400000009</v>
      </c>
      <c r="AB631" s="142"/>
      <c r="AC631" s="7">
        <f>I631*0.22</f>
        <v>8.8595614800000018</v>
      </c>
      <c r="AD631" s="7">
        <f>I631*0.3</f>
        <v>12.081220200000001</v>
      </c>
      <c r="AE631" s="148" t="s">
        <v>93</v>
      </c>
      <c r="AF631" s="7">
        <f>I631*0.245</f>
        <v>9.8663298300000015</v>
      </c>
      <c r="AG631" s="7">
        <f>I631*0.2</f>
        <v>8.0541468000000016</v>
      </c>
      <c r="AH631" s="7">
        <f>I631*0.23</f>
        <v>9.262268820000001</v>
      </c>
      <c r="AI631" s="142"/>
      <c r="AJ631">
        <f>I631*0.2</f>
        <v>8.0541468000000016</v>
      </c>
      <c r="AK631" s="142">
        <v>33.234200000000001</v>
      </c>
      <c r="AL631" s="142">
        <v>35.192300000000003</v>
      </c>
      <c r="AM631" s="142">
        <v>36.358600000000003</v>
      </c>
      <c r="AN631" s="142">
        <f>I631*0.12</f>
        <v>4.8324880800000001</v>
      </c>
      <c r="AO631" s="142">
        <f>I631*0.6</f>
        <v>24.162440400000001</v>
      </c>
      <c r="AP631" s="142">
        <f>I631*0.9</f>
        <v>36.243660600000005</v>
      </c>
      <c r="AQ631" s="142">
        <f>I631*0.93</f>
        <v>37.451782620000003</v>
      </c>
      <c r="AR631" s="142">
        <f>I631*0.7</f>
        <v>28.1895138</v>
      </c>
      <c r="AS631" s="142">
        <f>I631*0.35</f>
        <v>14.0947569</v>
      </c>
      <c r="AT631" s="142">
        <v>0</v>
      </c>
      <c r="AU631" s="142">
        <f>I631*0.9</f>
        <v>36.243660600000005</v>
      </c>
      <c r="AV631" s="142">
        <f>I631*0.18</f>
        <v>7.2487321200000006</v>
      </c>
      <c r="AW631" s="142">
        <f>I631*0.34</f>
        <v>13.692049560000003</v>
      </c>
      <c r="AX631" s="142">
        <f>I631*0.31</f>
        <v>12.483927540000002</v>
      </c>
      <c r="AY631" s="142">
        <v>35.192300000000003</v>
      </c>
      <c r="AZ631" s="142">
        <v>35.192300000000003</v>
      </c>
      <c r="BB631" s="6">
        <v>3.2216587200000006</v>
      </c>
      <c r="BC631" s="6">
        <v>37.451782620000003</v>
      </c>
    </row>
    <row r="632" spans="2:55" hidden="1" outlineLevel="1" x14ac:dyDescent="0.2">
      <c r="B632" s="51" t="s">
        <v>164</v>
      </c>
      <c r="C632" s="9"/>
      <c r="D632" s="125"/>
      <c r="E632" s="160">
        <v>1</v>
      </c>
      <c r="F632" s="193"/>
      <c r="G632" s="193"/>
      <c r="H632" s="193"/>
      <c r="I632" s="90">
        <v>3.8573499999999998</v>
      </c>
      <c r="J632" s="98" t="e">
        <f t="shared" si="9"/>
        <v>#N/A</v>
      </c>
      <c r="K632" s="104" t="e">
        <v>#N/A</v>
      </c>
      <c r="L632" s="106">
        <f>I632*0.1</f>
        <v>0.38573499999999999</v>
      </c>
      <c r="M632" s="106">
        <f>I632*0.2</f>
        <v>0.77146999999999999</v>
      </c>
      <c r="N632" s="106">
        <f>I632*0.21</f>
        <v>0.81004349999999992</v>
      </c>
      <c r="O632" s="106">
        <v>0.81004349999999992</v>
      </c>
      <c r="P632" s="106">
        <f>I632*0.12</f>
        <v>0.46288199999999996</v>
      </c>
      <c r="Q632" s="106">
        <f>I632*0.17</f>
        <v>0.65574949999999999</v>
      </c>
      <c r="R632" s="106">
        <f>I632*0.14</f>
        <v>0.54002899999999998</v>
      </c>
      <c r="S632" s="106">
        <f>I632*0.18</f>
        <v>0.69432299999999991</v>
      </c>
      <c r="T632" s="106">
        <f>I632*0.14</f>
        <v>0.54002899999999998</v>
      </c>
      <c r="U632" s="106">
        <f>I632*0.15</f>
        <v>0.57860249999999991</v>
      </c>
      <c r="V632" s="106">
        <f>I632*0.08</f>
        <v>0.30858799999999997</v>
      </c>
      <c r="W632" s="142"/>
      <c r="X632" s="106">
        <f>I632*0.16</f>
        <v>0.61717599999999995</v>
      </c>
      <c r="Y632" s="106">
        <f>I632*0.1</f>
        <v>0.38573499999999999</v>
      </c>
      <c r="Z632" s="106">
        <f>I632*0.08</f>
        <v>0.30858799999999997</v>
      </c>
      <c r="AA632" s="106">
        <f>I632*0.11</f>
        <v>0.42430849999999998</v>
      </c>
      <c r="AB632" s="142"/>
      <c r="AC632" s="7">
        <f>I632*0.22</f>
        <v>0.84861699999999995</v>
      </c>
      <c r="AD632" s="7">
        <f>I632*0.3</f>
        <v>1.1572049999999998</v>
      </c>
      <c r="AE632" s="148" t="s">
        <v>93</v>
      </c>
      <c r="AF632" s="7">
        <f>I632*0.245</f>
        <v>0.94505074999999994</v>
      </c>
      <c r="AG632" s="7">
        <f>I632*0.2</f>
        <v>0.77146999999999999</v>
      </c>
      <c r="AH632" s="7">
        <f>I632*0.23</f>
        <v>0.88719049999999999</v>
      </c>
      <c r="AI632" s="142"/>
      <c r="AJ632">
        <f>I632*0.2</f>
        <v>0.77146999999999999</v>
      </c>
      <c r="AK632" s="142">
        <v>3.1885999999999997</v>
      </c>
      <c r="AL632" s="142">
        <v>3.3704999999999998</v>
      </c>
      <c r="AM632" s="142">
        <v>3.4881999999999995</v>
      </c>
      <c r="AN632" s="142">
        <f>I632*0.12</f>
        <v>0.46288199999999996</v>
      </c>
      <c r="AO632" s="142">
        <f>I632*0.6</f>
        <v>2.3144099999999996</v>
      </c>
      <c r="AP632" s="142">
        <f>I632*0.9</f>
        <v>3.4716149999999999</v>
      </c>
      <c r="AQ632" s="142">
        <f>I632*0.93</f>
        <v>3.5873355</v>
      </c>
      <c r="AR632" s="142">
        <f>I632*0.7</f>
        <v>2.7001449999999996</v>
      </c>
      <c r="AS632" s="142">
        <f>I632*0.35</f>
        <v>1.3500724999999998</v>
      </c>
      <c r="AT632" s="142">
        <v>0</v>
      </c>
      <c r="AU632" s="142">
        <f>I632*0.9</f>
        <v>3.4716149999999999</v>
      </c>
      <c r="AV632" s="142">
        <f>I632*0.18</f>
        <v>0.69432299999999991</v>
      </c>
      <c r="AW632" s="142">
        <f>I632*0.34</f>
        <v>1.311499</v>
      </c>
      <c r="AX632" s="142">
        <f>I632*0.31</f>
        <v>1.1957784999999999</v>
      </c>
      <c r="AY632" s="142">
        <v>3.3704999999999998</v>
      </c>
      <c r="AZ632" s="142">
        <v>3.3704999999999998</v>
      </c>
      <c r="BB632" s="6">
        <v>0.30858799999999997</v>
      </c>
      <c r="BC632" s="6">
        <v>3.5873355</v>
      </c>
    </row>
    <row r="633" spans="2:55" hidden="1" outlineLevel="1" x14ac:dyDescent="0.2">
      <c r="B633" s="51" t="s">
        <v>115</v>
      </c>
      <c r="C633" s="9"/>
      <c r="D633" s="125"/>
      <c r="E633" s="160">
        <v>1</v>
      </c>
      <c r="F633" s="193"/>
      <c r="G633" s="193"/>
      <c r="H633" s="193"/>
      <c r="I633" s="90">
        <v>4.1328750000000003</v>
      </c>
      <c r="J633" s="98" t="e">
        <f t="shared" si="9"/>
        <v>#N/A</v>
      </c>
      <c r="K633" s="104" t="e">
        <v>#N/A</v>
      </c>
      <c r="L633" s="106">
        <f>I633*0.1</f>
        <v>0.41328750000000003</v>
      </c>
      <c r="M633" s="106">
        <f>I633*0.2</f>
        <v>0.82657500000000006</v>
      </c>
      <c r="N633" s="106">
        <f>I633*0.21</f>
        <v>0.86790375000000008</v>
      </c>
      <c r="O633" s="106">
        <v>0.86790375000000008</v>
      </c>
      <c r="P633" s="106">
        <f>I633*0.12</f>
        <v>0.49594500000000002</v>
      </c>
      <c r="Q633" s="106">
        <f>I633*0.17</f>
        <v>0.7025887500000001</v>
      </c>
      <c r="R633" s="106">
        <f>I633*0.14</f>
        <v>0.57860250000000013</v>
      </c>
      <c r="S633" s="106">
        <f>I633*0.18</f>
        <v>0.74391750000000001</v>
      </c>
      <c r="T633" s="106">
        <f>I633*0.14</f>
        <v>0.57860250000000013</v>
      </c>
      <c r="U633" s="106">
        <f>I633*0.15</f>
        <v>0.61993125000000004</v>
      </c>
      <c r="V633" s="106">
        <f>I633*0.08</f>
        <v>0.33063000000000003</v>
      </c>
      <c r="W633" s="142"/>
      <c r="X633" s="106">
        <f>I633*0.16</f>
        <v>0.66126000000000007</v>
      </c>
      <c r="Y633" s="106">
        <f>I633*0.1</f>
        <v>0.41328750000000003</v>
      </c>
      <c r="Z633" s="106">
        <f>I633*0.08</f>
        <v>0.33063000000000003</v>
      </c>
      <c r="AA633" s="106">
        <f>I633*0.11</f>
        <v>0.45461625000000006</v>
      </c>
      <c r="AB633" s="142"/>
      <c r="AC633" s="7">
        <f>I633*0.22</f>
        <v>0.90923250000000011</v>
      </c>
      <c r="AD633" s="7">
        <f>I633*0.3</f>
        <v>1.2398625000000001</v>
      </c>
      <c r="AE633" s="148" t="s">
        <v>93</v>
      </c>
      <c r="AF633" s="7">
        <f>I633*0.245</f>
        <v>1.0125543750000001</v>
      </c>
      <c r="AG633" s="7">
        <f>I633*0.2</f>
        <v>0.82657500000000006</v>
      </c>
      <c r="AH633" s="7">
        <f>I633*0.23</f>
        <v>0.95056125000000014</v>
      </c>
      <c r="AI633" s="142"/>
      <c r="AJ633">
        <f>I633*0.2</f>
        <v>0.82657500000000006</v>
      </c>
      <c r="AK633" s="142">
        <v>3.4133000000000004</v>
      </c>
      <c r="AL633" s="142">
        <v>3.6166000000000005</v>
      </c>
      <c r="AM633" s="142">
        <v>3.7343000000000011</v>
      </c>
      <c r="AN633" s="142">
        <f>I633*0.12</f>
        <v>0.49594500000000002</v>
      </c>
      <c r="AO633" s="142">
        <f>I633*0.6</f>
        <v>2.4797250000000002</v>
      </c>
      <c r="AP633" s="142">
        <f>I633*0.9</f>
        <v>3.7195875000000003</v>
      </c>
      <c r="AQ633" s="142">
        <f>I633*0.93</f>
        <v>3.8435737500000005</v>
      </c>
      <c r="AR633" s="142">
        <f>I633*0.7</f>
        <v>2.8930125000000002</v>
      </c>
      <c r="AS633" s="142">
        <f>I633*0.35</f>
        <v>1.4465062500000001</v>
      </c>
      <c r="AT633" s="142">
        <v>0</v>
      </c>
      <c r="AU633" s="142">
        <f>I633*0.9</f>
        <v>3.7195875000000003</v>
      </c>
      <c r="AV633" s="142">
        <f>I633*0.18</f>
        <v>0.74391750000000001</v>
      </c>
      <c r="AW633" s="142">
        <f>I633*0.34</f>
        <v>1.4051775000000002</v>
      </c>
      <c r="AX633" s="142">
        <f>I633*0.31</f>
        <v>1.28119125</v>
      </c>
      <c r="AY633" s="142">
        <v>3.6166000000000005</v>
      </c>
      <c r="AZ633" s="142">
        <v>3.6166000000000005</v>
      </c>
      <c r="BB633" s="6">
        <v>0.33063000000000003</v>
      </c>
      <c r="BC633" s="6">
        <v>3.8435737500000005</v>
      </c>
    </row>
    <row r="634" spans="2:55" hidden="1" outlineLevel="1" x14ac:dyDescent="0.2">
      <c r="B634" s="51" t="s">
        <v>279</v>
      </c>
      <c r="C634" s="9"/>
      <c r="D634" s="125"/>
      <c r="E634" s="160">
        <v>1</v>
      </c>
      <c r="F634" s="193"/>
      <c r="G634" s="193"/>
      <c r="H634" s="193"/>
      <c r="I634" s="90">
        <v>17.633600000000001</v>
      </c>
      <c r="J634" s="98" t="e">
        <f t="shared" si="9"/>
        <v>#N/A</v>
      </c>
      <c r="K634" s="104" t="e">
        <v>#N/A</v>
      </c>
      <c r="L634" s="106">
        <f>I634*0.1</f>
        <v>1.7633600000000003</v>
      </c>
      <c r="M634" s="106">
        <f>I634*0.2</f>
        <v>3.5267200000000005</v>
      </c>
      <c r="N634" s="106">
        <f>I634*0.21</f>
        <v>3.7030560000000001</v>
      </c>
      <c r="O634" s="106">
        <v>3.7030560000000001</v>
      </c>
      <c r="P634" s="106">
        <f>I634*0.12</f>
        <v>2.1160320000000001</v>
      </c>
      <c r="Q634" s="106">
        <f>I634*0.17</f>
        <v>2.9977120000000004</v>
      </c>
      <c r="R634" s="106">
        <f>I634*0.14</f>
        <v>2.4687040000000002</v>
      </c>
      <c r="S634" s="106">
        <f>I634*0.18</f>
        <v>3.174048</v>
      </c>
      <c r="T634" s="106">
        <f>I634*0.14</f>
        <v>2.4687040000000002</v>
      </c>
      <c r="U634" s="106">
        <f>I634*0.15</f>
        <v>2.6450400000000003</v>
      </c>
      <c r="V634" s="106">
        <f>I634*0.08</f>
        <v>1.4106880000000002</v>
      </c>
      <c r="W634" s="142"/>
      <c r="X634" s="106">
        <f>I634*0.16</f>
        <v>2.8213760000000003</v>
      </c>
      <c r="Y634" s="106">
        <f>I634*0.1</f>
        <v>1.7633600000000003</v>
      </c>
      <c r="Z634" s="106">
        <f>I634*0.08</f>
        <v>1.4106880000000002</v>
      </c>
      <c r="AA634" s="106">
        <f>I634*0.11</f>
        <v>1.9396960000000001</v>
      </c>
      <c r="AB634" s="142"/>
      <c r="AC634" s="7">
        <f>I634*0.22</f>
        <v>3.8793920000000002</v>
      </c>
      <c r="AD634" s="7">
        <f>I634*0.3</f>
        <v>5.2900800000000006</v>
      </c>
      <c r="AE634" s="148" t="s">
        <v>93</v>
      </c>
      <c r="AF634" s="7">
        <f>I634*0.245</f>
        <v>4.3202319999999999</v>
      </c>
      <c r="AG634" s="7">
        <f>I634*0.2</f>
        <v>3.5267200000000005</v>
      </c>
      <c r="AH634" s="7">
        <f>I634*0.23</f>
        <v>4.0557280000000002</v>
      </c>
      <c r="AI634" s="142"/>
      <c r="AJ634">
        <f>I634*0.2</f>
        <v>3.5267200000000005</v>
      </c>
      <c r="AK634" s="142">
        <v>14.552</v>
      </c>
      <c r="AL634" s="142">
        <v>15.407999999999999</v>
      </c>
      <c r="AM634" s="142">
        <v>15.921600000000002</v>
      </c>
      <c r="AN634" s="142">
        <f>I634*0.12</f>
        <v>2.1160320000000001</v>
      </c>
      <c r="AO634" s="142">
        <f>I634*0.6</f>
        <v>10.580160000000001</v>
      </c>
      <c r="AP634" s="142">
        <f>I634*0.9</f>
        <v>15.870240000000001</v>
      </c>
      <c r="AQ634" s="142">
        <f>I634*0.93</f>
        <v>16.399248000000004</v>
      </c>
      <c r="AR634" s="142">
        <f>I634*0.7</f>
        <v>12.34352</v>
      </c>
      <c r="AS634" s="142">
        <f>I634*0.35</f>
        <v>6.1717599999999999</v>
      </c>
      <c r="AT634" s="142">
        <v>0</v>
      </c>
      <c r="AU634" s="142">
        <f>I634*0.9</f>
        <v>15.870240000000001</v>
      </c>
      <c r="AV634" s="142">
        <f>I634*0.18</f>
        <v>3.174048</v>
      </c>
      <c r="AW634" s="142">
        <f>I634*0.34</f>
        <v>5.9954240000000008</v>
      </c>
      <c r="AX634" s="142">
        <f>I634*0.31</f>
        <v>5.4664160000000006</v>
      </c>
      <c r="AY634" s="142">
        <v>15.407999999999999</v>
      </c>
      <c r="AZ634" s="142">
        <v>15.407999999999999</v>
      </c>
      <c r="BB634" s="6">
        <v>1.4106880000000002</v>
      </c>
      <c r="BC634" s="6">
        <v>16.399248000000004</v>
      </c>
    </row>
    <row r="635" spans="2:55" hidden="1" outlineLevel="1" x14ac:dyDescent="0.2">
      <c r="B635" s="51" t="s">
        <v>173</v>
      </c>
      <c r="C635" s="9"/>
      <c r="D635" s="125"/>
      <c r="E635" s="160">
        <v>2</v>
      </c>
      <c r="F635" s="193"/>
      <c r="G635" s="193"/>
      <c r="H635" s="193"/>
      <c r="I635" s="90">
        <v>11.021000000000001</v>
      </c>
      <c r="J635" s="98" t="e">
        <f t="shared" si="9"/>
        <v>#N/A</v>
      </c>
      <c r="K635" s="104" t="e">
        <v>#N/A</v>
      </c>
      <c r="L635" s="106">
        <f>I635*0.1</f>
        <v>1.1021000000000001</v>
      </c>
      <c r="M635" s="106">
        <f>I635*0.2</f>
        <v>2.2042000000000002</v>
      </c>
      <c r="N635" s="106">
        <f>I635*0.21</f>
        <v>2.3144100000000001</v>
      </c>
      <c r="O635" s="106">
        <v>2.3144100000000001</v>
      </c>
      <c r="P635" s="106">
        <f>I635*0.12</f>
        <v>1.3225200000000001</v>
      </c>
      <c r="Q635" s="106">
        <f>I635*0.17</f>
        <v>1.8735700000000002</v>
      </c>
      <c r="R635" s="106">
        <f>I635*0.14</f>
        <v>1.5429400000000002</v>
      </c>
      <c r="S635" s="106">
        <f>I635*0.18</f>
        <v>1.9837800000000001</v>
      </c>
      <c r="T635" s="106">
        <f>I635*0.14</f>
        <v>1.5429400000000002</v>
      </c>
      <c r="U635" s="106">
        <f>I635*0.15</f>
        <v>1.6531500000000001</v>
      </c>
      <c r="V635" s="106">
        <f>I635*0.08</f>
        <v>0.88168000000000013</v>
      </c>
      <c r="W635" s="142"/>
      <c r="X635" s="106">
        <f>I635*0.16</f>
        <v>1.7633600000000003</v>
      </c>
      <c r="Y635" s="106">
        <f>I635*0.1</f>
        <v>1.1021000000000001</v>
      </c>
      <c r="Z635" s="106">
        <f>I635*0.08</f>
        <v>0.88168000000000013</v>
      </c>
      <c r="AA635" s="106">
        <f>I635*0.11</f>
        <v>1.21231</v>
      </c>
      <c r="AB635" s="142"/>
      <c r="AC635" s="7">
        <f>I635*0.22</f>
        <v>2.42462</v>
      </c>
      <c r="AD635" s="7">
        <f>I635*0.3</f>
        <v>3.3063000000000002</v>
      </c>
      <c r="AE635" s="148" t="s">
        <v>93</v>
      </c>
      <c r="AF635" s="7">
        <f>I635*0.245</f>
        <v>2.700145</v>
      </c>
      <c r="AG635" s="7">
        <f>I635*0.2</f>
        <v>2.2042000000000002</v>
      </c>
      <c r="AH635" s="7">
        <f>I635*0.23</f>
        <v>2.5348300000000004</v>
      </c>
      <c r="AI635" s="142"/>
      <c r="AJ635">
        <f>I635*0.2</f>
        <v>2.2042000000000002</v>
      </c>
      <c r="AK635" s="142">
        <v>9.0950000000000006</v>
      </c>
      <c r="AL635" s="142">
        <v>9.6300000000000008</v>
      </c>
      <c r="AM635" s="142">
        <v>9.9510000000000005</v>
      </c>
      <c r="AN635" s="142">
        <f>I635*0.12</f>
        <v>1.3225200000000001</v>
      </c>
      <c r="AO635" s="142">
        <f>I635*0.6</f>
        <v>6.6126000000000005</v>
      </c>
      <c r="AP635" s="142">
        <f>I635*0.9</f>
        <v>9.9189000000000007</v>
      </c>
      <c r="AQ635" s="142">
        <f>I635*0.93</f>
        <v>10.249530000000002</v>
      </c>
      <c r="AR635" s="142">
        <f>I635*0.7</f>
        <v>7.7146999999999997</v>
      </c>
      <c r="AS635" s="142">
        <f>I635*0.35</f>
        <v>3.8573499999999998</v>
      </c>
      <c r="AT635" s="142">
        <v>0</v>
      </c>
      <c r="AU635" s="142">
        <f>I635*0.9</f>
        <v>9.9189000000000007</v>
      </c>
      <c r="AV635" s="142">
        <f>I635*0.18</f>
        <v>1.9837800000000001</v>
      </c>
      <c r="AW635" s="142">
        <f>I635*0.34</f>
        <v>3.7471400000000004</v>
      </c>
      <c r="AX635" s="142">
        <f>I635*0.31</f>
        <v>3.4165100000000002</v>
      </c>
      <c r="AY635" s="142">
        <v>9.6300000000000008</v>
      </c>
      <c r="AZ635" s="142">
        <v>9.6300000000000008</v>
      </c>
      <c r="BB635" s="6">
        <v>0.88168000000000013</v>
      </c>
      <c r="BC635" s="6">
        <v>10.249530000000002</v>
      </c>
    </row>
    <row r="636" spans="2:55" hidden="1" outlineLevel="1" x14ac:dyDescent="0.2">
      <c r="B636" s="51" t="s">
        <v>119</v>
      </c>
      <c r="C636" s="9"/>
      <c r="D636" s="125"/>
      <c r="E636" s="160">
        <v>1</v>
      </c>
      <c r="F636" s="193"/>
      <c r="G636" s="193"/>
      <c r="H636" s="193"/>
      <c r="I636" s="90">
        <v>18.460175000000003</v>
      </c>
      <c r="J636" s="98" t="e">
        <f t="shared" si="9"/>
        <v>#N/A</v>
      </c>
      <c r="K636" s="104" t="e">
        <v>#N/A</v>
      </c>
      <c r="L636" s="106">
        <f>I636*0.1</f>
        <v>1.8460175000000003</v>
      </c>
      <c r="M636" s="106">
        <f>I636*0.2</f>
        <v>3.6920350000000006</v>
      </c>
      <c r="N636" s="106">
        <f>I636*0.21</f>
        <v>3.8766367500000003</v>
      </c>
      <c r="O636" s="106">
        <v>3.8766367500000003</v>
      </c>
      <c r="P636" s="106">
        <f>I636*0.12</f>
        <v>2.2152210000000001</v>
      </c>
      <c r="Q636" s="106">
        <f>I636*0.17</f>
        <v>3.1382297500000007</v>
      </c>
      <c r="R636" s="106">
        <f>I636*0.14</f>
        <v>2.5844245000000008</v>
      </c>
      <c r="S636" s="106">
        <f>I636*0.18</f>
        <v>3.3228315000000004</v>
      </c>
      <c r="T636" s="106">
        <f>I636*0.14</f>
        <v>2.5844245000000008</v>
      </c>
      <c r="U636" s="106">
        <f>I636*0.15</f>
        <v>2.7690262500000005</v>
      </c>
      <c r="V636" s="106">
        <f>I636*0.08</f>
        <v>1.4768140000000003</v>
      </c>
      <c r="W636" s="142"/>
      <c r="X636" s="106">
        <f>I636*0.16</f>
        <v>2.9536280000000006</v>
      </c>
      <c r="Y636" s="106">
        <f>I636*0.1</f>
        <v>1.8460175000000003</v>
      </c>
      <c r="Z636" s="106">
        <f>I636*0.08</f>
        <v>1.4768140000000003</v>
      </c>
      <c r="AA636" s="106">
        <f>I636*0.11</f>
        <v>2.0306192500000004</v>
      </c>
      <c r="AB636" s="142"/>
      <c r="AC636" s="7">
        <f>I636*0.22</f>
        <v>4.0612385000000009</v>
      </c>
      <c r="AD636" s="7">
        <f>I636*0.3</f>
        <v>5.5380525000000009</v>
      </c>
      <c r="AE636" s="148" t="s">
        <v>93</v>
      </c>
      <c r="AF636" s="7">
        <f>I636*0.245</f>
        <v>4.5227428750000005</v>
      </c>
      <c r="AG636" s="7">
        <f>I636*0.2</f>
        <v>3.6920350000000006</v>
      </c>
      <c r="AH636" s="7">
        <f>I636*0.23</f>
        <v>4.2458402500000005</v>
      </c>
      <c r="AI636" s="142"/>
      <c r="AJ636">
        <f>I636*0.2</f>
        <v>3.6920350000000006</v>
      </c>
      <c r="AK636" s="142">
        <v>15.236800000000002</v>
      </c>
      <c r="AL636" s="142">
        <v>16.135600000000004</v>
      </c>
      <c r="AM636" s="142">
        <v>16.6706</v>
      </c>
      <c r="AN636" s="142">
        <f>I636*0.12</f>
        <v>2.2152210000000001</v>
      </c>
      <c r="AO636" s="142">
        <f>I636*0.6</f>
        <v>11.076105000000002</v>
      </c>
      <c r="AP636" s="142">
        <f>I636*0.9</f>
        <v>16.614157500000005</v>
      </c>
      <c r="AQ636" s="142">
        <f>I636*0.93</f>
        <v>17.167962750000004</v>
      </c>
      <c r="AR636" s="142">
        <f>I636*0.7</f>
        <v>12.922122500000002</v>
      </c>
      <c r="AS636" s="142">
        <f>I636*0.35</f>
        <v>6.4610612500000011</v>
      </c>
      <c r="AT636" s="142">
        <v>0</v>
      </c>
      <c r="AU636" s="142">
        <f>I636*0.9</f>
        <v>16.614157500000005</v>
      </c>
      <c r="AV636" s="142">
        <f>I636*0.18</f>
        <v>3.3228315000000004</v>
      </c>
      <c r="AW636" s="142">
        <f>I636*0.34</f>
        <v>6.2764595000000014</v>
      </c>
      <c r="AX636" s="142">
        <f>I636*0.31</f>
        <v>5.7226542500000006</v>
      </c>
      <c r="AY636" s="142">
        <v>16.135600000000004</v>
      </c>
      <c r="AZ636" s="142">
        <v>16.135600000000004</v>
      </c>
      <c r="BB636" s="6">
        <v>1.4768140000000003</v>
      </c>
      <c r="BC636" s="6">
        <v>17.167962750000004</v>
      </c>
    </row>
    <row r="637" spans="2:55" hidden="1" outlineLevel="1" x14ac:dyDescent="0.2">
      <c r="B637" s="51" t="s">
        <v>113</v>
      </c>
      <c r="C637" s="9"/>
      <c r="D637" s="125"/>
      <c r="E637" s="160">
        <v>1</v>
      </c>
      <c r="F637" s="193"/>
      <c r="G637" s="193"/>
      <c r="H637" s="193"/>
      <c r="I637" s="90">
        <v>7.4391749999999996</v>
      </c>
      <c r="J637" s="98" t="e">
        <f t="shared" si="9"/>
        <v>#N/A</v>
      </c>
      <c r="K637" s="104" t="e">
        <v>#N/A</v>
      </c>
      <c r="L637" s="106">
        <f>I637*0.1</f>
        <v>0.74391750000000001</v>
      </c>
      <c r="M637" s="106">
        <f>I637*0.2</f>
        <v>1.487835</v>
      </c>
      <c r="N637" s="106">
        <f>I637*0.21</f>
        <v>1.5622267499999998</v>
      </c>
      <c r="O637" s="106">
        <v>1.5622267499999998</v>
      </c>
      <c r="P637" s="106">
        <f>I637*0.12</f>
        <v>0.89270099999999997</v>
      </c>
      <c r="Q637" s="106">
        <f>I637*0.17</f>
        <v>1.2646597500000001</v>
      </c>
      <c r="R637" s="106">
        <f>I637*0.14</f>
        <v>1.0414845000000001</v>
      </c>
      <c r="S637" s="106">
        <f>I637*0.18</f>
        <v>1.3390514999999998</v>
      </c>
      <c r="T637" s="106">
        <f>I637*0.14</f>
        <v>1.0414845000000001</v>
      </c>
      <c r="U637" s="106">
        <f>I637*0.15</f>
        <v>1.1158762499999999</v>
      </c>
      <c r="V637" s="106">
        <f>I637*0.08</f>
        <v>0.59513399999999994</v>
      </c>
      <c r="W637" s="142"/>
      <c r="X637" s="106">
        <f>I637*0.16</f>
        <v>1.1902679999999999</v>
      </c>
      <c r="Y637" s="106">
        <f>I637*0.1</f>
        <v>0.74391750000000001</v>
      </c>
      <c r="Z637" s="106">
        <f>I637*0.08</f>
        <v>0.59513399999999994</v>
      </c>
      <c r="AA637" s="106">
        <f>I637*0.11</f>
        <v>0.81830924999999999</v>
      </c>
      <c r="AB637" s="142"/>
      <c r="AC637" s="7">
        <f>I637*0.22</f>
        <v>1.6366185</v>
      </c>
      <c r="AD637" s="7">
        <f>I637*0.3</f>
        <v>2.2317524999999998</v>
      </c>
      <c r="AE637" s="148" t="s">
        <v>93</v>
      </c>
      <c r="AF637" s="7">
        <f>I637*0.245</f>
        <v>1.8225978749999998</v>
      </c>
      <c r="AG637" s="7">
        <f>I637*0.2</f>
        <v>1.487835</v>
      </c>
      <c r="AH637" s="7">
        <f>I637*0.23</f>
        <v>1.71101025</v>
      </c>
      <c r="AI637" s="142"/>
      <c r="AJ637">
        <f>I637*0.2</f>
        <v>1.487835</v>
      </c>
      <c r="AK637" s="142">
        <v>6.1417999999999999</v>
      </c>
      <c r="AL637" s="142">
        <v>6.5056000000000003</v>
      </c>
      <c r="AM637" s="142">
        <v>6.7195999999999998</v>
      </c>
      <c r="AN637" s="142">
        <f>I637*0.12</f>
        <v>0.89270099999999997</v>
      </c>
      <c r="AO637" s="142">
        <f>I637*0.6</f>
        <v>4.4635049999999996</v>
      </c>
      <c r="AP637" s="142">
        <f>I637*0.9</f>
        <v>6.6952574999999994</v>
      </c>
      <c r="AQ637" s="142">
        <f>I637*0.93</f>
        <v>6.91843275</v>
      </c>
      <c r="AR637" s="142">
        <f>I637*0.7</f>
        <v>5.2074224999999998</v>
      </c>
      <c r="AS637" s="142">
        <f>I637*0.35</f>
        <v>2.6037112499999999</v>
      </c>
      <c r="AT637" s="142">
        <v>0</v>
      </c>
      <c r="AU637" s="142">
        <f>I637*0.9</f>
        <v>6.6952574999999994</v>
      </c>
      <c r="AV637" s="142">
        <f>I637*0.18</f>
        <v>1.3390514999999998</v>
      </c>
      <c r="AW637" s="142">
        <f>I637*0.34</f>
        <v>2.5293195000000002</v>
      </c>
      <c r="AX637" s="142">
        <f>I637*0.31</f>
        <v>2.30614425</v>
      </c>
      <c r="AY637" s="142">
        <v>6.5056000000000003</v>
      </c>
      <c r="AZ637" s="142">
        <v>6.5056000000000003</v>
      </c>
      <c r="BB637" s="6">
        <v>0.59513399999999994</v>
      </c>
      <c r="BC637" s="6">
        <v>6.91843275</v>
      </c>
    </row>
    <row r="638" spans="2:55" hidden="1" outlineLevel="1" x14ac:dyDescent="0.2">
      <c r="B638" s="51" t="s">
        <v>176</v>
      </c>
      <c r="C638" s="9"/>
      <c r="D638" s="125"/>
      <c r="E638" s="160">
        <v>1</v>
      </c>
      <c r="F638" s="193"/>
      <c r="G638" s="193"/>
      <c r="H638" s="193"/>
      <c r="I638" s="90">
        <v>144.63960399999999</v>
      </c>
      <c r="J638" s="98" t="e">
        <f t="shared" si="9"/>
        <v>#N/A</v>
      </c>
      <c r="K638" s="104" t="e">
        <v>#N/A</v>
      </c>
      <c r="L638" s="106">
        <f>I638*0.1</f>
        <v>14.463960399999999</v>
      </c>
      <c r="M638" s="106">
        <f>I638*0.2</f>
        <v>28.927920799999999</v>
      </c>
      <c r="N638" s="106">
        <f>I638*0.21</f>
        <v>30.374316839999999</v>
      </c>
      <c r="O638" s="106">
        <v>30.374316839999999</v>
      </c>
      <c r="P638" s="106">
        <f>I638*0.12</f>
        <v>17.356752479999997</v>
      </c>
      <c r="Q638" s="106">
        <f>I638*0.17</f>
        <v>24.58873268</v>
      </c>
      <c r="R638" s="106">
        <f>I638*0.14</f>
        <v>20.24954456</v>
      </c>
      <c r="S638" s="106">
        <f>I638*0.18</f>
        <v>26.035128719999996</v>
      </c>
      <c r="T638" s="106">
        <f>I638*0.14</f>
        <v>20.24954456</v>
      </c>
      <c r="U638" s="106">
        <f>I638*0.15</f>
        <v>21.695940599999997</v>
      </c>
      <c r="V638" s="106">
        <f>I638*0.08</f>
        <v>11.57116832</v>
      </c>
      <c r="W638" s="142"/>
      <c r="X638" s="106">
        <f>I638*0.16</f>
        <v>23.14233664</v>
      </c>
      <c r="Y638" s="106">
        <f>I638*0.1</f>
        <v>14.463960399999999</v>
      </c>
      <c r="Z638" s="106">
        <f>I638*0.08</f>
        <v>11.57116832</v>
      </c>
      <c r="AA638" s="106">
        <f>I638*0.11</f>
        <v>15.910356439999999</v>
      </c>
      <c r="AB638" s="142"/>
      <c r="AC638" s="7">
        <f>I638*0.22</f>
        <v>31.820712879999999</v>
      </c>
      <c r="AD638" s="7">
        <f>I638*0.3</f>
        <v>43.391881199999993</v>
      </c>
      <c r="AE638" s="148" t="s">
        <v>93</v>
      </c>
      <c r="AF638" s="7">
        <f>I638*0.245</f>
        <v>35.43670298</v>
      </c>
      <c r="AG638" s="7">
        <f>I638*0.2</f>
        <v>28.927920799999999</v>
      </c>
      <c r="AH638" s="7">
        <f>I638*0.23</f>
        <v>33.267108919999998</v>
      </c>
      <c r="AI638" s="142"/>
      <c r="AJ638">
        <f>I638*0.2</f>
        <v>28.927920799999999</v>
      </c>
      <c r="AK638" s="142">
        <v>119.35849999999998</v>
      </c>
      <c r="AL638" s="142">
        <v>126.3884</v>
      </c>
      <c r="AM638" s="142">
        <v>130.59349999999998</v>
      </c>
      <c r="AN638" s="142">
        <f>I638*0.12</f>
        <v>17.356752479999997</v>
      </c>
      <c r="AO638" s="142">
        <f>I638*0.6</f>
        <v>86.783762399999986</v>
      </c>
      <c r="AP638" s="142">
        <f>I638*0.9</f>
        <v>130.1756436</v>
      </c>
      <c r="AQ638" s="142">
        <f>I638*0.93</f>
        <v>134.51483171999999</v>
      </c>
      <c r="AR638" s="142">
        <f>I638*0.7</f>
        <v>101.24772279999999</v>
      </c>
      <c r="AS638" s="142">
        <f>I638*0.35</f>
        <v>50.623861399999996</v>
      </c>
      <c r="AT638" s="142">
        <v>0</v>
      </c>
      <c r="AU638" s="142">
        <f>I638*0.9</f>
        <v>130.1756436</v>
      </c>
      <c r="AV638" s="142">
        <f>I638*0.18</f>
        <v>26.035128719999996</v>
      </c>
      <c r="AW638" s="142">
        <f>I638*0.34</f>
        <v>49.177465359999999</v>
      </c>
      <c r="AX638" s="142">
        <f>I638*0.31</f>
        <v>44.838277239999996</v>
      </c>
      <c r="AY638" s="142">
        <v>126.3884</v>
      </c>
      <c r="AZ638" s="142">
        <v>126.3884</v>
      </c>
      <c r="BB638" s="6">
        <v>11.57116832</v>
      </c>
      <c r="BC638" s="6">
        <v>134.51483171999999</v>
      </c>
    </row>
    <row r="639" spans="2:55" hidden="1" outlineLevel="1" x14ac:dyDescent="0.2">
      <c r="B639" s="51" t="s">
        <v>177</v>
      </c>
      <c r="C639" s="9"/>
      <c r="D639" s="125"/>
      <c r="E639" s="160">
        <v>5</v>
      </c>
      <c r="F639" s="193"/>
      <c r="G639" s="193"/>
      <c r="H639" s="193"/>
      <c r="I639" s="90">
        <v>78.524625</v>
      </c>
      <c r="J639" s="98" t="e">
        <f t="shared" si="9"/>
        <v>#N/A</v>
      </c>
      <c r="K639" s="104" t="e">
        <v>#N/A</v>
      </c>
      <c r="L639" s="106">
        <f>I639*0.1</f>
        <v>7.8524625000000006</v>
      </c>
      <c r="M639" s="106">
        <f>I639*0.2</f>
        <v>15.704925000000001</v>
      </c>
      <c r="N639" s="106">
        <f>I639*0.21</f>
        <v>16.49017125</v>
      </c>
      <c r="O639" s="106">
        <v>16.49017125</v>
      </c>
      <c r="P639" s="106">
        <f>I639*0.12</f>
        <v>9.422955</v>
      </c>
      <c r="Q639" s="106">
        <f>I639*0.17</f>
        <v>13.349186250000001</v>
      </c>
      <c r="R639" s="106">
        <f>I639*0.14</f>
        <v>10.9934475</v>
      </c>
      <c r="S639" s="106">
        <f>I639*0.18</f>
        <v>14.134432499999999</v>
      </c>
      <c r="T639" s="106">
        <f>I639*0.14</f>
        <v>10.9934475</v>
      </c>
      <c r="U639" s="106">
        <f>I639*0.15</f>
        <v>11.77869375</v>
      </c>
      <c r="V639" s="106">
        <f>I639*0.08</f>
        <v>6.2819700000000003</v>
      </c>
      <c r="W639" s="142"/>
      <c r="X639" s="106">
        <f>I639*0.16</f>
        <v>12.563940000000001</v>
      </c>
      <c r="Y639" s="106">
        <f>I639*0.1</f>
        <v>7.8524625000000006</v>
      </c>
      <c r="Z639" s="106">
        <f>I639*0.08</f>
        <v>6.2819700000000003</v>
      </c>
      <c r="AA639" s="106">
        <f>I639*0.11</f>
        <v>8.6377087499999998</v>
      </c>
      <c r="AB639" s="142"/>
      <c r="AC639" s="7">
        <f>I639*0.22</f>
        <v>17.2754175</v>
      </c>
      <c r="AD639" s="7">
        <f>I639*0.3</f>
        <v>23.557387500000001</v>
      </c>
      <c r="AE639" s="148" t="s">
        <v>93</v>
      </c>
      <c r="AF639" s="7">
        <f>I639*0.245</f>
        <v>19.238533125</v>
      </c>
      <c r="AG639" s="7">
        <f>I639*0.2</f>
        <v>15.704925000000001</v>
      </c>
      <c r="AH639" s="7">
        <f>I639*0.23</f>
        <v>18.06066375</v>
      </c>
      <c r="AI639" s="142"/>
      <c r="AJ639">
        <f>I639*0.2</f>
        <v>15.704925000000001</v>
      </c>
      <c r="AK639" s="142">
        <v>64.799199999999999</v>
      </c>
      <c r="AL639" s="142">
        <v>68.619099999999989</v>
      </c>
      <c r="AM639" s="142">
        <v>70.898200000000003</v>
      </c>
      <c r="AN639" s="142">
        <f>I639*0.12</f>
        <v>9.422955</v>
      </c>
      <c r="AO639" s="142">
        <f>I639*0.6</f>
        <v>47.114775000000002</v>
      </c>
      <c r="AP639" s="142">
        <f>I639*0.9</f>
        <v>70.672162499999999</v>
      </c>
      <c r="AQ639" s="142">
        <f>I639*0.93</f>
        <v>73.027901249999999</v>
      </c>
      <c r="AR639" s="142">
        <f>I639*0.7</f>
        <v>54.967237499999996</v>
      </c>
      <c r="AS639" s="142">
        <f>I639*0.35</f>
        <v>27.483618749999998</v>
      </c>
      <c r="AT639" s="142">
        <v>0</v>
      </c>
      <c r="AU639" s="142">
        <f>I639*0.9</f>
        <v>70.672162499999999</v>
      </c>
      <c r="AV639" s="142">
        <f>I639*0.18</f>
        <v>14.134432499999999</v>
      </c>
      <c r="AW639" s="142">
        <f>I639*0.34</f>
        <v>26.698372500000001</v>
      </c>
      <c r="AX639" s="142">
        <f>I639*0.31</f>
        <v>24.342633750000001</v>
      </c>
      <c r="AY639" s="142">
        <v>68.619099999999989</v>
      </c>
      <c r="AZ639" s="142">
        <v>68.619099999999989</v>
      </c>
      <c r="BB639" s="6">
        <v>6.2819700000000003</v>
      </c>
      <c r="BC639" s="6">
        <v>73.027901249999999</v>
      </c>
    </row>
    <row r="640" spans="2:55" hidden="1" outlineLevel="1" x14ac:dyDescent="0.2">
      <c r="B640" s="51" t="s">
        <v>280</v>
      </c>
      <c r="C640" s="9"/>
      <c r="D640" s="125"/>
      <c r="E640" s="160">
        <v>1</v>
      </c>
      <c r="F640" s="193"/>
      <c r="G640" s="193"/>
      <c r="H640" s="193"/>
      <c r="I640" s="90">
        <v>220.144475</v>
      </c>
      <c r="J640" s="98" t="e">
        <f t="shared" si="9"/>
        <v>#N/A</v>
      </c>
      <c r="K640" s="104" t="e">
        <v>#N/A</v>
      </c>
      <c r="L640" s="106">
        <f>I640*0.1</f>
        <v>22.014447500000003</v>
      </c>
      <c r="M640" s="106">
        <f>I640*0.2</f>
        <v>44.028895000000006</v>
      </c>
      <c r="N640" s="106">
        <f>I640*0.21</f>
        <v>46.230339749999999</v>
      </c>
      <c r="O640" s="106">
        <v>46.230339749999999</v>
      </c>
      <c r="P640" s="106">
        <f>I640*0.12</f>
        <v>26.417337</v>
      </c>
      <c r="Q640" s="106">
        <f>I640*0.17</f>
        <v>37.424560750000005</v>
      </c>
      <c r="R640" s="106">
        <f>I640*0.14</f>
        <v>30.820226500000004</v>
      </c>
      <c r="S640" s="106">
        <f>I640*0.18</f>
        <v>39.626005499999998</v>
      </c>
      <c r="T640" s="106">
        <f>I640*0.14</f>
        <v>30.820226500000004</v>
      </c>
      <c r="U640" s="106">
        <f>I640*0.15</f>
        <v>33.021671249999997</v>
      </c>
      <c r="V640" s="106">
        <f>I640*0.08</f>
        <v>17.611557999999999</v>
      </c>
      <c r="W640" s="142"/>
      <c r="X640" s="106">
        <f>I640*0.16</f>
        <v>35.223115999999997</v>
      </c>
      <c r="Y640" s="106">
        <f>I640*0.1</f>
        <v>22.014447500000003</v>
      </c>
      <c r="Z640" s="106">
        <f>I640*0.08</f>
        <v>17.611557999999999</v>
      </c>
      <c r="AA640" s="106">
        <f>I640*0.11</f>
        <v>24.21589225</v>
      </c>
      <c r="AB640" s="142"/>
      <c r="AC640" s="7">
        <f>I640*0.22</f>
        <v>48.431784499999999</v>
      </c>
      <c r="AD640" s="7">
        <f>I640*0.3</f>
        <v>66.043342499999994</v>
      </c>
      <c r="AE640" s="148" t="s">
        <v>93</v>
      </c>
      <c r="AF640" s="7">
        <f>I640*0.245</f>
        <v>53.935396374999996</v>
      </c>
      <c r="AG640" s="7">
        <f>I640*0.2</f>
        <v>44.028895000000006</v>
      </c>
      <c r="AH640" s="7">
        <f>I640*0.23</f>
        <v>50.633229249999999</v>
      </c>
      <c r="AI640" s="142"/>
      <c r="AJ640">
        <f>I640*0.2</f>
        <v>44.028895000000006</v>
      </c>
      <c r="AK640" s="142">
        <v>181.67529999999999</v>
      </c>
      <c r="AL640" s="142">
        <v>192.3646</v>
      </c>
      <c r="AM640" s="142">
        <v>198.7739</v>
      </c>
      <c r="AN640" s="142">
        <f>I640*0.12</f>
        <v>26.417337</v>
      </c>
      <c r="AO640" s="142">
        <f>I640*0.6</f>
        <v>132.08668499999999</v>
      </c>
      <c r="AP640" s="142">
        <f>I640*0.9</f>
        <v>198.13002750000001</v>
      </c>
      <c r="AQ640" s="142">
        <f>I640*0.93</f>
        <v>204.73436175000001</v>
      </c>
      <c r="AR640" s="142">
        <f>I640*0.7</f>
        <v>154.10113249999998</v>
      </c>
      <c r="AS640" s="142">
        <f>I640*0.35</f>
        <v>77.050566249999989</v>
      </c>
      <c r="AT640" s="142">
        <v>0</v>
      </c>
      <c r="AU640" s="142">
        <f>I640*0.9</f>
        <v>198.13002750000001</v>
      </c>
      <c r="AV640" s="142">
        <f>I640*0.18</f>
        <v>39.626005499999998</v>
      </c>
      <c r="AW640" s="142">
        <f>I640*0.34</f>
        <v>74.84912150000001</v>
      </c>
      <c r="AX640" s="142">
        <f>I640*0.31</f>
        <v>68.244787250000002</v>
      </c>
      <c r="AY640" s="142">
        <v>192.3646</v>
      </c>
      <c r="AZ640" s="142">
        <v>192.3646</v>
      </c>
      <c r="BB640" s="6">
        <v>17.611557999999999</v>
      </c>
      <c r="BC640" s="6">
        <v>204.73436175000001</v>
      </c>
    </row>
    <row r="641" spans="2:55" hidden="1" outlineLevel="1" x14ac:dyDescent="0.2">
      <c r="B641" s="51" t="s">
        <v>281</v>
      </c>
      <c r="C641" s="9"/>
      <c r="D641" s="125"/>
      <c r="E641" s="160">
        <v>1</v>
      </c>
      <c r="F641" s="193"/>
      <c r="G641" s="193"/>
      <c r="H641" s="193"/>
      <c r="I641" s="90">
        <v>6.8881250000000005</v>
      </c>
      <c r="J641" s="98" t="e">
        <f t="shared" si="9"/>
        <v>#N/A</v>
      </c>
      <c r="K641" s="104" t="e">
        <v>#N/A</v>
      </c>
      <c r="L641" s="106">
        <f>I641*0.1</f>
        <v>0.68881250000000005</v>
      </c>
      <c r="M641" s="106">
        <f>I641*0.2</f>
        <v>1.3776250000000001</v>
      </c>
      <c r="N641" s="106">
        <f>I641*0.21</f>
        <v>1.4465062500000001</v>
      </c>
      <c r="O641" s="106">
        <v>1.4465062500000001</v>
      </c>
      <c r="P641" s="106">
        <f>I641*0.12</f>
        <v>0.82657500000000006</v>
      </c>
      <c r="Q641" s="106">
        <f>I641*0.17</f>
        <v>1.1709812500000001</v>
      </c>
      <c r="R641" s="106">
        <f>I641*0.14</f>
        <v>0.96433750000000018</v>
      </c>
      <c r="S641" s="106">
        <f>I641*0.18</f>
        <v>1.2398625000000001</v>
      </c>
      <c r="T641" s="106">
        <f>I641*0.14</f>
        <v>0.96433750000000018</v>
      </c>
      <c r="U641" s="106">
        <f>I641*0.15</f>
        <v>1.0332187500000001</v>
      </c>
      <c r="V641" s="106">
        <f>I641*0.08</f>
        <v>0.55105000000000004</v>
      </c>
      <c r="W641" s="142"/>
      <c r="X641" s="106">
        <f>I641*0.16</f>
        <v>1.1021000000000001</v>
      </c>
      <c r="Y641" s="106">
        <f>I641*0.1</f>
        <v>0.68881250000000005</v>
      </c>
      <c r="Z641" s="106">
        <f>I641*0.08</f>
        <v>0.55105000000000004</v>
      </c>
      <c r="AA641" s="106">
        <f>I641*0.11</f>
        <v>0.75769375000000005</v>
      </c>
      <c r="AB641" s="142"/>
      <c r="AC641" s="7">
        <f>I641*0.22</f>
        <v>1.5153875000000001</v>
      </c>
      <c r="AD641" s="7">
        <f>I641*0.3</f>
        <v>2.0664375000000001</v>
      </c>
      <c r="AE641" s="148" t="s">
        <v>93</v>
      </c>
      <c r="AF641" s="7">
        <f>I641*0.245</f>
        <v>1.6875906250000001</v>
      </c>
      <c r="AG641" s="7">
        <f>I641*0.2</f>
        <v>1.3776250000000001</v>
      </c>
      <c r="AH641" s="7">
        <f>I641*0.23</f>
        <v>1.5842687500000001</v>
      </c>
      <c r="AI641" s="142"/>
      <c r="AJ641">
        <f>I641*0.2</f>
        <v>1.3776250000000001</v>
      </c>
      <c r="AK641" s="142">
        <v>5.6817000000000002</v>
      </c>
      <c r="AL641" s="142">
        <v>6.0241000000000007</v>
      </c>
      <c r="AM641" s="142">
        <v>6.2166999999999994</v>
      </c>
      <c r="AN641" s="142">
        <f>I641*0.12</f>
        <v>0.82657500000000006</v>
      </c>
      <c r="AO641" s="142">
        <f>I641*0.6</f>
        <v>4.1328750000000003</v>
      </c>
      <c r="AP641" s="142">
        <f>I641*0.9</f>
        <v>6.1993125000000004</v>
      </c>
      <c r="AQ641" s="142">
        <f>I641*0.93</f>
        <v>6.4059562500000009</v>
      </c>
      <c r="AR641" s="142">
        <f>I641*0.7</f>
        <v>4.8216875000000003</v>
      </c>
      <c r="AS641" s="142">
        <f>I641*0.35</f>
        <v>2.4108437500000002</v>
      </c>
      <c r="AT641" s="142">
        <v>0</v>
      </c>
      <c r="AU641" s="142">
        <f>I641*0.9</f>
        <v>6.1993125000000004</v>
      </c>
      <c r="AV641" s="142">
        <f>I641*0.18</f>
        <v>1.2398625000000001</v>
      </c>
      <c r="AW641" s="142">
        <f>I641*0.34</f>
        <v>2.3419625000000002</v>
      </c>
      <c r="AX641" s="142">
        <f>I641*0.31</f>
        <v>2.1353187500000002</v>
      </c>
      <c r="AY641" s="142">
        <v>6.0241000000000007</v>
      </c>
      <c r="AZ641" s="142">
        <v>6.0241000000000007</v>
      </c>
      <c r="BB641" s="6">
        <v>0.55105000000000004</v>
      </c>
      <c r="BC641" s="6">
        <v>6.4059562500000009</v>
      </c>
    </row>
    <row r="642" spans="2:55" hidden="1" outlineLevel="1" x14ac:dyDescent="0.2">
      <c r="B642" s="51" t="s">
        <v>282</v>
      </c>
      <c r="C642" s="9"/>
      <c r="D642" s="125"/>
      <c r="E642" s="160">
        <v>1</v>
      </c>
      <c r="F642" s="193"/>
      <c r="G642" s="193"/>
      <c r="H642" s="193"/>
      <c r="I642" s="90">
        <v>9.0923250000000007</v>
      </c>
      <c r="J642" s="98" t="e">
        <f t="shared" si="9"/>
        <v>#N/A</v>
      </c>
      <c r="K642" s="104" t="e">
        <v>#N/A</v>
      </c>
      <c r="L642" s="106">
        <f>I642*0.1</f>
        <v>0.90923250000000011</v>
      </c>
      <c r="M642" s="106">
        <f>I642*0.2</f>
        <v>1.8184650000000002</v>
      </c>
      <c r="N642" s="106">
        <f>I642*0.21</f>
        <v>1.9093882500000001</v>
      </c>
      <c r="O642" s="106">
        <v>1.9093882500000001</v>
      </c>
      <c r="P642" s="106">
        <f>I642*0.12</f>
        <v>1.0910790000000001</v>
      </c>
      <c r="Q642" s="106">
        <f>I642*0.17</f>
        <v>1.5456952500000003</v>
      </c>
      <c r="R642" s="106">
        <f>I642*0.14</f>
        <v>1.2729255000000002</v>
      </c>
      <c r="S642" s="106">
        <f>I642*0.18</f>
        <v>1.6366185</v>
      </c>
      <c r="T642" s="106">
        <f>I642*0.14</f>
        <v>1.2729255000000002</v>
      </c>
      <c r="U642" s="106">
        <f>I642*0.15</f>
        <v>1.3638487500000001</v>
      </c>
      <c r="V642" s="106">
        <f>I642*0.08</f>
        <v>0.72738600000000009</v>
      </c>
      <c r="W642" s="142"/>
      <c r="X642" s="106">
        <f>I642*0.16</f>
        <v>1.4547720000000002</v>
      </c>
      <c r="Y642" s="106">
        <f>I642*0.1</f>
        <v>0.90923250000000011</v>
      </c>
      <c r="Z642" s="106">
        <f>I642*0.08</f>
        <v>0.72738600000000009</v>
      </c>
      <c r="AA642" s="106">
        <f>I642*0.11</f>
        <v>1.00015575</v>
      </c>
      <c r="AB642" s="142"/>
      <c r="AC642" s="7">
        <f>I642*0.22</f>
        <v>2.0003115</v>
      </c>
      <c r="AD642" s="7">
        <f>I642*0.3</f>
        <v>2.7276975000000001</v>
      </c>
      <c r="AE642" s="148" t="s">
        <v>93</v>
      </c>
      <c r="AF642" s="7">
        <f>I642*0.245</f>
        <v>2.227619625</v>
      </c>
      <c r="AG642" s="7">
        <f>I642*0.2</f>
        <v>1.8184650000000002</v>
      </c>
      <c r="AH642" s="7">
        <f>I642*0.23</f>
        <v>2.0912347500000004</v>
      </c>
      <c r="AI642" s="142"/>
      <c r="AJ642">
        <f>I642*0.2</f>
        <v>1.8184650000000002</v>
      </c>
      <c r="AK642" s="142">
        <v>7.5007000000000001</v>
      </c>
      <c r="AL642" s="142">
        <v>7.9500999999999999</v>
      </c>
      <c r="AM642" s="142">
        <v>8.2068999999999992</v>
      </c>
      <c r="AN642" s="142">
        <f>I642*0.12</f>
        <v>1.0910790000000001</v>
      </c>
      <c r="AO642" s="142">
        <f>I642*0.6</f>
        <v>5.4553950000000002</v>
      </c>
      <c r="AP642" s="142">
        <f>I642*0.9</f>
        <v>8.1830925000000008</v>
      </c>
      <c r="AQ642" s="142">
        <f>I642*0.93</f>
        <v>8.4558622500000009</v>
      </c>
      <c r="AR642" s="142">
        <f>I642*0.7</f>
        <v>6.3646275000000001</v>
      </c>
      <c r="AS642" s="142">
        <f>I642*0.35</f>
        <v>3.1823137500000001</v>
      </c>
      <c r="AT642" s="142">
        <v>0</v>
      </c>
      <c r="AU642" s="142">
        <f>I642*0.9</f>
        <v>8.1830925000000008</v>
      </c>
      <c r="AV642" s="142">
        <f>I642*0.18</f>
        <v>1.6366185</v>
      </c>
      <c r="AW642" s="142">
        <f>I642*0.34</f>
        <v>3.0913905000000006</v>
      </c>
      <c r="AX642" s="142">
        <f>I642*0.31</f>
        <v>2.81862075</v>
      </c>
      <c r="AY642" s="142">
        <v>7.9500999999999999</v>
      </c>
      <c r="AZ642" s="142">
        <v>7.9500999999999999</v>
      </c>
      <c r="BB642" s="6">
        <v>0.72738600000000009</v>
      </c>
      <c r="BC642" s="6">
        <v>8.4558622500000009</v>
      </c>
    </row>
    <row r="643" spans="2:55" hidden="1" outlineLevel="1" x14ac:dyDescent="0.2">
      <c r="B643" s="51" t="s">
        <v>194</v>
      </c>
      <c r="C643" s="9"/>
      <c r="D643" s="125"/>
      <c r="E643" s="160">
        <v>1</v>
      </c>
      <c r="F643" s="193"/>
      <c r="G643" s="193"/>
      <c r="H643" s="193"/>
      <c r="I643" s="90">
        <v>15.638799000000001</v>
      </c>
      <c r="J643" s="98" t="e">
        <f t="shared" si="9"/>
        <v>#N/A</v>
      </c>
      <c r="K643" s="104" t="e">
        <v>#N/A</v>
      </c>
      <c r="L643" s="106">
        <f>I643*0.1</f>
        <v>1.5638799000000001</v>
      </c>
      <c r="M643" s="106">
        <f>I643*0.2</f>
        <v>3.1277598000000002</v>
      </c>
      <c r="N643" s="106">
        <f>I643*0.21</f>
        <v>3.28414779</v>
      </c>
      <c r="O643" s="106">
        <v>3.28414779</v>
      </c>
      <c r="P643" s="106">
        <f>I643*0.12</f>
        <v>1.8766558799999999</v>
      </c>
      <c r="Q643" s="106">
        <f>I643*0.17</f>
        <v>2.6585958300000003</v>
      </c>
      <c r="R643" s="106">
        <f>I643*0.14</f>
        <v>2.1894318600000005</v>
      </c>
      <c r="S643" s="106">
        <f>I643*0.18</f>
        <v>2.8149838200000001</v>
      </c>
      <c r="T643" s="106">
        <f>I643*0.14</f>
        <v>2.1894318600000005</v>
      </c>
      <c r="U643" s="106">
        <f>I643*0.15</f>
        <v>2.3458198499999998</v>
      </c>
      <c r="V643" s="106">
        <f>I643*0.08</f>
        <v>1.25110392</v>
      </c>
      <c r="W643" s="142"/>
      <c r="X643" s="106">
        <f>I643*0.16</f>
        <v>2.5022078400000001</v>
      </c>
      <c r="Y643" s="106">
        <f>I643*0.1</f>
        <v>1.5638799000000001</v>
      </c>
      <c r="Z643" s="106">
        <f>I643*0.08</f>
        <v>1.25110392</v>
      </c>
      <c r="AA643" s="106">
        <f>I643*0.11</f>
        <v>1.7202678900000001</v>
      </c>
      <c r="AB643" s="142"/>
      <c r="AC643" s="7">
        <f>I643*0.22</f>
        <v>3.4405357800000003</v>
      </c>
      <c r="AD643" s="7">
        <f>I643*0.3</f>
        <v>4.6916396999999996</v>
      </c>
      <c r="AE643" s="148" t="s">
        <v>93</v>
      </c>
      <c r="AF643" s="7">
        <f>I643*0.245</f>
        <v>3.8315057550000002</v>
      </c>
      <c r="AG643" s="7">
        <f>I643*0.2</f>
        <v>3.1277598000000002</v>
      </c>
      <c r="AH643" s="7">
        <f>I643*0.23</f>
        <v>3.5969237700000001</v>
      </c>
      <c r="AI643" s="142"/>
      <c r="AJ643">
        <f>I643*0.2</f>
        <v>3.1277598000000002</v>
      </c>
      <c r="AK643" s="142">
        <v>12.904199999999999</v>
      </c>
      <c r="AL643" s="142">
        <v>13.6639</v>
      </c>
      <c r="AM643" s="142">
        <v>14.123999999999999</v>
      </c>
      <c r="AN643" s="142">
        <f>I643*0.12</f>
        <v>1.8766558799999999</v>
      </c>
      <c r="AO643" s="142">
        <f>I643*0.6</f>
        <v>9.3832793999999993</v>
      </c>
      <c r="AP643" s="142">
        <f>I643*0.9</f>
        <v>14.074919100000001</v>
      </c>
      <c r="AQ643" s="142">
        <f>I643*0.93</f>
        <v>14.544083070000001</v>
      </c>
      <c r="AR643" s="142">
        <f>I643*0.7</f>
        <v>10.947159299999999</v>
      </c>
      <c r="AS643" s="142">
        <f>I643*0.35</f>
        <v>5.4735796499999996</v>
      </c>
      <c r="AT643" s="142">
        <v>0</v>
      </c>
      <c r="AU643" s="142">
        <f>I643*0.9</f>
        <v>14.074919100000001</v>
      </c>
      <c r="AV643" s="142">
        <f>I643*0.18</f>
        <v>2.8149838200000001</v>
      </c>
      <c r="AW643" s="142">
        <f>I643*0.34</f>
        <v>5.3171916600000007</v>
      </c>
      <c r="AX643" s="142">
        <f>I643*0.31</f>
        <v>4.8480276900000003</v>
      </c>
      <c r="AY643" s="142">
        <v>13.6639</v>
      </c>
      <c r="AZ643" s="142">
        <v>13.6639</v>
      </c>
      <c r="BB643" s="6">
        <v>1.25110392</v>
      </c>
      <c r="BC643" s="6">
        <v>14.544083070000001</v>
      </c>
    </row>
    <row r="644" spans="2:55" hidden="1" outlineLevel="1" x14ac:dyDescent="0.2">
      <c r="B644" s="51" t="s">
        <v>283</v>
      </c>
      <c r="C644" s="9"/>
      <c r="D644" s="125"/>
      <c r="E644" s="160">
        <v>1</v>
      </c>
      <c r="F644" s="193"/>
      <c r="G644" s="193"/>
      <c r="H644" s="193"/>
      <c r="I644" s="90">
        <v>538.37585000000001</v>
      </c>
      <c r="J644" s="98" t="e">
        <f t="shared" si="9"/>
        <v>#N/A</v>
      </c>
      <c r="K644" s="104" t="e">
        <v>#N/A</v>
      </c>
      <c r="L644" s="106">
        <f>I644*0.1</f>
        <v>53.837585000000004</v>
      </c>
      <c r="M644" s="106">
        <f>I644*0.2</f>
        <v>107.67517000000001</v>
      </c>
      <c r="N644" s="106">
        <f>I644*0.21</f>
        <v>113.05892849999999</v>
      </c>
      <c r="O644" s="106">
        <v>113.05892849999999</v>
      </c>
      <c r="P644" s="106">
        <f>I644*0.12</f>
        <v>64.605102000000002</v>
      </c>
      <c r="Q644" s="106">
        <f>I644*0.17</f>
        <v>91.523894500000011</v>
      </c>
      <c r="R644" s="106">
        <f>I644*0.14</f>
        <v>75.372619000000014</v>
      </c>
      <c r="S644" s="106">
        <f>I644*0.18</f>
        <v>96.907652999999996</v>
      </c>
      <c r="T644" s="106">
        <f>I644*0.14</f>
        <v>75.372619000000014</v>
      </c>
      <c r="U644" s="106">
        <f>I644*0.15</f>
        <v>80.756377499999999</v>
      </c>
      <c r="V644" s="106">
        <f>I644*0.08</f>
        <v>43.070067999999999</v>
      </c>
      <c r="W644" s="142"/>
      <c r="X644" s="106">
        <f>I644*0.16</f>
        <v>86.140135999999998</v>
      </c>
      <c r="Y644" s="106">
        <f>I644*0.1</f>
        <v>53.837585000000004</v>
      </c>
      <c r="Z644" s="106">
        <f>I644*0.08</f>
        <v>43.070067999999999</v>
      </c>
      <c r="AA644" s="106">
        <f>I644*0.11</f>
        <v>59.221343500000003</v>
      </c>
      <c r="AB644" s="142"/>
      <c r="AC644" s="7">
        <f>I644*0.22</f>
        <v>118.44268700000001</v>
      </c>
      <c r="AD644" s="7">
        <f>I644*0.3</f>
        <v>161.512755</v>
      </c>
      <c r="AE644" s="148" t="s">
        <v>93</v>
      </c>
      <c r="AF644" s="7">
        <f>I644*0.245</f>
        <v>131.90208325</v>
      </c>
      <c r="AG644" s="7">
        <f>I644*0.2</f>
        <v>107.67517000000001</v>
      </c>
      <c r="AH644" s="7">
        <f>I644*0.23</f>
        <v>123.82644550000001</v>
      </c>
      <c r="AI644" s="142"/>
      <c r="AJ644">
        <f>I644*0.2</f>
        <v>107.67517000000001</v>
      </c>
      <c r="AK644" s="142">
        <v>444.29610000000002</v>
      </c>
      <c r="AL644" s="142">
        <v>470.42550000000006</v>
      </c>
      <c r="AM644" s="142">
        <v>486.11170000000004</v>
      </c>
      <c r="AN644" s="142">
        <f>I644*0.12</f>
        <v>64.605102000000002</v>
      </c>
      <c r="AO644" s="142">
        <f>I644*0.6</f>
        <v>323.02551</v>
      </c>
      <c r="AP644" s="142">
        <f>I644*0.9</f>
        <v>484.53826500000002</v>
      </c>
      <c r="AQ644" s="142">
        <f>I644*0.93</f>
        <v>500.68954050000002</v>
      </c>
      <c r="AR644" s="142">
        <f>I644*0.7</f>
        <v>376.86309499999999</v>
      </c>
      <c r="AS644" s="142">
        <f>I644*0.35</f>
        <v>188.43154749999999</v>
      </c>
      <c r="AT644" s="142">
        <v>0</v>
      </c>
      <c r="AU644" s="142">
        <f>I644*0.9</f>
        <v>484.53826500000002</v>
      </c>
      <c r="AV644" s="142">
        <f>I644*0.18</f>
        <v>96.907652999999996</v>
      </c>
      <c r="AW644" s="142">
        <f>I644*0.34</f>
        <v>183.04778900000002</v>
      </c>
      <c r="AX644" s="142">
        <f>I644*0.31</f>
        <v>166.8965135</v>
      </c>
      <c r="AY644" s="142">
        <v>470.42550000000006</v>
      </c>
      <c r="AZ644" s="142">
        <v>470.42550000000006</v>
      </c>
      <c r="BB644" s="6">
        <v>43.070067999999999</v>
      </c>
      <c r="BC644" s="6">
        <v>500.68954050000002</v>
      </c>
    </row>
    <row r="645" spans="2:55" hidden="1" outlineLevel="1" x14ac:dyDescent="0.2">
      <c r="B645" s="51" t="s">
        <v>180</v>
      </c>
      <c r="C645" s="9"/>
      <c r="D645" s="125"/>
      <c r="E645" s="160">
        <v>2</v>
      </c>
      <c r="F645" s="193"/>
      <c r="G645" s="193"/>
      <c r="H645" s="193"/>
      <c r="I645" s="90">
        <v>12.674150000000001</v>
      </c>
      <c r="J645" s="98" t="e">
        <f t="shared" si="9"/>
        <v>#N/A</v>
      </c>
      <c r="K645" s="104" t="e">
        <v>#N/A</v>
      </c>
      <c r="L645" s="106">
        <f>I645*0.1</f>
        <v>1.2674150000000002</v>
      </c>
      <c r="M645" s="106">
        <f>I645*0.2</f>
        <v>2.5348300000000004</v>
      </c>
      <c r="N645" s="106">
        <f>I645*0.21</f>
        <v>2.6615715</v>
      </c>
      <c r="O645" s="106">
        <v>2.6615715</v>
      </c>
      <c r="P645" s="106">
        <f>I645*0.12</f>
        <v>1.5208980000000001</v>
      </c>
      <c r="Q645" s="106">
        <f>I645*0.17</f>
        <v>2.1546055000000002</v>
      </c>
      <c r="R645" s="106">
        <f>I645*0.14</f>
        <v>1.7743810000000002</v>
      </c>
      <c r="S645" s="106">
        <f>I645*0.18</f>
        <v>2.2813470000000002</v>
      </c>
      <c r="T645" s="106">
        <f>I645*0.14</f>
        <v>1.7743810000000002</v>
      </c>
      <c r="U645" s="106">
        <f>I645*0.15</f>
        <v>1.9011225</v>
      </c>
      <c r="V645" s="106">
        <f>I645*0.08</f>
        <v>1.0139320000000001</v>
      </c>
      <c r="W645" s="142"/>
      <c r="X645" s="106">
        <f>I645*0.16</f>
        <v>2.0278640000000001</v>
      </c>
      <c r="Y645" s="106">
        <f>I645*0.1</f>
        <v>1.2674150000000002</v>
      </c>
      <c r="Z645" s="106">
        <f>I645*0.08</f>
        <v>1.0139320000000001</v>
      </c>
      <c r="AA645" s="106">
        <f>I645*0.11</f>
        <v>1.3941565</v>
      </c>
      <c r="AB645" s="142"/>
      <c r="AC645" s="7">
        <f>I645*0.22</f>
        <v>2.788313</v>
      </c>
      <c r="AD645" s="7">
        <f>I645*0.3</f>
        <v>3.8022450000000001</v>
      </c>
      <c r="AE645" s="148" t="s">
        <v>93</v>
      </c>
      <c r="AF645" s="7">
        <f>I645*0.245</f>
        <v>3.10516675</v>
      </c>
      <c r="AG645" s="7">
        <f>I645*0.2</f>
        <v>2.5348300000000004</v>
      </c>
      <c r="AH645" s="7">
        <f>I645*0.23</f>
        <v>2.9150545000000005</v>
      </c>
      <c r="AI645" s="142"/>
      <c r="AJ645">
        <f>I645*0.2</f>
        <v>2.5348300000000004</v>
      </c>
      <c r="AK645" s="142">
        <v>10.464599999999999</v>
      </c>
      <c r="AL645" s="142">
        <v>11.0745</v>
      </c>
      <c r="AM645" s="142">
        <v>11.448999999999998</v>
      </c>
      <c r="AN645" s="142">
        <f>I645*0.12</f>
        <v>1.5208980000000001</v>
      </c>
      <c r="AO645" s="142">
        <f>I645*0.6</f>
        <v>7.6044900000000002</v>
      </c>
      <c r="AP645" s="142">
        <f>I645*0.9</f>
        <v>11.406735000000001</v>
      </c>
      <c r="AQ645" s="142">
        <f>I645*0.93</f>
        <v>11.786959500000002</v>
      </c>
      <c r="AR645" s="142">
        <f>I645*0.7</f>
        <v>8.8719049999999999</v>
      </c>
      <c r="AS645" s="142">
        <f>I645*0.35</f>
        <v>4.4359525</v>
      </c>
      <c r="AT645" s="142">
        <v>0</v>
      </c>
      <c r="AU645" s="142">
        <f>I645*0.9</f>
        <v>11.406735000000001</v>
      </c>
      <c r="AV645" s="142">
        <f>I645*0.18</f>
        <v>2.2813470000000002</v>
      </c>
      <c r="AW645" s="142">
        <f>I645*0.34</f>
        <v>4.3092110000000003</v>
      </c>
      <c r="AX645" s="142">
        <f>I645*0.31</f>
        <v>3.9289865000000002</v>
      </c>
      <c r="AY645" s="142">
        <v>11.0745</v>
      </c>
      <c r="AZ645" s="142">
        <v>11.0745</v>
      </c>
      <c r="BB645" s="6">
        <v>1.0139320000000001</v>
      </c>
      <c r="BC645" s="6">
        <v>11.786959500000002</v>
      </c>
    </row>
    <row r="646" spans="2:55" hidden="1" outlineLevel="1" x14ac:dyDescent="0.2">
      <c r="B646" s="51" t="s">
        <v>181</v>
      </c>
      <c r="C646" s="9"/>
      <c r="D646" s="125"/>
      <c r="E646" s="160">
        <v>2</v>
      </c>
      <c r="F646" s="193"/>
      <c r="G646" s="193"/>
      <c r="H646" s="193"/>
      <c r="I646" s="90">
        <v>26.450399999999998</v>
      </c>
      <c r="J646" s="98" t="e">
        <f t="shared" si="9"/>
        <v>#N/A</v>
      </c>
      <c r="K646" s="104" t="e">
        <v>#N/A</v>
      </c>
      <c r="L646" s="106">
        <f>I646*0.1</f>
        <v>2.6450399999999998</v>
      </c>
      <c r="M646" s="106">
        <f>I646*0.2</f>
        <v>5.2900799999999997</v>
      </c>
      <c r="N646" s="106">
        <f>I646*0.21</f>
        <v>5.5545839999999993</v>
      </c>
      <c r="O646" s="106">
        <v>5.5545839999999993</v>
      </c>
      <c r="P646" s="106">
        <f>I646*0.12</f>
        <v>3.1740479999999995</v>
      </c>
      <c r="Q646" s="106">
        <f>I646*0.17</f>
        <v>4.4965679999999999</v>
      </c>
      <c r="R646" s="106">
        <f>I646*0.14</f>
        <v>3.7030560000000001</v>
      </c>
      <c r="S646" s="106">
        <f>I646*0.18</f>
        <v>4.7610719999999995</v>
      </c>
      <c r="T646" s="106">
        <f>I646*0.14</f>
        <v>3.7030560000000001</v>
      </c>
      <c r="U646" s="106">
        <f>I646*0.15</f>
        <v>3.9675599999999998</v>
      </c>
      <c r="V646" s="106">
        <f>I646*0.08</f>
        <v>2.1160319999999997</v>
      </c>
      <c r="W646" s="142"/>
      <c r="X646" s="106">
        <f>I646*0.16</f>
        <v>4.2320639999999994</v>
      </c>
      <c r="Y646" s="106">
        <f>I646*0.1</f>
        <v>2.6450399999999998</v>
      </c>
      <c r="Z646" s="106">
        <f>I646*0.08</f>
        <v>2.1160319999999997</v>
      </c>
      <c r="AA646" s="106">
        <f>I646*0.11</f>
        <v>2.9095439999999999</v>
      </c>
      <c r="AB646" s="142"/>
      <c r="AC646" s="7">
        <f>I646*0.22</f>
        <v>5.8190879999999998</v>
      </c>
      <c r="AD646" s="7">
        <f>I646*0.3</f>
        <v>7.9351199999999995</v>
      </c>
      <c r="AE646" s="148" t="s">
        <v>93</v>
      </c>
      <c r="AF646" s="7">
        <f>I646*0.245</f>
        <v>6.4803479999999993</v>
      </c>
      <c r="AG646" s="7">
        <f>I646*0.2</f>
        <v>5.2900799999999997</v>
      </c>
      <c r="AH646" s="7">
        <f>I646*0.23</f>
        <v>6.0835919999999994</v>
      </c>
      <c r="AI646" s="142"/>
      <c r="AJ646">
        <f>I646*0.2</f>
        <v>5.2900799999999997</v>
      </c>
      <c r="AK646" s="142">
        <v>21.827999999999999</v>
      </c>
      <c r="AL646" s="142">
        <v>23.111999999999998</v>
      </c>
      <c r="AM646" s="142">
        <v>23.882400000000001</v>
      </c>
      <c r="AN646" s="142">
        <f>I646*0.12</f>
        <v>3.1740479999999995</v>
      </c>
      <c r="AO646" s="142">
        <f>I646*0.6</f>
        <v>15.870239999999999</v>
      </c>
      <c r="AP646" s="142">
        <f>I646*0.9</f>
        <v>23.80536</v>
      </c>
      <c r="AQ646" s="142">
        <f>I646*0.93</f>
        <v>24.598872</v>
      </c>
      <c r="AR646" s="142">
        <f>I646*0.7</f>
        <v>18.515279999999997</v>
      </c>
      <c r="AS646" s="142">
        <f>I646*0.35</f>
        <v>9.2576399999999985</v>
      </c>
      <c r="AT646" s="142">
        <v>0</v>
      </c>
      <c r="AU646" s="142">
        <f>I646*0.9</f>
        <v>23.80536</v>
      </c>
      <c r="AV646" s="142">
        <f>I646*0.18</f>
        <v>4.7610719999999995</v>
      </c>
      <c r="AW646" s="142">
        <f>I646*0.34</f>
        <v>8.9931359999999998</v>
      </c>
      <c r="AX646" s="142">
        <f>I646*0.31</f>
        <v>8.199624</v>
      </c>
      <c r="AY646" s="142">
        <v>23.111999999999998</v>
      </c>
      <c r="AZ646" s="142">
        <v>23.111999999999998</v>
      </c>
      <c r="BB646" s="6">
        <v>2.1160319999999997</v>
      </c>
      <c r="BC646" s="6">
        <v>24.598872</v>
      </c>
    </row>
    <row r="647" spans="2:55" hidden="1" outlineLevel="1" x14ac:dyDescent="0.2">
      <c r="B647" s="51" t="s">
        <v>182</v>
      </c>
      <c r="C647" s="9"/>
      <c r="D647" s="125"/>
      <c r="E647" s="160">
        <v>2</v>
      </c>
      <c r="F647" s="193"/>
      <c r="G647" s="193"/>
      <c r="H647" s="193"/>
      <c r="I647" s="90">
        <v>32.511949999999999</v>
      </c>
      <c r="J647" s="98" t="e">
        <f t="shared" ref="J647:J710" si="10">K647*110%</f>
        <v>#N/A</v>
      </c>
      <c r="K647" s="104" t="e">
        <v>#N/A</v>
      </c>
      <c r="L647" s="106">
        <f>I647*0.1</f>
        <v>3.2511950000000001</v>
      </c>
      <c r="M647" s="106">
        <f>I647*0.2</f>
        <v>6.5023900000000001</v>
      </c>
      <c r="N647" s="106">
        <f>I647*0.21</f>
        <v>6.8275094999999997</v>
      </c>
      <c r="O647" s="106">
        <v>6.8275094999999997</v>
      </c>
      <c r="P647" s="106">
        <f>I647*0.12</f>
        <v>3.9014339999999996</v>
      </c>
      <c r="Q647" s="106">
        <f>I647*0.17</f>
        <v>5.5270315000000005</v>
      </c>
      <c r="R647" s="106">
        <f>I647*0.14</f>
        <v>4.5516730000000001</v>
      </c>
      <c r="S647" s="106">
        <f>I647*0.18</f>
        <v>5.8521509999999992</v>
      </c>
      <c r="T647" s="106">
        <f>I647*0.14</f>
        <v>4.5516730000000001</v>
      </c>
      <c r="U647" s="106">
        <f>I647*0.15</f>
        <v>4.8767924999999996</v>
      </c>
      <c r="V647" s="106">
        <f>I647*0.08</f>
        <v>2.600956</v>
      </c>
      <c r="W647" s="142"/>
      <c r="X647" s="106">
        <f>I647*0.16</f>
        <v>5.2019120000000001</v>
      </c>
      <c r="Y647" s="106">
        <f>I647*0.1</f>
        <v>3.2511950000000001</v>
      </c>
      <c r="Z647" s="106">
        <f>I647*0.08</f>
        <v>2.600956</v>
      </c>
      <c r="AA647" s="106">
        <f>I647*0.11</f>
        <v>3.5763145000000001</v>
      </c>
      <c r="AB647" s="142"/>
      <c r="AC647" s="7">
        <f>I647*0.22</f>
        <v>7.1526290000000001</v>
      </c>
      <c r="AD647" s="7">
        <f>I647*0.3</f>
        <v>9.7535849999999993</v>
      </c>
      <c r="AE647" s="148" t="s">
        <v>93</v>
      </c>
      <c r="AF647" s="7">
        <f>I647*0.245</f>
        <v>7.9654277499999999</v>
      </c>
      <c r="AG647" s="7">
        <f>I647*0.2</f>
        <v>6.5023900000000001</v>
      </c>
      <c r="AH647" s="7">
        <f>I647*0.23</f>
        <v>7.4777484999999997</v>
      </c>
      <c r="AI647" s="142"/>
      <c r="AJ647">
        <f>I647*0.2</f>
        <v>6.5023900000000001</v>
      </c>
      <c r="AK647" s="142">
        <v>26.835599999999996</v>
      </c>
      <c r="AL647" s="142">
        <v>28.408499999999997</v>
      </c>
      <c r="AM647" s="142">
        <v>29.360799999999998</v>
      </c>
      <c r="AN647" s="142">
        <f>I647*0.12</f>
        <v>3.9014339999999996</v>
      </c>
      <c r="AO647" s="142">
        <f>I647*0.6</f>
        <v>19.507169999999999</v>
      </c>
      <c r="AP647" s="142">
        <f>I647*0.9</f>
        <v>29.260755</v>
      </c>
      <c r="AQ647" s="142">
        <f>I647*0.93</f>
        <v>30.236113500000002</v>
      </c>
      <c r="AR647" s="142">
        <f>I647*0.7</f>
        <v>22.758364999999998</v>
      </c>
      <c r="AS647" s="142">
        <f>I647*0.35</f>
        <v>11.379182499999999</v>
      </c>
      <c r="AT647" s="142">
        <v>0</v>
      </c>
      <c r="AU647" s="142">
        <f>I647*0.9</f>
        <v>29.260755</v>
      </c>
      <c r="AV647" s="142">
        <f>I647*0.18</f>
        <v>5.8521509999999992</v>
      </c>
      <c r="AW647" s="142">
        <f>I647*0.34</f>
        <v>11.054063000000001</v>
      </c>
      <c r="AX647" s="142">
        <f>I647*0.31</f>
        <v>10.078704499999999</v>
      </c>
      <c r="AY647" s="142">
        <v>28.408499999999997</v>
      </c>
      <c r="AZ647" s="142">
        <v>28.408499999999997</v>
      </c>
      <c r="BB647" s="6">
        <v>2.600956</v>
      </c>
      <c r="BC647" s="6">
        <v>30.236113500000002</v>
      </c>
    </row>
    <row r="648" spans="2:55" hidden="1" outlineLevel="1" x14ac:dyDescent="0.2">
      <c r="B648" s="51" t="s">
        <v>183</v>
      </c>
      <c r="C648" s="9"/>
      <c r="D648" s="125"/>
      <c r="E648" s="160">
        <v>4</v>
      </c>
      <c r="F648" s="193"/>
      <c r="G648" s="193"/>
      <c r="H648" s="193"/>
      <c r="I648" s="90">
        <v>150.98770000000002</v>
      </c>
      <c r="J648" s="98" t="e">
        <f t="shared" si="10"/>
        <v>#N/A</v>
      </c>
      <c r="K648" s="104" t="e">
        <v>#N/A</v>
      </c>
      <c r="L648" s="106">
        <f>I648*0.1</f>
        <v>15.098770000000002</v>
      </c>
      <c r="M648" s="106">
        <f>I648*0.2</f>
        <v>30.197540000000004</v>
      </c>
      <c r="N648" s="106">
        <f>I648*0.21</f>
        <v>31.707417000000003</v>
      </c>
      <c r="O648" s="106">
        <v>31.707417000000003</v>
      </c>
      <c r="P648" s="106">
        <f>I648*0.12</f>
        <v>18.118524000000001</v>
      </c>
      <c r="Q648" s="106">
        <f>I648*0.17</f>
        <v>25.667909000000005</v>
      </c>
      <c r="R648" s="106">
        <f>I648*0.14</f>
        <v>21.138278000000003</v>
      </c>
      <c r="S648" s="106">
        <f>I648*0.18</f>
        <v>27.177786000000001</v>
      </c>
      <c r="T648" s="106">
        <f>I648*0.14</f>
        <v>21.138278000000003</v>
      </c>
      <c r="U648" s="106">
        <f>I648*0.15</f>
        <v>22.648155000000003</v>
      </c>
      <c r="V648" s="106">
        <f>I648*0.08</f>
        <v>12.079016000000001</v>
      </c>
      <c r="W648" s="142"/>
      <c r="X648" s="106">
        <f>I648*0.16</f>
        <v>24.158032000000002</v>
      </c>
      <c r="Y648" s="106">
        <f>I648*0.1</f>
        <v>15.098770000000002</v>
      </c>
      <c r="Z648" s="106">
        <f>I648*0.08</f>
        <v>12.079016000000001</v>
      </c>
      <c r="AA648" s="106">
        <f>I648*0.11</f>
        <v>16.608647000000001</v>
      </c>
      <c r="AB648" s="142"/>
      <c r="AC648" s="7">
        <f>I648*0.22</f>
        <v>33.217294000000003</v>
      </c>
      <c r="AD648" s="7">
        <f>I648*0.3</f>
        <v>45.296310000000005</v>
      </c>
      <c r="AE648" s="148" t="s">
        <v>93</v>
      </c>
      <c r="AF648" s="7">
        <f>I648*0.245</f>
        <v>36.991986500000003</v>
      </c>
      <c r="AG648" s="7">
        <f>I648*0.2</f>
        <v>30.197540000000004</v>
      </c>
      <c r="AH648" s="7">
        <f>I648*0.23</f>
        <v>34.727171000000006</v>
      </c>
      <c r="AI648" s="142"/>
      <c r="AJ648">
        <f>I648*0.2</f>
        <v>30.197540000000004</v>
      </c>
      <c r="AK648" s="142">
        <v>124.60150000000002</v>
      </c>
      <c r="AL648" s="142">
        <v>131.93100000000001</v>
      </c>
      <c r="AM648" s="142">
        <v>136.3287</v>
      </c>
      <c r="AN648" s="142">
        <f>I648*0.12</f>
        <v>18.118524000000001</v>
      </c>
      <c r="AO648" s="142">
        <f>I648*0.6</f>
        <v>90.592620000000011</v>
      </c>
      <c r="AP648" s="142">
        <f>I648*0.9</f>
        <v>135.88893000000002</v>
      </c>
      <c r="AQ648" s="142">
        <f>I648*0.93</f>
        <v>140.41856100000001</v>
      </c>
      <c r="AR648" s="142">
        <f>I648*0.7</f>
        <v>105.69139000000001</v>
      </c>
      <c r="AS648" s="142">
        <f>I648*0.35</f>
        <v>52.845695000000006</v>
      </c>
      <c r="AT648" s="142">
        <v>0</v>
      </c>
      <c r="AU648" s="142">
        <f>I648*0.9</f>
        <v>135.88893000000002</v>
      </c>
      <c r="AV648" s="142">
        <f>I648*0.18</f>
        <v>27.177786000000001</v>
      </c>
      <c r="AW648" s="142">
        <f>I648*0.34</f>
        <v>51.33581800000001</v>
      </c>
      <c r="AX648" s="142">
        <f>I648*0.31</f>
        <v>46.806187000000008</v>
      </c>
      <c r="AY648" s="142">
        <v>131.93100000000001</v>
      </c>
      <c r="AZ648" s="142">
        <v>131.93100000000001</v>
      </c>
      <c r="BB648" s="6">
        <v>12.079016000000001</v>
      </c>
      <c r="BC648" s="6">
        <v>140.41856100000001</v>
      </c>
    </row>
    <row r="649" spans="2:55" hidden="1" outlineLevel="1" x14ac:dyDescent="0.2">
      <c r="B649" s="51" t="s">
        <v>184</v>
      </c>
      <c r="C649" s="9"/>
      <c r="D649" s="125"/>
      <c r="E649" s="160">
        <v>1</v>
      </c>
      <c r="F649" s="193"/>
      <c r="G649" s="193"/>
      <c r="H649" s="193"/>
      <c r="I649" s="90">
        <v>73.388839000000004</v>
      </c>
      <c r="J649" s="98" t="e">
        <f t="shared" si="10"/>
        <v>#N/A</v>
      </c>
      <c r="K649" s="104" t="e">
        <v>#N/A</v>
      </c>
      <c r="L649" s="106">
        <f>I649*0.1</f>
        <v>7.3388839000000008</v>
      </c>
      <c r="M649" s="106">
        <f>I649*0.2</f>
        <v>14.677767800000002</v>
      </c>
      <c r="N649" s="106">
        <f>I649*0.21</f>
        <v>15.41165619</v>
      </c>
      <c r="O649" s="106">
        <v>15.41165619</v>
      </c>
      <c r="P649" s="106">
        <f>I649*0.12</f>
        <v>8.8066606800000002</v>
      </c>
      <c r="Q649" s="106">
        <f>I649*0.17</f>
        <v>12.476102630000002</v>
      </c>
      <c r="R649" s="106">
        <f>I649*0.14</f>
        <v>10.274437460000001</v>
      </c>
      <c r="S649" s="106">
        <f>I649*0.18</f>
        <v>13.20999102</v>
      </c>
      <c r="T649" s="106">
        <f>I649*0.14</f>
        <v>10.274437460000001</v>
      </c>
      <c r="U649" s="106">
        <f>I649*0.15</f>
        <v>11.00832585</v>
      </c>
      <c r="V649" s="106">
        <f>I649*0.08</f>
        <v>5.8711071200000005</v>
      </c>
      <c r="W649" s="142"/>
      <c r="X649" s="106">
        <f>I649*0.16</f>
        <v>11.742214240000001</v>
      </c>
      <c r="Y649" s="106">
        <f>I649*0.1</f>
        <v>7.3388839000000008</v>
      </c>
      <c r="Z649" s="106">
        <f>I649*0.08</f>
        <v>5.8711071200000005</v>
      </c>
      <c r="AA649" s="106">
        <f>I649*0.11</f>
        <v>8.0727722900000014</v>
      </c>
      <c r="AB649" s="142"/>
      <c r="AC649" s="7">
        <f>I649*0.22</f>
        <v>16.145544580000003</v>
      </c>
      <c r="AD649" s="7">
        <f>I649*0.3</f>
        <v>22.016651700000001</v>
      </c>
      <c r="AE649" s="148" t="s">
        <v>93</v>
      </c>
      <c r="AF649" s="7">
        <f>I649*0.245</f>
        <v>17.980265554999999</v>
      </c>
      <c r="AG649" s="7">
        <f>I649*0.2</f>
        <v>14.677767800000002</v>
      </c>
      <c r="AH649" s="7">
        <f>I649*0.23</f>
        <v>16.879432970000003</v>
      </c>
      <c r="AI649" s="142"/>
      <c r="AJ649">
        <f>I649*0.2</f>
        <v>14.677767800000002</v>
      </c>
      <c r="AK649" s="142">
        <v>60.562000000000005</v>
      </c>
      <c r="AL649" s="142">
        <v>64.125100000000003</v>
      </c>
      <c r="AM649" s="142">
        <v>66.265100000000004</v>
      </c>
      <c r="AN649" s="142">
        <f>I649*0.12</f>
        <v>8.8066606800000002</v>
      </c>
      <c r="AO649" s="142">
        <f>I649*0.6</f>
        <v>44.033303400000001</v>
      </c>
      <c r="AP649" s="142">
        <f>I649*0.9</f>
        <v>66.049955100000005</v>
      </c>
      <c r="AQ649" s="142">
        <f>I649*0.93</f>
        <v>68.251620270000004</v>
      </c>
      <c r="AR649" s="142">
        <f>I649*0.7</f>
        <v>51.3721873</v>
      </c>
      <c r="AS649" s="142">
        <f>I649*0.35</f>
        <v>25.68609365</v>
      </c>
      <c r="AT649" s="142">
        <v>0</v>
      </c>
      <c r="AU649" s="142">
        <f>I649*0.9</f>
        <v>66.049955100000005</v>
      </c>
      <c r="AV649" s="142">
        <f>I649*0.18</f>
        <v>13.20999102</v>
      </c>
      <c r="AW649" s="142">
        <f>I649*0.34</f>
        <v>24.952205260000003</v>
      </c>
      <c r="AX649" s="142">
        <f>I649*0.31</f>
        <v>22.750540090000001</v>
      </c>
      <c r="AY649" s="142">
        <v>64.125100000000003</v>
      </c>
      <c r="AZ649" s="142">
        <v>64.125100000000003</v>
      </c>
      <c r="BB649" s="6">
        <v>5.8711071200000005</v>
      </c>
      <c r="BC649" s="6">
        <v>68.251620270000004</v>
      </c>
    </row>
    <row r="650" spans="2:55" hidden="1" outlineLevel="1" x14ac:dyDescent="0.2">
      <c r="B650" s="51" t="s">
        <v>284</v>
      </c>
      <c r="C650" s="9"/>
      <c r="D650" s="125"/>
      <c r="E650" s="160">
        <v>1</v>
      </c>
      <c r="F650" s="193"/>
      <c r="G650" s="193"/>
      <c r="H650" s="193"/>
      <c r="I650" s="90">
        <v>181.41668100000001</v>
      </c>
      <c r="J650" s="98" t="e">
        <f t="shared" si="10"/>
        <v>#N/A</v>
      </c>
      <c r="K650" s="104" t="e">
        <v>#N/A</v>
      </c>
      <c r="L650" s="106">
        <f>I650*0.1</f>
        <v>18.1416681</v>
      </c>
      <c r="M650" s="106">
        <f>I650*0.2</f>
        <v>36.283336200000001</v>
      </c>
      <c r="N650" s="106">
        <f>I650*0.21</f>
        <v>38.097503010000004</v>
      </c>
      <c r="O650" s="106">
        <v>38.097503010000004</v>
      </c>
      <c r="P650" s="106">
        <f>I650*0.12</f>
        <v>21.77000172</v>
      </c>
      <c r="Q650" s="106">
        <f>I650*0.17</f>
        <v>30.840835770000005</v>
      </c>
      <c r="R650" s="106">
        <f>I650*0.14</f>
        <v>25.398335340000003</v>
      </c>
      <c r="S650" s="106">
        <f>I650*0.18</f>
        <v>32.655002580000001</v>
      </c>
      <c r="T650" s="106">
        <f>I650*0.14</f>
        <v>25.398335340000003</v>
      </c>
      <c r="U650" s="106">
        <f>I650*0.15</f>
        <v>27.212502150000002</v>
      </c>
      <c r="V650" s="106">
        <f>I650*0.08</f>
        <v>14.513334480000001</v>
      </c>
      <c r="W650" s="142"/>
      <c r="X650" s="106">
        <f>I650*0.16</f>
        <v>29.026668960000002</v>
      </c>
      <c r="Y650" s="106">
        <f>I650*0.1</f>
        <v>18.1416681</v>
      </c>
      <c r="Z650" s="106">
        <f>I650*0.08</f>
        <v>14.513334480000001</v>
      </c>
      <c r="AA650" s="106">
        <f>I650*0.11</f>
        <v>19.95583491</v>
      </c>
      <c r="AB650" s="142"/>
      <c r="AC650" s="7">
        <f>I650*0.22</f>
        <v>39.91166982</v>
      </c>
      <c r="AD650" s="7">
        <f>I650*0.3</f>
        <v>54.425004300000005</v>
      </c>
      <c r="AE650" s="148" t="s">
        <v>93</v>
      </c>
      <c r="AF650" s="7">
        <f>I650*0.245</f>
        <v>44.447086845000001</v>
      </c>
      <c r="AG650" s="7">
        <f>I650*0.2</f>
        <v>36.283336200000001</v>
      </c>
      <c r="AH650" s="7">
        <f>I650*0.23</f>
        <v>41.725836630000003</v>
      </c>
      <c r="AI650" s="142"/>
      <c r="AJ650">
        <f>I650*0.2</f>
        <v>36.283336200000001</v>
      </c>
      <c r="AK650" s="142">
        <v>149.71439999999998</v>
      </c>
      <c r="AL650" s="142">
        <v>158.5205</v>
      </c>
      <c r="AM650" s="142">
        <v>163.80629999999999</v>
      </c>
      <c r="AN650" s="142">
        <f>I650*0.12</f>
        <v>21.77000172</v>
      </c>
      <c r="AO650" s="142">
        <f>I650*0.6</f>
        <v>108.85000860000001</v>
      </c>
      <c r="AP650" s="142">
        <f>I650*0.9</f>
        <v>163.27501290000001</v>
      </c>
      <c r="AQ650" s="142">
        <f>I650*0.93</f>
        <v>168.71751333000003</v>
      </c>
      <c r="AR650" s="142">
        <f>I650*0.7</f>
        <v>126.9916767</v>
      </c>
      <c r="AS650" s="142">
        <f>I650*0.35</f>
        <v>63.49583835</v>
      </c>
      <c r="AT650" s="142">
        <v>0</v>
      </c>
      <c r="AU650" s="142">
        <f>I650*0.9</f>
        <v>163.27501290000001</v>
      </c>
      <c r="AV650" s="142">
        <f>I650*0.18</f>
        <v>32.655002580000001</v>
      </c>
      <c r="AW650" s="142">
        <f>I650*0.34</f>
        <v>61.681671540000011</v>
      </c>
      <c r="AX650" s="142">
        <f>I650*0.31</f>
        <v>56.239171110000001</v>
      </c>
      <c r="AY650" s="142">
        <v>158.5205</v>
      </c>
      <c r="AZ650" s="142">
        <v>158.5205</v>
      </c>
      <c r="BB650" s="6">
        <v>14.513334480000001</v>
      </c>
      <c r="BC650" s="6">
        <v>168.71751333000003</v>
      </c>
    </row>
    <row r="651" spans="2:55" hidden="1" outlineLevel="1" x14ac:dyDescent="0.2">
      <c r="B651" s="51" t="s">
        <v>285</v>
      </c>
      <c r="C651" s="9"/>
      <c r="D651" s="125"/>
      <c r="E651" s="160">
        <v>1</v>
      </c>
      <c r="F651" s="193"/>
      <c r="G651" s="193"/>
      <c r="H651" s="193"/>
      <c r="I651" s="90">
        <v>3.0307750000000002</v>
      </c>
      <c r="J651" s="98" t="e">
        <f t="shared" si="10"/>
        <v>#N/A</v>
      </c>
      <c r="K651" s="104" t="e">
        <v>#N/A</v>
      </c>
      <c r="L651" s="106">
        <f>I651*0.1</f>
        <v>0.30307750000000006</v>
      </c>
      <c r="M651" s="106">
        <f>I651*0.2</f>
        <v>0.60615500000000011</v>
      </c>
      <c r="N651" s="106">
        <f>I651*0.21</f>
        <v>0.63646275000000008</v>
      </c>
      <c r="O651" s="106">
        <v>0.63646275000000008</v>
      </c>
      <c r="P651" s="106">
        <f>I651*0.12</f>
        <v>0.36369299999999999</v>
      </c>
      <c r="Q651" s="106">
        <f>I651*0.17</f>
        <v>0.5152317500000001</v>
      </c>
      <c r="R651" s="106">
        <f>I651*0.14</f>
        <v>0.42430850000000009</v>
      </c>
      <c r="S651" s="106">
        <f>I651*0.18</f>
        <v>0.54553950000000007</v>
      </c>
      <c r="T651" s="106">
        <f>I651*0.14</f>
        <v>0.42430850000000009</v>
      </c>
      <c r="U651" s="106">
        <f>I651*0.15</f>
        <v>0.45461625</v>
      </c>
      <c r="V651" s="106">
        <f>I651*0.08</f>
        <v>0.24246200000000001</v>
      </c>
      <c r="W651" s="142"/>
      <c r="X651" s="106">
        <f>I651*0.16</f>
        <v>0.48492400000000002</v>
      </c>
      <c r="Y651" s="106">
        <f>I651*0.1</f>
        <v>0.30307750000000006</v>
      </c>
      <c r="Z651" s="106">
        <f>I651*0.08</f>
        <v>0.24246200000000001</v>
      </c>
      <c r="AA651" s="106">
        <f>I651*0.11</f>
        <v>0.33338525000000002</v>
      </c>
      <c r="AB651" s="142"/>
      <c r="AC651" s="7">
        <f>I651*0.22</f>
        <v>0.66677050000000004</v>
      </c>
      <c r="AD651" s="7">
        <f>I651*0.3</f>
        <v>0.9092325</v>
      </c>
      <c r="AE651" s="148" t="s">
        <v>93</v>
      </c>
      <c r="AF651" s="7">
        <f>I651*0.245</f>
        <v>0.74253987500000007</v>
      </c>
      <c r="AG651" s="7">
        <f>I651*0.2</f>
        <v>0.60615500000000011</v>
      </c>
      <c r="AH651" s="7">
        <f>I651*0.23</f>
        <v>0.69707825000000012</v>
      </c>
      <c r="AI651" s="142"/>
      <c r="AJ651">
        <f>I651*0.2</f>
        <v>0.60615500000000011</v>
      </c>
      <c r="AK651" s="142">
        <v>2.5038</v>
      </c>
      <c r="AL651" s="142">
        <v>2.6536000000000004</v>
      </c>
      <c r="AM651" s="142">
        <v>2.7392000000000003</v>
      </c>
      <c r="AN651" s="142">
        <f>I651*0.12</f>
        <v>0.36369299999999999</v>
      </c>
      <c r="AO651" s="142">
        <f>I651*0.6</f>
        <v>1.818465</v>
      </c>
      <c r="AP651" s="142">
        <f>I651*0.9</f>
        <v>2.7276975000000001</v>
      </c>
      <c r="AQ651" s="142">
        <f>I651*0.93</f>
        <v>2.8186207500000005</v>
      </c>
      <c r="AR651" s="142">
        <f>I651*0.7</f>
        <v>2.1215424999999999</v>
      </c>
      <c r="AS651" s="142">
        <f>I651*0.35</f>
        <v>1.0607712499999999</v>
      </c>
      <c r="AT651" s="142">
        <v>0</v>
      </c>
      <c r="AU651" s="142">
        <f>I651*0.9</f>
        <v>2.7276975000000001</v>
      </c>
      <c r="AV651" s="142">
        <f>I651*0.18</f>
        <v>0.54553950000000007</v>
      </c>
      <c r="AW651" s="142">
        <f>I651*0.34</f>
        <v>1.0304635000000002</v>
      </c>
      <c r="AX651" s="142">
        <f>I651*0.31</f>
        <v>0.93954025000000008</v>
      </c>
      <c r="AY651" s="142">
        <v>2.6536000000000004</v>
      </c>
      <c r="AZ651" s="142">
        <v>2.6536000000000004</v>
      </c>
      <c r="BB651" s="6">
        <v>0.24246200000000001</v>
      </c>
      <c r="BC651" s="6">
        <v>2.8186207500000005</v>
      </c>
    </row>
    <row r="652" spans="2:55" hidden="1" outlineLevel="1" x14ac:dyDescent="0.2">
      <c r="B652" s="51" t="s">
        <v>196</v>
      </c>
      <c r="C652" s="9"/>
      <c r="D652" s="125"/>
      <c r="E652" s="160">
        <v>1</v>
      </c>
      <c r="F652" s="193"/>
      <c r="G652" s="193"/>
      <c r="H652" s="193"/>
      <c r="I652" s="90">
        <v>6.6125999999999996</v>
      </c>
      <c r="J652" s="98" t="e">
        <f t="shared" si="10"/>
        <v>#N/A</v>
      </c>
      <c r="K652" s="104" t="e">
        <v>#N/A</v>
      </c>
      <c r="L652" s="106">
        <f>I652*0.1</f>
        <v>0.66125999999999996</v>
      </c>
      <c r="M652" s="106">
        <f>I652*0.2</f>
        <v>1.3225199999999999</v>
      </c>
      <c r="N652" s="106">
        <f>I652*0.21</f>
        <v>1.3886459999999998</v>
      </c>
      <c r="O652" s="106">
        <v>1.3886459999999998</v>
      </c>
      <c r="P652" s="106">
        <f>I652*0.12</f>
        <v>0.79351199999999988</v>
      </c>
      <c r="Q652" s="106">
        <f>I652*0.17</f>
        <v>1.124142</v>
      </c>
      <c r="R652" s="106">
        <f>I652*0.14</f>
        <v>0.92576400000000003</v>
      </c>
      <c r="S652" s="106">
        <f>I652*0.18</f>
        <v>1.1902679999999999</v>
      </c>
      <c r="T652" s="106">
        <f>I652*0.14</f>
        <v>0.92576400000000003</v>
      </c>
      <c r="U652" s="106">
        <f>I652*0.15</f>
        <v>0.99188999999999994</v>
      </c>
      <c r="V652" s="106">
        <f>I652*0.08</f>
        <v>0.52900799999999992</v>
      </c>
      <c r="W652" s="142"/>
      <c r="X652" s="106">
        <f>I652*0.16</f>
        <v>1.0580159999999998</v>
      </c>
      <c r="Y652" s="106">
        <f>I652*0.1</f>
        <v>0.66125999999999996</v>
      </c>
      <c r="Z652" s="106">
        <f>I652*0.08</f>
        <v>0.52900799999999992</v>
      </c>
      <c r="AA652" s="106">
        <f>I652*0.11</f>
        <v>0.72738599999999998</v>
      </c>
      <c r="AB652" s="142"/>
      <c r="AC652" s="7">
        <f>I652*0.22</f>
        <v>1.454772</v>
      </c>
      <c r="AD652" s="7">
        <f>I652*0.3</f>
        <v>1.9837799999999999</v>
      </c>
      <c r="AE652" s="148" t="s">
        <v>93</v>
      </c>
      <c r="AF652" s="7">
        <f>I652*0.245</f>
        <v>1.6200869999999998</v>
      </c>
      <c r="AG652" s="7">
        <f>I652*0.2</f>
        <v>1.3225199999999999</v>
      </c>
      <c r="AH652" s="7">
        <f>I652*0.23</f>
        <v>1.5208979999999999</v>
      </c>
      <c r="AI652" s="142"/>
      <c r="AJ652">
        <f>I652*0.2</f>
        <v>1.3225199999999999</v>
      </c>
      <c r="AK652" s="142">
        <v>5.4569999999999999</v>
      </c>
      <c r="AL652" s="142">
        <v>5.7779999999999996</v>
      </c>
      <c r="AM652" s="142">
        <v>5.9706000000000001</v>
      </c>
      <c r="AN652" s="142">
        <f>I652*0.12</f>
        <v>0.79351199999999988</v>
      </c>
      <c r="AO652" s="142">
        <f>I652*0.6</f>
        <v>3.9675599999999998</v>
      </c>
      <c r="AP652" s="142">
        <f>I652*0.9</f>
        <v>5.9513400000000001</v>
      </c>
      <c r="AQ652" s="142">
        <f>I652*0.93</f>
        <v>6.149718</v>
      </c>
      <c r="AR652" s="142">
        <f>I652*0.7</f>
        <v>4.6288199999999993</v>
      </c>
      <c r="AS652" s="142">
        <f>I652*0.35</f>
        <v>2.3144099999999996</v>
      </c>
      <c r="AT652" s="142">
        <v>0</v>
      </c>
      <c r="AU652" s="142">
        <f>I652*0.9</f>
        <v>5.9513400000000001</v>
      </c>
      <c r="AV652" s="142">
        <f>I652*0.18</f>
        <v>1.1902679999999999</v>
      </c>
      <c r="AW652" s="142">
        <f>I652*0.34</f>
        <v>2.2482839999999999</v>
      </c>
      <c r="AX652" s="142">
        <f>I652*0.31</f>
        <v>2.049906</v>
      </c>
      <c r="AY652" s="142">
        <v>5.7779999999999996</v>
      </c>
      <c r="AZ652" s="142">
        <v>5.7779999999999996</v>
      </c>
      <c r="BB652" s="6">
        <v>0.52900799999999992</v>
      </c>
      <c r="BC652" s="6">
        <v>6.149718</v>
      </c>
    </row>
    <row r="653" spans="2:55" hidden="1" outlineLevel="1" x14ac:dyDescent="0.2">
      <c r="B653" s="51" t="s">
        <v>286</v>
      </c>
      <c r="C653" s="9"/>
      <c r="D653" s="125"/>
      <c r="E653" s="160">
        <v>1</v>
      </c>
      <c r="F653" s="193"/>
      <c r="G653" s="193"/>
      <c r="H653" s="193"/>
      <c r="I653" s="90">
        <v>129.55185499999999</v>
      </c>
      <c r="J653" s="98" t="e">
        <f t="shared" si="10"/>
        <v>#N/A</v>
      </c>
      <c r="K653" s="104" t="e">
        <v>#N/A</v>
      </c>
      <c r="L653" s="106">
        <f>I653*0.1</f>
        <v>12.955185499999999</v>
      </c>
      <c r="M653" s="106">
        <f>I653*0.2</f>
        <v>25.910370999999998</v>
      </c>
      <c r="N653" s="106">
        <f>I653*0.21</f>
        <v>27.205889549999998</v>
      </c>
      <c r="O653" s="106">
        <v>27.205889549999998</v>
      </c>
      <c r="P653" s="106">
        <f>I653*0.12</f>
        <v>15.546222599999998</v>
      </c>
      <c r="Q653" s="106">
        <f>I653*0.17</f>
        <v>22.02381535</v>
      </c>
      <c r="R653" s="106">
        <f>I653*0.14</f>
        <v>18.137259700000001</v>
      </c>
      <c r="S653" s="106">
        <f>I653*0.18</f>
        <v>23.319333899999997</v>
      </c>
      <c r="T653" s="106">
        <f>I653*0.14</f>
        <v>18.137259700000001</v>
      </c>
      <c r="U653" s="106">
        <f>I653*0.15</f>
        <v>19.432778249999998</v>
      </c>
      <c r="V653" s="106">
        <f>I653*0.08</f>
        <v>10.364148399999999</v>
      </c>
      <c r="W653" s="142"/>
      <c r="X653" s="106">
        <f>I653*0.16</f>
        <v>20.728296799999999</v>
      </c>
      <c r="Y653" s="106">
        <f>I653*0.1</f>
        <v>12.955185499999999</v>
      </c>
      <c r="Z653" s="106">
        <f>I653*0.08</f>
        <v>10.364148399999999</v>
      </c>
      <c r="AA653" s="106">
        <f>I653*0.11</f>
        <v>14.25070405</v>
      </c>
      <c r="AB653" s="142"/>
      <c r="AC653" s="7">
        <f>I653*0.22</f>
        <v>28.501408099999999</v>
      </c>
      <c r="AD653" s="7">
        <f>I653*0.3</f>
        <v>38.865556499999997</v>
      </c>
      <c r="AE653" s="148" t="s">
        <v>93</v>
      </c>
      <c r="AF653" s="7">
        <f>I653*0.245</f>
        <v>31.740204474999995</v>
      </c>
      <c r="AG653" s="7">
        <f>I653*0.2</f>
        <v>25.910370999999998</v>
      </c>
      <c r="AH653" s="7">
        <f>I653*0.23</f>
        <v>29.79692665</v>
      </c>
      <c r="AI653" s="142"/>
      <c r="AJ653">
        <f>I653*0.2</f>
        <v>25.910370999999998</v>
      </c>
      <c r="AK653" s="142">
        <v>106.9144</v>
      </c>
      <c r="AL653" s="142">
        <v>113.206</v>
      </c>
      <c r="AM653" s="142">
        <v>116.97239999999998</v>
      </c>
      <c r="AN653" s="142">
        <f>I653*0.12</f>
        <v>15.546222599999998</v>
      </c>
      <c r="AO653" s="142">
        <f>I653*0.6</f>
        <v>77.731112999999993</v>
      </c>
      <c r="AP653" s="142">
        <f>I653*0.9</f>
        <v>116.59666949999999</v>
      </c>
      <c r="AQ653" s="142">
        <f>I653*0.93</f>
        <v>120.48322515</v>
      </c>
      <c r="AR653" s="142">
        <f>I653*0.7</f>
        <v>90.686298499999992</v>
      </c>
      <c r="AS653" s="142">
        <f>I653*0.35</f>
        <v>45.343149249999996</v>
      </c>
      <c r="AT653" s="142">
        <v>0</v>
      </c>
      <c r="AU653" s="142">
        <f>I653*0.9</f>
        <v>116.59666949999999</v>
      </c>
      <c r="AV653" s="142">
        <f>I653*0.18</f>
        <v>23.319333899999997</v>
      </c>
      <c r="AW653" s="142">
        <f>I653*0.34</f>
        <v>44.047630699999999</v>
      </c>
      <c r="AX653" s="142">
        <f>I653*0.31</f>
        <v>40.161075049999994</v>
      </c>
      <c r="AY653" s="142">
        <v>113.206</v>
      </c>
      <c r="AZ653" s="142">
        <v>113.206</v>
      </c>
      <c r="BB653" s="6">
        <v>10.364148399999999</v>
      </c>
      <c r="BC653" s="6">
        <v>120.48322515</v>
      </c>
    </row>
    <row r="654" spans="2:55" ht="13.5" collapsed="1" thickBot="1" x14ac:dyDescent="0.25">
      <c r="B654" s="38" t="s">
        <v>92</v>
      </c>
      <c r="C654" s="54" t="s">
        <v>93</v>
      </c>
      <c r="D654" s="170">
        <v>470</v>
      </c>
      <c r="E654" s="161" t="s">
        <v>5630</v>
      </c>
      <c r="F654" s="180"/>
      <c r="G654" s="180"/>
      <c r="H654" s="180"/>
      <c r="I654" s="82">
        <v>42096.69</v>
      </c>
      <c r="J654" s="98">
        <f t="shared" si="10"/>
        <v>25939.925550000004</v>
      </c>
      <c r="K654" s="100">
        <v>23581.750500000002</v>
      </c>
      <c r="L654" s="106">
        <f>I654*0.2</f>
        <v>8419.3380000000016</v>
      </c>
      <c r="M654" s="106">
        <f>I654*0.28</f>
        <v>11787.073200000003</v>
      </c>
      <c r="N654" s="106">
        <f>I654*0.27</f>
        <v>11366.106300000001</v>
      </c>
      <c r="O654" s="106">
        <v>8840.304900000001</v>
      </c>
      <c r="P654" s="106">
        <f>I654*0.25</f>
        <v>10524.172500000001</v>
      </c>
      <c r="Q654" s="106">
        <f>I654*0.31</f>
        <v>13049.973900000001</v>
      </c>
      <c r="R654" s="106">
        <f>I654*0.28</f>
        <v>11787.073200000003</v>
      </c>
      <c r="S654" s="106">
        <f>I654*0.25</f>
        <v>10524.172500000001</v>
      </c>
      <c r="T654" s="106">
        <f>I654*0.3</f>
        <v>12629.007</v>
      </c>
      <c r="U654" s="106">
        <f>I654*0.2</f>
        <v>8419.3380000000016</v>
      </c>
      <c r="V654" s="106">
        <f>I654*0.22</f>
        <v>9261.2718000000004</v>
      </c>
      <c r="W654" s="139"/>
      <c r="X654" s="106">
        <f>I654*0.16</f>
        <v>6735.4704000000002</v>
      </c>
      <c r="Y654" s="106">
        <f>I654*0.15</f>
        <v>6314.5034999999998</v>
      </c>
      <c r="Z654" s="106">
        <f>I654*0.18</f>
        <v>7577.4041999999999</v>
      </c>
      <c r="AA654" s="106">
        <f>I654*0.11</f>
        <v>4630.6359000000002</v>
      </c>
      <c r="AB654" s="139"/>
      <c r="AC654" s="7">
        <f>I654*0.22</f>
        <v>9261.2718000000004</v>
      </c>
      <c r="AD654" s="7">
        <f>I654*0.3</f>
        <v>12629.007</v>
      </c>
      <c r="AE654" s="148" t="s">
        <v>93</v>
      </c>
      <c r="AF654" s="7">
        <f>I654*0.245</f>
        <v>10313.689050000001</v>
      </c>
      <c r="AG654" s="7">
        <f>I654*0.2</f>
        <v>8419.3380000000016</v>
      </c>
      <c r="AH654" s="7">
        <f>I654*0.23</f>
        <v>9682.2387000000017</v>
      </c>
      <c r="AI654" s="139"/>
      <c r="AJ654">
        <f>I654*0.2</f>
        <v>8419.3380000000016</v>
      </c>
      <c r="AK654" s="139">
        <v>31158.78519999998</v>
      </c>
      <c r="AL654" s="139">
        <v>32991.663099999983</v>
      </c>
      <c r="AM654" s="139">
        <v>34091.376999999979</v>
      </c>
      <c r="AN654" s="139">
        <f>I654*0.12</f>
        <v>5051.6027999999997</v>
      </c>
      <c r="AO654" s="139">
        <f>I654*0.6</f>
        <v>25258.013999999999</v>
      </c>
      <c r="AP654" s="139">
        <f>I654*0.9</f>
        <v>37887.021000000001</v>
      </c>
      <c r="AQ654" s="139">
        <f>I654*0.93</f>
        <v>39149.921700000006</v>
      </c>
      <c r="AR654" s="139">
        <f>I654*0.7</f>
        <v>29467.683000000001</v>
      </c>
      <c r="AS654" s="139">
        <f>I654*0.35</f>
        <v>14733.8415</v>
      </c>
      <c r="AT654" s="139">
        <v>0</v>
      </c>
      <c r="AU654" s="139">
        <f>I654*0.9</f>
        <v>37887.021000000001</v>
      </c>
      <c r="AV654" s="139">
        <f>I654*0.18</f>
        <v>7577.4041999999999</v>
      </c>
      <c r="AW654" s="139">
        <f>I654*0.34</f>
        <v>14312.874600000001</v>
      </c>
      <c r="AX654" s="139">
        <f>I654*0.31</f>
        <v>13049.973900000001</v>
      </c>
      <c r="AY654" s="139">
        <v>32991.663099999983</v>
      </c>
      <c r="AZ654" s="139">
        <v>32991.663099999983</v>
      </c>
      <c r="BB654" s="6">
        <v>4630.6359000000002</v>
      </c>
      <c r="BC654" s="6">
        <v>39149.921700000006</v>
      </c>
    </row>
    <row r="655" spans="2:55" hidden="1" outlineLevel="1" x14ac:dyDescent="0.2">
      <c r="B655" s="44"/>
      <c r="C655" s="55"/>
      <c r="D655" s="171" t="s">
        <v>109</v>
      </c>
      <c r="E655" s="159" t="s">
        <v>5629</v>
      </c>
      <c r="F655" s="188"/>
      <c r="G655" s="188"/>
      <c r="H655" s="188"/>
      <c r="I655" s="87"/>
      <c r="J655" s="98">
        <f t="shared" si="10"/>
        <v>0</v>
      </c>
      <c r="K655" s="100"/>
      <c r="L655" s="106">
        <f>I655*0.2</f>
        <v>0</v>
      </c>
      <c r="M655" s="106">
        <f>I655*0.28</f>
        <v>0</v>
      </c>
      <c r="N655" s="106">
        <f>I655*0.27</f>
        <v>0</v>
      </c>
      <c r="O655" s="106">
        <v>0</v>
      </c>
      <c r="P655" s="106">
        <f>I655*0.25</f>
        <v>0</v>
      </c>
      <c r="Q655" s="106">
        <f>I655*0.31</f>
        <v>0</v>
      </c>
      <c r="R655" s="106">
        <f>I655*0.14</f>
        <v>0</v>
      </c>
      <c r="S655" s="106">
        <f>I655*0.18</f>
        <v>0</v>
      </c>
      <c r="T655" s="106">
        <f>I655*0.3</f>
        <v>0</v>
      </c>
      <c r="U655" s="106">
        <f>I655*0.2</f>
        <v>0</v>
      </c>
      <c r="V655" s="106">
        <f>I655*0.22</f>
        <v>0</v>
      </c>
      <c r="W655" s="139"/>
      <c r="X655" s="106">
        <f>I655*0.16</f>
        <v>0</v>
      </c>
      <c r="Y655" s="106">
        <f>I655*0.15</f>
        <v>0</v>
      </c>
      <c r="Z655" s="106">
        <f>I655*0.18</f>
        <v>0</v>
      </c>
      <c r="AA655" s="106">
        <f>I655*0.11</f>
        <v>0</v>
      </c>
      <c r="AB655" s="139"/>
      <c r="AC655" s="7">
        <f>I655*0.22</f>
        <v>0</v>
      </c>
      <c r="AD655" s="7">
        <f>I655*0.3</f>
        <v>0</v>
      </c>
      <c r="AE655" s="148" t="s">
        <v>93</v>
      </c>
      <c r="AF655" s="7">
        <f>I655*0.245</f>
        <v>0</v>
      </c>
      <c r="AG655" s="7">
        <f>I655*0.2</f>
        <v>0</v>
      </c>
      <c r="AH655" s="7">
        <f>I655*0.23</f>
        <v>0</v>
      </c>
      <c r="AI655" s="139"/>
      <c r="AJ655">
        <f>I655*0.2</f>
        <v>0</v>
      </c>
      <c r="AK655" s="139"/>
      <c r="AL655" s="139"/>
      <c r="AM655" s="139"/>
      <c r="AN655" s="139">
        <f>I655*0.12</f>
        <v>0</v>
      </c>
      <c r="AO655" s="139">
        <f>I655*0.6</f>
        <v>0</v>
      </c>
      <c r="AP655" s="139">
        <f>I655*0.9</f>
        <v>0</v>
      </c>
      <c r="AQ655" s="139">
        <f>I655*0.93</f>
        <v>0</v>
      </c>
      <c r="AR655" s="139">
        <f>I655*0.7</f>
        <v>0</v>
      </c>
      <c r="AS655" s="139">
        <f>I655*0.35</f>
        <v>0</v>
      </c>
      <c r="AT655" s="139"/>
      <c r="AU655" s="139">
        <f>I655*0.9</f>
        <v>0</v>
      </c>
      <c r="AV655" s="139">
        <f>I655*0.18</f>
        <v>0</v>
      </c>
      <c r="AW655" s="139">
        <f>I655*0.34</f>
        <v>0</v>
      </c>
      <c r="AX655" s="139">
        <f>I655*0.31</f>
        <v>0</v>
      </c>
      <c r="AY655" s="139"/>
      <c r="AZ655" s="139"/>
      <c r="BB655" s="6">
        <v>0</v>
      </c>
      <c r="BC655" s="6">
        <v>0</v>
      </c>
    </row>
    <row r="656" spans="2:55" hidden="1" outlineLevel="1" x14ac:dyDescent="0.2">
      <c r="B656" s="52" t="s">
        <v>234</v>
      </c>
      <c r="C656" s="56"/>
      <c r="D656" s="172"/>
      <c r="E656" s="160">
        <v>2</v>
      </c>
      <c r="F656" s="193"/>
      <c r="G656" s="193"/>
      <c r="H656" s="193"/>
      <c r="I656" s="90">
        <v>3522</v>
      </c>
      <c r="J656" s="98">
        <f t="shared" si="10"/>
        <v>0</v>
      </c>
      <c r="K656" s="104"/>
      <c r="L656" s="106">
        <f>I656*0.2</f>
        <v>704.40000000000009</v>
      </c>
      <c r="M656" s="106">
        <f>I656*0.28</f>
        <v>986.16000000000008</v>
      </c>
      <c r="N656" s="106">
        <f>I656*0.27</f>
        <v>950.94</v>
      </c>
      <c r="O656" s="106">
        <v>739.62</v>
      </c>
      <c r="P656" s="106">
        <f>I656*0.25</f>
        <v>880.5</v>
      </c>
      <c r="Q656" s="106">
        <f>I656*0.31</f>
        <v>1091.82</v>
      </c>
      <c r="R656" s="106">
        <f>I656*0.14</f>
        <v>493.08000000000004</v>
      </c>
      <c r="S656" s="106">
        <f>I656*0.18</f>
        <v>633.95999999999992</v>
      </c>
      <c r="T656" s="106">
        <f>I656*0.3</f>
        <v>1056.5999999999999</v>
      </c>
      <c r="U656" s="106">
        <f>I656*0.2</f>
        <v>704.40000000000009</v>
      </c>
      <c r="V656" s="106">
        <f>I656*0.22</f>
        <v>774.84</v>
      </c>
      <c r="W656" s="142"/>
      <c r="X656" s="106">
        <f>I656*0.16</f>
        <v>563.52</v>
      </c>
      <c r="Y656" s="106">
        <f>I656*0.15</f>
        <v>528.29999999999995</v>
      </c>
      <c r="Z656" s="106">
        <f>I656*0.18</f>
        <v>633.95999999999992</v>
      </c>
      <c r="AA656" s="106">
        <f>I656*0.11</f>
        <v>387.42</v>
      </c>
      <c r="AB656" s="142"/>
      <c r="AC656" s="7">
        <f>I656*0.22</f>
        <v>774.84</v>
      </c>
      <c r="AD656" s="7">
        <f>I656*0.3</f>
        <v>1056.5999999999999</v>
      </c>
      <c r="AE656" s="148" t="s">
        <v>93</v>
      </c>
      <c r="AF656" s="7">
        <f>I656*0.245</f>
        <v>862.89</v>
      </c>
      <c r="AG656" s="7">
        <f>I656*0.2</f>
        <v>704.40000000000009</v>
      </c>
      <c r="AH656" s="7">
        <f>I656*0.23</f>
        <v>810.06000000000006</v>
      </c>
      <c r="AI656" s="142"/>
      <c r="AJ656">
        <f>I656*0.2</f>
        <v>704.40000000000009</v>
      </c>
      <c r="AK656" s="142">
        <v>2563.3347999999996</v>
      </c>
      <c r="AL656" s="142">
        <v>2714.1192000000001</v>
      </c>
      <c r="AM656" s="142">
        <v>2804.5877</v>
      </c>
      <c r="AN656" s="142">
        <f>I656*0.12</f>
        <v>422.64</v>
      </c>
      <c r="AO656" s="142">
        <f>I656*0.6</f>
        <v>2113.1999999999998</v>
      </c>
      <c r="AP656" s="142">
        <f>I656*0.9</f>
        <v>3169.8</v>
      </c>
      <c r="AQ656" s="142">
        <f>I656*0.93</f>
        <v>3275.46</v>
      </c>
      <c r="AR656" s="142">
        <f>I656*0.7</f>
        <v>2465.3999999999996</v>
      </c>
      <c r="AS656" s="142">
        <f>I656*0.35</f>
        <v>1232.6999999999998</v>
      </c>
      <c r="AT656" s="142">
        <v>0</v>
      </c>
      <c r="AU656" s="142">
        <f>I656*0.9</f>
        <v>3169.8</v>
      </c>
      <c r="AV656" s="142">
        <f>I656*0.18</f>
        <v>633.95999999999992</v>
      </c>
      <c r="AW656" s="142">
        <f>I656*0.34</f>
        <v>1197.48</v>
      </c>
      <c r="AX656" s="142">
        <f>I656*0.31</f>
        <v>1091.82</v>
      </c>
      <c r="AY656" s="142">
        <v>2714.1192000000001</v>
      </c>
      <c r="AZ656" s="142">
        <v>2714.1192000000001</v>
      </c>
      <c r="BB656" s="6">
        <v>0</v>
      </c>
      <c r="BC656" s="6">
        <v>3275.46</v>
      </c>
    </row>
    <row r="657" spans="2:55" hidden="1" outlineLevel="1" x14ac:dyDescent="0.2">
      <c r="B657" s="52" t="s">
        <v>287</v>
      </c>
      <c r="C657" s="56"/>
      <c r="D657" s="172"/>
      <c r="E657" s="160">
        <v>1</v>
      </c>
      <c r="F657" s="193"/>
      <c r="G657" s="193"/>
      <c r="H657" s="193"/>
      <c r="I657" s="90">
        <v>5.2349750000000004</v>
      </c>
      <c r="J657" s="98">
        <f t="shared" si="10"/>
        <v>0</v>
      </c>
      <c r="K657" s="104"/>
      <c r="L657" s="106">
        <f>I657*0.2</f>
        <v>1.0469950000000001</v>
      </c>
      <c r="M657" s="106">
        <f>I657*0.28</f>
        <v>1.4657930000000003</v>
      </c>
      <c r="N657" s="106">
        <f>I657*0.27</f>
        <v>1.4134432500000003</v>
      </c>
      <c r="O657" s="106">
        <v>1.09934475</v>
      </c>
      <c r="P657" s="106">
        <f>I657*0.25</f>
        <v>1.3087437500000001</v>
      </c>
      <c r="Q657" s="106">
        <f>I657*0.31</f>
        <v>1.6228422500000002</v>
      </c>
      <c r="R657" s="106">
        <f>I657*0.14</f>
        <v>0.73289650000000017</v>
      </c>
      <c r="S657" s="106">
        <f>I657*0.18</f>
        <v>0.94229550000000006</v>
      </c>
      <c r="T657" s="106">
        <f>I657*0.3</f>
        <v>1.5704925000000001</v>
      </c>
      <c r="U657" s="106">
        <f>I657*0.2</f>
        <v>1.0469950000000001</v>
      </c>
      <c r="V657" s="106">
        <f>I657*0.22</f>
        <v>1.1516945000000001</v>
      </c>
      <c r="W657" s="142"/>
      <c r="X657" s="106">
        <f>I657*0.16</f>
        <v>0.83759600000000012</v>
      </c>
      <c r="Y657" s="106">
        <f>I657*0.15</f>
        <v>0.78524625000000003</v>
      </c>
      <c r="Z657" s="106">
        <f>I657*0.18</f>
        <v>0.94229550000000006</v>
      </c>
      <c r="AA657" s="106">
        <f>I657*0.11</f>
        <v>0.57584725000000003</v>
      </c>
      <c r="AB657" s="142"/>
      <c r="AC657" s="7">
        <f>I657*0.22</f>
        <v>1.1516945000000001</v>
      </c>
      <c r="AD657" s="7">
        <f>I657*0.3</f>
        <v>1.5704925000000001</v>
      </c>
      <c r="AE657" s="148" t="s">
        <v>93</v>
      </c>
      <c r="AF657" s="7">
        <f>I657*0.245</f>
        <v>1.2825688750000002</v>
      </c>
      <c r="AG657" s="7">
        <f>I657*0.2</f>
        <v>1.0469950000000001</v>
      </c>
      <c r="AH657" s="7">
        <f>I657*0.23</f>
        <v>1.2040442500000001</v>
      </c>
      <c r="AI657" s="142"/>
      <c r="AJ657">
        <f>I657*0.2</f>
        <v>1.0469950000000001</v>
      </c>
      <c r="AK657" s="142">
        <v>4.3228</v>
      </c>
      <c r="AL657" s="142">
        <v>4.5796000000000001</v>
      </c>
      <c r="AM657" s="142">
        <v>4.7294</v>
      </c>
      <c r="AN657" s="142">
        <f>I657*0.12</f>
        <v>0.62819700000000001</v>
      </c>
      <c r="AO657" s="142">
        <f>I657*0.6</f>
        <v>3.1409850000000001</v>
      </c>
      <c r="AP657" s="142">
        <f>I657*0.9</f>
        <v>4.7114775000000009</v>
      </c>
      <c r="AQ657" s="142">
        <f>I657*0.93</f>
        <v>4.8685267500000009</v>
      </c>
      <c r="AR657" s="142">
        <f>I657*0.7</f>
        <v>3.6644825000000001</v>
      </c>
      <c r="AS657" s="142">
        <f>I657*0.35</f>
        <v>1.83224125</v>
      </c>
      <c r="AT657" s="142">
        <v>0</v>
      </c>
      <c r="AU657" s="142">
        <f>I657*0.9</f>
        <v>4.7114775000000009</v>
      </c>
      <c r="AV657" s="142">
        <f>I657*0.18</f>
        <v>0.94229550000000006</v>
      </c>
      <c r="AW657" s="142">
        <f>I657*0.34</f>
        <v>1.7798915000000002</v>
      </c>
      <c r="AX657" s="142">
        <f>I657*0.31</f>
        <v>1.6228422500000002</v>
      </c>
      <c r="AY657" s="142">
        <v>4.5796000000000001</v>
      </c>
      <c r="AZ657" s="142">
        <v>4.5796000000000001</v>
      </c>
      <c r="BB657" s="6">
        <v>0</v>
      </c>
      <c r="BC657" s="6">
        <v>4.8685267500000009</v>
      </c>
    </row>
    <row r="658" spans="2:55" hidden="1" outlineLevel="1" x14ac:dyDescent="0.2">
      <c r="B658" s="52" t="s">
        <v>235</v>
      </c>
      <c r="C658" s="56"/>
      <c r="D658" s="172"/>
      <c r="E658" s="160">
        <v>2</v>
      </c>
      <c r="F658" s="193"/>
      <c r="G658" s="193"/>
      <c r="H658" s="193"/>
      <c r="I658" s="90">
        <v>7.1636500000000005</v>
      </c>
      <c r="J658" s="98">
        <f t="shared" si="10"/>
        <v>0</v>
      </c>
      <c r="K658" s="104"/>
      <c r="L658" s="106">
        <f>I658*0.2</f>
        <v>1.4327300000000003</v>
      </c>
      <c r="M658" s="106">
        <f>I658*0.28</f>
        <v>2.0058220000000002</v>
      </c>
      <c r="N658" s="106">
        <f>I658*0.27</f>
        <v>1.9341855000000003</v>
      </c>
      <c r="O658" s="106">
        <v>1.5043665000000002</v>
      </c>
      <c r="P658" s="106">
        <f>I658*0.25</f>
        <v>1.7909125000000001</v>
      </c>
      <c r="Q658" s="106">
        <f>I658*0.31</f>
        <v>2.2207315000000003</v>
      </c>
      <c r="R658" s="106">
        <f>I658*0.14</f>
        <v>1.0029110000000001</v>
      </c>
      <c r="S658" s="106">
        <f>I658*0.18</f>
        <v>1.2894570000000001</v>
      </c>
      <c r="T658" s="106">
        <f>I658*0.3</f>
        <v>2.149095</v>
      </c>
      <c r="U658" s="106">
        <f>I658*0.2</f>
        <v>1.4327300000000003</v>
      </c>
      <c r="V658" s="106">
        <f>I658*0.22</f>
        <v>1.576003</v>
      </c>
      <c r="W658" s="142"/>
      <c r="X658" s="106">
        <f>I658*0.16</f>
        <v>1.1461840000000001</v>
      </c>
      <c r="Y658" s="106">
        <f>I658*0.15</f>
        <v>1.0745475</v>
      </c>
      <c r="Z658" s="106">
        <f>I658*0.18</f>
        <v>1.2894570000000001</v>
      </c>
      <c r="AA658" s="106">
        <f>I658*0.11</f>
        <v>0.78800150000000002</v>
      </c>
      <c r="AB658" s="142"/>
      <c r="AC658" s="7">
        <f>I658*0.22</f>
        <v>1.576003</v>
      </c>
      <c r="AD658" s="7">
        <f>I658*0.3</f>
        <v>2.149095</v>
      </c>
      <c r="AE658" s="148" t="s">
        <v>93</v>
      </c>
      <c r="AF658" s="7">
        <f>I658*0.245</f>
        <v>1.7550942500000002</v>
      </c>
      <c r="AG658" s="7">
        <f>I658*0.2</f>
        <v>1.4327300000000003</v>
      </c>
      <c r="AH658" s="7">
        <f>I658*0.23</f>
        <v>1.6476395000000001</v>
      </c>
      <c r="AI658" s="142"/>
      <c r="AJ658">
        <f>I658*0.2</f>
        <v>1.4327300000000003</v>
      </c>
      <c r="AK658" s="142">
        <v>5.9171000000000005</v>
      </c>
      <c r="AL658" s="142">
        <v>6.2595000000000001</v>
      </c>
      <c r="AM658" s="142">
        <v>6.4735000000000005</v>
      </c>
      <c r="AN658" s="142">
        <f>I658*0.12</f>
        <v>0.85963800000000001</v>
      </c>
      <c r="AO658" s="142">
        <f>I658*0.6</f>
        <v>4.29819</v>
      </c>
      <c r="AP658" s="142">
        <f>I658*0.9</f>
        <v>6.4472850000000008</v>
      </c>
      <c r="AQ658" s="142">
        <f>I658*0.93</f>
        <v>6.6621945000000009</v>
      </c>
      <c r="AR658" s="142">
        <f>I658*0.7</f>
        <v>5.0145549999999997</v>
      </c>
      <c r="AS658" s="142">
        <f>I658*0.35</f>
        <v>2.5072774999999998</v>
      </c>
      <c r="AT658" s="142">
        <v>0</v>
      </c>
      <c r="AU658" s="142">
        <f>I658*0.9</f>
        <v>6.4472850000000008</v>
      </c>
      <c r="AV658" s="142">
        <f>I658*0.18</f>
        <v>1.2894570000000001</v>
      </c>
      <c r="AW658" s="142">
        <f>I658*0.34</f>
        <v>2.4356410000000004</v>
      </c>
      <c r="AX658" s="142">
        <f>I658*0.31</f>
        <v>2.2207315000000003</v>
      </c>
      <c r="AY658" s="142">
        <v>6.2595000000000001</v>
      </c>
      <c r="AZ658" s="142">
        <v>6.2595000000000001</v>
      </c>
      <c r="BB658" s="6">
        <v>0</v>
      </c>
      <c r="BC658" s="6">
        <v>6.6621945000000009</v>
      </c>
    </row>
    <row r="659" spans="2:55" hidden="1" outlineLevel="1" x14ac:dyDescent="0.2">
      <c r="B659" s="52" t="s">
        <v>117</v>
      </c>
      <c r="C659" s="56"/>
      <c r="D659" s="172"/>
      <c r="E659" s="160">
        <v>1</v>
      </c>
      <c r="F659" s="193"/>
      <c r="G659" s="193"/>
      <c r="H659" s="193"/>
      <c r="I659" s="90">
        <v>8.8168000000000006</v>
      </c>
      <c r="J659" s="98">
        <f t="shared" si="10"/>
        <v>0</v>
      </c>
      <c r="K659" s="104"/>
      <c r="L659" s="106">
        <f>I659*0.2</f>
        <v>1.7633600000000003</v>
      </c>
      <c r="M659" s="106">
        <f>I659*0.28</f>
        <v>2.4687040000000002</v>
      </c>
      <c r="N659" s="106">
        <f>I659*0.27</f>
        <v>2.3805360000000002</v>
      </c>
      <c r="O659" s="106">
        <v>1.8515280000000001</v>
      </c>
      <c r="P659" s="106">
        <f>I659*0.25</f>
        <v>2.2042000000000002</v>
      </c>
      <c r="Q659" s="106">
        <f>I659*0.31</f>
        <v>2.7332080000000003</v>
      </c>
      <c r="R659" s="106">
        <f>I659*0.14</f>
        <v>1.2343520000000001</v>
      </c>
      <c r="S659" s="106">
        <f>I659*0.18</f>
        <v>1.587024</v>
      </c>
      <c r="T659" s="106">
        <f>I659*0.3</f>
        <v>2.6450400000000003</v>
      </c>
      <c r="U659" s="106">
        <f>I659*0.2</f>
        <v>1.7633600000000003</v>
      </c>
      <c r="V659" s="106">
        <f>I659*0.22</f>
        <v>1.9396960000000001</v>
      </c>
      <c r="W659" s="142"/>
      <c r="X659" s="106">
        <f>I659*0.16</f>
        <v>1.4106880000000002</v>
      </c>
      <c r="Y659" s="106">
        <f>I659*0.15</f>
        <v>1.3225200000000001</v>
      </c>
      <c r="Z659" s="106">
        <f>I659*0.18</f>
        <v>1.587024</v>
      </c>
      <c r="AA659" s="106">
        <f>I659*0.11</f>
        <v>0.96984800000000004</v>
      </c>
      <c r="AB659" s="142"/>
      <c r="AC659" s="7">
        <f>I659*0.22</f>
        <v>1.9396960000000001</v>
      </c>
      <c r="AD659" s="7">
        <f>I659*0.3</f>
        <v>2.6450400000000003</v>
      </c>
      <c r="AE659" s="148" t="s">
        <v>93</v>
      </c>
      <c r="AF659" s="7">
        <f>I659*0.245</f>
        <v>2.1601159999999999</v>
      </c>
      <c r="AG659" s="7">
        <f>I659*0.2</f>
        <v>1.7633600000000003</v>
      </c>
      <c r="AH659" s="7">
        <f>I659*0.23</f>
        <v>2.0278640000000001</v>
      </c>
      <c r="AI659" s="142"/>
      <c r="AJ659">
        <f>I659*0.2</f>
        <v>1.7633600000000003</v>
      </c>
      <c r="AK659" s="142">
        <v>7.2759999999999998</v>
      </c>
      <c r="AL659" s="142">
        <v>7.7039999999999997</v>
      </c>
      <c r="AM659" s="142">
        <v>7.9608000000000008</v>
      </c>
      <c r="AN659" s="142">
        <f>I659*0.12</f>
        <v>1.0580160000000001</v>
      </c>
      <c r="AO659" s="142">
        <f>I659*0.6</f>
        <v>5.2900800000000006</v>
      </c>
      <c r="AP659" s="142">
        <f>I659*0.9</f>
        <v>7.9351200000000004</v>
      </c>
      <c r="AQ659" s="142">
        <f>I659*0.93</f>
        <v>8.1996240000000018</v>
      </c>
      <c r="AR659" s="142">
        <f>I659*0.7</f>
        <v>6.1717599999999999</v>
      </c>
      <c r="AS659" s="142">
        <f>I659*0.35</f>
        <v>3.08588</v>
      </c>
      <c r="AT659" s="142">
        <v>0</v>
      </c>
      <c r="AU659" s="142">
        <f>I659*0.9</f>
        <v>7.9351200000000004</v>
      </c>
      <c r="AV659" s="142">
        <f>I659*0.18</f>
        <v>1.587024</v>
      </c>
      <c r="AW659" s="142">
        <f>I659*0.34</f>
        <v>2.9977120000000004</v>
      </c>
      <c r="AX659" s="142">
        <f>I659*0.31</f>
        <v>2.7332080000000003</v>
      </c>
      <c r="AY659" s="142">
        <v>7.7039999999999997</v>
      </c>
      <c r="AZ659" s="142">
        <v>7.7039999999999997</v>
      </c>
      <c r="BB659" s="6">
        <v>0</v>
      </c>
      <c r="BC659" s="6">
        <v>8.1996240000000018</v>
      </c>
    </row>
    <row r="660" spans="2:55" hidden="1" outlineLevel="1" x14ac:dyDescent="0.2">
      <c r="B660" s="52" t="s">
        <v>111</v>
      </c>
      <c r="C660" s="56"/>
      <c r="D660" s="172"/>
      <c r="E660" s="160">
        <v>1</v>
      </c>
      <c r="F660" s="193"/>
      <c r="G660" s="193"/>
      <c r="H660" s="193"/>
      <c r="I660" s="90">
        <v>46.012675000000002</v>
      </c>
      <c r="J660" s="98">
        <f t="shared" si="10"/>
        <v>0</v>
      </c>
      <c r="K660" s="104"/>
      <c r="L660" s="106">
        <f>I660*0.2</f>
        <v>9.202535000000001</v>
      </c>
      <c r="M660" s="106">
        <f>I660*0.28</f>
        <v>12.883549000000002</v>
      </c>
      <c r="N660" s="106">
        <f>I660*0.27</f>
        <v>12.423422250000002</v>
      </c>
      <c r="O660" s="106">
        <v>9.6626617499999998</v>
      </c>
      <c r="P660" s="106">
        <f>I660*0.25</f>
        <v>11.50316875</v>
      </c>
      <c r="Q660" s="106">
        <f>I660*0.31</f>
        <v>14.26392925</v>
      </c>
      <c r="R660" s="106">
        <f>I660*0.14</f>
        <v>6.4417745000000011</v>
      </c>
      <c r="S660" s="106">
        <f>I660*0.18</f>
        <v>8.2822814999999999</v>
      </c>
      <c r="T660" s="106">
        <f>I660*0.3</f>
        <v>13.8038025</v>
      </c>
      <c r="U660" s="106">
        <f>I660*0.2</f>
        <v>9.202535000000001</v>
      </c>
      <c r="V660" s="106">
        <f>I660*0.22</f>
        <v>10.1227885</v>
      </c>
      <c r="W660" s="142"/>
      <c r="X660" s="106">
        <f>I660*0.16</f>
        <v>7.3620280000000005</v>
      </c>
      <c r="Y660" s="106">
        <f>I660*0.15</f>
        <v>6.9019012499999999</v>
      </c>
      <c r="Z660" s="106">
        <f>I660*0.18</f>
        <v>8.2822814999999999</v>
      </c>
      <c r="AA660" s="106">
        <f>I660*0.11</f>
        <v>5.0613942500000002</v>
      </c>
      <c r="AB660" s="142"/>
      <c r="AC660" s="7">
        <f>I660*0.22</f>
        <v>10.1227885</v>
      </c>
      <c r="AD660" s="7">
        <f>I660*0.3</f>
        <v>13.8038025</v>
      </c>
      <c r="AE660" s="148" t="s">
        <v>93</v>
      </c>
      <c r="AF660" s="7">
        <f>I660*0.245</f>
        <v>11.273105375</v>
      </c>
      <c r="AG660" s="7">
        <f>I660*0.2</f>
        <v>9.202535000000001</v>
      </c>
      <c r="AH660" s="7">
        <f>I660*0.23</f>
        <v>10.582915250000001</v>
      </c>
      <c r="AI660" s="142"/>
      <c r="AJ660">
        <f>I660*0.2</f>
        <v>9.202535000000001</v>
      </c>
      <c r="AK660" s="142">
        <v>37.974300000000007</v>
      </c>
      <c r="AL660" s="142">
        <v>40.210600000000007</v>
      </c>
      <c r="AM660" s="142">
        <v>41.548100000000005</v>
      </c>
      <c r="AN660" s="142">
        <f>I660*0.12</f>
        <v>5.5215209999999999</v>
      </c>
      <c r="AO660" s="142">
        <f>I660*0.6</f>
        <v>27.607605</v>
      </c>
      <c r="AP660" s="142">
        <f>I660*0.9</f>
        <v>41.411407500000003</v>
      </c>
      <c r="AQ660" s="142">
        <f>I660*0.93</f>
        <v>42.791787750000005</v>
      </c>
      <c r="AR660" s="142">
        <f>I660*0.7</f>
        <v>32.208872499999998</v>
      </c>
      <c r="AS660" s="142">
        <f>I660*0.35</f>
        <v>16.104436249999999</v>
      </c>
      <c r="AT660" s="142">
        <v>0</v>
      </c>
      <c r="AU660" s="142">
        <f>I660*0.9</f>
        <v>41.411407500000003</v>
      </c>
      <c r="AV660" s="142">
        <f>I660*0.18</f>
        <v>8.2822814999999999</v>
      </c>
      <c r="AW660" s="142">
        <f>I660*0.34</f>
        <v>15.644309500000002</v>
      </c>
      <c r="AX660" s="142">
        <f>I660*0.31</f>
        <v>14.26392925</v>
      </c>
      <c r="AY660" s="142">
        <v>40.210600000000007</v>
      </c>
      <c r="AZ660" s="142">
        <v>40.210600000000007</v>
      </c>
      <c r="BB660" s="6">
        <v>0</v>
      </c>
      <c r="BC660" s="6">
        <v>42.791787750000005</v>
      </c>
    </row>
    <row r="661" spans="2:55" hidden="1" outlineLevel="1" x14ac:dyDescent="0.2">
      <c r="B661" s="52" t="s">
        <v>240</v>
      </c>
      <c r="C661" s="56"/>
      <c r="D661" s="172">
        <v>94664</v>
      </c>
      <c r="E661" s="160">
        <v>1</v>
      </c>
      <c r="F661" s="193"/>
      <c r="G661" s="193"/>
      <c r="H661" s="193"/>
      <c r="I661" s="90">
        <v>430</v>
      </c>
      <c r="J661" s="98">
        <f t="shared" si="10"/>
        <v>0</v>
      </c>
      <c r="K661" s="104"/>
      <c r="L661" s="106">
        <f>I661*0.2</f>
        <v>86</v>
      </c>
      <c r="M661" s="106">
        <f>I661*0.28</f>
        <v>120.4</v>
      </c>
      <c r="N661" s="106">
        <f>I661*0.27</f>
        <v>116.10000000000001</v>
      </c>
      <c r="O661" s="106">
        <v>90.3</v>
      </c>
      <c r="P661" s="106">
        <f>I661*0.25</f>
        <v>107.5</v>
      </c>
      <c r="Q661" s="106">
        <f>I661*0.31</f>
        <v>133.30000000000001</v>
      </c>
      <c r="R661" s="106">
        <f>I661*0.14</f>
        <v>60.2</v>
      </c>
      <c r="S661" s="106">
        <f>I661*0.18</f>
        <v>77.399999999999991</v>
      </c>
      <c r="T661" s="106">
        <f>I661*0.3</f>
        <v>129</v>
      </c>
      <c r="U661" s="106">
        <f>I661*0.2</f>
        <v>86</v>
      </c>
      <c r="V661" s="106">
        <f>I661*0.22</f>
        <v>94.6</v>
      </c>
      <c r="W661" s="142"/>
      <c r="X661" s="106">
        <f>I661*0.16</f>
        <v>68.8</v>
      </c>
      <c r="Y661" s="106">
        <f>I661*0.15</f>
        <v>64.5</v>
      </c>
      <c r="Z661" s="106">
        <f>I661*0.18</f>
        <v>77.399999999999991</v>
      </c>
      <c r="AA661" s="106">
        <f>I661*0.11</f>
        <v>47.3</v>
      </c>
      <c r="AB661" s="142"/>
      <c r="AC661" s="7">
        <f>I661*0.22</f>
        <v>94.6</v>
      </c>
      <c r="AD661" s="7">
        <f>I661*0.3</f>
        <v>129</v>
      </c>
      <c r="AE661" s="148" t="s">
        <v>93</v>
      </c>
      <c r="AF661" s="7">
        <f>I661*0.245</f>
        <v>105.35</v>
      </c>
      <c r="AG661" s="7">
        <f>I661*0.2</f>
        <v>86</v>
      </c>
      <c r="AH661" s="7">
        <f>I661*0.23</f>
        <v>98.9</v>
      </c>
      <c r="AI661" s="142"/>
      <c r="AJ661">
        <f>I661*0.2</f>
        <v>86</v>
      </c>
      <c r="AK661" s="142">
        <v>413.80110000000002</v>
      </c>
      <c r="AL661" s="142">
        <v>438.14360000000005</v>
      </c>
      <c r="AM661" s="142">
        <v>452.7491</v>
      </c>
      <c r="AN661" s="142">
        <f>I661*0.12</f>
        <v>51.6</v>
      </c>
      <c r="AO661" s="142">
        <f>I661*0.6</f>
        <v>258</v>
      </c>
      <c r="AP661" s="142">
        <f>I661*0.9</f>
        <v>387</v>
      </c>
      <c r="AQ661" s="142">
        <f>I661*0.93</f>
        <v>399.90000000000003</v>
      </c>
      <c r="AR661" s="142">
        <f>I661*0.7</f>
        <v>301</v>
      </c>
      <c r="AS661" s="142">
        <f>I661*0.35</f>
        <v>150.5</v>
      </c>
      <c r="AT661" s="142">
        <v>177.15348000000003</v>
      </c>
      <c r="AU661" s="142">
        <f>I661*0.9</f>
        <v>387</v>
      </c>
      <c r="AV661" s="142">
        <f>I661*0.18</f>
        <v>77.399999999999991</v>
      </c>
      <c r="AW661" s="142">
        <f>I661*0.34</f>
        <v>146.20000000000002</v>
      </c>
      <c r="AX661" s="142">
        <f>I661*0.31</f>
        <v>133.30000000000001</v>
      </c>
      <c r="AY661" s="142">
        <v>438.14360000000005</v>
      </c>
      <c r="AZ661" s="142">
        <v>438.14360000000005</v>
      </c>
      <c r="BB661" s="6">
        <v>0</v>
      </c>
      <c r="BC661" s="6">
        <v>452.7491</v>
      </c>
    </row>
    <row r="662" spans="2:55" hidden="1" outlineLevel="1" x14ac:dyDescent="0.2">
      <c r="B662" s="52" t="s">
        <v>241</v>
      </c>
      <c r="C662" s="56"/>
      <c r="D662" s="172"/>
      <c r="E662" s="160">
        <v>1</v>
      </c>
      <c r="F662" s="193"/>
      <c r="G662" s="193"/>
      <c r="H662" s="193"/>
      <c r="I662" s="90">
        <v>28.103550000000002</v>
      </c>
      <c r="J662" s="98">
        <f t="shared" si="10"/>
        <v>0</v>
      </c>
      <c r="K662" s="104"/>
      <c r="L662" s="106">
        <f>I662*0.2</f>
        <v>5.6207100000000008</v>
      </c>
      <c r="M662" s="106">
        <f>I662*0.28</f>
        <v>7.8689940000000016</v>
      </c>
      <c r="N662" s="106">
        <f>I662*0.27</f>
        <v>7.5879585000000009</v>
      </c>
      <c r="O662" s="106">
        <v>5.9017455000000005</v>
      </c>
      <c r="P662" s="106">
        <f>I662*0.25</f>
        <v>7.0258875000000005</v>
      </c>
      <c r="Q662" s="106">
        <f>I662*0.31</f>
        <v>8.7121005</v>
      </c>
      <c r="R662" s="106">
        <f>I662*0.14</f>
        <v>3.9344970000000008</v>
      </c>
      <c r="S662" s="106">
        <f>I662*0.18</f>
        <v>5.0586390000000003</v>
      </c>
      <c r="T662" s="106">
        <f>I662*0.3</f>
        <v>8.4310650000000003</v>
      </c>
      <c r="U662" s="106">
        <f>I662*0.2</f>
        <v>5.6207100000000008</v>
      </c>
      <c r="V662" s="106">
        <f>I662*0.22</f>
        <v>6.1827810000000003</v>
      </c>
      <c r="W662" s="142"/>
      <c r="X662" s="106">
        <f>I662*0.16</f>
        <v>4.4965680000000008</v>
      </c>
      <c r="Y662" s="106">
        <f>I662*0.15</f>
        <v>4.2155325000000001</v>
      </c>
      <c r="Z662" s="106">
        <f>I662*0.18</f>
        <v>5.0586390000000003</v>
      </c>
      <c r="AA662" s="106">
        <f>I662*0.11</f>
        <v>3.0913905000000002</v>
      </c>
      <c r="AB662" s="142"/>
      <c r="AC662" s="7">
        <f>I662*0.22</f>
        <v>6.1827810000000003</v>
      </c>
      <c r="AD662" s="7">
        <f>I662*0.3</f>
        <v>8.4310650000000003</v>
      </c>
      <c r="AE662" s="148" t="s">
        <v>93</v>
      </c>
      <c r="AF662" s="7">
        <f>I662*0.245</f>
        <v>6.8853697500000006</v>
      </c>
      <c r="AG662" s="7">
        <f>I662*0.2</f>
        <v>5.6207100000000008</v>
      </c>
      <c r="AH662" s="7">
        <f>I662*0.23</f>
        <v>6.463816500000001</v>
      </c>
      <c r="AI662" s="142"/>
      <c r="AJ662">
        <f>I662*0.2</f>
        <v>5.6207100000000008</v>
      </c>
      <c r="AK662" s="142">
        <v>23.197600000000001</v>
      </c>
      <c r="AL662" s="142">
        <v>24.5565</v>
      </c>
      <c r="AM662" s="142">
        <v>25.380400000000002</v>
      </c>
      <c r="AN662" s="142">
        <f>I662*0.12</f>
        <v>3.3724259999999999</v>
      </c>
      <c r="AO662" s="142">
        <f>I662*0.6</f>
        <v>16.862130000000001</v>
      </c>
      <c r="AP662" s="142">
        <f>I662*0.9</f>
        <v>25.293195000000001</v>
      </c>
      <c r="AQ662" s="142">
        <f>I662*0.93</f>
        <v>26.136301500000002</v>
      </c>
      <c r="AR662" s="142">
        <f>I662*0.7</f>
        <v>19.672485000000002</v>
      </c>
      <c r="AS662" s="142">
        <f>I662*0.35</f>
        <v>9.8362425000000009</v>
      </c>
      <c r="AT662" s="142">
        <v>0</v>
      </c>
      <c r="AU662" s="142">
        <f>I662*0.9</f>
        <v>25.293195000000001</v>
      </c>
      <c r="AV662" s="142">
        <f>I662*0.18</f>
        <v>5.0586390000000003</v>
      </c>
      <c r="AW662" s="142">
        <f>I662*0.34</f>
        <v>9.5552070000000011</v>
      </c>
      <c r="AX662" s="142">
        <f>I662*0.31</f>
        <v>8.7121005</v>
      </c>
      <c r="AY662" s="142">
        <v>24.5565</v>
      </c>
      <c r="AZ662" s="142">
        <v>24.5565</v>
      </c>
      <c r="BB662" s="6">
        <v>0</v>
      </c>
      <c r="BC662" s="6">
        <v>26.136301500000002</v>
      </c>
    </row>
    <row r="663" spans="2:55" hidden="1" outlineLevel="1" x14ac:dyDescent="0.2">
      <c r="B663" s="52" t="s">
        <v>127</v>
      </c>
      <c r="C663" s="56"/>
      <c r="D663" s="172"/>
      <c r="E663" s="160">
        <v>9</v>
      </c>
      <c r="F663" s="193"/>
      <c r="G663" s="193"/>
      <c r="H663" s="193"/>
      <c r="I663" s="90">
        <v>12708</v>
      </c>
      <c r="J663" s="98">
        <f t="shared" si="10"/>
        <v>0</v>
      </c>
      <c r="K663" s="104"/>
      <c r="L663" s="106">
        <f>I663*0.2</f>
        <v>2541.6000000000004</v>
      </c>
      <c r="M663" s="106">
        <f>I663*0.28</f>
        <v>3558.2400000000002</v>
      </c>
      <c r="N663" s="106">
        <f>I663*0.27</f>
        <v>3431.1600000000003</v>
      </c>
      <c r="O663" s="106">
        <v>2668.68</v>
      </c>
      <c r="P663" s="106">
        <f>I663*0.25</f>
        <v>3177</v>
      </c>
      <c r="Q663" s="106">
        <f>I663*0.31</f>
        <v>3939.48</v>
      </c>
      <c r="R663" s="106">
        <f>I663*0.14</f>
        <v>1779.1200000000001</v>
      </c>
      <c r="S663" s="106">
        <f>I663*0.18</f>
        <v>2287.44</v>
      </c>
      <c r="T663" s="106">
        <f>I663*0.3</f>
        <v>3812.3999999999996</v>
      </c>
      <c r="U663" s="106">
        <f>I663*0.2</f>
        <v>2541.6000000000004</v>
      </c>
      <c r="V663" s="106">
        <f>I663*0.22</f>
        <v>2795.76</v>
      </c>
      <c r="W663" s="142"/>
      <c r="X663" s="106">
        <f>I663*0.16</f>
        <v>2033.28</v>
      </c>
      <c r="Y663" s="106">
        <f>I663*0.15</f>
        <v>1906.1999999999998</v>
      </c>
      <c r="Z663" s="106">
        <f>I663*0.18</f>
        <v>2287.44</v>
      </c>
      <c r="AA663" s="106">
        <f>I663*0.11</f>
        <v>1397.88</v>
      </c>
      <c r="AB663" s="142"/>
      <c r="AC663" s="7">
        <f>I663*0.22</f>
        <v>2795.76</v>
      </c>
      <c r="AD663" s="7">
        <f>I663*0.3</f>
        <v>3812.3999999999996</v>
      </c>
      <c r="AE663" s="148" t="s">
        <v>93</v>
      </c>
      <c r="AF663" s="7">
        <f>I663*0.245</f>
        <v>3113.46</v>
      </c>
      <c r="AG663" s="7">
        <f>I663*0.2</f>
        <v>2541.6000000000004</v>
      </c>
      <c r="AH663" s="7">
        <f>I663*0.23</f>
        <v>2922.84</v>
      </c>
      <c r="AI663" s="142"/>
      <c r="AJ663">
        <f>I663*0.2</f>
        <v>2541.6000000000004</v>
      </c>
      <c r="AK663" s="142">
        <v>8740.3164000000015</v>
      </c>
      <c r="AL663" s="142">
        <v>9254.4513999999999</v>
      </c>
      <c r="AM663" s="142">
        <v>9562.9323999999997</v>
      </c>
      <c r="AN663" s="142">
        <f>I663*0.12</f>
        <v>1524.96</v>
      </c>
      <c r="AO663" s="142">
        <f>I663*0.6</f>
        <v>7624.7999999999993</v>
      </c>
      <c r="AP663" s="142">
        <f>I663*0.9</f>
        <v>11437.2</v>
      </c>
      <c r="AQ663" s="142">
        <f>I663*0.93</f>
        <v>11818.44</v>
      </c>
      <c r="AR663" s="142">
        <f>I663*0.7</f>
        <v>8895.5999999999985</v>
      </c>
      <c r="AS663" s="142">
        <f>I663*0.35</f>
        <v>4447.7999999999993</v>
      </c>
      <c r="AT663" s="142">
        <v>0</v>
      </c>
      <c r="AU663" s="142">
        <f>I663*0.9</f>
        <v>11437.2</v>
      </c>
      <c r="AV663" s="142">
        <f>I663*0.18</f>
        <v>2287.44</v>
      </c>
      <c r="AW663" s="142">
        <f>I663*0.34</f>
        <v>4320.72</v>
      </c>
      <c r="AX663" s="142">
        <f>I663*0.31</f>
        <v>3939.48</v>
      </c>
      <c r="AY663" s="142">
        <v>9254.4513999999999</v>
      </c>
      <c r="AZ663" s="142">
        <v>9254.4513999999999</v>
      </c>
      <c r="BB663" s="6">
        <v>0</v>
      </c>
      <c r="BC663" s="6">
        <v>11818.44</v>
      </c>
    </row>
    <row r="664" spans="2:55" hidden="1" outlineLevel="1" x14ac:dyDescent="0.2">
      <c r="B664" s="52" t="s">
        <v>128</v>
      </c>
      <c r="C664" s="56"/>
      <c r="D664" s="172"/>
      <c r="E664" s="160">
        <v>1</v>
      </c>
      <c r="F664" s="193"/>
      <c r="G664" s="193"/>
      <c r="H664" s="193"/>
      <c r="I664" s="90">
        <v>4129</v>
      </c>
      <c r="J664" s="98">
        <f t="shared" si="10"/>
        <v>0</v>
      </c>
      <c r="K664" s="104"/>
      <c r="L664" s="106">
        <f>I664*0.2</f>
        <v>825.80000000000007</v>
      </c>
      <c r="M664" s="106">
        <f>I664*0.28</f>
        <v>1156.1200000000001</v>
      </c>
      <c r="N664" s="106">
        <f>I664*0.27</f>
        <v>1114.8300000000002</v>
      </c>
      <c r="O664" s="106">
        <v>867.08999999999992</v>
      </c>
      <c r="P664" s="106">
        <f>I664*0.25</f>
        <v>1032.25</v>
      </c>
      <c r="Q664" s="106">
        <f>I664*0.31</f>
        <v>1279.99</v>
      </c>
      <c r="R664" s="106">
        <f>I664*0.14</f>
        <v>578.06000000000006</v>
      </c>
      <c r="S664" s="106">
        <f>I664*0.18</f>
        <v>743.22</v>
      </c>
      <c r="T664" s="106">
        <f>I664*0.3</f>
        <v>1238.7</v>
      </c>
      <c r="U664" s="106">
        <f>I664*0.2</f>
        <v>825.80000000000007</v>
      </c>
      <c r="V664" s="106">
        <f>I664*0.22</f>
        <v>908.38</v>
      </c>
      <c r="W664" s="142"/>
      <c r="X664" s="106">
        <f>I664*0.16</f>
        <v>660.64</v>
      </c>
      <c r="Y664" s="106">
        <f>I664*0.15</f>
        <v>619.35</v>
      </c>
      <c r="Z664" s="106">
        <f>I664*0.18</f>
        <v>743.22</v>
      </c>
      <c r="AA664" s="106">
        <f>I664*0.11</f>
        <v>454.19</v>
      </c>
      <c r="AB664" s="142"/>
      <c r="AC664" s="7">
        <f>I664*0.22</f>
        <v>908.38</v>
      </c>
      <c r="AD664" s="7">
        <f>I664*0.3</f>
        <v>1238.7</v>
      </c>
      <c r="AE664" s="148" t="s">
        <v>93</v>
      </c>
      <c r="AF664" s="7">
        <f>I664*0.245</f>
        <v>1011.605</v>
      </c>
      <c r="AG664" s="7">
        <f>I664*0.2</f>
        <v>825.80000000000007</v>
      </c>
      <c r="AH664" s="7">
        <f>I664*0.23</f>
        <v>949.67000000000007</v>
      </c>
      <c r="AI664" s="142"/>
      <c r="AJ664">
        <f>I664*0.2</f>
        <v>825.80000000000007</v>
      </c>
      <c r="AK664" s="142">
        <v>2840.1116999999995</v>
      </c>
      <c r="AL664" s="142">
        <v>3007.1814999999997</v>
      </c>
      <c r="AM664" s="142">
        <v>3107.4191000000001</v>
      </c>
      <c r="AN664" s="142">
        <f>I664*0.12</f>
        <v>495.47999999999996</v>
      </c>
      <c r="AO664" s="142">
        <f>I664*0.6</f>
        <v>2477.4</v>
      </c>
      <c r="AP664" s="142">
        <f>I664*0.9</f>
        <v>3716.1</v>
      </c>
      <c r="AQ664" s="142">
        <f>I664*0.93</f>
        <v>3839.9700000000003</v>
      </c>
      <c r="AR664" s="142">
        <f>I664*0.7</f>
        <v>2890.2999999999997</v>
      </c>
      <c r="AS664" s="142">
        <f>I664*0.35</f>
        <v>1445.1499999999999</v>
      </c>
      <c r="AT664" s="142">
        <v>0</v>
      </c>
      <c r="AU664" s="142">
        <f>I664*0.9</f>
        <v>3716.1</v>
      </c>
      <c r="AV664" s="142">
        <f>I664*0.18</f>
        <v>743.22</v>
      </c>
      <c r="AW664" s="142">
        <f>I664*0.34</f>
        <v>1403.8600000000001</v>
      </c>
      <c r="AX664" s="142">
        <f>I664*0.31</f>
        <v>1279.99</v>
      </c>
      <c r="AY664" s="142">
        <v>3007.1814999999997</v>
      </c>
      <c r="AZ664" s="142">
        <v>3007.1814999999997</v>
      </c>
      <c r="BB664" s="6">
        <v>0</v>
      </c>
      <c r="BC664" s="6">
        <v>3839.9700000000003</v>
      </c>
    </row>
    <row r="665" spans="2:55" hidden="1" outlineLevel="1" x14ac:dyDescent="0.2">
      <c r="B665" s="52" t="s">
        <v>197</v>
      </c>
      <c r="C665" s="56"/>
      <c r="D665" s="172"/>
      <c r="E665" s="160">
        <v>1</v>
      </c>
      <c r="F665" s="193"/>
      <c r="G665" s="193"/>
      <c r="H665" s="193"/>
      <c r="I665" s="90">
        <v>120.95547500000001</v>
      </c>
      <c r="J665" s="98">
        <f t="shared" si="10"/>
        <v>0</v>
      </c>
      <c r="K665" s="104"/>
      <c r="L665" s="106">
        <f>I665*0.2</f>
        <v>24.191095000000004</v>
      </c>
      <c r="M665" s="106">
        <f>I665*0.28</f>
        <v>33.867533000000002</v>
      </c>
      <c r="N665" s="106">
        <f>I665*0.27</f>
        <v>32.657978250000006</v>
      </c>
      <c r="O665" s="106">
        <v>25.400649749999999</v>
      </c>
      <c r="P665" s="106">
        <f>I665*0.25</f>
        <v>30.238868750000002</v>
      </c>
      <c r="Q665" s="106">
        <f>I665*0.31</f>
        <v>37.496197250000002</v>
      </c>
      <c r="R665" s="106">
        <f>I665*0.14</f>
        <v>16.933766500000001</v>
      </c>
      <c r="S665" s="106">
        <f>I665*0.18</f>
        <v>21.7719855</v>
      </c>
      <c r="T665" s="106">
        <f>I665*0.3</f>
        <v>36.286642499999999</v>
      </c>
      <c r="U665" s="106">
        <f>I665*0.2</f>
        <v>24.191095000000004</v>
      </c>
      <c r="V665" s="106">
        <f>I665*0.22</f>
        <v>26.610204500000002</v>
      </c>
      <c r="W665" s="142"/>
      <c r="X665" s="106">
        <f>I665*0.16</f>
        <v>19.352876000000002</v>
      </c>
      <c r="Y665" s="106">
        <f>I665*0.15</f>
        <v>18.14332125</v>
      </c>
      <c r="Z665" s="106">
        <f>I665*0.18</f>
        <v>21.7719855</v>
      </c>
      <c r="AA665" s="106">
        <f>I665*0.11</f>
        <v>13.305102250000001</v>
      </c>
      <c r="AB665" s="142"/>
      <c r="AC665" s="7">
        <f>I665*0.22</f>
        <v>26.610204500000002</v>
      </c>
      <c r="AD665" s="7">
        <f>I665*0.3</f>
        <v>36.286642499999999</v>
      </c>
      <c r="AE665" s="148" t="s">
        <v>93</v>
      </c>
      <c r="AF665" s="7">
        <f>I665*0.245</f>
        <v>29.634091375000001</v>
      </c>
      <c r="AG665" s="7">
        <f>I665*0.2</f>
        <v>24.191095000000004</v>
      </c>
      <c r="AH665" s="7">
        <f>I665*0.23</f>
        <v>27.819759250000004</v>
      </c>
      <c r="AI665" s="142"/>
      <c r="AJ665">
        <f>I665*0.2</f>
        <v>24.191095000000004</v>
      </c>
      <c r="AK665" s="142">
        <v>99.820300000000003</v>
      </c>
      <c r="AL665" s="142">
        <v>105.69459999999999</v>
      </c>
      <c r="AM665" s="142">
        <v>109.2149</v>
      </c>
      <c r="AN665" s="142">
        <f>I665*0.12</f>
        <v>14.514657</v>
      </c>
      <c r="AO665" s="142">
        <f>I665*0.6</f>
        <v>72.573284999999998</v>
      </c>
      <c r="AP665" s="142">
        <f>I665*0.9</f>
        <v>108.85992750000001</v>
      </c>
      <c r="AQ665" s="142">
        <f>I665*0.93</f>
        <v>112.48859175000001</v>
      </c>
      <c r="AR665" s="142">
        <f>I665*0.7</f>
        <v>84.668832499999994</v>
      </c>
      <c r="AS665" s="142">
        <f>I665*0.35</f>
        <v>42.334416249999997</v>
      </c>
      <c r="AT665" s="142">
        <v>0</v>
      </c>
      <c r="AU665" s="142">
        <f>I665*0.9</f>
        <v>108.85992750000001</v>
      </c>
      <c r="AV665" s="142">
        <f>I665*0.18</f>
        <v>21.7719855</v>
      </c>
      <c r="AW665" s="142">
        <f>I665*0.34</f>
        <v>41.124861500000009</v>
      </c>
      <c r="AX665" s="142">
        <f>I665*0.31</f>
        <v>37.496197250000002</v>
      </c>
      <c r="AY665" s="142">
        <v>105.69459999999999</v>
      </c>
      <c r="AZ665" s="142">
        <v>105.69459999999999</v>
      </c>
      <c r="BB665" s="6">
        <v>0</v>
      </c>
      <c r="BC665" s="6">
        <v>112.48859175000001</v>
      </c>
    </row>
    <row r="666" spans="2:55" hidden="1" outlineLevel="1" x14ac:dyDescent="0.2">
      <c r="B666" s="52" t="s">
        <v>242</v>
      </c>
      <c r="C666" s="56"/>
      <c r="D666" s="172"/>
      <c r="E666" s="160">
        <v>1</v>
      </c>
      <c r="F666" s="193"/>
      <c r="G666" s="193"/>
      <c r="H666" s="193"/>
      <c r="I666" s="90">
        <v>20.939900000000002</v>
      </c>
      <c r="J666" s="98">
        <f t="shared" si="10"/>
        <v>0</v>
      </c>
      <c r="K666" s="104"/>
      <c r="L666" s="106">
        <f>I666*0.2</f>
        <v>4.1879800000000005</v>
      </c>
      <c r="M666" s="106">
        <f>I666*0.28</f>
        <v>5.8631720000000014</v>
      </c>
      <c r="N666" s="106">
        <f>I666*0.27</f>
        <v>5.653773000000001</v>
      </c>
      <c r="O666" s="106">
        <v>4.3973789999999999</v>
      </c>
      <c r="P666" s="106">
        <f>I666*0.25</f>
        <v>5.2349750000000004</v>
      </c>
      <c r="Q666" s="106">
        <f>I666*0.31</f>
        <v>6.4913690000000006</v>
      </c>
      <c r="R666" s="106">
        <f>I666*0.14</f>
        <v>2.9315860000000007</v>
      </c>
      <c r="S666" s="106">
        <f>I666*0.18</f>
        <v>3.7691820000000003</v>
      </c>
      <c r="T666" s="106">
        <f>I666*0.3</f>
        <v>6.2819700000000003</v>
      </c>
      <c r="U666" s="106">
        <f>I666*0.2</f>
        <v>4.1879800000000005</v>
      </c>
      <c r="V666" s="106">
        <f>I666*0.22</f>
        <v>4.6067780000000003</v>
      </c>
      <c r="W666" s="142"/>
      <c r="X666" s="106">
        <f>I666*0.16</f>
        <v>3.3503840000000005</v>
      </c>
      <c r="Y666" s="106">
        <f>I666*0.15</f>
        <v>3.1409850000000001</v>
      </c>
      <c r="Z666" s="106">
        <f>I666*0.18</f>
        <v>3.7691820000000003</v>
      </c>
      <c r="AA666" s="106">
        <f>I666*0.11</f>
        <v>2.3033890000000001</v>
      </c>
      <c r="AB666" s="142"/>
      <c r="AC666" s="7">
        <f>I666*0.22</f>
        <v>4.6067780000000003</v>
      </c>
      <c r="AD666" s="7">
        <f>I666*0.3</f>
        <v>6.2819700000000003</v>
      </c>
      <c r="AE666" s="148" t="s">
        <v>93</v>
      </c>
      <c r="AF666" s="7">
        <f>I666*0.245</f>
        <v>5.1302755000000007</v>
      </c>
      <c r="AG666" s="7">
        <f>I666*0.2</f>
        <v>4.1879800000000005</v>
      </c>
      <c r="AH666" s="7">
        <f>I666*0.23</f>
        <v>4.8161770000000006</v>
      </c>
      <c r="AI666" s="142"/>
      <c r="AJ666">
        <f>I666*0.2</f>
        <v>4.1879800000000005</v>
      </c>
      <c r="AK666" s="142">
        <v>17.2805</v>
      </c>
      <c r="AL666" s="142">
        <v>18.297000000000004</v>
      </c>
      <c r="AM666" s="142">
        <v>18.906900000000004</v>
      </c>
      <c r="AN666" s="142">
        <f>I666*0.12</f>
        <v>2.512788</v>
      </c>
      <c r="AO666" s="142">
        <f>I666*0.6</f>
        <v>12.563940000000001</v>
      </c>
      <c r="AP666" s="142">
        <f>I666*0.9</f>
        <v>18.845910000000003</v>
      </c>
      <c r="AQ666" s="142">
        <f>I666*0.93</f>
        <v>19.474107000000004</v>
      </c>
      <c r="AR666" s="142">
        <f>I666*0.7</f>
        <v>14.65793</v>
      </c>
      <c r="AS666" s="142">
        <f>I666*0.35</f>
        <v>7.3289650000000002</v>
      </c>
      <c r="AT666" s="142">
        <v>0</v>
      </c>
      <c r="AU666" s="142">
        <f>I666*0.9</f>
        <v>18.845910000000003</v>
      </c>
      <c r="AV666" s="142">
        <f>I666*0.18</f>
        <v>3.7691820000000003</v>
      </c>
      <c r="AW666" s="142">
        <f>I666*0.34</f>
        <v>7.1195660000000007</v>
      </c>
      <c r="AX666" s="142">
        <f>I666*0.31</f>
        <v>6.4913690000000006</v>
      </c>
      <c r="AY666" s="142">
        <v>18.297000000000004</v>
      </c>
      <c r="AZ666" s="142">
        <v>18.297000000000004</v>
      </c>
      <c r="BB666" s="6">
        <v>0</v>
      </c>
      <c r="BC666" s="6">
        <v>19.474107000000004</v>
      </c>
    </row>
    <row r="667" spans="2:55" hidden="1" outlineLevel="1" x14ac:dyDescent="0.2">
      <c r="B667" s="52" t="s">
        <v>288</v>
      </c>
      <c r="C667" s="56"/>
      <c r="D667" s="172"/>
      <c r="E667" s="160">
        <v>1</v>
      </c>
      <c r="F667" s="193"/>
      <c r="G667" s="193"/>
      <c r="H667" s="193"/>
      <c r="I667" s="90">
        <v>1628.0772250000002</v>
      </c>
      <c r="J667" s="98">
        <f t="shared" si="10"/>
        <v>0</v>
      </c>
      <c r="K667" s="104"/>
      <c r="L667" s="106">
        <f>I667*0.2</f>
        <v>325.61544500000008</v>
      </c>
      <c r="M667" s="106">
        <f>I667*0.28</f>
        <v>455.86162300000012</v>
      </c>
      <c r="N667" s="106">
        <f>I667*0.27</f>
        <v>439.58085075000008</v>
      </c>
      <c r="O667" s="106">
        <v>341.89621725000001</v>
      </c>
      <c r="P667" s="106">
        <f>I667*0.25</f>
        <v>407.01930625000006</v>
      </c>
      <c r="Q667" s="106">
        <f>I667*0.31</f>
        <v>504.70393975000007</v>
      </c>
      <c r="R667" s="106">
        <f>I667*0.14</f>
        <v>227.93081150000006</v>
      </c>
      <c r="S667" s="106">
        <f>I667*0.18</f>
        <v>293.05390050000005</v>
      </c>
      <c r="T667" s="106">
        <f>I667*0.3</f>
        <v>488.42316750000003</v>
      </c>
      <c r="U667" s="106">
        <f>I667*0.2</f>
        <v>325.61544500000008</v>
      </c>
      <c r="V667" s="106">
        <f>I667*0.22</f>
        <v>358.17698950000005</v>
      </c>
      <c r="W667" s="142"/>
      <c r="X667" s="106">
        <f>I667*0.16</f>
        <v>260.49235600000003</v>
      </c>
      <c r="Y667" s="106">
        <f>I667*0.15</f>
        <v>244.21158375000002</v>
      </c>
      <c r="Z667" s="106">
        <f>I667*0.18</f>
        <v>293.05390050000005</v>
      </c>
      <c r="AA667" s="106">
        <f>I667*0.11</f>
        <v>179.08849475000002</v>
      </c>
      <c r="AB667" s="142"/>
      <c r="AC667" s="7">
        <f>I667*0.22</f>
        <v>358.17698950000005</v>
      </c>
      <c r="AD667" s="7">
        <f>I667*0.3</f>
        <v>488.42316750000003</v>
      </c>
      <c r="AE667" s="148" t="s">
        <v>93</v>
      </c>
      <c r="AF667" s="7">
        <f>I667*0.245</f>
        <v>398.87892012500004</v>
      </c>
      <c r="AG667" s="7">
        <f>I667*0.2</f>
        <v>325.61544500000008</v>
      </c>
      <c r="AH667" s="7">
        <f>I667*0.23</f>
        <v>374.45776175000009</v>
      </c>
      <c r="AI667" s="142"/>
      <c r="AJ667">
        <f>I667*0.2</f>
        <v>325.61544500000008</v>
      </c>
      <c r="AK667" s="142">
        <v>1343.5562000000002</v>
      </c>
      <c r="AL667" s="142">
        <v>1422.5971</v>
      </c>
      <c r="AM667" s="142">
        <v>1470.0088000000001</v>
      </c>
      <c r="AN667" s="142">
        <f>I667*0.12</f>
        <v>195.36926700000001</v>
      </c>
      <c r="AO667" s="142">
        <f>I667*0.6</f>
        <v>976.84633500000007</v>
      </c>
      <c r="AP667" s="142">
        <f>I667*0.9</f>
        <v>1465.2695025000003</v>
      </c>
      <c r="AQ667" s="142">
        <f>I667*0.93</f>
        <v>1514.1118192500003</v>
      </c>
      <c r="AR667" s="142">
        <f>I667*0.7</f>
        <v>1139.6540575000001</v>
      </c>
      <c r="AS667" s="142">
        <f>I667*0.35</f>
        <v>569.82702875000007</v>
      </c>
      <c r="AT667" s="142">
        <v>0</v>
      </c>
      <c r="AU667" s="142">
        <f>I667*0.9</f>
        <v>1465.2695025000003</v>
      </c>
      <c r="AV667" s="142">
        <f>I667*0.18</f>
        <v>293.05390050000005</v>
      </c>
      <c r="AW667" s="142">
        <f>I667*0.34</f>
        <v>553.54625650000014</v>
      </c>
      <c r="AX667" s="142">
        <f>I667*0.31</f>
        <v>504.70393975000007</v>
      </c>
      <c r="AY667" s="142">
        <v>1422.5971</v>
      </c>
      <c r="AZ667" s="142">
        <v>1422.5971</v>
      </c>
      <c r="BB667" s="6">
        <v>0</v>
      </c>
      <c r="BC667" s="6">
        <v>1514.1118192500003</v>
      </c>
    </row>
    <row r="668" spans="2:55" hidden="1" outlineLevel="1" x14ac:dyDescent="0.2">
      <c r="B668" s="52" t="s">
        <v>190</v>
      </c>
      <c r="C668" s="56"/>
      <c r="D668" s="172"/>
      <c r="E668" s="160">
        <v>1</v>
      </c>
      <c r="F668" s="193"/>
      <c r="G668" s="193"/>
      <c r="H668" s="193"/>
      <c r="I668" s="90">
        <v>3.8573499999999998</v>
      </c>
      <c r="J668" s="98">
        <f t="shared" si="10"/>
        <v>0</v>
      </c>
      <c r="K668" s="104"/>
      <c r="L668" s="106">
        <f>I668*0.2</f>
        <v>0.77146999999999999</v>
      </c>
      <c r="M668" s="106">
        <f>I668*0.28</f>
        <v>1.080058</v>
      </c>
      <c r="N668" s="106">
        <f>I668*0.27</f>
        <v>1.0414844999999999</v>
      </c>
      <c r="O668" s="106">
        <v>0.81004349999999992</v>
      </c>
      <c r="P668" s="106">
        <f>I668*0.25</f>
        <v>0.96433749999999996</v>
      </c>
      <c r="Q668" s="106">
        <f>I668*0.31</f>
        <v>1.1957784999999999</v>
      </c>
      <c r="R668" s="106">
        <f>I668*0.14</f>
        <v>0.54002899999999998</v>
      </c>
      <c r="S668" s="106">
        <f>I668*0.18</f>
        <v>0.69432299999999991</v>
      </c>
      <c r="T668" s="106">
        <f>I668*0.3</f>
        <v>1.1572049999999998</v>
      </c>
      <c r="U668" s="106">
        <f>I668*0.2</f>
        <v>0.77146999999999999</v>
      </c>
      <c r="V668" s="106">
        <f>I668*0.22</f>
        <v>0.84861699999999995</v>
      </c>
      <c r="W668" s="142"/>
      <c r="X668" s="106">
        <f>I668*0.16</f>
        <v>0.61717599999999995</v>
      </c>
      <c r="Y668" s="106">
        <f>I668*0.15</f>
        <v>0.57860249999999991</v>
      </c>
      <c r="Z668" s="106">
        <f>I668*0.18</f>
        <v>0.69432299999999991</v>
      </c>
      <c r="AA668" s="106">
        <f>I668*0.11</f>
        <v>0.42430849999999998</v>
      </c>
      <c r="AB668" s="142"/>
      <c r="AC668" s="7">
        <f>I668*0.22</f>
        <v>0.84861699999999995</v>
      </c>
      <c r="AD668" s="7">
        <f>I668*0.3</f>
        <v>1.1572049999999998</v>
      </c>
      <c r="AE668" s="148" t="s">
        <v>93</v>
      </c>
      <c r="AF668" s="7">
        <f>I668*0.245</f>
        <v>0.94505074999999994</v>
      </c>
      <c r="AG668" s="7">
        <f>I668*0.2</f>
        <v>0.77146999999999999</v>
      </c>
      <c r="AH668" s="7">
        <f>I668*0.23</f>
        <v>0.88719049999999999</v>
      </c>
      <c r="AI668" s="142"/>
      <c r="AJ668">
        <f>I668*0.2</f>
        <v>0.77146999999999999</v>
      </c>
      <c r="AK668" s="142">
        <v>3.1885999999999997</v>
      </c>
      <c r="AL668" s="142">
        <v>3.3704999999999998</v>
      </c>
      <c r="AM668" s="142">
        <v>3.4881999999999995</v>
      </c>
      <c r="AN668" s="142">
        <f>I668*0.12</f>
        <v>0.46288199999999996</v>
      </c>
      <c r="AO668" s="142">
        <f>I668*0.6</f>
        <v>2.3144099999999996</v>
      </c>
      <c r="AP668" s="142">
        <f>I668*0.9</f>
        <v>3.4716149999999999</v>
      </c>
      <c r="AQ668" s="142">
        <f>I668*0.93</f>
        <v>3.5873355</v>
      </c>
      <c r="AR668" s="142">
        <f>I668*0.7</f>
        <v>2.7001449999999996</v>
      </c>
      <c r="AS668" s="142">
        <f>I668*0.35</f>
        <v>1.3500724999999998</v>
      </c>
      <c r="AT668" s="142">
        <v>0</v>
      </c>
      <c r="AU668" s="142">
        <f>I668*0.9</f>
        <v>3.4716149999999999</v>
      </c>
      <c r="AV668" s="142">
        <f>I668*0.18</f>
        <v>0.69432299999999991</v>
      </c>
      <c r="AW668" s="142">
        <f>I668*0.34</f>
        <v>1.311499</v>
      </c>
      <c r="AX668" s="142">
        <f>I668*0.31</f>
        <v>1.1957784999999999</v>
      </c>
      <c r="AY668" s="142">
        <v>3.3704999999999998</v>
      </c>
      <c r="AZ668" s="142">
        <v>3.3704999999999998</v>
      </c>
      <c r="BB668" s="6">
        <v>0</v>
      </c>
      <c r="BC668" s="6">
        <v>3.5873355</v>
      </c>
    </row>
    <row r="669" spans="2:55" hidden="1" outlineLevel="1" x14ac:dyDescent="0.2">
      <c r="B669" s="52" t="s">
        <v>132</v>
      </c>
      <c r="C669" s="56"/>
      <c r="D669" s="172"/>
      <c r="E669" s="160">
        <v>1</v>
      </c>
      <c r="F669" s="193"/>
      <c r="G669" s="193"/>
      <c r="H669" s="193"/>
      <c r="I669" s="90">
        <v>12.949674999999999</v>
      </c>
      <c r="J669" s="98">
        <f t="shared" si="10"/>
        <v>0</v>
      </c>
      <c r="K669" s="104"/>
      <c r="L669" s="106">
        <f>I669*0.2</f>
        <v>2.5899350000000001</v>
      </c>
      <c r="M669" s="106">
        <f>I669*0.28</f>
        <v>3.625909</v>
      </c>
      <c r="N669" s="106">
        <f>I669*0.27</f>
        <v>3.4964122500000001</v>
      </c>
      <c r="O669" s="106">
        <v>2.7194317499999996</v>
      </c>
      <c r="P669" s="106">
        <f>I669*0.25</f>
        <v>3.2374187499999998</v>
      </c>
      <c r="Q669" s="106">
        <f>I669*0.31</f>
        <v>4.0143992499999994</v>
      </c>
      <c r="R669" s="106">
        <f>I669*0.14</f>
        <v>1.8129545</v>
      </c>
      <c r="S669" s="106">
        <f>I669*0.18</f>
        <v>2.3309414999999998</v>
      </c>
      <c r="T669" s="106">
        <f>I669*0.3</f>
        <v>3.8849024999999995</v>
      </c>
      <c r="U669" s="106">
        <f>I669*0.2</f>
        <v>2.5899350000000001</v>
      </c>
      <c r="V669" s="106">
        <f>I669*0.22</f>
        <v>2.8489285</v>
      </c>
      <c r="W669" s="142"/>
      <c r="X669" s="106">
        <f>I669*0.16</f>
        <v>2.0719479999999999</v>
      </c>
      <c r="Y669" s="106">
        <f>I669*0.15</f>
        <v>1.9424512499999997</v>
      </c>
      <c r="Z669" s="106">
        <f>I669*0.18</f>
        <v>2.3309414999999998</v>
      </c>
      <c r="AA669" s="106">
        <f>I669*0.11</f>
        <v>1.42446425</v>
      </c>
      <c r="AB669" s="142"/>
      <c r="AC669" s="7">
        <f>I669*0.22</f>
        <v>2.8489285</v>
      </c>
      <c r="AD669" s="7">
        <f>I669*0.3</f>
        <v>3.8849024999999995</v>
      </c>
      <c r="AE669" s="148" t="s">
        <v>93</v>
      </c>
      <c r="AF669" s="7">
        <f>I669*0.245</f>
        <v>3.1726703749999996</v>
      </c>
      <c r="AG669" s="7">
        <f>I669*0.2</f>
        <v>2.5899350000000001</v>
      </c>
      <c r="AH669" s="7">
        <f>I669*0.23</f>
        <v>2.9784252499999999</v>
      </c>
      <c r="AI669" s="142"/>
      <c r="AJ669">
        <f>I669*0.2</f>
        <v>2.5899350000000001</v>
      </c>
      <c r="AK669" s="142">
        <v>10.689299999999999</v>
      </c>
      <c r="AL669" s="142">
        <v>11.320600000000001</v>
      </c>
      <c r="AM669" s="142">
        <v>11.6951</v>
      </c>
      <c r="AN669" s="142">
        <f>I669*0.12</f>
        <v>1.5539609999999999</v>
      </c>
      <c r="AO669" s="142">
        <f>I669*0.6</f>
        <v>7.769804999999999</v>
      </c>
      <c r="AP669" s="142">
        <f>I669*0.9</f>
        <v>11.654707499999999</v>
      </c>
      <c r="AQ669" s="142">
        <f>I669*0.93</f>
        <v>12.043197749999999</v>
      </c>
      <c r="AR669" s="142">
        <f>I669*0.7</f>
        <v>9.0647724999999983</v>
      </c>
      <c r="AS669" s="142">
        <f>I669*0.35</f>
        <v>4.5323862499999992</v>
      </c>
      <c r="AT669" s="142">
        <v>0</v>
      </c>
      <c r="AU669" s="142">
        <f>I669*0.9</f>
        <v>11.654707499999999</v>
      </c>
      <c r="AV669" s="142">
        <f>I669*0.18</f>
        <v>2.3309414999999998</v>
      </c>
      <c r="AW669" s="142">
        <f>I669*0.34</f>
        <v>4.4028894999999997</v>
      </c>
      <c r="AX669" s="142">
        <f>I669*0.31</f>
        <v>4.0143992499999994</v>
      </c>
      <c r="AY669" s="142">
        <v>11.320600000000001</v>
      </c>
      <c r="AZ669" s="142">
        <v>11.320600000000001</v>
      </c>
      <c r="BB669" s="6">
        <v>0</v>
      </c>
      <c r="BC669" s="6">
        <v>12.043197749999999</v>
      </c>
    </row>
    <row r="670" spans="2:55" hidden="1" outlineLevel="1" x14ac:dyDescent="0.2">
      <c r="B670" s="52" t="s">
        <v>289</v>
      </c>
      <c r="C670" s="56"/>
      <c r="D670" s="172"/>
      <c r="E670" s="160">
        <v>1</v>
      </c>
      <c r="F670" s="193"/>
      <c r="G670" s="193"/>
      <c r="H670" s="193"/>
      <c r="I670" s="90">
        <v>364.24405000000002</v>
      </c>
      <c r="J670" s="98">
        <f t="shared" si="10"/>
        <v>0</v>
      </c>
      <c r="K670" s="104"/>
      <c r="L670" s="106">
        <f>I670*0.2</f>
        <v>72.84881</v>
      </c>
      <c r="M670" s="106">
        <f>I670*0.28</f>
        <v>101.98833400000001</v>
      </c>
      <c r="N670" s="106">
        <f>I670*0.27</f>
        <v>98.345893500000017</v>
      </c>
      <c r="O670" s="106">
        <v>76.491250500000007</v>
      </c>
      <c r="P670" s="106">
        <f>I670*0.25</f>
        <v>91.061012500000004</v>
      </c>
      <c r="Q670" s="106">
        <f>I670*0.31</f>
        <v>112.9156555</v>
      </c>
      <c r="R670" s="106">
        <f>I670*0.14</f>
        <v>50.994167000000004</v>
      </c>
      <c r="S670" s="106">
        <f>I670*0.18</f>
        <v>65.563929000000002</v>
      </c>
      <c r="T670" s="106">
        <f>I670*0.3</f>
        <v>109.27321500000001</v>
      </c>
      <c r="U670" s="106">
        <f>I670*0.2</f>
        <v>72.84881</v>
      </c>
      <c r="V670" s="106">
        <f>I670*0.22</f>
        <v>80.133690999999999</v>
      </c>
      <c r="W670" s="142"/>
      <c r="X670" s="106">
        <f>I670*0.16</f>
        <v>58.279048000000003</v>
      </c>
      <c r="Y670" s="106">
        <f>I670*0.15</f>
        <v>54.636607500000004</v>
      </c>
      <c r="Z670" s="106">
        <f>I670*0.18</f>
        <v>65.563929000000002</v>
      </c>
      <c r="AA670" s="106">
        <f>I670*0.11</f>
        <v>40.066845499999999</v>
      </c>
      <c r="AB670" s="142"/>
      <c r="AC670" s="7">
        <f>I670*0.22</f>
        <v>80.133690999999999</v>
      </c>
      <c r="AD670" s="7">
        <f>I670*0.3</f>
        <v>109.27321500000001</v>
      </c>
      <c r="AE670" s="148" t="s">
        <v>93</v>
      </c>
      <c r="AF670" s="7">
        <f>I670*0.245</f>
        <v>89.239792250000008</v>
      </c>
      <c r="AG670" s="7">
        <f>I670*0.2</f>
        <v>72.84881</v>
      </c>
      <c r="AH670" s="7">
        <f>I670*0.23</f>
        <v>83.776131500000005</v>
      </c>
      <c r="AI670" s="142"/>
      <c r="AJ670">
        <f>I670*0.2</f>
        <v>72.84881</v>
      </c>
      <c r="AK670" s="142">
        <v>300.5951</v>
      </c>
      <c r="AL670" s="142">
        <v>318.2715</v>
      </c>
      <c r="AM670" s="142">
        <v>328.88589999999999</v>
      </c>
      <c r="AN670" s="142">
        <f>I670*0.12</f>
        <v>43.709285999999999</v>
      </c>
      <c r="AO670" s="142">
        <f>I670*0.6</f>
        <v>218.54643000000002</v>
      </c>
      <c r="AP670" s="142">
        <f>I670*0.9</f>
        <v>327.81964500000004</v>
      </c>
      <c r="AQ670" s="142">
        <f>I670*0.93</f>
        <v>338.74696650000004</v>
      </c>
      <c r="AR670" s="142">
        <f>I670*0.7</f>
        <v>254.97083499999999</v>
      </c>
      <c r="AS670" s="142">
        <f>I670*0.35</f>
        <v>127.4854175</v>
      </c>
      <c r="AT670" s="142">
        <v>0</v>
      </c>
      <c r="AU670" s="142">
        <f>I670*0.9</f>
        <v>327.81964500000004</v>
      </c>
      <c r="AV670" s="142">
        <f>I670*0.18</f>
        <v>65.563929000000002</v>
      </c>
      <c r="AW670" s="142">
        <f>I670*0.34</f>
        <v>123.84297700000002</v>
      </c>
      <c r="AX670" s="142">
        <f>I670*0.31</f>
        <v>112.9156555</v>
      </c>
      <c r="AY670" s="142">
        <v>318.2715</v>
      </c>
      <c r="AZ670" s="142">
        <v>318.2715</v>
      </c>
      <c r="BB670" s="6">
        <v>0</v>
      </c>
      <c r="BC670" s="6">
        <v>338.74696650000004</v>
      </c>
    </row>
    <row r="671" spans="2:55" hidden="1" outlineLevel="1" x14ac:dyDescent="0.2">
      <c r="B671" s="52" t="s">
        <v>290</v>
      </c>
      <c r="C671" s="56"/>
      <c r="D671" s="172"/>
      <c r="E671" s="160">
        <v>1</v>
      </c>
      <c r="F671" s="193"/>
      <c r="G671" s="193"/>
      <c r="H671" s="193"/>
      <c r="I671" s="90">
        <v>495.94499999999999</v>
      </c>
      <c r="J671" s="98">
        <f t="shared" si="10"/>
        <v>0</v>
      </c>
      <c r="K671" s="104"/>
      <c r="L671" s="106">
        <f>I671*0.2</f>
        <v>99.189000000000007</v>
      </c>
      <c r="M671" s="106">
        <f>I671*0.28</f>
        <v>138.86460000000002</v>
      </c>
      <c r="N671" s="106">
        <f>I671*0.27</f>
        <v>133.90515000000002</v>
      </c>
      <c r="O671" s="106">
        <v>104.14845</v>
      </c>
      <c r="P671" s="106">
        <f>I671*0.25</f>
        <v>123.98625</v>
      </c>
      <c r="Q671" s="106">
        <f>I671*0.31</f>
        <v>153.74295000000001</v>
      </c>
      <c r="R671" s="106">
        <f>I671*0.14</f>
        <v>69.432300000000012</v>
      </c>
      <c r="S671" s="106">
        <f>I671*0.18</f>
        <v>89.270099999999999</v>
      </c>
      <c r="T671" s="106">
        <f>I671*0.3</f>
        <v>148.7835</v>
      </c>
      <c r="U671" s="106">
        <f>I671*0.2</f>
        <v>99.189000000000007</v>
      </c>
      <c r="V671" s="106">
        <f>I671*0.22</f>
        <v>109.1079</v>
      </c>
      <c r="W671" s="142"/>
      <c r="X671" s="106">
        <f>I671*0.16</f>
        <v>79.351200000000006</v>
      </c>
      <c r="Y671" s="106">
        <f>I671*0.15</f>
        <v>74.391750000000002</v>
      </c>
      <c r="Z671" s="106">
        <f>I671*0.18</f>
        <v>89.270099999999999</v>
      </c>
      <c r="AA671" s="106">
        <f>I671*0.11</f>
        <v>54.55395</v>
      </c>
      <c r="AB671" s="142"/>
      <c r="AC671" s="7">
        <f>I671*0.22</f>
        <v>109.1079</v>
      </c>
      <c r="AD671" s="7">
        <f>I671*0.3</f>
        <v>148.7835</v>
      </c>
      <c r="AE671" s="148" t="s">
        <v>93</v>
      </c>
      <c r="AF671" s="7">
        <f>I671*0.245</f>
        <v>121.506525</v>
      </c>
      <c r="AG671" s="7">
        <f>I671*0.2</f>
        <v>99.189000000000007</v>
      </c>
      <c r="AH671" s="7">
        <f>I671*0.23</f>
        <v>114.06735</v>
      </c>
      <c r="AI671" s="142"/>
      <c r="AJ671">
        <f>I671*0.2</f>
        <v>99.189000000000007</v>
      </c>
      <c r="AK671" s="142">
        <v>409.27499999999998</v>
      </c>
      <c r="AL671" s="142">
        <v>433.34999999999997</v>
      </c>
      <c r="AM671" s="142">
        <v>447.79500000000002</v>
      </c>
      <c r="AN671" s="142">
        <f>I671*0.12</f>
        <v>59.513399999999997</v>
      </c>
      <c r="AO671" s="142">
        <f>I671*0.6</f>
        <v>297.56700000000001</v>
      </c>
      <c r="AP671" s="142">
        <f>I671*0.9</f>
        <v>446.35050000000001</v>
      </c>
      <c r="AQ671" s="142">
        <f>I671*0.93</f>
        <v>461.22885000000002</v>
      </c>
      <c r="AR671" s="142">
        <f>I671*0.7</f>
        <v>347.16149999999999</v>
      </c>
      <c r="AS671" s="142">
        <f>I671*0.35</f>
        <v>173.58074999999999</v>
      </c>
      <c r="AT671" s="142">
        <v>0</v>
      </c>
      <c r="AU671" s="142">
        <f>I671*0.9</f>
        <v>446.35050000000001</v>
      </c>
      <c r="AV671" s="142">
        <f>I671*0.18</f>
        <v>89.270099999999999</v>
      </c>
      <c r="AW671" s="142">
        <f>I671*0.34</f>
        <v>168.62130000000002</v>
      </c>
      <c r="AX671" s="142">
        <f>I671*0.31</f>
        <v>153.74295000000001</v>
      </c>
      <c r="AY671" s="142">
        <v>433.34999999999997</v>
      </c>
      <c r="AZ671" s="142">
        <v>433.34999999999997</v>
      </c>
      <c r="BB671" s="6">
        <v>0</v>
      </c>
      <c r="BC671" s="6">
        <v>461.22885000000002</v>
      </c>
    </row>
    <row r="672" spans="2:55" hidden="1" outlineLevel="1" x14ac:dyDescent="0.2">
      <c r="B672" s="52" t="s">
        <v>198</v>
      </c>
      <c r="C672" s="56"/>
      <c r="D672" s="172"/>
      <c r="E672" s="160">
        <v>1</v>
      </c>
      <c r="F672" s="193"/>
      <c r="G672" s="193"/>
      <c r="H672" s="193"/>
      <c r="I672" s="90">
        <v>90.923249999999996</v>
      </c>
      <c r="J672" s="98">
        <f t="shared" si="10"/>
        <v>0</v>
      </c>
      <c r="K672" s="104"/>
      <c r="L672" s="106">
        <f>I672*0.2</f>
        <v>18.184650000000001</v>
      </c>
      <c r="M672" s="106">
        <f>I672*0.28</f>
        <v>25.45851</v>
      </c>
      <c r="N672" s="106">
        <f>I672*0.27</f>
        <v>24.549277499999999</v>
      </c>
      <c r="O672" s="106">
        <v>19.093882499999999</v>
      </c>
      <c r="P672" s="106">
        <f>I672*0.25</f>
        <v>22.730812499999999</v>
      </c>
      <c r="Q672" s="106">
        <f>I672*0.31</f>
        <v>28.186207499999998</v>
      </c>
      <c r="R672" s="106">
        <f>I672*0.14</f>
        <v>12.729255</v>
      </c>
      <c r="S672" s="106">
        <f>I672*0.18</f>
        <v>16.366184999999998</v>
      </c>
      <c r="T672" s="106">
        <f>I672*0.3</f>
        <v>27.276974999999997</v>
      </c>
      <c r="U672" s="106">
        <f>I672*0.2</f>
        <v>18.184650000000001</v>
      </c>
      <c r="V672" s="106">
        <f>I672*0.22</f>
        <v>20.003114999999998</v>
      </c>
      <c r="W672" s="142"/>
      <c r="X672" s="106">
        <f>I672*0.16</f>
        <v>14.54772</v>
      </c>
      <c r="Y672" s="106">
        <f>I672*0.15</f>
        <v>13.638487499999998</v>
      </c>
      <c r="Z672" s="106">
        <f>I672*0.18</f>
        <v>16.366184999999998</v>
      </c>
      <c r="AA672" s="106">
        <f>I672*0.11</f>
        <v>10.001557499999999</v>
      </c>
      <c r="AB672" s="142"/>
      <c r="AC672" s="7">
        <f>I672*0.22</f>
        <v>20.003114999999998</v>
      </c>
      <c r="AD672" s="7">
        <f>I672*0.3</f>
        <v>27.276974999999997</v>
      </c>
      <c r="AE672" s="148" t="s">
        <v>93</v>
      </c>
      <c r="AF672" s="7">
        <f>I672*0.245</f>
        <v>22.276196249999998</v>
      </c>
      <c r="AG672" s="7">
        <f>I672*0.2</f>
        <v>18.184650000000001</v>
      </c>
      <c r="AH672" s="7">
        <f>I672*0.23</f>
        <v>20.912347499999999</v>
      </c>
      <c r="AI672" s="142"/>
      <c r="AJ672">
        <f>I672*0.2</f>
        <v>18.184650000000001</v>
      </c>
      <c r="AK672" s="142">
        <v>75.039099999999991</v>
      </c>
      <c r="AL672" s="142">
        <v>79.447500000000005</v>
      </c>
      <c r="AM672" s="142">
        <v>82.101100000000017</v>
      </c>
      <c r="AN672" s="142">
        <f>I672*0.12</f>
        <v>10.910789999999999</v>
      </c>
      <c r="AO672" s="142">
        <f>I672*0.6</f>
        <v>54.553949999999993</v>
      </c>
      <c r="AP672" s="142">
        <f>I672*0.9</f>
        <v>81.830924999999993</v>
      </c>
      <c r="AQ672" s="142">
        <f>I672*0.93</f>
        <v>84.558622499999998</v>
      </c>
      <c r="AR672" s="142">
        <f>I672*0.7</f>
        <v>63.646274999999996</v>
      </c>
      <c r="AS672" s="142">
        <f>I672*0.35</f>
        <v>31.823137499999998</v>
      </c>
      <c r="AT672" s="142">
        <v>0</v>
      </c>
      <c r="AU672" s="142">
        <f>I672*0.9</f>
        <v>81.830924999999993</v>
      </c>
      <c r="AV672" s="142">
        <f>I672*0.18</f>
        <v>16.366184999999998</v>
      </c>
      <c r="AW672" s="142">
        <f>I672*0.34</f>
        <v>30.913905</v>
      </c>
      <c r="AX672" s="142">
        <f>I672*0.31</f>
        <v>28.186207499999998</v>
      </c>
      <c r="AY672" s="142">
        <v>79.447500000000005</v>
      </c>
      <c r="AZ672" s="142">
        <v>79.447500000000005</v>
      </c>
      <c r="BB672" s="6">
        <v>0</v>
      </c>
      <c r="BC672" s="6">
        <v>84.558622499999998</v>
      </c>
    </row>
    <row r="673" spans="2:55" hidden="1" outlineLevel="1" x14ac:dyDescent="0.2">
      <c r="B673" s="52" t="s">
        <v>199</v>
      </c>
      <c r="C673" s="56"/>
      <c r="D673" s="172"/>
      <c r="E673" s="160">
        <v>2</v>
      </c>
      <c r="F673" s="193"/>
      <c r="G673" s="193"/>
      <c r="H673" s="193"/>
      <c r="I673" s="90">
        <v>93.127449999999996</v>
      </c>
      <c r="J673" s="98">
        <f t="shared" si="10"/>
        <v>0</v>
      </c>
      <c r="K673" s="104"/>
      <c r="L673" s="106">
        <f>I673*0.2</f>
        <v>18.625489999999999</v>
      </c>
      <c r="M673" s="106">
        <f>I673*0.28</f>
        <v>26.075686000000001</v>
      </c>
      <c r="N673" s="106">
        <f>I673*0.27</f>
        <v>25.1444115</v>
      </c>
      <c r="O673" s="106">
        <v>19.5567645</v>
      </c>
      <c r="P673" s="106">
        <f>I673*0.25</f>
        <v>23.281862499999999</v>
      </c>
      <c r="Q673" s="106">
        <f>I673*0.31</f>
        <v>28.869509499999999</v>
      </c>
      <c r="R673" s="106">
        <f>I673*0.14</f>
        <v>13.037843000000001</v>
      </c>
      <c r="S673" s="106">
        <f>I673*0.18</f>
        <v>16.762940999999998</v>
      </c>
      <c r="T673" s="106">
        <f>I673*0.3</f>
        <v>27.938234999999999</v>
      </c>
      <c r="U673" s="106">
        <f>I673*0.2</f>
        <v>18.625489999999999</v>
      </c>
      <c r="V673" s="106">
        <f>I673*0.22</f>
        <v>20.488039000000001</v>
      </c>
      <c r="W673" s="142"/>
      <c r="X673" s="106">
        <f>I673*0.16</f>
        <v>14.900392</v>
      </c>
      <c r="Y673" s="106">
        <f>I673*0.15</f>
        <v>13.969117499999999</v>
      </c>
      <c r="Z673" s="106">
        <f>I673*0.18</f>
        <v>16.762940999999998</v>
      </c>
      <c r="AA673" s="106">
        <f>I673*0.11</f>
        <v>10.2440195</v>
      </c>
      <c r="AB673" s="142"/>
      <c r="AC673" s="7">
        <f>I673*0.22</f>
        <v>20.488039000000001</v>
      </c>
      <c r="AD673" s="7">
        <f>I673*0.3</f>
        <v>27.938234999999999</v>
      </c>
      <c r="AE673" s="148" t="s">
        <v>93</v>
      </c>
      <c r="AF673" s="7">
        <f>I673*0.245</f>
        <v>22.816225249999999</v>
      </c>
      <c r="AG673" s="7">
        <f>I673*0.2</f>
        <v>18.625489999999999</v>
      </c>
      <c r="AH673" s="7">
        <f>I673*0.23</f>
        <v>21.419313500000001</v>
      </c>
      <c r="AI673" s="142"/>
      <c r="AJ673">
        <f>I673*0.2</f>
        <v>18.625489999999999</v>
      </c>
      <c r="AK673" s="142">
        <v>76.858099999999993</v>
      </c>
      <c r="AL673" s="142">
        <v>81.373500000000007</v>
      </c>
      <c r="AM673" s="142">
        <v>84.091300000000004</v>
      </c>
      <c r="AN673" s="142">
        <f>I673*0.12</f>
        <v>11.175293999999999</v>
      </c>
      <c r="AO673" s="142">
        <f>I673*0.6</f>
        <v>55.876469999999998</v>
      </c>
      <c r="AP673" s="142">
        <f>I673*0.9</f>
        <v>83.814705000000004</v>
      </c>
      <c r="AQ673" s="142">
        <f>I673*0.93</f>
        <v>86.608528500000006</v>
      </c>
      <c r="AR673" s="142">
        <f>I673*0.7</f>
        <v>65.18921499999999</v>
      </c>
      <c r="AS673" s="142">
        <f>I673*0.35</f>
        <v>32.594607499999995</v>
      </c>
      <c r="AT673" s="142">
        <v>0</v>
      </c>
      <c r="AU673" s="142">
        <f>I673*0.9</f>
        <v>83.814705000000004</v>
      </c>
      <c r="AV673" s="142">
        <f>I673*0.18</f>
        <v>16.762940999999998</v>
      </c>
      <c r="AW673" s="142">
        <f>I673*0.34</f>
        <v>31.663333000000002</v>
      </c>
      <c r="AX673" s="142">
        <f>I673*0.31</f>
        <v>28.869509499999999</v>
      </c>
      <c r="AY673" s="142">
        <v>81.373500000000007</v>
      </c>
      <c r="AZ673" s="142">
        <v>81.373500000000007</v>
      </c>
      <c r="BB673" s="6">
        <v>0</v>
      </c>
      <c r="BC673" s="6">
        <v>86.608528500000006</v>
      </c>
    </row>
    <row r="674" spans="2:55" hidden="1" outlineLevel="1" x14ac:dyDescent="0.2">
      <c r="B674" s="52" t="s">
        <v>200</v>
      </c>
      <c r="C674" s="56"/>
      <c r="D674" s="172"/>
      <c r="E674" s="160">
        <v>1</v>
      </c>
      <c r="F674" s="193"/>
      <c r="G674" s="193"/>
      <c r="H674" s="193"/>
      <c r="I674" s="90">
        <v>251.82984999999999</v>
      </c>
      <c r="J674" s="98">
        <f t="shared" si="10"/>
        <v>0</v>
      </c>
      <c r="K674" s="104"/>
      <c r="L674" s="106">
        <f>I674*0.2</f>
        <v>50.365970000000004</v>
      </c>
      <c r="M674" s="106">
        <f>I674*0.28</f>
        <v>70.512358000000006</v>
      </c>
      <c r="N674" s="106">
        <f>I674*0.27</f>
        <v>67.994059500000006</v>
      </c>
      <c r="O674" s="106">
        <v>52.884268499999997</v>
      </c>
      <c r="P674" s="106">
        <f>I674*0.25</f>
        <v>62.957462499999998</v>
      </c>
      <c r="Q674" s="106">
        <f>I674*0.31</f>
        <v>78.067253499999993</v>
      </c>
      <c r="R674" s="106">
        <f>I674*0.14</f>
        <v>35.256179000000003</v>
      </c>
      <c r="S674" s="106">
        <f>I674*0.18</f>
        <v>45.329372999999997</v>
      </c>
      <c r="T674" s="106">
        <f>I674*0.3</f>
        <v>75.548954999999992</v>
      </c>
      <c r="U674" s="106">
        <f>I674*0.2</f>
        <v>50.365970000000004</v>
      </c>
      <c r="V674" s="106">
        <f>I674*0.22</f>
        <v>55.402566999999998</v>
      </c>
      <c r="W674" s="142"/>
      <c r="X674" s="106">
        <f>I674*0.16</f>
        <v>40.292775999999996</v>
      </c>
      <c r="Y674" s="106">
        <f>I674*0.15</f>
        <v>37.774477499999996</v>
      </c>
      <c r="Z674" s="106">
        <f>I674*0.18</f>
        <v>45.329372999999997</v>
      </c>
      <c r="AA674" s="106">
        <f>I674*0.11</f>
        <v>27.701283499999999</v>
      </c>
      <c r="AB674" s="142"/>
      <c r="AC674" s="7">
        <f>I674*0.22</f>
        <v>55.402566999999998</v>
      </c>
      <c r="AD674" s="7">
        <f>I674*0.3</f>
        <v>75.548954999999992</v>
      </c>
      <c r="AE674" s="148" t="s">
        <v>93</v>
      </c>
      <c r="AF674" s="7">
        <f>I674*0.245</f>
        <v>61.698313249999998</v>
      </c>
      <c r="AG674" s="7">
        <f>I674*0.2</f>
        <v>50.365970000000004</v>
      </c>
      <c r="AH674" s="7">
        <f>I674*0.23</f>
        <v>57.920865499999998</v>
      </c>
      <c r="AI674" s="142"/>
      <c r="AJ674">
        <f>I674*0.2</f>
        <v>50.365970000000004</v>
      </c>
      <c r="AK674" s="142">
        <v>207.8261</v>
      </c>
      <c r="AL674" s="142">
        <v>220.0455</v>
      </c>
      <c r="AM674" s="142">
        <v>227.38569999999999</v>
      </c>
      <c r="AN674" s="142">
        <f>I674*0.12</f>
        <v>30.219581999999999</v>
      </c>
      <c r="AO674" s="142">
        <f>I674*0.6</f>
        <v>151.09790999999998</v>
      </c>
      <c r="AP674" s="142">
        <f>I674*0.9</f>
        <v>226.64686499999999</v>
      </c>
      <c r="AQ674" s="142">
        <f>I674*0.93</f>
        <v>234.20176050000001</v>
      </c>
      <c r="AR674" s="142">
        <f>I674*0.7</f>
        <v>176.28089499999999</v>
      </c>
      <c r="AS674" s="142">
        <f>I674*0.35</f>
        <v>88.140447499999993</v>
      </c>
      <c r="AT674" s="142">
        <v>0</v>
      </c>
      <c r="AU674" s="142">
        <f>I674*0.9</f>
        <v>226.64686499999999</v>
      </c>
      <c r="AV674" s="142">
        <f>I674*0.18</f>
        <v>45.329372999999997</v>
      </c>
      <c r="AW674" s="142">
        <f>I674*0.34</f>
        <v>85.622149000000007</v>
      </c>
      <c r="AX674" s="142">
        <f>I674*0.31</f>
        <v>78.067253499999993</v>
      </c>
      <c r="AY674" s="142">
        <v>220.0455</v>
      </c>
      <c r="AZ674" s="142">
        <v>220.0455</v>
      </c>
      <c r="BB674" s="6">
        <v>0</v>
      </c>
      <c r="BC674" s="6">
        <v>234.20176050000001</v>
      </c>
    </row>
    <row r="675" spans="2:55" hidden="1" outlineLevel="1" x14ac:dyDescent="0.2">
      <c r="B675" s="52" t="s">
        <v>291</v>
      </c>
      <c r="C675" s="56"/>
      <c r="D675" s="172"/>
      <c r="E675" s="160">
        <v>1</v>
      </c>
      <c r="F675" s="193"/>
      <c r="G675" s="193"/>
      <c r="H675" s="193"/>
      <c r="I675" s="90">
        <v>9.9188999999999989</v>
      </c>
      <c r="J675" s="98">
        <f t="shared" si="10"/>
        <v>0</v>
      </c>
      <c r="K675" s="104"/>
      <c r="L675" s="106">
        <f>I675*0.2</f>
        <v>1.9837799999999999</v>
      </c>
      <c r="M675" s="106">
        <f>I675*0.28</f>
        <v>2.7772920000000001</v>
      </c>
      <c r="N675" s="106">
        <f>I675*0.27</f>
        <v>2.6781029999999997</v>
      </c>
      <c r="O675" s="106">
        <v>2.0829689999999998</v>
      </c>
      <c r="P675" s="106">
        <f>I675*0.25</f>
        <v>2.4797249999999997</v>
      </c>
      <c r="Q675" s="106">
        <f>I675*0.31</f>
        <v>3.0748589999999996</v>
      </c>
      <c r="R675" s="106">
        <f>I675*0.14</f>
        <v>1.388646</v>
      </c>
      <c r="S675" s="106">
        <f>I675*0.18</f>
        <v>1.7854019999999997</v>
      </c>
      <c r="T675" s="106">
        <f>I675*0.3</f>
        <v>2.9756699999999996</v>
      </c>
      <c r="U675" s="106">
        <f>I675*0.2</f>
        <v>1.9837799999999999</v>
      </c>
      <c r="V675" s="106">
        <f>I675*0.22</f>
        <v>2.1821579999999998</v>
      </c>
      <c r="W675" s="142"/>
      <c r="X675" s="106">
        <f>I675*0.16</f>
        <v>1.5870239999999998</v>
      </c>
      <c r="Y675" s="106">
        <f>I675*0.15</f>
        <v>1.4878349999999998</v>
      </c>
      <c r="Z675" s="106">
        <f>I675*0.18</f>
        <v>1.7854019999999997</v>
      </c>
      <c r="AA675" s="106">
        <f>I675*0.11</f>
        <v>1.0910789999999999</v>
      </c>
      <c r="AB675" s="142"/>
      <c r="AC675" s="7">
        <f>I675*0.22</f>
        <v>2.1821579999999998</v>
      </c>
      <c r="AD675" s="7">
        <f>I675*0.3</f>
        <v>2.9756699999999996</v>
      </c>
      <c r="AE675" s="148" t="s">
        <v>93</v>
      </c>
      <c r="AF675" s="7">
        <f>I675*0.245</f>
        <v>2.4301304999999997</v>
      </c>
      <c r="AG675" s="7">
        <f>I675*0.2</f>
        <v>1.9837799999999999</v>
      </c>
      <c r="AH675" s="7">
        <f>I675*0.23</f>
        <v>2.2813469999999998</v>
      </c>
      <c r="AI675" s="142"/>
      <c r="AJ675">
        <f>I675*0.2</f>
        <v>1.9837799999999999</v>
      </c>
      <c r="AK675" s="142">
        <v>8.1854999999999993</v>
      </c>
      <c r="AL675" s="142">
        <v>8.6669999999999998</v>
      </c>
      <c r="AM675" s="142">
        <v>8.955899999999998</v>
      </c>
      <c r="AN675" s="142">
        <f>I675*0.12</f>
        <v>1.1902679999999999</v>
      </c>
      <c r="AO675" s="142">
        <f>I675*0.6</f>
        <v>5.9513399999999992</v>
      </c>
      <c r="AP675" s="142">
        <f>I675*0.9</f>
        <v>8.9270099999999992</v>
      </c>
      <c r="AQ675" s="142">
        <f>I675*0.93</f>
        <v>9.224577</v>
      </c>
      <c r="AR675" s="142">
        <f>I675*0.7</f>
        <v>6.9432299999999989</v>
      </c>
      <c r="AS675" s="142">
        <f>I675*0.35</f>
        <v>3.4716149999999995</v>
      </c>
      <c r="AT675" s="142">
        <v>0</v>
      </c>
      <c r="AU675" s="142">
        <f>I675*0.9</f>
        <v>8.9270099999999992</v>
      </c>
      <c r="AV675" s="142">
        <f>I675*0.18</f>
        <v>1.7854019999999997</v>
      </c>
      <c r="AW675" s="142">
        <f>I675*0.34</f>
        <v>3.3724259999999999</v>
      </c>
      <c r="AX675" s="142">
        <f>I675*0.31</f>
        <v>3.0748589999999996</v>
      </c>
      <c r="AY675" s="142">
        <v>8.6669999999999998</v>
      </c>
      <c r="AZ675" s="142">
        <v>8.6669999999999998</v>
      </c>
      <c r="BB675" s="6">
        <v>0</v>
      </c>
      <c r="BC675" s="6">
        <v>9.224577</v>
      </c>
    </row>
    <row r="676" spans="2:55" hidden="1" outlineLevel="1" x14ac:dyDescent="0.2">
      <c r="B676" s="52" t="s">
        <v>292</v>
      </c>
      <c r="C676" s="56"/>
      <c r="D676" s="172"/>
      <c r="E676" s="160">
        <v>1</v>
      </c>
      <c r="F676" s="193"/>
      <c r="G676" s="193"/>
      <c r="H676" s="193"/>
      <c r="I676" s="90">
        <v>36.093775000000001</v>
      </c>
      <c r="J676" s="98">
        <f t="shared" si="10"/>
        <v>0</v>
      </c>
      <c r="K676" s="104"/>
      <c r="L676" s="106">
        <f>I676*0.2</f>
        <v>7.2187550000000007</v>
      </c>
      <c r="M676" s="106">
        <f>I676*0.28</f>
        <v>10.106257000000001</v>
      </c>
      <c r="N676" s="106">
        <f>I676*0.27</f>
        <v>9.7453192500000014</v>
      </c>
      <c r="O676" s="106">
        <v>7.5796927499999995</v>
      </c>
      <c r="P676" s="106">
        <f>I676*0.25</f>
        <v>9.0234437500000002</v>
      </c>
      <c r="Q676" s="106">
        <f>I676*0.31</f>
        <v>11.18907025</v>
      </c>
      <c r="R676" s="106">
        <f>I676*0.14</f>
        <v>5.0531285000000006</v>
      </c>
      <c r="S676" s="106">
        <f>I676*0.18</f>
        <v>6.4968794999999995</v>
      </c>
      <c r="T676" s="106">
        <f>I676*0.3</f>
        <v>10.828132500000001</v>
      </c>
      <c r="U676" s="106">
        <f>I676*0.2</f>
        <v>7.2187550000000007</v>
      </c>
      <c r="V676" s="106">
        <f>I676*0.22</f>
        <v>7.9406305000000001</v>
      </c>
      <c r="W676" s="142"/>
      <c r="X676" s="106">
        <f>I676*0.16</f>
        <v>5.775004</v>
      </c>
      <c r="Y676" s="106">
        <f>I676*0.15</f>
        <v>5.4140662500000003</v>
      </c>
      <c r="Z676" s="106">
        <f>I676*0.18</f>
        <v>6.4968794999999995</v>
      </c>
      <c r="AA676" s="106">
        <f>I676*0.11</f>
        <v>3.9703152500000001</v>
      </c>
      <c r="AB676" s="142"/>
      <c r="AC676" s="7">
        <f>I676*0.22</f>
        <v>7.9406305000000001</v>
      </c>
      <c r="AD676" s="7">
        <f>I676*0.3</f>
        <v>10.828132500000001</v>
      </c>
      <c r="AE676" s="148" t="s">
        <v>93</v>
      </c>
      <c r="AF676" s="7">
        <f>I676*0.245</f>
        <v>8.8429748749999995</v>
      </c>
      <c r="AG676" s="7">
        <f>I676*0.2</f>
        <v>7.2187550000000007</v>
      </c>
      <c r="AH676" s="7">
        <f>I676*0.23</f>
        <v>8.3015682500000008</v>
      </c>
      <c r="AI676" s="142"/>
      <c r="AJ676">
        <f>I676*0.2</f>
        <v>7.2187550000000007</v>
      </c>
      <c r="AK676" s="142">
        <v>29.788799999999998</v>
      </c>
      <c r="AL676" s="142">
        <v>31.543599999999998</v>
      </c>
      <c r="AM676" s="142">
        <v>32.592199999999998</v>
      </c>
      <c r="AN676" s="142">
        <f>I676*0.12</f>
        <v>4.3312530000000002</v>
      </c>
      <c r="AO676" s="142">
        <f>I676*0.6</f>
        <v>21.656265000000001</v>
      </c>
      <c r="AP676" s="142">
        <f>I676*0.9</f>
        <v>32.4843975</v>
      </c>
      <c r="AQ676" s="142">
        <f>I676*0.93</f>
        <v>33.567210750000001</v>
      </c>
      <c r="AR676" s="142">
        <f>I676*0.7</f>
        <v>25.265642499999998</v>
      </c>
      <c r="AS676" s="142">
        <f>I676*0.35</f>
        <v>12.632821249999999</v>
      </c>
      <c r="AT676" s="142">
        <v>0</v>
      </c>
      <c r="AU676" s="142">
        <f>I676*0.9</f>
        <v>32.4843975</v>
      </c>
      <c r="AV676" s="142">
        <f>I676*0.18</f>
        <v>6.4968794999999995</v>
      </c>
      <c r="AW676" s="142">
        <f>I676*0.34</f>
        <v>12.271883500000001</v>
      </c>
      <c r="AX676" s="142">
        <f>I676*0.31</f>
        <v>11.18907025</v>
      </c>
      <c r="AY676" s="142">
        <v>31.543599999999998</v>
      </c>
      <c r="AZ676" s="142">
        <v>31.543599999999998</v>
      </c>
      <c r="BB676" s="6">
        <v>0</v>
      </c>
      <c r="BC676" s="6">
        <v>33.567210750000001</v>
      </c>
    </row>
    <row r="677" spans="2:55" hidden="1" outlineLevel="1" x14ac:dyDescent="0.2">
      <c r="B677" s="52" t="s">
        <v>202</v>
      </c>
      <c r="C677" s="56"/>
      <c r="D677" s="173"/>
      <c r="E677" s="160">
        <v>3</v>
      </c>
      <c r="F677" s="191"/>
      <c r="G677" s="191"/>
      <c r="H677" s="191"/>
      <c r="I677" s="80">
        <v>2661</v>
      </c>
      <c r="J677" s="98">
        <f t="shared" si="10"/>
        <v>0</v>
      </c>
      <c r="K677" s="104"/>
      <c r="L677" s="106">
        <f>I677*0.2</f>
        <v>532.20000000000005</v>
      </c>
      <c r="M677" s="106">
        <f>I677*0.28</f>
        <v>745.08</v>
      </c>
      <c r="N677" s="106">
        <f>I677*0.27</f>
        <v>718.47</v>
      </c>
      <c r="O677" s="106">
        <v>558.80999999999995</v>
      </c>
      <c r="P677" s="106">
        <f>I677*0.25</f>
        <v>665.25</v>
      </c>
      <c r="Q677" s="106">
        <f>I677*0.31</f>
        <v>824.91</v>
      </c>
      <c r="R677" s="106">
        <f>I677*0.14</f>
        <v>372.54</v>
      </c>
      <c r="S677" s="106">
        <f>I677*0.18</f>
        <v>478.97999999999996</v>
      </c>
      <c r="T677" s="106">
        <f>I677*0.3</f>
        <v>798.3</v>
      </c>
      <c r="U677" s="106">
        <f>I677*0.2</f>
        <v>532.20000000000005</v>
      </c>
      <c r="V677" s="106">
        <f>I677*0.22</f>
        <v>585.41999999999996</v>
      </c>
      <c r="W677" s="142"/>
      <c r="X677" s="106">
        <f>I677*0.16</f>
        <v>425.76</v>
      </c>
      <c r="Y677" s="106">
        <f>I677*0.15</f>
        <v>399.15</v>
      </c>
      <c r="Z677" s="106">
        <f>I677*0.18</f>
        <v>478.97999999999996</v>
      </c>
      <c r="AA677" s="106">
        <f>I677*0.11</f>
        <v>292.70999999999998</v>
      </c>
      <c r="AB677" s="142"/>
      <c r="AC677" s="7">
        <f>I677*0.22</f>
        <v>585.41999999999996</v>
      </c>
      <c r="AD677" s="7">
        <f>I677*0.3</f>
        <v>798.3</v>
      </c>
      <c r="AE677" s="148" t="s">
        <v>93</v>
      </c>
      <c r="AF677" s="7">
        <f>I677*0.245</f>
        <v>651.94499999999994</v>
      </c>
      <c r="AG677" s="7">
        <f>I677*0.2</f>
        <v>532.20000000000005</v>
      </c>
      <c r="AH677" s="7">
        <f>I677*0.23</f>
        <v>612.03</v>
      </c>
      <c r="AI677" s="142"/>
      <c r="AJ677">
        <f>I677*0.2</f>
        <v>532.20000000000005</v>
      </c>
      <c r="AK677" s="142">
        <v>791.26499999999999</v>
      </c>
      <c r="AL677" s="142">
        <v>837.81</v>
      </c>
      <c r="AM677" s="142">
        <v>865.73700000000008</v>
      </c>
      <c r="AN677" s="142">
        <f>I677*0.12</f>
        <v>319.32</v>
      </c>
      <c r="AO677" s="142">
        <f>I677*0.6</f>
        <v>1596.6</v>
      </c>
      <c r="AP677" s="142">
        <f>I677*0.9</f>
        <v>2394.9</v>
      </c>
      <c r="AQ677" s="142">
        <f>I677*0.93</f>
        <v>2474.73</v>
      </c>
      <c r="AR677" s="142">
        <f>I677*0.7</f>
        <v>1862.6999999999998</v>
      </c>
      <c r="AS677" s="142">
        <f>I677*0.35</f>
        <v>931.34999999999991</v>
      </c>
      <c r="AT677" s="142">
        <v>0</v>
      </c>
      <c r="AU677" s="142">
        <f>I677*0.9</f>
        <v>2394.9</v>
      </c>
      <c r="AV677" s="142">
        <f>I677*0.18</f>
        <v>478.97999999999996</v>
      </c>
      <c r="AW677" s="142">
        <f>I677*0.34</f>
        <v>904.74</v>
      </c>
      <c r="AX677" s="142">
        <f>I677*0.31</f>
        <v>824.91</v>
      </c>
      <c r="AY677" s="142">
        <v>837.81</v>
      </c>
      <c r="AZ677" s="142">
        <v>837.81</v>
      </c>
      <c r="BB677" s="6">
        <v>0</v>
      </c>
      <c r="BC677" s="6">
        <v>2474.73</v>
      </c>
    </row>
    <row r="678" spans="2:55" hidden="1" outlineLevel="1" x14ac:dyDescent="0.2">
      <c r="B678" s="52" t="s">
        <v>138</v>
      </c>
      <c r="C678" s="56"/>
      <c r="D678" s="173"/>
      <c r="E678" s="160">
        <v>1</v>
      </c>
      <c r="F678" s="191"/>
      <c r="G678" s="191"/>
      <c r="H678" s="191"/>
      <c r="I678" s="80">
        <v>1088.588254</v>
      </c>
      <c r="J678" s="98">
        <f t="shared" si="10"/>
        <v>0</v>
      </c>
      <c r="K678" s="104"/>
      <c r="L678" s="106">
        <f>I678*0.2</f>
        <v>217.7176508</v>
      </c>
      <c r="M678" s="106">
        <f>I678*0.28</f>
        <v>304.80471112000004</v>
      </c>
      <c r="N678" s="106">
        <f>I678*0.27</f>
        <v>293.91882858000002</v>
      </c>
      <c r="O678" s="106">
        <v>228.60353333999998</v>
      </c>
      <c r="P678" s="106">
        <f>I678*0.25</f>
        <v>272.1470635</v>
      </c>
      <c r="Q678" s="106">
        <f>I678*0.31</f>
        <v>337.46235874000001</v>
      </c>
      <c r="R678" s="106">
        <f>I678*0.14</f>
        <v>152.40235556000002</v>
      </c>
      <c r="S678" s="106">
        <f>I678*0.18</f>
        <v>195.94588572000001</v>
      </c>
      <c r="T678" s="106">
        <f>I678*0.3</f>
        <v>326.5764762</v>
      </c>
      <c r="U678" s="106">
        <f>I678*0.2</f>
        <v>217.7176508</v>
      </c>
      <c r="V678" s="106">
        <f>I678*0.22</f>
        <v>239.48941588</v>
      </c>
      <c r="W678" s="142"/>
      <c r="X678" s="106">
        <f>I678*0.16</f>
        <v>174.17412064000001</v>
      </c>
      <c r="Y678" s="106">
        <f>I678*0.15</f>
        <v>163.2882381</v>
      </c>
      <c r="Z678" s="106">
        <f>I678*0.18</f>
        <v>195.94588572000001</v>
      </c>
      <c r="AA678" s="106">
        <f>I678*0.11</f>
        <v>119.74470794</v>
      </c>
      <c r="AB678" s="142"/>
      <c r="AC678" s="7">
        <f>I678*0.22</f>
        <v>239.48941588</v>
      </c>
      <c r="AD678" s="7">
        <f>I678*0.3</f>
        <v>326.5764762</v>
      </c>
      <c r="AE678" s="148" t="s">
        <v>93</v>
      </c>
      <c r="AF678" s="7">
        <f>I678*0.245</f>
        <v>266.70412223</v>
      </c>
      <c r="AG678" s="7">
        <f>I678*0.2</f>
        <v>217.7176508</v>
      </c>
      <c r="AH678" s="7">
        <f>I678*0.23</f>
        <v>250.37529842000001</v>
      </c>
      <c r="AI678" s="142"/>
      <c r="AJ678">
        <f>I678*0.2</f>
        <v>217.7176508</v>
      </c>
      <c r="AK678" s="142">
        <v>898.35059999999999</v>
      </c>
      <c r="AL678" s="142">
        <v>951.1979</v>
      </c>
      <c r="AM678" s="142">
        <v>982.90200000000004</v>
      </c>
      <c r="AN678" s="142">
        <f>I678*0.12</f>
        <v>130.63059048</v>
      </c>
      <c r="AO678" s="142">
        <f>I678*0.6</f>
        <v>653.1529524</v>
      </c>
      <c r="AP678" s="142">
        <f>I678*0.9</f>
        <v>979.72942860000001</v>
      </c>
      <c r="AQ678" s="142">
        <f>I678*0.93</f>
        <v>1012.38707622</v>
      </c>
      <c r="AR678" s="142">
        <f>I678*0.7</f>
        <v>762.0117778</v>
      </c>
      <c r="AS678" s="142">
        <f>I678*0.35</f>
        <v>381.0058889</v>
      </c>
      <c r="AT678" s="142">
        <v>0</v>
      </c>
      <c r="AU678" s="142">
        <f>I678*0.9</f>
        <v>979.72942860000001</v>
      </c>
      <c r="AV678" s="142">
        <f>I678*0.18</f>
        <v>195.94588572000001</v>
      </c>
      <c r="AW678" s="142">
        <f>I678*0.34</f>
        <v>370.12000636000005</v>
      </c>
      <c r="AX678" s="142">
        <f>I678*0.31</f>
        <v>337.46235874000001</v>
      </c>
      <c r="AY678" s="142">
        <v>951.1979</v>
      </c>
      <c r="AZ678" s="142">
        <v>951.1979</v>
      </c>
      <c r="BB678" s="6">
        <v>0</v>
      </c>
      <c r="BC678" s="6">
        <v>1012.38707622</v>
      </c>
    </row>
    <row r="679" spans="2:55" hidden="1" outlineLevel="1" x14ac:dyDescent="0.2">
      <c r="B679" s="52" t="s">
        <v>115</v>
      </c>
      <c r="C679" s="56"/>
      <c r="D679" s="173"/>
      <c r="E679" s="160">
        <v>1</v>
      </c>
      <c r="F679" s="191"/>
      <c r="G679" s="191"/>
      <c r="H679" s="191"/>
      <c r="I679" s="80">
        <v>4.1328750000000003</v>
      </c>
      <c r="J679" s="98">
        <f t="shared" si="10"/>
        <v>0</v>
      </c>
      <c r="K679" s="104"/>
      <c r="L679" s="106">
        <f>I679*0.2</f>
        <v>0.82657500000000006</v>
      </c>
      <c r="M679" s="106">
        <f>I679*0.28</f>
        <v>1.1572050000000003</v>
      </c>
      <c r="N679" s="106">
        <f>I679*0.27</f>
        <v>1.1158762500000001</v>
      </c>
      <c r="O679" s="106">
        <v>0.86790375000000008</v>
      </c>
      <c r="P679" s="106">
        <f>I679*0.25</f>
        <v>1.0332187500000001</v>
      </c>
      <c r="Q679" s="106">
        <f>I679*0.31</f>
        <v>1.28119125</v>
      </c>
      <c r="R679" s="106">
        <f>I679*0.14</f>
        <v>0.57860250000000013</v>
      </c>
      <c r="S679" s="106">
        <f>I679*0.18</f>
        <v>0.74391750000000001</v>
      </c>
      <c r="T679" s="106">
        <f>I679*0.3</f>
        <v>1.2398625000000001</v>
      </c>
      <c r="U679" s="106">
        <f>I679*0.2</f>
        <v>0.82657500000000006</v>
      </c>
      <c r="V679" s="106">
        <f>I679*0.22</f>
        <v>0.90923250000000011</v>
      </c>
      <c r="W679" s="142"/>
      <c r="X679" s="106">
        <f>I679*0.16</f>
        <v>0.66126000000000007</v>
      </c>
      <c r="Y679" s="106">
        <f>I679*0.15</f>
        <v>0.61993125000000004</v>
      </c>
      <c r="Z679" s="106">
        <f>I679*0.18</f>
        <v>0.74391750000000001</v>
      </c>
      <c r="AA679" s="106">
        <f>I679*0.11</f>
        <v>0.45461625000000006</v>
      </c>
      <c r="AB679" s="142"/>
      <c r="AC679" s="7">
        <f>I679*0.22</f>
        <v>0.90923250000000011</v>
      </c>
      <c r="AD679" s="7">
        <f>I679*0.3</f>
        <v>1.2398625000000001</v>
      </c>
      <c r="AE679" s="148" t="s">
        <v>93</v>
      </c>
      <c r="AF679" s="7">
        <f>I679*0.245</f>
        <v>1.0125543750000001</v>
      </c>
      <c r="AG679" s="7">
        <f>I679*0.2</f>
        <v>0.82657500000000006</v>
      </c>
      <c r="AH679" s="7">
        <f>I679*0.23</f>
        <v>0.95056125000000014</v>
      </c>
      <c r="AI679" s="142"/>
      <c r="AJ679">
        <f>I679*0.2</f>
        <v>0.82657500000000006</v>
      </c>
      <c r="AK679" s="142">
        <v>3.4133000000000004</v>
      </c>
      <c r="AL679" s="142">
        <v>3.6166000000000005</v>
      </c>
      <c r="AM679" s="142">
        <v>3.7343000000000011</v>
      </c>
      <c r="AN679" s="142">
        <f>I679*0.12</f>
        <v>0.49594500000000002</v>
      </c>
      <c r="AO679" s="142">
        <f>I679*0.6</f>
        <v>2.4797250000000002</v>
      </c>
      <c r="AP679" s="142">
        <f>I679*0.9</f>
        <v>3.7195875000000003</v>
      </c>
      <c r="AQ679" s="142">
        <f>I679*0.93</f>
        <v>3.8435737500000005</v>
      </c>
      <c r="AR679" s="142">
        <f>I679*0.7</f>
        <v>2.8930125000000002</v>
      </c>
      <c r="AS679" s="142">
        <f>I679*0.35</f>
        <v>1.4465062500000001</v>
      </c>
      <c r="AT679" s="142">
        <v>0</v>
      </c>
      <c r="AU679" s="142">
        <f>I679*0.9</f>
        <v>3.7195875000000003</v>
      </c>
      <c r="AV679" s="142">
        <f>I679*0.18</f>
        <v>0.74391750000000001</v>
      </c>
      <c r="AW679" s="142">
        <f>I679*0.34</f>
        <v>1.4051775000000002</v>
      </c>
      <c r="AX679" s="142">
        <f>I679*0.31</f>
        <v>1.28119125</v>
      </c>
      <c r="AY679" s="142">
        <v>3.6166000000000005</v>
      </c>
      <c r="AZ679" s="142">
        <v>3.6166000000000005</v>
      </c>
      <c r="BB679" s="6">
        <v>0</v>
      </c>
      <c r="BC679" s="6">
        <v>3.8435737500000005</v>
      </c>
    </row>
    <row r="680" spans="2:55" hidden="1" outlineLevel="1" x14ac:dyDescent="0.2">
      <c r="B680" s="52" t="s">
        <v>293</v>
      </c>
      <c r="C680" s="56"/>
      <c r="D680" s="173">
        <v>87635</v>
      </c>
      <c r="E680" s="160">
        <v>1</v>
      </c>
      <c r="F680" s="191"/>
      <c r="G680" s="191"/>
      <c r="H680" s="191"/>
      <c r="I680" s="80">
        <v>152</v>
      </c>
      <c r="J680" s="98">
        <f t="shared" si="10"/>
        <v>0</v>
      </c>
      <c r="K680" s="104"/>
      <c r="L680" s="106">
        <f>I680*0.2</f>
        <v>30.400000000000002</v>
      </c>
      <c r="M680" s="106">
        <f>I680*0.28</f>
        <v>42.56</v>
      </c>
      <c r="N680" s="106">
        <f>I680*0.27</f>
        <v>41.040000000000006</v>
      </c>
      <c r="O680" s="106">
        <v>31.919999999999998</v>
      </c>
      <c r="P680" s="106">
        <f>I680*0.25</f>
        <v>38</v>
      </c>
      <c r="Q680" s="106">
        <f>I680*0.31</f>
        <v>47.12</v>
      </c>
      <c r="R680" s="106">
        <f>I680*0.14</f>
        <v>21.28</v>
      </c>
      <c r="S680" s="106">
        <f>I680*0.18</f>
        <v>27.36</v>
      </c>
      <c r="T680" s="106">
        <f>I680*0.3</f>
        <v>45.6</v>
      </c>
      <c r="U680" s="106">
        <f>I680*0.2</f>
        <v>30.400000000000002</v>
      </c>
      <c r="V680" s="106">
        <f>I680*0.22</f>
        <v>33.44</v>
      </c>
      <c r="W680" s="142"/>
      <c r="X680" s="106">
        <f>I680*0.16</f>
        <v>24.32</v>
      </c>
      <c r="Y680" s="106">
        <f>I680*0.15</f>
        <v>22.8</v>
      </c>
      <c r="Z680" s="106">
        <f>I680*0.18</f>
        <v>27.36</v>
      </c>
      <c r="AA680" s="106">
        <f>I680*0.11</f>
        <v>16.72</v>
      </c>
      <c r="AB680" s="142"/>
      <c r="AC680" s="7">
        <f>I680*0.22</f>
        <v>33.44</v>
      </c>
      <c r="AD680" s="7">
        <f>I680*0.3</f>
        <v>45.6</v>
      </c>
      <c r="AE680" s="148" t="s">
        <v>93</v>
      </c>
      <c r="AF680" s="7">
        <f>I680*0.245</f>
        <v>37.24</v>
      </c>
      <c r="AG680" s="7">
        <f>I680*0.2</f>
        <v>30.400000000000002</v>
      </c>
      <c r="AH680" s="7">
        <f>I680*0.23</f>
        <v>34.96</v>
      </c>
      <c r="AI680" s="142"/>
      <c r="AJ680">
        <f>I680*0.2</f>
        <v>30.400000000000002</v>
      </c>
      <c r="AK680" s="142">
        <v>46.662699999999994</v>
      </c>
      <c r="AL680" s="142">
        <v>49.412599999999998</v>
      </c>
      <c r="AM680" s="142">
        <v>51.060400000000001</v>
      </c>
      <c r="AN680" s="142">
        <f>I680*0.12</f>
        <v>18.239999999999998</v>
      </c>
      <c r="AO680" s="142">
        <f>I680*0.6</f>
        <v>91.2</v>
      </c>
      <c r="AP680" s="142">
        <f>I680*0.9</f>
        <v>136.80000000000001</v>
      </c>
      <c r="AQ680" s="142">
        <f>I680*0.93</f>
        <v>141.36000000000001</v>
      </c>
      <c r="AR680" s="142">
        <f>I680*0.7</f>
        <v>106.39999999999999</v>
      </c>
      <c r="AS680" s="142">
        <f>I680*0.35</f>
        <v>53.199999999999996</v>
      </c>
      <c r="AT680" s="142">
        <v>0</v>
      </c>
      <c r="AU680" s="142">
        <f>I680*0.9</f>
        <v>136.80000000000001</v>
      </c>
      <c r="AV680" s="142">
        <f>I680*0.18</f>
        <v>27.36</v>
      </c>
      <c r="AW680" s="142">
        <f>I680*0.34</f>
        <v>51.680000000000007</v>
      </c>
      <c r="AX680" s="142">
        <f>I680*0.31</f>
        <v>47.12</v>
      </c>
      <c r="AY680" s="142">
        <v>49.412599999999998</v>
      </c>
      <c r="AZ680" s="142">
        <v>49.412599999999998</v>
      </c>
      <c r="BB680" s="6">
        <v>0</v>
      </c>
      <c r="BC680" s="6">
        <v>141.36000000000001</v>
      </c>
    </row>
    <row r="681" spans="2:55" hidden="1" outlineLevel="1" x14ac:dyDescent="0.2">
      <c r="B681" s="52" t="s">
        <v>294</v>
      </c>
      <c r="C681" s="56"/>
      <c r="D681" s="173" t="s">
        <v>41</v>
      </c>
      <c r="E681" s="160">
        <v>1</v>
      </c>
      <c r="F681" s="191"/>
      <c r="G681" s="191"/>
      <c r="H681" s="191"/>
      <c r="I681" s="80">
        <v>193</v>
      </c>
      <c r="J681" s="98">
        <f t="shared" si="10"/>
        <v>0</v>
      </c>
      <c r="K681" s="104"/>
      <c r="L681" s="106">
        <f>I681*0.2</f>
        <v>38.6</v>
      </c>
      <c r="M681" s="106">
        <f>I681*0.28</f>
        <v>54.040000000000006</v>
      </c>
      <c r="N681" s="106">
        <f>I681*0.27</f>
        <v>52.110000000000007</v>
      </c>
      <c r="O681" s="106">
        <v>40.53</v>
      </c>
      <c r="P681" s="106">
        <f>I681*0.25</f>
        <v>48.25</v>
      </c>
      <c r="Q681" s="106">
        <f>I681*0.31</f>
        <v>59.83</v>
      </c>
      <c r="R681" s="106">
        <f>I681*0.14</f>
        <v>27.020000000000003</v>
      </c>
      <c r="S681" s="106">
        <f>I681*0.18</f>
        <v>34.74</v>
      </c>
      <c r="T681" s="106">
        <f>I681*0.3</f>
        <v>57.9</v>
      </c>
      <c r="U681" s="106">
        <f>I681*0.2</f>
        <v>38.6</v>
      </c>
      <c r="V681" s="106">
        <f>I681*0.22</f>
        <v>42.46</v>
      </c>
      <c r="W681" s="142"/>
      <c r="X681" s="106">
        <f>I681*0.16</f>
        <v>30.88</v>
      </c>
      <c r="Y681" s="106">
        <f>I681*0.15</f>
        <v>28.95</v>
      </c>
      <c r="Z681" s="106">
        <f>I681*0.18</f>
        <v>34.74</v>
      </c>
      <c r="AA681" s="106">
        <f>I681*0.11</f>
        <v>21.23</v>
      </c>
      <c r="AB681" s="142"/>
      <c r="AC681" s="7">
        <f>I681*0.22</f>
        <v>42.46</v>
      </c>
      <c r="AD681" s="7">
        <f>I681*0.3</f>
        <v>57.9</v>
      </c>
      <c r="AE681" s="148" t="s">
        <v>93</v>
      </c>
      <c r="AF681" s="7">
        <f>I681*0.245</f>
        <v>47.284999999999997</v>
      </c>
      <c r="AG681" s="7">
        <f>I681*0.2</f>
        <v>38.6</v>
      </c>
      <c r="AH681" s="7">
        <f>I681*0.23</f>
        <v>44.39</v>
      </c>
      <c r="AI681" s="142"/>
      <c r="AJ681">
        <f>I681*0.2</f>
        <v>38.6</v>
      </c>
      <c r="AK681" s="142">
        <v>159.16249999999999</v>
      </c>
      <c r="AL681" s="142">
        <v>168.52500000000001</v>
      </c>
      <c r="AM681" s="142">
        <v>174.14250000000001</v>
      </c>
      <c r="AN681" s="142">
        <f>I681*0.12</f>
        <v>23.16</v>
      </c>
      <c r="AO681" s="142">
        <f>I681*0.6</f>
        <v>115.8</v>
      </c>
      <c r="AP681" s="142">
        <f>I681*0.9</f>
        <v>173.70000000000002</v>
      </c>
      <c r="AQ681" s="142">
        <f>I681*0.93</f>
        <v>179.49</v>
      </c>
      <c r="AR681" s="142">
        <f>I681*0.7</f>
        <v>135.1</v>
      </c>
      <c r="AS681" s="142">
        <f>I681*0.35</f>
        <v>67.55</v>
      </c>
      <c r="AT681" s="142">
        <v>22.13937</v>
      </c>
      <c r="AU681" s="142">
        <f>I681*0.9</f>
        <v>173.70000000000002</v>
      </c>
      <c r="AV681" s="142">
        <f>I681*0.18</f>
        <v>34.74</v>
      </c>
      <c r="AW681" s="142">
        <f>I681*0.34</f>
        <v>65.62</v>
      </c>
      <c r="AX681" s="142">
        <f>I681*0.31</f>
        <v>59.83</v>
      </c>
      <c r="AY681" s="142">
        <v>168.52500000000001</v>
      </c>
      <c r="AZ681" s="142">
        <v>168.52500000000001</v>
      </c>
      <c r="BB681" s="6">
        <v>0</v>
      </c>
      <c r="BC681" s="6">
        <v>179.49</v>
      </c>
    </row>
    <row r="682" spans="2:55" hidden="1" outlineLevel="1" x14ac:dyDescent="0.2">
      <c r="B682" s="52" t="s">
        <v>141</v>
      </c>
      <c r="C682" s="56"/>
      <c r="D682" s="173">
        <v>84703</v>
      </c>
      <c r="E682" s="160">
        <v>1</v>
      </c>
      <c r="F682" s="191"/>
      <c r="G682" s="191"/>
      <c r="H682" s="191"/>
      <c r="I682" s="80">
        <v>80</v>
      </c>
      <c r="J682" s="98">
        <f t="shared" si="10"/>
        <v>0</v>
      </c>
      <c r="K682" s="104"/>
      <c r="L682" s="106">
        <f>I682*0.2</f>
        <v>16</v>
      </c>
      <c r="M682" s="106">
        <f>I682*0.28</f>
        <v>22.400000000000002</v>
      </c>
      <c r="N682" s="106">
        <f>I682*0.27</f>
        <v>21.6</v>
      </c>
      <c r="O682" s="106">
        <v>16.8</v>
      </c>
      <c r="P682" s="106">
        <f>I682*0.25</f>
        <v>20</v>
      </c>
      <c r="Q682" s="106">
        <f>I682*0.31</f>
        <v>24.8</v>
      </c>
      <c r="R682" s="106">
        <f>I682*0.14</f>
        <v>11.200000000000001</v>
      </c>
      <c r="S682" s="106">
        <f>I682*0.18</f>
        <v>14.399999999999999</v>
      </c>
      <c r="T682" s="106">
        <f>I682*0.3</f>
        <v>24</v>
      </c>
      <c r="U682" s="106">
        <f>I682*0.2</f>
        <v>16</v>
      </c>
      <c r="V682" s="106">
        <f>I682*0.22</f>
        <v>17.600000000000001</v>
      </c>
      <c r="W682" s="142"/>
      <c r="X682" s="106">
        <f>I682*0.16</f>
        <v>12.8</v>
      </c>
      <c r="Y682" s="106">
        <f>I682*0.15</f>
        <v>12</v>
      </c>
      <c r="Z682" s="106">
        <f>I682*0.18</f>
        <v>14.399999999999999</v>
      </c>
      <c r="AA682" s="106">
        <f>I682*0.11</f>
        <v>8.8000000000000007</v>
      </c>
      <c r="AB682" s="142"/>
      <c r="AC682" s="7">
        <f>I682*0.22</f>
        <v>17.600000000000001</v>
      </c>
      <c r="AD682" s="7">
        <f>I682*0.3</f>
        <v>24</v>
      </c>
      <c r="AE682" s="148" t="s">
        <v>93</v>
      </c>
      <c r="AF682" s="7">
        <f>I682*0.245</f>
        <v>19.600000000000001</v>
      </c>
      <c r="AG682" s="7">
        <f>I682*0.2</f>
        <v>16</v>
      </c>
      <c r="AH682" s="7">
        <f>I682*0.23</f>
        <v>18.400000000000002</v>
      </c>
      <c r="AI682" s="142"/>
      <c r="AJ682">
        <f>I682*0.2</f>
        <v>16</v>
      </c>
      <c r="AK682" s="142">
        <v>59.0105</v>
      </c>
      <c r="AL682" s="142">
        <v>62.477299999999993</v>
      </c>
      <c r="AM682" s="142">
        <v>64.563800000000001</v>
      </c>
      <c r="AN682" s="142">
        <f>I682*0.12</f>
        <v>9.6</v>
      </c>
      <c r="AO682" s="142">
        <f>I682*0.6</f>
        <v>48</v>
      </c>
      <c r="AP682" s="142">
        <f>I682*0.9</f>
        <v>72</v>
      </c>
      <c r="AQ682" s="142">
        <f>I682*0.93</f>
        <v>74.400000000000006</v>
      </c>
      <c r="AR682" s="142">
        <f>I682*0.7</f>
        <v>56</v>
      </c>
      <c r="AS682" s="142">
        <f>I682*0.35</f>
        <v>28</v>
      </c>
      <c r="AT682" s="142">
        <v>0</v>
      </c>
      <c r="AU682" s="142">
        <f>I682*0.9</f>
        <v>72</v>
      </c>
      <c r="AV682" s="142">
        <f>I682*0.18</f>
        <v>14.399999999999999</v>
      </c>
      <c r="AW682" s="142">
        <f>I682*0.34</f>
        <v>27.200000000000003</v>
      </c>
      <c r="AX682" s="142">
        <f>I682*0.31</f>
        <v>24.8</v>
      </c>
      <c r="AY682" s="142">
        <v>62.477299999999993</v>
      </c>
      <c r="AZ682" s="142">
        <v>62.477299999999993</v>
      </c>
      <c r="BB682" s="6">
        <v>0</v>
      </c>
      <c r="BC682" s="6">
        <v>74.400000000000006</v>
      </c>
    </row>
    <row r="683" spans="2:55" hidden="1" outlineLevel="1" x14ac:dyDescent="0.2">
      <c r="B683" s="52" t="s">
        <v>250</v>
      </c>
      <c r="C683" s="56"/>
      <c r="D683" s="173">
        <v>36415</v>
      </c>
      <c r="E683" s="160">
        <v>2</v>
      </c>
      <c r="F683" s="191"/>
      <c r="G683" s="191"/>
      <c r="H683" s="191"/>
      <c r="I683" s="80">
        <v>40</v>
      </c>
      <c r="J683" s="98">
        <f t="shared" si="10"/>
        <v>0</v>
      </c>
      <c r="K683" s="104"/>
      <c r="L683" s="106">
        <f>I683*0.2</f>
        <v>8</v>
      </c>
      <c r="M683" s="106">
        <f>I683*0.28</f>
        <v>11.200000000000001</v>
      </c>
      <c r="N683" s="106">
        <f>I683*0.27</f>
        <v>10.8</v>
      </c>
      <c r="O683" s="106">
        <v>8.4</v>
      </c>
      <c r="P683" s="106">
        <f>I683*0.25</f>
        <v>10</v>
      </c>
      <c r="Q683" s="106">
        <f>I683*0.31</f>
        <v>12.4</v>
      </c>
      <c r="R683" s="106">
        <f>I683*0.14</f>
        <v>5.6000000000000005</v>
      </c>
      <c r="S683" s="106">
        <f>I683*0.18</f>
        <v>7.1999999999999993</v>
      </c>
      <c r="T683" s="106">
        <f>I683*0.3</f>
        <v>12</v>
      </c>
      <c r="U683" s="106">
        <f>I683*0.2</f>
        <v>8</v>
      </c>
      <c r="V683" s="106">
        <f>I683*0.22</f>
        <v>8.8000000000000007</v>
      </c>
      <c r="W683" s="142"/>
      <c r="X683" s="106">
        <f>I683*0.16</f>
        <v>6.4</v>
      </c>
      <c r="Y683" s="106">
        <f>I683*0.15</f>
        <v>6</v>
      </c>
      <c r="Z683" s="106">
        <f>I683*0.18</f>
        <v>7.1999999999999993</v>
      </c>
      <c r="AA683" s="106">
        <f>I683*0.11</f>
        <v>4.4000000000000004</v>
      </c>
      <c r="AB683" s="142"/>
      <c r="AC683" s="7">
        <f>I683*0.22</f>
        <v>8.8000000000000007</v>
      </c>
      <c r="AD683" s="7">
        <f>I683*0.3</f>
        <v>12</v>
      </c>
      <c r="AE683" s="148" t="s">
        <v>93</v>
      </c>
      <c r="AF683" s="7">
        <f>I683*0.245</f>
        <v>9.8000000000000007</v>
      </c>
      <c r="AG683" s="7">
        <f>I683*0.2</f>
        <v>8</v>
      </c>
      <c r="AH683" s="7">
        <f>I683*0.23</f>
        <v>9.2000000000000011</v>
      </c>
      <c r="AI683" s="142"/>
      <c r="AJ683">
        <f>I683*0.2</f>
        <v>8</v>
      </c>
      <c r="AK683" s="142">
        <v>56.966800000000006</v>
      </c>
      <c r="AL683" s="142">
        <v>60.326600000000006</v>
      </c>
      <c r="AM683" s="142">
        <v>62.338200000000001</v>
      </c>
      <c r="AN683" s="142">
        <f>I683*0.12</f>
        <v>4.8</v>
      </c>
      <c r="AO683" s="142">
        <f>I683*0.6</f>
        <v>24</v>
      </c>
      <c r="AP683" s="142">
        <f>I683*0.9</f>
        <v>36</v>
      </c>
      <c r="AQ683" s="142">
        <f>I683*0.93</f>
        <v>37.200000000000003</v>
      </c>
      <c r="AR683" s="142">
        <f>I683*0.7</f>
        <v>28</v>
      </c>
      <c r="AS683" s="142">
        <f>I683*0.35</f>
        <v>14</v>
      </c>
      <c r="AT683" s="142">
        <v>0</v>
      </c>
      <c r="AU683" s="142">
        <f>I683*0.9</f>
        <v>36</v>
      </c>
      <c r="AV683" s="142">
        <f>I683*0.18</f>
        <v>7.1999999999999993</v>
      </c>
      <c r="AW683" s="142">
        <f>I683*0.34</f>
        <v>13.600000000000001</v>
      </c>
      <c r="AX683" s="142">
        <f>I683*0.31</f>
        <v>12.4</v>
      </c>
      <c r="AY683" s="142">
        <v>60.326600000000006</v>
      </c>
      <c r="AZ683" s="142">
        <v>60.326600000000006</v>
      </c>
      <c r="BB683" s="6">
        <v>0</v>
      </c>
      <c r="BC683" s="6">
        <v>62.338200000000001</v>
      </c>
    </row>
    <row r="684" spans="2:55" hidden="1" outlineLevel="1" x14ac:dyDescent="0.2">
      <c r="B684" s="52" t="s">
        <v>142</v>
      </c>
      <c r="C684" s="56"/>
      <c r="D684" s="173">
        <v>36415</v>
      </c>
      <c r="E684" s="160">
        <v>1</v>
      </c>
      <c r="F684" s="191"/>
      <c r="G684" s="191"/>
      <c r="H684" s="191"/>
      <c r="I684" s="80">
        <v>40</v>
      </c>
      <c r="J684" s="98">
        <f t="shared" si="10"/>
        <v>0</v>
      </c>
      <c r="K684" s="104"/>
      <c r="L684" s="106">
        <f>I684*0.2</f>
        <v>8</v>
      </c>
      <c r="M684" s="106">
        <f>I684*0.28</f>
        <v>11.200000000000001</v>
      </c>
      <c r="N684" s="106">
        <f>I684*0.27</f>
        <v>10.8</v>
      </c>
      <c r="O684" s="106">
        <v>8.4</v>
      </c>
      <c r="P684" s="106">
        <f>I684*0.25</f>
        <v>10</v>
      </c>
      <c r="Q684" s="106">
        <f>I684*0.31</f>
        <v>12.4</v>
      </c>
      <c r="R684" s="106">
        <f>I684*0.14</f>
        <v>5.6000000000000005</v>
      </c>
      <c r="S684" s="106">
        <f>I684*0.18</f>
        <v>7.1999999999999993</v>
      </c>
      <c r="T684" s="106">
        <f>I684*0.3</f>
        <v>12</v>
      </c>
      <c r="U684" s="106">
        <f>I684*0.2</f>
        <v>8</v>
      </c>
      <c r="V684" s="106">
        <f>I684*0.22</f>
        <v>8.8000000000000007</v>
      </c>
      <c r="W684" s="142"/>
      <c r="X684" s="106">
        <f>I684*0.16</f>
        <v>6.4</v>
      </c>
      <c r="Y684" s="106">
        <f>I684*0.15</f>
        <v>6</v>
      </c>
      <c r="Z684" s="106">
        <f>I684*0.18</f>
        <v>7.1999999999999993</v>
      </c>
      <c r="AA684" s="106">
        <f>I684*0.11</f>
        <v>4.4000000000000004</v>
      </c>
      <c r="AB684" s="142"/>
      <c r="AC684" s="7">
        <f>I684*0.22</f>
        <v>8.8000000000000007</v>
      </c>
      <c r="AD684" s="7">
        <f>I684*0.3</f>
        <v>12</v>
      </c>
      <c r="AE684" s="148" t="s">
        <v>93</v>
      </c>
      <c r="AF684" s="7">
        <f>I684*0.245</f>
        <v>9.8000000000000007</v>
      </c>
      <c r="AG684" s="7">
        <f>I684*0.2</f>
        <v>8</v>
      </c>
      <c r="AH684" s="7">
        <f>I684*0.23</f>
        <v>9.2000000000000011</v>
      </c>
      <c r="AI684" s="142"/>
      <c r="AJ684">
        <f>I684*0.2</f>
        <v>8</v>
      </c>
      <c r="AK684" s="142">
        <v>28.483400000000003</v>
      </c>
      <c r="AL684" s="142">
        <v>30.163300000000003</v>
      </c>
      <c r="AM684" s="142">
        <v>31.1691</v>
      </c>
      <c r="AN684" s="142">
        <f>I684*0.12</f>
        <v>4.8</v>
      </c>
      <c r="AO684" s="142">
        <f>I684*0.6</f>
        <v>24</v>
      </c>
      <c r="AP684" s="142">
        <f>I684*0.9</f>
        <v>36</v>
      </c>
      <c r="AQ684" s="142">
        <f>I684*0.93</f>
        <v>37.200000000000003</v>
      </c>
      <c r="AR684" s="142">
        <f>I684*0.7</f>
        <v>28</v>
      </c>
      <c r="AS684" s="142">
        <f>I684*0.35</f>
        <v>14</v>
      </c>
      <c r="AT684" s="142">
        <v>0</v>
      </c>
      <c r="AU684" s="142">
        <f>I684*0.9</f>
        <v>36</v>
      </c>
      <c r="AV684" s="142">
        <f>I684*0.18</f>
        <v>7.1999999999999993</v>
      </c>
      <c r="AW684" s="142">
        <f>I684*0.34</f>
        <v>13.600000000000001</v>
      </c>
      <c r="AX684" s="142">
        <f>I684*0.31</f>
        <v>12.4</v>
      </c>
      <c r="AY684" s="142">
        <v>30.163300000000003</v>
      </c>
      <c r="AZ684" s="142">
        <v>30.163300000000003</v>
      </c>
      <c r="BB684" s="6">
        <v>0</v>
      </c>
      <c r="BC684" s="6">
        <v>37.200000000000003</v>
      </c>
    </row>
    <row r="685" spans="2:55" hidden="1" outlineLevel="1" x14ac:dyDescent="0.2">
      <c r="B685" s="52" t="s">
        <v>23</v>
      </c>
      <c r="C685" s="56"/>
      <c r="D685" s="173">
        <v>85025</v>
      </c>
      <c r="E685" s="160">
        <v>3</v>
      </c>
      <c r="F685" s="191"/>
      <c r="G685" s="191"/>
      <c r="H685" s="191"/>
      <c r="I685" s="80">
        <v>65</v>
      </c>
      <c r="J685" s="98">
        <f t="shared" si="10"/>
        <v>0</v>
      </c>
      <c r="K685" s="104"/>
      <c r="L685" s="106">
        <f>I685*0.2</f>
        <v>13</v>
      </c>
      <c r="M685" s="106">
        <f>I685*0.28</f>
        <v>18.200000000000003</v>
      </c>
      <c r="N685" s="106">
        <f>I685*0.27</f>
        <v>17.55</v>
      </c>
      <c r="O685" s="106">
        <v>13.65</v>
      </c>
      <c r="P685" s="106">
        <f>I685*0.25</f>
        <v>16.25</v>
      </c>
      <c r="Q685" s="106">
        <f>I685*0.31</f>
        <v>20.149999999999999</v>
      </c>
      <c r="R685" s="106">
        <f>I685*0.14</f>
        <v>9.1000000000000014</v>
      </c>
      <c r="S685" s="106">
        <f>I685*0.18</f>
        <v>11.7</v>
      </c>
      <c r="T685" s="106">
        <f>I685*0.3</f>
        <v>19.5</v>
      </c>
      <c r="U685" s="106">
        <f>I685*0.2</f>
        <v>13</v>
      </c>
      <c r="V685" s="106">
        <f>I685*0.22</f>
        <v>14.3</v>
      </c>
      <c r="W685" s="142"/>
      <c r="X685" s="106">
        <f>I685*0.16</f>
        <v>10.4</v>
      </c>
      <c r="Y685" s="106">
        <f>I685*0.15</f>
        <v>9.75</v>
      </c>
      <c r="Z685" s="106">
        <f>I685*0.18</f>
        <v>11.7</v>
      </c>
      <c r="AA685" s="106">
        <f>I685*0.11</f>
        <v>7.15</v>
      </c>
      <c r="AB685" s="142"/>
      <c r="AC685" s="7">
        <f>I685*0.22</f>
        <v>14.3</v>
      </c>
      <c r="AD685" s="7">
        <f>I685*0.3</f>
        <v>19.5</v>
      </c>
      <c r="AE685" s="148" t="s">
        <v>93</v>
      </c>
      <c r="AF685" s="7">
        <f>I685*0.245</f>
        <v>15.924999999999999</v>
      </c>
      <c r="AG685" s="7">
        <f>I685*0.2</f>
        <v>13</v>
      </c>
      <c r="AH685" s="7">
        <f>I685*0.23</f>
        <v>14.950000000000001</v>
      </c>
      <c r="AI685" s="142"/>
      <c r="AJ685">
        <f>I685*0.2</f>
        <v>13</v>
      </c>
      <c r="AK685" s="142">
        <v>175.82240000000002</v>
      </c>
      <c r="AL685" s="142">
        <v>186.16930000000002</v>
      </c>
      <c r="AM685" s="142">
        <v>192.37530000000001</v>
      </c>
      <c r="AN685" s="142">
        <f>I685*0.12</f>
        <v>7.8</v>
      </c>
      <c r="AO685" s="142">
        <f>I685*0.6</f>
        <v>39</v>
      </c>
      <c r="AP685" s="142">
        <f>I685*0.9</f>
        <v>58.5</v>
      </c>
      <c r="AQ685" s="142">
        <f>I685*0.93</f>
        <v>60.45</v>
      </c>
      <c r="AR685" s="142">
        <f>I685*0.7</f>
        <v>45.5</v>
      </c>
      <c r="AS685" s="142">
        <f>I685*0.35</f>
        <v>22.75</v>
      </c>
      <c r="AT685" s="142">
        <v>0</v>
      </c>
      <c r="AU685" s="142">
        <f>I685*0.9</f>
        <v>58.5</v>
      </c>
      <c r="AV685" s="142">
        <f>I685*0.18</f>
        <v>11.7</v>
      </c>
      <c r="AW685" s="142">
        <f>I685*0.34</f>
        <v>22.1</v>
      </c>
      <c r="AX685" s="142">
        <f>I685*0.31</f>
        <v>20.149999999999999</v>
      </c>
      <c r="AY685" s="142">
        <v>186.16930000000002</v>
      </c>
      <c r="AZ685" s="142">
        <v>186.16930000000002</v>
      </c>
      <c r="BB685" s="6">
        <v>0</v>
      </c>
      <c r="BC685" s="6">
        <v>192.37530000000001</v>
      </c>
    </row>
    <row r="686" spans="2:55" hidden="1" outlineLevel="1" x14ac:dyDescent="0.2">
      <c r="B686" s="52" t="s">
        <v>295</v>
      </c>
      <c r="C686" s="56"/>
      <c r="D686" s="173">
        <v>86850</v>
      </c>
      <c r="E686" s="160">
        <v>1</v>
      </c>
      <c r="F686" s="191"/>
      <c r="G686" s="191"/>
      <c r="H686" s="191"/>
      <c r="I686" s="80">
        <v>87</v>
      </c>
      <c r="J686" s="98">
        <f t="shared" si="10"/>
        <v>0</v>
      </c>
      <c r="K686" s="104"/>
      <c r="L686" s="106">
        <f>I686*0.2</f>
        <v>17.400000000000002</v>
      </c>
      <c r="M686" s="106">
        <f>I686*0.28</f>
        <v>24.360000000000003</v>
      </c>
      <c r="N686" s="106">
        <f>I686*0.27</f>
        <v>23.490000000000002</v>
      </c>
      <c r="O686" s="106">
        <v>18.27</v>
      </c>
      <c r="P686" s="106">
        <f>I686*0.25</f>
        <v>21.75</v>
      </c>
      <c r="Q686" s="106">
        <f>I686*0.31</f>
        <v>26.97</v>
      </c>
      <c r="R686" s="106">
        <f>I686*0.14</f>
        <v>12.180000000000001</v>
      </c>
      <c r="S686" s="106">
        <f>I686*0.18</f>
        <v>15.66</v>
      </c>
      <c r="T686" s="106">
        <f>I686*0.3</f>
        <v>26.099999999999998</v>
      </c>
      <c r="U686" s="106">
        <f>I686*0.2</f>
        <v>17.400000000000002</v>
      </c>
      <c r="V686" s="106">
        <f>I686*0.22</f>
        <v>19.14</v>
      </c>
      <c r="W686" s="142"/>
      <c r="X686" s="106">
        <f>I686*0.16</f>
        <v>13.92</v>
      </c>
      <c r="Y686" s="106">
        <f>I686*0.15</f>
        <v>13.049999999999999</v>
      </c>
      <c r="Z686" s="106">
        <f>I686*0.18</f>
        <v>15.66</v>
      </c>
      <c r="AA686" s="106">
        <f>I686*0.11</f>
        <v>9.57</v>
      </c>
      <c r="AB686" s="142"/>
      <c r="AC686" s="7">
        <f>I686*0.22</f>
        <v>19.14</v>
      </c>
      <c r="AD686" s="7">
        <f>I686*0.3</f>
        <v>26.099999999999998</v>
      </c>
      <c r="AE686" s="148" t="s">
        <v>93</v>
      </c>
      <c r="AF686" s="7">
        <f>I686*0.245</f>
        <v>21.315000000000001</v>
      </c>
      <c r="AG686" s="7">
        <f>I686*0.2</f>
        <v>17.400000000000002</v>
      </c>
      <c r="AH686" s="7">
        <f>I686*0.23</f>
        <v>20.010000000000002</v>
      </c>
      <c r="AI686" s="142"/>
      <c r="AJ686">
        <f>I686*0.2</f>
        <v>17.400000000000002</v>
      </c>
      <c r="AK686" s="142">
        <v>66.693100000000001</v>
      </c>
      <c r="AL686" s="142">
        <v>70.61999999999999</v>
      </c>
      <c r="AM686" s="142">
        <v>72.974000000000004</v>
      </c>
      <c r="AN686" s="142">
        <f>I686*0.12</f>
        <v>10.44</v>
      </c>
      <c r="AO686" s="142">
        <f>I686*0.6</f>
        <v>52.199999999999996</v>
      </c>
      <c r="AP686" s="142">
        <f>I686*0.9</f>
        <v>78.3</v>
      </c>
      <c r="AQ686" s="142">
        <f>I686*0.93</f>
        <v>80.910000000000011</v>
      </c>
      <c r="AR686" s="142">
        <f>I686*0.7</f>
        <v>60.9</v>
      </c>
      <c r="AS686" s="142">
        <f>I686*0.35</f>
        <v>30.45</v>
      </c>
      <c r="AT686" s="142">
        <v>47.639610000000005</v>
      </c>
      <c r="AU686" s="142">
        <f>I686*0.9</f>
        <v>78.3</v>
      </c>
      <c r="AV686" s="142">
        <f>I686*0.18</f>
        <v>15.66</v>
      </c>
      <c r="AW686" s="142">
        <f>I686*0.34</f>
        <v>29.580000000000002</v>
      </c>
      <c r="AX686" s="142">
        <f>I686*0.31</f>
        <v>26.97</v>
      </c>
      <c r="AY686" s="142">
        <v>70.61999999999999</v>
      </c>
      <c r="AZ686" s="142">
        <v>70.61999999999999</v>
      </c>
      <c r="BB686" s="6">
        <v>0</v>
      </c>
      <c r="BC686" s="6">
        <v>80.910000000000011</v>
      </c>
    </row>
    <row r="687" spans="2:55" hidden="1" outlineLevel="1" x14ac:dyDescent="0.2">
      <c r="B687" s="52" t="s">
        <v>296</v>
      </c>
      <c r="C687" s="56"/>
      <c r="D687" s="173">
        <v>86900</v>
      </c>
      <c r="E687" s="160">
        <v>1</v>
      </c>
      <c r="F687" s="191"/>
      <c r="G687" s="191"/>
      <c r="H687" s="191"/>
      <c r="I687" s="80">
        <v>120</v>
      </c>
      <c r="J687" s="98">
        <f t="shared" si="10"/>
        <v>0</v>
      </c>
      <c r="K687" s="104"/>
      <c r="L687" s="106">
        <f>I687*0.2</f>
        <v>24</v>
      </c>
      <c r="M687" s="106">
        <f>I687*0.28</f>
        <v>33.6</v>
      </c>
      <c r="N687" s="106">
        <f>I687*0.27</f>
        <v>32.400000000000006</v>
      </c>
      <c r="O687" s="106">
        <v>25.2</v>
      </c>
      <c r="P687" s="106">
        <f>I687*0.25</f>
        <v>30</v>
      </c>
      <c r="Q687" s="106">
        <f>I687*0.31</f>
        <v>37.200000000000003</v>
      </c>
      <c r="R687" s="106">
        <f>I687*0.14</f>
        <v>16.8</v>
      </c>
      <c r="S687" s="106">
        <f>I687*0.18</f>
        <v>21.599999999999998</v>
      </c>
      <c r="T687" s="106">
        <f>I687*0.3</f>
        <v>36</v>
      </c>
      <c r="U687" s="106">
        <f>I687*0.2</f>
        <v>24</v>
      </c>
      <c r="V687" s="106">
        <f>I687*0.22</f>
        <v>26.4</v>
      </c>
      <c r="W687" s="142"/>
      <c r="X687" s="106">
        <f>I687*0.16</f>
        <v>19.2</v>
      </c>
      <c r="Y687" s="106">
        <f>I687*0.15</f>
        <v>18</v>
      </c>
      <c r="Z687" s="106">
        <f>I687*0.18</f>
        <v>21.599999999999998</v>
      </c>
      <c r="AA687" s="106">
        <f>I687*0.11</f>
        <v>13.2</v>
      </c>
      <c r="AB687" s="142"/>
      <c r="AC687" s="7">
        <f>I687*0.22</f>
        <v>26.4</v>
      </c>
      <c r="AD687" s="7">
        <f>I687*0.3</f>
        <v>36</v>
      </c>
      <c r="AE687" s="148" t="s">
        <v>93</v>
      </c>
      <c r="AF687" s="7">
        <f>I687*0.245</f>
        <v>29.4</v>
      </c>
      <c r="AG687" s="7">
        <f>I687*0.2</f>
        <v>24</v>
      </c>
      <c r="AH687" s="7">
        <f>I687*0.23</f>
        <v>27.6</v>
      </c>
      <c r="AI687" s="142"/>
      <c r="AJ687">
        <f>I687*0.2</f>
        <v>24</v>
      </c>
      <c r="AK687" s="142">
        <v>91.859499999999997</v>
      </c>
      <c r="AL687" s="142">
        <v>97.263000000000005</v>
      </c>
      <c r="AM687" s="142">
        <v>100.50510000000001</v>
      </c>
      <c r="AN687" s="142">
        <f>I687*0.12</f>
        <v>14.399999999999999</v>
      </c>
      <c r="AO687" s="142">
        <f>I687*0.6</f>
        <v>72</v>
      </c>
      <c r="AP687" s="142">
        <f>I687*0.9</f>
        <v>108</v>
      </c>
      <c r="AQ687" s="142">
        <f>I687*0.93</f>
        <v>111.60000000000001</v>
      </c>
      <c r="AR687" s="142">
        <f>I687*0.7</f>
        <v>84</v>
      </c>
      <c r="AS687" s="142">
        <f>I687*0.35</f>
        <v>42</v>
      </c>
      <c r="AT687" s="142">
        <v>104.99589</v>
      </c>
      <c r="AU687" s="142">
        <f>I687*0.9</f>
        <v>108</v>
      </c>
      <c r="AV687" s="142">
        <f>I687*0.18</f>
        <v>21.599999999999998</v>
      </c>
      <c r="AW687" s="142">
        <f>I687*0.34</f>
        <v>40.800000000000004</v>
      </c>
      <c r="AX687" s="142">
        <f>I687*0.31</f>
        <v>37.200000000000003</v>
      </c>
      <c r="AY687" s="142">
        <v>97.263000000000005</v>
      </c>
      <c r="AZ687" s="142">
        <v>97.263000000000005</v>
      </c>
      <c r="BB687" s="6">
        <v>0</v>
      </c>
      <c r="BC687" s="6">
        <v>111.60000000000001</v>
      </c>
    </row>
    <row r="688" spans="2:55" hidden="1" outlineLevel="1" x14ac:dyDescent="0.2">
      <c r="B688" s="52" t="s">
        <v>297</v>
      </c>
      <c r="C688" s="56"/>
      <c r="D688" s="173">
        <v>86901</v>
      </c>
      <c r="E688" s="160">
        <v>1</v>
      </c>
      <c r="F688" s="191"/>
      <c r="G688" s="191"/>
      <c r="H688" s="191"/>
      <c r="I688" s="80">
        <v>106</v>
      </c>
      <c r="J688" s="98">
        <f t="shared" si="10"/>
        <v>0</v>
      </c>
      <c r="K688" s="104"/>
      <c r="L688" s="106">
        <f>I688*0.2</f>
        <v>21.200000000000003</v>
      </c>
      <c r="M688" s="106">
        <f>I688*0.28</f>
        <v>29.680000000000003</v>
      </c>
      <c r="N688" s="106">
        <f>I688*0.27</f>
        <v>28.62</v>
      </c>
      <c r="O688" s="106">
        <v>22.259999999999998</v>
      </c>
      <c r="P688" s="106">
        <f>I688*0.25</f>
        <v>26.5</v>
      </c>
      <c r="Q688" s="106">
        <f>I688*0.31</f>
        <v>32.86</v>
      </c>
      <c r="R688" s="106">
        <f>I688*0.14</f>
        <v>14.840000000000002</v>
      </c>
      <c r="S688" s="106">
        <f>I688*0.18</f>
        <v>19.079999999999998</v>
      </c>
      <c r="T688" s="106">
        <f>I688*0.3</f>
        <v>31.799999999999997</v>
      </c>
      <c r="U688" s="106">
        <f>I688*0.2</f>
        <v>21.200000000000003</v>
      </c>
      <c r="V688" s="106">
        <f>I688*0.22</f>
        <v>23.32</v>
      </c>
      <c r="W688" s="142"/>
      <c r="X688" s="106">
        <f>I688*0.16</f>
        <v>16.96</v>
      </c>
      <c r="Y688" s="106">
        <f>I688*0.15</f>
        <v>15.899999999999999</v>
      </c>
      <c r="Z688" s="106">
        <f>I688*0.18</f>
        <v>19.079999999999998</v>
      </c>
      <c r="AA688" s="106">
        <f>I688*0.11</f>
        <v>11.66</v>
      </c>
      <c r="AB688" s="142"/>
      <c r="AC688" s="7">
        <f>I688*0.22</f>
        <v>23.32</v>
      </c>
      <c r="AD688" s="7">
        <f>I688*0.3</f>
        <v>31.799999999999997</v>
      </c>
      <c r="AE688" s="148" t="s">
        <v>93</v>
      </c>
      <c r="AF688" s="7">
        <f>I688*0.245</f>
        <v>25.97</v>
      </c>
      <c r="AG688" s="7">
        <f>I688*0.2</f>
        <v>21.200000000000003</v>
      </c>
      <c r="AH688" s="7">
        <f>I688*0.23</f>
        <v>24.380000000000003</v>
      </c>
      <c r="AI688" s="142"/>
      <c r="AJ688">
        <f>I688*0.2</f>
        <v>21.200000000000003</v>
      </c>
      <c r="AK688" s="142">
        <v>68.672600000000017</v>
      </c>
      <c r="AL688" s="142">
        <v>72.706500000000005</v>
      </c>
      <c r="AM688" s="142">
        <v>75.135400000000004</v>
      </c>
      <c r="AN688" s="142">
        <f>I688*0.12</f>
        <v>12.719999999999999</v>
      </c>
      <c r="AO688" s="142">
        <f>I688*0.6</f>
        <v>63.599999999999994</v>
      </c>
      <c r="AP688" s="142">
        <f>I688*0.9</f>
        <v>95.4</v>
      </c>
      <c r="AQ688" s="142">
        <f>I688*0.93</f>
        <v>98.58</v>
      </c>
      <c r="AR688" s="142">
        <f>I688*0.7</f>
        <v>74.199999999999989</v>
      </c>
      <c r="AS688" s="142">
        <f>I688*0.35</f>
        <v>37.099999999999994</v>
      </c>
      <c r="AT688" s="142">
        <v>32.193090000000005</v>
      </c>
      <c r="AU688" s="142">
        <f>I688*0.9</f>
        <v>95.4</v>
      </c>
      <c r="AV688" s="142">
        <f>I688*0.18</f>
        <v>19.079999999999998</v>
      </c>
      <c r="AW688" s="142">
        <f>I688*0.34</f>
        <v>36.04</v>
      </c>
      <c r="AX688" s="142">
        <f>I688*0.31</f>
        <v>32.86</v>
      </c>
      <c r="AY688" s="142">
        <v>72.706500000000005</v>
      </c>
      <c r="AZ688" s="142">
        <v>72.706500000000005</v>
      </c>
      <c r="BB688" s="6">
        <v>0</v>
      </c>
      <c r="BC688" s="6">
        <v>98.58</v>
      </c>
    </row>
    <row r="689" spans="2:55" hidden="1" outlineLevel="1" x14ac:dyDescent="0.2">
      <c r="B689" s="52" t="s">
        <v>213</v>
      </c>
      <c r="C689" s="56"/>
      <c r="D689" s="173">
        <v>88307</v>
      </c>
      <c r="E689" s="160">
        <v>1</v>
      </c>
      <c r="F689" s="191"/>
      <c r="G689" s="191"/>
      <c r="H689" s="191"/>
      <c r="I689" s="80">
        <v>716</v>
      </c>
      <c r="J689" s="98">
        <f t="shared" si="10"/>
        <v>0</v>
      </c>
      <c r="K689" s="104"/>
      <c r="L689" s="106">
        <f>I689*0.2</f>
        <v>143.20000000000002</v>
      </c>
      <c r="M689" s="106">
        <f>I689*0.28</f>
        <v>200.48000000000002</v>
      </c>
      <c r="N689" s="106">
        <f>I689*0.27</f>
        <v>193.32000000000002</v>
      </c>
      <c r="O689" s="106">
        <v>150.35999999999999</v>
      </c>
      <c r="P689" s="106">
        <f>I689*0.25</f>
        <v>179</v>
      </c>
      <c r="Q689" s="106">
        <f>I689*0.31</f>
        <v>221.96</v>
      </c>
      <c r="R689" s="106">
        <f>I689*0.14</f>
        <v>100.24000000000001</v>
      </c>
      <c r="S689" s="106">
        <f>I689*0.18</f>
        <v>128.88</v>
      </c>
      <c r="T689" s="106">
        <f>I689*0.3</f>
        <v>214.79999999999998</v>
      </c>
      <c r="U689" s="106">
        <f>I689*0.2</f>
        <v>143.20000000000002</v>
      </c>
      <c r="V689" s="106">
        <f>I689*0.22</f>
        <v>157.52000000000001</v>
      </c>
      <c r="W689" s="142"/>
      <c r="X689" s="106">
        <f>I689*0.16</f>
        <v>114.56</v>
      </c>
      <c r="Y689" s="106">
        <f>I689*0.15</f>
        <v>107.39999999999999</v>
      </c>
      <c r="Z689" s="106">
        <f>I689*0.18</f>
        <v>128.88</v>
      </c>
      <c r="AA689" s="106">
        <f>I689*0.11</f>
        <v>78.760000000000005</v>
      </c>
      <c r="AB689" s="142"/>
      <c r="AC689" s="7">
        <f>I689*0.22</f>
        <v>157.52000000000001</v>
      </c>
      <c r="AD689" s="7">
        <f>I689*0.3</f>
        <v>214.79999999999998</v>
      </c>
      <c r="AE689" s="148" t="s">
        <v>93</v>
      </c>
      <c r="AF689" s="7">
        <f>I689*0.245</f>
        <v>175.42</v>
      </c>
      <c r="AG689" s="7">
        <f>I689*0.2</f>
        <v>143.20000000000002</v>
      </c>
      <c r="AH689" s="7">
        <f>I689*0.23</f>
        <v>164.68</v>
      </c>
      <c r="AI689" s="142"/>
      <c r="AJ689">
        <f>I689*0.2</f>
        <v>143.20000000000002</v>
      </c>
      <c r="AK689" s="142">
        <v>545.44320000000005</v>
      </c>
      <c r="AL689" s="142">
        <v>577.53250000000003</v>
      </c>
      <c r="AM689" s="142">
        <v>596.78180000000009</v>
      </c>
      <c r="AN689" s="142">
        <f>I689*0.12</f>
        <v>85.92</v>
      </c>
      <c r="AO689" s="142">
        <f>I689*0.6</f>
        <v>429.59999999999997</v>
      </c>
      <c r="AP689" s="142">
        <f>I689*0.9</f>
        <v>644.4</v>
      </c>
      <c r="AQ689" s="142">
        <f>I689*0.93</f>
        <v>665.88</v>
      </c>
      <c r="AR689" s="142">
        <f>I689*0.7</f>
        <v>501.2</v>
      </c>
      <c r="AS689" s="142">
        <f>I689*0.35</f>
        <v>250.6</v>
      </c>
      <c r="AT689" s="142">
        <v>272.92383000000007</v>
      </c>
      <c r="AU689" s="142">
        <f>I689*0.9</f>
        <v>644.4</v>
      </c>
      <c r="AV689" s="142">
        <f>I689*0.18</f>
        <v>128.88</v>
      </c>
      <c r="AW689" s="142">
        <f>I689*0.34</f>
        <v>243.44000000000003</v>
      </c>
      <c r="AX689" s="142">
        <f>I689*0.31</f>
        <v>221.96</v>
      </c>
      <c r="AY689" s="142">
        <v>577.53250000000003</v>
      </c>
      <c r="AZ689" s="142">
        <v>577.53250000000003</v>
      </c>
      <c r="BB689" s="6">
        <v>0</v>
      </c>
      <c r="BC689" s="6">
        <v>665.88</v>
      </c>
    </row>
    <row r="690" spans="2:55" hidden="1" outlineLevel="1" x14ac:dyDescent="0.2">
      <c r="B690" s="52" t="s">
        <v>143</v>
      </c>
      <c r="C690" s="56"/>
      <c r="D690" s="173"/>
      <c r="E690" s="160">
        <v>8</v>
      </c>
      <c r="F690" s="191"/>
      <c r="G690" s="191"/>
      <c r="H690" s="191"/>
      <c r="I690" s="80">
        <v>68.771039999999985</v>
      </c>
      <c r="J690" s="98">
        <f t="shared" si="10"/>
        <v>0</v>
      </c>
      <c r="K690" s="104"/>
      <c r="L690" s="106">
        <f>I690*0.2</f>
        <v>13.754207999999998</v>
      </c>
      <c r="M690" s="106">
        <f>I690*0.28</f>
        <v>19.255891199999997</v>
      </c>
      <c r="N690" s="106">
        <f>I690*0.27</f>
        <v>18.568180799999997</v>
      </c>
      <c r="O690" s="106">
        <v>14.441918399999997</v>
      </c>
      <c r="P690" s="106">
        <f>I690*0.25</f>
        <v>17.192759999999996</v>
      </c>
      <c r="Q690" s="106">
        <f>I690*0.31</f>
        <v>21.319022399999994</v>
      </c>
      <c r="R690" s="106">
        <f>I690*0.14</f>
        <v>9.6279455999999985</v>
      </c>
      <c r="S690" s="106">
        <f>I690*0.18</f>
        <v>12.378787199999996</v>
      </c>
      <c r="T690" s="106">
        <f>I690*0.3</f>
        <v>20.631311999999994</v>
      </c>
      <c r="U690" s="106">
        <f>I690*0.2</f>
        <v>13.754207999999998</v>
      </c>
      <c r="V690" s="106">
        <f>I690*0.22</f>
        <v>15.129628799999997</v>
      </c>
      <c r="W690" s="142"/>
      <c r="X690" s="106">
        <f>I690*0.16</f>
        <v>11.003366399999997</v>
      </c>
      <c r="Y690" s="106">
        <f>I690*0.15</f>
        <v>10.315655999999997</v>
      </c>
      <c r="Z690" s="106">
        <f>I690*0.18</f>
        <v>12.378787199999996</v>
      </c>
      <c r="AA690" s="106">
        <f>I690*0.11</f>
        <v>7.5648143999999986</v>
      </c>
      <c r="AB690" s="142"/>
      <c r="AC690" s="7">
        <f>I690*0.22</f>
        <v>15.129628799999997</v>
      </c>
      <c r="AD690" s="7">
        <f>I690*0.3</f>
        <v>20.631311999999994</v>
      </c>
      <c r="AE690" s="148" t="s">
        <v>93</v>
      </c>
      <c r="AF690" s="7">
        <f>I690*0.245</f>
        <v>16.848904799999996</v>
      </c>
      <c r="AG690" s="7">
        <f>I690*0.2</f>
        <v>13.754207999999998</v>
      </c>
      <c r="AH690" s="7">
        <f>I690*0.23</f>
        <v>15.817339199999997</v>
      </c>
      <c r="AI690" s="142"/>
      <c r="AJ690">
        <f>I690*0.2</f>
        <v>13.754207999999998</v>
      </c>
      <c r="AK690" s="142">
        <v>56.752799999999993</v>
      </c>
      <c r="AL690" s="142">
        <v>60.091199999999994</v>
      </c>
      <c r="AM690" s="142">
        <v>62.092100000000002</v>
      </c>
      <c r="AN690" s="142">
        <f>I690*0.12</f>
        <v>8.252524799999998</v>
      </c>
      <c r="AO690" s="142">
        <f>I690*0.6</f>
        <v>41.262623999999988</v>
      </c>
      <c r="AP690" s="142">
        <f>I690*0.9</f>
        <v>61.893935999999989</v>
      </c>
      <c r="AQ690" s="142">
        <f>I690*0.93</f>
        <v>63.95706719999999</v>
      </c>
      <c r="AR690" s="142">
        <f>I690*0.7</f>
        <v>48.139727999999984</v>
      </c>
      <c r="AS690" s="142">
        <f>I690*0.35</f>
        <v>24.069863999999992</v>
      </c>
      <c r="AT690" s="142">
        <v>0</v>
      </c>
      <c r="AU690" s="142">
        <f>I690*0.9</f>
        <v>61.893935999999989</v>
      </c>
      <c r="AV690" s="142">
        <f>I690*0.18</f>
        <v>12.378787199999996</v>
      </c>
      <c r="AW690" s="142">
        <f>I690*0.34</f>
        <v>23.382153599999995</v>
      </c>
      <c r="AX690" s="142">
        <f>I690*0.31</f>
        <v>21.319022399999994</v>
      </c>
      <c r="AY690" s="142">
        <v>60.091199999999994</v>
      </c>
      <c r="AZ690" s="142">
        <v>60.091199999999994</v>
      </c>
      <c r="BB690" s="6">
        <v>0</v>
      </c>
      <c r="BC690" s="6">
        <v>63.95706719999999</v>
      </c>
    </row>
    <row r="691" spans="2:55" hidden="1" outlineLevel="1" x14ac:dyDescent="0.2">
      <c r="B691" s="52" t="s">
        <v>298</v>
      </c>
      <c r="C691" s="56"/>
      <c r="D691" s="173" t="s">
        <v>66</v>
      </c>
      <c r="E691" s="160">
        <v>2</v>
      </c>
      <c r="F691" s="191"/>
      <c r="G691" s="191"/>
      <c r="H691" s="191"/>
      <c r="I691" s="80">
        <v>29.977119999999999</v>
      </c>
      <c r="J691" s="98">
        <f t="shared" si="10"/>
        <v>0</v>
      </c>
      <c r="K691" s="104"/>
      <c r="L691" s="106">
        <f>I691*0.2</f>
        <v>5.9954239999999999</v>
      </c>
      <c r="M691" s="106">
        <f>I691*0.28</f>
        <v>8.3935936000000009</v>
      </c>
      <c r="N691" s="106">
        <f>I691*0.27</f>
        <v>8.0938224000000005</v>
      </c>
      <c r="O691" s="106">
        <v>6.2951951999999993</v>
      </c>
      <c r="P691" s="106">
        <f>I691*0.25</f>
        <v>7.4942799999999998</v>
      </c>
      <c r="Q691" s="106">
        <f>I691*0.31</f>
        <v>9.2929072000000001</v>
      </c>
      <c r="R691" s="106">
        <f>I691*0.14</f>
        <v>4.1967968000000004</v>
      </c>
      <c r="S691" s="106">
        <f>I691*0.18</f>
        <v>5.3958816000000001</v>
      </c>
      <c r="T691" s="106">
        <f>I691*0.3</f>
        <v>8.9931359999999998</v>
      </c>
      <c r="U691" s="106">
        <f>I691*0.2</f>
        <v>5.9954239999999999</v>
      </c>
      <c r="V691" s="106">
        <f>I691*0.22</f>
        <v>6.5949663999999997</v>
      </c>
      <c r="W691" s="142"/>
      <c r="X691" s="106">
        <f>I691*0.16</f>
        <v>4.7963392000000002</v>
      </c>
      <c r="Y691" s="106">
        <f>I691*0.15</f>
        <v>4.4965679999999999</v>
      </c>
      <c r="Z691" s="106">
        <f>I691*0.18</f>
        <v>5.3958816000000001</v>
      </c>
      <c r="AA691" s="106">
        <f>I691*0.11</f>
        <v>3.2974831999999998</v>
      </c>
      <c r="AB691" s="142"/>
      <c r="AC691" s="7">
        <f>I691*0.22</f>
        <v>6.5949663999999997</v>
      </c>
      <c r="AD691" s="7">
        <f>I691*0.3</f>
        <v>8.9931359999999998</v>
      </c>
      <c r="AE691" s="148" t="s">
        <v>93</v>
      </c>
      <c r="AF691" s="7">
        <f>I691*0.245</f>
        <v>7.3443943999999997</v>
      </c>
      <c r="AG691" s="7">
        <f>I691*0.2</f>
        <v>5.9954239999999999</v>
      </c>
      <c r="AH691" s="7">
        <f>I691*0.23</f>
        <v>6.8947376</v>
      </c>
      <c r="AI691" s="142"/>
      <c r="AJ691">
        <f>I691*0.2</f>
        <v>5.9954239999999999</v>
      </c>
      <c r="AK691" s="142">
        <v>24.738400000000002</v>
      </c>
      <c r="AL691" s="142">
        <v>26.1936</v>
      </c>
      <c r="AM691" s="142">
        <v>27.071000000000002</v>
      </c>
      <c r="AN691" s="142">
        <f>I691*0.12</f>
        <v>3.5972543999999997</v>
      </c>
      <c r="AO691" s="142">
        <f>I691*0.6</f>
        <v>17.986272</v>
      </c>
      <c r="AP691" s="142">
        <f>I691*0.9</f>
        <v>26.979407999999999</v>
      </c>
      <c r="AQ691" s="142">
        <f>I691*0.93</f>
        <v>27.878721600000002</v>
      </c>
      <c r="AR691" s="142">
        <f>I691*0.7</f>
        <v>20.983984</v>
      </c>
      <c r="AS691" s="142">
        <f>I691*0.35</f>
        <v>10.491992</v>
      </c>
      <c r="AT691" s="142">
        <v>0</v>
      </c>
      <c r="AU691" s="142">
        <f>I691*0.9</f>
        <v>26.979407999999999</v>
      </c>
      <c r="AV691" s="142">
        <f>I691*0.18</f>
        <v>5.3958816000000001</v>
      </c>
      <c r="AW691" s="142">
        <f>I691*0.34</f>
        <v>10.192220800000001</v>
      </c>
      <c r="AX691" s="142">
        <f>I691*0.31</f>
        <v>9.2929072000000001</v>
      </c>
      <c r="AY691" s="142">
        <v>26.1936</v>
      </c>
      <c r="AZ691" s="142">
        <v>26.1936</v>
      </c>
      <c r="BB691" s="6">
        <v>0</v>
      </c>
      <c r="BC691" s="6">
        <v>27.878721600000002</v>
      </c>
    </row>
    <row r="692" spans="2:55" hidden="1" outlineLevel="1" x14ac:dyDescent="0.2">
      <c r="B692" s="52" t="s">
        <v>299</v>
      </c>
      <c r="C692" s="56"/>
      <c r="D692" s="173"/>
      <c r="E692" s="160">
        <v>1</v>
      </c>
      <c r="F692" s="191"/>
      <c r="G692" s="191"/>
      <c r="H692" s="191"/>
      <c r="I692" s="80">
        <v>51.798699999999997</v>
      </c>
      <c r="J692" s="98">
        <f t="shared" si="10"/>
        <v>0</v>
      </c>
      <c r="K692" s="104"/>
      <c r="L692" s="106">
        <f>I692*0.2</f>
        <v>10.35974</v>
      </c>
      <c r="M692" s="106">
        <f>I692*0.28</f>
        <v>14.503636</v>
      </c>
      <c r="N692" s="106">
        <f>I692*0.27</f>
        <v>13.985649</v>
      </c>
      <c r="O692" s="106">
        <v>10.877726999999998</v>
      </c>
      <c r="P692" s="106">
        <f>I692*0.25</f>
        <v>12.949674999999999</v>
      </c>
      <c r="Q692" s="106">
        <f>I692*0.31</f>
        <v>16.057596999999998</v>
      </c>
      <c r="R692" s="106">
        <f>I692*0.14</f>
        <v>7.2518180000000001</v>
      </c>
      <c r="S692" s="106">
        <f>I692*0.18</f>
        <v>9.3237659999999991</v>
      </c>
      <c r="T692" s="106">
        <f>I692*0.3</f>
        <v>15.539609999999998</v>
      </c>
      <c r="U692" s="106">
        <f>I692*0.2</f>
        <v>10.35974</v>
      </c>
      <c r="V692" s="106">
        <f>I692*0.22</f>
        <v>11.395714</v>
      </c>
      <c r="W692" s="142"/>
      <c r="X692" s="106">
        <f>I692*0.16</f>
        <v>8.2877919999999996</v>
      </c>
      <c r="Y692" s="106">
        <f>I692*0.15</f>
        <v>7.769804999999999</v>
      </c>
      <c r="Z692" s="106">
        <f>I692*0.18</f>
        <v>9.3237659999999991</v>
      </c>
      <c r="AA692" s="106">
        <f>I692*0.11</f>
        <v>5.6978569999999999</v>
      </c>
      <c r="AB692" s="142"/>
      <c r="AC692" s="7">
        <f>I692*0.22</f>
        <v>11.395714</v>
      </c>
      <c r="AD692" s="7">
        <f>I692*0.3</f>
        <v>15.539609999999998</v>
      </c>
      <c r="AE692" s="148" t="s">
        <v>93</v>
      </c>
      <c r="AF692" s="7">
        <f>I692*0.245</f>
        <v>12.690681499999998</v>
      </c>
      <c r="AG692" s="7">
        <f>I692*0.2</f>
        <v>10.35974</v>
      </c>
      <c r="AH692" s="7">
        <f>I692*0.23</f>
        <v>11.913701</v>
      </c>
      <c r="AI692" s="142"/>
      <c r="AJ692">
        <f>I692*0.2</f>
        <v>10.35974</v>
      </c>
      <c r="AK692" s="142">
        <v>42.746500000000005</v>
      </c>
      <c r="AL692" s="142">
        <v>45.261000000000003</v>
      </c>
      <c r="AM692" s="142">
        <v>46.7697</v>
      </c>
      <c r="AN692" s="142">
        <f>I692*0.12</f>
        <v>6.2158439999999997</v>
      </c>
      <c r="AO692" s="142">
        <f>I692*0.6</f>
        <v>31.079219999999996</v>
      </c>
      <c r="AP692" s="142">
        <f>I692*0.9</f>
        <v>46.618829999999996</v>
      </c>
      <c r="AQ692" s="142">
        <f>I692*0.93</f>
        <v>48.172790999999997</v>
      </c>
      <c r="AR692" s="142">
        <f>I692*0.7</f>
        <v>36.259089999999993</v>
      </c>
      <c r="AS692" s="142">
        <f>I692*0.35</f>
        <v>18.129544999999997</v>
      </c>
      <c r="AT692" s="142">
        <v>0</v>
      </c>
      <c r="AU692" s="142">
        <f>I692*0.9</f>
        <v>46.618829999999996</v>
      </c>
      <c r="AV692" s="142">
        <f>I692*0.18</f>
        <v>9.3237659999999991</v>
      </c>
      <c r="AW692" s="142">
        <f>I692*0.34</f>
        <v>17.611557999999999</v>
      </c>
      <c r="AX692" s="142">
        <f>I692*0.31</f>
        <v>16.057596999999998</v>
      </c>
      <c r="AY692" s="142">
        <v>45.261000000000003</v>
      </c>
      <c r="AZ692" s="142">
        <v>45.261000000000003</v>
      </c>
      <c r="BB692" s="6">
        <v>0</v>
      </c>
      <c r="BC692" s="6">
        <v>48.172790999999997</v>
      </c>
    </row>
    <row r="693" spans="2:55" hidden="1" outlineLevel="1" x14ac:dyDescent="0.2">
      <c r="B693" s="52" t="s">
        <v>145</v>
      </c>
      <c r="C693" s="56"/>
      <c r="D693" s="173" t="s">
        <v>63</v>
      </c>
      <c r="E693" s="160">
        <v>10</v>
      </c>
      <c r="F693" s="191"/>
      <c r="G693" s="191"/>
      <c r="H693" s="191"/>
      <c r="I693" s="80">
        <v>11.79247</v>
      </c>
      <c r="J693" s="98">
        <f t="shared" si="10"/>
        <v>0</v>
      </c>
      <c r="K693" s="104"/>
      <c r="L693" s="106">
        <f>I693*0.2</f>
        <v>2.3584939999999999</v>
      </c>
      <c r="M693" s="106">
        <f>I693*0.28</f>
        <v>3.3018916000000003</v>
      </c>
      <c r="N693" s="106">
        <f>I693*0.27</f>
        <v>3.1839669000000002</v>
      </c>
      <c r="O693" s="106">
        <v>2.4764187</v>
      </c>
      <c r="P693" s="106">
        <f>I693*0.25</f>
        <v>2.9481174999999999</v>
      </c>
      <c r="Q693" s="106">
        <f>I693*0.31</f>
        <v>3.6556657000000001</v>
      </c>
      <c r="R693" s="106">
        <f>I693*0.14</f>
        <v>1.6509458000000001</v>
      </c>
      <c r="S693" s="106">
        <f>I693*0.18</f>
        <v>2.1226446000000001</v>
      </c>
      <c r="T693" s="106">
        <f>I693*0.3</f>
        <v>3.537741</v>
      </c>
      <c r="U693" s="106">
        <f>I693*0.2</f>
        <v>2.3584939999999999</v>
      </c>
      <c r="V693" s="106">
        <f>I693*0.22</f>
        <v>2.5943434000000001</v>
      </c>
      <c r="W693" s="142"/>
      <c r="X693" s="106">
        <f>I693*0.16</f>
        <v>1.8867951999999999</v>
      </c>
      <c r="Y693" s="106">
        <f>I693*0.15</f>
        <v>1.7688705</v>
      </c>
      <c r="Z693" s="106">
        <f>I693*0.18</f>
        <v>2.1226446000000001</v>
      </c>
      <c r="AA693" s="106">
        <f>I693*0.11</f>
        <v>1.2971717</v>
      </c>
      <c r="AB693" s="142"/>
      <c r="AC693" s="7">
        <f>I693*0.22</f>
        <v>2.5943434000000001</v>
      </c>
      <c r="AD693" s="7">
        <f>I693*0.3</f>
        <v>3.537741</v>
      </c>
      <c r="AE693" s="148" t="s">
        <v>93</v>
      </c>
      <c r="AF693" s="7">
        <f>I693*0.245</f>
        <v>2.8891551500000001</v>
      </c>
      <c r="AG693" s="7">
        <f>I693*0.2</f>
        <v>2.3584939999999999</v>
      </c>
      <c r="AH693" s="7">
        <f>I693*0.23</f>
        <v>2.7122681000000002</v>
      </c>
      <c r="AI693" s="142"/>
      <c r="AJ693">
        <f>I693*0.2</f>
        <v>2.3584939999999999</v>
      </c>
      <c r="AK693" s="142">
        <v>9.7370000000000001</v>
      </c>
      <c r="AL693" s="142">
        <v>10.304100000000002</v>
      </c>
      <c r="AM693" s="142">
        <v>10.6465</v>
      </c>
      <c r="AN693" s="142">
        <f>I693*0.12</f>
        <v>1.4150963999999999</v>
      </c>
      <c r="AO693" s="142">
        <f>I693*0.6</f>
        <v>7.075482</v>
      </c>
      <c r="AP693" s="142">
        <f>I693*0.9</f>
        <v>10.613223</v>
      </c>
      <c r="AQ693" s="142">
        <f>I693*0.93</f>
        <v>10.9669971</v>
      </c>
      <c r="AR693" s="142">
        <f>I693*0.7</f>
        <v>8.2547289999999993</v>
      </c>
      <c r="AS693" s="142">
        <f>I693*0.35</f>
        <v>4.1273644999999997</v>
      </c>
      <c r="AT693" s="142">
        <v>0</v>
      </c>
      <c r="AU693" s="142">
        <f>I693*0.9</f>
        <v>10.613223</v>
      </c>
      <c r="AV693" s="142">
        <f>I693*0.18</f>
        <v>2.1226446000000001</v>
      </c>
      <c r="AW693" s="142">
        <f>I693*0.34</f>
        <v>4.0094398</v>
      </c>
      <c r="AX693" s="142">
        <f>I693*0.31</f>
        <v>3.6556657000000001</v>
      </c>
      <c r="AY693" s="142">
        <v>10.304100000000002</v>
      </c>
      <c r="AZ693" s="142">
        <v>10.304100000000002</v>
      </c>
      <c r="BB693" s="6">
        <v>0</v>
      </c>
      <c r="BC693" s="6">
        <v>10.9669971</v>
      </c>
    </row>
    <row r="694" spans="2:55" hidden="1" outlineLevel="1" x14ac:dyDescent="0.2">
      <c r="B694" s="52" t="s">
        <v>146</v>
      </c>
      <c r="C694" s="56"/>
      <c r="D694" s="173" t="s">
        <v>65</v>
      </c>
      <c r="E694" s="160">
        <v>2</v>
      </c>
      <c r="F694" s="191"/>
      <c r="G694" s="191"/>
      <c r="H694" s="191"/>
      <c r="I694" s="80">
        <v>14.98856</v>
      </c>
      <c r="J694" s="98">
        <f t="shared" si="10"/>
        <v>0</v>
      </c>
      <c r="K694" s="104"/>
      <c r="L694" s="106">
        <f>I694*0.2</f>
        <v>2.9977119999999999</v>
      </c>
      <c r="M694" s="106">
        <f>I694*0.28</f>
        <v>4.1967968000000004</v>
      </c>
      <c r="N694" s="106">
        <f>I694*0.27</f>
        <v>4.0469112000000003</v>
      </c>
      <c r="O694" s="106">
        <v>3.1475975999999997</v>
      </c>
      <c r="P694" s="106">
        <f>I694*0.25</f>
        <v>3.7471399999999999</v>
      </c>
      <c r="Q694" s="106">
        <f>I694*0.31</f>
        <v>4.6464536000000001</v>
      </c>
      <c r="R694" s="106">
        <f>I694*0.14</f>
        <v>2.0983984000000002</v>
      </c>
      <c r="S694" s="106">
        <f>I694*0.18</f>
        <v>2.6979408</v>
      </c>
      <c r="T694" s="106">
        <f>I694*0.3</f>
        <v>4.4965679999999999</v>
      </c>
      <c r="U694" s="106">
        <f>I694*0.2</f>
        <v>2.9977119999999999</v>
      </c>
      <c r="V694" s="106">
        <f>I694*0.22</f>
        <v>3.2974831999999998</v>
      </c>
      <c r="W694" s="142"/>
      <c r="X694" s="106">
        <f>I694*0.16</f>
        <v>2.3981696000000001</v>
      </c>
      <c r="Y694" s="106">
        <f>I694*0.15</f>
        <v>2.2482839999999999</v>
      </c>
      <c r="Z694" s="106">
        <f>I694*0.18</f>
        <v>2.6979408</v>
      </c>
      <c r="AA694" s="106">
        <f>I694*0.11</f>
        <v>1.6487415999999999</v>
      </c>
      <c r="AB694" s="142"/>
      <c r="AC694" s="7">
        <f>I694*0.22</f>
        <v>3.2974831999999998</v>
      </c>
      <c r="AD694" s="7">
        <f>I694*0.3</f>
        <v>4.4965679999999999</v>
      </c>
      <c r="AE694" s="148" t="s">
        <v>93</v>
      </c>
      <c r="AF694" s="7">
        <f>I694*0.245</f>
        <v>3.6721971999999998</v>
      </c>
      <c r="AG694" s="7">
        <f>I694*0.2</f>
        <v>2.9977119999999999</v>
      </c>
      <c r="AH694" s="7">
        <f>I694*0.23</f>
        <v>3.4473688</v>
      </c>
      <c r="AI694" s="142"/>
      <c r="AJ694">
        <f>I694*0.2</f>
        <v>2.9977119999999999</v>
      </c>
      <c r="AK694" s="142">
        <v>12.369200000000001</v>
      </c>
      <c r="AL694" s="142">
        <v>13.0968</v>
      </c>
      <c r="AM694" s="142">
        <v>13.535500000000001</v>
      </c>
      <c r="AN694" s="142">
        <f>I694*0.12</f>
        <v>1.7986271999999999</v>
      </c>
      <c r="AO694" s="142">
        <f>I694*0.6</f>
        <v>8.9931359999999998</v>
      </c>
      <c r="AP694" s="142">
        <f>I694*0.9</f>
        <v>13.489704</v>
      </c>
      <c r="AQ694" s="142">
        <f>I694*0.93</f>
        <v>13.939360800000001</v>
      </c>
      <c r="AR694" s="142">
        <f>I694*0.7</f>
        <v>10.491992</v>
      </c>
      <c r="AS694" s="142">
        <f>I694*0.35</f>
        <v>5.2459959999999999</v>
      </c>
      <c r="AT694" s="142">
        <v>0</v>
      </c>
      <c r="AU694" s="142">
        <f>I694*0.9</f>
        <v>13.489704</v>
      </c>
      <c r="AV694" s="142">
        <f>I694*0.18</f>
        <v>2.6979408</v>
      </c>
      <c r="AW694" s="142">
        <f>I694*0.34</f>
        <v>5.0961104000000006</v>
      </c>
      <c r="AX694" s="142">
        <f>I694*0.31</f>
        <v>4.6464536000000001</v>
      </c>
      <c r="AY694" s="142">
        <v>13.0968</v>
      </c>
      <c r="AZ694" s="142">
        <v>13.0968</v>
      </c>
      <c r="BB694" s="6">
        <v>0</v>
      </c>
      <c r="BC694" s="6">
        <v>13.939360800000001</v>
      </c>
    </row>
    <row r="695" spans="2:55" hidden="1" outlineLevel="1" x14ac:dyDescent="0.2">
      <c r="B695" s="52" t="s">
        <v>300</v>
      </c>
      <c r="C695" s="56"/>
      <c r="D695" s="173"/>
      <c r="E695" s="160">
        <v>1</v>
      </c>
      <c r="F695" s="191"/>
      <c r="G695" s="191"/>
      <c r="H695" s="191"/>
      <c r="I695" s="80">
        <v>9.202535000000001</v>
      </c>
      <c r="J695" s="98">
        <f t="shared" si="10"/>
        <v>0</v>
      </c>
      <c r="K695" s="104"/>
      <c r="L695" s="106">
        <f>I695*0.2</f>
        <v>1.8405070000000003</v>
      </c>
      <c r="M695" s="106">
        <f>I695*0.28</f>
        <v>2.5767098000000006</v>
      </c>
      <c r="N695" s="106">
        <f>I695*0.27</f>
        <v>2.4846844500000005</v>
      </c>
      <c r="O695" s="106">
        <v>1.9325323500000002</v>
      </c>
      <c r="P695" s="106">
        <f>I695*0.25</f>
        <v>2.3006337500000003</v>
      </c>
      <c r="Q695" s="106">
        <f>I695*0.31</f>
        <v>2.8527858500000005</v>
      </c>
      <c r="R695" s="106">
        <f>I695*0.14</f>
        <v>1.2883549000000003</v>
      </c>
      <c r="S695" s="106">
        <f>I695*0.18</f>
        <v>1.6564563000000001</v>
      </c>
      <c r="T695" s="106">
        <f>I695*0.3</f>
        <v>2.7607605000000004</v>
      </c>
      <c r="U695" s="106">
        <f>I695*0.2</f>
        <v>1.8405070000000003</v>
      </c>
      <c r="V695" s="106">
        <f>I695*0.22</f>
        <v>2.0245577000000003</v>
      </c>
      <c r="W695" s="142"/>
      <c r="X695" s="106">
        <f>I695*0.16</f>
        <v>1.4724056000000001</v>
      </c>
      <c r="Y695" s="106">
        <f>I695*0.15</f>
        <v>1.3803802500000002</v>
      </c>
      <c r="Z695" s="106">
        <f>I695*0.18</f>
        <v>1.6564563000000001</v>
      </c>
      <c r="AA695" s="106">
        <f>I695*0.11</f>
        <v>1.0122788500000002</v>
      </c>
      <c r="AB695" s="142"/>
      <c r="AC695" s="7">
        <f>I695*0.22</f>
        <v>2.0245577000000003</v>
      </c>
      <c r="AD695" s="7">
        <f>I695*0.3</f>
        <v>2.7607605000000004</v>
      </c>
      <c r="AE695" s="148" t="s">
        <v>93</v>
      </c>
      <c r="AF695" s="7">
        <f>I695*0.245</f>
        <v>2.2546210750000002</v>
      </c>
      <c r="AG695" s="7">
        <f>I695*0.2</f>
        <v>1.8405070000000003</v>
      </c>
      <c r="AH695" s="7">
        <f>I695*0.23</f>
        <v>2.1165830500000005</v>
      </c>
      <c r="AI695" s="142"/>
      <c r="AJ695">
        <f>I695*0.2</f>
        <v>1.8405070000000003</v>
      </c>
      <c r="AK695" s="142">
        <v>7.5970000000000004</v>
      </c>
      <c r="AL695" s="142">
        <v>8.0464000000000002</v>
      </c>
      <c r="AM695" s="142">
        <v>8.3139000000000003</v>
      </c>
      <c r="AN695" s="142">
        <f>I695*0.12</f>
        <v>1.1043042000000001</v>
      </c>
      <c r="AO695" s="142">
        <f>I695*0.6</f>
        <v>5.5215210000000008</v>
      </c>
      <c r="AP695" s="142">
        <f>I695*0.9</f>
        <v>8.2822815000000016</v>
      </c>
      <c r="AQ695" s="142">
        <f>I695*0.93</f>
        <v>8.558357550000002</v>
      </c>
      <c r="AR695" s="142">
        <f>I695*0.7</f>
        <v>6.4417745000000002</v>
      </c>
      <c r="AS695" s="142">
        <f>I695*0.35</f>
        <v>3.2208872500000001</v>
      </c>
      <c r="AT695" s="142">
        <v>0</v>
      </c>
      <c r="AU695" s="142">
        <f>I695*0.9</f>
        <v>8.2822815000000016</v>
      </c>
      <c r="AV695" s="142">
        <f>I695*0.18</f>
        <v>1.6564563000000001</v>
      </c>
      <c r="AW695" s="142">
        <f>I695*0.34</f>
        <v>3.1288619000000004</v>
      </c>
      <c r="AX695" s="142">
        <f>I695*0.31</f>
        <v>2.8527858500000005</v>
      </c>
      <c r="AY695" s="142">
        <v>8.0464000000000002</v>
      </c>
      <c r="AZ695" s="142">
        <v>8.0464000000000002</v>
      </c>
      <c r="BB695" s="6">
        <v>0</v>
      </c>
      <c r="BC695" s="6">
        <v>8.558357550000002</v>
      </c>
    </row>
    <row r="696" spans="2:55" hidden="1" outlineLevel="1" x14ac:dyDescent="0.2">
      <c r="B696" s="52" t="s">
        <v>301</v>
      </c>
      <c r="C696" s="56"/>
      <c r="D696" s="173"/>
      <c r="E696" s="160">
        <v>3</v>
      </c>
      <c r="F696" s="191"/>
      <c r="G696" s="191"/>
      <c r="H696" s="191"/>
      <c r="I696" s="80">
        <v>7.6044900000000002</v>
      </c>
      <c r="J696" s="98">
        <f t="shared" si="10"/>
        <v>0</v>
      </c>
      <c r="K696" s="104"/>
      <c r="L696" s="106">
        <f>I696*0.2</f>
        <v>1.5208980000000001</v>
      </c>
      <c r="M696" s="106">
        <f>I696*0.28</f>
        <v>2.1292572000000001</v>
      </c>
      <c r="N696" s="106">
        <f>I696*0.27</f>
        <v>2.0532123000000002</v>
      </c>
      <c r="O696" s="106">
        <v>1.5969428999999999</v>
      </c>
      <c r="P696" s="106">
        <f>I696*0.25</f>
        <v>1.9011225</v>
      </c>
      <c r="Q696" s="106">
        <f>I696*0.31</f>
        <v>2.3573919000000001</v>
      </c>
      <c r="R696" s="106">
        <f>I696*0.14</f>
        <v>1.0646286</v>
      </c>
      <c r="S696" s="106">
        <f>I696*0.18</f>
        <v>1.3688081999999999</v>
      </c>
      <c r="T696" s="106">
        <f>I696*0.3</f>
        <v>2.2813469999999998</v>
      </c>
      <c r="U696" s="106">
        <f>I696*0.2</f>
        <v>1.5208980000000001</v>
      </c>
      <c r="V696" s="106">
        <f>I696*0.22</f>
        <v>1.6729878</v>
      </c>
      <c r="W696" s="142"/>
      <c r="X696" s="106">
        <f>I696*0.16</f>
        <v>1.2167184</v>
      </c>
      <c r="Y696" s="106">
        <f>I696*0.15</f>
        <v>1.1406734999999999</v>
      </c>
      <c r="Z696" s="106">
        <f>I696*0.18</f>
        <v>1.3688081999999999</v>
      </c>
      <c r="AA696" s="106">
        <f>I696*0.11</f>
        <v>0.83649390000000001</v>
      </c>
      <c r="AB696" s="142"/>
      <c r="AC696" s="7">
        <f>I696*0.22</f>
        <v>1.6729878</v>
      </c>
      <c r="AD696" s="7">
        <f>I696*0.3</f>
        <v>2.2813469999999998</v>
      </c>
      <c r="AE696" s="148" t="s">
        <v>93</v>
      </c>
      <c r="AF696" s="7">
        <f>I696*0.245</f>
        <v>1.8631000500000001</v>
      </c>
      <c r="AG696" s="7">
        <f>I696*0.2</f>
        <v>1.5208980000000001</v>
      </c>
      <c r="AH696" s="7">
        <f>I696*0.23</f>
        <v>1.7490327000000001</v>
      </c>
      <c r="AI696" s="142"/>
      <c r="AJ696">
        <f>I696*0.2</f>
        <v>1.5208980000000001</v>
      </c>
      <c r="AK696" s="142">
        <v>6.2809000000000008</v>
      </c>
      <c r="AL696" s="142">
        <v>6.6446999999999994</v>
      </c>
      <c r="AM696" s="142">
        <v>6.8693999999999997</v>
      </c>
      <c r="AN696" s="142">
        <f>I696*0.12</f>
        <v>0.91253879999999998</v>
      </c>
      <c r="AO696" s="142">
        <f>I696*0.6</f>
        <v>4.5626939999999996</v>
      </c>
      <c r="AP696" s="142">
        <f>I696*0.9</f>
        <v>6.8440410000000007</v>
      </c>
      <c r="AQ696" s="142">
        <f>I696*0.93</f>
        <v>7.0721757000000007</v>
      </c>
      <c r="AR696" s="142">
        <f>I696*0.7</f>
        <v>5.323143</v>
      </c>
      <c r="AS696" s="142">
        <f>I696*0.35</f>
        <v>2.6615715</v>
      </c>
      <c r="AT696" s="142">
        <v>0</v>
      </c>
      <c r="AU696" s="142">
        <f>I696*0.9</f>
        <v>6.8440410000000007</v>
      </c>
      <c r="AV696" s="142">
        <f>I696*0.18</f>
        <v>1.3688081999999999</v>
      </c>
      <c r="AW696" s="142">
        <f>I696*0.34</f>
        <v>2.5855266000000001</v>
      </c>
      <c r="AX696" s="142">
        <f>I696*0.31</f>
        <v>2.3573919000000001</v>
      </c>
      <c r="AY696" s="142">
        <v>6.6446999999999994</v>
      </c>
      <c r="AZ696" s="142">
        <v>6.6446999999999994</v>
      </c>
      <c r="BB696" s="6">
        <v>0</v>
      </c>
      <c r="BC696" s="6">
        <v>7.0721757000000007</v>
      </c>
    </row>
    <row r="697" spans="2:55" hidden="1" outlineLevel="1" x14ac:dyDescent="0.2">
      <c r="B697" s="52" t="s">
        <v>302</v>
      </c>
      <c r="C697" s="56"/>
      <c r="D697" s="173" t="s">
        <v>56</v>
      </c>
      <c r="E697" s="160">
        <v>2</v>
      </c>
      <c r="F697" s="191"/>
      <c r="G697" s="191"/>
      <c r="H697" s="191"/>
      <c r="I697" s="80">
        <v>94.339759999999998</v>
      </c>
      <c r="J697" s="98">
        <f t="shared" si="10"/>
        <v>0</v>
      </c>
      <c r="K697" s="104"/>
      <c r="L697" s="106">
        <f>I697*0.2</f>
        <v>18.867951999999999</v>
      </c>
      <c r="M697" s="106">
        <f>I697*0.28</f>
        <v>26.415132800000002</v>
      </c>
      <c r="N697" s="106">
        <f>I697*0.27</f>
        <v>25.471735200000001</v>
      </c>
      <c r="O697" s="106">
        <v>19.8113496</v>
      </c>
      <c r="P697" s="106">
        <f>I697*0.25</f>
        <v>23.58494</v>
      </c>
      <c r="Q697" s="106">
        <f>I697*0.31</f>
        <v>29.245325600000001</v>
      </c>
      <c r="R697" s="106">
        <f>I697*0.14</f>
        <v>13.207566400000001</v>
      </c>
      <c r="S697" s="106">
        <f>I697*0.18</f>
        <v>16.981156800000001</v>
      </c>
      <c r="T697" s="106">
        <f>I697*0.3</f>
        <v>28.301928</v>
      </c>
      <c r="U697" s="106">
        <f>I697*0.2</f>
        <v>18.867951999999999</v>
      </c>
      <c r="V697" s="106">
        <f>I697*0.22</f>
        <v>20.754747200000001</v>
      </c>
      <c r="W697" s="142"/>
      <c r="X697" s="106">
        <f>I697*0.16</f>
        <v>15.094361599999999</v>
      </c>
      <c r="Y697" s="106">
        <f>I697*0.15</f>
        <v>14.150964</v>
      </c>
      <c r="Z697" s="106">
        <f>I697*0.18</f>
        <v>16.981156800000001</v>
      </c>
      <c r="AA697" s="106">
        <f>I697*0.11</f>
        <v>10.3773736</v>
      </c>
      <c r="AB697" s="142"/>
      <c r="AC697" s="7">
        <f>I697*0.22</f>
        <v>20.754747200000001</v>
      </c>
      <c r="AD697" s="7">
        <f>I697*0.3</f>
        <v>28.301928</v>
      </c>
      <c r="AE697" s="148" t="s">
        <v>93</v>
      </c>
      <c r="AF697" s="7">
        <f>I697*0.245</f>
        <v>23.113241200000001</v>
      </c>
      <c r="AG697" s="7">
        <f>I697*0.2</f>
        <v>18.867951999999999</v>
      </c>
      <c r="AH697" s="7">
        <f>I697*0.23</f>
        <v>21.698144800000001</v>
      </c>
      <c r="AI697" s="142"/>
      <c r="AJ697">
        <f>I697*0.2</f>
        <v>18.867951999999999</v>
      </c>
      <c r="AK697" s="142">
        <v>77.853200000000001</v>
      </c>
      <c r="AL697" s="142">
        <v>82.432800000000015</v>
      </c>
      <c r="AM697" s="142">
        <v>85.182699999999997</v>
      </c>
      <c r="AN697" s="142">
        <f>I697*0.12</f>
        <v>11.320771199999999</v>
      </c>
      <c r="AO697" s="142">
        <f>I697*0.6</f>
        <v>56.603856</v>
      </c>
      <c r="AP697" s="142">
        <f>I697*0.9</f>
        <v>84.905783999999997</v>
      </c>
      <c r="AQ697" s="142">
        <f>I697*0.93</f>
        <v>87.735976800000003</v>
      </c>
      <c r="AR697" s="142">
        <f>I697*0.7</f>
        <v>66.037831999999995</v>
      </c>
      <c r="AS697" s="142">
        <f>I697*0.35</f>
        <v>33.018915999999997</v>
      </c>
      <c r="AT697" s="142">
        <v>0</v>
      </c>
      <c r="AU697" s="142">
        <f>I697*0.9</f>
        <v>84.905783999999997</v>
      </c>
      <c r="AV697" s="142">
        <f>I697*0.18</f>
        <v>16.981156800000001</v>
      </c>
      <c r="AW697" s="142">
        <f>I697*0.34</f>
        <v>32.0755184</v>
      </c>
      <c r="AX697" s="142">
        <f>I697*0.31</f>
        <v>29.245325600000001</v>
      </c>
      <c r="AY697" s="142">
        <v>82.432800000000015</v>
      </c>
      <c r="AZ697" s="142">
        <v>82.432800000000015</v>
      </c>
      <c r="BB697" s="6">
        <v>0</v>
      </c>
      <c r="BC697" s="6">
        <v>87.735976800000003</v>
      </c>
    </row>
    <row r="698" spans="2:55" hidden="1" outlineLevel="1" x14ac:dyDescent="0.2">
      <c r="B698" s="52" t="s">
        <v>303</v>
      </c>
      <c r="C698" s="56"/>
      <c r="D698" s="173" t="s">
        <v>66</v>
      </c>
      <c r="E698" s="160">
        <v>2</v>
      </c>
      <c r="F698" s="191"/>
      <c r="G698" s="191"/>
      <c r="H698" s="191"/>
      <c r="I698" s="80">
        <v>29.977119999999999</v>
      </c>
      <c r="J698" s="98">
        <f t="shared" si="10"/>
        <v>0</v>
      </c>
      <c r="K698" s="104"/>
      <c r="L698" s="106">
        <f>I698*0.2</f>
        <v>5.9954239999999999</v>
      </c>
      <c r="M698" s="106">
        <f>I698*0.28</f>
        <v>8.3935936000000009</v>
      </c>
      <c r="N698" s="106">
        <f>I698*0.27</f>
        <v>8.0938224000000005</v>
      </c>
      <c r="O698" s="106">
        <v>6.2951951999999993</v>
      </c>
      <c r="P698" s="106">
        <f>I698*0.25</f>
        <v>7.4942799999999998</v>
      </c>
      <c r="Q698" s="106">
        <f>I698*0.31</f>
        <v>9.2929072000000001</v>
      </c>
      <c r="R698" s="106">
        <f>I698*0.14</f>
        <v>4.1967968000000004</v>
      </c>
      <c r="S698" s="106">
        <f>I698*0.18</f>
        <v>5.3958816000000001</v>
      </c>
      <c r="T698" s="106">
        <f>I698*0.3</f>
        <v>8.9931359999999998</v>
      </c>
      <c r="U698" s="106">
        <f>I698*0.2</f>
        <v>5.9954239999999999</v>
      </c>
      <c r="V698" s="106">
        <f>I698*0.22</f>
        <v>6.5949663999999997</v>
      </c>
      <c r="W698" s="142"/>
      <c r="X698" s="106">
        <f>I698*0.16</f>
        <v>4.7963392000000002</v>
      </c>
      <c r="Y698" s="106">
        <f>I698*0.15</f>
        <v>4.4965679999999999</v>
      </c>
      <c r="Z698" s="106">
        <f>I698*0.18</f>
        <v>5.3958816000000001</v>
      </c>
      <c r="AA698" s="106">
        <f>I698*0.11</f>
        <v>3.2974831999999998</v>
      </c>
      <c r="AB698" s="142"/>
      <c r="AC698" s="7">
        <f>I698*0.22</f>
        <v>6.5949663999999997</v>
      </c>
      <c r="AD698" s="7">
        <f>I698*0.3</f>
        <v>8.9931359999999998</v>
      </c>
      <c r="AE698" s="148" t="s">
        <v>93</v>
      </c>
      <c r="AF698" s="7">
        <f>I698*0.245</f>
        <v>7.3443943999999997</v>
      </c>
      <c r="AG698" s="7">
        <f>I698*0.2</f>
        <v>5.9954239999999999</v>
      </c>
      <c r="AH698" s="7">
        <f>I698*0.23</f>
        <v>6.8947376</v>
      </c>
      <c r="AI698" s="142"/>
      <c r="AJ698">
        <f>I698*0.2</f>
        <v>5.9954239999999999</v>
      </c>
      <c r="AK698" s="142">
        <v>24.738400000000002</v>
      </c>
      <c r="AL698" s="142">
        <v>26.1936</v>
      </c>
      <c r="AM698" s="142">
        <v>27.071000000000002</v>
      </c>
      <c r="AN698" s="142">
        <f>I698*0.12</f>
        <v>3.5972543999999997</v>
      </c>
      <c r="AO698" s="142">
        <f>I698*0.6</f>
        <v>17.986272</v>
      </c>
      <c r="AP698" s="142">
        <f>I698*0.9</f>
        <v>26.979407999999999</v>
      </c>
      <c r="AQ698" s="142">
        <f>I698*0.93</f>
        <v>27.878721600000002</v>
      </c>
      <c r="AR698" s="142">
        <f>I698*0.7</f>
        <v>20.983984</v>
      </c>
      <c r="AS698" s="142">
        <f>I698*0.35</f>
        <v>10.491992</v>
      </c>
      <c r="AT698" s="142">
        <v>0</v>
      </c>
      <c r="AU698" s="142">
        <f>I698*0.9</f>
        <v>26.979407999999999</v>
      </c>
      <c r="AV698" s="142">
        <f>I698*0.18</f>
        <v>5.3958816000000001</v>
      </c>
      <c r="AW698" s="142">
        <f>I698*0.34</f>
        <v>10.192220800000001</v>
      </c>
      <c r="AX698" s="142">
        <f>I698*0.31</f>
        <v>9.2929072000000001</v>
      </c>
      <c r="AY698" s="142">
        <v>26.1936</v>
      </c>
      <c r="AZ698" s="142">
        <v>26.1936</v>
      </c>
      <c r="BB698" s="6">
        <v>0</v>
      </c>
      <c r="BC698" s="6">
        <v>27.878721600000002</v>
      </c>
    </row>
    <row r="699" spans="2:55" hidden="1" outlineLevel="1" x14ac:dyDescent="0.2">
      <c r="B699" s="52" t="s">
        <v>150</v>
      </c>
      <c r="C699" s="56"/>
      <c r="D699" s="173"/>
      <c r="E699" s="160">
        <v>1</v>
      </c>
      <c r="F699" s="191"/>
      <c r="G699" s="191"/>
      <c r="H699" s="191"/>
      <c r="I699" s="80">
        <v>8.5963799999999981</v>
      </c>
      <c r="J699" s="98">
        <f t="shared" si="10"/>
        <v>0</v>
      </c>
      <c r="K699" s="104"/>
      <c r="L699" s="106">
        <f>I699*0.2</f>
        <v>1.7192759999999998</v>
      </c>
      <c r="M699" s="106">
        <f>I699*0.28</f>
        <v>2.4069863999999996</v>
      </c>
      <c r="N699" s="106">
        <f>I699*0.27</f>
        <v>2.3210225999999996</v>
      </c>
      <c r="O699" s="106">
        <v>1.8052397999999996</v>
      </c>
      <c r="P699" s="106">
        <f>I699*0.25</f>
        <v>2.1490949999999995</v>
      </c>
      <c r="Q699" s="106">
        <f>I699*0.31</f>
        <v>2.6648777999999993</v>
      </c>
      <c r="R699" s="106">
        <f>I699*0.14</f>
        <v>1.2034931999999998</v>
      </c>
      <c r="S699" s="106">
        <f>I699*0.18</f>
        <v>1.5473483999999995</v>
      </c>
      <c r="T699" s="106">
        <f>I699*0.3</f>
        <v>2.5789139999999993</v>
      </c>
      <c r="U699" s="106">
        <f>I699*0.2</f>
        <v>1.7192759999999998</v>
      </c>
      <c r="V699" s="106">
        <f>I699*0.22</f>
        <v>1.8912035999999997</v>
      </c>
      <c r="W699" s="142"/>
      <c r="X699" s="106">
        <f>I699*0.16</f>
        <v>1.3754207999999997</v>
      </c>
      <c r="Y699" s="106">
        <f>I699*0.15</f>
        <v>1.2894569999999996</v>
      </c>
      <c r="Z699" s="106">
        <f>I699*0.18</f>
        <v>1.5473483999999995</v>
      </c>
      <c r="AA699" s="106">
        <f>I699*0.11</f>
        <v>0.94560179999999983</v>
      </c>
      <c r="AB699" s="142"/>
      <c r="AC699" s="7">
        <f>I699*0.22</f>
        <v>1.8912035999999997</v>
      </c>
      <c r="AD699" s="7">
        <f>I699*0.3</f>
        <v>2.5789139999999993</v>
      </c>
      <c r="AE699" s="148" t="s">
        <v>93</v>
      </c>
      <c r="AF699" s="7">
        <f>I699*0.245</f>
        <v>2.1061130999999995</v>
      </c>
      <c r="AG699" s="7">
        <f>I699*0.2</f>
        <v>1.7192759999999998</v>
      </c>
      <c r="AH699" s="7">
        <f>I699*0.23</f>
        <v>1.9771673999999997</v>
      </c>
      <c r="AI699" s="142"/>
      <c r="AJ699">
        <f>I699*0.2</f>
        <v>1.7192759999999998</v>
      </c>
      <c r="AK699" s="142">
        <v>7.0940999999999992</v>
      </c>
      <c r="AL699" s="142">
        <v>7.5113999999999992</v>
      </c>
      <c r="AM699" s="142">
        <v>7.7574999999999994</v>
      </c>
      <c r="AN699" s="142">
        <f>I699*0.12</f>
        <v>1.0315655999999997</v>
      </c>
      <c r="AO699" s="142">
        <f>I699*0.6</f>
        <v>5.1578279999999985</v>
      </c>
      <c r="AP699" s="142">
        <f>I699*0.9</f>
        <v>7.7367419999999987</v>
      </c>
      <c r="AQ699" s="142">
        <f>I699*0.93</f>
        <v>7.9946333999999988</v>
      </c>
      <c r="AR699" s="142">
        <f>I699*0.7</f>
        <v>6.017465999999998</v>
      </c>
      <c r="AS699" s="142">
        <f>I699*0.35</f>
        <v>3.008732999999999</v>
      </c>
      <c r="AT699" s="142">
        <v>0</v>
      </c>
      <c r="AU699" s="142">
        <f>I699*0.9</f>
        <v>7.7367419999999987</v>
      </c>
      <c r="AV699" s="142">
        <f>I699*0.18</f>
        <v>1.5473483999999995</v>
      </c>
      <c r="AW699" s="142">
        <f>I699*0.34</f>
        <v>2.9227691999999994</v>
      </c>
      <c r="AX699" s="142">
        <f>I699*0.31</f>
        <v>2.6648777999999993</v>
      </c>
      <c r="AY699" s="142">
        <v>7.5113999999999992</v>
      </c>
      <c r="AZ699" s="142">
        <v>7.5113999999999992</v>
      </c>
      <c r="BB699" s="6">
        <v>0</v>
      </c>
      <c r="BC699" s="6">
        <v>7.9946333999999988</v>
      </c>
    </row>
    <row r="700" spans="2:55" hidden="1" outlineLevel="1" x14ac:dyDescent="0.2">
      <c r="B700" s="52" t="s">
        <v>151</v>
      </c>
      <c r="C700" s="56"/>
      <c r="D700" s="173" t="s">
        <v>61</v>
      </c>
      <c r="E700" s="160">
        <v>6</v>
      </c>
      <c r="F700" s="191"/>
      <c r="G700" s="191"/>
      <c r="H700" s="191"/>
      <c r="I700" s="80">
        <v>25.789139999999996</v>
      </c>
      <c r="J700" s="98">
        <f t="shared" si="10"/>
        <v>0</v>
      </c>
      <c r="K700" s="104"/>
      <c r="L700" s="106">
        <f>I700*0.2</f>
        <v>5.1578279999999994</v>
      </c>
      <c r="M700" s="106">
        <f>I700*0.28</f>
        <v>7.2209591999999994</v>
      </c>
      <c r="N700" s="106">
        <f>I700*0.27</f>
        <v>6.9630677999999993</v>
      </c>
      <c r="O700" s="106">
        <v>5.4157193999999986</v>
      </c>
      <c r="P700" s="106">
        <f>I700*0.25</f>
        <v>6.447284999999999</v>
      </c>
      <c r="Q700" s="106">
        <f>I700*0.31</f>
        <v>7.9946333999999988</v>
      </c>
      <c r="R700" s="106">
        <f>I700*0.14</f>
        <v>3.6104795999999997</v>
      </c>
      <c r="S700" s="106">
        <f>I700*0.18</f>
        <v>4.6420451999999992</v>
      </c>
      <c r="T700" s="106">
        <f>I700*0.3</f>
        <v>7.7367419999999987</v>
      </c>
      <c r="U700" s="106">
        <f>I700*0.2</f>
        <v>5.1578279999999994</v>
      </c>
      <c r="V700" s="106">
        <f>I700*0.22</f>
        <v>5.6736107999999996</v>
      </c>
      <c r="W700" s="142"/>
      <c r="X700" s="106">
        <f>I700*0.16</f>
        <v>4.1262623999999999</v>
      </c>
      <c r="Y700" s="106">
        <f>I700*0.15</f>
        <v>3.8683709999999993</v>
      </c>
      <c r="Z700" s="106">
        <f>I700*0.18</f>
        <v>4.6420451999999992</v>
      </c>
      <c r="AA700" s="106">
        <f>I700*0.11</f>
        <v>2.8368053999999998</v>
      </c>
      <c r="AB700" s="142"/>
      <c r="AC700" s="7">
        <f>I700*0.22</f>
        <v>5.6736107999999996</v>
      </c>
      <c r="AD700" s="7">
        <f>I700*0.3</f>
        <v>7.7367419999999987</v>
      </c>
      <c r="AE700" s="148" t="s">
        <v>93</v>
      </c>
      <c r="AF700" s="7">
        <f>I700*0.245</f>
        <v>6.318339299999999</v>
      </c>
      <c r="AG700" s="7">
        <f>I700*0.2</f>
        <v>5.1578279999999994</v>
      </c>
      <c r="AH700" s="7">
        <f>I700*0.23</f>
        <v>5.9315021999999997</v>
      </c>
      <c r="AI700" s="142"/>
      <c r="AJ700">
        <f>I700*0.2</f>
        <v>5.1578279999999994</v>
      </c>
      <c r="AK700" s="142">
        <v>21.282300000000003</v>
      </c>
      <c r="AL700" s="142">
        <v>22.534199999999998</v>
      </c>
      <c r="AM700" s="142">
        <v>23.283200000000001</v>
      </c>
      <c r="AN700" s="142">
        <f>I700*0.12</f>
        <v>3.0946967999999995</v>
      </c>
      <c r="AO700" s="142">
        <f>I700*0.6</f>
        <v>15.473483999999997</v>
      </c>
      <c r="AP700" s="142">
        <f>I700*0.9</f>
        <v>23.210225999999999</v>
      </c>
      <c r="AQ700" s="142">
        <f>I700*0.93</f>
        <v>23.983900199999997</v>
      </c>
      <c r="AR700" s="142">
        <f>I700*0.7</f>
        <v>18.052397999999997</v>
      </c>
      <c r="AS700" s="142">
        <f>I700*0.35</f>
        <v>9.0261989999999983</v>
      </c>
      <c r="AT700" s="142">
        <v>0</v>
      </c>
      <c r="AU700" s="142">
        <f>I700*0.9</f>
        <v>23.210225999999999</v>
      </c>
      <c r="AV700" s="142">
        <f>I700*0.18</f>
        <v>4.6420451999999992</v>
      </c>
      <c r="AW700" s="142">
        <f>I700*0.34</f>
        <v>8.7683076</v>
      </c>
      <c r="AX700" s="142">
        <f>I700*0.31</f>
        <v>7.9946333999999988</v>
      </c>
      <c r="AY700" s="142">
        <v>22.534199999999998</v>
      </c>
      <c r="AZ700" s="142">
        <v>22.534199999999998</v>
      </c>
      <c r="BB700" s="6">
        <v>0</v>
      </c>
      <c r="BC700" s="6">
        <v>23.983900199999997</v>
      </c>
    </row>
    <row r="701" spans="2:55" hidden="1" outlineLevel="1" x14ac:dyDescent="0.2">
      <c r="B701" s="52" t="s">
        <v>122</v>
      </c>
      <c r="C701" s="56"/>
      <c r="D701" s="173"/>
      <c r="E701" s="160">
        <v>1</v>
      </c>
      <c r="F701" s="191"/>
      <c r="G701" s="191"/>
      <c r="H701" s="191"/>
      <c r="I701" s="80">
        <v>10.580159999999999</v>
      </c>
      <c r="J701" s="98">
        <f t="shared" si="10"/>
        <v>0</v>
      </c>
      <c r="K701" s="104"/>
      <c r="L701" s="106">
        <f>I701*0.2</f>
        <v>2.1160320000000001</v>
      </c>
      <c r="M701" s="106">
        <f>I701*0.28</f>
        <v>2.9624448000000001</v>
      </c>
      <c r="N701" s="106">
        <f>I701*0.27</f>
        <v>2.8566432000000002</v>
      </c>
      <c r="O701" s="106">
        <v>2.2218335999999996</v>
      </c>
      <c r="P701" s="106">
        <f>I701*0.25</f>
        <v>2.6450399999999998</v>
      </c>
      <c r="Q701" s="106">
        <f>I701*0.31</f>
        <v>3.2798495999999999</v>
      </c>
      <c r="R701" s="106">
        <f>I701*0.14</f>
        <v>1.4812224000000001</v>
      </c>
      <c r="S701" s="106">
        <f>I701*0.18</f>
        <v>1.9044287999999998</v>
      </c>
      <c r="T701" s="106">
        <f>I701*0.3</f>
        <v>3.1740479999999995</v>
      </c>
      <c r="U701" s="106">
        <f>I701*0.2</f>
        <v>2.1160320000000001</v>
      </c>
      <c r="V701" s="106">
        <f>I701*0.22</f>
        <v>2.3276352</v>
      </c>
      <c r="W701" s="142"/>
      <c r="X701" s="106">
        <f>I701*0.16</f>
        <v>1.6928255999999999</v>
      </c>
      <c r="Y701" s="106">
        <f>I701*0.15</f>
        <v>1.5870239999999998</v>
      </c>
      <c r="Z701" s="106">
        <f>I701*0.18</f>
        <v>1.9044287999999998</v>
      </c>
      <c r="AA701" s="106">
        <f>I701*0.11</f>
        <v>1.1638176</v>
      </c>
      <c r="AB701" s="142"/>
      <c r="AC701" s="7">
        <f>I701*0.22</f>
        <v>2.3276352</v>
      </c>
      <c r="AD701" s="7">
        <f>I701*0.3</f>
        <v>3.1740479999999995</v>
      </c>
      <c r="AE701" s="148" t="s">
        <v>93</v>
      </c>
      <c r="AF701" s="7">
        <f>I701*0.245</f>
        <v>2.5921391999999996</v>
      </c>
      <c r="AG701" s="7">
        <f>I701*0.2</f>
        <v>2.1160320000000001</v>
      </c>
      <c r="AH701" s="7">
        <f>I701*0.23</f>
        <v>2.4334368</v>
      </c>
      <c r="AI701" s="142"/>
      <c r="AJ701">
        <f>I701*0.2</f>
        <v>2.1160320000000001</v>
      </c>
      <c r="AK701" s="142">
        <v>8.7311999999999994</v>
      </c>
      <c r="AL701" s="142">
        <v>9.2447999999999997</v>
      </c>
      <c r="AM701" s="142">
        <v>9.5550999999999995</v>
      </c>
      <c r="AN701" s="142">
        <f>I701*0.12</f>
        <v>1.2696191999999999</v>
      </c>
      <c r="AO701" s="142">
        <f>I701*0.6</f>
        <v>6.3480959999999991</v>
      </c>
      <c r="AP701" s="142">
        <f>I701*0.9</f>
        <v>9.5221439999999991</v>
      </c>
      <c r="AQ701" s="142">
        <f>I701*0.93</f>
        <v>9.8395487999999993</v>
      </c>
      <c r="AR701" s="142">
        <f>I701*0.7</f>
        <v>7.4061119999999994</v>
      </c>
      <c r="AS701" s="142">
        <f>I701*0.35</f>
        <v>3.7030559999999997</v>
      </c>
      <c r="AT701" s="142">
        <v>0</v>
      </c>
      <c r="AU701" s="142">
        <f>I701*0.9</f>
        <v>9.5221439999999991</v>
      </c>
      <c r="AV701" s="142">
        <f>I701*0.18</f>
        <v>1.9044287999999998</v>
      </c>
      <c r="AW701" s="142">
        <f>I701*0.34</f>
        <v>3.5972544000000002</v>
      </c>
      <c r="AX701" s="142">
        <f>I701*0.31</f>
        <v>3.2798495999999999</v>
      </c>
      <c r="AY701" s="142">
        <v>9.2447999999999997</v>
      </c>
      <c r="AZ701" s="142">
        <v>9.2447999999999997</v>
      </c>
      <c r="BB701" s="6">
        <v>0</v>
      </c>
      <c r="BC701" s="6">
        <v>9.8395487999999993</v>
      </c>
    </row>
    <row r="702" spans="2:55" hidden="1" outlineLevel="1" x14ac:dyDescent="0.2">
      <c r="B702" s="52" t="s">
        <v>152</v>
      </c>
      <c r="C702" s="56"/>
      <c r="D702" s="173" t="s">
        <v>68</v>
      </c>
      <c r="E702" s="160">
        <v>8</v>
      </c>
      <c r="F702" s="191"/>
      <c r="G702" s="191"/>
      <c r="H702" s="191"/>
      <c r="I702" s="80">
        <v>2.4075000000000002</v>
      </c>
      <c r="J702" s="98">
        <f t="shared" si="10"/>
        <v>0</v>
      </c>
      <c r="K702" s="104"/>
      <c r="L702" s="106">
        <f>I702*0.2</f>
        <v>0.48150000000000004</v>
      </c>
      <c r="M702" s="106">
        <f>I702*0.28</f>
        <v>0.67410000000000014</v>
      </c>
      <c r="N702" s="106">
        <f>I702*0.27</f>
        <v>0.65002500000000007</v>
      </c>
      <c r="O702" s="106">
        <v>0.505575</v>
      </c>
      <c r="P702" s="106">
        <f>I702*0.25</f>
        <v>0.60187500000000005</v>
      </c>
      <c r="Q702" s="106">
        <f>I702*0.31</f>
        <v>0.74632500000000002</v>
      </c>
      <c r="R702" s="106">
        <f>I702*0.14</f>
        <v>0.33705000000000007</v>
      </c>
      <c r="S702" s="106">
        <f>I702*0.18</f>
        <v>0.43335000000000001</v>
      </c>
      <c r="T702" s="106">
        <f>I702*0.3</f>
        <v>0.72225000000000006</v>
      </c>
      <c r="U702" s="106">
        <f>I702*0.2</f>
        <v>0.48150000000000004</v>
      </c>
      <c r="V702" s="106">
        <f>I702*0.22</f>
        <v>0.52965000000000007</v>
      </c>
      <c r="W702" s="142"/>
      <c r="X702" s="106">
        <f>I702*0.16</f>
        <v>0.38520000000000004</v>
      </c>
      <c r="Y702" s="106">
        <f>I702*0.15</f>
        <v>0.36112500000000003</v>
      </c>
      <c r="Z702" s="106">
        <f>I702*0.18</f>
        <v>0.43335000000000001</v>
      </c>
      <c r="AA702" s="106">
        <f>I702*0.11</f>
        <v>0.26482500000000003</v>
      </c>
      <c r="AB702" s="142"/>
      <c r="AC702" s="7">
        <f>I702*0.22</f>
        <v>0.52965000000000007</v>
      </c>
      <c r="AD702" s="7">
        <f>I702*0.3</f>
        <v>0.72225000000000006</v>
      </c>
      <c r="AE702" s="148" t="s">
        <v>93</v>
      </c>
      <c r="AF702" s="7">
        <f>I702*0.245</f>
        <v>0.58983750000000001</v>
      </c>
      <c r="AG702" s="7">
        <f>I702*0.2</f>
        <v>0.48150000000000004</v>
      </c>
      <c r="AH702" s="7">
        <f>I702*0.23</f>
        <v>0.55372500000000002</v>
      </c>
      <c r="AI702" s="142"/>
      <c r="AJ702">
        <f>I702*0.2</f>
        <v>0.48150000000000004</v>
      </c>
      <c r="AK702" s="142">
        <v>14.188200000000002</v>
      </c>
      <c r="AL702" s="142">
        <v>15.0228</v>
      </c>
      <c r="AM702" s="142">
        <v>15.525700000000001</v>
      </c>
      <c r="AN702" s="142">
        <f>I702*0.12</f>
        <v>0.28889999999999999</v>
      </c>
      <c r="AO702" s="142">
        <f>I702*0.6</f>
        <v>1.4445000000000001</v>
      </c>
      <c r="AP702" s="142">
        <f>I702*0.9</f>
        <v>2.1667500000000004</v>
      </c>
      <c r="AQ702" s="142">
        <f>I702*0.93</f>
        <v>2.2389750000000004</v>
      </c>
      <c r="AR702" s="142">
        <f>I702*0.7</f>
        <v>1.6852500000000001</v>
      </c>
      <c r="AS702" s="142">
        <f>I702*0.35</f>
        <v>0.84262500000000007</v>
      </c>
      <c r="AT702" s="142">
        <v>0</v>
      </c>
      <c r="AU702" s="142">
        <f>I702*0.9</f>
        <v>2.1667500000000004</v>
      </c>
      <c r="AV702" s="142">
        <f>I702*0.18</f>
        <v>0.43335000000000001</v>
      </c>
      <c r="AW702" s="142">
        <f>I702*0.34</f>
        <v>0.81855000000000011</v>
      </c>
      <c r="AX702" s="142">
        <f>I702*0.31</f>
        <v>0.74632500000000002</v>
      </c>
      <c r="AY702" s="142">
        <v>15.0228</v>
      </c>
      <c r="AZ702" s="142">
        <v>15.0228</v>
      </c>
      <c r="BB702" s="6">
        <v>0</v>
      </c>
      <c r="BC702" s="6">
        <v>15.525700000000001</v>
      </c>
    </row>
    <row r="703" spans="2:55" hidden="1" outlineLevel="1" x14ac:dyDescent="0.2">
      <c r="B703" s="52" t="s">
        <v>153</v>
      </c>
      <c r="C703" s="56"/>
      <c r="D703" s="173"/>
      <c r="E703" s="160">
        <v>9</v>
      </c>
      <c r="F703" s="191"/>
      <c r="G703" s="191"/>
      <c r="H703" s="191"/>
      <c r="I703" s="80">
        <v>57.529620000000008</v>
      </c>
      <c r="J703" s="98">
        <f t="shared" si="10"/>
        <v>0</v>
      </c>
      <c r="K703" s="104"/>
      <c r="L703" s="106">
        <f>I703*0.2</f>
        <v>11.505924000000002</v>
      </c>
      <c r="M703" s="106">
        <f>I703*0.28</f>
        <v>16.108293600000003</v>
      </c>
      <c r="N703" s="106">
        <f>I703*0.27</f>
        <v>15.532997400000003</v>
      </c>
      <c r="O703" s="106">
        <v>12.081220200000001</v>
      </c>
      <c r="P703" s="106">
        <f>I703*0.25</f>
        <v>14.382405000000002</v>
      </c>
      <c r="Q703" s="106">
        <f>I703*0.31</f>
        <v>17.834182200000001</v>
      </c>
      <c r="R703" s="106">
        <f>I703*0.14</f>
        <v>8.0541468000000016</v>
      </c>
      <c r="S703" s="106">
        <f>I703*0.18</f>
        <v>10.355331600000001</v>
      </c>
      <c r="T703" s="106">
        <f>I703*0.3</f>
        <v>17.258886</v>
      </c>
      <c r="U703" s="106">
        <f>I703*0.2</f>
        <v>11.505924000000002</v>
      </c>
      <c r="V703" s="106">
        <f>I703*0.22</f>
        <v>12.656516400000003</v>
      </c>
      <c r="W703" s="142"/>
      <c r="X703" s="106">
        <f>I703*0.16</f>
        <v>9.2047392000000023</v>
      </c>
      <c r="Y703" s="106">
        <f>I703*0.15</f>
        <v>8.6294430000000002</v>
      </c>
      <c r="Z703" s="106">
        <f>I703*0.18</f>
        <v>10.355331600000001</v>
      </c>
      <c r="AA703" s="106">
        <f>I703*0.11</f>
        <v>6.3282582000000014</v>
      </c>
      <c r="AB703" s="142"/>
      <c r="AC703" s="7">
        <f>I703*0.22</f>
        <v>12.656516400000003</v>
      </c>
      <c r="AD703" s="7">
        <f>I703*0.3</f>
        <v>17.258886</v>
      </c>
      <c r="AE703" s="148" t="s">
        <v>93</v>
      </c>
      <c r="AF703" s="7">
        <f>I703*0.245</f>
        <v>14.094756900000002</v>
      </c>
      <c r="AG703" s="7">
        <f>I703*0.2</f>
        <v>11.505924000000002</v>
      </c>
      <c r="AH703" s="7">
        <f>I703*0.23</f>
        <v>13.231812600000003</v>
      </c>
      <c r="AI703" s="142"/>
      <c r="AJ703">
        <f>I703*0.2</f>
        <v>11.505924000000002</v>
      </c>
      <c r="AK703" s="142">
        <v>47.475899999999996</v>
      </c>
      <c r="AL703" s="142">
        <v>50.268599999999999</v>
      </c>
      <c r="AM703" s="142">
        <v>51.948500000000003</v>
      </c>
      <c r="AN703" s="142">
        <f>I703*0.12</f>
        <v>6.9035544000000009</v>
      </c>
      <c r="AO703" s="142">
        <f>I703*0.6</f>
        <v>34.517772000000001</v>
      </c>
      <c r="AP703" s="142">
        <f>I703*0.9</f>
        <v>51.776658000000012</v>
      </c>
      <c r="AQ703" s="142">
        <f>I703*0.93</f>
        <v>53.502546600000009</v>
      </c>
      <c r="AR703" s="142">
        <f>I703*0.7</f>
        <v>40.270734000000004</v>
      </c>
      <c r="AS703" s="142">
        <f>I703*0.35</f>
        <v>20.135367000000002</v>
      </c>
      <c r="AT703" s="142">
        <v>0</v>
      </c>
      <c r="AU703" s="142">
        <f>I703*0.9</f>
        <v>51.776658000000012</v>
      </c>
      <c r="AV703" s="142">
        <f>I703*0.18</f>
        <v>10.355331600000001</v>
      </c>
      <c r="AW703" s="142">
        <f>I703*0.34</f>
        <v>19.560070800000005</v>
      </c>
      <c r="AX703" s="142">
        <f>I703*0.31</f>
        <v>17.834182200000001</v>
      </c>
      <c r="AY703" s="142">
        <v>50.268599999999999</v>
      </c>
      <c r="AZ703" s="142">
        <v>50.268599999999999</v>
      </c>
      <c r="BB703" s="6">
        <v>0</v>
      </c>
      <c r="BC703" s="6">
        <v>53.502546600000009</v>
      </c>
    </row>
    <row r="704" spans="2:55" hidden="1" outlineLevel="1" x14ac:dyDescent="0.2">
      <c r="B704" s="52" t="s">
        <v>304</v>
      </c>
      <c r="C704" s="56"/>
      <c r="D704" s="173" t="s">
        <v>72</v>
      </c>
      <c r="E704" s="160">
        <v>3</v>
      </c>
      <c r="F704" s="191"/>
      <c r="G704" s="191"/>
      <c r="H704" s="191"/>
      <c r="I704" s="80">
        <v>14.98856</v>
      </c>
      <c r="J704" s="98">
        <f t="shared" si="10"/>
        <v>0</v>
      </c>
      <c r="K704" s="104"/>
      <c r="L704" s="106">
        <f>I704*0.2</f>
        <v>2.9977119999999999</v>
      </c>
      <c r="M704" s="106">
        <f>I704*0.28</f>
        <v>4.1967968000000004</v>
      </c>
      <c r="N704" s="106">
        <f>I704*0.27</f>
        <v>4.0469112000000003</v>
      </c>
      <c r="O704" s="106">
        <v>3.1475975999999997</v>
      </c>
      <c r="P704" s="106">
        <f>I704*0.25</f>
        <v>3.7471399999999999</v>
      </c>
      <c r="Q704" s="106">
        <f>I704*0.31</f>
        <v>4.6464536000000001</v>
      </c>
      <c r="R704" s="106">
        <f>I704*0.14</f>
        <v>2.0983984000000002</v>
      </c>
      <c r="S704" s="106">
        <f>I704*0.18</f>
        <v>2.6979408</v>
      </c>
      <c r="T704" s="106">
        <f>I704*0.3</f>
        <v>4.4965679999999999</v>
      </c>
      <c r="U704" s="106">
        <f>I704*0.2</f>
        <v>2.9977119999999999</v>
      </c>
      <c r="V704" s="106">
        <f>I704*0.22</f>
        <v>3.2974831999999998</v>
      </c>
      <c r="W704" s="142"/>
      <c r="X704" s="106">
        <f>I704*0.16</f>
        <v>2.3981696000000001</v>
      </c>
      <c r="Y704" s="106">
        <f>I704*0.15</f>
        <v>2.2482839999999999</v>
      </c>
      <c r="Z704" s="106">
        <f>I704*0.18</f>
        <v>2.6979408</v>
      </c>
      <c r="AA704" s="106">
        <f>I704*0.11</f>
        <v>1.6487415999999999</v>
      </c>
      <c r="AB704" s="142"/>
      <c r="AC704" s="7">
        <f>I704*0.22</f>
        <v>3.2974831999999998</v>
      </c>
      <c r="AD704" s="7">
        <f>I704*0.3</f>
        <v>4.4965679999999999</v>
      </c>
      <c r="AE704" s="148" t="s">
        <v>93</v>
      </c>
      <c r="AF704" s="7">
        <f>I704*0.245</f>
        <v>3.6721971999999998</v>
      </c>
      <c r="AG704" s="7">
        <f>I704*0.2</f>
        <v>2.9977119999999999</v>
      </c>
      <c r="AH704" s="7">
        <f>I704*0.23</f>
        <v>3.4473688</v>
      </c>
      <c r="AI704" s="142"/>
      <c r="AJ704">
        <f>I704*0.2</f>
        <v>2.9977119999999999</v>
      </c>
      <c r="AK704" s="142">
        <v>12.369200000000001</v>
      </c>
      <c r="AL704" s="142">
        <v>13.0968</v>
      </c>
      <c r="AM704" s="142">
        <v>13.535500000000001</v>
      </c>
      <c r="AN704" s="142">
        <f>I704*0.12</f>
        <v>1.7986271999999999</v>
      </c>
      <c r="AO704" s="142">
        <f>I704*0.6</f>
        <v>8.9931359999999998</v>
      </c>
      <c r="AP704" s="142">
        <f>I704*0.9</f>
        <v>13.489704</v>
      </c>
      <c r="AQ704" s="142">
        <f>I704*0.93</f>
        <v>13.939360800000001</v>
      </c>
      <c r="AR704" s="142">
        <f>I704*0.7</f>
        <v>10.491992</v>
      </c>
      <c r="AS704" s="142">
        <f>I704*0.35</f>
        <v>5.2459959999999999</v>
      </c>
      <c r="AT704" s="142">
        <v>0</v>
      </c>
      <c r="AU704" s="142">
        <f>I704*0.9</f>
        <v>13.489704</v>
      </c>
      <c r="AV704" s="142">
        <f>I704*0.18</f>
        <v>2.6979408</v>
      </c>
      <c r="AW704" s="142">
        <f>I704*0.34</f>
        <v>5.0961104000000006</v>
      </c>
      <c r="AX704" s="142">
        <f>I704*0.31</f>
        <v>4.6464536000000001</v>
      </c>
      <c r="AY704" s="142">
        <v>13.0968</v>
      </c>
      <c r="AZ704" s="142">
        <v>13.0968</v>
      </c>
      <c r="BB704" s="6">
        <v>0</v>
      </c>
      <c r="BC704" s="6">
        <v>13.939360800000001</v>
      </c>
    </row>
    <row r="705" spans="2:55" hidden="1" outlineLevel="1" x14ac:dyDescent="0.2">
      <c r="B705" s="52" t="s">
        <v>155</v>
      </c>
      <c r="C705" s="56"/>
      <c r="D705" s="173" t="s">
        <v>51</v>
      </c>
      <c r="E705" s="160">
        <v>100</v>
      </c>
      <c r="F705" s="191"/>
      <c r="G705" s="191"/>
      <c r="H705" s="191"/>
      <c r="I705" s="80">
        <v>151.20811999999998</v>
      </c>
      <c r="J705" s="98">
        <f t="shared" si="10"/>
        <v>0</v>
      </c>
      <c r="K705" s="104"/>
      <c r="L705" s="106">
        <f>I705*0.2</f>
        <v>30.241623999999998</v>
      </c>
      <c r="M705" s="106">
        <f>I705*0.28</f>
        <v>42.338273600000001</v>
      </c>
      <c r="N705" s="106">
        <f>I705*0.27</f>
        <v>40.826192399999996</v>
      </c>
      <c r="O705" s="106">
        <v>31.753705199999995</v>
      </c>
      <c r="P705" s="106">
        <f>I705*0.25</f>
        <v>37.802029999999995</v>
      </c>
      <c r="Q705" s="106">
        <f>I705*0.31</f>
        <v>46.874517199999993</v>
      </c>
      <c r="R705" s="106">
        <f>I705*0.14</f>
        <v>21.1691368</v>
      </c>
      <c r="S705" s="106">
        <f>I705*0.18</f>
        <v>27.217461599999996</v>
      </c>
      <c r="T705" s="106">
        <f>I705*0.3</f>
        <v>45.362435999999995</v>
      </c>
      <c r="U705" s="106">
        <f>I705*0.2</f>
        <v>30.241623999999998</v>
      </c>
      <c r="V705" s="106">
        <f>I705*0.22</f>
        <v>33.265786399999996</v>
      </c>
      <c r="W705" s="142"/>
      <c r="X705" s="106">
        <f>I705*0.16</f>
        <v>24.193299199999998</v>
      </c>
      <c r="Y705" s="106">
        <f>I705*0.15</f>
        <v>22.681217999999998</v>
      </c>
      <c r="Z705" s="106">
        <f>I705*0.18</f>
        <v>27.217461599999996</v>
      </c>
      <c r="AA705" s="106">
        <f>I705*0.11</f>
        <v>16.632893199999998</v>
      </c>
      <c r="AB705" s="142"/>
      <c r="AC705" s="7">
        <f>I705*0.22</f>
        <v>33.265786399999996</v>
      </c>
      <c r="AD705" s="7">
        <f>I705*0.3</f>
        <v>45.362435999999995</v>
      </c>
      <c r="AE705" s="148" t="s">
        <v>93</v>
      </c>
      <c r="AF705" s="7">
        <f>I705*0.245</f>
        <v>37.045989399999996</v>
      </c>
      <c r="AG705" s="7">
        <f>I705*0.2</f>
        <v>30.241623999999998</v>
      </c>
      <c r="AH705" s="7">
        <f>I705*0.23</f>
        <v>34.777867599999993</v>
      </c>
      <c r="AI705" s="142"/>
      <c r="AJ705">
        <f>I705*0.2</f>
        <v>30.241623999999998</v>
      </c>
      <c r="AK705" s="142">
        <v>124.78340000000001</v>
      </c>
      <c r="AL705" s="142">
        <v>132.12360000000001</v>
      </c>
      <c r="AM705" s="142">
        <v>136.53200000000001</v>
      </c>
      <c r="AN705" s="142">
        <f>I705*0.12</f>
        <v>18.144974399999995</v>
      </c>
      <c r="AO705" s="142">
        <f>I705*0.6</f>
        <v>90.724871999999991</v>
      </c>
      <c r="AP705" s="142">
        <f>I705*0.9</f>
        <v>136.08730799999998</v>
      </c>
      <c r="AQ705" s="142">
        <f>I705*0.93</f>
        <v>140.62355159999998</v>
      </c>
      <c r="AR705" s="142">
        <f>I705*0.7</f>
        <v>105.84568399999998</v>
      </c>
      <c r="AS705" s="142">
        <f>I705*0.35</f>
        <v>52.922841999999989</v>
      </c>
      <c r="AT705" s="142">
        <v>0</v>
      </c>
      <c r="AU705" s="142">
        <f>I705*0.9</f>
        <v>136.08730799999998</v>
      </c>
      <c r="AV705" s="142">
        <f>I705*0.18</f>
        <v>27.217461599999996</v>
      </c>
      <c r="AW705" s="142">
        <f>I705*0.34</f>
        <v>51.410760799999998</v>
      </c>
      <c r="AX705" s="142">
        <f>I705*0.31</f>
        <v>46.874517199999993</v>
      </c>
      <c r="AY705" s="142">
        <v>132.12360000000001</v>
      </c>
      <c r="AZ705" s="142">
        <v>132.12360000000001</v>
      </c>
      <c r="BB705" s="6">
        <v>0</v>
      </c>
      <c r="BC705" s="6">
        <v>140.62355159999998</v>
      </c>
    </row>
    <row r="706" spans="2:55" hidden="1" outlineLevel="1" x14ac:dyDescent="0.2">
      <c r="B706" s="52" t="s">
        <v>156</v>
      </c>
      <c r="C706" s="56"/>
      <c r="D706" s="173"/>
      <c r="E706" s="160">
        <v>1</v>
      </c>
      <c r="F706" s="191"/>
      <c r="G706" s="191"/>
      <c r="H706" s="191"/>
      <c r="I706" s="80">
        <v>352.45158000000004</v>
      </c>
      <c r="J706" s="98">
        <f t="shared" si="10"/>
        <v>0</v>
      </c>
      <c r="K706" s="104"/>
      <c r="L706" s="106">
        <f>I706*0.2</f>
        <v>70.490316000000007</v>
      </c>
      <c r="M706" s="106">
        <f>I706*0.28</f>
        <v>98.686442400000018</v>
      </c>
      <c r="N706" s="106">
        <f>I706*0.27</f>
        <v>95.161926600000015</v>
      </c>
      <c r="O706" s="106">
        <v>74.01483180000001</v>
      </c>
      <c r="P706" s="106">
        <f>I706*0.25</f>
        <v>88.112895000000009</v>
      </c>
      <c r="Q706" s="106">
        <f>I706*0.31</f>
        <v>109.25998980000001</v>
      </c>
      <c r="R706" s="106">
        <f>I706*0.14</f>
        <v>49.343221200000009</v>
      </c>
      <c r="S706" s="106">
        <f>I706*0.18</f>
        <v>63.441284400000001</v>
      </c>
      <c r="T706" s="106">
        <f>I706*0.3</f>
        <v>105.73547400000001</v>
      </c>
      <c r="U706" s="106">
        <f>I706*0.2</f>
        <v>70.490316000000007</v>
      </c>
      <c r="V706" s="106">
        <f>I706*0.22</f>
        <v>77.539347600000013</v>
      </c>
      <c r="W706" s="142"/>
      <c r="X706" s="106">
        <f>I706*0.16</f>
        <v>56.392252800000009</v>
      </c>
      <c r="Y706" s="106">
        <f>I706*0.15</f>
        <v>52.867737000000005</v>
      </c>
      <c r="Z706" s="106">
        <f>I706*0.18</f>
        <v>63.441284400000001</v>
      </c>
      <c r="AA706" s="106">
        <f>I706*0.11</f>
        <v>38.769673800000007</v>
      </c>
      <c r="AB706" s="142"/>
      <c r="AC706" s="7">
        <f>I706*0.22</f>
        <v>77.539347600000013</v>
      </c>
      <c r="AD706" s="7">
        <f>I706*0.3</f>
        <v>105.73547400000001</v>
      </c>
      <c r="AE706" s="148" t="s">
        <v>93</v>
      </c>
      <c r="AF706" s="7">
        <f>I706*0.245</f>
        <v>86.3506371</v>
      </c>
      <c r="AG706" s="7">
        <f>I706*0.2</f>
        <v>70.490316000000007</v>
      </c>
      <c r="AH706" s="7">
        <f>I706*0.23</f>
        <v>81.063863400000017</v>
      </c>
      <c r="AI706" s="142"/>
      <c r="AJ706">
        <f>I706*0.2</f>
        <v>70.490316000000007</v>
      </c>
      <c r="AK706" s="142">
        <v>290.85810000000004</v>
      </c>
      <c r="AL706" s="142">
        <v>307.9674</v>
      </c>
      <c r="AM706" s="142">
        <v>318.22870000000006</v>
      </c>
      <c r="AN706" s="142">
        <f>I706*0.12</f>
        <v>42.294189600000003</v>
      </c>
      <c r="AO706" s="142">
        <f>I706*0.6</f>
        <v>211.47094800000002</v>
      </c>
      <c r="AP706" s="142">
        <f>I706*0.9</f>
        <v>317.20642200000003</v>
      </c>
      <c r="AQ706" s="142">
        <f>I706*0.93</f>
        <v>327.77996940000003</v>
      </c>
      <c r="AR706" s="142">
        <f>I706*0.7</f>
        <v>246.716106</v>
      </c>
      <c r="AS706" s="142">
        <f>I706*0.35</f>
        <v>123.358053</v>
      </c>
      <c r="AT706" s="142">
        <v>0</v>
      </c>
      <c r="AU706" s="142">
        <f>I706*0.9</f>
        <v>317.20642200000003</v>
      </c>
      <c r="AV706" s="142">
        <f>I706*0.18</f>
        <v>63.441284400000001</v>
      </c>
      <c r="AW706" s="142">
        <f>I706*0.34</f>
        <v>119.83353720000002</v>
      </c>
      <c r="AX706" s="142">
        <f>I706*0.31</f>
        <v>109.25998980000001</v>
      </c>
      <c r="AY706" s="142">
        <v>307.9674</v>
      </c>
      <c r="AZ706" s="142">
        <v>307.9674</v>
      </c>
      <c r="BB706" s="6">
        <v>0</v>
      </c>
      <c r="BC706" s="6">
        <v>327.77996940000003</v>
      </c>
    </row>
    <row r="707" spans="2:55" hidden="1" outlineLevel="1" x14ac:dyDescent="0.2">
      <c r="B707" s="52" t="s">
        <v>158</v>
      </c>
      <c r="C707" s="56"/>
      <c r="D707" s="173"/>
      <c r="E707" s="160">
        <v>1</v>
      </c>
      <c r="F707" s="191"/>
      <c r="G707" s="191"/>
      <c r="H707" s="191"/>
      <c r="I707" s="80">
        <v>54.002899999999997</v>
      </c>
      <c r="J707" s="98">
        <f t="shared" si="10"/>
        <v>0</v>
      </c>
      <c r="K707" s="104"/>
      <c r="L707" s="106">
        <f>I707*0.2</f>
        <v>10.80058</v>
      </c>
      <c r="M707" s="106">
        <f>I707*0.28</f>
        <v>15.120812000000001</v>
      </c>
      <c r="N707" s="106">
        <f>I707*0.27</f>
        <v>14.580783</v>
      </c>
      <c r="O707" s="106">
        <v>11.340608999999999</v>
      </c>
      <c r="P707" s="106">
        <f>I707*0.25</f>
        <v>13.500724999999999</v>
      </c>
      <c r="Q707" s="106">
        <f>I707*0.31</f>
        <v>16.740898999999999</v>
      </c>
      <c r="R707" s="106">
        <f>I707*0.14</f>
        <v>7.5604060000000004</v>
      </c>
      <c r="S707" s="106">
        <f>I707*0.18</f>
        <v>9.720521999999999</v>
      </c>
      <c r="T707" s="106">
        <f>I707*0.3</f>
        <v>16.200869999999998</v>
      </c>
      <c r="U707" s="106">
        <f>I707*0.2</f>
        <v>10.80058</v>
      </c>
      <c r="V707" s="106">
        <f>I707*0.22</f>
        <v>11.880637999999999</v>
      </c>
      <c r="W707" s="142"/>
      <c r="X707" s="106">
        <f>I707*0.16</f>
        <v>8.6404639999999997</v>
      </c>
      <c r="Y707" s="106">
        <f>I707*0.15</f>
        <v>8.1004349999999992</v>
      </c>
      <c r="Z707" s="106">
        <f>I707*0.18</f>
        <v>9.720521999999999</v>
      </c>
      <c r="AA707" s="106">
        <f>I707*0.11</f>
        <v>5.9403189999999997</v>
      </c>
      <c r="AB707" s="142"/>
      <c r="AC707" s="7">
        <f>I707*0.22</f>
        <v>11.880637999999999</v>
      </c>
      <c r="AD707" s="7">
        <f>I707*0.3</f>
        <v>16.200869999999998</v>
      </c>
      <c r="AE707" s="148" t="s">
        <v>93</v>
      </c>
      <c r="AF707" s="7">
        <f>I707*0.245</f>
        <v>13.230710499999999</v>
      </c>
      <c r="AG707" s="7">
        <f>I707*0.2</f>
        <v>10.80058</v>
      </c>
      <c r="AH707" s="7">
        <f>I707*0.23</f>
        <v>12.420667</v>
      </c>
      <c r="AI707" s="142"/>
      <c r="AJ707">
        <f>I707*0.2</f>
        <v>10.80058</v>
      </c>
      <c r="AK707" s="142">
        <v>44.565499999999993</v>
      </c>
      <c r="AL707" s="142">
        <v>47.186999999999998</v>
      </c>
      <c r="AM707" s="142">
        <v>48.759900000000002</v>
      </c>
      <c r="AN707" s="142">
        <f>I707*0.12</f>
        <v>6.4803479999999993</v>
      </c>
      <c r="AO707" s="142">
        <f>I707*0.6</f>
        <v>32.401739999999997</v>
      </c>
      <c r="AP707" s="142">
        <f>I707*0.9</f>
        <v>48.602609999999999</v>
      </c>
      <c r="AQ707" s="142">
        <f>I707*0.93</f>
        <v>50.222696999999997</v>
      </c>
      <c r="AR707" s="142">
        <f>I707*0.7</f>
        <v>37.802029999999995</v>
      </c>
      <c r="AS707" s="142">
        <f>I707*0.35</f>
        <v>18.901014999999997</v>
      </c>
      <c r="AT707" s="142">
        <v>0</v>
      </c>
      <c r="AU707" s="142">
        <f>I707*0.9</f>
        <v>48.602609999999999</v>
      </c>
      <c r="AV707" s="142">
        <f>I707*0.18</f>
        <v>9.720521999999999</v>
      </c>
      <c r="AW707" s="142">
        <f>I707*0.34</f>
        <v>18.360986</v>
      </c>
      <c r="AX707" s="142">
        <f>I707*0.31</f>
        <v>16.740898999999999</v>
      </c>
      <c r="AY707" s="142">
        <v>47.186999999999998</v>
      </c>
      <c r="AZ707" s="142">
        <v>47.186999999999998</v>
      </c>
      <c r="BB707" s="6">
        <v>0</v>
      </c>
      <c r="BC707" s="6">
        <v>50.222696999999997</v>
      </c>
    </row>
    <row r="708" spans="2:55" hidden="1" outlineLevel="1" x14ac:dyDescent="0.2">
      <c r="B708" s="52" t="s">
        <v>159</v>
      </c>
      <c r="C708" s="56"/>
      <c r="D708" s="173"/>
      <c r="E708" s="160">
        <v>1</v>
      </c>
      <c r="F708" s="191"/>
      <c r="G708" s="191"/>
      <c r="H708" s="191"/>
      <c r="I708" s="80">
        <v>9.9188999999999989</v>
      </c>
      <c r="J708" s="98">
        <f t="shared" si="10"/>
        <v>0</v>
      </c>
      <c r="K708" s="104"/>
      <c r="L708" s="106">
        <f>I708*0.2</f>
        <v>1.9837799999999999</v>
      </c>
      <c r="M708" s="106">
        <f>I708*0.28</f>
        <v>2.7772920000000001</v>
      </c>
      <c r="N708" s="106">
        <f>I708*0.27</f>
        <v>2.6781029999999997</v>
      </c>
      <c r="O708" s="106">
        <v>2.0829689999999998</v>
      </c>
      <c r="P708" s="106">
        <f>I708*0.25</f>
        <v>2.4797249999999997</v>
      </c>
      <c r="Q708" s="106">
        <f>I708*0.31</f>
        <v>3.0748589999999996</v>
      </c>
      <c r="R708" s="106">
        <f>I708*0.14</f>
        <v>1.388646</v>
      </c>
      <c r="S708" s="106">
        <f>I708*0.18</f>
        <v>1.7854019999999997</v>
      </c>
      <c r="T708" s="106">
        <f>I708*0.3</f>
        <v>2.9756699999999996</v>
      </c>
      <c r="U708" s="106">
        <f>I708*0.2</f>
        <v>1.9837799999999999</v>
      </c>
      <c r="V708" s="106">
        <f>I708*0.22</f>
        <v>2.1821579999999998</v>
      </c>
      <c r="W708" s="142"/>
      <c r="X708" s="106">
        <f>I708*0.16</f>
        <v>1.5870239999999998</v>
      </c>
      <c r="Y708" s="106">
        <f>I708*0.15</f>
        <v>1.4878349999999998</v>
      </c>
      <c r="Z708" s="106">
        <f>I708*0.18</f>
        <v>1.7854019999999997</v>
      </c>
      <c r="AA708" s="106">
        <f>I708*0.11</f>
        <v>1.0910789999999999</v>
      </c>
      <c r="AB708" s="142"/>
      <c r="AC708" s="7">
        <f>I708*0.22</f>
        <v>2.1821579999999998</v>
      </c>
      <c r="AD708" s="7">
        <f>I708*0.3</f>
        <v>2.9756699999999996</v>
      </c>
      <c r="AE708" s="148" t="s">
        <v>93</v>
      </c>
      <c r="AF708" s="7">
        <f>I708*0.245</f>
        <v>2.4301304999999997</v>
      </c>
      <c r="AG708" s="7">
        <f>I708*0.2</f>
        <v>1.9837799999999999</v>
      </c>
      <c r="AH708" s="7">
        <f>I708*0.23</f>
        <v>2.2813469999999998</v>
      </c>
      <c r="AI708" s="142"/>
      <c r="AJ708">
        <f>I708*0.2</f>
        <v>1.9837799999999999</v>
      </c>
      <c r="AK708" s="142">
        <v>8.1854999999999993</v>
      </c>
      <c r="AL708" s="142">
        <v>8.6669999999999998</v>
      </c>
      <c r="AM708" s="142">
        <v>8.955899999999998</v>
      </c>
      <c r="AN708" s="142">
        <f>I708*0.12</f>
        <v>1.1902679999999999</v>
      </c>
      <c r="AO708" s="142">
        <f>I708*0.6</f>
        <v>5.9513399999999992</v>
      </c>
      <c r="AP708" s="142">
        <f>I708*0.9</f>
        <v>8.9270099999999992</v>
      </c>
      <c r="AQ708" s="142">
        <f>I708*0.93</f>
        <v>9.224577</v>
      </c>
      <c r="AR708" s="142">
        <f>I708*0.7</f>
        <v>6.9432299999999989</v>
      </c>
      <c r="AS708" s="142">
        <f>I708*0.35</f>
        <v>3.4716149999999995</v>
      </c>
      <c r="AT708" s="142">
        <v>0</v>
      </c>
      <c r="AU708" s="142">
        <f>I708*0.9</f>
        <v>8.9270099999999992</v>
      </c>
      <c r="AV708" s="142">
        <f>I708*0.18</f>
        <v>1.7854019999999997</v>
      </c>
      <c r="AW708" s="142">
        <f>I708*0.34</f>
        <v>3.3724259999999999</v>
      </c>
      <c r="AX708" s="142">
        <f>I708*0.31</f>
        <v>3.0748589999999996</v>
      </c>
      <c r="AY708" s="142">
        <v>8.6669999999999998</v>
      </c>
      <c r="AZ708" s="142">
        <v>8.6669999999999998</v>
      </c>
      <c r="BB708" s="6">
        <v>0</v>
      </c>
      <c r="BC708" s="6">
        <v>9.224577</v>
      </c>
    </row>
    <row r="709" spans="2:55" hidden="1" outlineLevel="1" x14ac:dyDescent="0.2">
      <c r="B709" s="52" t="s">
        <v>160</v>
      </c>
      <c r="C709" s="56"/>
      <c r="D709" s="173"/>
      <c r="E709" s="160">
        <v>1</v>
      </c>
      <c r="F709" s="191"/>
      <c r="G709" s="191"/>
      <c r="H709" s="191"/>
      <c r="I709" s="80">
        <v>7.7146999999999997</v>
      </c>
      <c r="J709" s="98">
        <f t="shared" si="10"/>
        <v>0</v>
      </c>
      <c r="K709" s="104"/>
      <c r="L709" s="106">
        <f>I709*0.2</f>
        <v>1.54294</v>
      </c>
      <c r="M709" s="106">
        <f>I709*0.28</f>
        <v>2.1601159999999999</v>
      </c>
      <c r="N709" s="106">
        <f>I709*0.27</f>
        <v>2.0829689999999998</v>
      </c>
      <c r="O709" s="106">
        <v>1.6200869999999998</v>
      </c>
      <c r="P709" s="106">
        <f>I709*0.25</f>
        <v>1.9286749999999999</v>
      </c>
      <c r="Q709" s="106">
        <f>I709*0.31</f>
        <v>2.3915569999999997</v>
      </c>
      <c r="R709" s="106">
        <f>I709*0.14</f>
        <v>1.080058</v>
      </c>
      <c r="S709" s="106">
        <f>I709*0.18</f>
        <v>1.3886459999999998</v>
      </c>
      <c r="T709" s="106">
        <f>I709*0.3</f>
        <v>2.3144099999999996</v>
      </c>
      <c r="U709" s="106">
        <f>I709*0.2</f>
        <v>1.54294</v>
      </c>
      <c r="V709" s="106">
        <f>I709*0.22</f>
        <v>1.6972339999999999</v>
      </c>
      <c r="W709" s="142"/>
      <c r="X709" s="106">
        <f>I709*0.16</f>
        <v>1.2343519999999999</v>
      </c>
      <c r="Y709" s="106">
        <f>I709*0.15</f>
        <v>1.1572049999999998</v>
      </c>
      <c r="Z709" s="106">
        <f>I709*0.18</f>
        <v>1.3886459999999998</v>
      </c>
      <c r="AA709" s="106">
        <f>I709*0.11</f>
        <v>0.84861699999999995</v>
      </c>
      <c r="AB709" s="142"/>
      <c r="AC709" s="7">
        <f>I709*0.22</f>
        <v>1.6972339999999999</v>
      </c>
      <c r="AD709" s="7">
        <f>I709*0.3</f>
        <v>2.3144099999999996</v>
      </c>
      <c r="AE709" s="148" t="s">
        <v>93</v>
      </c>
      <c r="AF709" s="7">
        <f>I709*0.245</f>
        <v>1.8901014999999999</v>
      </c>
      <c r="AG709" s="7">
        <f>I709*0.2</f>
        <v>1.54294</v>
      </c>
      <c r="AH709" s="7">
        <f>I709*0.23</f>
        <v>1.774381</v>
      </c>
      <c r="AI709" s="142"/>
      <c r="AJ709">
        <f>I709*0.2</f>
        <v>1.54294</v>
      </c>
      <c r="AK709" s="142">
        <v>6.3665000000000003</v>
      </c>
      <c r="AL709" s="142">
        <v>6.7409999999999997</v>
      </c>
      <c r="AM709" s="142">
        <v>6.9656999999999991</v>
      </c>
      <c r="AN709" s="142">
        <f>I709*0.12</f>
        <v>0.92576399999999992</v>
      </c>
      <c r="AO709" s="142">
        <f>I709*0.6</f>
        <v>4.6288199999999993</v>
      </c>
      <c r="AP709" s="142">
        <f>I709*0.9</f>
        <v>6.9432299999999998</v>
      </c>
      <c r="AQ709" s="142">
        <f>I709*0.93</f>
        <v>7.174671</v>
      </c>
      <c r="AR709" s="142">
        <f>I709*0.7</f>
        <v>5.4002899999999991</v>
      </c>
      <c r="AS709" s="142">
        <f>I709*0.35</f>
        <v>2.7001449999999996</v>
      </c>
      <c r="AT709" s="142">
        <v>0</v>
      </c>
      <c r="AU709" s="142">
        <f>I709*0.9</f>
        <v>6.9432299999999998</v>
      </c>
      <c r="AV709" s="142">
        <f>I709*0.18</f>
        <v>1.3886459999999998</v>
      </c>
      <c r="AW709" s="142">
        <f>I709*0.34</f>
        <v>2.6229979999999999</v>
      </c>
      <c r="AX709" s="142">
        <f>I709*0.31</f>
        <v>2.3915569999999997</v>
      </c>
      <c r="AY709" s="142">
        <v>6.7409999999999997</v>
      </c>
      <c r="AZ709" s="142">
        <v>6.7409999999999997</v>
      </c>
      <c r="BB709" s="6">
        <v>0</v>
      </c>
      <c r="BC709" s="6">
        <v>7.174671</v>
      </c>
    </row>
    <row r="710" spans="2:55" hidden="1" outlineLevel="1" x14ac:dyDescent="0.2">
      <c r="B710" s="52" t="s">
        <v>161</v>
      </c>
      <c r="C710" s="56"/>
      <c r="D710" s="173"/>
      <c r="E710" s="160">
        <v>1</v>
      </c>
      <c r="F710" s="191"/>
      <c r="G710" s="191"/>
      <c r="H710" s="191"/>
      <c r="I710" s="80">
        <v>4.9594499999999995</v>
      </c>
      <c r="J710" s="98">
        <f t="shared" si="10"/>
        <v>0</v>
      </c>
      <c r="K710" s="104"/>
      <c r="L710" s="106">
        <f>I710*0.2</f>
        <v>0.99188999999999994</v>
      </c>
      <c r="M710" s="106">
        <f>I710*0.28</f>
        <v>1.388646</v>
      </c>
      <c r="N710" s="106">
        <f>I710*0.27</f>
        <v>1.3390514999999998</v>
      </c>
      <c r="O710" s="106">
        <v>1.0414844999999999</v>
      </c>
      <c r="P710" s="106">
        <f>I710*0.25</f>
        <v>1.2398624999999999</v>
      </c>
      <c r="Q710" s="106">
        <f>I710*0.31</f>
        <v>1.5374294999999998</v>
      </c>
      <c r="R710" s="106">
        <f>I710*0.14</f>
        <v>0.69432300000000002</v>
      </c>
      <c r="S710" s="106">
        <f>I710*0.18</f>
        <v>0.89270099999999986</v>
      </c>
      <c r="T710" s="106">
        <f>I710*0.3</f>
        <v>1.4878349999999998</v>
      </c>
      <c r="U710" s="106">
        <f>I710*0.2</f>
        <v>0.99188999999999994</v>
      </c>
      <c r="V710" s="106">
        <f>I710*0.22</f>
        <v>1.0910789999999999</v>
      </c>
      <c r="W710" s="142"/>
      <c r="X710" s="106">
        <f>I710*0.16</f>
        <v>0.79351199999999988</v>
      </c>
      <c r="Y710" s="106">
        <f>I710*0.15</f>
        <v>0.7439174999999999</v>
      </c>
      <c r="Z710" s="106">
        <f>I710*0.18</f>
        <v>0.89270099999999986</v>
      </c>
      <c r="AA710" s="106">
        <f>I710*0.11</f>
        <v>0.54553949999999996</v>
      </c>
      <c r="AB710" s="142"/>
      <c r="AC710" s="7">
        <f>I710*0.22</f>
        <v>1.0910789999999999</v>
      </c>
      <c r="AD710" s="7">
        <f>I710*0.3</f>
        <v>1.4878349999999998</v>
      </c>
      <c r="AE710" s="148" t="s">
        <v>93</v>
      </c>
      <c r="AF710" s="7">
        <f>I710*0.245</f>
        <v>1.2150652499999999</v>
      </c>
      <c r="AG710" s="7">
        <f>I710*0.2</f>
        <v>0.99188999999999994</v>
      </c>
      <c r="AH710" s="7">
        <f>I710*0.23</f>
        <v>1.1406734999999999</v>
      </c>
      <c r="AI710" s="142"/>
      <c r="AJ710">
        <f>I710*0.2</f>
        <v>0.99188999999999994</v>
      </c>
      <c r="AK710" s="142">
        <v>4.0980999999999996</v>
      </c>
      <c r="AL710" s="142">
        <v>4.3334999999999999</v>
      </c>
      <c r="AM710" s="142">
        <v>4.4833000000000007</v>
      </c>
      <c r="AN710" s="142">
        <f>I710*0.12</f>
        <v>0.59513399999999994</v>
      </c>
      <c r="AO710" s="142">
        <f>I710*0.6</f>
        <v>2.9756699999999996</v>
      </c>
      <c r="AP710" s="142">
        <f>I710*0.9</f>
        <v>4.4635049999999996</v>
      </c>
      <c r="AQ710" s="142">
        <f>I710*0.93</f>
        <v>4.6122885</v>
      </c>
      <c r="AR710" s="142">
        <f>I710*0.7</f>
        <v>3.4716149999999995</v>
      </c>
      <c r="AS710" s="142">
        <f>I710*0.35</f>
        <v>1.7358074999999997</v>
      </c>
      <c r="AT710" s="142">
        <v>0</v>
      </c>
      <c r="AU710" s="142">
        <f>I710*0.9</f>
        <v>4.4635049999999996</v>
      </c>
      <c r="AV710" s="142">
        <f>I710*0.18</f>
        <v>0.89270099999999986</v>
      </c>
      <c r="AW710" s="142">
        <f>I710*0.34</f>
        <v>1.686213</v>
      </c>
      <c r="AX710" s="142">
        <f>I710*0.31</f>
        <v>1.5374294999999998</v>
      </c>
      <c r="AY710" s="142">
        <v>4.3334999999999999</v>
      </c>
      <c r="AZ710" s="142">
        <v>4.3334999999999999</v>
      </c>
      <c r="BB710" s="6">
        <v>0</v>
      </c>
      <c r="BC710" s="6">
        <v>4.6122885</v>
      </c>
    </row>
    <row r="711" spans="2:55" hidden="1" outlineLevel="1" x14ac:dyDescent="0.2">
      <c r="B711" s="52" t="s">
        <v>162</v>
      </c>
      <c r="C711" s="56"/>
      <c r="D711" s="172"/>
      <c r="E711" s="160">
        <v>1</v>
      </c>
      <c r="F711" s="193"/>
      <c r="G711" s="193"/>
      <c r="H711" s="193"/>
      <c r="I711" s="90">
        <v>1.9286749999999999</v>
      </c>
      <c r="J711" s="98">
        <f t="shared" ref="J711:J774" si="11">K711*110%</f>
        <v>0</v>
      </c>
      <c r="K711" s="104"/>
      <c r="L711" s="106">
        <f>I711*0.2</f>
        <v>0.38573499999999999</v>
      </c>
      <c r="M711" s="106">
        <f>I711*0.28</f>
        <v>0.54002899999999998</v>
      </c>
      <c r="N711" s="106">
        <f>I711*0.27</f>
        <v>0.52074224999999996</v>
      </c>
      <c r="O711" s="106">
        <v>0.40502174999999996</v>
      </c>
      <c r="P711" s="106">
        <f>I711*0.25</f>
        <v>0.48216874999999998</v>
      </c>
      <c r="Q711" s="106">
        <f>I711*0.31</f>
        <v>0.59788924999999993</v>
      </c>
      <c r="R711" s="106">
        <f>I711*0.14</f>
        <v>0.27001449999999999</v>
      </c>
      <c r="S711" s="106">
        <f>I711*0.18</f>
        <v>0.34716149999999996</v>
      </c>
      <c r="T711" s="106">
        <f>I711*0.3</f>
        <v>0.57860249999999991</v>
      </c>
      <c r="U711" s="106">
        <f>I711*0.2</f>
        <v>0.38573499999999999</v>
      </c>
      <c r="V711" s="106">
        <f>I711*0.22</f>
        <v>0.42430849999999998</v>
      </c>
      <c r="W711" s="142"/>
      <c r="X711" s="106">
        <f>I711*0.16</f>
        <v>0.30858799999999997</v>
      </c>
      <c r="Y711" s="106">
        <f>I711*0.15</f>
        <v>0.28930124999999995</v>
      </c>
      <c r="Z711" s="106">
        <f>I711*0.18</f>
        <v>0.34716149999999996</v>
      </c>
      <c r="AA711" s="106">
        <f>I711*0.11</f>
        <v>0.21215424999999999</v>
      </c>
      <c r="AB711" s="142"/>
      <c r="AC711" s="7">
        <f>I711*0.22</f>
        <v>0.42430849999999998</v>
      </c>
      <c r="AD711" s="7">
        <f>I711*0.3</f>
        <v>0.57860249999999991</v>
      </c>
      <c r="AE711" s="148" t="s">
        <v>93</v>
      </c>
      <c r="AF711" s="7">
        <f>I711*0.245</f>
        <v>0.47252537499999997</v>
      </c>
      <c r="AG711" s="7">
        <f>I711*0.2</f>
        <v>0.38573499999999999</v>
      </c>
      <c r="AH711" s="7">
        <f>I711*0.23</f>
        <v>0.44359525</v>
      </c>
      <c r="AI711" s="142"/>
      <c r="AJ711">
        <f>I711*0.2</f>
        <v>0.38573499999999999</v>
      </c>
      <c r="AK711" s="142">
        <v>1.5942999999999998</v>
      </c>
      <c r="AL711" s="142">
        <v>1.6906000000000001</v>
      </c>
      <c r="AM711" s="142">
        <v>1.7440999999999998</v>
      </c>
      <c r="AN711" s="142">
        <f>I711*0.12</f>
        <v>0.23144099999999998</v>
      </c>
      <c r="AO711" s="142">
        <f>I711*0.6</f>
        <v>1.1572049999999998</v>
      </c>
      <c r="AP711" s="142">
        <f>I711*0.9</f>
        <v>1.7358074999999999</v>
      </c>
      <c r="AQ711" s="142">
        <f>I711*0.93</f>
        <v>1.79366775</v>
      </c>
      <c r="AR711" s="142">
        <f>I711*0.7</f>
        <v>1.3500724999999998</v>
      </c>
      <c r="AS711" s="142">
        <f>I711*0.35</f>
        <v>0.67503624999999989</v>
      </c>
      <c r="AT711" s="142">
        <v>0</v>
      </c>
      <c r="AU711" s="142">
        <f>I711*0.9</f>
        <v>1.7358074999999999</v>
      </c>
      <c r="AV711" s="142">
        <f>I711*0.18</f>
        <v>0.34716149999999996</v>
      </c>
      <c r="AW711" s="142">
        <f>I711*0.34</f>
        <v>0.65574949999999999</v>
      </c>
      <c r="AX711" s="142">
        <f>I711*0.31</f>
        <v>0.59788924999999993</v>
      </c>
      <c r="AY711" s="142">
        <v>1.6906000000000001</v>
      </c>
      <c r="AZ711" s="142">
        <v>1.6906000000000001</v>
      </c>
      <c r="BB711" s="6">
        <v>0</v>
      </c>
      <c r="BC711" s="6">
        <v>1.79366775</v>
      </c>
    </row>
    <row r="712" spans="2:55" hidden="1" outlineLevel="1" x14ac:dyDescent="0.2">
      <c r="B712" s="52" t="s">
        <v>163</v>
      </c>
      <c r="C712" s="56"/>
      <c r="D712" s="172"/>
      <c r="E712" s="160">
        <v>1</v>
      </c>
      <c r="F712" s="193"/>
      <c r="G712" s="193"/>
      <c r="H712" s="193"/>
      <c r="I712" s="90">
        <v>13.500724999999999</v>
      </c>
      <c r="J712" s="98">
        <f t="shared" si="11"/>
        <v>0</v>
      </c>
      <c r="K712" s="104"/>
      <c r="L712" s="106">
        <f>I712*0.2</f>
        <v>2.700145</v>
      </c>
      <c r="M712" s="106">
        <f>I712*0.28</f>
        <v>3.7802030000000002</v>
      </c>
      <c r="N712" s="106">
        <f>I712*0.27</f>
        <v>3.6451957500000001</v>
      </c>
      <c r="O712" s="106">
        <v>2.8351522499999997</v>
      </c>
      <c r="P712" s="106">
        <f>I712*0.25</f>
        <v>3.3751812499999998</v>
      </c>
      <c r="Q712" s="106">
        <f>I712*0.31</f>
        <v>4.1852247499999997</v>
      </c>
      <c r="R712" s="106">
        <f>I712*0.14</f>
        <v>1.8901015000000001</v>
      </c>
      <c r="S712" s="106">
        <f>I712*0.18</f>
        <v>2.4301304999999997</v>
      </c>
      <c r="T712" s="106">
        <f>I712*0.3</f>
        <v>4.0502174999999996</v>
      </c>
      <c r="U712" s="106">
        <f>I712*0.2</f>
        <v>2.700145</v>
      </c>
      <c r="V712" s="106">
        <f>I712*0.22</f>
        <v>2.9701594999999998</v>
      </c>
      <c r="W712" s="142"/>
      <c r="X712" s="106">
        <f>I712*0.16</f>
        <v>2.1601159999999999</v>
      </c>
      <c r="Y712" s="106">
        <f>I712*0.15</f>
        <v>2.0251087499999998</v>
      </c>
      <c r="Z712" s="106">
        <f>I712*0.18</f>
        <v>2.4301304999999997</v>
      </c>
      <c r="AA712" s="106">
        <f>I712*0.11</f>
        <v>1.4850797499999999</v>
      </c>
      <c r="AB712" s="142"/>
      <c r="AC712" s="7">
        <f>I712*0.22</f>
        <v>2.9701594999999998</v>
      </c>
      <c r="AD712" s="7">
        <f>I712*0.3</f>
        <v>4.0502174999999996</v>
      </c>
      <c r="AE712" s="148" t="s">
        <v>93</v>
      </c>
      <c r="AF712" s="7">
        <f>I712*0.245</f>
        <v>3.3076776249999997</v>
      </c>
      <c r="AG712" s="7">
        <f>I712*0.2</f>
        <v>2.700145</v>
      </c>
      <c r="AH712" s="7">
        <f>I712*0.23</f>
        <v>3.10516675</v>
      </c>
      <c r="AI712" s="142"/>
      <c r="AJ712">
        <f>I712*0.2</f>
        <v>2.700145</v>
      </c>
      <c r="AK712" s="142">
        <v>11.138699999999998</v>
      </c>
      <c r="AL712" s="142">
        <v>11.802099999999999</v>
      </c>
      <c r="AM712" s="142">
        <v>12.1873</v>
      </c>
      <c r="AN712" s="142">
        <f>I712*0.12</f>
        <v>1.6200869999999998</v>
      </c>
      <c r="AO712" s="142">
        <f>I712*0.6</f>
        <v>8.1004349999999992</v>
      </c>
      <c r="AP712" s="142">
        <f>I712*0.9</f>
        <v>12.1506525</v>
      </c>
      <c r="AQ712" s="142">
        <f>I712*0.93</f>
        <v>12.555674249999999</v>
      </c>
      <c r="AR712" s="142">
        <f>I712*0.7</f>
        <v>9.4505074999999987</v>
      </c>
      <c r="AS712" s="142">
        <f>I712*0.35</f>
        <v>4.7252537499999994</v>
      </c>
      <c r="AT712" s="142">
        <v>0</v>
      </c>
      <c r="AU712" s="142">
        <f>I712*0.9</f>
        <v>12.1506525</v>
      </c>
      <c r="AV712" s="142">
        <f>I712*0.18</f>
        <v>2.4301304999999997</v>
      </c>
      <c r="AW712" s="142">
        <f>I712*0.34</f>
        <v>4.5902465000000001</v>
      </c>
      <c r="AX712" s="142">
        <f>I712*0.31</f>
        <v>4.1852247499999997</v>
      </c>
      <c r="AY712" s="142">
        <v>11.802099999999999</v>
      </c>
      <c r="AZ712" s="142">
        <v>11.802099999999999</v>
      </c>
      <c r="BB712" s="6">
        <v>0</v>
      </c>
      <c r="BC712" s="6">
        <v>12.555674249999999</v>
      </c>
    </row>
    <row r="713" spans="2:55" hidden="1" outlineLevel="1" x14ac:dyDescent="0.2">
      <c r="B713" s="52" t="s">
        <v>115</v>
      </c>
      <c r="C713" s="56"/>
      <c r="D713" s="172"/>
      <c r="E713" s="160">
        <v>1</v>
      </c>
      <c r="F713" s="193"/>
      <c r="G713" s="193"/>
      <c r="H713" s="193"/>
      <c r="I713" s="90">
        <v>4.1328750000000003</v>
      </c>
      <c r="J713" s="98">
        <f t="shared" si="11"/>
        <v>0</v>
      </c>
      <c r="K713" s="104"/>
      <c r="L713" s="106">
        <f>I713*0.2</f>
        <v>0.82657500000000006</v>
      </c>
      <c r="M713" s="106">
        <f>I713*0.28</f>
        <v>1.1572050000000003</v>
      </c>
      <c r="N713" s="106">
        <f>I713*0.27</f>
        <v>1.1158762500000001</v>
      </c>
      <c r="O713" s="106">
        <v>0.86790375000000008</v>
      </c>
      <c r="P713" s="106">
        <f>I713*0.25</f>
        <v>1.0332187500000001</v>
      </c>
      <c r="Q713" s="106">
        <f>I713*0.31</f>
        <v>1.28119125</v>
      </c>
      <c r="R713" s="106">
        <f>I713*0.14</f>
        <v>0.57860250000000013</v>
      </c>
      <c r="S713" s="106">
        <f>I713*0.18</f>
        <v>0.74391750000000001</v>
      </c>
      <c r="T713" s="106">
        <f>I713*0.3</f>
        <v>1.2398625000000001</v>
      </c>
      <c r="U713" s="106">
        <f>I713*0.2</f>
        <v>0.82657500000000006</v>
      </c>
      <c r="V713" s="106">
        <f>I713*0.22</f>
        <v>0.90923250000000011</v>
      </c>
      <c r="W713" s="142"/>
      <c r="X713" s="106">
        <f>I713*0.16</f>
        <v>0.66126000000000007</v>
      </c>
      <c r="Y713" s="106">
        <f>I713*0.15</f>
        <v>0.61993125000000004</v>
      </c>
      <c r="Z713" s="106">
        <f>I713*0.18</f>
        <v>0.74391750000000001</v>
      </c>
      <c r="AA713" s="106">
        <f>I713*0.11</f>
        <v>0.45461625000000006</v>
      </c>
      <c r="AB713" s="142"/>
      <c r="AC713" s="7">
        <f>I713*0.22</f>
        <v>0.90923250000000011</v>
      </c>
      <c r="AD713" s="7">
        <f>I713*0.3</f>
        <v>1.2398625000000001</v>
      </c>
      <c r="AE713" s="148" t="s">
        <v>93</v>
      </c>
      <c r="AF713" s="7">
        <f>I713*0.245</f>
        <v>1.0125543750000001</v>
      </c>
      <c r="AG713" s="7">
        <f>I713*0.2</f>
        <v>0.82657500000000006</v>
      </c>
      <c r="AH713" s="7">
        <f>I713*0.23</f>
        <v>0.95056125000000014</v>
      </c>
      <c r="AI713" s="142"/>
      <c r="AJ713">
        <f>I713*0.2</f>
        <v>0.82657500000000006</v>
      </c>
      <c r="AK713" s="142">
        <v>3.4133000000000004</v>
      </c>
      <c r="AL713" s="142">
        <v>3.6166000000000005</v>
      </c>
      <c r="AM713" s="142">
        <v>3.7343000000000011</v>
      </c>
      <c r="AN713" s="142">
        <f>I713*0.12</f>
        <v>0.49594500000000002</v>
      </c>
      <c r="AO713" s="142">
        <f>I713*0.6</f>
        <v>2.4797250000000002</v>
      </c>
      <c r="AP713" s="142">
        <f>I713*0.9</f>
        <v>3.7195875000000003</v>
      </c>
      <c r="AQ713" s="142">
        <f>I713*0.93</f>
        <v>3.8435737500000005</v>
      </c>
      <c r="AR713" s="142">
        <f>I713*0.7</f>
        <v>2.8930125000000002</v>
      </c>
      <c r="AS713" s="142">
        <f>I713*0.35</f>
        <v>1.4465062500000001</v>
      </c>
      <c r="AT713" s="142">
        <v>0</v>
      </c>
      <c r="AU713" s="142">
        <f>I713*0.9</f>
        <v>3.7195875000000003</v>
      </c>
      <c r="AV713" s="142">
        <f>I713*0.18</f>
        <v>0.74391750000000001</v>
      </c>
      <c r="AW713" s="142">
        <f>I713*0.34</f>
        <v>1.4051775000000002</v>
      </c>
      <c r="AX713" s="142">
        <f>I713*0.31</f>
        <v>1.28119125</v>
      </c>
      <c r="AY713" s="142">
        <v>3.6166000000000005</v>
      </c>
      <c r="AZ713" s="142">
        <v>3.6166000000000005</v>
      </c>
      <c r="BB713" s="6">
        <v>0</v>
      </c>
      <c r="BC713" s="6">
        <v>3.8435737500000005</v>
      </c>
    </row>
    <row r="714" spans="2:55" hidden="1" outlineLevel="1" x14ac:dyDescent="0.2">
      <c r="B714" s="52" t="s">
        <v>164</v>
      </c>
      <c r="C714" s="56"/>
      <c r="D714" s="172"/>
      <c r="E714" s="160">
        <v>1</v>
      </c>
      <c r="F714" s="193"/>
      <c r="G714" s="193"/>
      <c r="H714" s="193"/>
      <c r="I714" s="90">
        <v>3.8573499999999998</v>
      </c>
      <c r="J714" s="98">
        <f t="shared" si="11"/>
        <v>0</v>
      </c>
      <c r="K714" s="104"/>
      <c r="L714" s="106">
        <f>I714*0.2</f>
        <v>0.77146999999999999</v>
      </c>
      <c r="M714" s="106">
        <f>I714*0.28</f>
        <v>1.080058</v>
      </c>
      <c r="N714" s="106">
        <f>I714*0.27</f>
        <v>1.0414844999999999</v>
      </c>
      <c r="O714" s="106">
        <v>0.81004349999999992</v>
      </c>
      <c r="P714" s="106">
        <f>I714*0.25</f>
        <v>0.96433749999999996</v>
      </c>
      <c r="Q714" s="106">
        <f>I714*0.31</f>
        <v>1.1957784999999999</v>
      </c>
      <c r="R714" s="106">
        <f>I714*0.14</f>
        <v>0.54002899999999998</v>
      </c>
      <c r="S714" s="106">
        <f>I714*0.18</f>
        <v>0.69432299999999991</v>
      </c>
      <c r="T714" s="106">
        <f>I714*0.3</f>
        <v>1.1572049999999998</v>
      </c>
      <c r="U714" s="106">
        <f>I714*0.2</f>
        <v>0.77146999999999999</v>
      </c>
      <c r="V714" s="106">
        <f>I714*0.22</f>
        <v>0.84861699999999995</v>
      </c>
      <c r="W714" s="142"/>
      <c r="X714" s="106">
        <f>I714*0.16</f>
        <v>0.61717599999999995</v>
      </c>
      <c r="Y714" s="106">
        <f>I714*0.15</f>
        <v>0.57860249999999991</v>
      </c>
      <c r="Z714" s="106">
        <f>I714*0.18</f>
        <v>0.69432299999999991</v>
      </c>
      <c r="AA714" s="106">
        <f>I714*0.11</f>
        <v>0.42430849999999998</v>
      </c>
      <c r="AB714" s="142"/>
      <c r="AC714" s="7">
        <f>I714*0.22</f>
        <v>0.84861699999999995</v>
      </c>
      <c r="AD714" s="7">
        <f>I714*0.3</f>
        <v>1.1572049999999998</v>
      </c>
      <c r="AE714" s="148" t="s">
        <v>93</v>
      </c>
      <c r="AF714" s="7">
        <f>I714*0.245</f>
        <v>0.94505074999999994</v>
      </c>
      <c r="AG714" s="7">
        <f>I714*0.2</f>
        <v>0.77146999999999999</v>
      </c>
      <c r="AH714" s="7">
        <f>I714*0.23</f>
        <v>0.88719049999999999</v>
      </c>
      <c r="AI714" s="142"/>
      <c r="AJ714">
        <f>I714*0.2</f>
        <v>0.77146999999999999</v>
      </c>
      <c r="AK714" s="142">
        <v>3.1885999999999997</v>
      </c>
      <c r="AL714" s="142">
        <v>3.3704999999999998</v>
      </c>
      <c r="AM714" s="142">
        <v>3.4881999999999995</v>
      </c>
      <c r="AN714" s="142">
        <f>I714*0.12</f>
        <v>0.46288199999999996</v>
      </c>
      <c r="AO714" s="142">
        <f>I714*0.6</f>
        <v>2.3144099999999996</v>
      </c>
      <c r="AP714" s="142">
        <f>I714*0.9</f>
        <v>3.4716149999999999</v>
      </c>
      <c r="AQ714" s="142">
        <f>I714*0.93</f>
        <v>3.5873355</v>
      </c>
      <c r="AR714" s="142">
        <f>I714*0.7</f>
        <v>2.7001449999999996</v>
      </c>
      <c r="AS714" s="142">
        <f>I714*0.35</f>
        <v>1.3500724999999998</v>
      </c>
      <c r="AT714" s="142">
        <v>0</v>
      </c>
      <c r="AU714" s="142">
        <f>I714*0.9</f>
        <v>3.4716149999999999</v>
      </c>
      <c r="AV714" s="142">
        <f>I714*0.18</f>
        <v>0.69432299999999991</v>
      </c>
      <c r="AW714" s="142">
        <f>I714*0.34</f>
        <v>1.311499</v>
      </c>
      <c r="AX714" s="142">
        <f>I714*0.31</f>
        <v>1.1957784999999999</v>
      </c>
      <c r="AY714" s="142">
        <v>3.3704999999999998</v>
      </c>
      <c r="AZ714" s="142">
        <v>3.3704999999999998</v>
      </c>
      <c r="BB714" s="6">
        <v>0</v>
      </c>
      <c r="BC714" s="6">
        <v>3.5873355</v>
      </c>
    </row>
    <row r="715" spans="2:55" hidden="1" outlineLevel="1" x14ac:dyDescent="0.2">
      <c r="B715" s="52" t="s">
        <v>165</v>
      </c>
      <c r="C715" s="56"/>
      <c r="D715" s="172"/>
      <c r="E715" s="160">
        <v>1</v>
      </c>
      <c r="F715" s="193"/>
      <c r="G715" s="193"/>
      <c r="H715" s="193"/>
      <c r="I715" s="90">
        <v>17.909125</v>
      </c>
      <c r="J715" s="98">
        <f t="shared" si="11"/>
        <v>0</v>
      </c>
      <c r="K715" s="104"/>
      <c r="L715" s="106">
        <f>I715*0.2</f>
        <v>3.5818250000000003</v>
      </c>
      <c r="M715" s="106">
        <f>I715*0.28</f>
        <v>5.0145550000000005</v>
      </c>
      <c r="N715" s="106">
        <f>I715*0.27</f>
        <v>4.8354637500000006</v>
      </c>
      <c r="O715" s="106">
        <v>3.7609162499999997</v>
      </c>
      <c r="P715" s="106">
        <f>I715*0.25</f>
        <v>4.4772812499999999</v>
      </c>
      <c r="Q715" s="106">
        <f>I715*0.31</f>
        <v>5.5518287499999994</v>
      </c>
      <c r="R715" s="106">
        <f>I715*0.14</f>
        <v>2.5072775000000003</v>
      </c>
      <c r="S715" s="106">
        <f>I715*0.18</f>
        <v>3.2236425</v>
      </c>
      <c r="T715" s="106">
        <f>I715*0.3</f>
        <v>5.3727374999999995</v>
      </c>
      <c r="U715" s="106">
        <f>I715*0.2</f>
        <v>3.5818250000000003</v>
      </c>
      <c r="V715" s="106">
        <f>I715*0.22</f>
        <v>3.9400075000000001</v>
      </c>
      <c r="W715" s="142"/>
      <c r="X715" s="106">
        <f>I715*0.16</f>
        <v>2.8654600000000001</v>
      </c>
      <c r="Y715" s="106">
        <f>I715*0.15</f>
        <v>2.6863687499999997</v>
      </c>
      <c r="Z715" s="106">
        <f>I715*0.18</f>
        <v>3.2236425</v>
      </c>
      <c r="AA715" s="106">
        <f>I715*0.11</f>
        <v>1.9700037500000001</v>
      </c>
      <c r="AB715" s="142"/>
      <c r="AC715" s="7">
        <f>I715*0.22</f>
        <v>3.9400075000000001</v>
      </c>
      <c r="AD715" s="7">
        <f>I715*0.3</f>
        <v>5.3727374999999995</v>
      </c>
      <c r="AE715" s="148" t="s">
        <v>93</v>
      </c>
      <c r="AF715" s="7">
        <f>I715*0.245</f>
        <v>4.3877356249999995</v>
      </c>
      <c r="AG715" s="7">
        <f>I715*0.2</f>
        <v>3.5818250000000003</v>
      </c>
      <c r="AH715" s="7">
        <f>I715*0.23</f>
        <v>4.11909875</v>
      </c>
      <c r="AI715" s="142"/>
      <c r="AJ715">
        <f>I715*0.2</f>
        <v>3.5818250000000003</v>
      </c>
      <c r="AK715" s="142">
        <v>14.7767</v>
      </c>
      <c r="AL715" s="142">
        <v>15.6541</v>
      </c>
      <c r="AM715" s="142">
        <v>16.1677</v>
      </c>
      <c r="AN715" s="142">
        <f>I715*0.12</f>
        <v>2.149095</v>
      </c>
      <c r="AO715" s="142">
        <f>I715*0.6</f>
        <v>10.745474999999999</v>
      </c>
      <c r="AP715" s="142">
        <f>I715*0.9</f>
        <v>16.118212499999998</v>
      </c>
      <c r="AQ715" s="142">
        <f>I715*0.93</f>
        <v>16.655486249999999</v>
      </c>
      <c r="AR715" s="142">
        <f>I715*0.7</f>
        <v>12.536387499999998</v>
      </c>
      <c r="AS715" s="142">
        <f>I715*0.35</f>
        <v>6.2681937499999991</v>
      </c>
      <c r="AT715" s="142">
        <v>0</v>
      </c>
      <c r="AU715" s="142">
        <f>I715*0.9</f>
        <v>16.118212499999998</v>
      </c>
      <c r="AV715" s="142">
        <f>I715*0.18</f>
        <v>3.2236425</v>
      </c>
      <c r="AW715" s="142">
        <f>I715*0.34</f>
        <v>6.0891025000000001</v>
      </c>
      <c r="AX715" s="142">
        <f>I715*0.31</f>
        <v>5.5518287499999994</v>
      </c>
      <c r="AY715" s="142">
        <v>15.6541</v>
      </c>
      <c r="AZ715" s="142">
        <v>15.6541</v>
      </c>
      <c r="BB715" s="6">
        <v>0</v>
      </c>
      <c r="BC715" s="6">
        <v>16.655486249999999</v>
      </c>
    </row>
    <row r="716" spans="2:55" hidden="1" outlineLevel="1" x14ac:dyDescent="0.2">
      <c r="B716" s="52" t="s">
        <v>166</v>
      </c>
      <c r="C716" s="56"/>
      <c r="D716" s="172"/>
      <c r="E716" s="160">
        <v>1</v>
      </c>
      <c r="F716" s="193"/>
      <c r="G716" s="193"/>
      <c r="H716" s="193"/>
      <c r="I716" s="90">
        <v>1.3776250000000001</v>
      </c>
      <c r="J716" s="98">
        <f t="shared" si="11"/>
        <v>0</v>
      </c>
      <c r="K716" s="104"/>
      <c r="L716" s="106">
        <f>I716*0.2</f>
        <v>0.27552500000000002</v>
      </c>
      <c r="M716" s="106">
        <f>I716*0.28</f>
        <v>0.38573500000000005</v>
      </c>
      <c r="N716" s="106">
        <f>I716*0.27</f>
        <v>0.37195875000000006</v>
      </c>
      <c r="O716" s="106">
        <v>0.28930125000000001</v>
      </c>
      <c r="P716" s="106">
        <f>I716*0.25</f>
        <v>0.34440625000000002</v>
      </c>
      <c r="Q716" s="106">
        <f>I716*0.31</f>
        <v>0.42706375000000002</v>
      </c>
      <c r="R716" s="106">
        <f>I716*0.14</f>
        <v>0.19286750000000003</v>
      </c>
      <c r="S716" s="106">
        <f>I716*0.18</f>
        <v>0.24797250000000001</v>
      </c>
      <c r="T716" s="106">
        <f>I716*0.3</f>
        <v>0.41328750000000003</v>
      </c>
      <c r="U716" s="106">
        <f>I716*0.2</f>
        <v>0.27552500000000002</v>
      </c>
      <c r="V716" s="106">
        <f>I716*0.22</f>
        <v>0.3030775</v>
      </c>
      <c r="W716" s="142"/>
      <c r="X716" s="106">
        <f>I716*0.16</f>
        <v>0.22042000000000003</v>
      </c>
      <c r="Y716" s="106">
        <f>I716*0.15</f>
        <v>0.20664375000000001</v>
      </c>
      <c r="Z716" s="106">
        <f>I716*0.18</f>
        <v>0.24797250000000001</v>
      </c>
      <c r="AA716" s="106">
        <f>I716*0.11</f>
        <v>0.15153875</v>
      </c>
      <c r="AB716" s="142"/>
      <c r="AC716" s="7">
        <f>I716*0.22</f>
        <v>0.3030775</v>
      </c>
      <c r="AD716" s="7">
        <f>I716*0.3</f>
        <v>0.41328750000000003</v>
      </c>
      <c r="AE716" s="148" t="s">
        <v>93</v>
      </c>
      <c r="AF716" s="7">
        <f>I716*0.245</f>
        <v>0.337518125</v>
      </c>
      <c r="AG716" s="7">
        <f>I716*0.2</f>
        <v>0.27552500000000002</v>
      </c>
      <c r="AH716" s="7">
        <f>I716*0.23</f>
        <v>0.31685375000000005</v>
      </c>
      <c r="AI716" s="142"/>
      <c r="AJ716">
        <f>I716*0.2</f>
        <v>0.27552500000000002</v>
      </c>
      <c r="AK716" s="142">
        <v>1.1342000000000001</v>
      </c>
      <c r="AL716" s="142">
        <v>1.2090999999999998</v>
      </c>
      <c r="AM716" s="142">
        <v>1.2411999999999999</v>
      </c>
      <c r="AN716" s="142">
        <f>I716*0.12</f>
        <v>0.16531500000000002</v>
      </c>
      <c r="AO716" s="142">
        <f>I716*0.6</f>
        <v>0.82657500000000006</v>
      </c>
      <c r="AP716" s="142">
        <f>I716*0.9</f>
        <v>1.2398625000000001</v>
      </c>
      <c r="AQ716" s="142">
        <f>I716*0.93</f>
        <v>1.2811912500000002</v>
      </c>
      <c r="AR716" s="142">
        <f>I716*0.7</f>
        <v>0.96433749999999996</v>
      </c>
      <c r="AS716" s="142">
        <f>I716*0.35</f>
        <v>0.48216874999999998</v>
      </c>
      <c r="AT716" s="142">
        <v>0</v>
      </c>
      <c r="AU716" s="142">
        <f>I716*0.9</f>
        <v>1.2398625000000001</v>
      </c>
      <c r="AV716" s="142">
        <f>I716*0.18</f>
        <v>0.24797250000000001</v>
      </c>
      <c r="AW716" s="142">
        <f>I716*0.34</f>
        <v>0.46839250000000004</v>
      </c>
      <c r="AX716" s="142">
        <f>I716*0.31</f>
        <v>0.42706375000000002</v>
      </c>
      <c r="AY716" s="142">
        <v>1.2090999999999998</v>
      </c>
      <c r="AZ716" s="142">
        <v>1.2090999999999998</v>
      </c>
      <c r="BB716" s="6">
        <v>0</v>
      </c>
      <c r="BC716" s="6">
        <v>1.2811912500000002</v>
      </c>
    </row>
    <row r="717" spans="2:55" hidden="1" outlineLevel="1" x14ac:dyDescent="0.2">
      <c r="B717" s="52" t="s">
        <v>291</v>
      </c>
      <c r="C717" s="56"/>
      <c r="D717" s="172"/>
      <c r="E717" s="160">
        <v>1</v>
      </c>
      <c r="F717" s="193"/>
      <c r="G717" s="193"/>
      <c r="H717" s="193"/>
      <c r="I717" s="90">
        <v>9.9188999999999989</v>
      </c>
      <c r="J717" s="98">
        <f t="shared" si="11"/>
        <v>0</v>
      </c>
      <c r="K717" s="104"/>
      <c r="L717" s="106">
        <f>I717*0.2</f>
        <v>1.9837799999999999</v>
      </c>
      <c r="M717" s="106">
        <f>I717*0.28</f>
        <v>2.7772920000000001</v>
      </c>
      <c r="N717" s="106">
        <f>I717*0.27</f>
        <v>2.6781029999999997</v>
      </c>
      <c r="O717" s="106">
        <v>2.0829689999999998</v>
      </c>
      <c r="P717" s="106">
        <f>I717*0.25</f>
        <v>2.4797249999999997</v>
      </c>
      <c r="Q717" s="106">
        <f>I717*0.31</f>
        <v>3.0748589999999996</v>
      </c>
      <c r="R717" s="106">
        <f>I717*0.14</f>
        <v>1.388646</v>
      </c>
      <c r="S717" s="106">
        <f>I717*0.18</f>
        <v>1.7854019999999997</v>
      </c>
      <c r="T717" s="106">
        <f>I717*0.3</f>
        <v>2.9756699999999996</v>
      </c>
      <c r="U717" s="106">
        <f>I717*0.2</f>
        <v>1.9837799999999999</v>
      </c>
      <c r="V717" s="106">
        <f>I717*0.22</f>
        <v>2.1821579999999998</v>
      </c>
      <c r="W717" s="142"/>
      <c r="X717" s="106">
        <f>I717*0.16</f>
        <v>1.5870239999999998</v>
      </c>
      <c r="Y717" s="106">
        <f>I717*0.15</f>
        <v>1.4878349999999998</v>
      </c>
      <c r="Z717" s="106">
        <f>I717*0.18</f>
        <v>1.7854019999999997</v>
      </c>
      <c r="AA717" s="106">
        <f>I717*0.11</f>
        <v>1.0910789999999999</v>
      </c>
      <c r="AB717" s="142"/>
      <c r="AC717" s="7">
        <f>I717*0.22</f>
        <v>2.1821579999999998</v>
      </c>
      <c r="AD717" s="7">
        <f>I717*0.3</f>
        <v>2.9756699999999996</v>
      </c>
      <c r="AE717" s="148" t="s">
        <v>93</v>
      </c>
      <c r="AF717" s="7">
        <f>I717*0.245</f>
        <v>2.4301304999999997</v>
      </c>
      <c r="AG717" s="7">
        <f>I717*0.2</f>
        <v>1.9837799999999999</v>
      </c>
      <c r="AH717" s="7">
        <f>I717*0.23</f>
        <v>2.2813469999999998</v>
      </c>
      <c r="AI717" s="142"/>
      <c r="AJ717">
        <f>I717*0.2</f>
        <v>1.9837799999999999</v>
      </c>
      <c r="AK717" s="142">
        <v>8.1854999999999993</v>
      </c>
      <c r="AL717" s="142">
        <v>8.6669999999999998</v>
      </c>
      <c r="AM717" s="142">
        <v>8.955899999999998</v>
      </c>
      <c r="AN717" s="142">
        <f>I717*0.12</f>
        <v>1.1902679999999999</v>
      </c>
      <c r="AO717" s="142">
        <f>I717*0.6</f>
        <v>5.9513399999999992</v>
      </c>
      <c r="AP717" s="142">
        <f>I717*0.9</f>
        <v>8.9270099999999992</v>
      </c>
      <c r="AQ717" s="142">
        <f>I717*0.93</f>
        <v>9.224577</v>
      </c>
      <c r="AR717" s="142">
        <f>I717*0.7</f>
        <v>6.9432299999999989</v>
      </c>
      <c r="AS717" s="142">
        <f>I717*0.35</f>
        <v>3.4716149999999995</v>
      </c>
      <c r="AT717" s="142">
        <v>0</v>
      </c>
      <c r="AU717" s="142">
        <f>I717*0.9</f>
        <v>8.9270099999999992</v>
      </c>
      <c r="AV717" s="142">
        <f>I717*0.18</f>
        <v>1.7854019999999997</v>
      </c>
      <c r="AW717" s="142">
        <f>I717*0.34</f>
        <v>3.3724259999999999</v>
      </c>
      <c r="AX717" s="142">
        <f>I717*0.31</f>
        <v>3.0748589999999996</v>
      </c>
      <c r="AY717" s="142">
        <v>8.6669999999999998</v>
      </c>
      <c r="AZ717" s="142">
        <v>8.6669999999999998</v>
      </c>
      <c r="BB717" s="6">
        <v>0</v>
      </c>
      <c r="BC717" s="6">
        <v>9.224577</v>
      </c>
    </row>
    <row r="718" spans="2:55" hidden="1" outlineLevel="1" x14ac:dyDescent="0.2">
      <c r="B718" s="52" t="s">
        <v>167</v>
      </c>
      <c r="C718" s="56"/>
      <c r="D718" s="172"/>
      <c r="E718" s="160">
        <v>1</v>
      </c>
      <c r="F718" s="193"/>
      <c r="G718" s="193"/>
      <c r="H718" s="193"/>
      <c r="I718" s="90">
        <v>227.14281</v>
      </c>
      <c r="J718" s="98">
        <f t="shared" si="11"/>
        <v>0</v>
      </c>
      <c r="K718" s="104"/>
      <c r="L718" s="106">
        <f>I718*0.2</f>
        <v>45.428561999999999</v>
      </c>
      <c r="M718" s="106">
        <f>I718*0.28</f>
        <v>63.599986800000003</v>
      </c>
      <c r="N718" s="106">
        <f>I718*0.27</f>
        <v>61.328558700000002</v>
      </c>
      <c r="O718" s="106">
        <v>47.699990100000001</v>
      </c>
      <c r="P718" s="106">
        <f>I718*0.25</f>
        <v>56.785702499999999</v>
      </c>
      <c r="Q718" s="106">
        <f>I718*0.31</f>
        <v>70.414271099999993</v>
      </c>
      <c r="R718" s="106">
        <f>I718*0.14</f>
        <v>31.799993400000002</v>
      </c>
      <c r="S718" s="106">
        <f>I718*0.18</f>
        <v>40.885705799999997</v>
      </c>
      <c r="T718" s="106">
        <f>I718*0.3</f>
        <v>68.142842999999999</v>
      </c>
      <c r="U718" s="106">
        <f>I718*0.2</f>
        <v>45.428561999999999</v>
      </c>
      <c r="V718" s="106">
        <f>I718*0.22</f>
        <v>49.971418200000002</v>
      </c>
      <c r="W718" s="142"/>
      <c r="X718" s="106">
        <f>I718*0.16</f>
        <v>36.342849600000001</v>
      </c>
      <c r="Y718" s="106">
        <f>I718*0.15</f>
        <v>34.0714215</v>
      </c>
      <c r="Z718" s="106">
        <f>I718*0.18</f>
        <v>40.885705799999997</v>
      </c>
      <c r="AA718" s="106">
        <f>I718*0.11</f>
        <v>24.985709100000001</v>
      </c>
      <c r="AB718" s="142"/>
      <c r="AC718" s="7">
        <f>I718*0.22</f>
        <v>49.971418200000002</v>
      </c>
      <c r="AD718" s="7">
        <f>I718*0.3</f>
        <v>68.142842999999999</v>
      </c>
      <c r="AE718" s="148" t="s">
        <v>93</v>
      </c>
      <c r="AF718" s="7">
        <f>I718*0.245</f>
        <v>55.649988449999995</v>
      </c>
      <c r="AG718" s="7">
        <f>I718*0.2</f>
        <v>45.428561999999999</v>
      </c>
      <c r="AH718" s="7">
        <f>I718*0.23</f>
        <v>52.242846300000004</v>
      </c>
      <c r="AI718" s="142"/>
      <c r="AJ718">
        <f>I718*0.2</f>
        <v>45.428561999999999</v>
      </c>
      <c r="AK718" s="142">
        <v>187.45330000000001</v>
      </c>
      <c r="AL718" s="142">
        <v>198.4743</v>
      </c>
      <c r="AM718" s="142">
        <v>205.08689999999999</v>
      </c>
      <c r="AN718" s="142">
        <f>I718*0.12</f>
        <v>27.257137199999999</v>
      </c>
      <c r="AO718" s="142">
        <f>I718*0.6</f>
        <v>136.285686</v>
      </c>
      <c r="AP718" s="142">
        <f>I718*0.9</f>
        <v>204.428529</v>
      </c>
      <c r="AQ718" s="142">
        <f>I718*0.93</f>
        <v>211.24281329999999</v>
      </c>
      <c r="AR718" s="142">
        <f>I718*0.7</f>
        <v>158.999967</v>
      </c>
      <c r="AS718" s="142">
        <f>I718*0.35</f>
        <v>79.499983499999999</v>
      </c>
      <c r="AT718" s="142">
        <v>0</v>
      </c>
      <c r="AU718" s="142">
        <f>I718*0.9</f>
        <v>204.428529</v>
      </c>
      <c r="AV718" s="142">
        <f>I718*0.18</f>
        <v>40.885705799999997</v>
      </c>
      <c r="AW718" s="142">
        <f>I718*0.34</f>
        <v>77.228555400000005</v>
      </c>
      <c r="AX718" s="142">
        <f>I718*0.31</f>
        <v>70.414271099999993</v>
      </c>
      <c r="AY718" s="142">
        <v>198.4743</v>
      </c>
      <c r="AZ718" s="142">
        <v>198.4743</v>
      </c>
      <c r="BB718" s="6">
        <v>0</v>
      </c>
      <c r="BC718" s="6">
        <v>211.24281329999999</v>
      </c>
    </row>
    <row r="719" spans="2:55" hidden="1" outlineLevel="1" x14ac:dyDescent="0.2">
      <c r="B719" s="52" t="s">
        <v>305</v>
      </c>
      <c r="C719" s="56"/>
      <c r="D719" s="172"/>
      <c r="E719" s="160">
        <v>1</v>
      </c>
      <c r="F719" s="193"/>
      <c r="G719" s="193"/>
      <c r="H719" s="193"/>
      <c r="I719" s="90">
        <v>40.777700000000003</v>
      </c>
      <c r="J719" s="98">
        <f t="shared" si="11"/>
        <v>0</v>
      </c>
      <c r="K719" s="104"/>
      <c r="L719" s="106">
        <f>I719*0.2</f>
        <v>8.1555400000000002</v>
      </c>
      <c r="M719" s="106">
        <f>I719*0.28</f>
        <v>11.417756000000002</v>
      </c>
      <c r="N719" s="106">
        <f>I719*0.27</f>
        <v>11.009979000000001</v>
      </c>
      <c r="O719" s="106">
        <v>8.5633169999999996</v>
      </c>
      <c r="P719" s="106">
        <f>I719*0.25</f>
        <v>10.194425000000001</v>
      </c>
      <c r="Q719" s="106">
        <f>I719*0.31</f>
        <v>12.641087000000001</v>
      </c>
      <c r="R719" s="106">
        <f>I719*0.14</f>
        <v>5.7088780000000012</v>
      </c>
      <c r="S719" s="106">
        <f>I719*0.18</f>
        <v>7.3399860000000006</v>
      </c>
      <c r="T719" s="106">
        <f>I719*0.3</f>
        <v>12.233310000000001</v>
      </c>
      <c r="U719" s="106">
        <f>I719*0.2</f>
        <v>8.1555400000000002</v>
      </c>
      <c r="V719" s="106">
        <f>I719*0.22</f>
        <v>8.9710940000000008</v>
      </c>
      <c r="W719" s="142"/>
      <c r="X719" s="106">
        <f>I719*0.16</f>
        <v>6.5244320000000009</v>
      </c>
      <c r="Y719" s="106">
        <f>I719*0.15</f>
        <v>6.1166550000000006</v>
      </c>
      <c r="Z719" s="106">
        <f>I719*0.18</f>
        <v>7.3399860000000006</v>
      </c>
      <c r="AA719" s="106">
        <f>I719*0.11</f>
        <v>4.4855470000000004</v>
      </c>
      <c r="AB719" s="142"/>
      <c r="AC719" s="7">
        <f>I719*0.22</f>
        <v>8.9710940000000008</v>
      </c>
      <c r="AD719" s="7">
        <f>I719*0.3</f>
        <v>12.233310000000001</v>
      </c>
      <c r="AE719" s="148" t="s">
        <v>93</v>
      </c>
      <c r="AF719" s="7">
        <f>I719*0.245</f>
        <v>9.990536500000001</v>
      </c>
      <c r="AG719" s="7">
        <f>I719*0.2</f>
        <v>8.1555400000000002</v>
      </c>
      <c r="AH719" s="7">
        <f>I719*0.23</f>
        <v>9.378871000000002</v>
      </c>
      <c r="AI719" s="142"/>
      <c r="AJ719">
        <f>I719*0.2</f>
        <v>8.1555400000000002</v>
      </c>
      <c r="AK719" s="142">
        <v>33.651499999999999</v>
      </c>
      <c r="AL719" s="142">
        <v>35.631</v>
      </c>
      <c r="AM719" s="142">
        <v>36.8187</v>
      </c>
      <c r="AN719" s="142">
        <f>I719*0.12</f>
        <v>4.8933239999999998</v>
      </c>
      <c r="AO719" s="142">
        <f>I719*0.6</f>
        <v>24.466620000000002</v>
      </c>
      <c r="AP719" s="142">
        <f>I719*0.9</f>
        <v>36.699930000000002</v>
      </c>
      <c r="AQ719" s="142">
        <f>I719*0.93</f>
        <v>37.923261000000004</v>
      </c>
      <c r="AR719" s="142">
        <f>I719*0.7</f>
        <v>28.54439</v>
      </c>
      <c r="AS719" s="142">
        <f>I719*0.35</f>
        <v>14.272195</v>
      </c>
      <c r="AT719" s="142">
        <v>0</v>
      </c>
      <c r="AU719" s="142">
        <f>I719*0.9</f>
        <v>36.699930000000002</v>
      </c>
      <c r="AV719" s="142">
        <f>I719*0.18</f>
        <v>7.3399860000000006</v>
      </c>
      <c r="AW719" s="142">
        <f>I719*0.34</f>
        <v>13.864418000000002</v>
      </c>
      <c r="AX719" s="142">
        <f>I719*0.31</f>
        <v>12.641087000000001</v>
      </c>
      <c r="AY719" s="142">
        <v>35.631</v>
      </c>
      <c r="AZ719" s="142">
        <v>35.631</v>
      </c>
      <c r="BB719" s="6">
        <v>0</v>
      </c>
      <c r="BC719" s="6">
        <v>37.923261000000004</v>
      </c>
    </row>
    <row r="720" spans="2:55" hidden="1" outlineLevel="1" x14ac:dyDescent="0.2">
      <c r="B720" s="52" t="s">
        <v>278</v>
      </c>
      <c r="C720" s="56"/>
      <c r="D720" s="172"/>
      <c r="E720" s="160">
        <v>1</v>
      </c>
      <c r="F720" s="193"/>
      <c r="G720" s="193"/>
      <c r="H720" s="193"/>
      <c r="I720" s="90">
        <v>34.319393999999996</v>
      </c>
      <c r="J720" s="98">
        <f t="shared" si="11"/>
        <v>0</v>
      </c>
      <c r="K720" s="104"/>
      <c r="L720" s="106">
        <f>I720*0.2</f>
        <v>6.8638787999999993</v>
      </c>
      <c r="M720" s="106">
        <f>I720*0.28</f>
        <v>9.6094303199999995</v>
      </c>
      <c r="N720" s="106">
        <f>I720*0.27</f>
        <v>9.2662363799999987</v>
      </c>
      <c r="O720" s="106">
        <v>7.2070727399999992</v>
      </c>
      <c r="P720" s="106">
        <f>I720*0.25</f>
        <v>8.5798484999999989</v>
      </c>
      <c r="Q720" s="106">
        <f>I720*0.31</f>
        <v>10.639012139999998</v>
      </c>
      <c r="R720" s="106">
        <f>I720*0.14</f>
        <v>4.8047151599999998</v>
      </c>
      <c r="S720" s="106">
        <f>I720*0.18</f>
        <v>6.1774909199999986</v>
      </c>
      <c r="T720" s="106">
        <f>I720*0.3</f>
        <v>10.295818199999998</v>
      </c>
      <c r="U720" s="106">
        <f>I720*0.2</f>
        <v>6.8638787999999993</v>
      </c>
      <c r="V720" s="106">
        <f>I720*0.22</f>
        <v>7.5502666799999991</v>
      </c>
      <c r="W720" s="142"/>
      <c r="X720" s="106">
        <f>I720*0.16</f>
        <v>5.4911030399999996</v>
      </c>
      <c r="Y720" s="106">
        <f>I720*0.15</f>
        <v>5.1479090999999988</v>
      </c>
      <c r="Z720" s="106">
        <f>I720*0.18</f>
        <v>6.1774909199999986</v>
      </c>
      <c r="AA720" s="106">
        <f>I720*0.11</f>
        <v>3.7751333399999996</v>
      </c>
      <c r="AB720" s="142"/>
      <c r="AC720" s="7">
        <f>I720*0.22</f>
        <v>7.5502666799999991</v>
      </c>
      <c r="AD720" s="7">
        <f>I720*0.3</f>
        <v>10.295818199999998</v>
      </c>
      <c r="AE720" s="148" t="s">
        <v>93</v>
      </c>
      <c r="AF720" s="7">
        <f>I720*0.245</f>
        <v>8.4082515299999994</v>
      </c>
      <c r="AG720" s="7">
        <f>I720*0.2</f>
        <v>6.8638787999999993</v>
      </c>
      <c r="AH720" s="7">
        <f>I720*0.23</f>
        <v>7.893460619999999</v>
      </c>
      <c r="AI720" s="142"/>
      <c r="AJ720">
        <f>I720*0.2</f>
        <v>6.8638787999999993</v>
      </c>
      <c r="AK720" s="142">
        <v>28.322899999999997</v>
      </c>
      <c r="AL720" s="142">
        <v>29.992100000000001</v>
      </c>
      <c r="AM720" s="142">
        <v>30.987199999999998</v>
      </c>
      <c r="AN720" s="142">
        <f>I720*0.12</f>
        <v>4.118327279999999</v>
      </c>
      <c r="AO720" s="142">
        <f>I720*0.6</f>
        <v>20.591636399999995</v>
      </c>
      <c r="AP720" s="142">
        <f>I720*0.9</f>
        <v>30.887454599999998</v>
      </c>
      <c r="AQ720" s="142">
        <f>I720*0.93</f>
        <v>31.917036419999999</v>
      </c>
      <c r="AR720" s="142">
        <f>I720*0.7</f>
        <v>24.023575799999996</v>
      </c>
      <c r="AS720" s="142">
        <f>I720*0.35</f>
        <v>12.011787899999998</v>
      </c>
      <c r="AT720" s="142">
        <v>0</v>
      </c>
      <c r="AU720" s="142">
        <f>I720*0.9</f>
        <v>30.887454599999998</v>
      </c>
      <c r="AV720" s="142">
        <f>I720*0.18</f>
        <v>6.1774909199999986</v>
      </c>
      <c r="AW720" s="142">
        <f>I720*0.34</f>
        <v>11.668593959999999</v>
      </c>
      <c r="AX720" s="142">
        <f>I720*0.31</f>
        <v>10.639012139999998</v>
      </c>
      <c r="AY720" s="142">
        <v>29.992100000000001</v>
      </c>
      <c r="AZ720" s="142">
        <v>29.992100000000001</v>
      </c>
      <c r="BB720" s="6">
        <v>0</v>
      </c>
      <c r="BC720" s="6">
        <v>31.917036419999999</v>
      </c>
    </row>
    <row r="721" spans="2:55" hidden="1" outlineLevel="1" x14ac:dyDescent="0.2">
      <c r="B721" s="52" t="s">
        <v>170</v>
      </c>
      <c r="C721" s="56"/>
      <c r="D721" s="172"/>
      <c r="E721" s="160">
        <v>1</v>
      </c>
      <c r="F721" s="193"/>
      <c r="G721" s="193"/>
      <c r="H721" s="193"/>
      <c r="I721" s="90">
        <v>40.270734000000004</v>
      </c>
      <c r="J721" s="98">
        <f t="shared" si="11"/>
        <v>0</v>
      </c>
      <c r="K721" s="104"/>
      <c r="L721" s="106">
        <f>I721*0.2</f>
        <v>8.0541468000000016</v>
      </c>
      <c r="M721" s="106">
        <f>I721*0.28</f>
        <v>11.275805520000002</v>
      </c>
      <c r="N721" s="106">
        <f>I721*0.27</f>
        <v>10.873098180000001</v>
      </c>
      <c r="O721" s="106">
        <v>8.4568541400000008</v>
      </c>
      <c r="P721" s="106">
        <f>I721*0.25</f>
        <v>10.067683500000001</v>
      </c>
      <c r="Q721" s="106">
        <f>I721*0.31</f>
        <v>12.483927540000002</v>
      </c>
      <c r="R721" s="106">
        <f>I721*0.14</f>
        <v>5.6379027600000011</v>
      </c>
      <c r="S721" s="106">
        <f>I721*0.18</f>
        <v>7.2487321200000006</v>
      </c>
      <c r="T721" s="106">
        <f>I721*0.3</f>
        <v>12.081220200000001</v>
      </c>
      <c r="U721" s="106">
        <f>I721*0.2</f>
        <v>8.0541468000000016</v>
      </c>
      <c r="V721" s="106">
        <f>I721*0.22</f>
        <v>8.8595614800000018</v>
      </c>
      <c r="W721" s="142"/>
      <c r="X721" s="106">
        <f>I721*0.16</f>
        <v>6.4433174400000013</v>
      </c>
      <c r="Y721" s="106">
        <f>I721*0.15</f>
        <v>6.0406101000000003</v>
      </c>
      <c r="Z721" s="106">
        <f>I721*0.18</f>
        <v>7.2487321200000006</v>
      </c>
      <c r="AA721" s="106">
        <f>I721*0.11</f>
        <v>4.4297807400000009</v>
      </c>
      <c r="AB721" s="142"/>
      <c r="AC721" s="7">
        <f>I721*0.22</f>
        <v>8.8595614800000018</v>
      </c>
      <c r="AD721" s="7">
        <f>I721*0.3</f>
        <v>12.081220200000001</v>
      </c>
      <c r="AE721" s="148" t="s">
        <v>93</v>
      </c>
      <c r="AF721" s="7">
        <f>I721*0.245</f>
        <v>9.8663298300000015</v>
      </c>
      <c r="AG721" s="7">
        <f>I721*0.2</f>
        <v>8.0541468000000016</v>
      </c>
      <c r="AH721" s="7">
        <f>I721*0.23</f>
        <v>9.262268820000001</v>
      </c>
      <c r="AI721" s="142"/>
      <c r="AJ721">
        <f>I721*0.2</f>
        <v>8.0541468000000016</v>
      </c>
      <c r="AK721" s="142">
        <v>33.234200000000001</v>
      </c>
      <c r="AL721" s="142">
        <v>35.192300000000003</v>
      </c>
      <c r="AM721" s="142">
        <v>36.358600000000003</v>
      </c>
      <c r="AN721" s="142">
        <f>I721*0.12</f>
        <v>4.8324880800000001</v>
      </c>
      <c r="AO721" s="142">
        <f>I721*0.6</f>
        <v>24.162440400000001</v>
      </c>
      <c r="AP721" s="142">
        <f>I721*0.9</f>
        <v>36.243660600000005</v>
      </c>
      <c r="AQ721" s="142">
        <f>I721*0.93</f>
        <v>37.451782620000003</v>
      </c>
      <c r="AR721" s="142">
        <f>I721*0.7</f>
        <v>28.1895138</v>
      </c>
      <c r="AS721" s="142">
        <f>I721*0.35</f>
        <v>14.0947569</v>
      </c>
      <c r="AT721" s="142">
        <v>0</v>
      </c>
      <c r="AU721" s="142">
        <f>I721*0.9</f>
        <v>36.243660600000005</v>
      </c>
      <c r="AV721" s="142">
        <f>I721*0.18</f>
        <v>7.2487321200000006</v>
      </c>
      <c r="AW721" s="142">
        <f>I721*0.34</f>
        <v>13.692049560000003</v>
      </c>
      <c r="AX721" s="142">
        <f>I721*0.31</f>
        <v>12.483927540000002</v>
      </c>
      <c r="AY721" s="142">
        <v>35.192300000000003</v>
      </c>
      <c r="AZ721" s="142">
        <v>35.192300000000003</v>
      </c>
      <c r="BB721" s="6">
        <v>0</v>
      </c>
      <c r="BC721" s="6">
        <v>37.451782620000003</v>
      </c>
    </row>
    <row r="722" spans="2:55" hidden="1" outlineLevel="1" x14ac:dyDescent="0.2">
      <c r="B722" s="52" t="s">
        <v>209</v>
      </c>
      <c r="C722" s="56"/>
      <c r="D722" s="172"/>
      <c r="E722" s="160">
        <v>1</v>
      </c>
      <c r="F722" s="193"/>
      <c r="G722" s="193"/>
      <c r="H722" s="193"/>
      <c r="I722" s="90">
        <v>42.43085</v>
      </c>
      <c r="J722" s="98">
        <f t="shared" si="11"/>
        <v>0</v>
      </c>
      <c r="K722" s="104"/>
      <c r="L722" s="106">
        <f>I722*0.2</f>
        <v>8.4861699999999995</v>
      </c>
      <c r="M722" s="106">
        <f>I722*0.28</f>
        <v>11.880638000000001</v>
      </c>
      <c r="N722" s="106">
        <f>I722*0.27</f>
        <v>11.456329500000001</v>
      </c>
      <c r="O722" s="106">
        <v>8.9104785</v>
      </c>
      <c r="P722" s="106">
        <f>I722*0.25</f>
        <v>10.6077125</v>
      </c>
      <c r="Q722" s="106">
        <f>I722*0.31</f>
        <v>13.153563500000001</v>
      </c>
      <c r="R722" s="106">
        <f>I722*0.14</f>
        <v>5.9403190000000006</v>
      </c>
      <c r="S722" s="106">
        <f>I722*0.18</f>
        <v>7.6375529999999996</v>
      </c>
      <c r="T722" s="106">
        <f>I722*0.3</f>
        <v>12.729255</v>
      </c>
      <c r="U722" s="106">
        <f>I722*0.2</f>
        <v>8.4861699999999995</v>
      </c>
      <c r="V722" s="106">
        <f>I722*0.22</f>
        <v>9.3347870000000004</v>
      </c>
      <c r="W722" s="142"/>
      <c r="X722" s="106">
        <f>I722*0.16</f>
        <v>6.7889359999999996</v>
      </c>
      <c r="Y722" s="106">
        <f>I722*0.15</f>
        <v>6.3646275000000001</v>
      </c>
      <c r="Z722" s="106">
        <f>I722*0.18</f>
        <v>7.6375529999999996</v>
      </c>
      <c r="AA722" s="106">
        <f>I722*0.11</f>
        <v>4.6673935000000002</v>
      </c>
      <c r="AB722" s="142"/>
      <c r="AC722" s="7">
        <f>I722*0.22</f>
        <v>9.3347870000000004</v>
      </c>
      <c r="AD722" s="7">
        <f>I722*0.3</f>
        <v>12.729255</v>
      </c>
      <c r="AE722" s="148" t="s">
        <v>93</v>
      </c>
      <c r="AF722" s="7">
        <f>I722*0.245</f>
        <v>10.395558250000001</v>
      </c>
      <c r="AG722" s="7">
        <f>I722*0.2</f>
        <v>8.4861699999999995</v>
      </c>
      <c r="AH722" s="7">
        <f>I722*0.23</f>
        <v>9.7590955000000008</v>
      </c>
      <c r="AI722" s="142"/>
      <c r="AJ722">
        <f>I722*0.2</f>
        <v>8.4861699999999995</v>
      </c>
      <c r="AK722" s="142">
        <v>35.021099999999997</v>
      </c>
      <c r="AL722" s="142">
        <v>37.075499999999998</v>
      </c>
      <c r="AM722" s="142">
        <v>38.316700000000004</v>
      </c>
      <c r="AN722" s="142">
        <f>I722*0.12</f>
        <v>5.0917019999999997</v>
      </c>
      <c r="AO722" s="142">
        <f>I722*0.6</f>
        <v>25.45851</v>
      </c>
      <c r="AP722" s="142">
        <f>I722*0.9</f>
        <v>38.187764999999999</v>
      </c>
      <c r="AQ722" s="142">
        <f>I722*0.93</f>
        <v>39.460690499999998</v>
      </c>
      <c r="AR722" s="142">
        <f>I722*0.7</f>
        <v>29.701594999999998</v>
      </c>
      <c r="AS722" s="142">
        <f>I722*0.35</f>
        <v>14.850797499999999</v>
      </c>
      <c r="AT722" s="142">
        <v>0</v>
      </c>
      <c r="AU722" s="142">
        <f>I722*0.9</f>
        <v>38.187764999999999</v>
      </c>
      <c r="AV722" s="142">
        <f>I722*0.18</f>
        <v>7.6375529999999996</v>
      </c>
      <c r="AW722" s="142">
        <f>I722*0.34</f>
        <v>14.426489</v>
      </c>
      <c r="AX722" s="142">
        <f>I722*0.31</f>
        <v>13.153563500000001</v>
      </c>
      <c r="AY722" s="142">
        <v>37.075499999999998</v>
      </c>
      <c r="AZ722" s="142">
        <v>37.075499999999998</v>
      </c>
      <c r="BB722" s="6">
        <v>0</v>
      </c>
      <c r="BC722" s="6">
        <v>39.460690499999998</v>
      </c>
    </row>
    <row r="723" spans="2:55" hidden="1" outlineLevel="1" x14ac:dyDescent="0.2">
      <c r="B723" s="52" t="s">
        <v>172</v>
      </c>
      <c r="C723" s="56"/>
      <c r="D723" s="172"/>
      <c r="E723" s="160">
        <v>1</v>
      </c>
      <c r="F723" s="193"/>
      <c r="G723" s="193"/>
      <c r="H723" s="193"/>
      <c r="I723" s="90">
        <v>26.174875</v>
      </c>
      <c r="J723" s="98">
        <f t="shared" si="11"/>
        <v>0</v>
      </c>
      <c r="K723" s="104"/>
      <c r="L723" s="106">
        <f>I723*0.2</f>
        <v>5.2349750000000004</v>
      </c>
      <c r="M723" s="106">
        <f>I723*0.28</f>
        <v>7.3289650000000011</v>
      </c>
      <c r="N723" s="106">
        <f>I723*0.27</f>
        <v>7.0672162500000004</v>
      </c>
      <c r="O723" s="106">
        <v>5.4967237500000001</v>
      </c>
      <c r="P723" s="106">
        <f>I723*0.25</f>
        <v>6.54371875</v>
      </c>
      <c r="Q723" s="106">
        <f>I723*0.31</f>
        <v>8.1142112500000003</v>
      </c>
      <c r="R723" s="106">
        <f>I723*0.14</f>
        <v>3.6644825000000005</v>
      </c>
      <c r="S723" s="106">
        <f>I723*0.18</f>
        <v>4.7114775</v>
      </c>
      <c r="T723" s="106">
        <f>I723*0.3</f>
        <v>7.8524624999999997</v>
      </c>
      <c r="U723" s="106">
        <f>I723*0.2</f>
        <v>5.2349750000000004</v>
      </c>
      <c r="V723" s="106">
        <f>I723*0.22</f>
        <v>5.7584724999999999</v>
      </c>
      <c r="W723" s="142"/>
      <c r="X723" s="106">
        <f>I723*0.16</f>
        <v>4.1879800000000005</v>
      </c>
      <c r="Y723" s="106">
        <f>I723*0.15</f>
        <v>3.9262312499999998</v>
      </c>
      <c r="Z723" s="106">
        <f>I723*0.18</f>
        <v>4.7114775</v>
      </c>
      <c r="AA723" s="106">
        <f>I723*0.11</f>
        <v>2.8792362499999999</v>
      </c>
      <c r="AB723" s="142"/>
      <c r="AC723" s="7">
        <f>I723*0.22</f>
        <v>5.7584724999999999</v>
      </c>
      <c r="AD723" s="7">
        <f>I723*0.3</f>
        <v>7.8524624999999997</v>
      </c>
      <c r="AE723" s="148" t="s">
        <v>93</v>
      </c>
      <c r="AF723" s="7">
        <f>I723*0.245</f>
        <v>6.4128443749999997</v>
      </c>
      <c r="AG723" s="7">
        <f>I723*0.2</f>
        <v>5.2349750000000004</v>
      </c>
      <c r="AH723" s="7">
        <f>I723*0.23</f>
        <v>6.0202212500000005</v>
      </c>
      <c r="AI723" s="142"/>
      <c r="AJ723">
        <f>I723*0.2</f>
        <v>5.2349750000000004</v>
      </c>
      <c r="AK723" s="142">
        <v>21.603300000000001</v>
      </c>
      <c r="AL723" s="142">
        <v>22.876600000000003</v>
      </c>
      <c r="AM723" s="142">
        <v>23.636300000000002</v>
      </c>
      <c r="AN723" s="142">
        <f>I723*0.12</f>
        <v>3.1409849999999997</v>
      </c>
      <c r="AO723" s="142">
        <f>I723*0.6</f>
        <v>15.704924999999999</v>
      </c>
      <c r="AP723" s="142">
        <f>I723*0.9</f>
        <v>23.557387500000001</v>
      </c>
      <c r="AQ723" s="142">
        <f>I723*0.93</f>
        <v>24.342633750000001</v>
      </c>
      <c r="AR723" s="142">
        <f>I723*0.7</f>
        <v>18.322412499999999</v>
      </c>
      <c r="AS723" s="142">
        <f>I723*0.35</f>
        <v>9.1612062499999993</v>
      </c>
      <c r="AT723" s="142">
        <v>0</v>
      </c>
      <c r="AU723" s="142">
        <f>I723*0.9</f>
        <v>23.557387500000001</v>
      </c>
      <c r="AV723" s="142">
        <f>I723*0.18</f>
        <v>4.7114775</v>
      </c>
      <c r="AW723" s="142">
        <f>I723*0.34</f>
        <v>8.8994575000000005</v>
      </c>
      <c r="AX723" s="142">
        <f>I723*0.31</f>
        <v>8.1142112500000003</v>
      </c>
      <c r="AY723" s="142">
        <v>22.876600000000003</v>
      </c>
      <c r="AZ723" s="142">
        <v>22.876600000000003</v>
      </c>
      <c r="BB723" s="6">
        <v>0</v>
      </c>
      <c r="BC723" s="6">
        <v>24.342633750000001</v>
      </c>
    </row>
    <row r="724" spans="2:55" hidden="1" outlineLevel="1" x14ac:dyDescent="0.2">
      <c r="B724" s="52" t="s">
        <v>306</v>
      </c>
      <c r="C724" s="56"/>
      <c r="D724" s="172"/>
      <c r="E724" s="160">
        <v>1</v>
      </c>
      <c r="F724" s="193"/>
      <c r="G724" s="193"/>
      <c r="H724" s="193"/>
      <c r="I724" s="90">
        <v>70.809924999999993</v>
      </c>
      <c r="J724" s="98">
        <f t="shared" si="11"/>
        <v>0</v>
      </c>
      <c r="K724" s="104"/>
      <c r="L724" s="106">
        <f>I724*0.2</f>
        <v>14.161985</v>
      </c>
      <c r="M724" s="106">
        <f>I724*0.28</f>
        <v>19.826778999999998</v>
      </c>
      <c r="N724" s="106">
        <f>I724*0.27</f>
        <v>19.118679749999998</v>
      </c>
      <c r="O724" s="106">
        <v>14.870084249999998</v>
      </c>
      <c r="P724" s="106">
        <f>I724*0.25</f>
        <v>17.702481249999998</v>
      </c>
      <c r="Q724" s="106">
        <f>I724*0.31</f>
        <v>21.951076749999999</v>
      </c>
      <c r="R724" s="106">
        <f>I724*0.14</f>
        <v>9.9133894999999992</v>
      </c>
      <c r="S724" s="106">
        <f>I724*0.18</f>
        <v>12.745786499999998</v>
      </c>
      <c r="T724" s="106">
        <f>I724*0.3</f>
        <v>21.242977499999999</v>
      </c>
      <c r="U724" s="106">
        <f>I724*0.2</f>
        <v>14.161985</v>
      </c>
      <c r="V724" s="106">
        <f>I724*0.22</f>
        <v>15.578183499999998</v>
      </c>
      <c r="W724" s="142"/>
      <c r="X724" s="106">
        <f>I724*0.16</f>
        <v>11.329587999999999</v>
      </c>
      <c r="Y724" s="106">
        <f>I724*0.15</f>
        <v>10.621488749999999</v>
      </c>
      <c r="Z724" s="106">
        <f>I724*0.18</f>
        <v>12.745786499999998</v>
      </c>
      <c r="AA724" s="106">
        <f>I724*0.11</f>
        <v>7.789091749999999</v>
      </c>
      <c r="AB724" s="142"/>
      <c r="AC724" s="7">
        <f>I724*0.22</f>
        <v>15.578183499999998</v>
      </c>
      <c r="AD724" s="7">
        <f>I724*0.3</f>
        <v>21.242977499999999</v>
      </c>
      <c r="AE724" s="148" t="s">
        <v>93</v>
      </c>
      <c r="AF724" s="7">
        <f>I724*0.245</f>
        <v>17.348431624999996</v>
      </c>
      <c r="AG724" s="7">
        <f>I724*0.2</f>
        <v>14.161985</v>
      </c>
      <c r="AH724" s="7">
        <f>I724*0.23</f>
        <v>16.286282749999998</v>
      </c>
      <c r="AI724" s="142"/>
      <c r="AJ724">
        <f>I724*0.2</f>
        <v>14.161985</v>
      </c>
      <c r="AK724" s="142">
        <v>58.432699999999997</v>
      </c>
      <c r="AL724" s="142">
        <v>61.878099999999996</v>
      </c>
      <c r="AM724" s="142">
        <v>63.932499999999997</v>
      </c>
      <c r="AN724" s="142">
        <f>I724*0.12</f>
        <v>8.4971909999999991</v>
      </c>
      <c r="AO724" s="142">
        <f>I724*0.6</f>
        <v>42.485954999999997</v>
      </c>
      <c r="AP724" s="142">
        <f>I724*0.9</f>
        <v>63.728932499999992</v>
      </c>
      <c r="AQ724" s="142">
        <f>I724*0.93</f>
        <v>65.853230249999996</v>
      </c>
      <c r="AR724" s="142">
        <f>I724*0.7</f>
        <v>49.566947499999991</v>
      </c>
      <c r="AS724" s="142">
        <f>I724*0.35</f>
        <v>24.783473749999995</v>
      </c>
      <c r="AT724" s="142">
        <v>0</v>
      </c>
      <c r="AU724" s="142">
        <f>I724*0.9</f>
        <v>63.728932499999992</v>
      </c>
      <c r="AV724" s="142">
        <f>I724*0.18</f>
        <v>12.745786499999998</v>
      </c>
      <c r="AW724" s="142">
        <f>I724*0.34</f>
        <v>24.075374499999999</v>
      </c>
      <c r="AX724" s="142">
        <f>I724*0.31</f>
        <v>21.951076749999999</v>
      </c>
      <c r="AY724" s="142">
        <v>61.878099999999996</v>
      </c>
      <c r="AZ724" s="142">
        <v>61.878099999999996</v>
      </c>
      <c r="BB724" s="6">
        <v>0</v>
      </c>
      <c r="BC724" s="6">
        <v>65.853230249999996</v>
      </c>
    </row>
    <row r="725" spans="2:55" hidden="1" outlineLevel="1" x14ac:dyDescent="0.2">
      <c r="B725" s="52" t="s">
        <v>173</v>
      </c>
      <c r="C725" s="56"/>
      <c r="D725" s="172"/>
      <c r="E725" s="160">
        <v>2</v>
      </c>
      <c r="F725" s="193"/>
      <c r="G725" s="193"/>
      <c r="H725" s="193"/>
      <c r="I725" s="90">
        <v>11.021000000000001</v>
      </c>
      <c r="J725" s="98">
        <f t="shared" si="11"/>
        <v>0</v>
      </c>
      <c r="K725" s="104"/>
      <c r="L725" s="106">
        <f>I725*0.2</f>
        <v>2.2042000000000002</v>
      </c>
      <c r="M725" s="106">
        <f>I725*0.28</f>
        <v>3.0858800000000004</v>
      </c>
      <c r="N725" s="106">
        <f>I725*0.27</f>
        <v>2.9756700000000005</v>
      </c>
      <c r="O725" s="106">
        <v>2.3144100000000001</v>
      </c>
      <c r="P725" s="106">
        <f>I725*0.25</f>
        <v>2.7552500000000002</v>
      </c>
      <c r="Q725" s="106">
        <f>I725*0.31</f>
        <v>3.4165100000000002</v>
      </c>
      <c r="R725" s="106">
        <f>I725*0.14</f>
        <v>1.5429400000000002</v>
      </c>
      <c r="S725" s="106">
        <f>I725*0.18</f>
        <v>1.9837800000000001</v>
      </c>
      <c r="T725" s="106">
        <f>I725*0.3</f>
        <v>3.3063000000000002</v>
      </c>
      <c r="U725" s="106">
        <f>I725*0.2</f>
        <v>2.2042000000000002</v>
      </c>
      <c r="V725" s="106">
        <f>I725*0.22</f>
        <v>2.42462</v>
      </c>
      <c r="W725" s="142"/>
      <c r="X725" s="106">
        <f>I725*0.16</f>
        <v>1.7633600000000003</v>
      </c>
      <c r="Y725" s="106">
        <f>I725*0.15</f>
        <v>1.6531500000000001</v>
      </c>
      <c r="Z725" s="106">
        <f>I725*0.18</f>
        <v>1.9837800000000001</v>
      </c>
      <c r="AA725" s="106">
        <f>I725*0.11</f>
        <v>1.21231</v>
      </c>
      <c r="AB725" s="142"/>
      <c r="AC725" s="7">
        <f>I725*0.22</f>
        <v>2.42462</v>
      </c>
      <c r="AD725" s="7">
        <f>I725*0.3</f>
        <v>3.3063000000000002</v>
      </c>
      <c r="AE725" s="148" t="s">
        <v>93</v>
      </c>
      <c r="AF725" s="7">
        <f>I725*0.245</f>
        <v>2.700145</v>
      </c>
      <c r="AG725" s="7">
        <f>I725*0.2</f>
        <v>2.2042000000000002</v>
      </c>
      <c r="AH725" s="7">
        <f>I725*0.23</f>
        <v>2.5348300000000004</v>
      </c>
      <c r="AI725" s="142"/>
      <c r="AJ725">
        <f>I725*0.2</f>
        <v>2.2042000000000002</v>
      </c>
      <c r="AK725" s="142">
        <v>9.0950000000000006</v>
      </c>
      <c r="AL725" s="142">
        <v>9.6300000000000008</v>
      </c>
      <c r="AM725" s="142">
        <v>9.9510000000000005</v>
      </c>
      <c r="AN725" s="142">
        <f>I725*0.12</f>
        <v>1.3225200000000001</v>
      </c>
      <c r="AO725" s="142">
        <f>I725*0.6</f>
        <v>6.6126000000000005</v>
      </c>
      <c r="AP725" s="142">
        <f>I725*0.9</f>
        <v>9.9189000000000007</v>
      </c>
      <c r="AQ725" s="142">
        <f>I725*0.93</f>
        <v>10.249530000000002</v>
      </c>
      <c r="AR725" s="142">
        <f>I725*0.7</f>
        <v>7.7146999999999997</v>
      </c>
      <c r="AS725" s="142">
        <f>I725*0.35</f>
        <v>3.8573499999999998</v>
      </c>
      <c r="AT725" s="142">
        <v>0</v>
      </c>
      <c r="AU725" s="142">
        <f>I725*0.9</f>
        <v>9.9189000000000007</v>
      </c>
      <c r="AV725" s="142">
        <f>I725*0.18</f>
        <v>1.9837800000000001</v>
      </c>
      <c r="AW725" s="142">
        <f>I725*0.34</f>
        <v>3.7471400000000004</v>
      </c>
      <c r="AX725" s="142">
        <f>I725*0.31</f>
        <v>3.4165100000000002</v>
      </c>
      <c r="AY725" s="142">
        <v>9.6300000000000008</v>
      </c>
      <c r="AZ725" s="142">
        <v>9.6300000000000008</v>
      </c>
      <c r="BB725" s="6">
        <v>0</v>
      </c>
      <c r="BC725" s="6">
        <v>10.249530000000002</v>
      </c>
    </row>
    <row r="726" spans="2:55" hidden="1" outlineLevel="1" x14ac:dyDescent="0.2">
      <c r="B726" s="52" t="s">
        <v>119</v>
      </c>
      <c r="C726" s="56"/>
      <c r="D726" s="172"/>
      <c r="E726" s="160">
        <v>1</v>
      </c>
      <c r="F726" s="193"/>
      <c r="G726" s="193"/>
      <c r="H726" s="193"/>
      <c r="I726" s="90">
        <v>18.460175000000003</v>
      </c>
      <c r="J726" s="98">
        <f t="shared" si="11"/>
        <v>0</v>
      </c>
      <c r="K726" s="104"/>
      <c r="L726" s="106">
        <f>I726*0.2</f>
        <v>3.6920350000000006</v>
      </c>
      <c r="M726" s="106">
        <f>I726*0.28</f>
        <v>5.1688490000000016</v>
      </c>
      <c r="N726" s="106">
        <f>I726*0.27</f>
        <v>4.984247250000001</v>
      </c>
      <c r="O726" s="106">
        <v>3.8766367500000003</v>
      </c>
      <c r="P726" s="106">
        <f>I726*0.25</f>
        <v>4.6150437500000008</v>
      </c>
      <c r="Q726" s="106">
        <f>I726*0.31</f>
        <v>5.7226542500000006</v>
      </c>
      <c r="R726" s="106">
        <f>I726*0.14</f>
        <v>2.5844245000000008</v>
      </c>
      <c r="S726" s="106">
        <f>I726*0.18</f>
        <v>3.3228315000000004</v>
      </c>
      <c r="T726" s="106">
        <f>I726*0.3</f>
        <v>5.5380525000000009</v>
      </c>
      <c r="U726" s="106">
        <f>I726*0.2</f>
        <v>3.6920350000000006</v>
      </c>
      <c r="V726" s="106">
        <f>I726*0.22</f>
        <v>4.0612385000000009</v>
      </c>
      <c r="W726" s="142"/>
      <c r="X726" s="106">
        <f>I726*0.16</f>
        <v>2.9536280000000006</v>
      </c>
      <c r="Y726" s="106">
        <f>I726*0.15</f>
        <v>2.7690262500000005</v>
      </c>
      <c r="Z726" s="106">
        <f>I726*0.18</f>
        <v>3.3228315000000004</v>
      </c>
      <c r="AA726" s="106">
        <f>I726*0.11</f>
        <v>2.0306192500000004</v>
      </c>
      <c r="AB726" s="142"/>
      <c r="AC726" s="7">
        <f>I726*0.22</f>
        <v>4.0612385000000009</v>
      </c>
      <c r="AD726" s="7">
        <f>I726*0.3</f>
        <v>5.5380525000000009</v>
      </c>
      <c r="AE726" s="148" t="s">
        <v>93</v>
      </c>
      <c r="AF726" s="7">
        <f>I726*0.245</f>
        <v>4.5227428750000005</v>
      </c>
      <c r="AG726" s="7">
        <f>I726*0.2</f>
        <v>3.6920350000000006</v>
      </c>
      <c r="AH726" s="7">
        <f>I726*0.23</f>
        <v>4.2458402500000005</v>
      </c>
      <c r="AI726" s="142"/>
      <c r="AJ726">
        <f>I726*0.2</f>
        <v>3.6920350000000006</v>
      </c>
      <c r="AK726" s="142">
        <v>15.236800000000002</v>
      </c>
      <c r="AL726" s="142">
        <v>16.135600000000004</v>
      </c>
      <c r="AM726" s="142">
        <v>16.6706</v>
      </c>
      <c r="AN726" s="142">
        <f>I726*0.12</f>
        <v>2.2152210000000001</v>
      </c>
      <c r="AO726" s="142">
        <f>I726*0.6</f>
        <v>11.076105000000002</v>
      </c>
      <c r="AP726" s="142">
        <f>I726*0.9</f>
        <v>16.614157500000005</v>
      </c>
      <c r="AQ726" s="142">
        <f>I726*0.93</f>
        <v>17.167962750000004</v>
      </c>
      <c r="AR726" s="142">
        <f>I726*0.7</f>
        <v>12.922122500000002</v>
      </c>
      <c r="AS726" s="142">
        <f>I726*0.35</f>
        <v>6.4610612500000011</v>
      </c>
      <c r="AT726" s="142">
        <v>0</v>
      </c>
      <c r="AU726" s="142">
        <f>I726*0.9</f>
        <v>16.614157500000005</v>
      </c>
      <c r="AV726" s="142">
        <f>I726*0.18</f>
        <v>3.3228315000000004</v>
      </c>
      <c r="AW726" s="142">
        <f>I726*0.34</f>
        <v>6.2764595000000014</v>
      </c>
      <c r="AX726" s="142">
        <f>I726*0.31</f>
        <v>5.7226542500000006</v>
      </c>
      <c r="AY726" s="142">
        <v>16.135600000000004</v>
      </c>
      <c r="AZ726" s="142">
        <v>16.135600000000004</v>
      </c>
      <c r="BB726" s="6">
        <v>0</v>
      </c>
      <c r="BC726" s="6">
        <v>17.167962750000004</v>
      </c>
    </row>
    <row r="727" spans="2:55" hidden="1" outlineLevel="1" x14ac:dyDescent="0.2">
      <c r="B727" s="52" t="s">
        <v>174</v>
      </c>
      <c r="C727" s="56"/>
      <c r="D727" s="172"/>
      <c r="E727" s="160">
        <v>1</v>
      </c>
      <c r="F727" s="193"/>
      <c r="G727" s="193"/>
      <c r="H727" s="193"/>
      <c r="I727" s="90">
        <v>29.756699999999999</v>
      </c>
      <c r="J727" s="98">
        <f t="shared" si="11"/>
        <v>0</v>
      </c>
      <c r="K727" s="104"/>
      <c r="L727" s="106">
        <f>I727*0.2</f>
        <v>5.9513400000000001</v>
      </c>
      <c r="M727" s="106">
        <f>I727*0.28</f>
        <v>8.3318760000000012</v>
      </c>
      <c r="N727" s="106">
        <f>I727*0.27</f>
        <v>8.0343090000000004</v>
      </c>
      <c r="O727" s="106">
        <v>6.2489069999999991</v>
      </c>
      <c r="P727" s="106">
        <f>I727*0.25</f>
        <v>7.4391749999999996</v>
      </c>
      <c r="Q727" s="106">
        <f>I727*0.31</f>
        <v>9.224577</v>
      </c>
      <c r="R727" s="106">
        <f>I727*0.14</f>
        <v>4.1659380000000006</v>
      </c>
      <c r="S727" s="106">
        <f>I727*0.18</f>
        <v>5.3562059999999994</v>
      </c>
      <c r="T727" s="106">
        <f>I727*0.3</f>
        <v>8.9270099999999992</v>
      </c>
      <c r="U727" s="106">
        <f>I727*0.2</f>
        <v>5.9513400000000001</v>
      </c>
      <c r="V727" s="106">
        <f>I727*0.22</f>
        <v>6.5464739999999999</v>
      </c>
      <c r="W727" s="142"/>
      <c r="X727" s="106">
        <f>I727*0.16</f>
        <v>4.7610719999999995</v>
      </c>
      <c r="Y727" s="106">
        <f>I727*0.15</f>
        <v>4.4635049999999996</v>
      </c>
      <c r="Z727" s="106">
        <f>I727*0.18</f>
        <v>5.3562059999999994</v>
      </c>
      <c r="AA727" s="106">
        <f>I727*0.11</f>
        <v>3.273237</v>
      </c>
      <c r="AB727" s="142"/>
      <c r="AC727" s="7">
        <f>I727*0.22</f>
        <v>6.5464739999999999</v>
      </c>
      <c r="AD727" s="7">
        <f>I727*0.3</f>
        <v>8.9270099999999992</v>
      </c>
      <c r="AE727" s="148" t="s">
        <v>93</v>
      </c>
      <c r="AF727" s="7">
        <f>I727*0.245</f>
        <v>7.2903914999999992</v>
      </c>
      <c r="AG727" s="7">
        <f>I727*0.2</f>
        <v>5.9513400000000001</v>
      </c>
      <c r="AH727" s="7">
        <f>I727*0.23</f>
        <v>6.8440409999999998</v>
      </c>
      <c r="AI727" s="142"/>
      <c r="AJ727">
        <f>I727*0.2</f>
        <v>5.9513400000000001</v>
      </c>
      <c r="AK727" s="142">
        <v>24.556499999999996</v>
      </c>
      <c r="AL727" s="142">
        <v>26.001000000000001</v>
      </c>
      <c r="AM727" s="142">
        <v>26.867699999999999</v>
      </c>
      <c r="AN727" s="142">
        <f>I727*0.12</f>
        <v>3.5708039999999999</v>
      </c>
      <c r="AO727" s="142">
        <f>I727*0.6</f>
        <v>17.854019999999998</v>
      </c>
      <c r="AP727" s="142">
        <f>I727*0.9</f>
        <v>26.781029999999998</v>
      </c>
      <c r="AQ727" s="142">
        <f>I727*0.93</f>
        <v>27.673731</v>
      </c>
      <c r="AR727" s="142">
        <f>I727*0.7</f>
        <v>20.829689999999999</v>
      </c>
      <c r="AS727" s="142">
        <f>I727*0.35</f>
        <v>10.414845</v>
      </c>
      <c r="AT727" s="142">
        <v>0</v>
      </c>
      <c r="AU727" s="142">
        <f>I727*0.9</f>
        <v>26.781029999999998</v>
      </c>
      <c r="AV727" s="142">
        <f>I727*0.18</f>
        <v>5.3562059999999994</v>
      </c>
      <c r="AW727" s="142">
        <f>I727*0.34</f>
        <v>10.117278000000001</v>
      </c>
      <c r="AX727" s="142">
        <f>I727*0.31</f>
        <v>9.224577</v>
      </c>
      <c r="AY727" s="142">
        <v>26.001000000000001</v>
      </c>
      <c r="AZ727" s="142">
        <v>26.001000000000001</v>
      </c>
      <c r="BB727" s="6">
        <v>0</v>
      </c>
      <c r="BC727" s="6">
        <v>27.673731</v>
      </c>
    </row>
    <row r="728" spans="2:55" hidden="1" outlineLevel="1" x14ac:dyDescent="0.2">
      <c r="B728" s="52" t="s">
        <v>113</v>
      </c>
      <c r="C728" s="56"/>
      <c r="D728" s="172"/>
      <c r="E728" s="160">
        <v>1</v>
      </c>
      <c r="F728" s="193"/>
      <c r="G728" s="193"/>
      <c r="H728" s="193"/>
      <c r="I728" s="90">
        <v>7.4391749999999996</v>
      </c>
      <c r="J728" s="98">
        <f t="shared" si="11"/>
        <v>0</v>
      </c>
      <c r="K728" s="104"/>
      <c r="L728" s="106">
        <f>I728*0.2</f>
        <v>1.487835</v>
      </c>
      <c r="M728" s="106">
        <f>I728*0.28</f>
        <v>2.0829690000000003</v>
      </c>
      <c r="N728" s="106">
        <f>I728*0.27</f>
        <v>2.0085772500000001</v>
      </c>
      <c r="O728" s="106">
        <v>1.5622267499999998</v>
      </c>
      <c r="P728" s="106">
        <f>I728*0.25</f>
        <v>1.8597937499999999</v>
      </c>
      <c r="Q728" s="106">
        <f>I728*0.31</f>
        <v>2.30614425</v>
      </c>
      <c r="R728" s="106">
        <f>I728*0.14</f>
        <v>1.0414845000000001</v>
      </c>
      <c r="S728" s="106">
        <f>I728*0.18</f>
        <v>1.3390514999999998</v>
      </c>
      <c r="T728" s="106">
        <f>I728*0.3</f>
        <v>2.2317524999999998</v>
      </c>
      <c r="U728" s="106">
        <f>I728*0.2</f>
        <v>1.487835</v>
      </c>
      <c r="V728" s="106">
        <f>I728*0.22</f>
        <v>1.6366185</v>
      </c>
      <c r="W728" s="142"/>
      <c r="X728" s="106">
        <f>I728*0.16</f>
        <v>1.1902679999999999</v>
      </c>
      <c r="Y728" s="106">
        <f>I728*0.15</f>
        <v>1.1158762499999999</v>
      </c>
      <c r="Z728" s="106">
        <f>I728*0.18</f>
        <v>1.3390514999999998</v>
      </c>
      <c r="AA728" s="106">
        <f>I728*0.11</f>
        <v>0.81830924999999999</v>
      </c>
      <c r="AB728" s="142"/>
      <c r="AC728" s="7">
        <f>I728*0.22</f>
        <v>1.6366185</v>
      </c>
      <c r="AD728" s="7">
        <f>I728*0.3</f>
        <v>2.2317524999999998</v>
      </c>
      <c r="AE728" s="148" t="s">
        <v>93</v>
      </c>
      <c r="AF728" s="7">
        <f>I728*0.245</f>
        <v>1.8225978749999998</v>
      </c>
      <c r="AG728" s="7">
        <f>I728*0.2</f>
        <v>1.487835</v>
      </c>
      <c r="AH728" s="7">
        <f>I728*0.23</f>
        <v>1.71101025</v>
      </c>
      <c r="AI728" s="142"/>
      <c r="AJ728">
        <f>I728*0.2</f>
        <v>1.487835</v>
      </c>
      <c r="AK728" s="142">
        <v>6.1417999999999999</v>
      </c>
      <c r="AL728" s="142">
        <v>6.5056000000000003</v>
      </c>
      <c r="AM728" s="142">
        <v>6.7195999999999998</v>
      </c>
      <c r="AN728" s="142">
        <f>I728*0.12</f>
        <v>0.89270099999999997</v>
      </c>
      <c r="AO728" s="142">
        <f>I728*0.6</f>
        <v>4.4635049999999996</v>
      </c>
      <c r="AP728" s="142">
        <f>I728*0.9</f>
        <v>6.6952574999999994</v>
      </c>
      <c r="AQ728" s="142">
        <f>I728*0.93</f>
        <v>6.91843275</v>
      </c>
      <c r="AR728" s="142">
        <f>I728*0.7</f>
        <v>5.2074224999999998</v>
      </c>
      <c r="AS728" s="142">
        <f>I728*0.35</f>
        <v>2.6037112499999999</v>
      </c>
      <c r="AT728" s="142">
        <v>0</v>
      </c>
      <c r="AU728" s="142">
        <f>I728*0.9</f>
        <v>6.6952574999999994</v>
      </c>
      <c r="AV728" s="142">
        <f>I728*0.18</f>
        <v>1.3390514999999998</v>
      </c>
      <c r="AW728" s="142">
        <f>I728*0.34</f>
        <v>2.5293195000000002</v>
      </c>
      <c r="AX728" s="142">
        <f>I728*0.31</f>
        <v>2.30614425</v>
      </c>
      <c r="AY728" s="142">
        <v>6.5056000000000003</v>
      </c>
      <c r="AZ728" s="142">
        <v>6.5056000000000003</v>
      </c>
      <c r="BB728" s="6">
        <v>0</v>
      </c>
      <c r="BC728" s="6">
        <v>6.91843275</v>
      </c>
    </row>
    <row r="729" spans="2:55" hidden="1" outlineLevel="1" x14ac:dyDescent="0.2">
      <c r="B729" s="52" t="s">
        <v>177</v>
      </c>
      <c r="C729" s="56"/>
      <c r="D729" s="172"/>
      <c r="E729" s="160">
        <v>3</v>
      </c>
      <c r="F729" s="193"/>
      <c r="G729" s="193"/>
      <c r="H729" s="193"/>
      <c r="I729" s="90">
        <v>47.114775000000002</v>
      </c>
      <c r="J729" s="98">
        <f t="shared" si="11"/>
        <v>0</v>
      </c>
      <c r="K729" s="104"/>
      <c r="L729" s="106">
        <f>I729*0.2</f>
        <v>9.422955</v>
      </c>
      <c r="M729" s="106">
        <f>I729*0.28</f>
        <v>13.192137000000002</v>
      </c>
      <c r="N729" s="106">
        <f>I729*0.27</f>
        <v>12.720989250000001</v>
      </c>
      <c r="O729" s="106">
        <v>9.8941027500000001</v>
      </c>
      <c r="P729" s="106">
        <f>I729*0.25</f>
        <v>11.77869375</v>
      </c>
      <c r="Q729" s="106">
        <f>I729*0.31</f>
        <v>14.605580250000001</v>
      </c>
      <c r="R729" s="106">
        <f>I729*0.14</f>
        <v>6.5960685000000012</v>
      </c>
      <c r="S729" s="106">
        <f>I729*0.18</f>
        <v>8.4806594999999998</v>
      </c>
      <c r="T729" s="106">
        <f>I729*0.3</f>
        <v>14.134432500000001</v>
      </c>
      <c r="U729" s="106">
        <f>I729*0.2</f>
        <v>9.422955</v>
      </c>
      <c r="V729" s="106">
        <f>I729*0.22</f>
        <v>10.3652505</v>
      </c>
      <c r="W729" s="142"/>
      <c r="X729" s="106">
        <f>I729*0.16</f>
        <v>7.5383640000000005</v>
      </c>
      <c r="Y729" s="106">
        <f>I729*0.15</f>
        <v>7.0672162500000004</v>
      </c>
      <c r="Z729" s="106">
        <f>I729*0.18</f>
        <v>8.4806594999999998</v>
      </c>
      <c r="AA729" s="106">
        <f>I729*0.11</f>
        <v>5.1826252500000001</v>
      </c>
      <c r="AB729" s="142"/>
      <c r="AC729" s="7">
        <f>I729*0.22</f>
        <v>10.3652505</v>
      </c>
      <c r="AD729" s="7">
        <f>I729*0.3</f>
        <v>14.134432500000001</v>
      </c>
      <c r="AE729" s="148" t="s">
        <v>93</v>
      </c>
      <c r="AF729" s="7">
        <f>I729*0.245</f>
        <v>11.543119875</v>
      </c>
      <c r="AG729" s="7">
        <f>I729*0.2</f>
        <v>9.422955</v>
      </c>
      <c r="AH729" s="7">
        <f>I729*0.23</f>
        <v>10.83639825</v>
      </c>
      <c r="AI729" s="142"/>
      <c r="AJ729">
        <f>I729*0.2</f>
        <v>9.422955</v>
      </c>
      <c r="AK729" s="142">
        <v>38.883800000000001</v>
      </c>
      <c r="AL729" s="142">
        <v>41.173599999999993</v>
      </c>
      <c r="AM729" s="142">
        <v>42.543200000000006</v>
      </c>
      <c r="AN729" s="142">
        <f>I729*0.12</f>
        <v>5.6537730000000002</v>
      </c>
      <c r="AO729" s="142">
        <f>I729*0.6</f>
        <v>28.268865000000002</v>
      </c>
      <c r="AP729" s="142">
        <f>I729*0.9</f>
        <v>42.403297500000001</v>
      </c>
      <c r="AQ729" s="142">
        <f>I729*0.93</f>
        <v>43.816740750000001</v>
      </c>
      <c r="AR729" s="142">
        <f>I729*0.7</f>
        <v>32.980342499999999</v>
      </c>
      <c r="AS729" s="142">
        <f>I729*0.35</f>
        <v>16.49017125</v>
      </c>
      <c r="AT729" s="142">
        <v>0</v>
      </c>
      <c r="AU729" s="142">
        <f>I729*0.9</f>
        <v>42.403297500000001</v>
      </c>
      <c r="AV729" s="142">
        <f>I729*0.18</f>
        <v>8.4806594999999998</v>
      </c>
      <c r="AW729" s="142">
        <f>I729*0.34</f>
        <v>16.019023500000003</v>
      </c>
      <c r="AX729" s="142">
        <f>I729*0.31</f>
        <v>14.605580250000001</v>
      </c>
      <c r="AY729" s="142">
        <v>41.173599999999993</v>
      </c>
      <c r="AZ729" s="142">
        <v>41.173599999999993</v>
      </c>
      <c r="BB729" s="6">
        <v>0</v>
      </c>
      <c r="BC729" s="6">
        <v>43.816740750000001</v>
      </c>
    </row>
    <row r="730" spans="2:55" hidden="1" outlineLevel="1" x14ac:dyDescent="0.2">
      <c r="B730" s="52" t="s">
        <v>193</v>
      </c>
      <c r="C730" s="56"/>
      <c r="D730" s="172"/>
      <c r="E730" s="160">
        <v>1</v>
      </c>
      <c r="F730" s="193"/>
      <c r="G730" s="193"/>
      <c r="H730" s="193"/>
      <c r="I730" s="90">
        <v>6.3370750000000005</v>
      </c>
      <c r="J730" s="98">
        <f t="shared" si="11"/>
        <v>0</v>
      </c>
      <c r="K730" s="104"/>
      <c r="L730" s="106">
        <f>I730*0.2</f>
        <v>1.2674150000000002</v>
      </c>
      <c r="M730" s="106">
        <f>I730*0.28</f>
        <v>1.7743810000000002</v>
      </c>
      <c r="N730" s="106">
        <f>I730*0.27</f>
        <v>1.7110102500000002</v>
      </c>
      <c r="O730" s="106">
        <v>1.33078575</v>
      </c>
      <c r="P730" s="106">
        <f>I730*0.25</f>
        <v>1.5842687500000001</v>
      </c>
      <c r="Q730" s="106">
        <f>I730*0.31</f>
        <v>1.9644932500000001</v>
      </c>
      <c r="R730" s="106">
        <f>I730*0.14</f>
        <v>0.8871905000000001</v>
      </c>
      <c r="S730" s="106">
        <f>I730*0.18</f>
        <v>1.1406735000000001</v>
      </c>
      <c r="T730" s="106">
        <f>I730*0.3</f>
        <v>1.9011225</v>
      </c>
      <c r="U730" s="106">
        <f>I730*0.2</f>
        <v>1.2674150000000002</v>
      </c>
      <c r="V730" s="106">
        <f>I730*0.22</f>
        <v>1.3941565</v>
      </c>
      <c r="W730" s="142"/>
      <c r="X730" s="106">
        <f>I730*0.16</f>
        <v>1.0139320000000001</v>
      </c>
      <c r="Y730" s="106">
        <f>I730*0.15</f>
        <v>0.95056125000000002</v>
      </c>
      <c r="Z730" s="106">
        <f>I730*0.18</f>
        <v>1.1406735000000001</v>
      </c>
      <c r="AA730" s="106">
        <f>I730*0.11</f>
        <v>0.69707825000000001</v>
      </c>
      <c r="AB730" s="142"/>
      <c r="AC730" s="7">
        <f>I730*0.22</f>
        <v>1.3941565</v>
      </c>
      <c r="AD730" s="7">
        <f>I730*0.3</f>
        <v>1.9011225</v>
      </c>
      <c r="AE730" s="148" t="s">
        <v>93</v>
      </c>
      <c r="AF730" s="7">
        <f>I730*0.245</f>
        <v>1.552583375</v>
      </c>
      <c r="AG730" s="7">
        <f>I730*0.2</f>
        <v>1.2674150000000002</v>
      </c>
      <c r="AH730" s="7">
        <f>I730*0.23</f>
        <v>1.4575272500000003</v>
      </c>
      <c r="AI730" s="142"/>
      <c r="AJ730">
        <f>I730*0.2</f>
        <v>1.2674150000000002</v>
      </c>
      <c r="AK730" s="142">
        <v>5.2322999999999995</v>
      </c>
      <c r="AL730" s="142">
        <v>5.5425999999999993</v>
      </c>
      <c r="AM730" s="142">
        <v>5.724499999999999</v>
      </c>
      <c r="AN730" s="142">
        <f>I730*0.12</f>
        <v>0.76044900000000004</v>
      </c>
      <c r="AO730" s="142">
        <f>I730*0.6</f>
        <v>3.8022450000000001</v>
      </c>
      <c r="AP730" s="142">
        <f>I730*0.9</f>
        <v>5.7033675000000006</v>
      </c>
      <c r="AQ730" s="142">
        <f>I730*0.93</f>
        <v>5.8934797500000009</v>
      </c>
      <c r="AR730" s="142">
        <f>I730*0.7</f>
        <v>4.4359525</v>
      </c>
      <c r="AS730" s="142">
        <f>I730*0.35</f>
        <v>2.21797625</v>
      </c>
      <c r="AT730" s="142">
        <v>0</v>
      </c>
      <c r="AU730" s="142">
        <f>I730*0.9</f>
        <v>5.7033675000000006</v>
      </c>
      <c r="AV730" s="142">
        <f>I730*0.18</f>
        <v>1.1406735000000001</v>
      </c>
      <c r="AW730" s="142">
        <f>I730*0.34</f>
        <v>2.1546055000000002</v>
      </c>
      <c r="AX730" s="142">
        <f>I730*0.31</f>
        <v>1.9644932500000001</v>
      </c>
      <c r="AY730" s="142">
        <v>5.5425999999999993</v>
      </c>
      <c r="AZ730" s="142">
        <v>5.5425999999999993</v>
      </c>
      <c r="BB730" s="6">
        <v>0</v>
      </c>
      <c r="BC730" s="6">
        <v>5.8934797500000009</v>
      </c>
    </row>
    <row r="731" spans="2:55" hidden="1" outlineLevel="1" x14ac:dyDescent="0.2">
      <c r="B731" s="52" t="s">
        <v>178</v>
      </c>
      <c r="C731" s="56"/>
      <c r="D731" s="172"/>
      <c r="E731" s="160">
        <v>1</v>
      </c>
      <c r="F731" s="193"/>
      <c r="G731" s="193"/>
      <c r="H731" s="193"/>
      <c r="I731" s="90">
        <v>11.847574999999999</v>
      </c>
      <c r="J731" s="98">
        <f t="shared" si="11"/>
        <v>0</v>
      </c>
      <c r="K731" s="104"/>
      <c r="L731" s="106">
        <f>I731*0.2</f>
        <v>2.3695149999999998</v>
      </c>
      <c r="M731" s="106">
        <f>I731*0.28</f>
        <v>3.3173210000000002</v>
      </c>
      <c r="N731" s="106">
        <f>I731*0.27</f>
        <v>3.1988452499999998</v>
      </c>
      <c r="O731" s="106">
        <v>2.4879907499999998</v>
      </c>
      <c r="P731" s="106">
        <f>I731*0.25</f>
        <v>2.9618937499999998</v>
      </c>
      <c r="Q731" s="106">
        <f>I731*0.31</f>
        <v>3.6727482499999997</v>
      </c>
      <c r="R731" s="106">
        <f>I731*0.14</f>
        <v>1.6586605000000001</v>
      </c>
      <c r="S731" s="106">
        <f>I731*0.18</f>
        <v>2.1325634999999998</v>
      </c>
      <c r="T731" s="106">
        <f>I731*0.3</f>
        <v>3.5542724999999997</v>
      </c>
      <c r="U731" s="106">
        <f>I731*0.2</f>
        <v>2.3695149999999998</v>
      </c>
      <c r="V731" s="106">
        <f>I731*0.22</f>
        <v>2.6064664999999998</v>
      </c>
      <c r="W731" s="142"/>
      <c r="X731" s="106">
        <f>I731*0.16</f>
        <v>1.8956119999999999</v>
      </c>
      <c r="Y731" s="106">
        <f>I731*0.15</f>
        <v>1.7771362499999999</v>
      </c>
      <c r="Z731" s="106">
        <f>I731*0.18</f>
        <v>2.1325634999999998</v>
      </c>
      <c r="AA731" s="106">
        <f>I731*0.11</f>
        <v>1.3032332499999999</v>
      </c>
      <c r="AB731" s="142"/>
      <c r="AC731" s="7">
        <f>I731*0.22</f>
        <v>2.6064664999999998</v>
      </c>
      <c r="AD731" s="7">
        <f>I731*0.3</f>
        <v>3.5542724999999997</v>
      </c>
      <c r="AE731" s="148" t="s">
        <v>93</v>
      </c>
      <c r="AF731" s="7">
        <f>I731*0.245</f>
        <v>2.9026558749999998</v>
      </c>
      <c r="AG731" s="7">
        <f>I731*0.2</f>
        <v>2.3695149999999998</v>
      </c>
      <c r="AH731" s="7">
        <f>I731*0.23</f>
        <v>2.7249422499999998</v>
      </c>
      <c r="AI731" s="142"/>
      <c r="AJ731">
        <f>I731*0.2</f>
        <v>2.3695149999999998</v>
      </c>
      <c r="AK731" s="142">
        <v>9.7797999999999998</v>
      </c>
      <c r="AL731" s="142">
        <v>10.3576</v>
      </c>
      <c r="AM731" s="142">
        <v>10.7</v>
      </c>
      <c r="AN731" s="142">
        <f>I731*0.12</f>
        <v>1.4217089999999999</v>
      </c>
      <c r="AO731" s="142">
        <f>I731*0.6</f>
        <v>7.1085449999999994</v>
      </c>
      <c r="AP731" s="142">
        <f>I731*0.9</f>
        <v>10.662817499999999</v>
      </c>
      <c r="AQ731" s="142">
        <f>I731*0.93</f>
        <v>11.018244749999999</v>
      </c>
      <c r="AR731" s="142">
        <f>I731*0.7</f>
        <v>8.2933024999999994</v>
      </c>
      <c r="AS731" s="142">
        <f>I731*0.35</f>
        <v>4.1466512499999997</v>
      </c>
      <c r="AT731" s="142">
        <v>0</v>
      </c>
      <c r="AU731" s="142">
        <f>I731*0.9</f>
        <v>10.662817499999999</v>
      </c>
      <c r="AV731" s="142">
        <f>I731*0.18</f>
        <v>2.1325634999999998</v>
      </c>
      <c r="AW731" s="142">
        <f>I731*0.34</f>
        <v>4.0281754999999997</v>
      </c>
      <c r="AX731" s="142">
        <f>I731*0.31</f>
        <v>3.6727482499999997</v>
      </c>
      <c r="AY731" s="142">
        <v>10.3576</v>
      </c>
      <c r="AZ731" s="142">
        <v>10.3576</v>
      </c>
      <c r="BB731" s="6">
        <v>0</v>
      </c>
      <c r="BC731" s="6">
        <v>11.018244749999999</v>
      </c>
    </row>
    <row r="732" spans="2:55" hidden="1" outlineLevel="1" x14ac:dyDescent="0.2">
      <c r="B732" s="52" t="s">
        <v>179</v>
      </c>
      <c r="C732" s="56"/>
      <c r="D732" s="172"/>
      <c r="E732" s="160">
        <v>1</v>
      </c>
      <c r="F732" s="193"/>
      <c r="G732" s="193"/>
      <c r="H732" s="193"/>
      <c r="I732" s="90">
        <v>6.0615500000000004</v>
      </c>
      <c r="J732" s="98">
        <f t="shared" si="11"/>
        <v>0</v>
      </c>
      <c r="K732" s="104"/>
      <c r="L732" s="106">
        <f>I732*0.2</f>
        <v>1.2123100000000002</v>
      </c>
      <c r="M732" s="106">
        <f>I732*0.28</f>
        <v>1.6972340000000004</v>
      </c>
      <c r="N732" s="106">
        <f>I732*0.27</f>
        <v>1.6366185000000002</v>
      </c>
      <c r="O732" s="106">
        <v>1.2729255000000002</v>
      </c>
      <c r="P732" s="106">
        <f>I732*0.25</f>
        <v>1.5153875000000001</v>
      </c>
      <c r="Q732" s="106">
        <f>I732*0.31</f>
        <v>1.8790805000000002</v>
      </c>
      <c r="R732" s="106">
        <f>I732*0.14</f>
        <v>0.84861700000000018</v>
      </c>
      <c r="S732" s="106">
        <f>I732*0.18</f>
        <v>1.0910790000000001</v>
      </c>
      <c r="T732" s="106">
        <f>I732*0.3</f>
        <v>1.818465</v>
      </c>
      <c r="U732" s="106">
        <f>I732*0.2</f>
        <v>1.2123100000000002</v>
      </c>
      <c r="V732" s="106">
        <f>I732*0.22</f>
        <v>1.3335410000000001</v>
      </c>
      <c r="W732" s="142"/>
      <c r="X732" s="106">
        <f>I732*0.16</f>
        <v>0.96984800000000004</v>
      </c>
      <c r="Y732" s="106">
        <f>I732*0.15</f>
        <v>0.9092325</v>
      </c>
      <c r="Z732" s="106">
        <f>I732*0.18</f>
        <v>1.0910790000000001</v>
      </c>
      <c r="AA732" s="106">
        <f>I732*0.11</f>
        <v>0.66677050000000004</v>
      </c>
      <c r="AB732" s="142"/>
      <c r="AC732" s="7">
        <f>I732*0.22</f>
        <v>1.3335410000000001</v>
      </c>
      <c r="AD732" s="7">
        <f>I732*0.3</f>
        <v>1.818465</v>
      </c>
      <c r="AE732" s="148" t="s">
        <v>93</v>
      </c>
      <c r="AF732" s="7">
        <f>I732*0.245</f>
        <v>1.4850797500000001</v>
      </c>
      <c r="AG732" s="7">
        <f>I732*0.2</f>
        <v>1.2123100000000002</v>
      </c>
      <c r="AH732" s="7">
        <f>I732*0.23</f>
        <v>1.3941565000000002</v>
      </c>
      <c r="AI732" s="142"/>
      <c r="AJ732">
        <f>I732*0.2</f>
        <v>1.2123100000000002</v>
      </c>
      <c r="AK732" s="142">
        <v>5.0076000000000001</v>
      </c>
      <c r="AL732" s="142">
        <v>5.2965000000000009</v>
      </c>
      <c r="AM732" s="142">
        <v>5.4784000000000006</v>
      </c>
      <c r="AN732" s="142">
        <f>I732*0.12</f>
        <v>0.72738599999999998</v>
      </c>
      <c r="AO732" s="142">
        <f>I732*0.6</f>
        <v>3.63693</v>
      </c>
      <c r="AP732" s="142">
        <f>I732*0.9</f>
        <v>5.4553950000000002</v>
      </c>
      <c r="AQ732" s="142">
        <f>I732*0.93</f>
        <v>5.6372415000000009</v>
      </c>
      <c r="AR732" s="142">
        <f>I732*0.7</f>
        <v>4.2430849999999998</v>
      </c>
      <c r="AS732" s="142">
        <f>I732*0.35</f>
        <v>2.1215424999999999</v>
      </c>
      <c r="AT732" s="142">
        <v>0</v>
      </c>
      <c r="AU732" s="142">
        <f>I732*0.9</f>
        <v>5.4553950000000002</v>
      </c>
      <c r="AV732" s="142">
        <f>I732*0.18</f>
        <v>1.0910790000000001</v>
      </c>
      <c r="AW732" s="142">
        <f>I732*0.34</f>
        <v>2.0609270000000004</v>
      </c>
      <c r="AX732" s="142">
        <f>I732*0.31</f>
        <v>1.8790805000000002</v>
      </c>
      <c r="AY732" s="142">
        <v>5.2965000000000009</v>
      </c>
      <c r="AZ732" s="142">
        <v>5.2965000000000009</v>
      </c>
      <c r="BB732" s="6">
        <v>0</v>
      </c>
      <c r="BC732" s="6">
        <v>5.6372415000000009</v>
      </c>
    </row>
    <row r="733" spans="2:55" hidden="1" outlineLevel="1" x14ac:dyDescent="0.2">
      <c r="B733" s="52" t="s">
        <v>194</v>
      </c>
      <c r="C733" s="56"/>
      <c r="D733" s="172"/>
      <c r="E733" s="160">
        <v>1</v>
      </c>
      <c r="F733" s="193"/>
      <c r="G733" s="193"/>
      <c r="H733" s="193"/>
      <c r="I733" s="90">
        <v>15.638799000000001</v>
      </c>
      <c r="J733" s="98">
        <f t="shared" si="11"/>
        <v>0</v>
      </c>
      <c r="K733" s="104"/>
      <c r="L733" s="106">
        <f>I733*0.2</f>
        <v>3.1277598000000002</v>
      </c>
      <c r="M733" s="106">
        <f>I733*0.28</f>
        <v>4.3788637200000009</v>
      </c>
      <c r="N733" s="106">
        <f>I733*0.27</f>
        <v>4.2224757300000002</v>
      </c>
      <c r="O733" s="106">
        <v>3.28414779</v>
      </c>
      <c r="P733" s="106">
        <f>I733*0.25</f>
        <v>3.9096997500000001</v>
      </c>
      <c r="Q733" s="106">
        <f>I733*0.31</f>
        <v>4.8480276900000003</v>
      </c>
      <c r="R733" s="106">
        <f>I733*0.14</f>
        <v>2.1894318600000005</v>
      </c>
      <c r="S733" s="106">
        <f>I733*0.18</f>
        <v>2.8149838200000001</v>
      </c>
      <c r="T733" s="106">
        <f>I733*0.3</f>
        <v>4.6916396999999996</v>
      </c>
      <c r="U733" s="106">
        <f>I733*0.2</f>
        <v>3.1277598000000002</v>
      </c>
      <c r="V733" s="106">
        <f>I733*0.22</f>
        <v>3.4405357800000003</v>
      </c>
      <c r="W733" s="142"/>
      <c r="X733" s="106">
        <f>I733*0.16</f>
        <v>2.5022078400000001</v>
      </c>
      <c r="Y733" s="106">
        <f>I733*0.15</f>
        <v>2.3458198499999998</v>
      </c>
      <c r="Z733" s="106">
        <f>I733*0.18</f>
        <v>2.8149838200000001</v>
      </c>
      <c r="AA733" s="106">
        <f>I733*0.11</f>
        <v>1.7202678900000001</v>
      </c>
      <c r="AB733" s="142"/>
      <c r="AC733" s="7">
        <f>I733*0.22</f>
        <v>3.4405357800000003</v>
      </c>
      <c r="AD733" s="7">
        <f>I733*0.3</f>
        <v>4.6916396999999996</v>
      </c>
      <c r="AE733" s="148" t="s">
        <v>93</v>
      </c>
      <c r="AF733" s="7">
        <f>I733*0.245</f>
        <v>3.8315057550000002</v>
      </c>
      <c r="AG733" s="7">
        <f>I733*0.2</f>
        <v>3.1277598000000002</v>
      </c>
      <c r="AH733" s="7">
        <f>I733*0.23</f>
        <v>3.5969237700000001</v>
      </c>
      <c r="AI733" s="142"/>
      <c r="AJ733">
        <f>I733*0.2</f>
        <v>3.1277598000000002</v>
      </c>
      <c r="AK733" s="142">
        <v>12.904199999999999</v>
      </c>
      <c r="AL733" s="142">
        <v>13.6639</v>
      </c>
      <c r="AM733" s="142">
        <v>14.123999999999999</v>
      </c>
      <c r="AN733" s="142">
        <f>I733*0.12</f>
        <v>1.8766558799999999</v>
      </c>
      <c r="AO733" s="142">
        <f>I733*0.6</f>
        <v>9.3832793999999993</v>
      </c>
      <c r="AP733" s="142">
        <f>I733*0.9</f>
        <v>14.074919100000001</v>
      </c>
      <c r="AQ733" s="142">
        <f>I733*0.93</f>
        <v>14.544083070000001</v>
      </c>
      <c r="AR733" s="142">
        <f>I733*0.7</f>
        <v>10.947159299999999</v>
      </c>
      <c r="AS733" s="142">
        <f>I733*0.35</f>
        <v>5.4735796499999996</v>
      </c>
      <c r="AT733" s="142">
        <v>0</v>
      </c>
      <c r="AU733" s="142">
        <f>I733*0.9</f>
        <v>14.074919100000001</v>
      </c>
      <c r="AV733" s="142">
        <f>I733*0.18</f>
        <v>2.8149838200000001</v>
      </c>
      <c r="AW733" s="142">
        <f>I733*0.34</f>
        <v>5.3171916600000007</v>
      </c>
      <c r="AX733" s="142">
        <f>I733*0.31</f>
        <v>4.8480276900000003</v>
      </c>
      <c r="AY733" s="142">
        <v>13.6639</v>
      </c>
      <c r="AZ733" s="142">
        <v>13.6639</v>
      </c>
      <c r="BB733" s="6">
        <v>0</v>
      </c>
      <c r="BC733" s="6">
        <v>14.544083070000001</v>
      </c>
    </row>
    <row r="734" spans="2:55" hidden="1" outlineLevel="1" x14ac:dyDescent="0.2">
      <c r="B734" s="52" t="s">
        <v>307</v>
      </c>
      <c r="C734" s="56"/>
      <c r="D734" s="172"/>
      <c r="E734" s="160">
        <v>1</v>
      </c>
      <c r="F734" s="193"/>
      <c r="G734" s="193"/>
      <c r="H734" s="193"/>
      <c r="I734" s="90">
        <v>86.647102000000004</v>
      </c>
      <c r="J734" s="98">
        <f t="shared" si="11"/>
        <v>0</v>
      </c>
      <c r="K734" s="104"/>
      <c r="L734" s="106">
        <f>I734*0.2</f>
        <v>17.3294204</v>
      </c>
      <c r="M734" s="106">
        <f>I734*0.28</f>
        <v>24.261188560000004</v>
      </c>
      <c r="N734" s="106">
        <f>I734*0.27</f>
        <v>23.394717540000002</v>
      </c>
      <c r="O734" s="106">
        <v>18.195891419999999</v>
      </c>
      <c r="P734" s="106">
        <f>I734*0.25</f>
        <v>21.661775500000001</v>
      </c>
      <c r="Q734" s="106">
        <f>I734*0.31</f>
        <v>26.860601620000001</v>
      </c>
      <c r="R734" s="106">
        <f>I734*0.14</f>
        <v>12.130594280000002</v>
      </c>
      <c r="S734" s="106">
        <f>I734*0.18</f>
        <v>15.596478360000001</v>
      </c>
      <c r="T734" s="106">
        <f>I734*0.3</f>
        <v>25.994130600000002</v>
      </c>
      <c r="U734" s="106">
        <f>I734*0.2</f>
        <v>17.3294204</v>
      </c>
      <c r="V734" s="106">
        <f>I734*0.22</f>
        <v>19.062362440000001</v>
      </c>
      <c r="W734" s="142"/>
      <c r="X734" s="106">
        <f>I734*0.16</f>
        <v>13.863536320000001</v>
      </c>
      <c r="Y734" s="106">
        <f>I734*0.15</f>
        <v>12.997065300000001</v>
      </c>
      <c r="Z734" s="106">
        <f>I734*0.18</f>
        <v>15.596478360000001</v>
      </c>
      <c r="AA734" s="106">
        <f>I734*0.11</f>
        <v>9.5311812200000006</v>
      </c>
      <c r="AB734" s="142"/>
      <c r="AC734" s="7">
        <f>I734*0.22</f>
        <v>19.062362440000001</v>
      </c>
      <c r="AD734" s="7">
        <f>I734*0.3</f>
        <v>25.994130600000002</v>
      </c>
      <c r="AE734" s="148" t="s">
        <v>93</v>
      </c>
      <c r="AF734" s="7">
        <f>I734*0.245</f>
        <v>21.228539990000002</v>
      </c>
      <c r="AG734" s="7">
        <f>I734*0.2</f>
        <v>17.3294204</v>
      </c>
      <c r="AH734" s="7">
        <f>I734*0.23</f>
        <v>19.928833460000003</v>
      </c>
      <c r="AI734" s="142"/>
      <c r="AJ734">
        <f>I734*0.2</f>
        <v>17.3294204</v>
      </c>
      <c r="AK734" s="142">
        <v>71.508099999999999</v>
      </c>
      <c r="AL734" s="142">
        <v>75.713200000000001</v>
      </c>
      <c r="AM734" s="142">
        <v>78.238400000000013</v>
      </c>
      <c r="AN734" s="142">
        <f>I734*0.12</f>
        <v>10.397652239999999</v>
      </c>
      <c r="AO734" s="142">
        <f>I734*0.6</f>
        <v>51.988261200000004</v>
      </c>
      <c r="AP734" s="142">
        <f>I734*0.9</f>
        <v>77.982391800000002</v>
      </c>
      <c r="AQ734" s="142">
        <f>I734*0.93</f>
        <v>80.581804860000005</v>
      </c>
      <c r="AR734" s="142">
        <f>I734*0.7</f>
        <v>60.652971399999998</v>
      </c>
      <c r="AS734" s="142">
        <f>I734*0.35</f>
        <v>30.326485699999999</v>
      </c>
      <c r="AT734" s="142">
        <v>0</v>
      </c>
      <c r="AU734" s="142">
        <f>I734*0.9</f>
        <v>77.982391800000002</v>
      </c>
      <c r="AV734" s="142">
        <f>I734*0.18</f>
        <v>15.596478360000001</v>
      </c>
      <c r="AW734" s="142">
        <f>I734*0.34</f>
        <v>29.460014680000004</v>
      </c>
      <c r="AX734" s="142">
        <f>I734*0.31</f>
        <v>26.860601620000001</v>
      </c>
      <c r="AY734" s="142">
        <v>75.713200000000001</v>
      </c>
      <c r="AZ734" s="142">
        <v>75.713200000000001</v>
      </c>
      <c r="BB734" s="6">
        <v>0</v>
      </c>
      <c r="BC734" s="6">
        <v>80.581804860000005</v>
      </c>
    </row>
    <row r="735" spans="2:55" hidden="1" outlineLevel="1" x14ac:dyDescent="0.2">
      <c r="B735" s="52" t="s">
        <v>180</v>
      </c>
      <c r="C735" s="56"/>
      <c r="D735" s="172"/>
      <c r="E735" s="160">
        <v>1</v>
      </c>
      <c r="F735" s="193"/>
      <c r="G735" s="193"/>
      <c r="H735" s="193"/>
      <c r="I735" s="90">
        <v>6.3370750000000005</v>
      </c>
      <c r="J735" s="98">
        <f t="shared" si="11"/>
        <v>0</v>
      </c>
      <c r="K735" s="104"/>
      <c r="L735" s="106">
        <f>I735*0.2</f>
        <v>1.2674150000000002</v>
      </c>
      <c r="M735" s="106">
        <f>I735*0.28</f>
        <v>1.7743810000000002</v>
      </c>
      <c r="N735" s="106">
        <f>I735*0.27</f>
        <v>1.7110102500000002</v>
      </c>
      <c r="O735" s="106">
        <v>1.33078575</v>
      </c>
      <c r="P735" s="106">
        <f>I735*0.25</f>
        <v>1.5842687500000001</v>
      </c>
      <c r="Q735" s="106">
        <f>I735*0.31</f>
        <v>1.9644932500000001</v>
      </c>
      <c r="R735" s="106">
        <f>I735*0.14</f>
        <v>0.8871905000000001</v>
      </c>
      <c r="S735" s="106">
        <f>I735*0.18</f>
        <v>1.1406735000000001</v>
      </c>
      <c r="T735" s="106">
        <f>I735*0.3</f>
        <v>1.9011225</v>
      </c>
      <c r="U735" s="106">
        <f>I735*0.2</f>
        <v>1.2674150000000002</v>
      </c>
      <c r="V735" s="106">
        <f>I735*0.22</f>
        <v>1.3941565</v>
      </c>
      <c r="W735" s="142"/>
      <c r="X735" s="106">
        <f>I735*0.16</f>
        <v>1.0139320000000001</v>
      </c>
      <c r="Y735" s="106">
        <f>I735*0.15</f>
        <v>0.95056125000000002</v>
      </c>
      <c r="Z735" s="106">
        <f>I735*0.18</f>
        <v>1.1406735000000001</v>
      </c>
      <c r="AA735" s="106">
        <f>I735*0.11</f>
        <v>0.69707825000000001</v>
      </c>
      <c r="AB735" s="142"/>
      <c r="AC735" s="7">
        <f>I735*0.22</f>
        <v>1.3941565</v>
      </c>
      <c r="AD735" s="7">
        <f>I735*0.3</f>
        <v>1.9011225</v>
      </c>
      <c r="AE735" s="148" t="s">
        <v>93</v>
      </c>
      <c r="AF735" s="7">
        <f>I735*0.245</f>
        <v>1.552583375</v>
      </c>
      <c r="AG735" s="7">
        <f>I735*0.2</f>
        <v>1.2674150000000002</v>
      </c>
      <c r="AH735" s="7">
        <f>I735*0.23</f>
        <v>1.4575272500000003</v>
      </c>
      <c r="AI735" s="142"/>
      <c r="AJ735">
        <f>I735*0.2</f>
        <v>1.2674150000000002</v>
      </c>
      <c r="AK735" s="142">
        <v>5.2322999999999995</v>
      </c>
      <c r="AL735" s="142">
        <v>5.5425999999999993</v>
      </c>
      <c r="AM735" s="142">
        <v>5.724499999999999</v>
      </c>
      <c r="AN735" s="142">
        <f>I735*0.12</f>
        <v>0.76044900000000004</v>
      </c>
      <c r="AO735" s="142">
        <f>I735*0.6</f>
        <v>3.8022450000000001</v>
      </c>
      <c r="AP735" s="142">
        <f>I735*0.9</f>
        <v>5.7033675000000006</v>
      </c>
      <c r="AQ735" s="142">
        <f>I735*0.93</f>
        <v>5.8934797500000009</v>
      </c>
      <c r="AR735" s="142">
        <f>I735*0.7</f>
        <v>4.4359525</v>
      </c>
      <c r="AS735" s="142">
        <f>I735*0.35</f>
        <v>2.21797625</v>
      </c>
      <c r="AT735" s="142">
        <v>0</v>
      </c>
      <c r="AU735" s="142">
        <f>I735*0.9</f>
        <v>5.7033675000000006</v>
      </c>
      <c r="AV735" s="142">
        <f>I735*0.18</f>
        <v>1.1406735000000001</v>
      </c>
      <c r="AW735" s="142">
        <f>I735*0.34</f>
        <v>2.1546055000000002</v>
      </c>
      <c r="AX735" s="142">
        <f>I735*0.31</f>
        <v>1.9644932500000001</v>
      </c>
      <c r="AY735" s="142">
        <v>5.5425999999999993</v>
      </c>
      <c r="AZ735" s="142">
        <v>5.5425999999999993</v>
      </c>
      <c r="BB735" s="6">
        <v>0</v>
      </c>
      <c r="BC735" s="6">
        <v>5.8934797500000009</v>
      </c>
    </row>
    <row r="736" spans="2:55" hidden="1" outlineLevel="1" x14ac:dyDescent="0.2">
      <c r="B736" s="52" t="s">
        <v>308</v>
      </c>
      <c r="C736" s="56"/>
      <c r="D736" s="172"/>
      <c r="E736" s="160">
        <v>1</v>
      </c>
      <c r="F736" s="193"/>
      <c r="G736" s="193"/>
      <c r="H736" s="193"/>
      <c r="I736" s="90">
        <v>3.0307750000000002</v>
      </c>
      <c r="J736" s="98">
        <f t="shared" si="11"/>
        <v>0</v>
      </c>
      <c r="K736" s="104"/>
      <c r="L736" s="106">
        <f>I736*0.2</f>
        <v>0.60615500000000011</v>
      </c>
      <c r="M736" s="106">
        <f>I736*0.28</f>
        <v>0.84861700000000018</v>
      </c>
      <c r="N736" s="106">
        <f>I736*0.27</f>
        <v>0.8183092500000001</v>
      </c>
      <c r="O736" s="106">
        <v>0.63646275000000008</v>
      </c>
      <c r="P736" s="106">
        <f>I736*0.25</f>
        <v>0.75769375000000005</v>
      </c>
      <c r="Q736" s="106">
        <f>I736*0.31</f>
        <v>0.93954025000000008</v>
      </c>
      <c r="R736" s="106">
        <f>I736*0.14</f>
        <v>0.42430850000000009</v>
      </c>
      <c r="S736" s="106">
        <f>I736*0.18</f>
        <v>0.54553950000000007</v>
      </c>
      <c r="T736" s="106">
        <f>I736*0.3</f>
        <v>0.9092325</v>
      </c>
      <c r="U736" s="106">
        <f>I736*0.2</f>
        <v>0.60615500000000011</v>
      </c>
      <c r="V736" s="106">
        <f>I736*0.22</f>
        <v>0.66677050000000004</v>
      </c>
      <c r="W736" s="142"/>
      <c r="X736" s="106">
        <f>I736*0.16</f>
        <v>0.48492400000000002</v>
      </c>
      <c r="Y736" s="106">
        <f>I736*0.15</f>
        <v>0.45461625</v>
      </c>
      <c r="Z736" s="106">
        <f>I736*0.18</f>
        <v>0.54553950000000007</v>
      </c>
      <c r="AA736" s="106">
        <f>I736*0.11</f>
        <v>0.33338525000000002</v>
      </c>
      <c r="AB736" s="142"/>
      <c r="AC736" s="7">
        <f>I736*0.22</f>
        <v>0.66677050000000004</v>
      </c>
      <c r="AD736" s="7">
        <f>I736*0.3</f>
        <v>0.9092325</v>
      </c>
      <c r="AE736" s="148" t="s">
        <v>93</v>
      </c>
      <c r="AF736" s="7">
        <f>I736*0.245</f>
        <v>0.74253987500000007</v>
      </c>
      <c r="AG736" s="7">
        <f>I736*0.2</f>
        <v>0.60615500000000011</v>
      </c>
      <c r="AH736" s="7">
        <f>I736*0.23</f>
        <v>0.69707825000000012</v>
      </c>
      <c r="AI736" s="142"/>
      <c r="AJ736">
        <f>I736*0.2</f>
        <v>0.60615500000000011</v>
      </c>
      <c r="AK736" s="142">
        <v>2.5038</v>
      </c>
      <c r="AL736" s="142">
        <v>2.6536000000000004</v>
      </c>
      <c r="AM736" s="142">
        <v>2.7392000000000003</v>
      </c>
      <c r="AN736" s="142">
        <f>I736*0.12</f>
        <v>0.36369299999999999</v>
      </c>
      <c r="AO736" s="142">
        <f>I736*0.6</f>
        <v>1.818465</v>
      </c>
      <c r="AP736" s="142">
        <f>I736*0.9</f>
        <v>2.7276975000000001</v>
      </c>
      <c r="AQ736" s="142">
        <f>I736*0.93</f>
        <v>2.8186207500000005</v>
      </c>
      <c r="AR736" s="142">
        <f>I736*0.7</f>
        <v>2.1215424999999999</v>
      </c>
      <c r="AS736" s="142">
        <f>I736*0.35</f>
        <v>1.0607712499999999</v>
      </c>
      <c r="AT736" s="142">
        <v>0</v>
      </c>
      <c r="AU736" s="142">
        <f>I736*0.9</f>
        <v>2.7276975000000001</v>
      </c>
      <c r="AV736" s="142">
        <f>I736*0.18</f>
        <v>0.54553950000000007</v>
      </c>
      <c r="AW736" s="142">
        <f>I736*0.34</f>
        <v>1.0304635000000002</v>
      </c>
      <c r="AX736" s="142">
        <f>I736*0.31</f>
        <v>0.93954025000000008</v>
      </c>
      <c r="AY736" s="142">
        <v>2.6536000000000004</v>
      </c>
      <c r="AZ736" s="142">
        <v>2.6536000000000004</v>
      </c>
      <c r="BB736" s="6">
        <v>0</v>
      </c>
      <c r="BC736" s="6">
        <v>2.8186207500000005</v>
      </c>
    </row>
    <row r="737" spans="2:55" hidden="1" outlineLevel="1" x14ac:dyDescent="0.2">
      <c r="B737" s="52" t="s">
        <v>182</v>
      </c>
      <c r="C737" s="56"/>
      <c r="D737" s="172"/>
      <c r="E737" s="160">
        <v>1</v>
      </c>
      <c r="F737" s="193"/>
      <c r="G737" s="193"/>
      <c r="H737" s="193"/>
      <c r="I737" s="90">
        <v>16.255974999999999</v>
      </c>
      <c r="J737" s="98">
        <f t="shared" si="11"/>
        <v>0</v>
      </c>
      <c r="K737" s="104"/>
      <c r="L737" s="106">
        <f>I737*0.2</f>
        <v>3.2511950000000001</v>
      </c>
      <c r="M737" s="106">
        <f>I737*0.28</f>
        <v>4.5516730000000001</v>
      </c>
      <c r="N737" s="106">
        <f>I737*0.27</f>
        <v>4.3891132500000003</v>
      </c>
      <c r="O737" s="106">
        <v>3.4137547499999998</v>
      </c>
      <c r="P737" s="106">
        <f>I737*0.25</f>
        <v>4.0639937499999998</v>
      </c>
      <c r="Q737" s="106">
        <f>I737*0.31</f>
        <v>5.0393522499999994</v>
      </c>
      <c r="R737" s="106">
        <f>I737*0.14</f>
        <v>2.2758365</v>
      </c>
      <c r="S737" s="106">
        <f>I737*0.18</f>
        <v>2.9260754999999996</v>
      </c>
      <c r="T737" s="106">
        <f>I737*0.3</f>
        <v>4.8767924999999996</v>
      </c>
      <c r="U737" s="106">
        <f>I737*0.2</f>
        <v>3.2511950000000001</v>
      </c>
      <c r="V737" s="106">
        <f>I737*0.22</f>
        <v>3.5763145000000001</v>
      </c>
      <c r="W737" s="142"/>
      <c r="X737" s="106">
        <f>I737*0.16</f>
        <v>2.600956</v>
      </c>
      <c r="Y737" s="106">
        <f>I737*0.15</f>
        <v>2.4383962499999998</v>
      </c>
      <c r="Z737" s="106">
        <f>I737*0.18</f>
        <v>2.9260754999999996</v>
      </c>
      <c r="AA737" s="106">
        <f>I737*0.11</f>
        <v>1.78815725</v>
      </c>
      <c r="AB737" s="142"/>
      <c r="AC737" s="7">
        <f>I737*0.22</f>
        <v>3.5763145000000001</v>
      </c>
      <c r="AD737" s="7">
        <f>I737*0.3</f>
        <v>4.8767924999999996</v>
      </c>
      <c r="AE737" s="148" t="s">
        <v>93</v>
      </c>
      <c r="AF737" s="7">
        <f>I737*0.245</f>
        <v>3.982713875</v>
      </c>
      <c r="AG737" s="7">
        <f>I737*0.2</f>
        <v>3.2511950000000001</v>
      </c>
      <c r="AH737" s="7">
        <f>I737*0.23</f>
        <v>3.7388742499999998</v>
      </c>
      <c r="AI737" s="142"/>
      <c r="AJ737">
        <f>I737*0.2</f>
        <v>3.2511950000000001</v>
      </c>
      <c r="AK737" s="142">
        <v>13.417799999999998</v>
      </c>
      <c r="AL737" s="142">
        <v>14.209599999999998</v>
      </c>
      <c r="AM737" s="142">
        <v>14.680399999999999</v>
      </c>
      <c r="AN737" s="142">
        <f>I737*0.12</f>
        <v>1.9507169999999998</v>
      </c>
      <c r="AO737" s="142">
        <f>I737*0.6</f>
        <v>9.7535849999999993</v>
      </c>
      <c r="AP737" s="142">
        <f>I737*0.9</f>
        <v>14.6303775</v>
      </c>
      <c r="AQ737" s="142">
        <f>I737*0.93</f>
        <v>15.118056750000001</v>
      </c>
      <c r="AR737" s="142">
        <f>I737*0.7</f>
        <v>11.379182499999999</v>
      </c>
      <c r="AS737" s="142">
        <f>I737*0.35</f>
        <v>5.6895912499999994</v>
      </c>
      <c r="AT737" s="142">
        <v>0</v>
      </c>
      <c r="AU737" s="142">
        <f>I737*0.9</f>
        <v>14.6303775</v>
      </c>
      <c r="AV737" s="142">
        <f>I737*0.18</f>
        <v>2.9260754999999996</v>
      </c>
      <c r="AW737" s="142">
        <f>I737*0.34</f>
        <v>5.5270315000000005</v>
      </c>
      <c r="AX737" s="142">
        <f>I737*0.31</f>
        <v>5.0393522499999994</v>
      </c>
      <c r="AY737" s="142">
        <v>14.209599999999998</v>
      </c>
      <c r="AZ737" s="142">
        <v>14.209599999999998</v>
      </c>
      <c r="BB737" s="6">
        <v>0</v>
      </c>
      <c r="BC737" s="6">
        <v>15.118056750000001</v>
      </c>
    </row>
    <row r="738" spans="2:55" hidden="1" outlineLevel="1" x14ac:dyDescent="0.2">
      <c r="B738" s="52" t="s">
        <v>183</v>
      </c>
      <c r="C738" s="56"/>
      <c r="D738" s="172"/>
      <c r="E738" s="160">
        <v>10</v>
      </c>
      <c r="F738" s="193"/>
      <c r="G738" s="193"/>
      <c r="H738" s="193"/>
      <c r="I738" s="90">
        <v>377.46924999999999</v>
      </c>
      <c r="J738" s="98">
        <f t="shared" si="11"/>
        <v>0</v>
      </c>
      <c r="K738" s="104"/>
      <c r="L738" s="106">
        <f>I738*0.2</f>
        <v>75.493849999999995</v>
      </c>
      <c r="M738" s="106">
        <f>I738*0.28</f>
        <v>105.69139000000001</v>
      </c>
      <c r="N738" s="106">
        <f>I738*0.27</f>
        <v>101.9166975</v>
      </c>
      <c r="O738" s="106">
        <v>79.268542499999995</v>
      </c>
      <c r="P738" s="106">
        <f>I738*0.25</f>
        <v>94.367312499999997</v>
      </c>
      <c r="Q738" s="106">
        <f>I738*0.31</f>
        <v>117.0154675</v>
      </c>
      <c r="R738" s="106">
        <f>I738*0.14</f>
        <v>52.845695000000006</v>
      </c>
      <c r="S738" s="106">
        <f>I738*0.18</f>
        <v>67.944464999999994</v>
      </c>
      <c r="T738" s="106">
        <f>I738*0.3</f>
        <v>113.240775</v>
      </c>
      <c r="U738" s="106">
        <f>I738*0.2</f>
        <v>75.493849999999995</v>
      </c>
      <c r="V738" s="106">
        <f>I738*0.22</f>
        <v>83.043234999999996</v>
      </c>
      <c r="W738" s="142"/>
      <c r="X738" s="106">
        <f>I738*0.16</f>
        <v>60.39508</v>
      </c>
      <c r="Y738" s="106">
        <f>I738*0.15</f>
        <v>56.6203875</v>
      </c>
      <c r="Z738" s="106">
        <f>I738*0.18</f>
        <v>67.944464999999994</v>
      </c>
      <c r="AA738" s="106">
        <f>I738*0.11</f>
        <v>41.521617499999998</v>
      </c>
      <c r="AB738" s="142"/>
      <c r="AC738" s="7">
        <f>I738*0.22</f>
        <v>83.043234999999996</v>
      </c>
      <c r="AD738" s="7">
        <f>I738*0.3</f>
        <v>113.240775</v>
      </c>
      <c r="AE738" s="148" t="s">
        <v>93</v>
      </c>
      <c r="AF738" s="7">
        <f>I738*0.245</f>
        <v>92.47996624999999</v>
      </c>
      <c r="AG738" s="7">
        <f>I738*0.2</f>
        <v>75.493849999999995</v>
      </c>
      <c r="AH738" s="7">
        <f>I738*0.23</f>
        <v>86.817927499999996</v>
      </c>
      <c r="AI738" s="142"/>
      <c r="AJ738">
        <f>I738*0.2</f>
        <v>75.493849999999995</v>
      </c>
      <c r="AK738" s="142">
        <v>311.50910000000005</v>
      </c>
      <c r="AL738" s="142">
        <v>329.82749999999999</v>
      </c>
      <c r="AM738" s="142">
        <v>340.82709999999997</v>
      </c>
      <c r="AN738" s="142">
        <f>I738*0.12</f>
        <v>45.296309999999998</v>
      </c>
      <c r="AO738" s="142">
        <f>I738*0.6</f>
        <v>226.48155</v>
      </c>
      <c r="AP738" s="142">
        <f>I738*0.9</f>
        <v>339.72232500000001</v>
      </c>
      <c r="AQ738" s="142">
        <f>I738*0.93</f>
        <v>351.0464025</v>
      </c>
      <c r="AR738" s="142">
        <f>I738*0.7</f>
        <v>264.228475</v>
      </c>
      <c r="AS738" s="142">
        <f>I738*0.35</f>
        <v>132.1142375</v>
      </c>
      <c r="AT738" s="142">
        <v>0</v>
      </c>
      <c r="AU738" s="142">
        <f>I738*0.9</f>
        <v>339.72232500000001</v>
      </c>
      <c r="AV738" s="142">
        <f>I738*0.18</f>
        <v>67.944464999999994</v>
      </c>
      <c r="AW738" s="142">
        <f>I738*0.34</f>
        <v>128.33954500000002</v>
      </c>
      <c r="AX738" s="142">
        <f>I738*0.31</f>
        <v>117.0154675</v>
      </c>
      <c r="AY738" s="142">
        <v>329.82749999999999</v>
      </c>
      <c r="AZ738" s="142">
        <v>329.82749999999999</v>
      </c>
      <c r="BB738" s="6">
        <v>0</v>
      </c>
      <c r="BC738" s="6">
        <v>351.0464025</v>
      </c>
    </row>
    <row r="739" spans="2:55" hidden="1" outlineLevel="1" x14ac:dyDescent="0.2">
      <c r="B739" s="52" t="s">
        <v>184</v>
      </c>
      <c r="C739" s="56"/>
      <c r="D739" s="172"/>
      <c r="E739" s="160">
        <v>1</v>
      </c>
      <c r="F739" s="193"/>
      <c r="G739" s="193"/>
      <c r="H739" s="193"/>
      <c r="I739" s="90">
        <v>73.388839000000004</v>
      </c>
      <c r="J739" s="98">
        <f t="shared" si="11"/>
        <v>0</v>
      </c>
      <c r="K739" s="104"/>
      <c r="L739" s="106">
        <f>I739*0.2</f>
        <v>14.677767800000002</v>
      </c>
      <c r="M739" s="106">
        <f>I739*0.28</f>
        <v>20.548874920000003</v>
      </c>
      <c r="N739" s="106">
        <f>I739*0.27</f>
        <v>19.814986530000002</v>
      </c>
      <c r="O739" s="106">
        <v>15.41165619</v>
      </c>
      <c r="P739" s="106">
        <f>I739*0.25</f>
        <v>18.347209750000001</v>
      </c>
      <c r="Q739" s="106">
        <f>I739*0.31</f>
        <v>22.750540090000001</v>
      </c>
      <c r="R739" s="106">
        <f>I739*0.14</f>
        <v>10.274437460000001</v>
      </c>
      <c r="S739" s="106">
        <f>I739*0.18</f>
        <v>13.20999102</v>
      </c>
      <c r="T739" s="106">
        <f>I739*0.3</f>
        <v>22.016651700000001</v>
      </c>
      <c r="U739" s="106">
        <f>I739*0.2</f>
        <v>14.677767800000002</v>
      </c>
      <c r="V739" s="106">
        <f>I739*0.22</f>
        <v>16.145544580000003</v>
      </c>
      <c r="W739" s="142"/>
      <c r="X739" s="106">
        <f>I739*0.16</f>
        <v>11.742214240000001</v>
      </c>
      <c r="Y739" s="106">
        <f>I739*0.15</f>
        <v>11.00832585</v>
      </c>
      <c r="Z739" s="106">
        <f>I739*0.18</f>
        <v>13.20999102</v>
      </c>
      <c r="AA739" s="106">
        <f>I739*0.11</f>
        <v>8.0727722900000014</v>
      </c>
      <c r="AB739" s="142"/>
      <c r="AC739" s="7">
        <f>I739*0.22</f>
        <v>16.145544580000003</v>
      </c>
      <c r="AD739" s="7">
        <f>I739*0.3</f>
        <v>22.016651700000001</v>
      </c>
      <c r="AE739" s="148" t="s">
        <v>93</v>
      </c>
      <c r="AF739" s="7">
        <f>I739*0.245</f>
        <v>17.980265554999999</v>
      </c>
      <c r="AG739" s="7">
        <f>I739*0.2</f>
        <v>14.677767800000002</v>
      </c>
      <c r="AH739" s="7">
        <f>I739*0.23</f>
        <v>16.879432970000003</v>
      </c>
      <c r="AI739" s="142"/>
      <c r="AJ739">
        <f>I739*0.2</f>
        <v>14.677767800000002</v>
      </c>
      <c r="AK739" s="142">
        <v>60.562000000000005</v>
      </c>
      <c r="AL739" s="142">
        <v>64.125100000000003</v>
      </c>
      <c r="AM739" s="142">
        <v>66.265100000000004</v>
      </c>
      <c r="AN739" s="142">
        <f>I739*0.12</f>
        <v>8.8066606800000002</v>
      </c>
      <c r="AO739" s="142">
        <f>I739*0.6</f>
        <v>44.033303400000001</v>
      </c>
      <c r="AP739" s="142">
        <f>I739*0.9</f>
        <v>66.049955100000005</v>
      </c>
      <c r="AQ739" s="142">
        <f>I739*0.93</f>
        <v>68.251620270000004</v>
      </c>
      <c r="AR739" s="142">
        <f>I739*0.7</f>
        <v>51.3721873</v>
      </c>
      <c r="AS739" s="142">
        <f>I739*0.35</f>
        <v>25.68609365</v>
      </c>
      <c r="AT739" s="142">
        <v>0</v>
      </c>
      <c r="AU739" s="142">
        <f>I739*0.9</f>
        <v>66.049955100000005</v>
      </c>
      <c r="AV739" s="142">
        <f>I739*0.18</f>
        <v>13.20999102</v>
      </c>
      <c r="AW739" s="142">
        <f>I739*0.34</f>
        <v>24.952205260000003</v>
      </c>
      <c r="AX739" s="142">
        <f>I739*0.31</f>
        <v>22.750540090000001</v>
      </c>
      <c r="AY739" s="142">
        <v>64.125100000000003</v>
      </c>
      <c r="AZ739" s="142">
        <v>64.125100000000003</v>
      </c>
      <c r="BB739" s="6">
        <v>0</v>
      </c>
      <c r="BC739" s="6">
        <v>68.251620270000004</v>
      </c>
    </row>
    <row r="740" spans="2:55" hidden="1" outlineLevel="1" x14ac:dyDescent="0.2">
      <c r="B740" s="52" t="s">
        <v>284</v>
      </c>
      <c r="C740" s="56"/>
      <c r="D740" s="172"/>
      <c r="E740" s="160">
        <v>1</v>
      </c>
      <c r="F740" s="193"/>
      <c r="G740" s="193"/>
      <c r="H740" s="193"/>
      <c r="I740" s="90">
        <v>181.41668100000001</v>
      </c>
      <c r="J740" s="98">
        <f t="shared" si="11"/>
        <v>0</v>
      </c>
      <c r="K740" s="104"/>
      <c r="L740" s="106">
        <f>I740*0.2</f>
        <v>36.283336200000001</v>
      </c>
      <c r="M740" s="106">
        <f>I740*0.28</f>
        <v>50.796670680000005</v>
      </c>
      <c r="N740" s="106">
        <f>I740*0.27</f>
        <v>48.982503870000009</v>
      </c>
      <c r="O740" s="106">
        <v>38.097503010000004</v>
      </c>
      <c r="P740" s="106">
        <f>I740*0.25</f>
        <v>45.354170250000003</v>
      </c>
      <c r="Q740" s="106">
        <f>I740*0.31</f>
        <v>56.239171110000001</v>
      </c>
      <c r="R740" s="106">
        <f>I740*0.14</f>
        <v>25.398335340000003</v>
      </c>
      <c r="S740" s="106">
        <f>I740*0.18</f>
        <v>32.655002580000001</v>
      </c>
      <c r="T740" s="106">
        <f>I740*0.3</f>
        <v>54.425004300000005</v>
      </c>
      <c r="U740" s="106">
        <f>I740*0.2</f>
        <v>36.283336200000001</v>
      </c>
      <c r="V740" s="106">
        <f>I740*0.22</f>
        <v>39.91166982</v>
      </c>
      <c r="W740" s="142"/>
      <c r="X740" s="106">
        <f>I740*0.16</f>
        <v>29.026668960000002</v>
      </c>
      <c r="Y740" s="106">
        <f>I740*0.15</f>
        <v>27.212502150000002</v>
      </c>
      <c r="Z740" s="106">
        <f>I740*0.18</f>
        <v>32.655002580000001</v>
      </c>
      <c r="AA740" s="106">
        <f>I740*0.11</f>
        <v>19.95583491</v>
      </c>
      <c r="AB740" s="142"/>
      <c r="AC740" s="7">
        <f>I740*0.22</f>
        <v>39.91166982</v>
      </c>
      <c r="AD740" s="7">
        <f>I740*0.3</f>
        <v>54.425004300000005</v>
      </c>
      <c r="AE740" s="148" t="s">
        <v>93</v>
      </c>
      <c r="AF740" s="7">
        <f>I740*0.245</f>
        <v>44.447086845000001</v>
      </c>
      <c r="AG740" s="7">
        <f>I740*0.2</f>
        <v>36.283336200000001</v>
      </c>
      <c r="AH740" s="7">
        <f>I740*0.23</f>
        <v>41.725836630000003</v>
      </c>
      <c r="AI740" s="142"/>
      <c r="AJ740">
        <f>I740*0.2</f>
        <v>36.283336200000001</v>
      </c>
      <c r="AK740" s="142">
        <v>149.71439999999998</v>
      </c>
      <c r="AL740" s="142">
        <v>158.5205</v>
      </c>
      <c r="AM740" s="142">
        <v>163.80629999999999</v>
      </c>
      <c r="AN740" s="142">
        <f>I740*0.12</f>
        <v>21.77000172</v>
      </c>
      <c r="AO740" s="142">
        <f>I740*0.6</f>
        <v>108.85000860000001</v>
      </c>
      <c r="AP740" s="142">
        <f>I740*0.9</f>
        <v>163.27501290000001</v>
      </c>
      <c r="AQ740" s="142">
        <f>I740*0.93</f>
        <v>168.71751333000003</v>
      </c>
      <c r="AR740" s="142">
        <f>I740*0.7</f>
        <v>126.9916767</v>
      </c>
      <c r="AS740" s="142">
        <f>I740*0.35</f>
        <v>63.49583835</v>
      </c>
      <c r="AT740" s="142">
        <v>0</v>
      </c>
      <c r="AU740" s="142">
        <f>I740*0.9</f>
        <v>163.27501290000001</v>
      </c>
      <c r="AV740" s="142">
        <f>I740*0.18</f>
        <v>32.655002580000001</v>
      </c>
      <c r="AW740" s="142">
        <f>I740*0.34</f>
        <v>61.681671540000011</v>
      </c>
      <c r="AX740" s="142">
        <f>I740*0.31</f>
        <v>56.239171110000001</v>
      </c>
      <c r="AY740" s="142">
        <v>158.5205</v>
      </c>
      <c r="AZ740" s="142">
        <v>158.5205</v>
      </c>
      <c r="BB740" s="6">
        <v>0</v>
      </c>
      <c r="BC740" s="6">
        <v>168.71751333000003</v>
      </c>
    </row>
    <row r="741" spans="2:55" hidden="1" outlineLevel="1" x14ac:dyDescent="0.2">
      <c r="B741" s="52" t="s">
        <v>196</v>
      </c>
      <c r="C741" s="56"/>
      <c r="D741" s="172"/>
      <c r="E741" s="160">
        <v>1</v>
      </c>
      <c r="F741" s="193"/>
      <c r="G741" s="193"/>
      <c r="H741" s="193"/>
      <c r="I741" s="90">
        <v>6.6125999999999996</v>
      </c>
      <c r="J741" s="98">
        <f t="shared" si="11"/>
        <v>0</v>
      </c>
      <c r="K741" s="104"/>
      <c r="L741" s="106">
        <f>I741*0.2</f>
        <v>1.3225199999999999</v>
      </c>
      <c r="M741" s="106">
        <f>I741*0.28</f>
        <v>1.8515280000000001</v>
      </c>
      <c r="N741" s="106">
        <f>I741*0.27</f>
        <v>1.7854019999999999</v>
      </c>
      <c r="O741" s="106">
        <v>1.3886459999999998</v>
      </c>
      <c r="P741" s="106">
        <f>I741*0.25</f>
        <v>1.6531499999999999</v>
      </c>
      <c r="Q741" s="106">
        <f>I741*0.31</f>
        <v>2.049906</v>
      </c>
      <c r="R741" s="106">
        <f>I741*0.14</f>
        <v>0.92576400000000003</v>
      </c>
      <c r="S741" s="106">
        <f>I741*0.18</f>
        <v>1.1902679999999999</v>
      </c>
      <c r="T741" s="106">
        <f>I741*0.3</f>
        <v>1.9837799999999999</v>
      </c>
      <c r="U741" s="106">
        <f>I741*0.2</f>
        <v>1.3225199999999999</v>
      </c>
      <c r="V741" s="106">
        <f>I741*0.22</f>
        <v>1.454772</v>
      </c>
      <c r="W741" s="142"/>
      <c r="X741" s="106">
        <f>I741*0.16</f>
        <v>1.0580159999999998</v>
      </c>
      <c r="Y741" s="106">
        <f>I741*0.15</f>
        <v>0.99188999999999994</v>
      </c>
      <c r="Z741" s="106">
        <f>I741*0.18</f>
        <v>1.1902679999999999</v>
      </c>
      <c r="AA741" s="106">
        <f>I741*0.11</f>
        <v>0.72738599999999998</v>
      </c>
      <c r="AB741" s="142"/>
      <c r="AC741" s="7">
        <f>I741*0.22</f>
        <v>1.454772</v>
      </c>
      <c r="AD741" s="7">
        <f>I741*0.3</f>
        <v>1.9837799999999999</v>
      </c>
      <c r="AE741" s="148" t="s">
        <v>93</v>
      </c>
      <c r="AF741" s="7">
        <f>I741*0.245</f>
        <v>1.6200869999999998</v>
      </c>
      <c r="AG741" s="7">
        <f>I741*0.2</f>
        <v>1.3225199999999999</v>
      </c>
      <c r="AH741" s="7">
        <f>I741*0.23</f>
        <v>1.5208979999999999</v>
      </c>
      <c r="AI741" s="142"/>
      <c r="AJ741">
        <f>I741*0.2</f>
        <v>1.3225199999999999</v>
      </c>
      <c r="AK741" s="142">
        <v>5.4569999999999999</v>
      </c>
      <c r="AL741" s="142">
        <v>5.7779999999999996</v>
      </c>
      <c r="AM741" s="142">
        <v>5.9706000000000001</v>
      </c>
      <c r="AN741" s="142">
        <f>I741*0.12</f>
        <v>0.79351199999999988</v>
      </c>
      <c r="AO741" s="142">
        <f>I741*0.6</f>
        <v>3.9675599999999998</v>
      </c>
      <c r="AP741" s="142">
        <f>I741*0.9</f>
        <v>5.9513400000000001</v>
      </c>
      <c r="AQ741" s="142">
        <f>I741*0.93</f>
        <v>6.149718</v>
      </c>
      <c r="AR741" s="142">
        <f>I741*0.7</f>
        <v>4.6288199999999993</v>
      </c>
      <c r="AS741" s="142">
        <f>I741*0.35</f>
        <v>2.3144099999999996</v>
      </c>
      <c r="AT741" s="142">
        <v>0</v>
      </c>
      <c r="AU741" s="142">
        <f>I741*0.9</f>
        <v>5.9513400000000001</v>
      </c>
      <c r="AV741" s="142">
        <f>I741*0.18</f>
        <v>1.1902679999999999</v>
      </c>
      <c r="AW741" s="142">
        <f>I741*0.34</f>
        <v>2.2482839999999999</v>
      </c>
      <c r="AX741" s="142">
        <f>I741*0.31</f>
        <v>2.049906</v>
      </c>
      <c r="AY741" s="142">
        <v>5.7779999999999996</v>
      </c>
      <c r="AZ741" s="142">
        <v>5.7779999999999996</v>
      </c>
      <c r="BB741" s="6">
        <v>0</v>
      </c>
      <c r="BC741" s="6">
        <v>6.149718</v>
      </c>
    </row>
    <row r="742" spans="2:55" ht="13.5" collapsed="1" thickBot="1" x14ac:dyDescent="0.25">
      <c r="B742" s="45" t="s">
        <v>103</v>
      </c>
      <c r="C742" s="54" t="s">
        <v>93</v>
      </c>
      <c r="D742" s="170">
        <v>743</v>
      </c>
      <c r="E742" s="161" t="s">
        <v>5630</v>
      </c>
      <c r="F742" s="180"/>
      <c r="G742" s="180"/>
      <c r="H742" s="180"/>
      <c r="I742" s="82">
        <v>31823.900167999996</v>
      </c>
      <c r="J742" s="98">
        <f t="shared" si="11"/>
        <v>14962.775300000001</v>
      </c>
      <c r="K742" s="100">
        <v>13602.522999999999</v>
      </c>
      <c r="L742" s="106">
        <f>I742*0.2</f>
        <v>6364.7800336</v>
      </c>
      <c r="M742" s="106">
        <f>I742*0.28</f>
        <v>8910.69204704</v>
      </c>
      <c r="N742" s="106">
        <f>I742*0.27</f>
        <v>8592.45304536</v>
      </c>
      <c r="O742" s="106">
        <v>6683.0190352799991</v>
      </c>
      <c r="P742" s="106">
        <f>I742*0.25</f>
        <v>7955.9750419999991</v>
      </c>
      <c r="Q742" s="106">
        <f>I742*0.31</f>
        <v>9865.4090520799982</v>
      </c>
      <c r="R742" s="106">
        <f>I742*0.28</f>
        <v>8910.69204704</v>
      </c>
      <c r="S742" s="106">
        <f>I742*0.25</f>
        <v>7955.9750419999991</v>
      </c>
      <c r="T742" s="106">
        <f>I742*0.3</f>
        <v>9547.1700503999982</v>
      </c>
      <c r="U742" s="106">
        <f>I742*0.2</f>
        <v>6364.7800336</v>
      </c>
      <c r="V742" s="106">
        <f>I742*0.22</f>
        <v>7001.2580369599991</v>
      </c>
      <c r="W742" s="139"/>
      <c r="X742" s="106">
        <f>I742*0.16</f>
        <v>5091.8240268799991</v>
      </c>
      <c r="Y742" s="106">
        <f>I742*0.15</f>
        <v>4773.5850251999991</v>
      </c>
      <c r="Z742" s="106">
        <f>I742*0.18</f>
        <v>5728.3020302399991</v>
      </c>
      <c r="AA742" s="106">
        <f>I742*0.11</f>
        <v>3500.6290184799996</v>
      </c>
      <c r="AB742" s="139"/>
      <c r="AC742" s="7">
        <f>I742*0.22</f>
        <v>7001.2580369599991</v>
      </c>
      <c r="AD742" s="7">
        <f>I742*0.3</f>
        <v>9547.1700503999982</v>
      </c>
      <c r="AE742" s="148" t="s">
        <v>93</v>
      </c>
      <c r="AF742" s="7">
        <f>I742*0.245</f>
        <v>7796.8555411599991</v>
      </c>
      <c r="AG742" s="7">
        <f>I742*0.2</f>
        <v>6364.7800336</v>
      </c>
      <c r="AH742" s="7">
        <f>I742*0.23</f>
        <v>7319.4970386399991</v>
      </c>
      <c r="AI742" s="139"/>
      <c r="AJ742">
        <f>I742*0.2</f>
        <v>6364.7800336</v>
      </c>
      <c r="AK742" s="139">
        <v>22250.756999999994</v>
      </c>
      <c r="AL742" s="139">
        <v>23559.623799999998</v>
      </c>
      <c r="AM742" s="139">
        <v>24344.939599999994</v>
      </c>
      <c r="AN742" s="139">
        <f>I742*0.12</f>
        <v>3818.8680201599996</v>
      </c>
      <c r="AO742" s="139">
        <f>I742*0.6</f>
        <v>19094.340100799996</v>
      </c>
      <c r="AP742" s="139">
        <f>I742*0.9</f>
        <v>28641.510151199996</v>
      </c>
      <c r="AQ742" s="139">
        <f>I742*0.93</f>
        <v>29596.227156239998</v>
      </c>
      <c r="AR742" s="139">
        <f>I742*0.7</f>
        <v>22276.730117599996</v>
      </c>
      <c r="AS742" s="139">
        <f>I742*0.35</f>
        <v>11138.365058799998</v>
      </c>
      <c r="AT742" s="139">
        <v>0</v>
      </c>
      <c r="AU742" s="139">
        <f>I742*0.9</f>
        <v>28641.510151199996</v>
      </c>
      <c r="AV742" s="139">
        <f>I742*0.18</f>
        <v>5728.3020302399991</v>
      </c>
      <c r="AW742" s="139">
        <f>I742*0.34</f>
        <v>10820.12605712</v>
      </c>
      <c r="AX742" s="139">
        <f>I742*0.31</f>
        <v>9865.4090520799982</v>
      </c>
      <c r="AY742" s="139">
        <v>23559.623799999998</v>
      </c>
      <c r="AZ742" s="139">
        <v>23559.623799999998</v>
      </c>
      <c r="BB742" s="6">
        <v>3500.6290184799996</v>
      </c>
      <c r="BC742" s="6">
        <v>29596.227156239998</v>
      </c>
    </row>
    <row r="743" spans="2:55" hidden="1" outlineLevel="1" x14ac:dyDescent="0.2">
      <c r="B743" s="36"/>
      <c r="C743" s="57"/>
      <c r="D743" s="111" t="s">
        <v>109</v>
      </c>
      <c r="E743" s="159" t="s">
        <v>5629</v>
      </c>
      <c r="F743" s="188"/>
      <c r="G743" s="188"/>
      <c r="H743" s="188"/>
      <c r="I743" s="87"/>
      <c r="J743" s="98">
        <f t="shared" si="11"/>
        <v>0</v>
      </c>
      <c r="K743" s="100"/>
      <c r="L743" s="106">
        <f>I743*0.2</f>
        <v>0</v>
      </c>
      <c r="M743" s="106">
        <f>I743*0.28</f>
        <v>0</v>
      </c>
      <c r="N743" s="106">
        <f>I743*0.27</f>
        <v>0</v>
      </c>
      <c r="O743" s="106">
        <v>0</v>
      </c>
      <c r="P743" s="106">
        <f>I743*0.25</f>
        <v>0</v>
      </c>
      <c r="Q743" s="106">
        <f>I743*0.31</f>
        <v>0</v>
      </c>
      <c r="R743" s="106">
        <f>I743*0.28</f>
        <v>0</v>
      </c>
      <c r="S743" s="106">
        <f>I743*0.25</f>
        <v>0</v>
      </c>
      <c r="T743" s="106">
        <f>I743*0.3</f>
        <v>0</v>
      </c>
      <c r="U743" s="106">
        <f>I743*0.2</f>
        <v>0</v>
      </c>
      <c r="V743" s="106">
        <f>I743*0.22</f>
        <v>0</v>
      </c>
      <c r="W743" s="139"/>
      <c r="X743" s="106">
        <f>I743*0.16</f>
        <v>0</v>
      </c>
      <c r="Y743" s="106">
        <f>I743*0.15</f>
        <v>0</v>
      </c>
      <c r="Z743" s="106">
        <f>I743*0.18</f>
        <v>0</v>
      </c>
      <c r="AA743" s="106">
        <f>I743*0.11</f>
        <v>0</v>
      </c>
      <c r="AB743" s="139"/>
      <c r="AC743" s="7">
        <f>I743*0.22</f>
        <v>0</v>
      </c>
      <c r="AD743" s="7">
        <f>I743*0.3</f>
        <v>0</v>
      </c>
      <c r="AE743" s="148" t="s">
        <v>93</v>
      </c>
      <c r="AF743" s="7">
        <f>I743*0.245</f>
        <v>0</v>
      </c>
      <c r="AG743" s="7">
        <f>I743*0.2</f>
        <v>0</v>
      </c>
      <c r="AH743" s="7">
        <f>I743*0.23</f>
        <v>0</v>
      </c>
      <c r="AI743" s="139"/>
      <c r="AJ743">
        <f>I743*0.2</f>
        <v>0</v>
      </c>
      <c r="AK743" s="139"/>
      <c r="AL743" s="139"/>
      <c r="AM743" s="139"/>
      <c r="AN743" s="139">
        <f>I743*0.12</f>
        <v>0</v>
      </c>
      <c r="AO743" s="139">
        <f>I743*0.6</f>
        <v>0</v>
      </c>
      <c r="AP743" s="139">
        <f>I743*0.9</f>
        <v>0</v>
      </c>
      <c r="AQ743" s="139">
        <f>I743*0.93</f>
        <v>0</v>
      </c>
      <c r="AR743" s="139">
        <f>I743*0.7</f>
        <v>0</v>
      </c>
      <c r="AS743" s="139">
        <f>I743*0.35</f>
        <v>0</v>
      </c>
      <c r="AT743" s="139"/>
      <c r="AU743" s="139">
        <f>I743*0.9</f>
        <v>0</v>
      </c>
      <c r="AV743" s="139">
        <f>I743*0.18</f>
        <v>0</v>
      </c>
      <c r="AW743" s="139">
        <f>I743*0.34</f>
        <v>0</v>
      </c>
      <c r="AX743" s="139">
        <f>I743*0.31</f>
        <v>0</v>
      </c>
      <c r="AY743" s="139"/>
      <c r="AZ743" s="139"/>
      <c r="BB743" s="6">
        <v>0</v>
      </c>
      <c r="BC743" s="6">
        <v>0</v>
      </c>
    </row>
    <row r="744" spans="2:55" hidden="1" outlineLevel="1" x14ac:dyDescent="0.2">
      <c r="B744" s="51" t="s">
        <v>125</v>
      </c>
      <c r="C744" s="29"/>
      <c r="D744" s="123"/>
      <c r="E744" s="162">
        <v>1</v>
      </c>
      <c r="F744" s="189"/>
      <c r="G744" s="189"/>
      <c r="H744" s="189"/>
      <c r="I744" s="88">
        <v>887</v>
      </c>
      <c r="J744" s="98" t="e">
        <f t="shared" si="11"/>
        <v>#N/A</v>
      </c>
      <c r="K744" s="102" t="e">
        <v>#N/A</v>
      </c>
      <c r="L744" s="106">
        <f>I744*0.2</f>
        <v>177.4</v>
      </c>
      <c r="M744" s="106">
        <f>I744*0.28</f>
        <v>248.36</v>
      </c>
      <c r="N744" s="106">
        <f>I744*0.27</f>
        <v>239.49</v>
      </c>
      <c r="O744" s="106">
        <v>186.26999999999998</v>
      </c>
      <c r="P744" s="106">
        <f>I744*0.25</f>
        <v>221.75</v>
      </c>
      <c r="Q744" s="106">
        <f>I744*0.31</f>
        <v>274.96999999999997</v>
      </c>
      <c r="R744" s="106">
        <f>I744*0.28</f>
        <v>248.36</v>
      </c>
      <c r="S744" s="106">
        <f>I744*0.25</f>
        <v>221.75</v>
      </c>
      <c r="T744" s="106">
        <f>I744*0.3</f>
        <v>266.09999999999997</v>
      </c>
      <c r="U744" s="106">
        <f>I744*0.2</f>
        <v>177.4</v>
      </c>
      <c r="V744" s="106">
        <f>I744*0.22</f>
        <v>195.14000000000001</v>
      </c>
      <c r="W744" s="140"/>
      <c r="X744" s="106">
        <f>I744*0.16</f>
        <v>141.92000000000002</v>
      </c>
      <c r="Y744" s="106">
        <f>I744*0.15</f>
        <v>133.04999999999998</v>
      </c>
      <c r="Z744" s="106">
        <f>I744*0.18</f>
        <v>159.66</v>
      </c>
      <c r="AA744" s="106">
        <f>I744*0.11</f>
        <v>97.570000000000007</v>
      </c>
      <c r="AB744" s="140"/>
      <c r="AC744" s="7">
        <f>I744*0.22</f>
        <v>195.14000000000001</v>
      </c>
      <c r="AD744" s="7">
        <f>I744*0.3</f>
        <v>266.09999999999997</v>
      </c>
      <c r="AE744" s="148" t="s">
        <v>93</v>
      </c>
      <c r="AF744" s="7">
        <f>I744*0.245</f>
        <v>217.315</v>
      </c>
      <c r="AG744" s="7">
        <f>I744*0.2</f>
        <v>177.4</v>
      </c>
      <c r="AH744" s="7">
        <f>I744*0.23</f>
        <v>204.01000000000002</v>
      </c>
      <c r="AI744" s="140"/>
      <c r="AJ744">
        <f>I744*0.2</f>
        <v>177.4</v>
      </c>
      <c r="AK744" s="140">
        <v>609.53619999999989</v>
      </c>
      <c r="AL744" s="140">
        <v>645.39189999999996</v>
      </c>
      <c r="AM744" s="140">
        <v>666.90959999999995</v>
      </c>
      <c r="AN744" s="140">
        <f>I744*0.12</f>
        <v>106.44</v>
      </c>
      <c r="AO744" s="140">
        <f>I744*0.6</f>
        <v>532.19999999999993</v>
      </c>
      <c r="AP744" s="140">
        <f>I744*0.9</f>
        <v>798.30000000000007</v>
      </c>
      <c r="AQ744" s="140">
        <f>I744*0.93</f>
        <v>824.91000000000008</v>
      </c>
      <c r="AR744" s="140">
        <f>I744*0.7</f>
        <v>620.9</v>
      </c>
      <c r="AS744" s="140">
        <f>I744*0.35</f>
        <v>310.45</v>
      </c>
      <c r="AT744" s="140">
        <v>0</v>
      </c>
      <c r="AU744" s="140">
        <f>I744*0.9</f>
        <v>798.30000000000007</v>
      </c>
      <c r="AV744" s="140">
        <f>I744*0.18</f>
        <v>159.66</v>
      </c>
      <c r="AW744" s="140">
        <f>I744*0.34</f>
        <v>301.58000000000004</v>
      </c>
      <c r="AX744" s="140">
        <f>I744*0.31</f>
        <v>274.96999999999997</v>
      </c>
      <c r="AY744" s="140">
        <v>645.39189999999996</v>
      </c>
      <c r="AZ744" s="140">
        <v>645.39189999999996</v>
      </c>
      <c r="BB744" s="6">
        <v>97.570000000000007</v>
      </c>
      <c r="BC744" s="6">
        <v>824.91000000000008</v>
      </c>
    </row>
    <row r="745" spans="2:55" hidden="1" outlineLevel="1" x14ac:dyDescent="0.2">
      <c r="B745" s="51" t="s">
        <v>126</v>
      </c>
      <c r="C745" s="29"/>
      <c r="D745" s="123"/>
      <c r="E745" s="162">
        <v>1</v>
      </c>
      <c r="F745" s="189"/>
      <c r="G745" s="189"/>
      <c r="H745" s="189"/>
      <c r="I745" s="88">
        <v>200</v>
      </c>
      <c r="J745" s="98" t="e">
        <f t="shared" si="11"/>
        <v>#N/A</v>
      </c>
      <c r="K745" s="102" t="e">
        <v>#N/A</v>
      </c>
      <c r="L745" s="106">
        <f>I745*0.2</f>
        <v>40</v>
      </c>
      <c r="M745" s="106">
        <f>I745*0.28</f>
        <v>56.000000000000007</v>
      </c>
      <c r="N745" s="106">
        <f>I745*0.27</f>
        <v>54</v>
      </c>
      <c r="O745" s="106">
        <v>42</v>
      </c>
      <c r="P745" s="106">
        <f>I745*0.25</f>
        <v>50</v>
      </c>
      <c r="Q745" s="106">
        <f>I745*0.31</f>
        <v>62</v>
      </c>
      <c r="R745" s="106">
        <f>I745*0.28</f>
        <v>56.000000000000007</v>
      </c>
      <c r="S745" s="106">
        <f>I745*0.25</f>
        <v>50</v>
      </c>
      <c r="T745" s="106">
        <f>I745*0.3</f>
        <v>60</v>
      </c>
      <c r="U745" s="106">
        <f>I745*0.2</f>
        <v>40</v>
      </c>
      <c r="V745" s="106">
        <f>I745*0.22</f>
        <v>44</v>
      </c>
      <c r="W745" s="140"/>
      <c r="X745" s="106">
        <f>I745*0.16</f>
        <v>32</v>
      </c>
      <c r="Y745" s="106">
        <f>I745*0.15</f>
        <v>30</v>
      </c>
      <c r="Z745" s="106">
        <f>I745*0.18</f>
        <v>36</v>
      </c>
      <c r="AA745" s="106">
        <f>I745*0.11</f>
        <v>22</v>
      </c>
      <c r="AB745" s="140"/>
      <c r="AC745" s="7">
        <f>I745*0.22</f>
        <v>44</v>
      </c>
      <c r="AD745" s="7">
        <f>I745*0.3</f>
        <v>60</v>
      </c>
      <c r="AE745" s="148" t="s">
        <v>93</v>
      </c>
      <c r="AF745" s="7">
        <f>I745*0.245</f>
        <v>49</v>
      </c>
      <c r="AG745" s="7">
        <f>I745*0.2</f>
        <v>40</v>
      </c>
      <c r="AH745" s="7">
        <f>I745*0.23</f>
        <v>46</v>
      </c>
      <c r="AI745" s="140"/>
      <c r="AJ745">
        <f>I745*0.2</f>
        <v>40</v>
      </c>
      <c r="AK745" s="140">
        <v>136.88510000000002</v>
      </c>
      <c r="AL745" s="140">
        <v>144.94220000000004</v>
      </c>
      <c r="AM745" s="140">
        <v>149.7679</v>
      </c>
      <c r="AN745" s="140">
        <f>I745*0.12</f>
        <v>24</v>
      </c>
      <c r="AO745" s="140">
        <f>I745*0.6</f>
        <v>120</v>
      </c>
      <c r="AP745" s="140">
        <f>I745*0.9</f>
        <v>180</v>
      </c>
      <c r="AQ745" s="140">
        <f>I745*0.93</f>
        <v>186</v>
      </c>
      <c r="AR745" s="140">
        <f>I745*0.7</f>
        <v>140</v>
      </c>
      <c r="AS745" s="140">
        <f>I745*0.35</f>
        <v>70</v>
      </c>
      <c r="AT745" s="140">
        <v>0</v>
      </c>
      <c r="AU745" s="140">
        <f>I745*0.9</f>
        <v>180</v>
      </c>
      <c r="AV745" s="140">
        <f>I745*0.18</f>
        <v>36</v>
      </c>
      <c r="AW745" s="140">
        <f>I745*0.34</f>
        <v>68</v>
      </c>
      <c r="AX745" s="140">
        <f>I745*0.31</f>
        <v>62</v>
      </c>
      <c r="AY745" s="140">
        <v>144.94220000000004</v>
      </c>
      <c r="AZ745" s="140">
        <v>144.94220000000004</v>
      </c>
      <c r="BB745" s="6">
        <v>22</v>
      </c>
      <c r="BC745" s="6">
        <v>186</v>
      </c>
    </row>
    <row r="746" spans="2:55" hidden="1" outlineLevel="1" x14ac:dyDescent="0.2">
      <c r="B746" s="51" t="s">
        <v>111</v>
      </c>
      <c r="C746" s="29"/>
      <c r="D746" s="123"/>
      <c r="E746" s="162">
        <v>1</v>
      </c>
      <c r="F746" s="189"/>
      <c r="G746" s="189"/>
      <c r="H746" s="189"/>
      <c r="I746" s="88">
        <v>46.012675000000002</v>
      </c>
      <c r="J746" s="98" t="e">
        <f t="shared" si="11"/>
        <v>#N/A</v>
      </c>
      <c r="K746" s="102" t="e">
        <v>#N/A</v>
      </c>
      <c r="L746" s="106">
        <f>I746*0.2</f>
        <v>9.202535000000001</v>
      </c>
      <c r="M746" s="106">
        <f>I746*0.28</f>
        <v>12.883549000000002</v>
      </c>
      <c r="N746" s="106">
        <f>I746*0.27</f>
        <v>12.423422250000002</v>
      </c>
      <c r="O746" s="106">
        <v>9.6626617499999998</v>
      </c>
      <c r="P746" s="106">
        <f>I746*0.25</f>
        <v>11.50316875</v>
      </c>
      <c r="Q746" s="106">
        <f>I746*0.31</f>
        <v>14.26392925</v>
      </c>
      <c r="R746" s="106">
        <f>I746*0.28</f>
        <v>12.883549000000002</v>
      </c>
      <c r="S746" s="106">
        <f>I746*0.25</f>
        <v>11.50316875</v>
      </c>
      <c r="T746" s="106">
        <f>I746*0.3</f>
        <v>13.8038025</v>
      </c>
      <c r="U746" s="106">
        <f>I746*0.2</f>
        <v>9.202535000000001</v>
      </c>
      <c r="V746" s="106">
        <f>I746*0.22</f>
        <v>10.1227885</v>
      </c>
      <c r="W746" s="140"/>
      <c r="X746" s="106">
        <f>I746*0.16</f>
        <v>7.3620280000000005</v>
      </c>
      <c r="Y746" s="106">
        <f>I746*0.15</f>
        <v>6.9019012499999999</v>
      </c>
      <c r="Z746" s="106">
        <f>I746*0.18</f>
        <v>8.2822814999999999</v>
      </c>
      <c r="AA746" s="106">
        <f>I746*0.11</f>
        <v>5.0613942500000002</v>
      </c>
      <c r="AB746" s="140"/>
      <c r="AC746" s="7">
        <f>I746*0.22</f>
        <v>10.1227885</v>
      </c>
      <c r="AD746" s="7">
        <f>I746*0.3</f>
        <v>13.8038025</v>
      </c>
      <c r="AE746" s="148" t="s">
        <v>93</v>
      </c>
      <c r="AF746" s="7">
        <f>I746*0.245</f>
        <v>11.273105375</v>
      </c>
      <c r="AG746" s="7">
        <f>I746*0.2</f>
        <v>9.202535000000001</v>
      </c>
      <c r="AH746" s="7">
        <f>I746*0.23</f>
        <v>10.582915250000001</v>
      </c>
      <c r="AI746" s="140"/>
      <c r="AJ746">
        <f>I746*0.2</f>
        <v>9.202535000000001</v>
      </c>
      <c r="AK746" s="140">
        <v>37.974300000000007</v>
      </c>
      <c r="AL746" s="140">
        <v>40.210600000000007</v>
      </c>
      <c r="AM746" s="140">
        <v>41.548100000000005</v>
      </c>
      <c r="AN746" s="140">
        <f>I746*0.12</f>
        <v>5.5215209999999999</v>
      </c>
      <c r="AO746" s="140">
        <f>I746*0.6</f>
        <v>27.607605</v>
      </c>
      <c r="AP746" s="140">
        <f>I746*0.9</f>
        <v>41.411407500000003</v>
      </c>
      <c r="AQ746" s="140">
        <f>I746*0.93</f>
        <v>42.791787750000005</v>
      </c>
      <c r="AR746" s="140">
        <f>I746*0.7</f>
        <v>32.208872499999998</v>
      </c>
      <c r="AS746" s="140">
        <f>I746*0.35</f>
        <v>16.104436249999999</v>
      </c>
      <c r="AT746" s="140">
        <v>0</v>
      </c>
      <c r="AU746" s="140">
        <f>I746*0.9</f>
        <v>41.411407500000003</v>
      </c>
      <c r="AV746" s="140">
        <f>I746*0.18</f>
        <v>8.2822814999999999</v>
      </c>
      <c r="AW746" s="140">
        <f>I746*0.34</f>
        <v>15.644309500000002</v>
      </c>
      <c r="AX746" s="140">
        <f>I746*0.31</f>
        <v>14.26392925</v>
      </c>
      <c r="AY746" s="140">
        <v>40.210600000000007</v>
      </c>
      <c r="AZ746" s="140">
        <v>40.210600000000007</v>
      </c>
      <c r="BB746" s="6">
        <v>5.0613942500000002</v>
      </c>
      <c r="BC746" s="6">
        <v>42.791787750000005</v>
      </c>
    </row>
    <row r="747" spans="2:55" hidden="1" outlineLevel="1" x14ac:dyDescent="0.2">
      <c r="B747" s="51" t="s">
        <v>127</v>
      </c>
      <c r="C747" s="29"/>
      <c r="D747" s="123">
        <v>29827</v>
      </c>
      <c r="E747" s="162">
        <v>10</v>
      </c>
      <c r="F747" s="189"/>
      <c r="G747" s="189"/>
      <c r="H747" s="189"/>
      <c r="I747" s="88">
        <v>1402</v>
      </c>
      <c r="J747" s="98">
        <f t="shared" si="11"/>
        <v>1634.0060000000001</v>
      </c>
      <c r="K747" s="102">
        <v>1485.46</v>
      </c>
      <c r="L747" s="106">
        <f>I747*0.2</f>
        <v>280.40000000000003</v>
      </c>
      <c r="M747" s="106">
        <f>I747*0.28</f>
        <v>392.56000000000006</v>
      </c>
      <c r="N747" s="106">
        <f>I747*0.27</f>
        <v>378.54</v>
      </c>
      <c r="O747" s="106">
        <v>294.42</v>
      </c>
      <c r="P747" s="106">
        <f>I747*0.25</f>
        <v>350.5</v>
      </c>
      <c r="Q747" s="106">
        <f>I747*0.31</f>
        <v>434.62</v>
      </c>
      <c r="R747" s="106">
        <f>I747*0.28</f>
        <v>392.56000000000006</v>
      </c>
      <c r="S747" s="106">
        <f>I747*0.25</f>
        <v>350.5</v>
      </c>
      <c r="T747" s="106">
        <f>I747*0.3</f>
        <v>420.59999999999997</v>
      </c>
      <c r="U747" s="106">
        <f>I747*0.2</f>
        <v>280.40000000000003</v>
      </c>
      <c r="V747" s="106">
        <f>I747*0.22</f>
        <v>308.44</v>
      </c>
      <c r="W747" s="140"/>
      <c r="X747" s="106">
        <f>I747*0.16</f>
        <v>224.32</v>
      </c>
      <c r="Y747" s="106">
        <f>I747*0.15</f>
        <v>210.29999999999998</v>
      </c>
      <c r="Z747" s="106">
        <f>I747*0.18</f>
        <v>252.35999999999999</v>
      </c>
      <c r="AA747" s="106">
        <f>I747*0.11</f>
        <v>154.22</v>
      </c>
      <c r="AB747" s="140"/>
      <c r="AC747" s="7">
        <f>I747*0.22</f>
        <v>308.44</v>
      </c>
      <c r="AD747" s="7">
        <f>I747*0.3</f>
        <v>420.59999999999997</v>
      </c>
      <c r="AE747" s="148" t="s">
        <v>93</v>
      </c>
      <c r="AF747" s="7">
        <f>I747*0.245</f>
        <v>343.49</v>
      </c>
      <c r="AG747" s="7">
        <f>I747*0.2</f>
        <v>280.40000000000003</v>
      </c>
      <c r="AH747" s="7">
        <f>I747*0.23</f>
        <v>322.46000000000004</v>
      </c>
      <c r="AI747" s="140"/>
      <c r="AJ747">
        <f>I747*0.2</f>
        <v>280.40000000000003</v>
      </c>
      <c r="AK747" s="140">
        <v>9711.4591</v>
      </c>
      <c r="AL747" s="140">
        <v>10282.7214</v>
      </c>
      <c r="AM747" s="140">
        <v>10625.4745</v>
      </c>
      <c r="AN747" s="140">
        <f>I747*0.12</f>
        <v>168.23999999999998</v>
      </c>
      <c r="AO747" s="140">
        <f>I747*0.6</f>
        <v>841.19999999999993</v>
      </c>
      <c r="AP747" s="140">
        <f>I747*0.9</f>
        <v>1261.8</v>
      </c>
      <c r="AQ747" s="140">
        <f>I747*0.93</f>
        <v>1303.8600000000001</v>
      </c>
      <c r="AR747" s="140">
        <f>I747*0.7</f>
        <v>981.4</v>
      </c>
      <c r="AS747" s="140">
        <f>I747*0.35</f>
        <v>490.7</v>
      </c>
      <c r="AT747" s="140">
        <v>5760.6178500000005</v>
      </c>
      <c r="AU747" s="140">
        <f>I747*0.9</f>
        <v>1261.8</v>
      </c>
      <c r="AV747" s="140">
        <f>I747*0.18</f>
        <v>252.35999999999999</v>
      </c>
      <c r="AW747" s="140">
        <f>I747*0.34</f>
        <v>476.68</v>
      </c>
      <c r="AX747" s="140">
        <f>I747*0.31</f>
        <v>434.62</v>
      </c>
      <c r="AY747" s="140">
        <v>10282.7214</v>
      </c>
      <c r="AZ747" s="140">
        <v>10282.7214</v>
      </c>
      <c r="BB747" s="6">
        <v>154.22</v>
      </c>
      <c r="BC747" s="6">
        <v>10625.4745</v>
      </c>
    </row>
    <row r="748" spans="2:55" hidden="1" outlineLevel="1" x14ac:dyDescent="0.2">
      <c r="B748" s="51" t="s">
        <v>128</v>
      </c>
      <c r="C748" s="29"/>
      <c r="D748" s="123">
        <v>29826</v>
      </c>
      <c r="E748" s="162">
        <v>1</v>
      </c>
      <c r="F748" s="189"/>
      <c r="G748" s="189"/>
      <c r="H748" s="189"/>
      <c r="I748" s="88">
        <v>4129</v>
      </c>
      <c r="J748" s="98">
        <f t="shared" si="11"/>
        <v>211.14500000000001</v>
      </c>
      <c r="K748" s="102">
        <v>191.95</v>
      </c>
      <c r="L748" s="106">
        <f>I748*0.2</f>
        <v>825.80000000000007</v>
      </c>
      <c r="M748" s="106">
        <f>I748*0.28</f>
        <v>1156.1200000000001</v>
      </c>
      <c r="N748" s="106">
        <f>I748*0.27</f>
        <v>1114.8300000000002</v>
      </c>
      <c r="O748" s="106">
        <v>867.08999999999992</v>
      </c>
      <c r="P748" s="106">
        <f>I748*0.25</f>
        <v>1032.25</v>
      </c>
      <c r="Q748" s="106">
        <f>I748*0.31</f>
        <v>1279.99</v>
      </c>
      <c r="R748" s="106">
        <f>I748*0.28</f>
        <v>1156.1200000000001</v>
      </c>
      <c r="S748" s="106">
        <f>I748*0.25</f>
        <v>1032.25</v>
      </c>
      <c r="T748" s="106">
        <f>I748*0.3</f>
        <v>1238.7</v>
      </c>
      <c r="U748" s="106">
        <f>I748*0.2</f>
        <v>825.80000000000007</v>
      </c>
      <c r="V748" s="106">
        <f>I748*0.22</f>
        <v>908.38</v>
      </c>
      <c r="W748" s="140"/>
      <c r="X748" s="106">
        <f>I748*0.16</f>
        <v>660.64</v>
      </c>
      <c r="Y748" s="106">
        <f>I748*0.15</f>
        <v>619.35</v>
      </c>
      <c r="Z748" s="106">
        <f>I748*0.18</f>
        <v>743.22</v>
      </c>
      <c r="AA748" s="106">
        <f>I748*0.11</f>
        <v>454.19</v>
      </c>
      <c r="AB748" s="140"/>
      <c r="AC748" s="7">
        <f>I748*0.22</f>
        <v>908.38</v>
      </c>
      <c r="AD748" s="7">
        <f>I748*0.3</f>
        <v>1238.7</v>
      </c>
      <c r="AE748" s="148" t="s">
        <v>93</v>
      </c>
      <c r="AF748" s="7">
        <f>I748*0.245</f>
        <v>1011.605</v>
      </c>
      <c r="AG748" s="7">
        <f>I748*0.2</f>
        <v>825.80000000000007</v>
      </c>
      <c r="AH748" s="7">
        <f>I748*0.23</f>
        <v>949.67000000000007</v>
      </c>
      <c r="AI748" s="140"/>
      <c r="AJ748">
        <f>I748*0.2</f>
        <v>825.80000000000007</v>
      </c>
      <c r="AK748" s="140">
        <v>2840.1116999999995</v>
      </c>
      <c r="AL748" s="140">
        <v>3007.1814999999997</v>
      </c>
      <c r="AM748" s="140">
        <v>3107.4191000000001</v>
      </c>
      <c r="AN748" s="140">
        <f>I748*0.12</f>
        <v>495.47999999999996</v>
      </c>
      <c r="AO748" s="140">
        <f>I748*0.6</f>
        <v>2477.4</v>
      </c>
      <c r="AP748" s="140">
        <f>I748*0.9</f>
        <v>3716.1</v>
      </c>
      <c r="AQ748" s="140">
        <f>I748*0.93</f>
        <v>3839.9700000000003</v>
      </c>
      <c r="AR748" s="140">
        <f>I748*0.7</f>
        <v>2890.2999999999997</v>
      </c>
      <c r="AS748" s="140">
        <f>I748*0.35</f>
        <v>1445.1499999999999</v>
      </c>
      <c r="AT748" s="140">
        <v>0</v>
      </c>
      <c r="AU748" s="140">
        <f>I748*0.9</f>
        <v>3716.1</v>
      </c>
      <c r="AV748" s="140">
        <f>I748*0.18</f>
        <v>743.22</v>
      </c>
      <c r="AW748" s="140">
        <f>I748*0.34</f>
        <v>1403.8600000000001</v>
      </c>
      <c r="AX748" s="140">
        <f>I748*0.31</f>
        <v>1279.99</v>
      </c>
      <c r="AY748" s="140">
        <v>3007.1814999999997</v>
      </c>
      <c r="AZ748" s="140">
        <v>3007.1814999999997</v>
      </c>
      <c r="BB748" s="6">
        <v>191.95</v>
      </c>
      <c r="BC748" s="6">
        <v>3839.9700000000003</v>
      </c>
    </row>
    <row r="749" spans="2:55" hidden="1" outlineLevel="1" x14ac:dyDescent="0.2">
      <c r="B749" s="51" t="s">
        <v>129</v>
      </c>
      <c r="C749" s="29"/>
      <c r="D749" s="123"/>
      <c r="E749" s="162">
        <v>1</v>
      </c>
      <c r="F749" s="189"/>
      <c r="G749" s="189"/>
      <c r="H749" s="189"/>
      <c r="I749" s="88">
        <v>23.695149999999998</v>
      </c>
      <c r="J749" s="98" t="e">
        <f t="shared" si="11"/>
        <v>#N/A</v>
      </c>
      <c r="K749" s="102" t="e">
        <v>#N/A</v>
      </c>
      <c r="L749" s="106">
        <f>I749*0.2</f>
        <v>4.7390299999999996</v>
      </c>
      <c r="M749" s="106">
        <f>I749*0.28</f>
        <v>6.6346420000000004</v>
      </c>
      <c r="N749" s="106">
        <f>I749*0.27</f>
        <v>6.3976904999999995</v>
      </c>
      <c r="O749" s="106">
        <v>4.9759814999999996</v>
      </c>
      <c r="P749" s="106">
        <f>I749*0.25</f>
        <v>5.9237874999999995</v>
      </c>
      <c r="Q749" s="106">
        <f>I749*0.31</f>
        <v>7.3454964999999994</v>
      </c>
      <c r="R749" s="106">
        <f>I749*0.28</f>
        <v>6.6346420000000004</v>
      </c>
      <c r="S749" s="106">
        <f>I749*0.25</f>
        <v>5.9237874999999995</v>
      </c>
      <c r="T749" s="106">
        <f>I749*0.3</f>
        <v>7.1085449999999994</v>
      </c>
      <c r="U749" s="106">
        <f>I749*0.2</f>
        <v>4.7390299999999996</v>
      </c>
      <c r="V749" s="106">
        <f>I749*0.22</f>
        <v>5.2129329999999996</v>
      </c>
      <c r="W749" s="140"/>
      <c r="X749" s="106">
        <f>I749*0.16</f>
        <v>3.7912239999999997</v>
      </c>
      <c r="Y749" s="106">
        <f>I749*0.15</f>
        <v>3.5542724999999997</v>
      </c>
      <c r="Z749" s="106">
        <f>I749*0.18</f>
        <v>4.2651269999999997</v>
      </c>
      <c r="AA749" s="106">
        <f>I749*0.11</f>
        <v>2.6064664999999998</v>
      </c>
      <c r="AB749" s="140"/>
      <c r="AC749" s="7">
        <f>I749*0.22</f>
        <v>5.2129329999999996</v>
      </c>
      <c r="AD749" s="7">
        <f>I749*0.3</f>
        <v>7.1085449999999994</v>
      </c>
      <c r="AE749" s="148" t="s">
        <v>93</v>
      </c>
      <c r="AF749" s="7">
        <f>I749*0.245</f>
        <v>5.8053117499999995</v>
      </c>
      <c r="AG749" s="7">
        <f>I749*0.2</f>
        <v>4.7390299999999996</v>
      </c>
      <c r="AH749" s="7">
        <f>I749*0.23</f>
        <v>5.4498844999999996</v>
      </c>
      <c r="AI749" s="140"/>
      <c r="AJ749">
        <f>I749*0.2</f>
        <v>4.7390299999999996</v>
      </c>
      <c r="AK749" s="140">
        <v>19.5596</v>
      </c>
      <c r="AL749" s="140">
        <v>20.704499999999999</v>
      </c>
      <c r="AM749" s="140">
        <v>21.4</v>
      </c>
      <c r="AN749" s="140">
        <f>I749*0.12</f>
        <v>2.8434179999999998</v>
      </c>
      <c r="AO749" s="140">
        <f>I749*0.6</f>
        <v>14.217089999999999</v>
      </c>
      <c r="AP749" s="140">
        <f>I749*0.9</f>
        <v>21.325634999999998</v>
      </c>
      <c r="AQ749" s="140">
        <f>I749*0.93</f>
        <v>22.036489499999998</v>
      </c>
      <c r="AR749" s="140">
        <f>I749*0.7</f>
        <v>16.586604999999999</v>
      </c>
      <c r="AS749" s="140">
        <f>I749*0.35</f>
        <v>8.2933024999999994</v>
      </c>
      <c r="AT749" s="140">
        <v>0</v>
      </c>
      <c r="AU749" s="140">
        <f>I749*0.9</f>
        <v>21.325634999999998</v>
      </c>
      <c r="AV749" s="140">
        <f>I749*0.18</f>
        <v>4.2651269999999997</v>
      </c>
      <c r="AW749" s="140">
        <f>I749*0.34</f>
        <v>8.0563509999999994</v>
      </c>
      <c r="AX749" s="140">
        <f>I749*0.31</f>
        <v>7.3454964999999994</v>
      </c>
      <c r="AY749" s="140">
        <v>20.704499999999999</v>
      </c>
      <c r="AZ749" s="140">
        <v>20.704499999999999</v>
      </c>
      <c r="BB749" s="6">
        <v>2.6064664999999998</v>
      </c>
      <c r="BC749" s="6">
        <v>22.036489499999998</v>
      </c>
    </row>
    <row r="750" spans="2:55" hidden="1" outlineLevel="1" x14ac:dyDescent="0.2">
      <c r="B750" s="51" t="s">
        <v>130</v>
      </c>
      <c r="C750" s="29"/>
      <c r="D750" s="123" t="s">
        <v>35</v>
      </c>
      <c r="E750" s="162">
        <v>1</v>
      </c>
      <c r="F750" s="189"/>
      <c r="G750" s="189"/>
      <c r="H750" s="189"/>
      <c r="I750" s="88">
        <v>2303</v>
      </c>
      <c r="J750" s="98" t="e">
        <f t="shared" si="11"/>
        <v>#N/A</v>
      </c>
      <c r="K750" s="102" t="e">
        <v>#N/A</v>
      </c>
      <c r="L750" s="106">
        <f>I750*0.2</f>
        <v>460.6</v>
      </c>
      <c r="M750" s="106">
        <f>I750*0.28</f>
        <v>644.84</v>
      </c>
      <c r="N750" s="106">
        <f>I750*0.27</f>
        <v>621.81000000000006</v>
      </c>
      <c r="O750" s="106">
        <v>483.63</v>
      </c>
      <c r="P750" s="106">
        <f>I750*0.25</f>
        <v>575.75</v>
      </c>
      <c r="Q750" s="106">
        <f>I750*0.31</f>
        <v>713.93</v>
      </c>
      <c r="R750" s="106">
        <f>I750*0.28</f>
        <v>644.84</v>
      </c>
      <c r="S750" s="106">
        <f>I750*0.25</f>
        <v>575.75</v>
      </c>
      <c r="T750" s="106">
        <f>I750*0.3</f>
        <v>690.9</v>
      </c>
      <c r="U750" s="106">
        <f>I750*0.2</f>
        <v>460.6</v>
      </c>
      <c r="V750" s="106">
        <f>I750*0.22</f>
        <v>506.66</v>
      </c>
      <c r="W750" s="140"/>
      <c r="X750" s="106">
        <f>I750*0.16</f>
        <v>368.48</v>
      </c>
      <c r="Y750" s="106">
        <f>I750*0.15</f>
        <v>345.45</v>
      </c>
      <c r="Z750" s="106">
        <f>I750*0.18</f>
        <v>414.53999999999996</v>
      </c>
      <c r="AA750" s="106">
        <f>I750*0.11</f>
        <v>253.33</v>
      </c>
      <c r="AB750" s="140"/>
      <c r="AC750" s="7">
        <f>I750*0.22</f>
        <v>506.66</v>
      </c>
      <c r="AD750" s="7">
        <f>I750*0.3</f>
        <v>690.9</v>
      </c>
      <c r="AE750" s="148" t="s">
        <v>93</v>
      </c>
      <c r="AF750" s="7">
        <f>I750*0.245</f>
        <v>564.23500000000001</v>
      </c>
      <c r="AG750" s="7">
        <f>I750*0.2</f>
        <v>460.6</v>
      </c>
      <c r="AH750" s="7">
        <f>I750*0.23</f>
        <v>529.69000000000005</v>
      </c>
      <c r="AI750" s="140"/>
      <c r="AJ750">
        <f>I750*0.2</f>
        <v>460.6</v>
      </c>
      <c r="AK750" s="140">
        <v>1018.6400000000001</v>
      </c>
      <c r="AL750" s="140">
        <v>1078.5600000000002</v>
      </c>
      <c r="AM750" s="140">
        <v>1114.5119999999999</v>
      </c>
      <c r="AN750" s="140">
        <f>I750*0.12</f>
        <v>276.36</v>
      </c>
      <c r="AO750" s="140">
        <f>I750*0.6</f>
        <v>1381.8</v>
      </c>
      <c r="AP750" s="140">
        <f>I750*0.9</f>
        <v>2072.7000000000003</v>
      </c>
      <c r="AQ750" s="140">
        <f>I750*0.93</f>
        <v>2141.79</v>
      </c>
      <c r="AR750" s="140">
        <f>I750*0.7</f>
        <v>1612.1</v>
      </c>
      <c r="AS750" s="140">
        <f>I750*0.35</f>
        <v>806.05</v>
      </c>
      <c r="AT750" s="140">
        <v>0</v>
      </c>
      <c r="AU750" s="140">
        <f>I750*0.9</f>
        <v>2072.7000000000003</v>
      </c>
      <c r="AV750" s="140">
        <f>I750*0.18</f>
        <v>414.53999999999996</v>
      </c>
      <c r="AW750" s="140">
        <f>I750*0.34</f>
        <v>783.0200000000001</v>
      </c>
      <c r="AX750" s="140">
        <f>I750*0.31</f>
        <v>713.93</v>
      </c>
      <c r="AY750" s="140">
        <v>1078.5600000000002</v>
      </c>
      <c r="AZ750" s="140">
        <v>1078.5600000000002</v>
      </c>
      <c r="BB750" s="6">
        <v>253.33</v>
      </c>
      <c r="BC750" s="6">
        <v>2141.79</v>
      </c>
    </row>
    <row r="751" spans="2:55" hidden="1" outlineLevel="1" x14ac:dyDescent="0.2">
      <c r="B751" s="51" t="s">
        <v>131</v>
      </c>
      <c r="C751" s="29"/>
      <c r="D751" s="123"/>
      <c r="E751" s="162">
        <v>2</v>
      </c>
      <c r="F751" s="189"/>
      <c r="G751" s="189"/>
      <c r="H751" s="189"/>
      <c r="I751" s="88">
        <v>581.04916200000002</v>
      </c>
      <c r="J751" s="98" t="e">
        <f t="shared" si="11"/>
        <v>#N/A</v>
      </c>
      <c r="K751" s="102" t="e">
        <v>#N/A</v>
      </c>
      <c r="L751" s="106">
        <f>I751*0.2</f>
        <v>116.20983240000001</v>
      </c>
      <c r="M751" s="106">
        <f>I751*0.28</f>
        <v>162.69376536000001</v>
      </c>
      <c r="N751" s="106">
        <f>I751*0.27</f>
        <v>156.88327374000002</v>
      </c>
      <c r="O751" s="106">
        <v>122.02032402</v>
      </c>
      <c r="P751" s="106">
        <f>I751*0.25</f>
        <v>145.26229050000001</v>
      </c>
      <c r="Q751" s="106">
        <f>I751*0.31</f>
        <v>180.12524021999999</v>
      </c>
      <c r="R751" s="106">
        <f>I751*0.28</f>
        <v>162.69376536000001</v>
      </c>
      <c r="S751" s="106">
        <f>I751*0.25</f>
        <v>145.26229050000001</v>
      </c>
      <c r="T751" s="106">
        <f>I751*0.3</f>
        <v>174.3147486</v>
      </c>
      <c r="U751" s="106">
        <f>I751*0.2</f>
        <v>116.20983240000001</v>
      </c>
      <c r="V751" s="106">
        <f>I751*0.22</f>
        <v>127.83081564000001</v>
      </c>
      <c r="W751" s="140"/>
      <c r="X751" s="106">
        <f>I751*0.16</f>
        <v>92.967865920000008</v>
      </c>
      <c r="Y751" s="106">
        <f>I751*0.15</f>
        <v>87.157374300000001</v>
      </c>
      <c r="Z751" s="106">
        <f>I751*0.18</f>
        <v>104.58884916</v>
      </c>
      <c r="AA751" s="106">
        <f>I751*0.11</f>
        <v>63.915407820000006</v>
      </c>
      <c r="AB751" s="140"/>
      <c r="AC751" s="7">
        <f>I751*0.22</f>
        <v>127.83081564000001</v>
      </c>
      <c r="AD751" s="7">
        <f>I751*0.3</f>
        <v>174.3147486</v>
      </c>
      <c r="AE751" s="148" t="s">
        <v>93</v>
      </c>
      <c r="AF751" s="7">
        <f>I751*0.245</f>
        <v>142.35704469000001</v>
      </c>
      <c r="AG751" s="7">
        <f>I751*0.2</f>
        <v>116.20983240000001</v>
      </c>
      <c r="AH751" s="7">
        <f>I751*0.23</f>
        <v>133.64130726000002</v>
      </c>
      <c r="AI751" s="140"/>
      <c r="AJ751">
        <f>I751*0.2</f>
        <v>116.20983240000001</v>
      </c>
      <c r="AK751" s="140">
        <v>479.50979999999998</v>
      </c>
      <c r="AL751" s="140">
        <v>507.71499999999997</v>
      </c>
      <c r="AM751" s="140">
        <v>524.63170000000002</v>
      </c>
      <c r="AN751" s="140">
        <f>I751*0.12</f>
        <v>69.725899440000006</v>
      </c>
      <c r="AO751" s="140">
        <f>I751*0.6</f>
        <v>348.6294972</v>
      </c>
      <c r="AP751" s="140">
        <f>I751*0.9</f>
        <v>522.94424580000009</v>
      </c>
      <c r="AQ751" s="140">
        <f>I751*0.93</f>
        <v>540.37572066000007</v>
      </c>
      <c r="AR751" s="140">
        <f>I751*0.7</f>
        <v>406.73441339999999</v>
      </c>
      <c r="AS751" s="140">
        <f>I751*0.35</f>
        <v>203.3672067</v>
      </c>
      <c r="AT751" s="140">
        <v>0</v>
      </c>
      <c r="AU751" s="140">
        <f>I751*0.9</f>
        <v>522.94424580000009</v>
      </c>
      <c r="AV751" s="140">
        <f>I751*0.18</f>
        <v>104.58884916</v>
      </c>
      <c r="AW751" s="140">
        <f>I751*0.34</f>
        <v>197.55671508000003</v>
      </c>
      <c r="AX751" s="140">
        <f>I751*0.31</f>
        <v>180.12524021999999</v>
      </c>
      <c r="AY751" s="140">
        <v>507.71499999999997</v>
      </c>
      <c r="AZ751" s="140">
        <v>507.71499999999997</v>
      </c>
      <c r="BB751" s="6">
        <v>63.915407820000006</v>
      </c>
      <c r="BC751" s="6">
        <v>540.37572066000007</v>
      </c>
    </row>
    <row r="752" spans="2:55" hidden="1" outlineLevel="1" x14ac:dyDescent="0.2">
      <c r="B752" s="51" t="s">
        <v>132</v>
      </c>
      <c r="C752" s="29"/>
      <c r="D752" s="123"/>
      <c r="E752" s="162">
        <v>1</v>
      </c>
      <c r="F752" s="189"/>
      <c r="G752" s="189"/>
      <c r="H752" s="189"/>
      <c r="I752" s="88">
        <v>12.949674999999999</v>
      </c>
      <c r="J752" s="98" t="e">
        <f t="shared" si="11"/>
        <v>#N/A</v>
      </c>
      <c r="K752" s="102" t="e">
        <v>#N/A</v>
      </c>
      <c r="L752" s="106">
        <f>I752*0.2</f>
        <v>2.5899350000000001</v>
      </c>
      <c r="M752" s="106">
        <f>I752*0.28</f>
        <v>3.625909</v>
      </c>
      <c r="N752" s="106">
        <f>I752*0.27</f>
        <v>3.4964122500000001</v>
      </c>
      <c r="O752" s="106">
        <v>2.7194317499999996</v>
      </c>
      <c r="P752" s="106">
        <f>I752*0.25</f>
        <v>3.2374187499999998</v>
      </c>
      <c r="Q752" s="106">
        <f>I752*0.31</f>
        <v>4.0143992499999994</v>
      </c>
      <c r="R752" s="106">
        <f>I752*0.28</f>
        <v>3.625909</v>
      </c>
      <c r="S752" s="106">
        <f>I752*0.25</f>
        <v>3.2374187499999998</v>
      </c>
      <c r="T752" s="106">
        <f>I752*0.3</f>
        <v>3.8849024999999995</v>
      </c>
      <c r="U752" s="106">
        <f>I752*0.2</f>
        <v>2.5899350000000001</v>
      </c>
      <c r="V752" s="106">
        <f>I752*0.22</f>
        <v>2.8489285</v>
      </c>
      <c r="W752" s="140"/>
      <c r="X752" s="106">
        <f>I752*0.16</f>
        <v>2.0719479999999999</v>
      </c>
      <c r="Y752" s="106">
        <f>I752*0.15</f>
        <v>1.9424512499999997</v>
      </c>
      <c r="Z752" s="106">
        <f>I752*0.18</f>
        <v>2.3309414999999998</v>
      </c>
      <c r="AA752" s="106">
        <f>I752*0.11</f>
        <v>1.42446425</v>
      </c>
      <c r="AB752" s="140"/>
      <c r="AC752" s="7">
        <f>I752*0.22</f>
        <v>2.8489285</v>
      </c>
      <c r="AD752" s="7">
        <f>I752*0.3</f>
        <v>3.8849024999999995</v>
      </c>
      <c r="AE752" s="148" t="s">
        <v>93</v>
      </c>
      <c r="AF752" s="7">
        <f>I752*0.245</f>
        <v>3.1726703749999996</v>
      </c>
      <c r="AG752" s="7">
        <f>I752*0.2</f>
        <v>2.5899350000000001</v>
      </c>
      <c r="AH752" s="7">
        <f>I752*0.23</f>
        <v>2.9784252499999999</v>
      </c>
      <c r="AI752" s="140"/>
      <c r="AJ752">
        <f>I752*0.2</f>
        <v>2.5899350000000001</v>
      </c>
      <c r="AK752" s="140">
        <v>10.689299999999999</v>
      </c>
      <c r="AL752" s="140">
        <v>11.320600000000001</v>
      </c>
      <c r="AM752" s="140">
        <v>11.6951</v>
      </c>
      <c r="AN752" s="140">
        <f>I752*0.12</f>
        <v>1.5539609999999999</v>
      </c>
      <c r="AO752" s="140">
        <f>I752*0.6</f>
        <v>7.769804999999999</v>
      </c>
      <c r="AP752" s="140">
        <f>I752*0.9</f>
        <v>11.654707499999999</v>
      </c>
      <c r="AQ752" s="140">
        <f>I752*0.93</f>
        <v>12.043197749999999</v>
      </c>
      <c r="AR752" s="140">
        <f>I752*0.7</f>
        <v>9.0647724999999983</v>
      </c>
      <c r="AS752" s="140">
        <f>I752*0.35</f>
        <v>4.5323862499999992</v>
      </c>
      <c r="AT752" s="140">
        <v>0</v>
      </c>
      <c r="AU752" s="140">
        <f>I752*0.9</f>
        <v>11.654707499999999</v>
      </c>
      <c r="AV752" s="140">
        <f>I752*0.18</f>
        <v>2.3309414999999998</v>
      </c>
      <c r="AW752" s="140">
        <f>I752*0.34</f>
        <v>4.4028894999999997</v>
      </c>
      <c r="AX752" s="140">
        <f>I752*0.31</f>
        <v>4.0143992499999994</v>
      </c>
      <c r="AY752" s="140">
        <v>11.320600000000001</v>
      </c>
      <c r="AZ752" s="140">
        <v>11.320600000000001</v>
      </c>
      <c r="BB752" s="6">
        <v>1.42446425</v>
      </c>
      <c r="BC752" s="6">
        <v>12.043197749999999</v>
      </c>
    </row>
    <row r="753" spans="2:55" hidden="1" outlineLevel="1" x14ac:dyDescent="0.2">
      <c r="B753" s="51" t="s">
        <v>133</v>
      </c>
      <c r="C753" s="29"/>
      <c r="D753" s="123"/>
      <c r="E753" s="162">
        <v>1</v>
      </c>
      <c r="F753" s="189"/>
      <c r="G753" s="189"/>
      <c r="H753" s="189"/>
      <c r="I753" s="88">
        <v>30.032225</v>
      </c>
      <c r="J753" s="98" t="e">
        <f t="shared" si="11"/>
        <v>#N/A</v>
      </c>
      <c r="K753" s="102" t="e">
        <v>#N/A</v>
      </c>
      <c r="L753" s="106">
        <f>I753*0.2</f>
        <v>6.0064450000000003</v>
      </c>
      <c r="M753" s="106">
        <f>I753*0.28</f>
        <v>8.4090230000000012</v>
      </c>
      <c r="N753" s="106">
        <f>I753*0.27</f>
        <v>8.1087007500000006</v>
      </c>
      <c r="O753" s="106">
        <v>6.30676725</v>
      </c>
      <c r="P753" s="106">
        <f>I753*0.25</f>
        <v>7.5080562500000001</v>
      </c>
      <c r="Q753" s="106">
        <f>I753*0.31</f>
        <v>9.3099897499999997</v>
      </c>
      <c r="R753" s="106">
        <f>I753*0.28</f>
        <v>8.4090230000000012</v>
      </c>
      <c r="S753" s="106">
        <f>I753*0.25</f>
        <v>7.5080562500000001</v>
      </c>
      <c r="T753" s="106">
        <f>I753*0.3</f>
        <v>9.0096674999999991</v>
      </c>
      <c r="U753" s="106">
        <f>I753*0.2</f>
        <v>6.0064450000000003</v>
      </c>
      <c r="V753" s="106">
        <f>I753*0.22</f>
        <v>6.6070894999999998</v>
      </c>
      <c r="W753" s="140"/>
      <c r="X753" s="106">
        <f>I753*0.16</f>
        <v>4.8051560000000002</v>
      </c>
      <c r="Y753" s="106">
        <f>I753*0.15</f>
        <v>4.5048337499999995</v>
      </c>
      <c r="Z753" s="106">
        <f>I753*0.18</f>
        <v>5.4058004999999998</v>
      </c>
      <c r="AA753" s="106">
        <f>I753*0.11</f>
        <v>3.3035447499999999</v>
      </c>
      <c r="AB753" s="140"/>
      <c r="AC753" s="7">
        <f>I753*0.22</f>
        <v>6.6070894999999998</v>
      </c>
      <c r="AD753" s="7">
        <f>I753*0.3</f>
        <v>9.0096674999999991</v>
      </c>
      <c r="AE753" s="148" t="s">
        <v>93</v>
      </c>
      <c r="AF753" s="7">
        <f>I753*0.245</f>
        <v>7.3578951249999998</v>
      </c>
      <c r="AG753" s="7">
        <f>I753*0.2</f>
        <v>6.0064450000000003</v>
      </c>
      <c r="AH753" s="7">
        <f>I753*0.23</f>
        <v>6.9074117500000005</v>
      </c>
      <c r="AI753" s="140"/>
      <c r="AJ753">
        <f>I753*0.2</f>
        <v>6.0064450000000003</v>
      </c>
      <c r="AK753" s="140">
        <v>24.781200000000002</v>
      </c>
      <c r="AL753" s="140">
        <v>26.247100000000003</v>
      </c>
      <c r="AM753" s="140">
        <v>27.113800000000001</v>
      </c>
      <c r="AN753" s="140">
        <f>I753*0.12</f>
        <v>3.6038669999999997</v>
      </c>
      <c r="AO753" s="140">
        <f>I753*0.6</f>
        <v>18.019334999999998</v>
      </c>
      <c r="AP753" s="140">
        <f>I753*0.9</f>
        <v>27.029002500000001</v>
      </c>
      <c r="AQ753" s="140">
        <f>I753*0.93</f>
        <v>27.929969250000003</v>
      </c>
      <c r="AR753" s="140">
        <f>I753*0.7</f>
        <v>21.022557499999998</v>
      </c>
      <c r="AS753" s="140">
        <f>I753*0.35</f>
        <v>10.511278749999999</v>
      </c>
      <c r="AT753" s="140">
        <v>0</v>
      </c>
      <c r="AU753" s="140">
        <f>I753*0.9</f>
        <v>27.029002500000001</v>
      </c>
      <c r="AV753" s="140">
        <f>I753*0.18</f>
        <v>5.4058004999999998</v>
      </c>
      <c r="AW753" s="140">
        <f>I753*0.34</f>
        <v>10.2109565</v>
      </c>
      <c r="AX753" s="140">
        <f>I753*0.31</f>
        <v>9.3099897499999997</v>
      </c>
      <c r="AY753" s="140">
        <v>26.247100000000003</v>
      </c>
      <c r="AZ753" s="140">
        <v>26.247100000000003</v>
      </c>
      <c r="BB753" s="6">
        <v>3.3035447499999999</v>
      </c>
      <c r="BC753" s="6">
        <v>27.929969250000003</v>
      </c>
    </row>
    <row r="754" spans="2:55" hidden="1" outlineLevel="1" x14ac:dyDescent="0.2">
      <c r="B754" s="51" t="s">
        <v>134</v>
      </c>
      <c r="C754" s="29"/>
      <c r="D754" s="123"/>
      <c r="E754" s="162">
        <v>1</v>
      </c>
      <c r="F754" s="189"/>
      <c r="G754" s="189"/>
      <c r="H754" s="189"/>
      <c r="I754" s="88">
        <v>283.07438500000006</v>
      </c>
      <c r="J754" s="98" t="e">
        <f t="shared" si="11"/>
        <v>#N/A</v>
      </c>
      <c r="K754" s="102" t="e">
        <v>#N/A</v>
      </c>
      <c r="L754" s="106">
        <f>I754*0.2</f>
        <v>56.614877000000014</v>
      </c>
      <c r="M754" s="106">
        <f>I754*0.28</f>
        <v>79.26082780000003</v>
      </c>
      <c r="N754" s="106">
        <f>I754*0.27</f>
        <v>76.430083950000025</v>
      </c>
      <c r="O754" s="106">
        <v>59.445620850000012</v>
      </c>
      <c r="P754" s="106">
        <f>I754*0.25</f>
        <v>70.768596250000016</v>
      </c>
      <c r="Q754" s="106">
        <f>I754*0.31</f>
        <v>87.753059350000015</v>
      </c>
      <c r="R754" s="106">
        <f>I754*0.28</f>
        <v>79.26082780000003</v>
      </c>
      <c r="S754" s="106">
        <f>I754*0.25</f>
        <v>70.768596250000016</v>
      </c>
      <c r="T754" s="106">
        <f>I754*0.3</f>
        <v>84.922315500000011</v>
      </c>
      <c r="U754" s="106">
        <f>I754*0.2</f>
        <v>56.614877000000014</v>
      </c>
      <c r="V754" s="106">
        <f>I754*0.22</f>
        <v>62.276364700000016</v>
      </c>
      <c r="W754" s="140"/>
      <c r="X754" s="106">
        <f>I754*0.16</f>
        <v>45.29190160000001</v>
      </c>
      <c r="Y754" s="106">
        <f>I754*0.15</f>
        <v>42.461157750000005</v>
      </c>
      <c r="Z754" s="106">
        <f>I754*0.18</f>
        <v>50.953389300000012</v>
      </c>
      <c r="AA754" s="106">
        <f>I754*0.11</f>
        <v>31.138182350000008</v>
      </c>
      <c r="AB754" s="140"/>
      <c r="AC754" s="7">
        <f>I754*0.22</f>
        <v>62.276364700000016</v>
      </c>
      <c r="AD754" s="7">
        <f>I754*0.3</f>
        <v>84.922315500000011</v>
      </c>
      <c r="AE754" s="148" t="s">
        <v>93</v>
      </c>
      <c r="AF754" s="7">
        <f>I754*0.245</f>
        <v>69.353224325000014</v>
      </c>
      <c r="AG754" s="7">
        <f>I754*0.2</f>
        <v>56.614877000000014</v>
      </c>
      <c r="AH754" s="7">
        <f>I754*0.23</f>
        <v>65.107108550000021</v>
      </c>
      <c r="AI754" s="140"/>
      <c r="AJ754">
        <f>I754*0.2</f>
        <v>56.614877000000014</v>
      </c>
      <c r="AK754" s="140">
        <v>233.60240000000002</v>
      </c>
      <c r="AL754" s="140">
        <v>247.3519</v>
      </c>
      <c r="AM754" s="140">
        <v>255.5909</v>
      </c>
      <c r="AN754" s="140">
        <f>I754*0.12</f>
        <v>33.968926200000006</v>
      </c>
      <c r="AO754" s="140">
        <f>I754*0.6</f>
        <v>169.84463100000002</v>
      </c>
      <c r="AP754" s="140">
        <f>I754*0.9</f>
        <v>254.76694650000007</v>
      </c>
      <c r="AQ754" s="140">
        <f>I754*0.93</f>
        <v>263.25917805000006</v>
      </c>
      <c r="AR754" s="140">
        <f>I754*0.7</f>
        <v>198.15206950000004</v>
      </c>
      <c r="AS754" s="140">
        <f>I754*0.35</f>
        <v>99.076034750000019</v>
      </c>
      <c r="AT754" s="140">
        <v>0</v>
      </c>
      <c r="AU754" s="140">
        <f>I754*0.9</f>
        <v>254.76694650000007</v>
      </c>
      <c r="AV754" s="140">
        <f>I754*0.18</f>
        <v>50.953389300000012</v>
      </c>
      <c r="AW754" s="140">
        <f>I754*0.34</f>
        <v>96.245290900000029</v>
      </c>
      <c r="AX754" s="140">
        <f>I754*0.31</f>
        <v>87.753059350000015</v>
      </c>
      <c r="AY754" s="140">
        <v>247.3519</v>
      </c>
      <c r="AZ754" s="140">
        <v>247.3519</v>
      </c>
      <c r="BB754" s="6">
        <v>31.138182350000008</v>
      </c>
      <c r="BC754" s="6">
        <v>263.25917805000006</v>
      </c>
    </row>
    <row r="755" spans="2:55" hidden="1" outlineLevel="1" x14ac:dyDescent="0.2">
      <c r="B755" s="51" t="s">
        <v>135</v>
      </c>
      <c r="C755" s="29"/>
      <c r="D755" s="123"/>
      <c r="E755" s="162">
        <v>1</v>
      </c>
      <c r="F755" s="189"/>
      <c r="G755" s="189"/>
      <c r="H755" s="189"/>
      <c r="I755" s="88">
        <v>1046.9949999999999</v>
      </c>
      <c r="J755" s="98" t="e">
        <f t="shared" si="11"/>
        <v>#N/A</v>
      </c>
      <c r="K755" s="102" t="e">
        <v>#N/A</v>
      </c>
      <c r="L755" s="106">
        <f>I755*0.2</f>
        <v>209.399</v>
      </c>
      <c r="M755" s="106">
        <f>I755*0.28</f>
        <v>293.15859999999998</v>
      </c>
      <c r="N755" s="106">
        <f>I755*0.27</f>
        <v>282.68865</v>
      </c>
      <c r="O755" s="106">
        <v>219.86894999999996</v>
      </c>
      <c r="P755" s="106">
        <f>I755*0.25</f>
        <v>261.74874999999997</v>
      </c>
      <c r="Q755" s="106">
        <f>I755*0.31</f>
        <v>324.56844999999998</v>
      </c>
      <c r="R755" s="106">
        <f>I755*0.28</f>
        <v>293.15859999999998</v>
      </c>
      <c r="S755" s="106">
        <f>I755*0.25</f>
        <v>261.74874999999997</v>
      </c>
      <c r="T755" s="106">
        <f>I755*0.3</f>
        <v>314.09849999999994</v>
      </c>
      <c r="U755" s="106">
        <f>I755*0.2</f>
        <v>209.399</v>
      </c>
      <c r="V755" s="106">
        <f>I755*0.22</f>
        <v>230.33889999999997</v>
      </c>
      <c r="W755" s="140"/>
      <c r="X755" s="106">
        <f>I755*0.16</f>
        <v>167.51919999999998</v>
      </c>
      <c r="Y755" s="106">
        <f>I755*0.15</f>
        <v>157.04924999999997</v>
      </c>
      <c r="Z755" s="106">
        <f>I755*0.18</f>
        <v>188.45909999999998</v>
      </c>
      <c r="AA755" s="106">
        <f>I755*0.11</f>
        <v>115.16944999999998</v>
      </c>
      <c r="AB755" s="140"/>
      <c r="AC755" s="7">
        <f>I755*0.22</f>
        <v>230.33889999999997</v>
      </c>
      <c r="AD755" s="7">
        <f>I755*0.3</f>
        <v>314.09849999999994</v>
      </c>
      <c r="AE755" s="148" t="s">
        <v>93</v>
      </c>
      <c r="AF755" s="7">
        <f>I755*0.245</f>
        <v>256.51377499999995</v>
      </c>
      <c r="AG755" s="7">
        <f>I755*0.2</f>
        <v>209.399</v>
      </c>
      <c r="AH755" s="7">
        <f>I755*0.23</f>
        <v>240.80884999999998</v>
      </c>
      <c r="AI755" s="140"/>
      <c r="AJ755">
        <f>I755*0.2</f>
        <v>209.399</v>
      </c>
      <c r="AK755" s="140">
        <v>864.02499999999986</v>
      </c>
      <c r="AL755" s="140">
        <v>914.8499999999998</v>
      </c>
      <c r="AM755" s="140">
        <v>945.34499999999991</v>
      </c>
      <c r="AN755" s="140">
        <f>I755*0.12</f>
        <v>125.63939999999998</v>
      </c>
      <c r="AO755" s="140">
        <f>I755*0.6</f>
        <v>628.19699999999989</v>
      </c>
      <c r="AP755" s="140">
        <f>I755*0.9</f>
        <v>942.29549999999995</v>
      </c>
      <c r="AQ755" s="140">
        <f>I755*0.93</f>
        <v>973.70534999999995</v>
      </c>
      <c r="AR755" s="140">
        <f>I755*0.7</f>
        <v>732.89649999999983</v>
      </c>
      <c r="AS755" s="140">
        <f>I755*0.35</f>
        <v>366.44824999999992</v>
      </c>
      <c r="AT755" s="140">
        <v>0</v>
      </c>
      <c r="AU755" s="140">
        <f>I755*0.9</f>
        <v>942.29549999999995</v>
      </c>
      <c r="AV755" s="140">
        <f>I755*0.18</f>
        <v>188.45909999999998</v>
      </c>
      <c r="AW755" s="140">
        <f>I755*0.34</f>
        <v>355.97829999999999</v>
      </c>
      <c r="AX755" s="140">
        <f>I755*0.31</f>
        <v>324.56844999999998</v>
      </c>
      <c r="AY755" s="140">
        <v>914.8499999999998</v>
      </c>
      <c r="AZ755" s="140">
        <v>914.8499999999998</v>
      </c>
      <c r="BB755" s="6">
        <v>115.16944999999998</v>
      </c>
      <c r="BC755" s="6">
        <v>973.70534999999995</v>
      </c>
    </row>
    <row r="756" spans="2:55" hidden="1" outlineLevel="1" x14ac:dyDescent="0.2">
      <c r="B756" s="51" t="s">
        <v>136</v>
      </c>
      <c r="C756" s="29"/>
      <c r="D756" s="123"/>
      <c r="E756" s="162">
        <v>1</v>
      </c>
      <c r="F756" s="189"/>
      <c r="G756" s="189"/>
      <c r="H756" s="189"/>
      <c r="I756" s="88">
        <v>506.425971</v>
      </c>
      <c r="J756" s="98" t="e">
        <f t="shared" si="11"/>
        <v>#N/A</v>
      </c>
      <c r="K756" s="102" t="e">
        <v>#N/A</v>
      </c>
      <c r="L756" s="106">
        <f>I756*0.2</f>
        <v>101.28519420000001</v>
      </c>
      <c r="M756" s="106">
        <f>I756*0.28</f>
        <v>141.79927188000002</v>
      </c>
      <c r="N756" s="106">
        <f>I756*0.27</f>
        <v>136.73501217</v>
      </c>
      <c r="O756" s="106">
        <v>106.34945390999999</v>
      </c>
      <c r="P756" s="106">
        <f>I756*0.25</f>
        <v>126.60649275</v>
      </c>
      <c r="Q756" s="106">
        <f>I756*0.31</f>
        <v>156.99205101000001</v>
      </c>
      <c r="R756" s="106">
        <f>I756*0.28</f>
        <v>141.79927188000002</v>
      </c>
      <c r="S756" s="106">
        <f>I756*0.25</f>
        <v>126.60649275</v>
      </c>
      <c r="T756" s="106">
        <f>I756*0.3</f>
        <v>151.9277913</v>
      </c>
      <c r="U756" s="106">
        <f>I756*0.2</f>
        <v>101.28519420000001</v>
      </c>
      <c r="V756" s="106">
        <f>I756*0.22</f>
        <v>111.41371362</v>
      </c>
      <c r="W756" s="140"/>
      <c r="X756" s="106">
        <f>I756*0.16</f>
        <v>81.02815536</v>
      </c>
      <c r="Y756" s="106">
        <f>I756*0.15</f>
        <v>75.963895649999998</v>
      </c>
      <c r="Z756" s="106">
        <f>I756*0.18</f>
        <v>91.156674780000003</v>
      </c>
      <c r="AA756" s="106">
        <f>I756*0.11</f>
        <v>55.706856809999998</v>
      </c>
      <c r="AB756" s="140"/>
      <c r="AC756" s="7">
        <f>I756*0.22</f>
        <v>111.41371362</v>
      </c>
      <c r="AD756" s="7">
        <f>I756*0.3</f>
        <v>151.9277913</v>
      </c>
      <c r="AE756" s="148" t="s">
        <v>93</v>
      </c>
      <c r="AF756" s="7">
        <f>I756*0.245</f>
        <v>124.07436289499999</v>
      </c>
      <c r="AG756" s="7">
        <f>I756*0.2</f>
        <v>101.28519420000001</v>
      </c>
      <c r="AH756" s="7">
        <f>I756*0.23</f>
        <v>116.47797333000001</v>
      </c>
      <c r="AI756" s="140"/>
      <c r="AJ756">
        <f>I756*0.2</f>
        <v>101.28519420000001</v>
      </c>
      <c r="AK756" s="140">
        <v>417.92059999999998</v>
      </c>
      <c r="AL756" s="140">
        <v>442.50920000000002</v>
      </c>
      <c r="AM756" s="140">
        <v>457.25379999999996</v>
      </c>
      <c r="AN756" s="140">
        <f>I756*0.12</f>
        <v>60.77111652</v>
      </c>
      <c r="AO756" s="140">
        <f>I756*0.6</f>
        <v>303.85558259999999</v>
      </c>
      <c r="AP756" s="140">
        <f>I756*0.9</f>
        <v>455.78337390000002</v>
      </c>
      <c r="AQ756" s="140">
        <f>I756*0.93</f>
        <v>470.97615303000003</v>
      </c>
      <c r="AR756" s="140">
        <f>I756*0.7</f>
        <v>354.49817969999998</v>
      </c>
      <c r="AS756" s="140">
        <f>I756*0.35</f>
        <v>177.24908984999999</v>
      </c>
      <c r="AT756" s="140">
        <v>0</v>
      </c>
      <c r="AU756" s="140">
        <f>I756*0.9</f>
        <v>455.78337390000002</v>
      </c>
      <c r="AV756" s="140">
        <f>I756*0.18</f>
        <v>91.156674780000003</v>
      </c>
      <c r="AW756" s="140">
        <f>I756*0.34</f>
        <v>172.18483014</v>
      </c>
      <c r="AX756" s="140">
        <f>I756*0.31</f>
        <v>156.99205101000001</v>
      </c>
      <c r="AY756" s="140">
        <v>442.50920000000002</v>
      </c>
      <c r="AZ756" s="140">
        <v>442.50920000000002</v>
      </c>
      <c r="BB756" s="6">
        <v>55.706856809999998</v>
      </c>
      <c r="BC756" s="6">
        <v>470.97615303000003</v>
      </c>
    </row>
    <row r="757" spans="2:55" hidden="1" outlineLevel="1" x14ac:dyDescent="0.2">
      <c r="B757" s="51" t="s">
        <v>137</v>
      </c>
      <c r="C757" s="29"/>
      <c r="D757" s="123"/>
      <c r="E757" s="162">
        <v>2</v>
      </c>
      <c r="F757" s="189"/>
      <c r="G757" s="189"/>
      <c r="H757" s="189"/>
      <c r="I757" s="88">
        <v>275.52499999999998</v>
      </c>
      <c r="J757" s="98" t="e">
        <f t="shared" si="11"/>
        <v>#N/A</v>
      </c>
      <c r="K757" s="102" t="e">
        <v>#N/A</v>
      </c>
      <c r="L757" s="106">
        <f>I757*0.2</f>
        <v>55.104999999999997</v>
      </c>
      <c r="M757" s="106">
        <f>I757*0.28</f>
        <v>77.147000000000006</v>
      </c>
      <c r="N757" s="106">
        <f>I757*0.27</f>
        <v>74.391750000000002</v>
      </c>
      <c r="O757" s="106">
        <v>57.860249999999994</v>
      </c>
      <c r="P757" s="106">
        <f>I757*0.25</f>
        <v>68.881249999999994</v>
      </c>
      <c r="Q757" s="106">
        <f>I757*0.31</f>
        <v>85.412749999999988</v>
      </c>
      <c r="R757" s="106">
        <f>I757*0.28</f>
        <v>77.147000000000006</v>
      </c>
      <c r="S757" s="106">
        <f>I757*0.25</f>
        <v>68.881249999999994</v>
      </c>
      <c r="T757" s="106">
        <f>I757*0.3</f>
        <v>82.657499999999985</v>
      </c>
      <c r="U757" s="106">
        <f>I757*0.2</f>
        <v>55.104999999999997</v>
      </c>
      <c r="V757" s="106">
        <f>I757*0.22</f>
        <v>60.615499999999997</v>
      </c>
      <c r="W757" s="140"/>
      <c r="X757" s="106">
        <f>I757*0.16</f>
        <v>44.083999999999996</v>
      </c>
      <c r="Y757" s="106">
        <f>I757*0.15</f>
        <v>41.328749999999992</v>
      </c>
      <c r="Z757" s="106">
        <f>I757*0.18</f>
        <v>49.594499999999996</v>
      </c>
      <c r="AA757" s="106">
        <f>I757*0.11</f>
        <v>30.307749999999999</v>
      </c>
      <c r="AB757" s="140"/>
      <c r="AC757" s="7">
        <f>I757*0.22</f>
        <v>60.615499999999997</v>
      </c>
      <c r="AD757" s="7">
        <f>I757*0.3</f>
        <v>82.657499999999985</v>
      </c>
      <c r="AE757" s="148" t="s">
        <v>93</v>
      </c>
      <c r="AF757" s="7">
        <f>I757*0.245</f>
        <v>67.503625</v>
      </c>
      <c r="AG757" s="7">
        <f>I757*0.2</f>
        <v>55.104999999999997</v>
      </c>
      <c r="AH757" s="7">
        <f>I757*0.23</f>
        <v>63.370750000000001</v>
      </c>
      <c r="AI757" s="140"/>
      <c r="AJ757">
        <f>I757*0.2</f>
        <v>55.104999999999997</v>
      </c>
      <c r="AK757" s="140">
        <v>227.37499999999997</v>
      </c>
      <c r="AL757" s="140">
        <v>240.74999999999997</v>
      </c>
      <c r="AM757" s="140">
        <v>248.77499999999998</v>
      </c>
      <c r="AN757" s="140">
        <f>I757*0.12</f>
        <v>33.062999999999995</v>
      </c>
      <c r="AO757" s="140">
        <f>I757*0.6</f>
        <v>165.31499999999997</v>
      </c>
      <c r="AP757" s="140">
        <f>I757*0.9</f>
        <v>247.9725</v>
      </c>
      <c r="AQ757" s="140">
        <f>I757*0.93</f>
        <v>256.23824999999999</v>
      </c>
      <c r="AR757" s="140">
        <f>I757*0.7</f>
        <v>192.86749999999998</v>
      </c>
      <c r="AS757" s="140">
        <f>I757*0.35</f>
        <v>96.433749999999989</v>
      </c>
      <c r="AT757" s="140">
        <v>0</v>
      </c>
      <c r="AU757" s="140">
        <f>I757*0.9</f>
        <v>247.9725</v>
      </c>
      <c r="AV757" s="140">
        <f>I757*0.18</f>
        <v>49.594499999999996</v>
      </c>
      <c r="AW757" s="140">
        <f>I757*0.34</f>
        <v>93.6785</v>
      </c>
      <c r="AX757" s="140">
        <f>I757*0.31</f>
        <v>85.412749999999988</v>
      </c>
      <c r="AY757" s="140">
        <v>240.74999999999997</v>
      </c>
      <c r="AZ757" s="140">
        <v>240.74999999999997</v>
      </c>
      <c r="BB757" s="6">
        <v>30.307749999999999</v>
      </c>
      <c r="BC757" s="6">
        <v>256.23824999999999</v>
      </c>
    </row>
    <row r="758" spans="2:55" hidden="1" outlineLevel="1" x14ac:dyDescent="0.2">
      <c r="B758" s="51" t="s">
        <v>138</v>
      </c>
      <c r="C758" s="29"/>
      <c r="D758" s="123"/>
      <c r="E758" s="162">
        <v>1</v>
      </c>
      <c r="F758" s="189"/>
      <c r="G758" s="189"/>
      <c r="H758" s="189"/>
      <c r="I758" s="88">
        <v>1088.588254</v>
      </c>
      <c r="J758" s="98" t="e">
        <f t="shared" si="11"/>
        <v>#N/A</v>
      </c>
      <c r="K758" s="102" t="e">
        <v>#N/A</v>
      </c>
      <c r="L758" s="106">
        <f>I758*0.2</f>
        <v>217.7176508</v>
      </c>
      <c r="M758" s="106">
        <f>I758*0.28</f>
        <v>304.80471112000004</v>
      </c>
      <c r="N758" s="106">
        <f>I758*0.27</f>
        <v>293.91882858000002</v>
      </c>
      <c r="O758" s="106">
        <v>228.60353333999998</v>
      </c>
      <c r="P758" s="106">
        <f>I758*0.25</f>
        <v>272.1470635</v>
      </c>
      <c r="Q758" s="106">
        <f>I758*0.31</f>
        <v>337.46235874000001</v>
      </c>
      <c r="R758" s="106">
        <f>I758*0.28</f>
        <v>304.80471112000004</v>
      </c>
      <c r="S758" s="106">
        <f>I758*0.25</f>
        <v>272.1470635</v>
      </c>
      <c r="T758" s="106">
        <f>I758*0.3</f>
        <v>326.5764762</v>
      </c>
      <c r="U758" s="106">
        <f>I758*0.2</f>
        <v>217.7176508</v>
      </c>
      <c r="V758" s="106">
        <f>I758*0.22</f>
        <v>239.48941588</v>
      </c>
      <c r="W758" s="140"/>
      <c r="X758" s="106">
        <f>I758*0.16</f>
        <v>174.17412064000001</v>
      </c>
      <c r="Y758" s="106">
        <f>I758*0.15</f>
        <v>163.2882381</v>
      </c>
      <c r="Z758" s="106">
        <f>I758*0.18</f>
        <v>195.94588572000001</v>
      </c>
      <c r="AA758" s="106">
        <f>I758*0.11</f>
        <v>119.74470794</v>
      </c>
      <c r="AB758" s="140"/>
      <c r="AC758" s="7">
        <f>I758*0.22</f>
        <v>239.48941588</v>
      </c>
      <c r="AD758" s="7">
        <f>I758*0.3</f>
        <v>326.5764762</v>
      </c>
      <c r="AE758" s="148" t="s">
        <v>93</v>
      </c>
      <c r="AF758" s="7">
        <f>I758*0.245</f>
        <v>266.70412223</v>
      </c>
      <c r="AG758" s="7">
        <f>I758*0.2</f>
        <v>217.7176508</v>
      </c>
      <c r="AH758" s="7">
        <f>I758*0.23</f>
        <v>250.37529842000001</v>
      </c>
      <c r="AI758" s="140"/>
      <c r="AJ758">
        <f>I758*0.2</f>
        <v>217.7176508</v>
      </c>
      <c r="AK758" s="140">
        <v>898.35059999999999</v>
      </c>
      <c r="AL758" s="140">
        <v>951.1979</v>
      </c>
      <c r="AM758" s="140">
        <v>982.90200000000004</v>
      </c>
      <c r="AN758" s="140">
        <f>I758*0.12</f>
        <v>130.63059048</v>
      </c>
      <c r="AO758" s="140">
        <f>I758*0.6</f>
        <v>653.1529524</v>
      </c>
      <c r="AP758" s="140">
        <f>I758*0.9</f>
        <v>979.72942860000001</v>
      </c>
      <c r="AQ758" s="140">
        <f>I758*0.93</f>
        <v>1012.38707622</v>
      </c>
      <c r="AR758" s="140">
        <f>I758*0.7</f>
        <v>762.0117778</v>
      </c>
      <c r="AS758" s="140">
        <f>I758*0.35</f>
        <v>381.0058889</v>
      </c>
      <c r="AT758" s="140">
        <v>0</v>
      </c>
      <c r="AU758" s="140">
        <f>I758*0.9</f>
        <v>979.72942860000001</v>
      </c>
      <c r="AV758" s="140">
        <f>I758*0.18</f>
        <v>195.94588572000001</v>
      </c>
      <c r="AW758" s="140">
        <f>I758*0.34</f>
        <v>370.12000636000005</v>
      </c>
      <c r="AX758" s="140">
        <f>I758*0.31</f>
        <v>337.46235874000001</v>
      </c>
      <c r="AY758" s="140">
        <v>951.1979</v>
      </c>
      <c r="AZ758" s="140">
        <v>951.1979</v>
      </c>
      <c r="BB758" s="6">
        <v>119.74470794</v>
      </c>
      <c r="BC758" s="6">
        <v>1012.38707622</v>
      </c>
    </row>
    <row r="759" spans="2:55" hidden="1" outlineLevel="1" x14ac:dyDescent="0.2">
      <c r="B759" s="51" t="s">
        <v>139</v>
      </c>
      <c r="C759" s="29"/>
      <c r="D759" s="123"/>
      <c r="E759" s="162">
        <v>2</v>
      </c>
      <c r="F759" s="189"/>
      <c r="G759" s="189"/>
      <c r="H759" s="189"/>
      <c r="I759" s="88">
        <v>794</v>
      </c>
      <c r="J759" s="98" t="e">
        <f t="shared" si="11"/>
        <v>#N/A</v>
      </c>
      <c r="K759" s="102" t="e">
        <v>#N/A</v>
      </c>
      <c r="L759" s="106">
        <f>I759*0.2</f>
        <v>158.80000000000001</v>
      </c>
      <c r="M759" s="106">
        <f>I759*0.28</f>
        <v>222.32000000000002</v>
      </c>
      <c r="N759" s="106">
        <f>I759*0.27</f>
        <v>214.38000000000002</v>
      </c>
      <c r="O759" s="106">
        <v>166.73999999999998</v>
      </c>
      <c r="P759" s="106">
        <f>I759*0.25</f>
        <v>198.5</v>
      </c>
      <c r="Q759" s="106">
        <f>I759*0.31</f>
        <v>246.14</v>
      </c>
      <c r="R759" s="106">
        <f>I759*0.28</f>
        <v>222.32000000000002</v>
      </c>
      <c r="S759" s="106">
        <f>I759*0.25</f>
        <v>198.5</v>
      </c>
      <c r="T759" s="106">
        <f>I759*0.3</f>
        <v>238.2</v>
      </c>
      <c r="U759" s="106">
        <f>I759*0.2</f>
        <v>158.80000000000001</v>
      </c>
      <c r="V759" s="106">
        <f>I759*0.22</f>
        <v>174.68</v>
      </c>
      <c r="W759" s="140"/>
      <c r="X759" s="106">
        <f>I759*0.16</f>
        <v>127.04</v>
      </c>
      <c r="Y759" s="106">
        <f>I759*0.15</f>
        <v>119.1</v>
      </c>
      <c r="Z759" s="106">
        <f>I759*0.18</f>
        <v>142.91999999999999</v>
      </c>
      <c r="AA759" s="106">
        <f>I759*0.11</f>
        <v>87.34</v>
      </c>
      <c r="AB759" s="140"/>
      <c r="AC759" s="7">
        <f>I759*0.22</f>
        <v>174.68</v>
      </c>
      <c r="AD759" s="7">
        <f>I759*0.3</f>
        <v>238.2</v>
      </c>
      <c r="AE759" s="148" t="s">
        <v>93</v>
      </c>
      <c r="AF759" s="7">
        <f>I759*0.245</f>
        <v>194.53</v>
      </c>
      <c r="AG759" s="7">
        <f>I759*0.2</f>
        <v>158.80000000000001</v>
      </c>
      <c r="AH759" s="7">
        <f>I759*0.23</f>
        <v>182.62</v>
      </c>
      <c r="AI759" s="140"/>
      <c r="AJ759">
        <f>I759*0.2</f>
        <v>158.80000000000001</v>
      </c>
      <c r="AK759" s="140">
        <v>545.69999999999993</v>
      </c>
      <c r="AL759" s="140">
        <v>577.79999999999995</v>
      </c>
      <c r="AM759" s="140">
        <v>597.06000000000006</v>
      </c>
      <c r="AN759" s="140">
        <f>I759*0.12</f>
        <v>95.28</v>
      </c>
      <c r="AO759" s="140">
        <f>I759*0.6</f>
        <v>476.4</v>
      </c>
      <c r="AP759" s="140">
        <f>I759*0.9</f>
        <v>714.6</v>
      </c>
      <c r="AQ759" s="140">
        <f>I759*0.93</f>
        <v>738.42000000000007</v>
      </c>
      <c r="AR759" s="140">
        <f>I759*0.7</f>
        <v>555.79999999999995</v>
      </c>
      <c r="AS759" s="140">
        <f>I759*0.35</f>
        <v>277.89999999999998</v>
      </c>
      <c r="AT759" s="140">
        <v>0</v>
      </c>
      <c r="AU759" s="140">
        <f>I759*0.9</f>
        <v>714.6</v>
      </c>
      <c r="AV759" s="140">
        <f>I759*0.18</f>
        <v>142.91999999999999</v>
      </c>
      <c r="AW759" s="140">
        <f>I759*0.34</f>
        <v>269.96000000000004</v>
      </c>
      <c r="AX759" s="140">
        <f>I759*0.31</f>
        <v>246.14</v>
      </c>
      <c r="AY759" s="140">
        <v>577.79999999999995</v>
      </c>
      <c r="AZ759" s="140">
        <v>577.79999999999995</v>
      </c>
      <c r="BB759" s="6">
        <v>87.34</v>
      </c>
      <c r="BC759" s="6">
        <v>738.42000000000007</v>
      </c>
    </row>
    <row r="760" spans="2:55" hidden="1" outlineLevel="1" x14ac:dyDescent="0.2">
      <c r="B760" s="51" t="s">
        <v>140</v>
      </c>
      <c r="C760" s="29"/>
      <c r="D760" s="123"/>
      <c r="E760" s="162">
        <v>20</v>
      </c>
      <c r="F760" s="189"/>
      <c r="G760" s="189"/>
      <c r="H760" s="189"/>
      <c r="I760" s="88">
        <v>3970</v>
      </c>
      <c r="J760" s="98" t="e">
        <f t="shared" si="11"/>
        <v>#N/A</v>
      </c>
      <c r="K760" s="102" t="e">
        <v>#N/A</v>
      </c>
      <c r="L760" s="106">
        <f>I760*0.2</f>
        <v>794</v>
      </c>
      <c r="M760" s="106">
        <f>I760*0.28</f>
        <v>1111.6000000000001</v>
      </c>
      <c r="N760" s="106">
        <f>I760*0.27</f>
        <v>1071.9000000000001</v>
      </c>
      <c r="O760" s="106">
        <v>833.69999999999993</v>
      </c>
      <c r="P760" s="106">
        <f>I760*0.25</f>
        <v>992.5</v>
      </c>
      <c r="Q760" s="106">
        <f>I760*0.31</f>
        <v>1230.7</v>
      </c>
      <c r="R760" s="106">
        <f>I760*0.28</f>
        <v>1111.6000000000001</v>
      </c>
      <c r="S760" s="106">
        <f>I760*0.25</f>
        <v>992.5</v>
      </c>
      <c r="T760" s="106">
        <f>I760*0.3</f>
        <v>1191</v>
      </c>
      <c r="U760" s="106">
        <f>I760*0.2</f>
        <v>794</v>
      </c>
      <c r="V760" s="106">
        <f>I760*0.22</f>
        <v>873.4</v>
      </c>
      <c r="W760" s="140"/>
      <c r="X760" s="106">
        <f>I760*0.16</f>
        <v>635.20000000000005</v>
      </c>
      <c r="Y760" s="106">
        <f>I760*0.15</f>
        <v>595.5</v>
      </c>
      <c r="Z760" s="106">
        <f>I760*0.18</f>
        <v>714.6</v>
      </c>
      <c r="AA760" s="106">
        <f>I760*0.11</f>
        <v>436.7</v>
      </c>
      <c r="AB760" s="140"/>
      <c r="AC760" s="7">
        <f>I760*0.22</f>
        <v>873.4</v>
      </c>
      <c r="AD760" s="7">
        <f>I760*0.3</f>
        <v>1191</v>
      </c>
      <c r="AE760" s="148" t="s">
        <v>93</v>
      </c>
      <c r="AF760" s="7">
        <f>I760*0.245</f>
        <v>972.65</v>
      </c>
      <c r="AG760" s="7">
        <f>I760*0.2</f>
        <v>794</v>
      </c>
      <c r="AH760" s="7">
        <f>I760*0.23</f>
        <v>913.1</v>
      </c>
      <c r="AI760" s="140"/>
      <c r="AJ760">
        <f>I760*0.2</f>
        <v>794</v>
      </c>
      <c r="AK760" s="140">
        <v>1909.9499999999998</v>
      </c>
      <c r="AL760" s="140">
        <v>2022.2999999999997</v>
      </c>
      <c r="AM760" s="140">
        <v>2089.71</v>
      </c>
      <c r="AN760" s="140">
        <f>I760*0.12</f>
        <v>476.4</v>
      </c>
      <c r="AO760" s="140">
        <f>I760*0.6</f>
        <v>2382</v>
      </c>
      <c r="AP760" s="140">
        <f>I760*0.9</f>
        <v>3573</v>
      </c>
      <c r="AQ760" s="140">
        <f>I760*0.93</f>
        <v>3692.1000000000004</v>
      </c>
      <c r="AR760" s="140">
        <f>I760*0.7</f>
        <v>2779</v>
      </c>
      <c r="AS760" s="140">
        <f>I760*0.35</f>
        <v>1389.5</v>
      </c>
      <c r="AT760" s="140">
        <v>0</v>
      </c>
      <c r="AU760" s="140">
        <f>I760*0.9</f>
        <v>3573</v>
      </c>
      <c r="AV760" s="140">
        <f>I760*0.18</f>
        <v>714.6</v>
      </c>
      <c r="AW760" s="140">
        <f>I760*0.34</f>
        <v>1349.8000000000002</v>
      </c>
      <c r="AX760" s="140">
        <f>I760*0.31</f>
        <v>1230.7</v>
      </c>
      <c r="AY760" s="140">
        <v>2022.2999999999997</v>
      </c>
      <c r="AZ760" s="140">
        <v>2022.2999999999997</v>
      </c>
      <c r="BB760" s="6">
        <v>436.7</v>
      </c>
      <c r="BC760" s="6">
        <v>3692.1000000000004</v>
      </c>
    </row>
    <row r="761" spans="2:55" hidden="1" outlineLevel="1" x14ac:dyDescent="0.2">
      <c r="B761" s="51" t="s">
        <v>143</v>
      </c>
      <c r="C761" s="29"/>
      <c r="D761" s="123"/>
      <c r="E761" s="162">
        <v>1</v>
      </c>
      <c r="F761" s="189"/>
      <c r="G761" s="189"/>
      <c r="H761" s="189"/>
      <c r="I761" s="88">
        <v>8.5963799999999981</v>
      </c>
      <c r="J761" s="98" t="e">
        <f t="shared" si="11"/>
        <v>#N/A</v>
      </c>
      <c r="K761" s="102" t="e">
        <v>#N/A</v>
      </c>
      <c r="L761" s="106">
        <f>I761*0.2</f>
        <v>1.7192759999999998</v>
      </c>
      <c r="M761" s="106">
        <f>I761*0.28</f>
        <v>2.4069863999999996</v>
      </c>
      <c r="N761" s="106">
        <f>I761*0.27</f>
        <v>2.3210225999999996</v>
      </c>
      <c r="O761" s="106">
        <v>1.8052397999999996</v>
      </c>
      <c r="P761" s="106">
        <f>I761*0.25</f>
        <v>2.1490949999999995</v>
      </c>
      <c r="Q761" s="106">
        <f>I761*0.31</f>
        <v>2.6648777999999993</v>
      </c>
      <c r="R761" s="106">
        <f>I761*0.28</f>
        <v>2.4069863999999996</v>
      </c>
      <c r="S761" s="106">
        <f>I761*0.25</f>
        <v>2.1490949999999995</v>
      </c>
      <c r="T761" s="106">
        <f>I761*0.3</f>
        <v>2.5789139999999993</v>
      </c>
      <c r="U761" s="106">
        <f>I761*0.2</f>
        <v>1.7192759999999998</v>
      </c>
      <c r="V761" s="106">
        <f>I761*0.22</f>
        <v>1.8912035999999997</v>
      </c>
      <c r="W761" s="140"/>
      <c r="X761" s="106">
        <f>I761*0.16</f>
        <v>1.3754207999999997</v>
      </c>
      <c r="Y761" s="106">
        <f>I761*0.15</f>
        <v>1.2894569999999996</v>
      </c>
      <c r="Z761" s="106">
        <f>I761*0.18</f>
        <v>1.5473483999999995</v>
      </c>
      <c r="AA761" s="106">
        <f>I761*0.11</f>
        <v>0.94560179999999983</v>
      </c>
      <c r="AB761" s="140"/>
      <c r="AC761" s="7">
        <f>I761*0.22</f>
        <v>1.8912035999999997</v>
      </c>
      <c r="AD761" s="7">
        <f>I761*0.3</f>
        <v>2.5789139999999993</v>
      </c>
      <c r="AE761" s="148" t="s">
        <v>93</v>
      </c>
      <c r="AF761" s="7">
        <f>I761*0.245</f>
        <v>2.1061130999999995</v>
      </c>
      <c r="AG761" s="7">
        <f>I761*0.2</f>
        <v>1.7192759999999998</v>
      </c>
      <c r="AH761" s="7">
        <f>I761*0.23</f>
        <v>1.9771673999999997</v>
      </c>
      <c r="AI761" s="140"/>
      <c r="AJ761">
        <f>I761*0.2</f>
        <v>1.7192759999999998</v>
      </c>
      <c r="AK761" s="140">
        <v>7.0940999999999992</v>
      </c>
      <c r="AL761" s="140">
        <v>7.5113999999999992</v>
      </c>
      <c r="AM761" s="140">
        <v>7.7574999999999994</v>
      </c>
      <c r="AN761" s="140">
        <f>I761*0.12</f>
        <v>1.0315655999999997</v>
      </c>
      <c r="AO761" s="140">
        <f>I761*0.6</f>
        <v>5.1578279999999985</v>
      </c>
      <c r="AP761" s="140">
        <f>I761*0.9</f>
        <v>7.7367419999999987</v>
      </c>
      <c r="AQ761" s="140">
        <f>I761*0.93</f>
        <v>7.9946333999999988</v>
      </c>
      <c r="AR761" s="140">
        <f>I761*0.7</f>
        <v>6.017465999999998</v>
      </c>
      <c r="AS761" s="140">
        <f>I761*0.35</f>
        <v>3.008732999999999</v>
      </c>
      <c r="AT761" s="140">
        <v>0</v>
      </c>
      <c r="AU761" s="140">
        <f>I761*0.9</f>
        <v>7.7367419999999987</v>
      </c>
      <c r="AV761" s="140">
        <f>I761*0.18</f>
        <v>1.5473483999999995</v>
      </c>
      <c r="AW761" s="140">
        <f>I761*0.34</f>
        <v>2.9227691999999994</v>
      </c>
      <c r="AX761" s="140">
        <f>I761*0.31</f>
        <v>2.6648777999999993</v>
      </c>
      <c r="AY761" s="140">
        <v>7.5113999999999992</v>
      </c>
      <c r="AZ761" s="140">
        <v>7.5113999999999992</v>
      </c>
      <c r="BB761" s="6">
        <v>0.94560179999999983</v>
      </c>
      <c r="BC761" s="6">
        <v>7.9946333999999988</v>
      </c>
    </row>
    <row r="762" spans="2:55" hidden="1" outlineLevel="1" x14ac:dyDescent="0.2">
      <c r="B762" s="51" t="s">
        <v>144</v>
      </c>
      <c r="C762" s="29"/>
      <c r="D762" s="123" t="s">
        <v>57</v>
      </c>
      <c r="E762" s="162">
        <v>8</v>
      </c>
      <c r="F762" s="189"/>
      <c r="G762" s="189"/>
      <c r="H762" s="189"/>
      <c r="I762" s="88">
        <v>24.68704</v>
      </c>
      <c r="J762" s="98" t="e">
        <f t="shared" si="11"/>
        <v>#N/A</v>
      </c>
      <c r="K762" s="102" t="e">
        <v>#N/A</v>
      </c>
      <c r="L762" s="106">
        <f>I762*0.2</f>
        <v>4.9374080000000005</v>
      </c>
      <c r="M762" s="106">
        <f>I762*0.28</f>
        <v>6.9123712000000008</v>
      </c>
      <c r="N762" s="106">
        <f>I762*0.27</f>
        <v>6.6655008000000002</v>
      </c>
      <c r="O762" s="106">
        <v>5.1842784000000002</v>
      </c>
      <c r="P762" s="106">
        <f>I762*0.25</f>
        <v>6.1717599999999999</v>
      </c>
      <c r="Q762" s="106">
        <f>I762*0.31</f>
        <v>7.6529824</v>
      </c>
      <c r="R762" s="106">
        <f>I762*0.28</f>
        <v>6.9123712000000008</v>
      </c>
      <c r="S762" s="106">
        <f>I762*0.25</f>
        <v>6.1717599999999999</v>
      </c>
      <c r="T762" s="106">
        <f>I762*0.3</f>
        <v>7.4061119999999994</v>
      </c>
      <c r="U762" s="106">
        <f>I762*0.2</f>
        <v>4.9374080000000005</v>
      </c>
      <c r="V762" s="106">
        <f>I762*0.22</f>
        <v>5.4311487999999999</v>
      </c>
      <c r="W762" s="140"/>
      <c r="X762" s="106">
        <f>I762*0.16</f>
        <v>3.9499263999999998</v>
      </c>
      <c r="Y762" s="106">
        <f>I762*0.15</f>
        <v>3.7030559999999997</v>
      </c>
      <c r="Z762" s="106">
        <f>I762*0.18</f>
        <v>4.4436672000000002</v>
      </c>
      <c r="AA762" s="106">
        <f>I762*0.11</f>
        <v>2.7155743999999999</v>
      </c>
      <c r="AB762" s="140"/>
      <c r="AC762" s="7">
        <f>I762*0.22</f>
        <v>5.4311487999999999</v>
      </c>
      <c r="AD762" s="7">
        <f>I762*0.3</f>
        <v>7.4061119999999994</v>
      </c>
      <c r="AE762" s="148" t="s">
        <v>93</v>
      </c>
      <c r="AF762" s="7">
        <f>I762*0.245</f>
        <v>6.0483247999999996</v>
      </c>
      <c r="AG762" s="7">
        <f>I762*0.2</f>
        <v>4.9374080000000005</v>
      </c>
      <c r="AH762" s="7">
        <f>I762*0.23</f>
        <v>5.6780192000000005</v>
      </c>
      <c r="AI762" s="140"/>
      <c r="AJ762">
        <f>I762*0.2</f>
        <v>4.9374080000000005</v>
      </c>
      <c r="AK762" s="140">
        <v>20.372799999999998</v>
      </c>
      <c r="AL762" s="140">
        <v>21.571200000000001</v>
      </c>
      <c r="AM762" s="140">
        <v>22.288099999999996</v>
      </c>
      <c r="AN762" s="140">
        <f>I762*0.12</f>
        <v>2.9624447999999997</v>
      </c>
      <c r="AO762" s="140">
        <f>I762*0.6</f>
        <v>14.812223999999999</v>
      </c>
      <c r="AP762" s="140">
        <f>I762*0.9</f>
        <v>22.218336000000001</v>
      </c>
      <c r="AQ762" s="140">
        <f>I762*0.93</f>
        <v>22.958947200000001</v>
      </c>
      <c r="AR762" s="140">
        <f>I762*0.7</f>
        <v>17.280927999999999</v>
      </c>
      <c r="AS762" s="140">
        <f>I762*0.35</f>
        <v>8.6404639999999997</v>
      </c>
      <c r="AT762" s="140">
        <v>0</v>
      </c>
      <c r="AU762" s="140">
        <f>I762*0.9</f>
        <v>22.218336000000001</v>
      </c>
      <c r="AV762" s="140">
        <f>I762*0.18</f>
        <v>4.4436672000000002</v>
      </c>
      <c r="AW762" s="140">
        <f>I762*0.34</f>
        <v>8.3935936000000009</v>
      </c>
      <c r="AX762" s="140">
        <f>I762*0.31</f>
        <v>7.6529824</v>
      </c>
      <c r="AY762" s="140">
        <v>21.571200000000001</v>
      </c>
      <c r="AZ762" s="140">
        <v>21.571200000000001</v>
      </c>
      <c r="BB762" s="6">
        <v>2.7155743999999999</v>
      </c>
      <c r="BC762" s="6">
        <v>22.958947200000001</v>
      </c>
    </row>
    <row r="763" spans="2:55" hidden="1" outlineLevel="1" x14ac:dyDescent="0.2">
      <c r="B763" s="51" t="s">
        <v>145</v>
      </c>
      <c r="C763" s="29"/>
      <c r="D763" s="123" t="s">
        <v>63</v>
      </c>
      <c r="E763" s="162">
        <v>10</v>
      </c>
      <c r="F763" s="189"/>
      <c r="G763" s="189"/>
      <c r="H763" s="189"/>
      <c r="I763" s="88">
        <v>11.79247</v>
      </c>
      <c r="J763" s="98" t="e">
        <f t="shared" si="11"/>
        <v>#N/A</v>
      </c>
      <c r="K763" s="102" t="e">
        <v>#N/A</v>
      </c>
      <c r="L763" s="106">
        <f>I763*0.2</f>
        <v>2.3584939999999999</v>
      </c>
      <c r="M763" s="106">
        <f>I763*0.28</f>
        <v>3.3018916000000003</v>
      </c>
      <c r="N763" s="106">
        <f>I763*0.27</f>
        <v>3.1839669000000002</v>
      </c>
      <c r="O763" s="106">
        <v>2.4764187</v>
      </c>
      <c r="P763" s="106">
        <f>I763*0.25</f>
        <v>2.9481174999999999</v>
      </c>
      <c r="Q763" s="106">
        <f>I763*0.31</f>
        <v>3.6556657000000001</v>
      </c>
      <c r="R763" s="106">
        <f>I763*0.28</f>
        <v>3.3018916000000003</v>
      </c>
      <c r="S763" s="106">
        <f>I763*0.25</f>
        <v>2.9481174999999999</v>
      </c>
      <c r="T763" s="106">
        <f>I763*0.3</f>
        <v>3.537741</v>
      </c>
      <c r="U763" s="106">
        <f>I763*0.2</f>
        <v>2.3584939999999999</v>
      </c>
      <c r="V763" s="106">
        <f>I763*0.22</f>
        <v>2.5943434000000001</v>
      </c>
      <c r="W763" s="140"/>
      <c r="X763" s="106">
        <f>I763*0.16</f>
        <v>1.8867951999999999</v>
      </c>
      <c r="Y763" s="106">
        <f>I763*0.15</f>
        <v>1.7688705</v>
      </c>
      <c r="Z763" s="106">
        <f>I763*0.18</f>
        <v>2.1226446000000001</v>
      </c>
      <c r="AA763" s="106">
        <f>I763*0.11</f>
        <v>1.2971717</v>
      </c>
      <c r="AB763" s="140"/>
      <c r="AC763" s="7">
        <f>I763*0.22</f>
        <v>2.5943434000000001</v>
      </c>
      <c r="AD763" s="7">
        <f>I763*0.3</f>
        <v>3.537741</v>
      </c>
      <c r="AE763" s="148" t="s">
        <v>93</v>
      </c>
      <c r="AF763" s="7">
        <f>I763*0.245</f>
        <v>2.8891551500000001</v>
      </c>
      <c r="AG763" s="7">
        <f>I763*0.2</f>
        <v>2.3584939999999999</v>
      </c>
      <c r="AH763" s="7">
        <f>I763*0.23</f>
        <v>2.7122681000000002</v>
      </c>
      <c r="AI763" s="140"/>
      <c r="AJ763">
        <f>I763*0.2</f>
        <v>2.3584939999999999</v>
      </c>
      <c r="AK763" s="140">
        <v>9.7370000000000001</v>
      </c>
      <c r="AL763" s="140">
        <v>10.304100000000002</v>
      </c>
      <c r="AM763" s="140">
        <v>10.6465</v>
      </c>
      <c r="AN763" s="140">
        <f>I763*0.12</f>
        <v>1.4150963999999999</v>
      </c>
      <c r="AO763" s="140">
        <f>I763*0.6</f>
        <v>7.075482</v>
      </c>
      <c r="AP763" s="140">
        <f>I763*0.9</f>
        <v>10.613223</v>
      </c>
      <c r="AQ763" s="140">
        <f>I763*0.93</f>
        <v>10.9669971</v>
      </c>
      <c r="AR763" s="140">
        <f>I763*0.7</f>
        <v>8.2547289999999993</v>
      </c>
      <c r="AS763" s="140">
        <f>I763*0.35</f>
        <v>4.1273644999999997</v>
      </c>
      <c r="AT763" s="140">
        <v>0</v>
      </c>
      <c r="AU763" s="140">
        <f>I763*0.9</f>
        <v>10.613223</v>
      </c>
      <c r="AV763" s="140">
        <f>I763*0.18</f>
        <v>2.1226446000000001</v>
      </c>
      <c r="AW763" s="140">
        <f>I763*0.34</f>
        <v>4.0094398</v>
      </c>
      <c r="AX763" s="140">
        <f>I763*0.31</f>
        <v>3.6556657000000001</v>
      </c>
      <c r="AY763" s="140">
        <v>10.304100000000002</v>
      </c>
      <c r="AZ763" s="140">
        <v>10.304100000000002</v>
      </c>
      <c r="BB763" s="6">
        <v>1.2971717</v>
      </c>
      <c r="BC763" s="6">
        <v>10.9669971</v>
      </c>
    </row>
    <row r="764" spans="2:55" hidden="1" outlineLevel="1" x14ac:dyDescent="0.2">
      <c r="B764" s="51" t="s">
        <v>146</v>
      </c>
      <c r="C764" s="29"/>
      <c r="D764" s="123" t="s">
        <v>65</v>
      </c>
      <c r="E764" s="162">
        <v>2</v>
      </c>
      <c r="F764" s="189"/>
      <c r="G764" s="189"/>
      <c r="H764" s="189"/>
      <c r="I764" s="88">
        <v>14.98856</v>
      </c>
      <c r="J764" s="98" t="e">
        <f t="shared" si="11"/>
        <v>#N/A</v>
      </c>
      <c r="K764" s="102" t="e">
        <v>#N/A</v>
      </c>
      <c r="L764" s="106">
        <f>I764*0.2</f>
        <v>2.9977119999999999</v>
      </c>
      <c r="M764" s="106">
        <f>I764*0.28</f>
        <v>4.1967968000000004</v>
      </c>
      <c r="N764" s="106">
        <f>I764*0.27</f>
        <v>4.0469112000000003</v>
      </c>
      <c r="O764" s="106">
        <v>3.1475975999999997</v>
      </c>
      <c r="P764" s="106">
        <f>I764*0.25</f>
        <v>3.7471399999999999</v>
      </c>
      <c r="Q764" s="106">
        <f>I764*0.31</f>
        <v>4.6464536000000001</v>
      </c>
      <c r="R764" s="106">
        <f>I764*0.28</f>
        <v>4.1967968000000004</v>
      </c>
      <c r="S764" s="106">
        <f>I764*0.25</f>
        <v>3.7471399999999999</v>
      </c>
      <c r="T764" s="106">
        <f>I764*0.3</f>
        <v>4.4965679999999999</v>
      </c>
      <c r="U764" s="106">
        <f>I764*0.2</f>
        <v>2.9977119999999999</v>
      </c>
      <c r="V764" s="106">
        <f>I764*0.22</f>
        <v>3.2974831999999998</v>
      </c>
      <c r="W764" s="140"/>
      <c r="X764" s="106">
        <f>I764*0.16</f>
        <v>2.3981696000000001</v>
      </c>
      <c r="Y764" s="106">
        <f>I764*0.15</f>
        <v>2.2482839999999999</v>
      </c>
      <c r="Z764" s="106">
        <f>I764*0.18</f>
        <v>2.6979408</v>
      </c>
      <c r="AA764" s="106">
        <f>I764*0.11</f>
        <v>1.6487415999999999</v>
      </c>
      <c r="AB764" s="140"/>
      <c r="AC764" s="7">
        <f>I764*0.22</f>
        <v>3.2974831999999998</v>
      </c>
      <c r="AD764" s="7">
        <f>I764*0.3</f>
        <v>4.4965679999999999</v>
      </c>
      <c r="AE764" s="148" t="s">
        <v>93</v>
      </c>
      <c r="AF764" s="7">
        <f>I764*0.245</f>
        <v>3.6721971999999998</v>
      </c>
      <c r="AG764" s="7">
        <f>I764*0.2</f>
        <v>2.9977119999999999</v>
      </c>
      <c r="AH764" s="7">
        <f>I764*0.23</f>
        <v>3.4473688</v>
      </c>
      <c r="AI764" s="140"/>
      <c r="AJ764">
        <f>I764*0.2</f>
        <v>2.9977119999999999</v>
      </c>
      <c r="AK764" s="140">
        <v>12.369200000000001</v>
      </c>
      <c r="AL764" s="140">
        <v>13.0968</v>
      </c>
      <c r="AM764" s="140">
        <v>13.535500000000001</v>
      </c>
      <c r="AN764" s="140">
        <f>I764*0.12</f>
        <v>1.7986271999999999</v>
      </c>
      <c r="AO764" s="140">
        <f>I764*0.6</f>
        <v>8.9931359999999998</v>
      </c>
      <c r="AP764" s="140">
        <f>I764*0.9</f>
        <v>13.489704</v>
      </c>
      <c r="AQ764" s="140">
        <f>I764*0.93</f>
        <v>13.939360800000001</v>
      </c>
      <c r="AR764" s="140">
        <f>I764*0.7</f>
        <v>10.491992</v>
      </c>
      <c r="AS764" s="140">
        <f>I764*0.35</f>
        <v>5.2459959999999999</v>
      </c>
      <c r="AT764" s="140">
        <v>0</v>
      </c>
      <c r="AU764" s="140">
        <f>I764*0.9</f>
        <v>13.489704</v>
      </c>
      <c r="AV764" s="140">
        <f>I764*0.18</f>
        <v>2.6979408</v>
      </c>
      <c r="AW764" s="140">
        <f>I764*0.34</f>
        <v>5.0961104000000006</v>
      </c>
      <c r="AX764" s="140">
        <f>I764*0.31</f>
        <v>4.6464536000000001</v>
      </c>
      <c r="AY764" s="140">
        <v>13.0968</v>
      </c>
      <c r="AZ764" s="140">
        <v>13.0968</v>
      </c>
      <c r="BB764" s="6">
        <v>1.6487415999999999</v>
      </c>
      <c r="BC764" s="6">
        <v>13.939360800000001</v>
      </c>
    </row>
    <row r="765" spans="2:55" hidden="1" outlineLevel="1" x14ac:dyDescent="0.2">
      <c r="B765" s="51" t="s">
        <v>147</v>
      </c>
      <c r="C765" s="29"/>
      <c r="D765" s="123"/>
      <c r="E765" s="162">
        <v>1</v>
      </c>
      <c r="F765" s="189"/>
      <c r="G765" s="189"/>
      <c r="H765" s="189"/>
      <c r="I765" s="88">
        <v>426.84332999999998</v>
      </c>
      <c r="J765" s="98" t="e">
        <f t="shared" si="11"/>
        <v>#N/A</v>
      </c>
      <c r="K765" s="102" t="e">
        <v>#N/A</v>
      </c>
      <c r="L765" s="106">
        <f>I765*0.2</f>
        <v>85.368666000000005</v>
      </c>
      <c r="M765" s="106">
        <f>I765*0.28</f>
        <v>119.5161324</v>
      </c>
      <c r="N765" s="106">
        <f>I765*0.27</f>
        <v>115.24769910000001</v>
      </c>
      <c r="O765" s="106">
        <v>89.637099299999988</v>
      </c>
      <c r="P765" s="106">
        <f>I765*0.25</f>
        <v>106.7108325</v>
      </c>
      <c r="Q765" s="106">
        <f>I765*0.31</f>
        <v>132.3214323</v>
      </c>
      <c r="R765" s="106">
        <f>I765*0.28</f>
        <v>119.5161324</v>
      </c>
      <c r="S765" s="106">
        <f>I765*0.25</f>
        <v>106.7108325</v>
      </c>
      <c r="T765" s="106">
        <f>I765*0.3</f>
        <v>128.052999</v>
      </c>
      <c r="U765" s="106">
        <f>I765*0.2</f>
        <v>85.368666000000005</v>
      </c>
      <c r="V765" s="106">
        <f>I765*0.22</f>
        <v>93.905532600000001</v>
      </c>
      <c r="W765" s="140"/>
      <c r="X765" s="106">
        <f>I765*0.16</f>
        <v>68.294932799999998</v>
      </c>
      <c r="Y765" s="106">
        <f>I765*0.15</f>
        <v>64.0264995</v>
      </c>
      <c r="Z765" s="106">
        <f>I765*0.18</f>
        <v>76.831799399999994</v>
      </c>
      <c r="AA765" s="106">
        <f>I765*0.11</f>
        <v>46.9527663</v>
      </c>
      <c r="AB765" s="140"/>
      <c r="AC765" s="7">
        <f>I765*0.22</f>
        <v>93.905532600000001</v>
      </c>
      <c r="AD765" s="7">
        <f>I765*0.3</f>
        <v>128.052999</v>
      </c>
      <c r="AE765" s="148" t="s">
        <v>93</v>
      </c>
      <c r="AF765" s="7">
        <f>I765*0.245</f>
        <v>104.57661585</v>
      </c>
      <c r="AG765" s="7">
        <f>I765*0.2</f>
        <v>85.368666000000005</v>
      </c>
      <c r="AH765" s="7">
        <f>I765*0.23</f>
        <v>98.173965899999999</v>
      </c>
      <c r="AI765" s="140"/>
      <c r="AJ765">
        <f>I765*0.2</f>
        <v>85.368666000000005</v>
      </c>
      <c r="AK765" s="140">
        <v>352.25469999999996</v>
      </c>
      <c r="AL765" s="140">
        <v>372.9699</v>
      </c>
      <c r="AM765" s="140">
        <v>385.4033</v>
      </c>
      <c r="AN765" s="140">
        <f>I765*0.12</f>
        <v>51.221199599999998</v>
      </c>
      <c r="AO765" s="140">
        <f>I765*0.6</f>
        <v>256.105998</v>
      </c>
      <c r="AP765" s="140">
        <f>I765*0.9</f>
        <v>384.158997</v>
      </c>
      <c r="AQ765" s="140">
        <f>I765*0.93</f>
        <v>396.96429690000002</v>
      </c>
      <c r="AR765" s="140">
        <f>I765*0.7</f>
        <v>298.79033099999998</v>
      </c>
      <c r="AS765" s="140">
        <f>I765*0.35</f>
        <v>149.39516549999999</v>
      </c>
      <c r="AT765" s="140">
        <v>0</v>
      </c>
      <c r="AU765" s="140">
        <f>I765*0.9</f>
        <v>384.158997</v>
      </c>
      <c r="AV765" s="140">
        <f>I765*0.18</f>
        <v>76.831799399999994</v>
      </c>
      <c r="AW765" s="140">
        <f>I765*0.34</f>
        <v>145.12673219999999</v>
      </c>
      <c r="AX765" s="140">
        <f>I765*0.31</f>
        <v>132.3214323</v>
      </c>
      <c r="AY765" s="140">
        <v>372.9699</v>
      </c>
      <c r="AZ765" s="140">
        <v>372.9699</v>
      </c>
      <c r="BB765" s="6">
        <v>46.9527663</v>
      </c>
      <c r="BC765" s="6">
        <v>396.96429690000002</v>
      </c>
    </row>
    <row r="766" spans="2:55" hidden="1" outlineLevel="1" x14ac:dyDescent="0.2">
      <c r="B766" s="51" t="s">
        <v>148</v>
      </c>
      <c r="C766" s="29"/>
      <c r="D766" s="123"/>
      <c r="E766" s="162">
        <v>1</v>
      </c>
      <c r="F766" s="189"/>
      <c r="G766" s="189"/>
      <c r="H766" s="189"/>
      <c r="I766" s="88">
        <v>59.844029999999997</v>
      </c>
      <c r="J766" s="98" t="e">
        <f t="shared" si="11"/>
        <v>#N/A</v>
      </c>
      <c r="K766" s="102" t="e">
        <v>#N/A</v>
      </c>
      <c r="L766" s="106">
        <f>I766*0.2</f>
        <v>11.968806000000001</v>
      </c>
      <c r="M766" s="106">
        <f>I766*0.28</f>
        <v>16.756328400000001</v>
      </c>
      <c r="N766" s="106">
        <f>I766*0.27</f>
        <v>16.157888100000001</v>
      </c>
      <c r="O766" s="106">
        <v>12.567246299999999</v>
      </c>
      <c r="P766" s="106">
        <f>I766*0.25</f>
        <v>14.961007499999999</v>
      </c>
      <c r="Q766" s="106">
        <f>I766*0.31</f>
        <v>18.551649299999998</v>
      </c>
      <c r="R766" s="106">
        <f>I766*0.28</f>
        <v>16.756328400000001</v>
      </c>
      <c r="S766" s="106">
        <f>I766*0.25</f>
        <v>14.961007499999999</v>
      </c>
      <c r="T766" s="106">
        <f>I766*0.3</f>
        <v>17.953208999999998</v>
      </c>
      <c r="U766" s="106">
        <f>I766*0.2</f>
        <v>11.968806000000001</v>
      </c>
      <c r="V766" s="106">
        <f>I766*0.22</f>
        <v>13.165686599999999</v>
      </c>
      <c r="W766" s="140"/>
      <c r="X766" s="106">
        <f>I766*0.16</f>
        <v>9.5750447999999988</v>
      </c>
      <c r="Y766" s="106">
        <f>I766*0.15</f>
        <v>8.9766044999999988</v>
      </c>
      <c r="Z766" s="106">
        <f>I766*0.18</f>
        <v>10.771925399999999</v>
      </c>
      <c r="AA766" s="106">
        <f>I766*0.11</f>
        <v>6.5828432999999995</v>
      </c>
      <c r="AB766" s="140"/>
      <c r="AC766" s="7">
        <f>I766*0.22</f>
        <v>13.165686599999999</v>
      </c>
      <c r="AD766" s="7">
        <f>I766*0.3</f>
        <v>17.953208999999998</v>
      </c>
      <c r="AE766" s="148" t="s">
        <v>93</v>
      </c>
      <c r="AF766" s="7">
        <f>I766*0.245</f>
        <v>14.661787349999999</v>
      </c>
      <c r="AG766" s="7">
        <f>I766*0.2</f>
        <v>11.968806000000001</v>
      </c>
      <c r="AH766" s="7">
        <f>I766*0.23</f>
        <v>13.764126899999999</v>
      </c>
      <c r="AI766" s="140"/>
      <c r="AJ766">
        <f>I766*0.2</f>
        <v>11.968806000000001</v>
      </c>
      <c r="AK766" s="140">
        <v>49.391199999999998</v>
      </c>
      <c r="AL766" s="140">
        <v>52.290900000000001</v>
      </c>
      <c r="AM766" s="140">
        <v>54.034999999999997</v>
      </c>
      <c r="AN766" s="140">
        <f>I766*0.12</f>
        <v>7.1812835999999995</v>
      </c>
      <c r="AO766" s="140">
        <f>I766*0.6</f>
        <v>35.906417999999995</v>
      </c>
      <c r="AP766" s="140">
        <f>I766*0.9</f>
        <v>53.859626999999996</v>
      </c>
      <c r="AQ766" s="140">
        <f>I766*0.93</f>
        <v>55.654947899999996</v>
      </c>
      <c r="AR766" s="140">
        <f>I766*0.7</f>
        <v>41.890820999999995</v>
      </c>
      <c r="AS766" s="140">
        <f>I766*0.35</f>
        <v>20.945410499999998</v>
      </c>
      <c r="AT766" s="140">
        <v>0</v>
      </c>
      <c r="AU766" s="140">
        <f>I766*0.9</f>
        <v>53.859626999999996</v>
      </c>
      <c r="AV766" s="140">
        <f>I766*0.18</f>
        <v>10.771925399999999</v>
      </c>
      <c r="AW766" s="140">
        <f>I766*0.34</f>
        <v>20.346970200000001</v>
      </c>
      <c r="AX766" s="140">
        <f>I766*0.31</f>
        <v>18.551649299999998</v>
      </c>
      <c r="AY766" s="140">
        <v>52.290900000000001</v>
      </c>
      <c r="AZ766" s="140">
        <v>52.290900000000001</v>
      </c>
      <c r="BB766" s="6">
        <v>6.5828432999999995</v>
      </c>
      <c r="BC766" s="6">
        <v>55.654947899999996</v>
      </c>
    </row>
    <row r="767" spans="2:55" hidden="1" outlineLevel="1" x14ac:dyDescent="0.2">
      <c r="B767" s="51" t="s">
        <v>121</v>
      </c>
      <c r="C767" s="29"/>
      <c r="D767" s="123" t="s">
        <v>72</v>
      </c>
      <c r="E767" s="162">
        <v>3</v>
      </c>
      <c r="F767" s="189"/>
      <c r="G767" s="189"/>
      <c r="H767" s="189"/>
      <c r="I767" s="88">
        <v>44.965679999999992</v>
      </c>
      <c r="J767" s="98" t="e">
        <f t="shared" si="11"/>
        <v>#N/A</v>
      </c>
      <c r="K767" s="102" t="e">
        <v>#N/A</v>
      </c>
      <c r="L767" s="106">
        <f>I767*0.2</f>
        <v>8.993135999999998</v>
      </c>
      <c r="M767" s="106">
        <f>I767*0.28</f>
        <v>12.590390399999999</v>
      </c>
      <c r="N767" s="106">
        <f>I767*0.27</f>
        <v>12.140733599999999</v>
      </c>
      <c r="O767" s="106">
        <v>9.4427927999999977</v>
      </c>
      <c r="P767" s="106">
        <f>I767*0.25</f>
        <v>11.241419999999998</v>
      </c>
      <c r="Q767" s="106">
        <f>I767*0.31</f>
        <v>13.939360799999998</v>
      </c>
      <c r="R767" s="106">
        <f>I767*0.28</f>
        <v>12.590390399999999</v>
      </c>
      <c r="S767" s="106">
        <f>I767*0.25</f>
        <v>11.241419999999998</v>
      </c>
      <c r="T767" s="106">
        <f>I767*0.3</f>
        <v>13.489703999999998</v>
      </c>
      <c r="U767" s="106">
        <f>I767*0.2</f>
        <v>8.993135999999998</v>
      </c>
      <c r="V767" s="106">
        <f>I767*0.22</f>
        <v>9.8924495999999991</v>
      </c>
      <c r="W767" s="140"/>
      <c r="X767" s="106">
        <f>I767*0.16</f>
        <v>7.1945087999999986</v>
      </c>
      <c r="Y767" s="106">
        <f>I767*0.15</f>
        <v>6.744851999999999</v>
      </c>
      <c r="Z767" s="106">
        <f>I767*0.18</f>
        <v>8.0938223999999988</v>
      </c>
      <c r="AA767" s="106">
        <f>I767*0.11</f>
        <v>4.9462247999999995</v>
      </c>
      <c r="AB767" s="140"/>
      <c r="AC767" s="7">
        <f>I767*0.22</f>
        <v>9.8924495999999991</v>
      </c>
      <c r="AD767" s="7">
        <f>I767*0.3</f>
        <v>13.489703999999998</v>
      </c>
      <c r="AE767" s="148" t="s">
        <v>93</v>
      </c>
      <c r="AF767" s="7">
        <f>I767*0.245</f>
        <v>11.016591599999998</v>
      </c>
      <c r="AG767" s="7">
        <f>I767*0.2</f>
        <v>8.993135999999998</v>
      </c>
      <c r="AH767" s="7">
        <f>I767*0.23</f>
        <v>10.342106399999999</v>
      </c>
      <c r="AI767" s="140"/>
      <c r="AJ767">
        <f>I767*0.2</f>
        <v>8.993135999999998</v>
      </c>
      <c r="AK767" s="140">
        <v>37.107599999999998</v>
      </c>
      <c r="AL767" s="140">
        <v>39.290399999999998</v>
      </c>
      <c r="AM767" s="140">
        <v>40.595799999999997</v>
      </c>
      <c r="AN767" s="140">
        <f>I767*0.12</f>
        <v>5.3958815999999992</v>
      </c>
      <c r="AO767" s="140">
        <f>I767*0.6</f>
        <v>26.979407999999996</v>
      </c>
      <c r="AP767" s="140">
        <f>I767*0.9</f>
        <v>40.469111999999996</v>
      </c>
      <c r="AQ767" s="140">
        <f>I767*0.93</f>
        <v>41.818082399999994</v>
      </c>
      <c r="AR767" s="140">
        <f>I767*0.7</f>
        <v>31.475975999999992</v>
      </c>
      <c r="AS767" s="140">
        <f>I767*0.35</f>
        <v>15.737987999999996</v>
      </c>
      <c r="AT767" s="140">
        <v>0</v>
      </c>
      <c r="AU767" s="140">
        <f>I767*0.9</f>
        <v>40.469111999999996</v>
      </c>
      <c r="AV767" s="140">
        <f>I767*0.18</f>
        <v>8.0938223999999988</v>
      </c>
      <c r="AW767" s="140">
        <f>I767*0.34</f>
        <v>15.288331199999998</v>
      </c>
      <c r="AX767" s="140">
        <f>I767*0.31</f>
        <v>13.939360799999998</v>
      </c>
      <c r="AY767" s="140">
        <v>39.290399999999998</v>
      </c>
      <c r="AZ767" s="140">
        <v>39.290399999999998</v>
      </c>
      <c r="BB767" s="6">
        <v>4.9462247999999995</v>
      </c>
      <c r="BC767" s="6">
        <v>41.818082399999994</v>
      </c>
    </row>
    <row r="768" spans="2:55" hidden="1" outlineLevel="1" x14ac:dyDescent="0.2">
      <c r="B768" s="51" t="s">
        <v>149</v>
      </c>
      <c r="C768" s="29"/>
      <c r="D768" s="123" t="s">
        <v>58</v>
      </c>
      <c r="E768" s="162">
        <v>1</v>
      </c>
      <c r="F768" s="189"/>
      <c r="G768" s="189"/>
      <c r="H768" s="189"/>
      <c r="I768" s="88">
        <v>14.98856</v>
      </c>
      <c r="J768" s="98" t="e">
        <f t="shared" si="11"/>
        <v>#N/A</v>
      </c>
      <c r="K768" s="102" t="e">
        <v>#N/A</v>
      </c>
      <c r="L768" s="106">
        <f>I768*0.2</f>
        <v>2.9977119999999999</v>
      </c>
      <c r="M768" s="106">
        <f>I768*0.28</f>
        <v>4.1967968000000004</v>
      </c>
      <c r="N768" s="106">
        <f>I768*0.27</f>
        <v>4.0469112000000003</v>
      </c>
      <c r="O768" s="106">
        <v>3.1475975999999997</v>
      </c>
      <c r="P768" s="106">
        <f>I768*0.25</f>
        <v>3.7471399999999999</v>
      </c>
      <c r="Q768" s="106">
        <f>I768*0.31</f>
        <v>4.6464536000000001</v>
      </c>
      <c r="R768" s="106">
        <f>I768*0.28</f>
        <v>4.1967968000000004</v>
      </c>
      <c r="S768" s="106">
        <f>I768*0.25</f>
        <v>3.7471399999999999</v>
      </c>
      <c r="T768" s="106">
        <f>I768*0.3</f>
        <v>4.4965679999999999</v>
      </c>
      <c r="U768" s="106">
        <f>I768*0.2</f>
        <v>2.9977119999999999</v>
      </c>
      <c r="V768" s="106">
        <f>I768*0.22</f>
        <v>3.2974831999999998</v>
      </c>
      <c r="W768" s="140"/>
      <c r="X768" s="106">
        <f>I768*0.16</f>
        <v>2.3981696000000001</v>
      </c>
      <c r="Y768" s="106">
        <f>I768*0.15</f>
        <v>2.2482839999999999</v>
      </c>
      <c r="Z768" s="106">
        <f>I768*0.18</f>
        <v>2.6979408</v>
      </c>
      <c r="AA768" s="106">
        <f>I768*0.11</f>
        <v>1.6487415999999999</v>
      </c>
      <c r="AB768" s="140"/>
      <c r="AC768" s="7">
        <f>I768*0.22</f>
        <v>3.2974831999999998</v>
      </c>
      <c r="AD768" s="7">
        <f>I768*0.3</f>
        <v>4.4965679999999999</v>
      </c>
      <c r="AE768" s="148" t="s">
        <v>93</v>
      </c>
      <c r="AF768" s="7">
        <f>I768*0.245</f>
        <v>3.6721971999999998</v>
      </c>
      <c r="AG768" s="7">
        <f>I768*0.2</f>
        <v>2.9977119999999999</v>
      </c>
      <c r="AH768" s="7">
        <f>I768*0.23</f>
        <v>3.4473688</v>
      </c>
      <c r="AI768" s="140"/>
      <c r="AJ768">
        <f>I768*0.2</f>
        <v>2.9977119999999999</v>
      </c>
      <c r="AK768" s="140">
        <v>12.369200000000001</v>
      </c>
      <c r="AL768" s="140">
        <v>13.0968</v>
      </c>
      <c r="AM768" s="140">
        <v>13.535500000000001</v>
      </c>
      <c r="AN768" s="140">
        <f>I768*0.12</f>
        <v>1.7986271999999999</v>
      </c>
      <c r="AO768" s="140">
        <f>I768*0.6</f>
        <v>8.9931359999999998</v>
      </c>
      <c r="AP768" s="140">
        <f>I768*0.9</f>
        <v>13.489704</v>
      </c>
      <c r="AQ768" s="140">
        <f>I768*0.93</f>
        <v>13.939360800000001</v>
      </c>
      <c r="AR768" s="140">
        <f>I768*0.7</f>
        <v>10.491992</v>
      </c>
      <c r="AS768" s="140">
        <f>I768*0.35</f>
        <v>5.2459959999999999</v>
      </c>
      <c r="AT768" s="140">
        <v>0</v>
      </c>
      <c r="AU768" s="140">
        <f>I768*0.9</f>
        <v>13.489704</v>
      </c>
      <c r="AV768" s="140">
        <f>I768*0.18</f>
        <v>2.6979408</v>
      </c>
      <c r="AW768" s="140">
        <f>I768*0.34</f>
        <v>5.0961104000000006</v>
      </c>
      <c r="AX768" s="140">
        <f>I768*0.31</f>
        <v>4.6464536000000001</v>
      </c>
      <c r="AY768" s="140">
        <v>13.0968</v>
      </c>
      <c r="AZ768" s="140">
        <v>13.0968</v>
      </c>
      <c r="BB768" s="6">
        <v>1.6487415999999999</v>
      </c>
      <c r="BC768" s="6">
        <v>13.939360800000001</v>
      </c>
    </row>
    <row r="769" spans="2:55" hidden="1" outlineLevel="1" x14ac:dyDescent="0.2">
      <c r="B769" s="51" t="s">
        <v>150</v>
      </c>
      <c r="C769" s="29"/>
      <c r="D769" s="123"/>
      <c r="E769" s="162">
        <v>2</v>
      </c>
      <c r="F769" s="189"/>
      <c r="G769" s="189"/>
      <c r="H769" s="189"/>
      <c r="I769" s="88">
        <v>17.192759999999996</v>
      </c>
      <c r="J769" s="98" t="e">
        <f t="shared" si="11"/>
        <v>#N/A</v>
      </c>
      <c r="K769" s="102" t="e">
        <v>#N/A</v>
      </c>
      <c r="L769" s="106">
        <f>I769*0.2</f>
        <v>3.4385519999999996</v>
      </c>
      <c r="M769" s="106">
        <f>I769*0.28</f>
        <v>4.8139727999999993</v>
      </c>
      <c r="N769" s="106">
        <f>I769*0.27</f>
        <v>4.6420451999999992</v>
      </c>
      <c r="O769" s="106">
        <v>3.6104795999999992</v>
      </c>
      <c r="P769" s="106">
        <f>I769*0.25</f>
        <v>4.2981899999999991</v>
      </c>
      <c r="Q769" s="106">
        <f>I769*0.31</f>
        <v>5.3297555999999986</v>
      </c>
      <c r="R769" s="106">
        <f>I769*0.28</f>
        <v>4.8139727999999993</v>
      </c>
      <c r="S769" s="106">
        <f>I769*0.25</f>
        <v>4.2981899999999991</v>
      </c>
      <c r="T769" s="106">
        <f>I769*0.3</f>
        <v>5.1578279999999985</v>
      </c>
      <c r="U769" s="106">
        <f>I769*0.2</f>
        <v>3.4385519999999996</v>
      </c>
      <c r="V769" s="106">
        <f>I769*0.22</f>
        <v>3.7824071999999993</v>
      </c>
      <c r="W769" s="140"/>
      <c r="X769" s="106">
        <f>I769*0.16</f>
        <v>2.7508415999999993</v>
      </c>
      <c r="Y769" s="106">
        <f>I769*0.15</f>
        <v>2.5789139999999993</v>
      </c>
      <c r="Z769" s="106">
        <f>I769*0.18</f>
        <v>3.094696799999999</v>
      </c>
      <c r="AA769" s="106">
        <f>I769*0.11</f>
        <v>1.8912035999999997</v>
      </c>
      <c r="AB769" s="140"/>
      <c r="AC769" s="7">
        <f>I769*0.22</f>
        <v>3.7824071999999993</v>
      </c>
      <c r="AD769" s="7">
        <f>I769*0.3</f>
        <v>5.1578279999999985</v>
      </c>
      <c r="AE769" s="148" t="s">
        <v>93</v>
      </c>
      <c r="AF769" s="7">
        <f>I769*0.245</f>
        <v>4.212226199999999</v>
      </c>
      <c r="AG769" s="7">
        <f>I769*0.2</f>
        <v>3.4385519999999996</v>
      </c>
      <c r="AH769" s="7">
        <f>I769*0.23</f>
        <v>3.9543347999999994</v>
      </c>
      <c r="AI769" s="140"/>
      <c r="AJ769">
        <f>I769*0.2</f>
        <v>3.4385519999999996</v>
      </c>
      <c r="AK769" s="140">
        <v>14.188199999999998</v>
      </c>
      <c r="AL769" s="140">
        <v>15.022799999999998</v>
      </c>
      <c r="AM769" s="140">
        <v>15.525699999999999</v>
      </c>
      <c r="AN769" s="140">
        <f>I769*0.12</f>
        <v>2.0631311999999995</v>
      </c>
      <c r="AO769" s="140">
        <f>I769*0.6</f>
        <v>10.315655999999997</v>
      </c>
      <c r="AP769" s="140">
        <f>I769*0.9</f>
        <v>15.473483999999997</v>
      </c>
      <c r="AQ769" s="140">
        <f>I769*0.93</f>
        <v>15.989266799999998</v>
      </c>
      <c r="AR769" s="140">
        <f>I769*0.7</f>
        <v>12.034931999999996</v>
      </c>
      <c r="AS769" s="140">
        <f>I769*0.35</f>
        <v>6.017465999999998</v>
      </c>
      <c r="AT769" s="140">
        <v>0</v>
      </c>
      <c r="AU769" s="140">
        <f>I769*0.9</f>
        <v>15.473483999999997</v>
      </c>
      <c r="AV769" s="140">
        <f>I769*0.18</f>
        <v>3.094696799999999</v>
      </c>
      <c r="AW769" s="140">
        <f>I769*0.34</f>
        <v>5.8455383999999988</v>
      </c>
      <c r="AX769" s="140">
        <f>I769*0.31</f>
        <v>5.3297555999999986</v>
      </c>
      <c r="AY769" s="140">
        <v>15.022799999999998</v>
      </c>
      <c r="AZ769" s="140">
        <v>15.022799999999998</v>
      </c>
      <c r="BB769" s="6">
        <v>1.8912035999999997</v>
      </c>
      <c r="BC769" s="6">
        <v>15.989266799999998</v>
      </c>
    </row>
    <row r="770" spans="2:55" hidden="1" outlineLevel="1" x14ac:dyDescent="0.2">
      <c r="B770" s="51" t="s">
        <v>151</v>
      </c>
      <c r="C770" s="29"/>
      <c r="D770" s="123" t="s">
        <v>61</v>
      </c>
      <c r="E770" s="162">
        <v>2</v>
      </c>
      <c r="F770" s="189"/>
      <c r="G770" s="189"/>
      <c r="H770" s="189"/>
      <c r="I770" s="88">
        <v>8.5963799999999981</v>
      </c>
      <c r="J770" s="98" t="e">
        <f t="shared" si="11"/>
        <v>#N/A</v>
      </c>
      <c r="K770" s="102" t="e">
        <v>#N/A</v>
      </c>
      <c r="L770" s="106">
        <f>I770*0.2</f>
        <v>1.7192759999999998</v>
      </c>
      <c r="M770" s="106">
        <f>I770*0.28</f>
        <v>2.4069863999999996</v>
      </c>
      <c r="N770" s="106">
        <f>I770*0.27</f>
        <v>2.3210225999999996</v>
      </c>
      <c r="O770" s="106">
        <v>1.8052397999999996</v>
      </c>
      <c r="P770" s="106">
        <f>I770*0.25</f>
        <v>2.1490949999999995</v>
      </c>
      <c r="Q770" s="106">
        <f>I770*0.31</f>
        <v>2.6648777999999993</v>
      </c>
      <c r="R770" s="106">
        <f>I770*0.28</f>
        <v>2.4069863999999996</v>
      </c>
      <c r="S770" s="106">
        <f>I770*0.25</f>
        <v>2.1490949999999995</v>
      </c>
      <c r="T770" s="106">
        <f>I770*0.3</f>
        <v>2.5789139999999993</v>
      </c>
      <c r="U770" s="106">
        <f>I770*0.2</f>
        <v>1.7192759999999998</v>
      </c>
      <c r="V770" s="106">
        <f>I770*0.22</f>
        <v>1.8912035999999997</v>
      </c>
      <c r="W770" s="140"/>
      <c r="X770" s="106">
        <f>I770*0.16</f>
        <v>1.3754207999999997</v>
      </c>
      <c r="Y770" s="106">
        <f>I770*0.15</f>
        <v>1.2894569999999996</v>
      </c>
      <c r="Z770" s="106">
        <f>I770*0.18</f>
        <v>1.5473483999999995</v>
      </c>
      <c r="AA770" s="106">
        <f>I770*0.11</f>
        <v>0.94560179999999983</v>
      </c>
      <c r="AB770" s="140"/>
      <c r="AC770" s="7">
        <f>I770*0.22</f>
        <v>1.8912035999999997</v>
      </c>
      <c r="AD770" s="7">
        <f>I770*0.3</f>
        <v>2.5789139999999993</v>
      </c>
      <c r="AE770" s="148" t="s">
        <v>93</v>
      </c>
      <c r="AF770" s="7">
        <f>I770*0.245</f>
        <v>2.1061130999999995</v>
      </c>
      <c r="AG770" s="7">
        <f>I770*0.2</f>
        <v>1.7192759999999998</v>
      </c>
      <c r="AH770" s="7">
        <f>I770*0.23</f>
        <v>1.9771673999999997</v>
      </c>
      <c r="AI770" s="140"/>
      <c r="AJ770">
        <f>I770*0.2</f>
        <v>1.7192759999999998</v>
      </c>
      <c r="AK770" s="140">
        <v>7.0940999999999992</v>
      </c>
      <c r="AL770" s="140">
        <v>7.5113999999999992</v>
      </c>
      <c r="AM770" s="140">
        <v>7.7574999999999994</v>
      </c>
      <c r="AN770" s="140">
        <f>I770*0.12</f>
        <v>1.0315655999999997</v>
      </c>
      <c r="AO770" s="140">
        <f>I770*0.6</f>
        <v>5.1578279999999985</v>
      </c>
      <c r="AP770" s="140">
        <f>I770*0.9</f>
        <v>7.7367419999999987</v>
      </c>
      <c r="AQ770" s="140">
        <f>I770*0.93</f>
        <v>7.9946333999999988</v>
      </c>
      <c r="AR770" s="140">
        <f>I770*0.7</f>
        <v>6.017465999999998</v>
      </c>
      <c r="AS770" s="140">
        <f>I770*0.35</f>
        <v>3.008732999999999</v>
      </c>
      <c r="AT770" s="140">
        <v>0</v>
      </c>
      <c r="AU770" s="140">
        <f>I770*0.9</f>
        <v>7.7367419999999987</v>
      </c>
      <c r="AV770" s="140">
        <f>I770*0.18</f>
        <v>1.5473483999999995</v>
      </c>
      <c r="AW770" s="140">
        <f>I770*0.34</f>
        <v>2.9227691999999994</v>
      </c>
      <c r="AX770" s="140">
        <f>I770*0.31</f>
        <v>2.6648777999999993</v>
      </c>
      <c r="AY770" s="140">
        <v>7.5113999999999992</v>
      </c>
      <c r="AZ770" s="140">
        <v>7.5113999999999992</v>
      </c>
      <c r="BB770" s="6">
        <v>0.94560179999999983</v>
      </c>
      <c r="BC770" s="6">
        <v>7.9946333999999988</v>
      </c>
    </row>
    <row r="771" spans="2:55" hidden="1" outlineLevel="1" x14ac:dyDescent="0.2">
      <c r="B771" s="51" t="s">
        <v>122</v>
      </c>
      <c r="C771" s="29"/>
      <c r="D771" s="123"/>
      <c r="E771" s="162">
        <v>1</v>
      </c>
      <c r="F771" s="189"/>
      <c r="G771" s="189"/>
      <c r="H771" s="189"/>
      <c r="I771" s="88">
        <v>10.580159999999999</v>
      </c>
      <c r="J771" s="98" t="e">
        <f t="shared" si="11"/>
        <v>#N/A</v>
      </c>
      <c r="K771" s="102" t="e">
        <v>#N/A</v>
      </c>
      <c r="L771" s="106">
        <f>I771*0.2</f>
        <v>2.1160320000000001</v>
      </c>
      <c r="M771" s="106">
        <f>I771*0.28</f>
        <v>2.9624448000000001</v>
      </c>
      <c r="N771" s="106">
        <f>I771*0.27</f>
        <v>2.8566432000000002</v>
      </c>
      <c r="O771" s="106">
        <v>2.2218335999999996</v>
      </c>
      <c r="P771" s="106">
        <f>I771*0.25</f>
        <v>2.6450399999999998</v>
      </c>
      <c r="Q771" s="106">
        <f>I771*0.31</f>
        <v>3.2798495999999999</v>
      </c>
      <c r="R771" s="106">
        <f>I771*0.28</f>
        <v>2.9624448000000001</v>
      </c>
      <c r="S771" s="106">
        <f>I771*0.25</f>
        <v>2.6450399999999998</v>
      </c>
      <c r="T771" s="106">
        <f>I771*0.3</f>
        <v>3.1740479999999995</v>
      </c>
      <c r="U771" s="106">
        <f>I771*0.2</f>
        <v>2.1160320000000001</v>
      </c>
      <c r="V771" s="106">
        <f>I771*0.22</f>
        <v>2.3276352</v>
      </c>
      <c r="W771" s="140"/>
      <c r="X771" s="106">
        <f>I771*0.16</f>
        <v>1.6928255999999999</v>
      </c>
      <c r="Y771" s="106">
        <f>I771*0.15</f>
        <v>1.5870239999999998</v>
      </c>
      <c r="Z771" s="106">
        <f>I771*0.18</f>
        <v>1.9044287999999998</v>
      </c>
      <c r="AA771" s="106">
        <f>I771*0.11</f>
        <v>1.1638176</v>
      </c>
      <c r="AB771" s="140"/>
      <c r="AC771" s="7">
        <f>I771*0.22</f>
        <v>2.3276352</v>
      </c>
      <c r="AD771" s="7">
        <f>I771*0.3</f>
        <v>3.1740479999999995</v>
      </c>
      <c r="AE771" s="148" t="s">
        <v>93</v>
      </c>
      <c r="AF771" s="7">
        <f>I771*0.245</f>
        <v>2.5921391999999996</v>
      </c>
      <c r="AG771" s="7">
        <f>I771*0.2</f>
        <v>2.1160320000000001</v>
      </c>
      <c r="AH771" s="7">
        <f>I771*0.23</f>
        <v>2.4334368</v>
      </c>
      <c r="AI771" s="140"/>
      <c r="AJ771">
        <f>I771*0.2</f>
        <v>2.1160320000000001</v>
      </c>
      <c r="AK771" s="140">
        <v>8.7311999999999994</v>
      </c>
      <c r="AL771" s="140">
        <v>9.2447999999999997</v>
      </c>
      <c r="AM771" s="140">
        <v>9.5550999999999995</v>
      </c>
      <c r="AN771" s="140">
        <f>I771*0.12</f>
        <v>1.2696191999999999</v>
      </c>
      <c r="AO771" s="140">
        <f>I771*0.6</f>
        <v>6.3480959999999991</v>
      </c>
      <c r="AP771" s="140">
        <f>I771*0.9</f>
        <v>9.5221439999999991</v>
      </c>
      <c r="AQ771" s="140">
        <f>I771*0.93</f>
        <v>9.8395487999999993</v>
      </c>
      <c r="AR771" s="140">
        <f>I771*0.7</f>
        <v>7.4061119999999994</v>
      </c>
      <c r="AS771" s="140">
        <f>I771*0.35</f>
        <v>3.7030559999999997</v>
      </c>
      <c r="AT771" s="140">
        <v>0</v>
      </c>
      <c r="AU771" s="140">
        <f>I771*0.9</f>
        <v>9.5221439999999991</v>
      </c>
      <c r="AV771" s="140">
        <f>I771*0.18</f>
        <v>1.9044287999999998</v>
      </c>
      <c r="AW771" s="140">
        <f>I771*0.34</f>
        <v>3.5972544000000002</v>
      </c>
      <c r="AX771" s="140">
        <f>I771*0.31</f>
        <v>3.2798495999999999</v>
      </c>
      <c r="AY771" s="140">
        <v>9.2447999999999997</v>
      </c>
      <c r="AZ771" s="140">
        <v>9.2447999999999997</v>
      </c>
      <c r="BB771" s="6">
        <v>1.1638176</v>
      </c>
      <c r="BC771" s="6">
        <v>9.8395487999999993</v>
      </c>
    </row>
    <row r="772" spans="2:55" hidden="1" outlineLevel="1" x14ac:dyDescent="0.2">
      <c r="B772" s="51" t="s">
        <v>152</v>
      </c>
      <c r="C772" s="29"/>
      <c r="D772" s="123" t="s">
        <v>68</v>
      </c>
      <c r="E772" s="162">
        <v>8</v>
      </c>
      <c r="F772" s="189"/>
      <c r="G772" s="189"/>
      <c r="H772" s="189"/>
      <c r="I772" s="88">
        <v>2.4075000000000002</v>
      </c>
      <c r="J772" s="98" t="e">
        <f t="shared" si="11"/>
        <v>#N/A</v>
      </c>
      <c r="K772" s="102" t="e">
        <v>#N/A</v>
      </c>
      <c r="L772" s="106">
        <f>I772*0.2</f>
        <v>0.48150000000000004</v>
      </c>
      <c r="M772" s="106">
        <f>I772*0.28</f>
        <v>0.67410000000000014</v>
      </c>
      <c r="N772" s="106">
        <f>I772*0.27</f>
        <v>0.65002500000000007</v>
      </c>
      <c r="O772" s="106">
        <v>0.505575</v>
      </c>
      <c r="P772" s="106">
        <f>I772*0.25</f>
        <v>0.60187500000000005</v>
      </c>
      <c r="Q772" s="106">
        <f>I772*0.31</f>
        <v>0.74632500000000002</v>
      </c>
      <c r="R772" s="106">
        <f>I772*0.28</f>
        <v>0.67410000000000014</v>
      </c>
      <c r="S772" s="106">
        <f>I772*0.25</f>
        <v>0.60187500000000005</v>
      </c>
      <c r="T772" s="106">
        <f>I772*0.3</f>
        <v>0.72225000000000006</v>
      </c>
      <c r="U772" s="106">
        <f>I772*0.2</f>
        <v>0.48150000000000004</v>
      </c>
      <c r="V772" s="106">
        <f>I772*0.22</f>
        <v>0.52965000000000007</v>
      </c>
      <c r="W772" s="140"/>
      <c r="X772" s="106">
        <f>I772*0.16</f>
        <v>0.38520000000000004</v>
      </c>
      <c r="Y772" s="106">
        <f>I772*0.15</f>
        <v>0.36112500000000003</v>
      </c>
      <c r="Z772" s="106">
        <f>I772*0.18</f>
        <v>0.43335000000000001</v>
      </c>
      <c r="AA772" s="106">
        <f>I772*0.11</f>
        <v>0.26482500000000003</v>
      </c>
      <c r="AB772" s="140"/>
      <c r="AC772" s="7">
        <f>I772*0.22</f>
        <v>0.52965000000000007</v>
      </c>
      <c r="AD772" s="7">
        <f>I772*0.3</f>
        <v>0.72225000000000006</v>
      </c>
      <c r="AE772" s="148" t="s">
        <v>93</v>
      </c>
      <c r="AF772" s="7">
        <f>I772*0.245</f>
        <v>0.58983750000000001</v>
      </c>
      <c r="AG772" s="7">
        <f>I772*0.2</f>
        <v>0.48150000000000004</v>
      </c>
      <c r="AH772" s="7">
        <f>I772*0.23</f>
        <v>0.55372500000000002</v>
      </c>
      <c r="AI772" s="140"/>
      <c r="AJ772">
        <f>I772*0.2</f>
        <v>0.48150000000000004</v>
      </c>
      <c r="AK772" s="140">
        <v>14.188200000000002</v>
      </c>
      <c r="AL772" s="140">
        <v>15.0228</v>
      </c>
      <c r="AM772" s="140">
        <v>15.525700000000001</v>
      </c>
      <c r="AN772" s="140">
        <f>I772*0.12</f>
        <v>0.28889999999999999</v>
      </c>
      <c r="AO772" s="140">
        <f>I772*0.6</f>
        <v>1.4445000000000001</v>
      </c>
      <c r="AP772" s="140">
        <f>I772*0.9</f>
        <v>2.1667500000000004</v>
      </c>
      <c r="AQ772" s="140">
        <f>I772*0.93</f>
        <v>2.2389750000000004</v>
      </c>
      <c r="AR772" s="140">
        <f>I772*0.7</f>
        <v>1.6852500000000001</v>
      </c>
      <c r="AS772" s="140">
        <f>I772*0.35</f>
        <v>0.84262500000000007</v>
      </c>
      <c r="AT772" s="140">
        <v>0</v>
      </c>
      <c r="AU772" s="140">
        <f>I772*0.9</f>
        <v>2.1667500000000004</v>
      </c>
      <c r="AV772" s="140">
        <f>I772*0.18</f>
        <v>0.43335000000000001</v>
      </c>
      <c r="AW772" s="140">
        <f>I772*0.34</f>
        <v>0.81855000000000011</v>
      </c>
      <c r="AX772" s="140">
        <f>I772*0.31</f>
        <v>0.74632500000000002</v>
      </c>
      <c r="AY772" s="140">
        <v>15.0228</v>
      </c>
      <c r="AZ772" s="140">
        <v>15.0228</v>
      </c>
      <c r="BB772" s="6">
        <v>0.26482500000000003</v>
      </c>
      <c r="BC772" s="6">
        <v>15.525700000000001</v>
      </c>
    </row>
    <row r="773" spans="2:55" hidden="1" outlineLevel="1" x14ac:dyDescent="0.2">
      <c r="B773" s="51" t="s">
        <v>153</v>
      </c>
      <c r="C773" s="29"/>
      <c r="D773" s="123"/>
      <c r="E773" s="162">
        <v>1</v>
      </c>
      <c r="F773" s="189"/>
      <c r="G773" s="189"/>
      <c r="H773" s="189"/>
      <c r="I773" s="88">
        <v>6.3921800000000006</v>
      </c>
      <c r="J773" s="98" t="e">
        <f t="shared" si="11"/>
        <v>#N/A</v>
      </c>
      <c r="K773" s="102" t="e">
        <v>#N/A</v>
      </c>
      <c r="L773" s="106">
        <f>I773*0.2</f>
        <v>1.2784360000000001</v>
      </c>
      <c r="M773" s="106">
        <f>I773*0.28</f>
        <v>1.7898104000000004</v>
      </c>
      <c r="N773" s="106">
        <f>I773*0.27</f>
        <v>1.7258886000000002</v>
      </c>
      <c r="O773" s="106">
        <v>1.3423578</v>
      </c>
      <c r="P773" s="106">
        <f>I773*0.25</f>
        <v>1.5980450000000002</v>
      </c>
      <c r="Q773" s="106">
        <f>I773*0.31</f>
        <v>1.9815758000000001</v>
      </c>
      <c r="R773" s="106">
        <f>I773*0.28</f>
        <v>1.7898104000000004</v>
      </c>
      <c r="S773" s="106">
        <f>I773*0.25</f>
        <v>1.5980450000000002</v>
      </c>
      <c r="T773" s="106">
        <f>I773*0.3</f>
        <v>1.9176540000000002</v>
      </c>
      <c r="U773" s="106">
        <f>I773*0.2</f>
        <v>1.2784360000000001</v>
      </c>
      <c r="V773" s="106">
        <f>I773*0.22</f>
        <v>1.4062796000000002</v>
      </c>
      <c r="W773" s="140"/>
      <c r="X773" s="106">
        <f>I773*0.16</f>
        <v>1.0227488</v>
      </c>
      <c r="Y773" s="106">
        <f>I773*0.15</f>
        <v>0.9588270000000001</v>
      </c>
      <c r="Z773" s="106">
        <f>I773*0.18</f>
        <v>1.1505924000000001</v>
      </c>
      <c r="AA773" s="106">
        <f>I773*0.11</f>
        <v>0.70313980000000009</v>
      </c>
      <c r="AB773" s="140"/>
      <c r="AC773" s="7">
        <f>I773*0.22</f>
        <v>1.4062796000000002</v>
      </c>
      <c r="AD773" s="7">
        <f>I773*0.3</f>
        <v>1.9176540000000002</v>
      </c>
      <c r="AE773" s="148" t="s">
        <v>93</v>
      </c>
      <c r="AF773" s="7">
        <f>I773*0.245</f>
        <v>1.5660841000000001</v>
      </c>
      <c r="AG773" s="7">
        <f>I773*0.2</f>
        <v>1.2784360000000001</v>
      </c>
      <c r="AH773" s="7">
        <f>I773*0.23</f>
        <v>1.4702014000000001</v>
      </c>
      <c r="AI773" s="140"/>
      <c r="AJ773">
        <f>I773*0.2</f>
        <v>1.2784360000000001</v>
      </c>
      <c r="AK773" s="140">
        <v>5.2751000000000001</v>
      </c>
      <c r="AL773" s="140">
        <v>5.5853999999999999</v>
      </c>
      <c r="AM773" s="140">
        <v>5.7672999999999996</v>
      </c>
      <c r="AN773" s="140">
        <f>I773*0.12</f>
        <v>0.76706160000000001</v>
      </c>
      <c r="AO773" s="140">
        <f>I773*0.6</f>
        <v>3.8353080000000004</v>
      </c>
      <c r="AP773" s="140">
        <f>I773*0.9</f>
        <v>5.752962000000001</v>
      </c>
      <c r="AQ773" s="140">
        <f>I773*0.93</f>
        <v>5.9447274000000006</v>
      </c>
      <c r="AR773" s="140">
        <f>I773*0.7</f>
        <v>4.474526</v>
      </c>
      <c r="AS773" s="140">
        <f>I773*0.35</f>
        <v>2.237263</v>
      </c>
      <c r="AT773" s="140">
        <v>0</v>
      </c>
      <c r="AU773" s="140">
        <f>I773*0.9</f>
        <v>5.752962000000001</v>
      </c>
      <c r="AV773" s="140">
        <f>I773*0.18</f>
        <v>1.1505924000000001</v>
      </c>
      <c r="AW773" s="140">
        <f>I773*0.34</f>
        <v>2.1733412000000003</v>
      </c>
      <c r="AX773" s="140">
        <f>I773*0.31</f>
        <v>1.9815758000000001</v>
      </c>
      <c r="AY773" s="140">
        <v>5.5853999999999999</v>
      </c>
      <c r="AZ773" s="140">
        <v>5.5853999999999999</v>
      </c>
      <c r="BB773" s="6">
        <v>0.70313980000000009</v>
      </c>
      <c r="BC773" s="6">
        <v>5.9447274000000006</v>
      </c>
    </row>
    <row r="774" spans="2:55" hidden="1" outlineLevel="1" x14ac:dyDescent="0.2">
      <c r="B774" s="51" t="s">
        <v>154</v>
      </c>
      <c r="C774" s="29"/>
      <c r="D774" s="123"/>
      <c r="E774" s="162">
        <v>1</v>
      </c>
      <c r="F774" s="189"/>
      <c r="G774" s="189"/>
      <c r="H774" s="189"/>
      <c r="I774" s="88">
        <v>2.5348299999999999</v>
      </c>
      <c r="J774" s="98" t="e">
        <f t="shared" si="11"/>
        <v>#N/A</v>
      </c>
      <c r="K774" s="102" t="e">
        <v>#N/A</v>
      </c>
      <c r="L774" s="106">
        <f>I774*0.2</f>
        <v>0.50696600000000003</v>
      </c>
      <c r="M774" s="106">
        <f>I774*0.28</f>
        <v>0.70975240000000006</v>
      </c>
      <c r="N774" s="106">
        <f>I774*0.27</f>
        <v>0.68440410000000007</v>
      </c>
      <c r="O774" s="106">
        <v>0.53231430000000002</v>
      </c>
      <c r="P774" s="106">
        <f>I774*0.25</f>
        <v>0.63370749999999998</v>
      </c>
      <c r="Q774" s="106">
        <f>I774*0.31</f>
        <v>0.78579729999999992</v>
      </c>
      <c r="R774" s="106">
        <f>I774*0.28</f>
        <v>0.70975240000000006</v>
      </c>
      <c r="S774" s="106">
        <f>I774*0.25</f>
        <v>0.63370749999999998</v>
      </c>
      <c r="T774" s="106">
        <f>I774*0.3</f>
        <v>0.76044899999999993</v>
      </c>
      <c r="U774" s="106">
        <f>I774*0.2</f>
        <v>0.50696600000000003</v>
      </c>
      <c r="V774" s="106">
        <f>I774*0.22</f>
        <v>0.55766260000000001</v>
      </c>
      <c r="W774" s="140"/>
      <c r="X774" s="106">
        <f>I774*0.16</f>
        <v>0.40557280000000001</v>
      </c>
      <c r="Y774" s="106">
        <f>I774*0.15</f>
        <v>0.38022449999999997</v>
      </c>
      <c r="Z774" s="106">
        <f>I774*0.18</f>
        <v>0.45626939999999999</v>
      </c>
      <c r="AA774" s="106">
        <f>I774*0.11</f>
        <v>0.2788313</v>
      </c>
      <c r="AB774" s="140"/>
      <c r="AC774" s="7">
        <f>I774*0.22</f>
        <v>0.55766260000000001</v>
      </c>
      <c r="AD774" s="7">
        <f>I774*0.3</f>
        <v>0.76044899999999993</v>
      </c>
      <c r="AE774" s="148" t="s">
        <v>93</v>
      </c>
      <c r="AF774" s="7">
        <f>I774*0.245</f>
        <v>0.62103334999999993</v>
      </c>
      <c r="AG774" s="7">
        <f>I774*0.2</f>
        <v>0.50696600000000003</v>
      </c>
      <c r="AH774" s="7">
        <f>I774*0.23</f>
        <v>0.5830109</v>
      </c>
      <c r="AI774" s="140"/>
      <c r="AJ774">
        <f>I774*0.2</f>
        <v>0.50696600000000003</v>
      </c>
      <c r="AK774" s="140">
        <v>2.0972</v>
      </c>
      <c r="AL774" s="140">
        <v>2.2149000000000001</v>
      </c>
      <c r="AM774" s="140">
        <v>2.2898000000000005</v>
      </c>
      <c r="AN774" s="140">
        <f>I774*0.12</f>
        <v>0.30417959999999999</v>
      </c>
      <c r="AO774" s="140">
        <f>I774*0.6</f>
        <v>1.5208979999999999</v>
      </c>
      <c r="AP774" s="140">
        <f>I774*0.9</f>
        <v>2.2813469999999998</v>
      </c>
      <c r="AQ774" s="140">
        <f>I774*0.93</f>
        <v>2.3573919000000001</v>
      </c>
      <c r="AR774" s="140">
        <f>I774*0.7</f>
        <v>1.7743809999999998</v>
      </c>
      <c r="AS774" s="140">
        <f>I774*0.35</f>
        <v>0.88719049999999988</v>
      </c>
      <c r="AT774" s="140">
        <v>0</v>
      </c>
      <c r="AU774" s="140">
        <f>I774*0.9</f>
        <v>2.2813469999999998</v>
      </c>
      <c r="AV774" s="140">
        <f>I774*0.18</f>
        <v>0.45626939999999999</v>
      </c>
      <c r="AW774" s="140">
        <f>I774*0.34</f>
        <v>0.8618422</v>
      </c>
      <c r="AX774" s="140">
        <f>I774*0.31</f>
        <v>0.78579729999999992</v>
      </c>
      <c r="AY774" s="140">
        <v>2.2149000000000001</v>
      </c>
      <c r="AZ774" s="140">
        <v>2.2149000000000001</v>
      </c>
      <c r="BB774" s="6">
        <v>0.2788313</v>
      </c>
      <c r="BC774" s="6">
        <v>2.3573919000000001</v>
      </c>
    </row>
    <row r="775" spans="2:55" hidden="1" outlineLevel="1" x14ac:dyDescent="0.2">
      <c r="B775" s="51" t="s">
        <v>155</v>
      </c>
      <c r="C775" s="29"/>
      <c r="D775" s="123" t="s">
        <v>51</v>
      </c>
      <c r="E775" s="162">
        <v>100</v>
      </c>
      <c r="F775" s="189"/>
      <c r="G775" s="189"/>
      <c r="H775" s="189"/>
      <c r="I775" s="88">
        <v>151.20811999999998</v>
      </c>
      <c r="J775" s="98" t="e">
        <f t="shared" ref="J775:J838" si="12">K775*110%</f>
        <v>#N/A</v>
      </c>
      <c r="K775" s="102" t="e">
        <v>#N/A</v>
      </c>
      <c r="L775" s="106">
        <f>I775*0.2</f>
        <v>30.241623999999998</v>
      </c>
      <c r="M775" s="106">
        <f>I775*0.28</f>
        <v>42.338273600000001</v>
      </c>
      <c r="N775" s="106">
        <f>I775*0.27</f>
        <v>40.826192399999996</v>
      </c>
      <c r="O775" s="106">
        <v>31.753705199999995</v>
      </c>
      <c r="P775" s="106">
        <f>I775*0.25</f>
        <v>37.802029999999995</v>
      </c>
      <c r="Q775" s="106">
        <f>I775*0.31</f>
        <v>46.874517199999993</v>
      </c>
      <c r="R775" s="106">
        <f>I775*0.28</f>
        <v>42.338273600000001</v>
      </c>
      <c r="S775" s="106">
        <f>I775*0.25</f>
        <v>37.802029999999995</v>
      </c>
      <c r="T775" s="106">
        <f>I775*0.3</f>
        <v>45.362435999999995</v>
      </c>
      <c r="U775" s="106">
        <f>I775*0.2</f>
        <v>30.241623999999998</v>
      </c>
      <c r="V775" s="106">
        <f>I775*0.22</f>
        <v>33.265786399999996</v>
      </c>
      <c r="W775" s="140"/>
      <c r="X775" s="106">
        <f>I775*0.16</f>
        <v>24.193299199999998</v>
      </c>
      <c r="Y775" s="106">
        <f>I775*0.15</f>
        <v>22.681217999999998</v>
      </c>
      <c r="Z775" s="106">
        <f>I775*0.18</f>
        <v>27.217461599999996</v>
      </c>
      <c r="AA775" s="106">
        <f>I775*0.11</f>
        <v>16.632893199999998</v>
      </c>
      <c r="AB775" s="140"/>
      <c r="AC775" s="7">
        <f>I775*0.22</f>
        <v>33.265786399999996</v>
      </c>
      <c r="AD775" s="7">
        <f>I775*0.3</f>
        <v>45.362435999999995</v>
      </c>
      <c r="AE775" s="148" t="s">
        <v>93</v>
      </c>
      <c r="AF775" s="7">
        <f>I775*0.245</f>
        <v>37.045989399999996</v>
      </c>
      <c r="AG775" s="7">
        <f>I775*0.2</f>
        <v>30.241623999999998</v>
      </c>
      <c r="AH775" s="7">
        <f>I775*0.23</f>
        <v>34.777867599999993</v>
      </c>
      <c r="AI775" s="140"/>
      <c r="AJ775">
        <f>I775*0.2</f>
        <v>30.241623999999998</v>
      </c>
      <c r="AK775" s="140">
        <v>124.78340000000001</v>
      </c>
      <c r="AL775" s="140">
        <v>132.12360000000001</v>
      </c>
      <c r="AM775" s="140">
        <v>136.53200000000001</v>
      </c>
      <c r="AN775" s="140">
        <f>I775*0.12</f>
        <v>18.144974399999995</v>
      </c>
      <c r="AO775" s="140">
        <f>I775*0.6</f>
        <v>90.724871999999991</v>
      </c>
      <c r="AP775" s="140">
        <f>I775*0.9</f>
        <v>136.08730799999998</v>
      </c>
      <c r="AQ775" s="140">
        <f>I775*0.93</f>
        <v>140.62355159999998</v>
      </c>
      <c r="AR775" s="140">
        <f>I775*0.7</f>
        <v>105.84568399999998</v>
      </c>
      <c r="AS775" s="140">
        <f>I775*0.35</f>
        <v>52.922841999999989</v>
      </c>
      <c r="AT775" s="140">
        <v>0</v>
      </c>
      <c r="AU775" s="140">
        <f>I775*0.9</f>
        <v>136.08730799999998</v>
      </c>
      <c r="AV775" s="140">
        <f>I775*0.18</f>
        <v>27.217461599999996</v>
      </c>
      <c r="AW775" s="140">
        <f>I775*0.34</f>
        <v>51.410760799999998</v>
      </c>
      <c r="AX775" s="140">
        <f>I775*0.31</f>
        <v>46.874517199999993</v>
      </c>
      <c r="AY775" s="140">
        <v>132.12360000000001</v>
      </c>
      <c r="AZ775" s="140">
        <v>132.12360000000001</v>
      </c>
      <c r="BB775" s="6">
        <v>16.632893199999998</v>
      </c>
      <c r="BC775" s="6">
        <v>140.62355159999998</v>
      </c>
    </row>
    <row r="776" spans="2:55" hidden="1" outlineLevel="1" x14ac:dyDescent="0.2">
      <c r="B776" s="51" t="s">
        <v>156</v>
      </c>
      <c r="C776" s="29"/>
      <c r="D776" s="123"/>
      <c r="E776" s="162">
        <v>1</v>
      </c>
      <c r="F776" s="189"/>
      <c r="G776" s="189"/>
      <c r="H776" s="189"/>
      <c r="I776" s="88">
        <v>352.45158000000004</v>
      </c>
      <c r="J776" s="98" t="e">
        <f t="shared" si="12"/>
        <v>#N/A</v>
      </c>
      <c r="K776" s="102" t="e">
        <v>#N/A</v>
      </c>
      <c r="L776" s="106">
        <f>I776*0.2</f>
        <v>70.490316000000007</v>
      </c>
      <c r="M776" s="106">
        <f>I776*0.28</f>
        <v>98.686442400000018</v>
      </c>
      <c r="N776" s="106">
        <f>I776*0.27</f>
        <v>95.161926600000015</v>
      </c>
      <c r="O776" s="106">
        <v>74.01483180000001</v>
      </c>
      <c r="P776" s="106">
        <f>I776*0.25</f>
        <v>88.112895000000009</v>
      </c>
      <c r="Q776" s="106">
        <f>I776*0.31</f>
        <v>109.25998980000001</v>
      </c>
      <c r="R776" s="106">
        <f>I776*0.28</f>
        <v>98.686442400000018</v>
      </c>
      <c r="S776" s="106">
        <f>I776*0.25</f>
        <v>88.112895000000009</v>
      </c>
      <c r="T776" s="106">
        <f>I776*0.3</f>
        <v>105.73547400000001</v>
      </c>
      <c r="U776" s="106">
        <f>I776*0.2</f>
        <v>70.490316000000007</v>
      </c>
      <c r="V776" s="106">
        <f>I776*0.22</f>
        <v>77.539347600000013</v>
      </c>
      <c r="W776" s="140"/>
      <c r="X776" s="106">
        <f>I776*0.16</f>
        <v>56.392252800000009</v>
      </c>
      <c r="Y776" s="106">
        <f>I776*0.15</f>
        <v>52.867737000000005</v>
      </c>
      <c r="Z776" s="106">
        <f>I776*0.18</f>
        <v>63.441284400000001</v>
      </c>
      <c r="AA776" s="106">
        <f>I776*0.11</f>
        <v>38.769673800000007</v>
      </c>
      <c r="AB776" s="140"/>
      <c r="AC776" s="7">
        <f>I776*0.22</f>
        <v>77.539347600000013</v>
      </c>
      <c r="AD776" s="7">
        <f>I776*0.3</f>
        <v>105.73547400000001</v>
      </c>
      <c r="AE776" s="148" t="s">
        <v>93</v>
      </c>
      <c r="AF776" s="7">
        <f>I776*0.245</f>
        <v>86.3506371</v>
      </c>
      <c r="AG776" s="7">
        <f>I776*0.2</f>
        <v>70.490316000000007</v>
      </c>
      <c r="AH776" s="7">
        <f>I776*0.23</f>
        <v>81.063863400000017</v>
      </c>
      <c r="AI776" s="140"/>
      <c r="AJ776">
        <f>I776*0.2</f>
        <v>70.490316000000007</v>
      </c>
      <c r="AK776" s="140">
        <v>290.85810000000004</v>
      </c>
      <c r="AL776" s="140">
        <v>307.9674</v>
      </c>
      <c r="AM776" s="140">
        <v>318.22870000000006</v>
      </c>
      <c r="AN776" s="140">
        <f>I776*0.12</f>
        <v>42.294189600000003</v>
      </c>
      <c r="AO776" s="140">
        <f>I776*0.6</f>
        <v>211.47094800000002</v>
      </c>
      <c r="AP776" s="140">
        <f>I776*0.9</f>
        <v>317.20642200000003</v>
      </c>
      <c r="AQ776" s="140">
        <f>I776*0.93</f>
        <v>327.77996940000003</v>
      </c>
      <c r="AR776" s="140">
        <f>I776*0.7</f>
        <v>246.716106</v>
      </c>
      <c r="AS776" s="140">
        <f>I776*0.35</f>
        <v>123.358053</v>
      </c>
      <c r="AT776" s="140">
        <v>0</v>
      </c>
      <c r="AU776" s="140">
        <f>I776*0.9</f>
        <v>317.20642200000003</v>
      </c>
      <c r="AV776" s="140">
        <f>I776*0.18</f>
        <v>63.441284400000001</v>
      </c>
      <c r="AW776" s="140">
        <f>I776*0.34</f>
        <v>119.83353720000002</v>
      </c>
      <c r="AX776" s="140">
        <f>I776*0.31</f>
        <v>109.25998980000001</v>
      </c>
      <c r="AY776" s="140">
        <v>307.9674</v>
      </c>
      <c r="AZ776" s="140">
        <v>307.9674</v>
      </c>
      <c r="BB776" s="6">
        <v>38.769673800000007</v>
      </c>
      <c r="BC776" s="6">
        <v>327.77996940000003</v>
      </c>
    </row>
    <row r="777" spans="2:55" hidden="1" outlineLevel="1" x14ac:dyDescent="0.2">
      <c r="B777" s="51" t="s">
        <v>157</v>
      </c>
      <c r="C777" s="29"/>
      <c r="D777" s="123" t="s">
        <v>55</v>
      </c>
      <c r="E777" s="162">
        <v>4</v>
      </c>
      <c r="F777" s="189"/>
      <c r="G777" s="189"/>
      <c r="H777" s="189"/>
      <c r="I777" s="88">
        <v>31.85069</v>
      </c>
      <c r="J777" s="98" t="e">
        <f t="shared" si="12"/>
        <v>#N/A</v>
      </c>
      <c r="K777" s="102" t="e">
        <v>#N/A</v>
      </c>
      <c r="L777" s="106">
        <f>I777*0.2</f>
        <v>6.3701380000000007</v>
      </c>
      <c r="M777" s="106">
        <f>I777*0.28</f>
        <v>8.918193200000001</v>
      </c>
      <c r="N777" s="106">
        <f>I777*0.27</f>
        <v>8.5996863000000001</v>
      </c>
      <c r="O777" s="106">
        <v>6.6886448999999999</v>
      </c>
      <c r="P777" s="106">
        <f>I777*0.25</f>
        <v>7.9626725</v>
      </c>
      <c r="Q777" s="106">
        <f>I777*0.31</f>
        <v>9.8737139000000003</v>
      </c>
      <c r="R777" s="106">
        <f>I777*0.28</f>
        <v>8.918193200000001</v>
      </c>
      <c r="S777" s="106">
        <f>I777*0.25</f>
        <v>7.9626725</v>
      </c>
      <c r="T777" s="106">
        <f>I777*0.3</f>
        <v>9.5552069999999993</v>
      </c>
      <c r="U777" s="106">
        <f>I777*0.2</f>
        <v>6.3701380000000007</v>
      </c>
      <c r="V777" s="106">
        <f>I777*0.22</f>
        <v>7.0071517999999999</v>
      </c>
      <c r="W777" s="140"/>
      <c r="X777" s="106">
        <f>I777*0.16</f>
        <v>5.0961103999999997</v>
      </c>
      <c r="Y777" s="106">
        <f>I777*0.15</f>
        <v>4.7776034999999997</v>
      </c>
      <c r="Z777" s="106">
        <f>I777*0.18</f>
        <v>5.7331241999999998</v>
      </c>
      <c r="AA777" s="106">
        <f>I777*0.11</f>
        <v>3.5035759</v>
      </c>
      <c r="AB777" s="140"/>
      <c r="AC777" s="7">
        <f>I777*0.22</f>
        <v>7.0071517999999999</v>
      </c>
      <c r="AD777" s="7">
        <f>I777*0.3</f>
        <v>9.5552069999999993</v>
      </c>
      <c r="AE777" s="148" t="s">
        <v>93</v>
      </c>
      <c r="AF777" s="7">
        <f>I777*0.245</f>
        <v>7.8034190499999996</v>
      </c>
      <c r="AG777" s="7">
        <f>I777*0.2</f>
        <v>6.3701380000000007</v>
      </c>
      <c r="AH777" s="7">
        <f>I777*0.23</f>
        <v>7.3256587</v>
      </c>
      <c r="AI777" s="140"/>
      <c r="AJ777">
        <f>I777*0.2</f>
        <v>6.3701380000000007</v>
      </c>
      <c r="AK777" s="140">
        <v>26.289900000000003</v>
      </c>
      <c r="AL777" s="140">
        <v>27.8307</v>
      </c>
      <c r="AM777" s="140">
        <v>28.761599999999998</v>
      </c>
      <c r="AN777" s="140">
        <f>I777*0.12</f>
        <v>3.8220828</v>
      </c>
      <c r="AO777" s="140">
        <f>I777*0.6</f>
        <v>19.110413999999999</v>
      </c>
      <c r="AP777" s="140">
        <f>I777*0.9</f>
        <v>28.665621000000002</v>
      </c>
      <c r="AQ777" s="140">
        <f>I777*0.93</f>
        <v>29.621141700000003</v>
      </c>
      <c r="AR777" s="140">
        <f>I777*0.7</f>
        <v>22.295482999999997</v>
      </c>
      <c r="AS777" s="140">
        <f>I777*0.35</f>
        <v>11.147741499999999</v>
      </c>
      <c r="AT777" s="140">
        <v>0</v>
      </c>
      <c r="AU777" s="140">
        <f>I777*0.9</f>
        <v>28.665621000000002</v>
      </c>
      <c r="AV777" s="140">
        <f>I777*0.18</f>
        <v>5.7331241999999998</v>
      </c>
      <c r="AW777" s="140">
        <f>I777*0.34</f>
        <v>10.829234600000001</v>
      </c>
      <c r="AX777" s="140">
        <f>I777*0.31</f>
        <v>9.8737139000000003</v>
      </c>
      <c r="AY777" s="140">
        <v>27.8307</v>
      </c>
      <c r="AZ777" s="140">
        <v>27.8307</v>
      </c>
      <c r="BB777" s="6">
        <v>3.5035759</v>
      </c>
      <c r="BC777" s="6">
        <v>29.621141700000003</v>
      </c>
    </row>
    <row r="778" spans="2:55" hidden="1" outlineLevel="1" x14ac:dyDescent="0.2">
      <c r="B778" s="51" t="s">
        <v>158</v>
      </c>
      <c r="C778" s="29"/>
      <c r="D778" s="123"/>
      <c r="E778" s="162">
        <v>1</v>
      </c>
      <c r="F778" s="189"/>
      <c r="G778" s="189"/>
      <c r="H778" s="189"/>
      <c r="I778" s="88">
        <v>54.002899999999997</v>
      </c>
      <c r="J778" s="98" t="e">
        <f t="shared" si="12"/>
        <v>#N/A</v>
      </c>
      <c r="K778" s="102" t="e">
        <v>#N/A</v>
      </c>
      <c r="L778" s="106">
        <f>I778*0.2</f>
        <v>10.80058</v>
      </c>
      <c r="M778" s="106">
        <f>I778*0.28</f>
        <v>15.120812000000001</v>
      </c>
      <c r="N778" s="106">
        <f>I778*0.27</f>
        <v>14.580783</v>
      </c>
      <c r="O778" s="106">
        <v>11.340608999999999</v>
      </c>
      <c r="P778" s="106">
        <f>I778*0.25</f>
        <v>13.500724999999999</v>
      </c>
      <c r="Q778" s="106">
        <f>I778*0.31</f>
        <v>16.740898999999999</v>
      </c>
      <c r="R778" s="106">
        <f>I778*0.28</f>
        <v>15.120812000000001</v>
      </c>
      <c r="S778" s="106">
        <f>I778*0.25</f>
        <v>13.500724999999999</v>
      </c>
      <c r="T778" s="106">
        <f>I778*0.3</f>
        <v>16.200869999999998</v>
      </c>
      <c r="U778" s="106">
        <f>I778*0.2</f>
        <v>10.80058</v>
      </c>
      <c r="V778" s="106">
        <f>I778*0.22</f>
        <v>11.880637999999999</v>
      </c>
      <c r="W778" s="140"/>
      <c r="X778" s="106">
        <f>I778*0.16</f>
        <v>8.6404639999999997</v>
      </c>
      <c r="Y778" s="106">
        <f>I778*0.15</f>
        <v>8.1004349999999992</v>
      </c>
      <c r="Z778" s="106">
        <f>I778*0.18</f>
        <v>9.720521999999999</v>
      </c>
      <c r="AA778" s="106">
        <f>I778*0.11</f>
        <v>5.9403189999999997</v>
      </c>
      <c r="AB778" s="140"/>
      <c r="AC778" s="7">
        <f>I778*0.22</f>
        <v>11.880637999999999</v>
      </c>
      <c r="AD778" s="7">
        <f>I778*0.3</f>
        <v>16.200869999999998</v>
      </c>
      <c r="AE778" s="148" t="s">
        <v>93</v>
      </c>
      <c r="AF778" s="7">
        <f>I778*0.245</f>
        <v>13.230710499999999</v>
      </c>
      <c r="AG778" s="7">
        <f>I778*0.2</f>
        <v>10.80058</v>
      </c>
      <c r="AH778" s="7">
        <f>I778*0.23</f>
        <v>12.420667</v>
      </c>
      <c r="AI778" s="140"/>
      <c r="AJ778">
        <f>I778*0.2</f>
        <v>10.80058</v>
      </c>
      <c r="AK778" s="140">
        <v>44.565499999999993</v>
      </c>
      <c r="AL778" s="140">
        <v>47.186999999999998</v>
      </c>
      <c r="AM778" s="140">
        <v>48.759900000000002</v>
      </c>
      <c r="AN778" s="140">
        <f>I778*0.12</f>
        <v>6.4803479999999993</v>
      </c>
      <c r="AO778" s="140">
        <f>I778*0.6</f>
        <v>32.401739999999997</v>
      </c>
      <c r="AP778" s="140">
        <f>I778*0.9</f>
        <v>48.602609999999999</v>
      </c>
      <c r="AQ778" s="140">
        <f>I778*0.93</f>
        <v>50.222696999999997</v>
      </c>
      <c r="AR778" s="140">
        <f>I778*0.7</f>
        <v>37.802029999999995</v>
      </c>
      <c r="AS778" s="140">
        <f>I778*0.35</f>
        <v>18.901014999999997</v>
      </c>
      <c r="AT778" s="140">
        <v>0</v>
      </c>
      <c r="AU778" s="140">
        <f>I778*0.9</f>
        <v>48.602609999999999</v>
      </c>
      <c r="AV778" s="140">
        <f>I778*0.18</f>
        <v>9.720521999999999</v>
      </c>
      <c r="AW778" s="140">
        <f>I778*0.34</f>
        <v>18.360986</v>
      </c>
      <c r="AX778" s="140">
        <f>I778*0.31</f>
        <v>16.740898999999999</v>
      </c>
      <c r="AY778" s="140">
        <v>47.186999999999998</v>
      </c>
      <c r="AZ778" s="140">
        <v>47.186999999999998</v>
      </c>
      <c r="BB778" s="6">
        <v>5.9403189999999997</v>
      </c>
      <c r="BC778" s="6">
        <v>50.222696999999997</v>
      </c>
    </row>
    <row r="779" spans="2:55" hidden="1" outlineLevel="1" x14ac:dyDescent="0.2">
      <c r="B779" s="51" t="s">
        <v>159</v>
      </c>
      <c r="C779" s="29"/>
      <c r="D779" s="123"/>
      <c r="E779" s="162">
        <v>1</v>
      </c>
      <c r="F779" s="189"/>
      <c r="G779" s="189"/>
      <c r="H779" s="189"/>
      <c r="I779" s="88">
        <v>9.9188999999999989</v>
      </c>
      <c r="J779" s="98" t="e">
        <f t="shared" si="12"/>
        <v>#N/A</v>
      </c>
      <c r="K779" s="102" t="e">
        <v>#N/A</v>
      </c>
      <c r="L779" s="106">
        <f>I779*0.2</f>
        <v>1.9837799999999999</v>
      </c>
      <c r="M779" s="106">
        <f>I779*0.28</f>
        <v>2.7772920000000001</v>
      </c>
      <c r="N779" s="106">
        <f>I779*0.27</f>
        <v>2.6781029999999997</v>
      </c>
      <c r="O779" s="106">
        <v>2.0829689999999998</v>
      </c>
      <c r="P779" s="106">
        <f>I779*0.25</f>
        <v>2.4797249999999997</v>
      </c>
      <c r="Q779" s="106">
        <f>I779*0.31</f>
        <v>3.0748589999999996</v>
      </c>
      <c r="R779" s="106">
        <f>I779*0.28</f>
        <v>2.7772920000000001</v>
      </c>
      <c r="S779" s="106">
        <f>I779*0.25</f>
        <v>2.4797249999999997</v>
      </c>
      <c r="T779" s="106">
        <f>I779*0.3</f>
        <v>2.9756699999999996</v>
      </c>
      <c r="U779" s="106">
        <f>I779*0.2</f>
        <v>1.9837799999999999</v>
      </c>
      <c r="V779" s="106">
        <f>I779*0.22</f>
        <v>2.1821579999999998</v>
      </c>
      <c r="W779" s="140"/>
      <c r="X779" s="106">
        <f>I779*0.16</f>
        <v>1.5870239999999998</v>
      </c>
      <c r="Y779" s="106">
        <f>I779*0.15</f>
        <v>1.4878349999999998</v>
      </c>
      <c r="Z779" s="106">
        <f>I779*0.18</f>
        <v>1.7854019999999997</v>
      </c>
      <c r="AA779" s="106">
        <f>I779*0.11</f>
        <v>1.0910789999999999</v>
      </c>
      <c r="AB779" s="140"/>
      <c r="AC779" s="7">
        <f>I779*0.22</f>
        <v>2.1821579999999998</v>
      </c>
      <c r="AD779" s="7">
        <f>I779*0.3</f>
        <v>2.9756699999999996</v>
      </c>
      <c r="AE779" s="148" t="s">
        <v>93</v>
      </c>
      <c r="AF779" s="7">
        <f>I779*0.245</f>
        <v>2.4301304999999997</v>
      </c>
      <c r="AG779" s="7">
        <f>I779*0.2</f>
        <v>1.9837799999999999</v>
      </c>
      <c r="AH779" s="7">
        <f>I779*0.23</f>
        <v>2.2813469999999998</v>
      </c>
      <c r="AI779" s="140"/>
      <c r="AJ779">
        <f>I779*0.2</f>
        <v>1.9837799999999999</v>
      </c>
      <c r="AK779" s="140">
        <v>8.1854999999999993</v>
      </c>
      <c r="AL779" s="140">
        <v>8.6669999999999998</v>
      </c>
      <c r="AM779" s="140">
        <v>8.955899999999998</v>
      </c>
      <c r="AN779" s="140">
        <f>I779*0.12</f>
        <v>1.1902679999999999</v>
      </c>
      <c r="AO779" s="140">
        <f>I779*0.6</f>
        <v>5.9513399999999992</v>
      </c>
      <c r="AP779" s="140">
        <f>I779*0.9</f>
        <v>8.9270099999999992</v>
      </c>
      <c r="AQ779" s="140">
        <f>I779*0.93</f>
        <v>9.224577</v>
      </c>
      <c r="AR779" s="140">
        <f>I779*0.7</f>
        <v>6.9432299999999989</v>
      </c>
      <c r="AS779" s="140">
        <f>I779*0.35</f>
        <v>3.4716149999999995</v>
      </c>
      <c r="AT779" s="140">
        <v>0</v>
      </c>
      <c r="AU779" s="140">
        <f>I779*0.9</f>
        <v>8.9270099999999992</v>
      </c>
      <c r="AV779" s="140">
        <f>I779*0.18</f>
        <v>1.7854019999999997</v>
      </c>
      <c r="AW779" s="140">
        <f>I779*0.34</f>
        <v>3.3724259999999999</v>
      </c>
      <c r="AX779" s="140">
        <f>I779*0.31</f>
        <v>3.0748589999999996</v>
      </c>
      <c r="AY779" s="140">
        <v>8.6669999999999998</v>
      </c>
      <c r="AZ779" s="140">
        <v>8.6669999999999998</v>
      </c>
      <c r="BB779" s="6">
        <v>1.0910789999999999</v>
      </c>
      <c r="BC779" s="6">
        <v>9.224577</v>
      </c>
    </row>
    <row r="780" spans="2:55" hidden="1" outlineLevel="1" x14ac:dyDescent="0.2">
      <c r="B780" s="51" t="s">
        <v>160</v>
      </c>
      <c r="C780" s="29"/>
      <c r="D780" s="123"/>
      <c r="E780" s="162">
        <v>1</v>
      </c>
      <c r="F780" s="189"/>
      <c r="G780" s="189"/>
      <c r="H780" s="189"/>
      <c r="I780" s="88">
        <v>7.7146999999999997</v>
      </c>
      <c r="J780" s="98" t="e">
        <f t="shared" si="12"/>
        <v>#N/A</v>
      </c>
      <c r="K780" s="102" t="e">
        <v>#N/A</v>
      </c>
      <c r="L780" s="106">
        <f>I780*0.2</f>
        <v>1.54294</v>
      </c>
      <c r="M780" s="106">
        <f>I780*0.28</f>
        <v>2.1601159999999999</v>
      </c>
      <c r="N780" s="106">
        <f>I780*0.27</f>
        <v>2.0829689999999998</v>
      </c>
      <c r="O780" s="106">
        <v>1.6200869999999998</v>
      </c>
      <c r="P780" s="106">
        <f>I780*0.25</f>
        <v>1.9286749999999999</v>
      </c>
      <c r="Q780" s="106">
        <f>I780*0.31</f>
        <v>2.3915569999999997</v>
      </c>
      <c r="R780" s="106">
        <f>I780*0.28</f>
        <v>2.1601159999999999</v>
      </c>
      <c r="S780" s="106">
        <f>I780*0.25</f>
        <v>1.9286749999999999</v>
      </c>
      <c r="T780" s="106">
        <f>I780*0.3</f>
        <v>2.3144099999999996</v>
      </c>
      <c r="U780" s="106">
        <f>I780*0.2</f>
        <v>1.54294</v>
      </c>
      <c r="V780" s="106">
        <f>I780*0.22</f>
        <v>1.6972339999999999</v>
      </c>
      <c r="W780" s="140"/>
      <c r="X780" s="106">
        <f>I780*0.16</f>
        <v>1.2343519999999999</v>
      </c>
      <c r="Y780" s="106">
        <f>I780*0.15</f>
        <v>1.1572049999999998</v>
      </c>
      <c r="Z780" s="106">
        <f>I780*0.18</f>
        <v>1.3886459999999998</v>
      </c>
      <c r="AA780" s="106">
        <f>I780*0.11</f>
        <v>0.84861699999999995</v>
      </c>
      <c r="AB780" s="140"/>
      <c r="AC780" s="7">
        <f>I780*0.22</f>
        <v>1.6972339999999999</v>
      </c>
      <c r="AD780" s="7">
        <f>I780*0.3</f>
        <v>2.3144099999999996</v>
      </c>
      <c r="AE780" s="148" t="s">
        <v>93</v>
      </c>
      <c r="AF780" s="7">
        <f>I780*0.245</f>
        <v>1.8901014999999999</v>
      </c>
      <c r="AG780" s="7">
        <f>I780*0.2</f>
        <v>1.54294</v>
      </c>
      <c r="AH780" s="7">
        <f>I780*0.23</f>
        <v>1.774381</v>
      </c>
      <c r="AI780" s="140"/>
      <c r="AJ780">
        <f>I780*0.2</f>
        <v>1.54294</v>
      </c>
      <c r="AK780" s="140">
        <v>6.3665000000000003</v>
      </c>
      <c r="AL780" s="140">
        <v>6.7409999999999997</v>
      </c>
      <c r="AM780" s="140">
        <v>6.9656999999999991</v>
      </c>
      <c r="AN780" s="140">
        <f>I780*0.12</f>
        <v>0.92576399999999992</v>
      </c>
      <c r="AO780" s="140">
        <f>I780*0.6</f>
        <v>4.6288199999999993</v>
      </c>
      <c r="AP780" s="140">
        <f>I780*0.9</f>
        <v>6.9432299999999998</v>
      </c>
      <c r="AQ780" s="140">
        <f>I780*0.93</f>
        <v>7.174671</v>
      </c>
      <c r="AR780" s="140">
        <f>I780*0.7</f>
        <v>5.4002899999999991</v>
      </c>
      <c r="AS780" s="140">
        <f>I780*0.35</f>
        <v>2.7001449999999996</v>
      </c>
      <c r="AT780" s="140">
        <v>0</v>
      </c>
      <c r="AU780" s="140">
        <f>I780*0.9</f>
        <v>6.9432299999999998</v>
      </c>
      <c r="AV780" s="140">
        <f>I780*0.18</f>
        <v>1.3886459999999998</v>
      </c>
      <c r="AW780" s="140">
        <f>I780*0.34</f>
        <v>2.6229979999999999</v>
      </c>
      <c r="AX780" s="140">
        <f>I780*0.31</f>
        <v>2.3915569999999997</v>
      </c>
      <c r="AY780" s="140">
        <v>6.7409999999999997</v>
      </c>
      <c r="AZ780" s="140">
        <v>6.7409999999999997</v>
      </c>
      <c r="BB780" s="6">
        <v>0.84861699999999995</v>
      </c>
      <c r="BC780" s="6">
        <v>7.174671</v>
      </c>
    </row>
    <row r="781" spans="2:55" hidden="1" outlineLevel="1" x14ac:dyDescent="0.2">
      <c r="B781" s="51" t="s">
        <v>161</v>
      </c>
      <c r="C781" s="29"/>
      <c r="D781" s="123"/>
      <c r="E781" s="162">
        <v>1</v>
      </c>
      <c r="F781" s="189"/>
      <c r="G781" s="189"/>
      <c r="H781" s="189"/>
      <c r="I781" s="88">
        <v>4.9594499999999995</v>
      </c>
      <c r="J781" s="98" t="e">
        <f t="shared" si="12"/>
        <v>#N/A</v>
      </c>
      <c r="K781" s="102" t="e">
        <v>#N/A</v>
      </c>
      <c r="L781" s="106">
        <f>I781*0.2</f>
        <v>0.99188999999999994</v>
      </c>
      <c r="M781" s="106">
        <f>I781*0.28</f>
        <v>1.388646</v>
      </c>
      <c r="N781" s="106">
        <f>I781*0.27</f>
        <v>1.3390514999999998</v>
      </c>
      <c r="O781" s="106">
        <v>1.0414844999999999</v>
      </c>
      <c r="P781" s="106">
        <f>I781*0.25</f>
        <v>1.2398624999999999</v>
      </c>
      <c r="Q781" s="106">
        <f>I781*0.31</f>
        <v>1.5374294999999998</v>
      </c>
      <c r="R781" s="106">
        <f>I781*0.28</f>
        <v>1.388646</v>
      </c>
      <c r="S781" s="106">
        <f>I781*0.25</f>
        <v>1.2398624999999999</v>
      </c>
      <c r="T781" s="106">
        <f>I781*0.3</f>
        <v>1.4878349999999998</v>
      </c>
      <c r="U781" s="106">
        <f>I781*0.2</f>
        <v>0.99188999999999994</v>
      </c>
      <c r="V781" s="106">
        <f>I781*0.22</f>
        <v>1.0910789999999999</v>
      </c>
      <c r="W781" s="140"/>
      <c r="X781" s="106">
        <f>I781*0.16</f>
        <v>0.79351199999999988</v>
      </c>
      <c r="Y781" s="106">
        <f>I781*0.15</f>
        <v>0.7439174999999999</v>
      </c>
      <c r="Z781" s="106">
        <f>I781*0.18</f>
        <v>0.89270099999999986</v>
      </c>
      <c r="AA781" s="106">
        <f>I781*0.11</f>
        <v>0.54553949999999996</v>
      </c>
      <c r="AB781" s="140"/>
      <c r="AC781" s="7">
        <f>I781*0.22</f>
        <v>1.0910789999999999</v>
      </c>
      <c r="AD781" s="7">
        <f>I781*0.3</f>
        <v>1.4878349999999998</v>
      </c>
      <c r="AE781" s="148" t="s">
        <v>93</v>
      </c>
      <c r="AF781" s="7">
        <f>I781*0.245</f>
        <v>1.2150652499999999</v>
      </c>
      <c r="AG781" s="7">
        <f>I781*0.2</f>
        <v>0.99188999999999994</v>
      </c>
      <c r="AH781" s="7">
        <f>I781*0.23</f>
        <v>1.1406734999999999</v>
      </c>
      <c r="AI781" s="140"/>
      <c r="AJ781">
        <f>I781*0.2</f>
        <v>0.99188999999999994</v>
      </c>
      <c r="AK781" s="140">
        <v>4.0980999999999996</v>
      </c>
      <c r="AL781" s="140">
        <v>4.3334999999999999</v>
      </c>
      <c r="AM781" s="140">
        <v>4.4833000000000007</v>
      </c>
      <c r="AN781" s="140">
        <f>I781*0.12</f>
        <v>0.59513399999999994</v>
      </c>
      <c r="AO781" s="140">
        <f>I781*0.6</f>
        <v>2.9756699999999996</v>
      </c>
      <c r="AP781" s="140">
        <f>I781*0.9</f>
        <v>4.4635049999999996</v>
      </c>
      <c r="AQ781" s="140">
        <f>I781*0.93</f>
        <v>4.6122885</v>
      </c>
      <c r="AR781" s="140">
        <f>I781*0.7</f>
        <v>3.4716149999999995</v>
      </c>
      <c r="AS781" s="140">
        <f>I781*0.35</f>
        <v>1.7358074999999997</v>
      </c>
      <c r="AT781" s="140">
        <v>0</v>
      </c>
      <c r="AU781" s="140">
        <f>I781*0.9</f>
        <v>4.4635049999999996</v>
      </c>
      <c r="AV781" s="140">
        <f>I781*0.18</f>
        <v>0.89270099999999986</v>
      </c>
      <c r="AW781" s="140">
        <f>I781*0.34</f>
        <v>1.686213</v>
      </c>
      <c r="AX781" s="140">
        <f>I781*0.31</f>
        <v>1.5374294999999998</v>
      </c>
      <c r="AY781" s="140">
        <v>4.3334999999999999</v>
      </c>
      <c r="AZ781" s="140">
        <v>4.3334999999999999</v>
      </c>
      <c r="BB781" s="6">
        <v>0.54553949999999996</v>
      </c>
      <c r="BC781" s="6">
        <v>4.6122885</v>
      </c>
    </row>
    <row r="782" spans="2:55" hidden="1" outlineLevel="1" x14ac:dyDescent="0.2">
      <c r="B782" s="51" t="s">
        <v>162</v>
      </c>
      <c r="C782" s="29"/>
      <c r="D782" s="123"/>
      <c r="E782" s="162">
        <v>1</v>
      </c>
      <c r="F782" s="189"/>
      <c r="G782" s="189"/>
      <c r="H782" s="189"/>
      <c r="I782" s="88">
        <v>1.9286749999999999</v>
      </c>
      <c r="J782" s="98" t="e">
        <f t="shared" si="12"/>
        <v>#N/A</v>
      </c>
      <c r="K782" s="102" t="e">
        <v>#N/A</v>
      </c>
      <c r="L782" s="106">
        <f>I782*0.2</f>
        <v>0.38573499999999999</v>
      </c>
      <c r="M782" s="106">
        <f>I782*0.28</f>
        <v>0.54002899999999998</v>
      </c>
      <c r="N782" s="106">
        <f>I782*0.27</f>
        <v>0.52074224999999996</v>
      </c>
      <c r="O782" s="106">
        <v>0.40502174999999996</v>
      </c>
      <c r="P782" s="106">
        <f>I782*0.25</f>
        <v>0.48216874999999998</v>
      </c>
      <c r="Q782" s="106">
        <f>I782*0.31</f>
        <v>0.59788924999999993</v>
      </c>
      <c r="R782" s="106">
        <f>I782*0.28</f>
        <v>0.54002899999999998</v>
      </c>
      <c r="S782" s="106">
        <f>I782*0.25</f>
        <v>0.48216874999999998</v>
      </c>
      <c r="T782" s="106">
        <f>I782*0.3</f>
        <v>0.57860249999999991</v>
      </c>
      <c r="U782" s="106">
        <f>I782*0.2</f>
        <v>0.38573499999999999</v>
      </c>
      <c r="V782" s="106">
        <f>I782*0.22</f>
        <v>0.42430849999999998</v>
      </c>
      <c r="W782" s="140"/>
      <c r="X782" s="106">
        <f>I782*0.16</f>
        <v>0.30858799999999997</v>
      </c>
      <c r="Y782" s="106">
        <f>I782*0.15</f>
        <v>0.28930124999999995</v>
      </c>
      <c r="Z782" s="106">
        <f>I782*0.18</f>
        <v>0.34716149999999996</v>
      </c>
      <c r="AA782" s="106">
        <f>I782*0.11</f>
        <v>0.21215424999999999</v>
      </c>
      <c r="AB782" s="140"/>
      <c r="AC782" s="7">
        <f>I782*0.22</f>
        <v>0.42430849999999998</v>
      </c>
      <c r="AD782" s="7">
        <f>I782*0.3</f>
        <v>0.57860249999999991</v>
      </c>
      <c r="AE782" s="148" t="s">
        <v>93</v>
      </c>
      <c r="AF782" s="7">
        <f>I782*0.245</f>
        <v>0.47252537499999997</v>
      </c>
      <c r="AG782" s="7">
        <f>I782*0.2</f>
        <v>0.38573499999999999</v>
      </c>
      <c r="AH782" s="7">
        <f>I782*0.23</f>
        <v>0.44359525</v>
      </c>
      <c r="AI782" s="140"/>
      <c r="AJ782">
        <f>I782*0.2</f>
        <v>0.38573499999999999</v>
      </c>
      <c r="AK782" s="140">
        <v>1.5942999999999998</v>
      </c>
      <c r="AL782" s="140">
        <v>1.6906000000000001</v>
      </c>
      <c r="AM782" s="140">
        <v>1.7440999999999998</v>
      </c>
      <c r="AN782" s="140">
        <f>I782*0.12</f>
        <v>0.23144099999999998</v>
      </c>
      <c r="AO782" s="140">
        <f>I782*0.6</f>
        <v>1.1572049999999998</v>
      </c>
      <c r="AP782" s="140">
        <f>I782*0.9</f>
        <v>1.7358074999999999</v>
      </c>
      <c r="AQ782" s="140">
        <f>I782*0.93</f>
        <v>1.79366775</v>
      </c>
      <c r="AR782" s="140">
        <f>I782*0.7</f>
        <v>1.3500724999999998</v>
      </c>
      <c r="AS782" s="140">
        <f>I782*0.35</f>
        <v>0.67503624999999989</v>
      </c>
      <c r="AT782" s="140">
        <v>0</v>
      </c>
      <c r="AU782" s="140">
        <f>I782*0.9</f>
        <v>1.7358074999999999</v>
      </c>
      <c r="AV782" s="140">
        <f>I782*0.18</f>
        <v>0.34716149999999996</v>
      </c>
      <c r="AW782" s="140">
        <f>I782*0.34</f>
        <v>0.65574949999999999</v>
      </c>
      <c r="AX782" s="140">
        <f>I782*0.31</f>
        <v>0.59788924999999993</v>
      </c>
      <c r="AY782" s="140">
        <v>1.6906000000000001</v>
      </c>
      <c r="AZ782" s="140">
        <v>1.6906000000000001</v>
      </c>
      <c r="BB782" s="6">
        <v>0.21215424999999999</v>
      </c>
      <c r="BC782" s="6">
        <v>1.79366775</v>
      </c>
    </row>
    <row r="783" spans="2:55" hidden="1" outlineLevel="1" x14ac:dyDescent="0.2">
      <c r="B783" s="51" t="s">
        <v>163</v>
      </c>
      <c r="C783" s="29"/>
      <c r="D783" s="123"/>
      <c r="E783" s="162">
        <v>1</v>
      </c>
      <c r="F783" s="189"/>
      <c r="G783" s="189"/>
      <c r="H783" s="189"/>
      <c r="I783" s="88">
        <v>13.500724999999999</v>
      </c>
      <c r="J783" s="98" t="e">
        <f t="shared" si="12"/>
        <v>#N/A</v>
      </c>
      <c r="K783" s="102" t="e">
        <v>#N/A</v>
      </c>
      <c r="L783" s="106">
        <f>I783*0.2</f>
        <v>2.700145</v>
      </c>
      <c r="M783" s="106">
        <f>I783*0.28</f>
        <v>3.7802030000000002</v>
      </c>
      <c r="N783" s="106">
        <f>I783*0.27</f>
        <v>3.6451957500000001</v>
      </c>
      <c r="O783" s="106">
        <v>2.8351522499999997</v>
      </c>
      <c r="P783" s="106">
        <f>I783*0.25</f>
        <v>3.3751812499999998</v>
      </c>
      <c r="Q783" s="106">
        <f>I783*0.31</f>
        <v>4.1852247499999997</v>
      </c>
      <c r="R783" s="106">
        <f>I783*0.28</f>
        <v>3.7802030000000002</v>
      </c>
      <c r="S783" s="106">
        <f>I783*0.25</f>
        <v>3.3751812499999998</v>
      </c>
      <c r="T783" s="106">
        <f>I783*0.3</f>
        <v>4.0502174999999996</v>
      </c>
      <c r="U783" s="106">
        <f>I783*0.2</f>
        <v>2.700145</v>
      </c>
      <c r="V783" s="106">
        <f>I783*0.22</f>
        <v>2.9701594999999998</v>
      </c>
      <c r="W783" s="140"/>
      <c r="X783" s="106">
        <f>I783*0.16</f>
        <v>2.1601159999999999</v>
      </c>
      <c r="Y783" s="106">
        <f>I783*0.15</f>
        <v>2.0251087499999998</v>
      </c>
      <c r="Z783" s="106">
        <f>I783*0.18</f>
        <v>2.4301304999999997</v>
      </c>
      <c r="AA783" s="106">
        <f>I783*0.11</f>
        <v>1.4850797499999999</v>
      </c>
      <c r="AB783" s="140"/>
      <c r="AC783" s="7">
        <f>I783*0.22</f>
        <v>2.9701594999999998</v>
      </c>
      <c r="AD783" s="7">
        <f>I783*0.3</f>
        <v>4.0502174999999996</v>
      </c>
      <c r="AE783" s="148" t="s">
        <v>93</v>
      </c>
      <c r="AF783" s="7">
        <f>I783*0.245</f>
        <v>3.3076776249999997</v>
      </c>
      <c r="AG783" s="7">
        <f>I783*0.2</f>
        <v>2.700145</v>
      </c>
      <c r="AH783" s="7">
        <f>I783*0.23</f>
        <v>3.10516675</v>
      </c>
      <c r="AI783" s="140"/>
      <c r="AJ783">
        <f>I783*0.2</f>
        <v>2.700145</v>
      </c>
      <c r="AK783" s="140">
        <v>11.138699999999998</v>
      </c>
      <c r="AL783" s="140">
        <v>11.802099999999999</v>
      </c>
      <c r="AM783" s="140">
        <v>12.1873</v>
      </c>
      <c r="AN783" s="140">
        <f>I783*0.12</f>
        <v>1.6200869999999998</v>
      </c>
      <c r="AO783" s="140">
        <f>I783*0.6</f>
        <v>8.1004349999999992</v>
      </c>
      <c r="AP783" s="140">
        <f>I783*0.9</f>
        <v>12.1506525</v>
      </c>
      <c r="AQ783" s="140">
        <f>I783*0.93</f>
        <v>12.555674249999999</v>
      </c>
      <c r="AR783" s="140">
        <f>I783*0.7</f>
        <v>9.4505074999999987</v>
      </c>
      <c r="AS783" s="140">
        <f>I783*0.35</f>
        <v>4.7252537499999994</v>
      </c>
      <c r="AT783" s="140">
        <v>0</v>
      </c>
      <c r="AU783" s="140">
        <f>I783*0.9</f>
        <v>12.1506525</v>
      </c>
      <c r="AV783" s="140">
        <f>I783*0.18</f>
        <v>2.4301304999999997</v>
      </c>
      <c r="AW783" s="140">
        <f>I783*0.34</f>
        <v>4.5902465000000001</v>
      </c>
      <c r="AX783" s="140">
        <f>I783*0.31</f>
        <v>4.1852247499999997</v>
      </c>
      <c r="AY783" s="140">
        <v>11.802099999999999</v>
      </c>
      <c r="AZ783" s="140">
        <v>11.802099999999999</v>
      </c>
      <c r="BB783" s="6">
        <v>1.4850797499999999</v>
      </c>
      <c r="BC783" s="6">
        <v>12.555674249999999</v>
      </c>
    </row>
    <row r="784" spans="2:55" hidden="1" outlineLevel="1" x14ac:dyDescent="0.2">
      <c r="B784" s="51" t="s">
        <v>115</v>
      </c>
      <c r="C784" s="29"/>
      <c r="D784" s="123"/>
      <c r="E784" s="162">
        <v>1</v>
      </c>
      <c r="F784" s="189"/>
      <c r="G784" s="189"/>
      <c r="H784" s="189"/>
      <c r="I784" s="88">
        <v>4.1328750000000003</v>
      </c>
      <c r="J784" s="98" t="e">
        <f t="shared" si="12"/>
        <v>#N/A</v>
      </c>
      <c r="K784" s="102" t="e">
        <v>#N/A</v>
      </c>
      <c r="L784" s="106">
        <f>I784*0.2</f>
        <v>0.82657500000000006</v>
      </c>
      <c r="M784" s="106">
        <f>I784*0.28</f>
        <v>1.1572050000000003</v>
      </c>
      <c r="N784" s="106">
        <f>I784*0.27</f>
        <v>1.1158762500000001</v>
      </c>
      <c r="O784" s="106">
        <v>0.86790375000000008</v>
      </c>
      <c r="P784" s="106">
        <f>I784*0.25</f>
        <v>1.0332187500000001</v>
      </c>
      <c r="Q784" s="106">
        <f>I784*0.31</f>
        <v>1.28119125</v>
      </c>
      <c r="R784" s="106">
        <f>I784*0.28</f>
        <v>1.1572050000000003</v>
      </c>
      <c r="S784" s="106">
        <f>I784*0.25</f>
        <v>1.0332187500000001</v>
      </c>
      <c r="T784" s="106">
        <f>I784*0.3</f>
        <v>1.2398625000000001</v>
      </c>
      <c r="U784" s="106">
        <f>I784*0.2</f>
        <v>0.82657500000000006</v>
      </c>
      <c r="V784" s="106">
        <f>I784*0.22</f>
        <v>0.90923250000000011</v>
      </c>
      <c r="W784" s="140"/>
      <c r="X784" s="106">
        <f>I784*0.16</f>
        <v>0.66126000000000007</v>
      </c>
      <c r="Y784" s="106">
        <f>I784*0.15</f>
        <v>0.61993125000000004</v>
      </c>
      <c r="Z784" s="106">
        <f>I784*0.18</f>
        <v>0.74391750000000001</v>
      </c>
      <c r="AA784" s="106">
        <f>I784*0.11</f>
        <v>0.45461625000000006</v>
      </c>
      <c r="AB784" s="140"/>
      <c r="AC784" s="7">
        <f>I784*0.22</f>
        <v>0.90923250000000011</v>
      </c>
      <c r="AD784" s="7">
        <f>I784*0.3</f>
        <v>1.2398625000000001</v>
      </c>
      <c r="AE784" s="148" t="s">
        <v>93</v>
      </c>
      <c r="AF784" s="7">
        <f>I784*0.245</f>
        <v>1.0125543750000001</v>
      </c>
      <c r="AG784" s="7">
        <f>I784*0.2</f>
        <v>0.82657500000000006</v>
      </c>
      <c r="AH784" s="7">
        <f>I784*0.23</f>
        <v>0.95056125000000014</v>
      </c>
      <c r="AI784" s="140"/>
      <c r="AJ784">
        <f>I784*0.2</f>
        <v>0.82657500000000006</v>
      </c>
      <c r="AK784" s="140">
        <v>3.4133000000000004</v>
      </c>
      <c r="AL784" s="140">
        <v>3.6166000000000005</v>
      </c>
      <c r="AM784" s="140">
        <v>3.7343000000000011</v>
      </c>
      <c r="AN784" s="140">
        <f>I784*0.12</f>
        <v>0.49594500000000002</v>
      </c>
      <c r="AO784" s="140">
        <f>I784*0.6</f>
        <v>2.4797250000000002</v>
      </c>
      <c r="AP784" s="140">
        <f>I784*0.9</f>
        <v>3.7195875000000003</v>
      </c>
      <c r="AQ784" s="140">
        <f>I784*0.93</f>
        <v>3.8435737500000005</v>
      </c>
      <c r="AR784" s="140">
        <f>I784*0.7</f>
        <v>2.8930125000000002</v>
      </c>
      <c r="AS784" s="140">
        <f>I784*0.35</f>
        <v>1.4465062500000001</v>
      </c>
      <c r="AT784" s="140">
        <v>0</v>
      </c>
      <c r="AU784" s="140">
        <f>I784*0.9</f>
        <v>3.7195875000000003</v>
      </c>
      <c r="AV784" s="140">
        <f>I784*0.18</f>
        <v>0.74391750000000001</v>
      </c>
      <c r="AW784" s="140">
        <f>I784*0.34</f>
        <v>1.4051775000000002</v>
      </c>
      <c r="AX784" s="140">
        <f>I784*0.31</f>
        <v>1.28119125</v>
      </c>
      <c r="AY784" s="140">
        <v>3.6166000000000005</v>
      </c>
      <c r="AZ784" s="140">
        <v>3.6166000000000005</v>
      </c>
      <c r="BB784" s="6">
        <v>0.45461625000000006</v>
      </c>
      <c r="BC784" s="6">
        <v>3.8435737500000005</v>
      </c>
    </row>
    <row r="785" spans="2:55" hidden="1" outlineLevel="1" x14ac:dyDescent="0.2">
      <c r="B785" s="51" t="s">
        <v>164</v>
      </c>
      <c r="C785" s="29"/>
      <c r="D785" s="123"/>
      <c r="E785" s="162">
        <v>1</v>
      </c>
      <c r="F785" s="189"/>
      <c r="G785" s="189"/>
      <c r="H785" s="189"/>
      <c r="I785" s="88">
        <v>3.8573499999999998</v>
      </c>
      <c r="J785" s="98" t="e">
        <f t="shared" si="12"/>
        <v>#N/A</v>
      </c>
      <c r="K785" s="102" t="e">
        <v>#N/A</v>
      </c>
      <c r="L785" s="106">
        <f>I785*0.2</f>
        <v>0.77146999999999999</v>
      </c>
      <c r="M785" s="106">
        <f>I785*0.28</f>
        <v>1.080058</v>
      </c>
      <c r="N785" s="106">
        <f>I785*0.27</f>
        <v>1.0414844999999999</v>
      </c>
      <c r="O785" s="106">
        <v>0.81004349999999992</v>
      </c>
      <c r="P785" s="106">
        <f>I785*0.25</f>
        <v>0.96433749999999996</v>
      </c>
      <c r="Q785" s="106">
        <f>I785*0.31</f>
        <v>1.1957784999999999</v>
      </c>
      <c r="R785" s="106">
        <f>I785*0.28</f>
        <v>1.080058</v>
      </c>
      <c r="S785" s="106">
        <f>I785*0.25</f>
        <v>0.96433749999999996</v>
      </c>
      <c r="T785" s="106">
        <f>I785*0.3</f>
        <v>1.1572049999999998</v>
      </c>
      <c r="U785" s="106">
        <f>I785*0.2</f>
        <v>0.77146999999999999</v>
      </c>
      <c r="V785" s="106">
        <f>I785*0.22</f>
        <v>0.84861699999999995</v>
      </c>
      <c r="W785" s="140"/>
      <c r="X785" s="106">
        <f>I785*0.16</f>
        <v>0.61717599999999995</v>
      </c>
      <c r="Y785" s="106">
        <f>I785*0.15</f>
        <v>0.57860249999999991</v>
      </c>
      <c r="Z785" s="106">
        <f>I785*0.18</f>
        <v>0.69432299999999991</v>
      </c>
      <c r="AA785" s="106">
        <f>I785*0.11</f>
        <v>0.42430849999999998</v>
      </c>
      <c r="AB785" s="140"/>
      <c r="AC785" s="7">
        <f>I785*0.22</f>
        <v>0.84861699999999995</v>
      </c>
      <c r="AD785" s="7">
        <f>I785*0.3</f>
        <v>1.1572049999999998</v>
      </c>
      <c r="AE785" s="148" t="s">
        <v>93</v>
      </c>
      <c r="AF785" s="7">
        <f>I785*0.245</f>
        <v>0.94505074999999994</v>
      </c>
      <c r="AG785" s="7">
        <f>I785*0.2</f>
        <v>0.77146999999999999</v>
      </c>
      <c r="AH785" s="7">
        <f>I785*0.23</f>
        <v>0.88719049999999999</v>
      </c>
      <c r="AI785" s="140"/>
      <c r="AJ785">
        <f>I785*0.2</f>
        <v>0.77146999999999999</v>
      </c>
      <c r="AK785" s="140">
        <v>3.1885999999999997</v>
      </c>
      <c r="AL785" s="140">
        <v>3.3704999999999998</v>
      </c>
      <c r="AM785" s="140">
        <v>3.4881999999999995</v>
      </c>
      <c r="AN785" s="140">
        <f>I785*0.12</f>
        <v>0.46288199999999996</v>
      </c>
      <c r="AO785" s="140">
        <f>I785*0.6</f>
        <v>2.3144099999999996</v>
      </c>
      <c r="AP785" s="140">
        <f>I785*0.9</f>
        <v>3.4716149999999999</v>
      </c>
      <c r="AQ785" s="140">
        <f>I785*0.93</f>
        <v>3.5873355</v>
      </c>
      <c r="AR785" s="140">
        <f>I785*0.7</f>
        <v>2.7001449999999996</v>
      </c>
      <c r="AS785" s="140">
        <f>I785*0.35</f>
        <v>1.3500724999999998</v>
      </c>
      <c r="AT785" s="140">
        <v>0</v>
      </c>
      <c r="AU785" s="140">
        <f>I785*0.9</f>
        <v>3.4716149999999999</v>
      </c>
      <c r="AV785" s="140">
        <f>I785*0.18</f>
        <v>0.69432299999999991</v>
      </c>
      <c r="AW785" s="140">
        <f>I785*0.34</f>
        <v>1.311499</v>
      </c>
      <c r="AX785" s="140">
        <f>I785*0.31</f>
        <v>1.1957784999999999</v>
      </c>
      <c r="AY785" s="140">
        <v>3.3704999999999998</v>
      </c>
      <c r="AZ785" s="140">
        <v>3.3704999999999998</v>
      </c>
      <c r="BB785" s="6">
        <v>0.42430849999999998</v>
      </c>
      <c r="BC785" s="6">
        <v>3.5873355</v>
      </c>
    </row>
    <row r="786" spans="2:55" hidden="1" outlineLevel="1" x14ac:dyDescent="0.2">
      <c r="B786" s="51" t="s">
        <v>165</v>
      </c>
      <c r="C786" s="29"/>
      <c r="D786" s="123"/>
      <c r="E786" s="162">
        <v>1</v>
      </c>
      <c r="F786" s="189"/>
      <c r="G786" s="189"/>
      <c r="H786" s="189"/>
      <c r="I786" s="88">
        <v>17.909125</v>
      </c>
      <c r="J786" s="98" t="e">
        <f t="shared" si="12"/>
        <v>#N/A</v>
      </c>
      <c r="K786" s="102" t="e">
        <v>#N/A</v>
      </c>
      <c r="L786" s="106">
        <f>I786*0.2</f>
        <v>3.5818250000000003</v>
      </c>
      <c r="M786" s="106">
        <f>I786*0.28</f>
        <v>5.0145550000000005</v>
      </c>
      <c r="N786" s="106">
        <f>I786*0.27</f>
        <v>4.8354637500000006</v>
      </c>
      <c r="O786" s="106">
        <v>3.7609162499999997</v>
      </c>
      <c r="P786" s="106">
        <f>I786*0.25</f>
        <v>4.4772812499999999</v>
      </c>
      <c r="Q786" s="106">
        <f>I786*0.31</f>
        <v>5.5518287499999994</v>
      </c>
      <c r="R786" s="106">
        <f>I786*0.28</f>
        <v>5.0145550000000005</v>
      </c>
      <c r="S786" s="106">
        <f>I786*0.25</f>
        <v>4.4772812499999999</v>
      </c>
      <c r="T786" s="106">
        <f>I786*0.3</f>
        <v>5.3727374999999995</v>
      </c>
      <c r="U786" s="106">
        <f>I786*0.2</f>
        <v>3.5818250000000003</v>
      </c>
      <c r="V786" s="106">
        <f>I786*0.22</f>
        <v>3.9400075000000001</v>
      </c>
      <c r="W786" s="140"/>
      <c r="X786" s="106">
        <f>I786*0.16</f>
        <v>2.8654600000000001</v>
      </c>
      <c r="Y786" s="106">
        <f>I786*0.15</f>
        <v>2.6863687499999997</v>
      </c>
      <c r="Z786" s="106">
        <f>I786*0.18</f>
        <v>3.2236425</v>
      </c>
      <c r="AA786" s="106">
        <f>I786*0.11</f>
        <v>1.9700037500000001</v>
      </c>
      <c r="AB786" s="140"/>
      <c r="AC786" s="7">
        <f>I786*0.22</f>
        <v>3.9400075000000001</v>
      </c>
      <c r="AD786" s="7">
        <f>I786*0.3</f>
        <v>5.3727374999999995</v>
      </c>
      <c r="AE786" s="148" t="s">
        <v>93</v>
      </c>
      <c r="AF786" s="7">
        <f>I786*0.245</f>
        <v>4.3877356249999995</v>
      </c>
      <c r="AG786" s="7">
        <f>I786*0.2</f>
        <v>3.5818250000000003</v>
      </c>
      <c r="AH786" s="7">
        <f>I786*0.23</f>
        <v>4.11909875</v>
      </c>
      <c r="AI786" s="140"/>
      <c r="AJ786">
        <f>I786*0.2</f>
        <v>3.5818250000000003</v>
      </c>
      <c r="AK786" s="140">
        <v>14.7767</v>
      </c>
      <c r="AL786" s="140">
        <v>15.6541</v>
      </c>
      <c r="AM786" s="140">
        <v>16.1677</v>
      </c>
      <c r="AN786" s="140">
        <f>I786*0.12</f>
        <v>2.149095</v>
      </c>
      <c r="AO786" s="140">
        <f>I786*0.6</f>
        <v>10.745474999999999</v>
      </c>
      <c r="AP786" s="140">
        <f>I786*0.9</f>
        <v>16.118212499999998</v>
      </c>
      <c r="AQ786" s="140">
        <f>I786*0.93</f>
        <v>16.655486249999999</v>
      </c>
      <c r="AR786" s="140">
        <f>I786*0.7</f>
        <v>12.536387499999998</v>
      </c>
      <c r="AS786" s="140">
        <f>I786*0.35</f>
        <v>6.2681937499999991</v>
      </c>
      <c r="AT786" s="140">
        <v>0</v>
      </c>
      <c r="AU786" s="140">
        <f>I786*0.9</f>
        <v>16.118212499999998</v>
      </c>
      <c r="AV786" s="140">
        <f>I786*0.18</f>
        <v>3.2236425</v>
      </c>
      <c r="AW786" s="140">
        <f>I786*0.34</f>
        <v>6.0891025000000001</v>
      </c>
      <c r="AX786" s="140">
        <f>I786*0.31</f>
        <v>5.5518287499999994</v>
      </c>
      <c r="AY786" s="140">
        <v>15.6541</v>
      </c>
      <c r="AZ786" s="140">
        <v>15.6541</v>
      </c>
      <c r="BB786" s="6">
        <v>1.9700037500000001</v>
      </c>
      <c r="BC786" s="6">
        <v>16.655486249999999</v>
      </c>
    </row>
    <row r="787" spans="2:55" hidden="1" outlineLevel="1" x14ac:dyDescent="0.2">
      <c r="B787" s="51" t="s">
        <v>166</v>
      </c>
      <c r="C787" s="29"/>
      <c r="D787" s="123"/>
      <c r="E787" s="162">
        <v>2</v>
      </c>
      <c r="F787" s="189"/>
      <c r="G787" s="189"/>
      <c r="H787" s="189"/>
      <c r="I787" s="88">
        <v>2.7552500000000002</v>
      </c>
      <c r="J787" s="98" t="e">
        <f t="shared" si="12"/>
        <v>#N/A</v>
      </c>
      <c r="K787" s="102" t="e">
        <v>#N/A</v>
      </c>
      <c r="L787" s="106">
        <f>I787*0.2</f>
        <v>0.55105000000000004</v>
      </c>
      <c r="M787" s="106">
        <f>I787*0.28</f>
        <v>0.7714700000000001</v>
      </c>
      <c r="N787" s="106">
        <f>I787*0.27</f>
        <v>0.74391750000000012</v>
      </c>
      <c r="O787" s="106">
        <v>0.57860250000000002</v>
      </c>
      <c r="P787" s="106">
        <f>I787*0.25</f>
        <v>0.68881250000000005</v>
      </c>
      <c r="Q787" s="106">
        <f>I787*0.31</f>
        <v>0.85412750000000004</v>
      </c>
      <c r="R787" s="106">
        <f>I787*0.28</f>
        <v>0.7714700000000001</v>
      </c>
      <c r="S787" s="106">
        <f>I787*0.25</f>
        <v>0.68881250000000005</v>
      </c>
      <c r="T787" s="106">
        <f>I787*0.3</f>
        <v>0.82657500000000006</v>
      </c>
      <c r="U787" s="106">
        <f>I787*0.2</f>
        <v>0.55105000000000004</v>
      </c>
      <c r="V787" s="106">
        <f>I787*0.22</f>
        <v>0.606155</v>
      </c>
      <c r="W787" s="140"/>
      <c r="X787" s="106">
        <f>I787*0.16</f>
        <v>0.44084000000000007</v>
      </c>
      <c r="Y787" s="106">
        <f>I787*0.15</f>
        <v>0.41328750000000003</v>
      </c>
      <c r="Z787" s="106">
        <f>I787*0.18</f>
        <v>0.49594500000000002</v>
      </c>
      <c r="AA787" s="106">
        <f>I787*0.11</f>
        <v>0.3030775</v>
      </c>
      <c r="AB787" s="140"/>
      <c r="AC787" s="7">
        <f>I787*0.22</f>
        <v>0.606155</v>
      </c>
      <c r="AD787" s="7">
        <f>I787*0.3</f>
        <v>0.82657500000000006</v>
      </c>
      <c r="AE787" s="148" t="s">
        <v>93</v>
      </c>
      <c r="AF787" s="7">
        <f>I787*0.245</f>
        <v>0.67503625</v>
      </c>
      <c r="AG787" s="7">
        <f>I787*0.2</f>
        <v>0.55105000000000004</v>
      </c>
      <c r="AH787" s="7">
        <f>I787*0.23</f>
        <v>0.63370750000000009</v>
      </c>
      <c r="AI787" s="140"/>
      <c r="AJ787">
        <f>I787*0.2</f>
        <v>0.55105000000000004</v>
      </c>
      <c r="AK787" s="140">
        <v>2.2791000000000001</v>
      </c>
      <c r="AL787" s="140">
        <v>2.4075000000000002</v>
      </c>
      <c r="AM787" s="140">
        <v>2.4931000000000001</v>
      </c>
      <c r="AN787" s="140">
        <f>I787*0.12</f>
        <v>0.33063000000000003</v>
      </c>
      <c r="AO787" s="140">
        <f>I787*0.6</f>
        <v>1.6531500000000001</v>
      </c>
      <c r="AP787" s="140">
        <f>I787*0.9</f>
        <v>2.4797250000000002</v>
      </c>
      <c r="AQ787" s="140">
        <f>I787*0.93</f>
        <v>2.5623825000000005</v>
      </c>
      <c r="AR787" s="140">
        <f>I787*0.7</f>
        <v>1.9286749999999999</v>
      </c>
      <c r="AS787" s="140">
        <f>I787*0.35</f>
        <v>0.96433749999999996</v>
      </c>
      <c r="AT787" s="140">
        <v>0</v>
      </c>
      <c r="AU787" s="140">
        <f>I787*0.9</f>
        <v>2.4797250000000002</v>
      </c>
      <c r="AV787" s="140">
        <f>I787*0.18</f>
        <v>0.49594500000000002</v>
      </c>
      <c r="AW787" s="140">
        <f>I787*0.34</f>
        <v>0.93678500000000009</v>
      </c>
      <c r="AX787" s="140">
        <f>I787*0.31</f>
        <v>0.85412750000000004</v>
      </c>
      <c r="AY787" s="140">
        <v>2.4075000000000002</v>
      </c>
      <c r="AZ787" s="140">
        <v>2.4075000000000002</v>
      </c>
      <c r="BB787" s="6">
        <v>0.3030775</v>
      </c>
      <c r="BC787" s="6">
        <v>2.5623825000000005</v>
      </c>
    </row>
    <row r="788" spans="2:55" hidden="1" outlineLevel="1" x14ac:dyDescent="0.2">
      <c r="B788" s="51" t="s">
        <v>167</v>
      </c>
      <c r="C788" s="29"/>
      <c r="D788" s="123"/>
      <c r="E788" s="162">
        <v>1</v>
      </c>
      <c r="F788" s="189"/>
      <c r="G788" s="189"/>
      <c r="H788" s="189"/>
      <c r="I788" s="88">
        <v>227.14281</v>
      </c>
      <c r="J788" s="98" t="e">
        <f t="shared" si="12"/>
        <v>#N/A</v>
      </c>
      <c r="K788" s="102" t="e">
        <v>#N/A</v>
      </c>
      <c r="L788" s="106">
        <f>I788*0.2</f>
        <v>45.428561999999999</v>
      </c>
      <c r="M788" s="106">
        <f>I788*0.28</f>
        <v>63.599986800000003</v>
      </c>
      <c r="N788" s="106">
        <f>I788*0.27</f>
        <v>61.328558700000002</v>
      </c>
      <c r="O788" s="106">
        <v>47.699990100000001</v>
      </c>
      <c r="P788" s="106">
        <f>I788*0.25</f>
        <v>56.785702499999999</v>
      </c>
      <c r="Q788" s="106">
        <f>I788*0.31</f>
        <v>70.414271099999993</v>
      </c>
      <c r="R788" s="106">
        <f>I788*0.28</f>
        <v>63.599986800000003</v>
      </c>
      <c r="S788" s="106">
        <f>I788*0.25</f>
        <v>56.785702499999999</v>
      </c>
      <c r="T788" s="106">
        <f>I788*0.3</f>
        <v>68.142842999999999</v>
      </c>
      <c r="U788" s="106">
        <f>I788*0.2</f>
        <v>45.428561999999999</v>
      </c>
      <c r="V788" s="106">
        <f>I788*0.22</f>
        <v>49.971418200000002</v>
      </c>
      <c r="W788" s="140"/>
      <c r="X788" s="106">
        <f>I788*0.16</f>
        <v>36.342849600000001</v>
      </c>
      <c r="Y788" s="106">
        <f>I788*0.15</f>
        <v>34.0714215</v>
      </c>
      <c r="Z788" s="106">
        <f>I788*0.18</f>
        <v>40.885705799999997</v>
      </c>
      <c r="AA788" s="106">
        <f>I788*0.11</f>
        <v>24.985709100000001</v>
      </c>
      <c r="AB788" s="140"/>
      <c r="AC788" s="7">
        <f>I788*0.22</f>
        <v>49.971418200000002</v>
      </c>
      <c r="AD788" s="7">
        <f>I788*0.3</f>
        <v>68.142842999999999</v>
      </c>
      <c r="AE788" s="148" t="s">
        <v>93</v>
      </c>
      <c r="AF788" s="7">
        <f>I788*0.245</f>
        <v>55.649988449999995</v>
      </c>
      <c r="AG788" s="7">
        <f>I788*0.2</f>
        <v>45.428561999999999</v>
      </c>
      <c r="AH788" s="7">
        <f>I788*0.23</f>
        <v>52.242846300000004</v>
      </c>
      <c r="AI788" s="140"/>
      <c r="AJ788">
        <f>I788*0.2</f>
        <v>45.428561999999999</v>
      </c>
      <c r="AK788" s="140">
        <v>187.45330000000001</v>
      </c>
      <c r="AL788" s="140">
        <v>198.4743</v>
      </c>
      <c r="AM788" s="140">
        <v>205.08689999999999</v>
      </c>
      <c r="AN788" s="140">
        <f>I788*0.12</f>
        <v>27.257137199999999</v>
      </c>
      <c r="AO788" s="140">
        <f>I788*0.6</f>
        <v>136.285686</v>
      </c>
      <c r="AP788" s="140">
        <f>I788*0.9</f>
        <v>204.428529</v>
      </c>
      <c r="AQ788" s="140">
        <f>I788*0.93</f>
        <v>211.24281329999999</v>
      </c>
      <c r="AR788" s="140">
        <f>I788*0.7</f>
        <v>158.999967</v>
      </c>
      <c r="AS788" s="140">
        <f>I788*0.35</f>
        <v>79.499983499999999</v>
      </c>
      <c r="AT788" s="140">
        <v>0</v>
      </c>
      <c r="AU788" s="140">
        <f>I788*0.9</f>
        <v>204.428529</v>
      </c>
      <c r="AV788" s="140">
        <f>I788*0.18</f>
        <v>40.885705799999997</v>
      </c>
      <c r="AW788" s="140">
        <f>I788*0.34</f>
        <v>77.228555400000005</v>
      </c>
      <c r="AX788" s="140">
        <f>I788*0.31</f>
        <v>70.414271099999993</v>
      </c>
      <c r="AY788" s="140">
        <v>198.4743</v>
      </c>
      <c r="AZ788" s="140">
        <v>198.4743</v>
      </c>
      <c r="BB788" s="6">
        <v>24.985709100000001</v>
      </c>
      <c r="BC788" s="6">
        <v>211.24281329999999</v>
      </c>
    </row>
    <row r="789" spans="2:55" hidden="1" outlineLevel="1" x14ac:dyDescent="0.2">
      <c r="B789" s="51" t="s">
        <v>168</v>
      </c>
      <c r="C789" s="29"/>
      <c r="D789" s="123"/>
      <c r="E789" s="162">
        <v>1</v>
      </c>
      <c r="F789" s="189"/>
      <c r="G789" s="189"/>
      <c r="H789" s="189"/>
      <c r="I789" s="88">
        <v>2.7552500000000002</v>
      </c>
      <c r="J789" s="98" t="e">
        <f t="shared" si="12"/>
        <v>#N/A</v>
      </c>
      <c r="K789" s="102" t="e">
        <v>#N/A</v>
      </c>
      <c r="L789" s="106">
        <f>I789*0.2</f>
        <v>0.55105000000000004</v>
      </c>
      <c r="M789" s="106">
        <f>I789*0.28</f>
        <v>0.7714700000000001</v>
      </c>
      <c r="N789" s="106">
        <f>I789*0.27</f>
        <v>0.74391750000000012</v>
      </c>
      <c r="O789" s="106">
        <v>0.57860250000000002</v>
      </c>
      <c r="P789" s="106">
        <f>I789*0.25</f>
        <v>0.68881250000000005</v>
      </c>
      <c r="Q789" s="106">
        <f>I789*0.31</f>
        <v>0.85412750000000004</v>
      </c>
      <c r="R789" s="106">
        <f>I789*0.28</f>
        <v>0.7714700000000001</v>
      </c>
      <c r="S789" s="106">
        <f>I789*0.25</f>
        <v>0.68881250000000005</v>
      </c>
      <c r="T789" s="106">
        <f>I789*0.3</f>
        <v>0.82657500000000006</v>
      </c>
      <c r="U789" s="106">
        <f>I789*0.2</f>
        <v>0.55105000000000004</v>
      </c>
      <c r="V789" s="106">
        <f>I789*0.22</f>
        <v>0.606155</v>
      </c>
      <c r="W789" s="140"/>
      <c r="X789" s="106">
        <f>I789*0.16</f>
        <v>0.44084000000000007</v>
      </c>
      <c r="Y789" s="106">
        <f>I789*0.15</f>
        <v>0.41328750000000003</v>
      </c>
      <c r="Z789" s="106">
        <f>I789*0.18</f>
        <v>0.49594500000000002</v>
      </c>
      <c r="AA789" s="106">
        <f>I789*0.11</f>
        <v>0.3030775</v>
      </c>
      <c r="AB789" s="140"/>
      <c r="AC789" s="7">
        <f>I789*0.22</f>
        <v>0.606155</v>
      </c>
      <c r="AD789" s="7">
        <f>I789*0.3</f>
        <v>0.82657500000000006</v>
      </c>
      <c r="AE789" s="148" t="s">
        <v>93</v>
      </c>
      <c r="AF789" s="7">
        <f>I789*0.245</f>
        <v>0.67503625</v>
      </c>
      <c r="AG789" s="7">
        <f>I789*0.2</f>
        <v>0.55105000000000004</v>
      </c>
      <c r="AH789" s="7">
        <f>I789*0.23</f>
        <v>0.63370750000000009</v>
      </c>
      <c r="AI789" s="140"/>
      <c r="AJ789">
        <f>I789*0.2</f>
        <v>0.55105000000000004</v>
      </c>
      <c r="AK789" s="140">
        <v>2.2791000000000001</v>
      </c>
      <c r="AL789" s="140">
        <v>2.4075000000000002</v>
      </c>
      <c r="AM789" s="140">
        <v>2.4931000000000001</v>
      </c>
      <c r="AN789" s="140">
        <f>I789*0.12</f>
        <v>0.33063000000000003</v>
      </c>
      <c r="AO789" s="140">
        <f>I789*0.6</f>
        <v>1.6531500000000001</v>
      </c>
      <c r="AP789" s="140">
        <f>I789*0.9</f>
        <v>2.4797250000000002</v>
      </c>
      <c r="AQ789" s="140">
        <f>I789*0.93</f>
        <v>2.5623825000000005</v>
      </c>
      <c r="AR789" s="140">
        <f>I789*0.7</f>
        <v>1.9286749999999999</v>
      </c>
      <c r="AS789" s="140">
        <f>I789*0.35</f>
        <v>0.96433749999999996</v>
      </c>
      <c r="AT789" s="140">
        <v>0</v>
      </c>
      <c r="AU789" s="140">
        <f>I789*0.9</f>
        <v>2.4797250000000002</v>
      </c>
      <c r="AV789" s="140">
        <f>I789*0.18</f>
        <v>0.49594500000000002</v>
      </c>
      <c r="AW789" s="140">
        <f>I789*0.34</f>
        <v>0.93678500000000009</v>
      </c>
      <c r="AX789" s="140">
        <f>I789*0.31</f>
        <v>0.85412750000000004</v>
      </c>
      <c r="AY789" s="140">
        <v>2.4075000000000002</v>
      </c>
      <c r="AZ789" s="140">
        <v>2.4075000000000002</v>
      </c>
      <c r="BB789" s="6">
        <v>0.3030775</v>
      </c>
      <c r="BC789" s="6">
        <v>2.5623825000000005</v>
      </c>
    </row>
    <row r="790" spans="2:55" hidden="1" outlineLevel="1" x14ac:dyDescent="0.2">
      <c r="B790" s="51" t="s">
        <v>169</v>
      </c>
      <c r="C790" s="29"/>
      <c r="D790" s="123"/>
      <c r="E790" s="162">
        <v>1</v>
      </c>
      <c r="F790" s="189"/>
      <c r="G790" s="189"/>
      <c r="H790" s="189"/>
      <c r="I790" s="88">
        <v>4.1328750000000003</v>
      </c>
      <c r="J790" s="98" t="e">
        <f t="shared" si="12"/>
        <v>#N/A</v>
      </c>
      <c r="K790" s="102" t="e">
        <v>#N/A</v>
      </c>
      <c r="L790" s="106">
        <f>I790*0.2</f>
        <v>0.82657500000000006</v>
      </c>
      <c r="M790" s="106">
        <f>I790*0.28</f>
        <v>1.1572050000000003</v>
      </c>
      <c r="N790" s="106">
        <f>I790*0.27</f>
        <v>1.1158762500000001</v>
      </c>
      <c r="O790" s="106">
        <v>0.86790375000000008</v>
      </c>
      <c r="P790" s="106">
        <f>I790*0.25</f>
        <v>1.0332187500000001</v>
      </c>
      <c r="Q790" s="106">
        <f>I790*0.31</f>
        <v>1.28119125</v>
      </c>
      <c r="R790" s="106">
        <f>I790*0.28</f>
        <v>1.1572050000000003</v>
      </c>
      <c r="S790" s="106">
        <f>I790*0.25</f>
        <v>1.0332187500000001</v>
      </c>
      <c r="T790" s="106">
        <f>I790*0.3</f>
        <v>1.2398625000000001</v>
      </c>
      <c r="U790" s="106">
        <f>I790*0.2</f>
        <v>0.82657500000000006</v>
      </c>
      <c r="V790" s="106">
        <f>I790*0.22</f>
        <v>0.90923250000000011</v>
      </c>
      <c r="W790" s="140"/>
      <c r="X790" s="106">
        <f>I790*0.16</f>
        <v>0.66126000000000007</v>
      </c>
      <c r="Y790" s="106">
        <f>I790*0.15</f>
        <v>0.61993125000000004</v>
      </c>
      <c r="Z790" s="106">
        <f>I790*0.18</f>
        <v>0.74391750000000001</v>
      </c>
      <c r="AA790" s="106">
        <f>I790*0.11</f>
        <v>0.45461625000000006</v>
      </c>
      <c r="AB790" s="140"/>
      <c r="AC790" s="7">
        <f>I790*0.22</f>
        <v>0.90923250000000011</v>
      </c>
      <c r="AD790" s="7">
        <f>I790*0.3</f>
        <v>1.2398625000000001</v>
      </c>
      <c r="AE790" s="148" t="s">
        <v>93</v>
      </c>
      <c r="AF790" s="7">
        <f>I790*0.245</f>
        <v>1.0125543750000001</v>
      </c>
      <c r="AG790" s="7">
        <f>I790*0.2</f>
        <v>0.82657500000000006</v>
      </c>
      <c r="AH790" s="7">
        <f>I790*0.23</f>
        <v>0.95056125000000014</v>
      </c>
      <c r="AI790" s="140"/>
      <c r="AJ790">
        <f>I790*0.2</f>
        <v>0.82657500000000006</v>
      </c>
      <c r="AK790" s="140">
        <v>3.4133000000000004</v>
      </c>
      <c r="AL790" s="140">
        <v>3.6166000000000005</v>
      </c>
      <c r="AM790" s="140">
        <v>3.7343000000000011</v>
      </c>
      <c r="AN790" s="140">
        <f>I790*0.12</f>
        <v>0.49594500000000002</v>
      </c>
      <c r="AO790" s="140">
        <f>I790*0.6</f>
        <v>2.4797250000000002</v>
      </c>
      <c r="AP790" s="140">
        <f>I790*0.9</f>
        <v>3.7195875000000003</v>
      </c>
      <c r="AQ790" s="140">
        <f>I790*0.93</f>
        <v>3.8435737500000005</v>
      </c>
      <c r="AR790" s="140">
        <f>I790*0.7</f>
        <v>2.8930125000000002</v>
      </c>
      <c r="AS790" s="140">
        <f>I790*0.35</f>
        <v>1.4465062500000001</v>
      </c>
      <c r="AT790" s="140">
        <v>0</v>
      </c>
      <c r="AU790" s="140">
        <f>I790*0.9</f>
        <v>3.7195875000000003</v>
      </c>
      <c r="AV790" s="140">
        <f>I790*0.18</f>
        <v>0.74391750000000001</v>
      </c>
      <c r="AW790" s="140">
        <f>I790*0.34</f>
        <v>1.4051775000000002</v>
      </c>
      <c r="AX790" s="140">
        <f>I790*0.31</f>
        <v>1.28119125</v>
      </c>
      <c r="AY790" s="140">
        <v>3.6166000000000005</v>
      </c>
      <c r="AZ790" s="140">
        <v>3.6166000000000005</v>
      </c>
      <c r="BB790" s="6">
        <v>0.45461625000000006</v>
      </c>
      <c r="BC790" s="6">
        <v>3.8435737500000005</v>
      </c>
    </row>
    <row r="791" spans="2:55" hidden="1" outlineLevel="1" x14ac:dyDescent="0.2">
      <c r="B791" s="51" t="s">
        <v>170</v>
      </c>
      <c r="C791" s="29"/>
      <c r="D791" s="123"/>
      <c r="E791" s="162">
        <v>1</v>
      </c>
      <c r="F791" s="189"/>
      <c r="G791" s="189"/>
      <c r="H791" s="189"/>
      <c r="I791" s="88">
        <v>40.270734000000004</v>
      </c>
      <c r="J791" s="98" t="e">
        <f t="shared" si="12"/>
        <v>#N/A</v>
      </c>
      <c r="K791" s="102" t="e">
        <v>#N/A</v>
      </c>
      <c r="L791" s="106">
        <f>I791*0.2</f>
        <v>8.0541468000000016</v>
      </c>
      <c r="M791" s="106">
        <f>I791*0.28</f>
        <v>11.275805520000002</v>
      </c>
      <c r="N791" s="106">
        <f>I791*0.27</f>
        <v>10.873098180000001</v>
      </c>
      <c r="O791" s="106">
        <v>8.4568541400000008</v>
      </c>
      <c r="P791" s="106">
        <f>I791*0.25</f>
        <v>10.067683500000001</v>
      </c>
      <c r="Q791" s="106">
        <f>I791*0.31</f>
        <v>12.483927540000002</v>
      </c>
      <c r="R791" s="106">
        <f>I791*0.28</f>
        <v>11.275805520000002</v>
      </c>
      <c r="S791" s="106">
        <f>I791*0.25</f>
        <v>10.067683500000001</v>
      </c>
      <c r="T791" s="106">
        <f>I791*0.3</f>
        <v>12.081220200000001</v>
      </c>
      <c r="U791" s="106">
        <f>I791*0.2</f>
        <v>8.0541468000000016</v>
      </c>
      <c r="V791" s="106">
        <f>I791*0.22</f>
        <v>8.8595614800000018</v>
      </c>
      <c r="W791" s="140"/>
      <c r="X791" s="106">
        <f>I791*0.16</f>
        <v>6.4433174400000013</v>
      </c>
      <c r="Y791" s="106">
        <f>I791*0.15</f>
        <v>6.0406101000000003</v>
      </c>
      <c r="Z791" s="106">
        <f>I791*0.18</f>
        <v>7.2487321200000006</v>
      </c>
      <c r="AA791" s="106">
        <f>I791*0.11</f>
        <v>4.4297807400000009</v>
      </c>
      <c r="AB791" s="140"/>
      <c r="AC791" s="7">
        <f>I791*0.22</f>
        <v>8.8595614800000018</v>
      </c>
      <c r="AD791" s="7">
        <f>I791*0.3</f>
        <v>12.081220200000001</v>
      </c>
      <c r="AE791" s="148" t="s">
        <v>93</v>
      </c>
      <c r="AF791" s="7">
        <f>I791*0.245</f>
        <v>9.8663298300000015</v>
      </c>
      <c r="AG791" s="7">
        <f>I791*0.2</f>
        <v>8.0541468000000016</v>
      </c>
      <c r="AH791" s="7">
        <f>I791*0.23</f>
        <v>9.262268820000001</v>
      </c>
      <c r="AI791" s="140"/>
      <c r="AJ791">
        <f>I791*0.2</f>
        <v>8.0541468000000016</v>
      </c>
      <c r="AK791" s="140">
        <v>33.234200000000001</v>
      </c>
      <c r="AL791" s="140">
        <v>35.192300000000003</v>
      </c>
      <c r="AM791" s="140">
        <v>36.358600000000003</v>
      </c>
      <c r="AN791" s="140">
        <f>I791*0.12</f>
        <v>4.8324880800000001</v>
      </c>
      <c r="AO791" s="140">
        <f>I791*0.6</f>
        <v>24.162440400000001</v>
      </c>
      <c r="AP791" s="140">
        <f>I791*0.9</f>
        <v>36.243660600000005</v>
      </c>
      <c r="AQ791" s="140">
        <f>I791*0.93</f>
        <v>37.451782620000003</v>
      </c>
      <c r="AR791" s="140">
        <f>I791*0.7</f>
        <v>28.1895138</v>
      </c>
      <c r="AS791" s="140">
        <f>I791*0.35</f>
        <v>14.0947569</v>
      </c>
      <c r="AT791" s="140">
        <v>0</v>
      </c>
      <c r="AU791" s="140">
        <f>I791*0.9</f>
        <v>36.243660600000005</v>
      </c>
      <c r="AV791" s="140">
        <f>I791*0.18</f>
        <v>7.2487321200000006</v>
      </c>
      <c r="AW791" s="140">
        <f>I791*0.34</f>
        <v>13.692049560000003</v>
      </c>
      <c r="AX791" s="140">
        <f>I791*0.31</f>
        <v>12.483927540000002</v>
      </c>
      <c r="AY791" s="140">
        <v>35.192300000000003</v>
      </c>
      <c r="AZ791" s="140">
        <v>35.192300000000003</v>
      </c>
      <c r="BB791" s="6">
        <v>4.4297807400000009</v>
      </c>
      <c r="BC791" s="6">
        <v>37.451782620000003</v>
      </c>
    </row>
    <row r="792" spans="2:55" hidden="1" outlineLevel="1" x14ac:dyDescent="0.2">
      <c r="B792" s="51" t="s">
        <v>171</v>
      </c>
      <c r="C792" s="29"/>
      <c r="D792" s="123"/>
      <c r="E792" s="162">
        <v>1</v>
      </c>
      <c r="F792" s="189"/>
      <c r="G792" s="189"/>
      <c r="H792" s="189"/>
      <c r="I792" s="88">
        <v>286.40272700000003</v>
      </c>
      <c r="J792" s="98" t="e">
        <f t="shared" si="12"/>
        <v>#N/A</v>
      </c>
      <c r="K792" s="102" t="e">
        <v>#N/A</v>
      </c>
      <c r="L792" s="106">
        <f>I792*0.2</f>
        <v>57.280545400000008</v>
      </c>
      <c r="M792" s="106">
        <f>I792*0.28</f>
        <v>80.192763560000017</v>
      </c>
      <c r="N792" s="106">
        <f>I792*0.27</f>
        <v>77.328736290000009</v>
      </c>
      <c r="O792" s="106">
        <v>60.144572670000002</v>
      </c>
      <c r="P792" s="106">
        <f>I792*0.25</f>
        <v>71.600681750000007</v>
      </c>
      <c r="Q792" s="106">
        <f>I792*0.31</f>
        <v>88.784845370000014</v>
      </c>
      <c r="R792" s="106">
        <f>I792*0.28</f>
        <v>80.192763560000017</v>
      </c>
      <c r="S792" s="106">
        <f>I792*0.25</f>
        <v>71.600681750000007</v>
      </c>
      <c r="T792" s="106">
        <f>I792*0.3</f>
        <v>85.920818100000005</v>
      </c>
      <c r="U792" s="106">
        <f>I792*0.2</f>
        <v>57.280545400000008</v>
      </c>
      <c r="V792" s="106">
        <f>I792*0.22</f>
        <v>63.008599940000003</v>
      </c>
      <c r="W792" s="140"/>
      <c r="X792" s="106">
        <f>I792*0.16</f>
        <v>45.824436320000004</v>
      </c>
      <c r="Y792" s="106">
        <f>I792*0.15</f>
        <v>42.960409050000003</v>
      </c>
      <c r="Z792" s="106">
        <f>I792*0.18</f>
        <v>51.552490860000006</v>
      </c>
      <c r="AA792" s="106">
        <f>I792*0.11</f>
        <v>31.504299970000002</v>
      </c>
      <c r="AB792" s="140"/>
      <c r="AC792" s="7">
        <f>I792*0.22</f>
        <v>63.008599940000003</v>
      </c>
      <c r="AD792" s="7">
        <f>I792*0.3</f>
        <v>85.920818100000005</v>
      </c>
      <c r="AE792" s="148" t="s">
        <v>93</v>
      </c>
      <c r="AF792" s="7">
        <f>I792*0.245</f>
        <v>70.168668115000003</v>
      </c>
      <c r="AG792" s="7">
        <f>I792*0.2</f>
        <v>57.280545400000008</v>
      </c>
      <c r="AH792" s="7">
        <f>I792*0.23</f>
        <v>65.872627210000005</v>
      </c>
      <c r="AI792" s="140"/>
      <c r="AJ792">
        <f>I792*0.2</f>
        <v>57.280545400000008</v>
      </c>
      <c r="AK792" s="140">
        <v>236.35229999999999</v>
      </c>
      <c r="AL792" s="140">
        <v>250.2516</v>
      </c>
      <c r="AM792" s="140">
        <v>258.5976</v>
      </c>
      <c r="AN792" s="140">
        <f>I792*0.12</f>
        <v>34.368327239999999</v>
      </c>
      <c r="AO792" s="140">
        <f>I792*0.6</f>
        <v>171.84163620000001</v>
      </c>
      <c r="AP792" s="140">
        <f>I792*0.9</f>
        <v>257.76245430000006</v>
      </c>
      <c r="AQ792" s="140">
        <f>I792*0.93</f>
        <v>266.35453611000003</v>
      </c>
      <c r="AR792" s="140">
        <f>I792*0.7</f>
        <v>200.48190890000001</v>
      </c>
      <c r="AS792" s="140">
        <f>I792*0.35</f>
        <v>100.24095445</v>
      </c>
      <c r="AT792" s="140">
        <v>0</v>
      </c>
      <c r="AU792" s="140">
        <f>I792*0.9</f>
        <v>257.76245430000006</v>
      </c>
      <c r="AV792" s="140">
        <f>I792*0.18</f>
        <v>51.552490860000006</v>
      </c>
      <c r="AW792" s="140">
        <f>I792*0.34</f>
        <v>97.37692718000001</v>
      </c>
      <c r="AX792" s="140">
        <f>I792*0.31</f>
        <v>88.784845370000014</v>
      </c>
      <c r="AY792" s="140">
        <v>250.2516</v>
      </c>
      <c r="AZ792" s="140">
        <v>250.2516</v>
      </c>
      <c r="BB792" s="6">
        <v>31.504299970000002</v>
      </c>
      <c r="BC792" s="6">
        <v>266.35453611000003</v>
      </c>
    </row>
    <row r="793" spans="2:55" hidden="1" outlineLevel="1" x14ac:dyDescent="0.2">
      <c r="B793" s="51" t="s">
        <v>115</v>
      </c>
      <c r="C793" s="29"/>
      <c r="D793" s="123"/>
      <c r="E793" s="162">
        <v>2</v>
      </c>
      <c r="F793" s="189"/>
      <c r="G793" s="189"/>
      <c r="H793" s="189"/>
      <c r="I793" s="88">
        <v>8.2657500000000006</v>
      </c>
      <c r="J793" s="98" t="e">
        <f t="shared" si="12"/>
        <v>#N/A</v>
      </c>
      <c r="K793" s="102" t="e">
        <v>#N/A</v>
      </c>
      <c r="L793" s="106">
        <f>I793*0.2</f>
        <v>1.6531500000000001</v>
      </c>
      <c r="M793" s="106">
        <f>I793*0.28</f>
        <v>2.3144100000000005</v>
      </c>
      <c r="N793" s="106">
        <f>I793*0.27</f>
        <v>2.2317525000000002</v>
      </c>
      <c r="O793" s="106">
        <v>1.7358075000000002</v>
      </c>
      <c r="P793" s="106">
        <f>I793*0.25</f>
        <v>2.0664375000000001</v>
      </c>
      <c r="Q793" s="106">
        <f>I793*0.31</f>
        <v>2.5623825</v>
      </c>
      <c r="R793" s="106">
        <f>I793*0.28</f>
        <v>2.3144100000000005</v>
      </c>
      <c r="S793" s="106">
        <f>I793*0.25</f>
        <v>2.0664375000000001</v>
      </c>
      <c r="T793" s="106">
        <f>I793*0.3</f>
        <v>2.4797250000000002</v>
      </c>
      <c r="U793" s="106">
        <f>I793*0.2</f>
        <v>1.6531500000000001</v>
      </c>
      <c r="V793" s="106">
        <f>I793*0.22</f>
        <v>1.8184650000000002</v>
      </c>
      <c r="W793" s="140"/>
      <c r="X793" s="106">
        <f>I793*0.16</f>
        <v>1.3225200000000001</v>
      </c>
      <c r="Y793" s="106">
        <f>I793*0.15</f>
        <v>1.2398625000000001</v>
      </c>
      <c r="Z793" s="106">
        <f>I793*0.18</f>
        <v>1.487835</v>
      </c>
      <c r="AA793" s="106">
        <f>I793*0.11</f>
        <v>0.90923250000000011</v>
      </c>
      <c r="AB793" s="140"/>
      <c r="AC793" s="7">
        <f>I793*0.22</f>
        <v>1.8184650000000002</v>
      </c>
      <c r="AD793" s="7">
        <f>I793*0.3</f>
        <v>2.4797250000000002</v>
      </c>
      <c r="AE793" s="148" t="s">
        <v>93</v>
      </c>
      <c r="AF793" s="7">
        <f>I793*0.245</f>
        <v>2.0251087500000002</v>
      </c>
      <c r="AG793" s="7">
        <f>I793*0.2</f>
        <v>1.6531500000000001</v>
      </c>
      <c r="AH793" s="7">
        <f>I793*0.23</f>
        <v>1.9011225000000003</v>
      </c>
      <c r="AI793" s="140"/>
      <c r="AJ793">
        <f>I793*0.2</f>
        <v>1.6531500000000001</v>
      </c>
      <c r="AK793" s="140">
        <v>6.8266000000000009</v>
      </c>
      <c r="AL793" s="140">
        <v>7.222500000000001</v>
      </c>
      <c r="AM793" s="140">
        <v>7.4686000000000021</v>
      </c>
      <c r="AN793" s="140">
        <f>I793*0.12</f>
        <v>0.99189000000000005</v>
      </c>
      <c r="AO793" s="140">
        <f>I793*0.6</f>
        <v>4.9594500000000004</v>
      </c>
      <c r="AP793" s="140">
        <f>I793*0.9</f>
        <v>7.4391750000000005</v>
      </c>
      <c r="AQ793" s="140">
        <f>I793*0.93</f>
        <v>7.6871475000000009</v>
      </c>
      <c r="AR793" s="140">
        <f>I793*0.7</f>
        <v>5.7860250000000004</v>
      </c>
      <c r="AS793" s="140">
        <f>I793*0.35</f>
        <v>2.8930125000000002</v>
      </c>
      <c r="AT793" s="140">
        <v>0</v>
      </c>
      <c r="AU793" s="140">
        <f>I793*0.9</f>
        <v>7.4391750000000005</v>
      </c>
      <c r="AV793" s="140">
        <f>I793*0.18</f>
        <v>1.487835</v>
      </c>
      <c r="AW793" s="140">
        <f>I793*0.34</f>
        <v>2.8103550000000004</v>
      </c>
      <c r="AX793" s="140">
        <f>I793*0.31</f>
        <v>2.5623825</v>
      </c>
      <c r="AY793" s="140">
        <v>7.222500000000001</v>
      </c>
      <c r="AZ793" s="140">
        <v>7.222500000000001</v>
      </c>
      <c r="BB793" s="6">
        <v>0.90923250000000011</v>
      </c>
      <c r="BC793" s="6">
        <v>7.6871475000000009</v>
      </c>
    </row>
    <row r="794" spans="2:55" hidden="1" outlineLevel="1" x14ac:dyDescent="0.2">
      <c r="B794" s="51" t="s">
        <v>172</v>
      </c>
      <c r="C794" s="29"/>
      <c r="D794" s="123"/>
      <c r="E794" s="162">
        <v>1</v>
      </c>
      <c r="F794" s="189"/>
      <c r="G794" s="189"/>
      <c r="H794" s="189"/>
      <c r="I794" s="88">
        <v>26.174875</v>
      </c>
      <c r="J794" s="98" t="e">
        <f t="shared" si="12"/>
        <v>#N/A</v>
      </c>
      <c r="K794" s="102" t="e">
        <v>#N/A</v>
      </c>
      <c r="L794" s="106">
        <f>I794*0.2</f>
        <v>5.2349750000000004</v>
      </c>
      <c r="M794" s="106">
        <f>I794*0.28</f>
        <v>7.3289650000000011</v>
      </c>
      <c r="N794" s="106">
        <f>I794*0.27</f>
        <v>7.0672162500000004</v>
      </c>
      <c r="O794" s="106">
        <v>5.4967237500000001</v>
      </c>
      <c r="P794" s="106">
        <f>I794*0.25</f>
        <v>6.54371875</v>
      </c>
      <c r="Q794" s="106">
        <f>I794*0.31</f>
        <v>8.1142112500000003</v>
      </c>
      <c r="R794" s="106">
        <f>I794*0.28</f>
        <v>7.3289650000000011</v>
      </c>
      <c r="S794" s="106">
        <f>I794*0.25</f>
        <v>6.54371875</v>
      </c>
      <c r="T794" s="106">
        <f>I794*0.3</f>
        <v>7.8524624999999997</v>
      </c>
      <c r="U794" s="106">
        <f>I794*0.2</f>
        <v>5.2349750000000004</v>
      </c>
      <c r="V794" s="106">
        <f>I794*0.22</f>
        <v>5.7584724999999999</v>
      </c>
      <c r="W794" s="140"/>
      <c r="X794" s="106">
        <f>I794*0.16</f>
        <v>4.1879800000000005</v>
      </c>
      <c r="Y794" s="106">
        <f>I794*0.15</f>
        <v>3.9262312499999998</v>
      </c>
      <c r="Z794" s="106">
        <f>I794*0.18</f>
        <v>4.7114775</v>
      </c>
      <c r="AA794" s="106">
        <f>I794*0.11</f>
        <v>2.8792362499999999</v>
      </c>
      <c r="AB794" s="140"/>
      <c r="AC794" s="7">
        <f>I794*0.22</f>
        <v>5.7584724999999999</v>
      </c>
      <c r="AD794" s="7">
        <f>I794*0.3</f>
        <v>7.8524624999999997</v>
      </c>
      <c r="AE794" s="148" t="s">
        <v>93</v>
      </c>
      <c r="AF794" s="7">
        <f>I794*0.245</f>
        <v>6.4128443749999997</v>
      </c>
      <c r="AG794" s="7">
        <f>I794*0.2</f>
        <v>5.2349750000000004</v>
      </c>
      <c r="AH794" s="7">
        <f>I794*0.23</f>
        <v>6.0202212500000005</v>
      </c>
      <c r="AI794" s="140"/>
      <c r="AJ794">
        <f>I794*0.2</f>
        <v>5.2349750000000004</v>
      </c>
      <c r="AK794" s="140">
        <v>21.603300000000001</v>
      </c>
      <c r="AL794" s="140">
        <v>22.876600000000003</v>
      </c>
      <c r="AM794" s="140">
        <v>23.636300000000002</v>
      </c>
      <c r="AN794" s="140">
        <f>I794*0.12</f>
        <v>3.1409849999999997</v>
      </c>
      <c r="AO794" s="140">
        <f>I794*0.6</f>
        <v>15.704924999999999</v>
      </c>
      <c r="AP794" s="140">
        <f>I794*0.9</f>
        <v>23.557387500000001</v>
      </c>
      <c r="AQ794" s="140">
        <f>I794*0.93</f>
        <v>24.342633750000001</v>
      </c>
      <c r="AR794" s="140">
        <f>I794*0.7</f>
        <v>18.322412499999999</v>
      </c>
      <c r="AS794" s="140">
        <f>I794*0.35</f>
        <v>9.1612062499999993</v>
      </c>
      <c r="AT794" s="140">
        <v>0</v>
      </c>
      <c r="AU794" s="140">
        <f>I794*0.9</f>
        <v>23.557387500000001</v>
      </c>
      <c r="AV794" s="140">
        <f>I794*0.18</f>
        <v>4.7114775</v>
      </c>
      <c r="AW794" s="140">
        <f>I794*0.34</f>
        <v>8.8994575000000005</v>
      </c>
      <c r="AX794" s="140">
        <f>I794*0.31</f>
        <v>8.1142112500000003</v>
      </c>
      <c r="AY794" s="140">
        <v>22.876600000000003</v>
      </c>
      <c r="AZ794" s="140">
        <v>22.876600000000003</v>
      </c>
      <c r="BB794" s="6">
        <v>2.8792362499999999</v>
      </c>
      <c r="BC794" s="6">
        <v>24.342633750000001</v>
      </c>
    </row>
    <row r="795" spans="2:55" hidden="1" outlineLevel="1" x14ac:dyDescent="0.2">
      <c r="B795" s="51" t="s">
        <v>173</v>
      </c>
      <c r="C795" s="29"/>
      <c r="D795" s="123"/>
      <c r="E795" s="162">
        <v>2</v>
      </c>
      <c r="F795" s="189"/>
      <c r="G795" s="189"/>
      <c r="H795" s="189"/>
      <c r="I795" s="88">
        <v>11.021000000000001</v>
      </c>
      <c r="J795" s="98" t="e">
        <f t="shared" si="12"/>
        <v>#N/A</v>
      </c>
      <c r="K795" s="102" t="e">
        <v>#N/A</v>
      </c>
      <c r="L795" s="106">
        <f>I795*0.2</f>
        <v>2.2042000000000002</v>
      </c>
      <c r="M795" s="106">
        <f>I795*0.28</f>
        <v>3.0858800000000004</v>
      </c>
      <c r="N795" s="106">
        <f>I795*0.27</f>
        <v>2.9756700000000005</v>
      </c>
      <c r="O795" s="106">
        <v>2.3144100000000001</v>
      </c>
      <c r="P795" s="106">
        <f>I795*0.25</f>
        <v>2.7552500000000002</v>
      </c>
      <c r="Q795" s="106">
        <f>I795*0.31</f>
        <v>3.4165100000000002</v>
      </c>
      <c r="R795" s="106">
        <f>I795*0.28</f>
        <v>3.0858800000000004</v>
      </c>
      <c r="S795" s="106">
        <f>I795*0.25</f>
        <v>2.7552500000000002</v>
      </c>
      <c r="T795" s="106">
        <f>I795*0.3</f>
        <v>3.3063000000000002</v>
      </c>
      <c r="U795" s="106">
        <f>I795*0.2</f>
        <v>2.2042000000000002</v>
      </c>
      <c r="V795" s="106">
        <f>I795*0.22</f>
        <v>2.42462</v>
      </c>
      <c r="W795" s="140"/>
      <c r="X795" s="106">
        <f>I795*0.16</f>
        <v>1.7633600000000003</v>
      </c>
      <c r="Y795" s="106">
        <f>I795*0.15</f>
        <v>1.6531500000000001</v>
      </c>
      <c r="Z795" s="106">
        <f>I795*0.18</f>
        <v>1.9837800000000001</v>
      </c>
      <c r="AA795" s="106">
        <f>I795*0.11</f>
        <v>1.21231</v>
      </c>
      <c r="AB795" s="140"/>
      <c r="AC795" s="7">
        <f>I795*0.22</f>
        <v>2.42462</v>
      </c>
      <c r="AD795" s="7">
        <f>I795*0.3</f>
        <v>3.3063000000000002</v>
      </c>
      <c r="AE795" s="148" t="s">
        <v>93</v>
      </c>
      <c r="AF795" s="7">
        <f>I795*0.245</f>
        <v>2.700145</v>
      </c>
      <c r="AG795" s="7">
        <f>I795*0.2</f>
        <v>2.2042000000000002</v>
      </c>
      <c r="AH795" s="7">
        <f>I795*0.23</f>
        <v>2.5348300000000004</v>
      </c>
      <c r="AI795" s="140"/>
      <c r="AJ795">
        <f>I795*0.2</f>
        <v>2.2042000000000002</v>
      </c>
      <c r="AK795" s="140">
        <v>9.0950000000000006</v>
      </c>
      <c r="AL795" s="140">
        <v>9.6300000000000008</v>
      </c>
      <c r="AM795" s="140">
        <v>9.9510000000000005</v>
      </c>
      <c r="AN795" s="140">
        <f>I795*0.12</f>
        <v>1.3225200000000001</v>
      </c>
      <c r="AO795" s="140">
        <f>I795*0.6</f>
        <v>6.6126000000000005</v>
      </c>
      <c r="AP795" s="140">
        <f>I795*0.9</f>
        <v>9.9189000000000007</v>
      </c>
      <c r="AQ795" s="140">
        <f>I795*0.93</f>
        <v>10.249530000000002</v>
      </c>
      <c r="AR795" s="140">
        <f>I795*0.7</f>
        <v>7.7146999999999997</v>
      </c>
      <c r="AS795" s="140">
        <f>I795*0.35</f>
        <v>3.8573499999999998</v>
      </c>
      <c r="AT795" s="140">
        <v>0</v>
      </c>
      <c r="AU795" s="140">
        <f>I795*0.9</f>
        <v>9.9189000000000007</v>
      </c>
      <c r="AV795" s="140">
        <f>I795*0.18</f>
        <v>1.9837800000000001</v>
      </c>
      <c r="AW795" s="140">
        <f>I795*0.34</f>
        <v>3.7471400000000004</v>
      </c>
      <c r="AX795" s="140">
        <f>I795*0.31</f>
        <v>3.4165100000000002</v>
      </c>
      <c r="AY795" s="140">
        <v>9.6300000000000008</v>
      </c>
      <c r="AZ795" s="140">
        <v>9.6300000000000008</v>
      </c>
      <c r="BB795" s="6">
        <v>1.21231</v>
      </c>
      <c r="BC795" s="6">
        <v>10.249530000000002</v>
      </c>
    </row>
    <row r="796" spans="2:55" hidden="1" outlineLevel="1" x14ac:dyDescent="0.2">
      <c r="B796" s="51" t="s">
        <v>119</v>
      </c>
      <c r="C796" s="29"/>
      <c r="D796" s="123"/>
      <c r="E796" s="162">
        <v>1</v>
      </c>
      <c r="F796" s="189"/>
      <c r="G796" s="189"/>
      <c r="H796" s="189"/>
      <c r="I796" s="88">
        <v>18.460175000000003</v>
      </c>
      <c r="J796" s="98" t="e">
        <f t="shared" si="12"/>
        <v>#N/A</v>
      </c>
      <c r="K796" s="102" t="e">
        <v>#N/A</v>
      </c>
      <c r="L796" s="106">
        <f>I796*0.2</f>
        <v>3.6920350000000006</v>
      </c>
      <c r="M796" s="106">
        <f>I796*0.28</f>
        <v>5.1688490000000016</v>
      </c>
      <c r="N796" s="106">
        <f>I796*0.27</f>
        <v>4.984247250000001</v>
      </c>
      <c r="O796" s="106">
        <v>3.8766367500000003</v>
      </c>
      <c r="P796" s="106">
        <f>I796*0.25</f>
        <v>4.6150437500000008</v>
      </c>
      <c r="Q796" s="106">
        <f>I796*0.31</f>
        <v>5.7226542500000006</v>
      </c>
      <c r="R796" s="106">
        <f>I796*0.28</f>
        <v>5.1688490000000016</v>
      </c>
      <c r="S796" s="106">
        <f>I796*0.25</f>
        <v>4.6150437500000008</v>
      </c>
      <c r="T796" s="106">
        <f>I796*0.3</f>
        <v>5.5380525000000009</v>
      </c>
      <c r="U796" s="106">
        <f>I796*0.2</f>
        <v>3.6920350000000006</v>
      </c>
      <c r="V796" s="106">
        <f>I796*0.22</f>
        <v>4.0612385000000009</v>
      </c>
      <c r="W796" s="140"/>
      <c r="X796" s="106">
        <f>I796*0.16</f>
        <v>2.9536280000000006</v>
      </c>
      <c r="Y796" s="106">
        <f>I796*0.15</f>
        <v>2.7690262500000005</v>
      </c>
      <c r="Z796" s="106">
        <f>I796*0.18</f>
        <v>3.3228315000000004</v>
      </c>
      <c r="AA796" s="106">
        <f>I796*0.11</f>
        <v>2.0306192500000004</v>
      </c>
      <c r="AB796" s="140"/>
      <c r="AC796" s="7">
        <f>I796*0.22</f>
        <v>4.0612385000000009</v>
      </c>
      <c r="AD796" s="7">
        <f>I796*0.3</f>
        <v>5.5380525000000009</v>
      </c>
      <c r="AE796" s="148" t="s">
        <v>93</v>
      </c>
      <c r="AF796" s="7">
        <f>I796*0.245</f>
        <v>4.5227428750000005</v>
      </c>
      <c r="AG796" s="7">
        <f>I796*0.2</f>
        <v>3.6920350000000006</v>
      </c>
      <c r="AH796" s="7">
        <f>I796*0.23</f>
        <v>4.2458402500000005</v>
      </c>
      <c r="AI796" s="140"/>
      <c r="AJ796">
        <f>I796*0.2</f>
        <v>3.6920350000000006</v>
      </c>
      <c r="AK796" s="140">
        <v>15.236800000000002</v>
      </c>
      <c r="AL796" s="140">
        <v>16.135600000000004</v>
      </c>
      <c r="AM796" s="140">
        <v>16.6706</v>
      </c>
      <c r="AN796" s="140">
        <f>I796*0.12</f>
        <v>2.2152210000000001</v>
      </c>
      <c r="AO796" s="140">
        <f>I796*0.6</f>
        <v>11.076105000000002</v>
      </c>
      <c r="AP796" s="140">
        <f>I796*0.9</f>
        <v>16.614157500000005</v>
      </c>
      <c r="AQ796" s="140">
        <f>I796*0.93</f>
        <v>17.167962750000004</v>
      </c>
      <c r="AR796" s="140">
        <f>I796*0.7</f>
        <v>12.922122500000002</v>
      </c>
      <c r="AS796" s="140">
        <f>I796*0.35</f>
        <v>6.4610612500000011</v>
      </c>
      <c r="AT796" s="140">
        <v>0</v>
      </c>
      <c r="AU796" s="140">
        <f>I796*0.9</f>
        <v>16.614157500000005</v>
      </c>
      <c r="AV796" s="140">
        <f>I796*0.18</f>
        <v>3.3228315000000004</v>
      </c>
      <c r="AW796" s="140">
        <f>I796*0.34</f>
        <v>6.2764595000000014</v>
      </c>
      <c r="AX796" s="140">
        <f>I796*0.31</f>
        <v>5.7226542500000006</v>
      </c>
      <c r="AY796" s="140">
        <v>16.135600000000004</v>
      </c>
      <c r="AZ796" s="140">
        <v>16.135600000000004</v>
      </c>
      <c r="BB796" s="6">
        <v>2.0306192500000004</v>
      </c>
      <c r="BC796" s="6">
        <v>17.167962750000004</v>
      </c>
    </row>
    <row r="797" spans="2:55" hidden="1" outlineLevel="1" x14ac:dyDescent="0.2">
      <c r="B797" s="51" t="s">
        <v>174</v>
      </c>
      <c r="C797" s="29"/>
      <c r="D797" s="123"/>
      <c r="E797" s="162">
        <v>4</v>
      </c>
      <c r="F797" s="189"/>
      <c r="G797" s="189"/>
      <c r="H797" s="189"/>
      <c r="I797" s="88">
        <v>119.02679999999999</v>
      </c>
      <c r="J797" s="98" t="e">
        <f t="shared" si="12"/>
        <v>#N/A</v>
      </c>
      <c r="K797" s="102" t="e">
        <v>#N/A</v>
      </c>
      <c r="L797" s="106">
        <f>I797*0.2</f>
        <v>23.80536</v>
      </c>
      <c r="M797" s="106">
        <f>I797*0.28</f>
        <v>33.327504000000005</v>
      </c>
      <c r="N797" s="106">
        <f>I797*0.27</f>
        <v>32.137236000000001</v>
      </c>
      <c r="O797" s="106">
        <v>24.995627999999996</v>
      </c>
      <c r="P797" s="106">
        <f>I797*0.25</f>
        <v>29.756699999999999</v>
      </c>
      <c r="Q797" s="106">
        <f>I797*0.31</f>
        <v>36.898308</v>
      </c>
      <c r="R797" s="106">
        <f>I797*0.28</f>
        <v>33.327504000000005</v>
      </c>
      <c r="S797" s="106">
        <f>I797*0.25</f>
        <v>29.756699999999999</v>
      </c>
      <c r="T797" s="106">
        <f>I797*0.3</f>
        <v>35.708039999999997</v>
      </c>
      <c r="U797" s="106">
        <f>I797*0.2</f>
        <v>23.80536</v>
      </c>
      <c r="V797" s="106">
        <f>I797*0.22</f>
        <v>26.185896</v>
      </c>
      <c r="W797" s="140"/>
      <c r="X797" s="106">
        <f>I797*0.16</f>
        <v>19.044287999999998</v>
      </c>
      <c r="Y797" s="106">
        <f>I797*0.15</f>
        <v>17.854019999999998</v>
      </c>
      <c r="Z797" s="106">
        <f>I797*0.18</f>
        <v>21.424823999999997</v>
      </c>
      <c r="AA797" s="106">
        <f>I797*0.11</f>
        <v>13.092948</v>
      </c>
      <c r="AB797" s="140"/>
      <c r="AC797" s="7">
        <f>I797*0.22</f>
        <v>26.185896</v>
      </c>
      <c r="AD797" s="7">
        <f>I797*0.3</f>
        <v>35.708039999999997</v>
      </c>
      <c r="AE797" s="148" t="s">
        <v>93</v>
      </c>
      <c r="AF797" s="7">
        <f>I797*0.245</f>
        <v>29.161565999999997</v>
      </c>
      <c r="AG797" s="7">
        <f>I797*0.2</f>
        <v>23.80536</v>
      </c>
      <c r="AH797" s="7">
        <f>I797*0.23</f>
        <v>27.376163999999999</v>
      </c>
      <c r="AI797" s="140"/>
      <c r="AJ797">
        <f>I797*0.2</f>
        <v>23.80536</v>
      </c>
      <c r="AK797" s="140">
        <v>98.225999999999985</v>
      </c>
      <c r="AL797" s="140">
        <v>104.004</v>
      </c>
      <c r="AM797" s="140">
        <v>107.4708</v>
      </c>
      <c r="AN797" s="140">
        <f>I797*0.12</f>
        <v>14.283215999999999</v>
      </c>
      <c r="AO797" s="140">
        <f>I797*0.6</f>
        <v>71.416079999999994</v>
      </c>
      <c r="AP797" s="140">
        <f>I797*0.9</f>
        <v>107.12411999999999</v>
      </c>
      <c r="AQ797" s="140">
        <f>I797*0.93</f>
        <v>110.694924</v>
      </c>
      <c r="AR797" s="140">
        <f>I797*0.7</f>
        <v>83.318759999999997</v>
      </c>
      <c r="AS797" s="140">
        <f>I797*0.35</f>
        <v>41.659379999999999</v>
      </c>
      <c r="AT797" s="140">
        <v>0</v>
      </c>
      <c r="AU797" s="140">
        <f>I797*0.9</f>
        <v>107.12411999999999</v>
      </c>
      <c r="AV797" s="140">
        <f>I797*0.18</f>
        <v>21.424823999999997</v>
      </c>
      <c r="AW797" s="140">
        <f>I797*0.34</f>
        <v>40.469112000000003</v>
      </c>
      <c r="AX797" s="140">
        <f>I797*0.31</f>
        <v>36.898308</v>
      </c>
      <c r="AY797" s="140">
        <v>104.004</v>
      </c>
      <c r="AZ797" s="140">
        <v>104.004</v>
      </c>
      <c r="BB797" s="6">
        <v>13.092948</v>
      </c>
      <c r="BC797" s="6">
        <v>110.694924</v>
      </c>
    </row>
    <row r="798" spans="2:55" hidden="1" outlineLevel="1" x14ac:dyDescent="0.2">
      <c r="B798" s="51" t="s">
        <v>113</v>
      </c>
      <c r="C798" s="29"/>
      <c r="D798" s="123"/>
      <c r="E798" s="162">
        <v>1</v>
      </c>
      <c r="F798" s="189"/>
      <c r="G798" s="189"/>
      <c r="H798" s="189"/>
      <c r="I798" s="88">
        <v>7.4391749999999996</v>
      </c>
      <c r="J798" s="98" t="e">
        <f t="shared" si="12"/>
        <v>#N/A</v>
      </c>
      <c r="K798" s="102" t="e">
        <v>#N/A</v>
      </c>
      <c r="L798" s="106">
        <f>I798*0.2</f>
        <v>1.487835</v>
      </c>
      <c r="M798" s="106">
        <f>I798*0.28</f>
        <v>2.0829690000000003</v>
      </c>
      <c r="N798" s="106">
        <f>I798*0.27</f>
        <v>2.0085772500000001</v>
      </c>
      <c r="O798" s="106">
        <v>1.5622267499999998</v>
      </c>
      <c r="P798" s="106">
        <f>I798*0.25</f>
        <v>1.8597937499999999</v>
      </c>
      <c r="Q798" s="106">
        <f>I798*0.31</f>
        <v>2.30614425</v>
      </c>
      <c r="R798" s="106">
        <f>I798*0.28</f>
        <v>2.0829690000000003</v>
      </c>
      <c r="S798" s="106">
        <f>I798*0.25</f>
        <v>1.8597937499999999</v>
      </c>
      <c r="T798" s="106">
        <f>I798*0.3</f>
        <v>2.2317524999999998</v>
      </c>
      <c r="U798" s="106">
        <f>I798*0.2</f>
        <v>1.487835</v>
      </c>
      <c r="V798" s="106">
        <f>I798*0.22</f>
        <v>1.6366185</v>
      </c>
      <c r="W798" s="140"/>
      <c r="X798" s="106">
        <f>I798*0.16</f>
        <v>1.1902679999999999</v>
      </c>
      <c r="Y798" s="106">
        <f>I798*0.15</f>
        <v>1.1158762499999999</v>
      </c>
      <c r="Z798" s="106">
        <f>I798*0.18</f>
        <v>1.3390514999999998</v>
      </c>
      <c r="AA798" s="106">
        <f>I798*0.11</f>
        <v>0.81830924999999999</v>
      </c>
      <c r="AB798" s="140"/>
      <c r="AC798" s="7">
        <f>I798*0.22</f>
        <v>1.6366185</v>
      </c>
      <c r="AD798" s="7">
        <f>I798*0.3</f>
        <v>2.2317524999999998</v>
      </c>
      <c r="AE798" s="148" t="s">
        <v>93</v>
      </c>
      <c r="AF798" s="7">
        <f>I798*0.245</f>
        <v>1.8225978749999998</v>
      </c>
      <c r="AG798" s="7">
        <f>I798*0.2</f>
        <v>1.487835</v>
      </c>
      <c r="AH798" s="7">
        <f>I798*0.23</f>
        <v>1.71101025</v>
      </c>
      <c r="AI798" s="140"/>
      <c r="AJ798">
        <f>I798*0.2</f>
        <v>1.487835</v>
      </c>
      <c r="AK798" s="140">
        <v>6.1417999999999999</v>
      </c>
      <c r="AL798" s="140">
        <v>6.5056000000000003</v>
      </c>
      <c r="AM798" s="140">
        <v>6.7195999999999998</v>
      </c>
      <c r="AN798" s="140">
        <f>I798*0.12</f>
        <v>0.89270099999999997</v>
      </c>
      <c r="AO798" s="140">
        <f>I798*0.6</f>
        <v>4.4635049999999996</v>
      </c>
      <c r="AP798" s="140">
        <f>I798*0.9</f>
        <v>6.6952574999999994</v>
      </c>
      <c r="AQ798" s="140">
        <f>I798*0.93</f>
        <v>6.91843275</v>
      </c>
      <c r="AR798" s="140">
        <f>I798*0.7</f>
        <v>5.2074224999999998</v>
      </c>
      <c r="AS798" s="140">
        <f>I798*0.35</f>
        <v>2.6037112499999999</v>
      </c>
      <c r="AT798" s="140">
        <v>0</v>
      </c>
      <c r="AU798" s="140">
        <f>I798*0.9</f>
        <v>6.6952574999999994</v>
      </c>
      <c r="AV798" s="140">
        <f>I798*0.18</f>
        <v>1.3390514999999998</v>
      </c>
      <c r="AW798" s="140">
        <f>I798*0.34</f>
        <v>2.5293195000000002</v>
      </c>
      <c r="AX798" s="140">
        <f>I798*0.31</f>
        <v>2.30614425</v>
      </c>
      <c r="AY798" s="140">
        <v>6.5056000000000003</v>
      </c>
      <c r="AZ798" s="140">
        <v>6.5056000000000003</v>
      </c>
      <c r="BB798" s="6">
        <v>0.81830924999999999</v>
      </c>
      <c r="BC798" s="6">
        <v>6.91843275</v>
      </c>
    </row>
    <row r="799" spans="2:55" hidden="1" outlineLevel="1" x14ac:dyDescent="0.2">
      <c r="B799" s="51" t="s">
        <v>175</v>
      </c>
      <c r="C799" s="29"/>
      <c r="D799" s="123"/>
      <c r="E799" s="162">
        <v>1</v>
      </c>
      <c r="F799" s="189"/>
      <c r="G799" s="189"/>
      <c r="H799" s="189"/>
      <c r="I799" s="88">
        <v>22.593049999999998</v>
      </c>
      <c r="J799" s="98" t="e">
        <f t="shared" si="12"/>
        <v>#N/A</v>
      </c>
      <c r="K799" s="102" t="e">
        <v>#N/A</v>
      </c>
      <c r="L799" s="106">
        <f>I799*0.2</f>
        <v>4.5186099999999998</v>
      </c>
      <c r="M799" s="106">
        <f>I799*0.28</f>
        <v>6.3260540000000001</v>
      </c>
      <c r="N799" s="106">
        <f>I799*0.27</f>
        <v>6.1001234999999996</v>
      </c>
      <c r="O799" s="106">
        <v>4.7445404999999994</v>
      </c>
      <c r="P799" s="106">
        <f>I799*0.25</f>
        <v>5.6482624999999995</v>
      </c>
      <c r="Q799" s="106">
        <f>I799*0.31</f>
        <v>7.0038454999999997</v>
      </c>
      <c r="R799" s="106">
        <f>I799*0.28</f>
        <v>6.3260540000000001</v>
      </c>
      <c r="S799" s="106">
        <f>I799*0.25</f>
        <v>5.6482624999999995</v>
      </c>
      <c r="T799" s="106">
        <f>I799*0.3</f>
        <v>6.7779149999999992</v>
      </c>
      <c r="U799" s="106">
        <f>I799*0.2</f>
        <v>4.5186099999999998</v>
      </c>
      <c r="V799" s="106">
        <f>I799*0.22</f>
        <v>4.9704709999999999</v>
      </c>
      <c r="W799" s="140"/>
      <c r="X799" s="106">
        <f>I799*0.16</f>
        <v>3.6148879999999997</v>
      </c>
      <c r="Y799" s="106">
        <f>I799*0.15</f>
        <v>3.3889574999999996</v>
      </c>
      <c r="Z799" s="106">
        <f>I799*0.18</f>
        <v>4.0667489999999997</v>
      </c>
      <c r="AA799" s="106">
        <f>I799*0.11</f>
        <v>2.4852354999999999</v>
      </c>
      <c r="AB799" s="140"/>
      <c r="AC799" s="7">
        <f>I799*0.22</f>
        <v>4.9704709999999999</v>
      </c>
      <c r="AD799" s="7">
        <f>I799*0.3</f>
        <v>6.7779149999999992</v>
      </c>
      <c r="AE799" s="148" t="s">
        <v>93</v>
      </c>
      <c r="AF799" s="7">
        <f>I799*0.245</f>
        <v>5.5352972499999993</v>
      </c>
      <c r="AG799" s="7">
        <f>I799*0.2</f>
        <v>4.5186099999999998</v>
      </c>
      <c r="AH799" s="7">
        <f>I799*0.23</f>
        <v>5.1964014999999995</v>
      </c>
      <c r="AI799" s="140"/>
      <c r="AJ799">
        <f>I799*0.2</f>
        <v>4.5186099999999998</v>
      </c>
      <c r="AK799" s="140">
        <v>18.650099999999998</v>
      </c>
      <c r="AL799" s="140">
        <v>19.741499999999998</v>
      </c>
      <c r="AM799" s="140">
        <v>20.404900000000001</v>
      </c>
      <c r="AN799" s="140">
        <f>I799*0.12</f>
        <v>2.7111659999999995</v>
      </c>
      <c r="AO799" s="140">
        <f>I799*0.6</f>
        <v>13.555829999999998</v>
      </c>
      <c r="AP799" s="140">
        <f>I799*0.9</f>
        <v>20.333745</v>
      </c>
      <c r="AQ799" s="140">
        <f>I799*0.93</f>
        <v>21.011536499999998</v>
      </c>
      <c r="AR799" s="140">
        <f>I799*0.7</f>
        <v>15.815134999999998</v>
      </c>
      <c r="AS799" s="140">
        <f>I799*0.35</f>
        <v>7.907567499999999</v>
      </c>
      <c r="AT799" s="140">
        <v>0</v>
      </c>
      <c r="AU799" s="140">
        <f>I799*0.9</f>
        <v>20.333745</v>
      </c>
      <c r="AV799" s="140">
        <f>I799*0.18</f>
        <v>4.0667489999999997</v>
      </c>
      <c r="AW799" s="140">
        <f>I799*0.34</f>
        <v>7.6816370000000003</v>
      </c>
      <c r="AX799" s="140">
        <f>I799*0.31</f>
        <v>7.0038454999999997</v>
      </c>
      <c r="AY799" s="140">
        <v>19.741499999999998</v>
      </c>
      <c r="AZ799" s="140">
        <v>19.741499999999998</v>
      </c>
      <c r="BB799" s="6">
        <v>2.4852354999999999</v>
      </c>
      <c r="BC799" s="6">
        <v>21.011536499999998</v>
      </c>
    </row>
    <row r="800" spans="2:55" hidden="1" outlineLevel="1" x14ac:dyDescent="0.2">
      <c r="B800" s="51" t="s">
        <v>176</v>
      </c>
      <c r="C800" s="29"/>
      <c r="D800" s="123"/>
      <c r="E800" s="162">
        <v>1</v>
      </c>
      <c r="F800" s="189"/>
      <c r="G800" s="189"/>
      <c r="H800" s="189"/>
      <c r="I800" s="88">
        <v>144.63960399999999</v>
      </c>
      <c r="J800" s="98" t="e">
        <f t="shared" si="12"/>
        <v>#N/A</v>
      </c>
      <c r="K800" s="102" t="e">
        <v>#N/A</v>
      </c>
      <c r="L800" s="106">
        <f>I800*0.2</f>
        <v>28.927920799999999</v>
      </c>
      <c r="M800" s="106">
        <f>I800*0.28</f>
        <v>40.499089120000001</v>
      </c>
      <c r="N800" s="106">
        <f>I800*0.27</f>
        <v>39.052693079999997</v>
      </c>
      <c r="O800" s="106">
        <v>30.374316839999999</v>
      </c>
      <c r="P800" s="106">
        <f>I800*0.25</f>
        <v>36.159900999999998</v>
      </c>
      <c r="Q800" s="106">
        <f>I800*0.31</f>
        <v>44.838277239999996</v>
      </c>
      <c r="R800" s="106">
        <f>I800*0.28</f>
        <v>40.499089120000001</v>
      </c>
      <c r="S800" s="106">
        <f>I800*0.25</f>
        <v>36.159900999999998</v>
      </c>
      <c r="T800" s="106">
        <f>I800*0.3</f>
        <v>43.391881199999993</v>
      </c>
      <c r="U800" s="106">
        <f>I800*0.2</f>
        <v>28.927920799999999</v>
      </c>
      <c r="V800" s="106">
        <f>I800*0.22</f>
        <v>31.820712879999999</v>
      </c>
      <c r="W800" s="140"/>
      <c r="X800" s="106">
        <f>I800*0.16</f>
        <v>23.14233664</v>
      </c>
      <c r="Y800" s="106">
        <f>I800*0.15</f>
        <v>21.695940599999997</v>
      </c>
      <c r="Z800" s="106">
        <f>I800*0.18</f>
        <v>26.035128719999996</v>
      </c>
      <c r="AA800" s="106">
        <f>I800*0.11</f>
        <v>15.910356439999999</v>
      </c>
      <c r="AB800" s="140"/>
      <c r="AC800" s="7">
        <f>I800*0.22</f>
        <v>31.820712879999999</v>
      </c>
      <c r="AD800" s="7">
        <f>I800*0.3</f>
        <v>43.391881199999993</v>
      </c>
      <c r="AE800" s="148" t="s">
        <v>93</v>
      </c>
      <c r="AF800" s="7">
        <f>I800*0.245</f>
        <v>35.43670298</v>
      </c>
      <c r="AG800" s="7">
        <f>I800*0.2</f>
        <v>28.927920799999999</v>
      </c>
      <c r="AH800" s="7">
        <f>I800*0.23</f>
        <v>33.267108919999998</v>
      </c>
      <c r="AI800" s="140"/>
      <c r="AJ800">
        <f>I800*0.2</f>
        <v>28.927920799999999</v>
      </c>
      <c r="AK800" s="140">
        <v>119.35849999999998</v>
      </c>
      <c r="AL800" s="140">
        <v>126.3884</v>
      </c>
      <c r="AM800" s="140">
        <v>130.59349999999998</v>
      </c>
      <c r="AN800" s="140">
        <f>I800*0.12</f>
        <v>17.356752479999997</v>
      </c>
      <c r="AO800" s="140">
        <f>I800*0.6</f>
        <v>86.783762399999986</v>
      </c>
      <c r="AP800" s="140">
        <f>I800*0.9</f>
        <v>130.1756436</v>
      </c>
      <c r="AQ800" s="140">
        <f>I800*0.93</f>
        <v>134.51483171999999</v>
      </c>
      <c r="AR800" s="140">
        <f>I800*0.7</f>
        <v>101.24772279999999</v>
      </c>
      <c r="AS800" s="140">
        <f>I800*0.35</f>
        <v>50.623861399999996</v>
      </c>
      <c r="AT800" s="140">
        <v>0</v>
      </c>
      <c r="AU800" s="140">
        <f>I800*0.9</f>
        <v>130.1756436</v>
      </c>
      <c r="AV800" s="140">
        <f>I800*0.18</f>
        <v>26.035128719999996</v>
      </c>
      <c r="AW800" s="140">
        <f>I800*0.34</f>
        <v>49.177465359999999</v>
      </c>
      <c r="AX800" s="140">
        <f>I800*0.31</f>
        <v>44.838277239999996</v>
      </c>
      <c r="AY800" s="140">
        <v>126.3884</v>
      </c>
      <c r="AZ800" s="140">
        <v>126.3884</v>
      </c>
      <c r="BB800" s="6">
        <v>15.910356439999999</v>
      </c>
      <c r="BC800" s="6">
        <v>134.51483171999999</v>
      </c>
    </row>
    <row r="801" spans="2:55" hidden="1" outlineLevel="1" x14ac:dyDescent="0.2">
      <c r="B801" s="51" t="s">
        <v>177</v>
      </c>
      <c r="C801" s="29"/>
      <c r="D801" s="123"/>
      <c r="E801" s="162">
        <v>2</v>
      </c>
      <c r="F801" s="189"/>
      <c r="G801" s="189"/>
      <c r="H801" s="189"/>
      <c r="I801" s="88">
        <v>31.409849999999999</v>
      </c>
      <c r="J801" s="98" t="e">
        <f t="shared" si="12"/>
        <v>#N/A</v>
      </c>
      <c r="K801" s="102" t="e">
        <v>#N/A</v>
      </c>
      <c r="L801" s="106">
        <f>I801*0.2</f>
        <v>6.2819700000000003</v>
      </c>
      <c r="M801" s="106">
        <f>I801*0.28</f>
        <v>8.7947579999999999</v>
      </c>
      <c r="N801" s="106">
        <f>I801*0.27</f>
        <v>8.4806594999999998</v>
      </c>
      <c r="O801" s="106">
        <v>6.5960684999999994</v>
      </c>
      <c r="P801" s="106">
        <f>I801*0.25</f>
        <v>7.8524624999999997</v>
      </c>
      <c r="Q801" s="106">
        <f>I801*0.31</f>
        <v>9.7370535</v>
      </c>
      <c r="R801" s="106">
        <f>I801*0.28</f>
        <v>8.7947579999999999</v>
      </c>
      <c r="S801" s="106">
        <f>I801*0.25</f>
        <v>7.8524624999999997</v>
      </c>
      <c r="T801" s="106">
        <f>I801*0.3</f>
        <v>9.422955</v>
      </c>
      <c r="U801" s="106">
        <f>I801*0.2</f>
        <v>6.2819700000000003</v>
      </c>
      <c r="V801" s="106">
        <f>I801*0.22</f>
        <v>6.9101669999999995</v>
      </c>
      <c r="W801" s="140"/>
      <c r="X801" s="106">
        <f>I801*0.16</f>
        <v>5.025576</v>
      </c>
      <c r="Y801" s="106">
        <f>I801*0.15</f>
        <v>4.7114775</v>
      </c>
      <c r="Z801" s="106">
        <f>I801*0.18</f>
        <v>5.6537729999999993</v>
      </c>
      <c r="AA801" s="106">
        <f>I801*0.11</f>
        <v>3.4550834999999998</v>
      </c>
      <c r="AB801" s="140"/>
      <c r="AC801" s="7">
        <f>I801*0.22</f>
        <v>6.9101669999999995</v>
      </c>
      <c r="AD801" s="7">
        <f>I801*0.3</f>
        <v>9.422955</v>
      </c>
      <c r="AE801" s="148" t="s">
        <v>93</v>
      </c>
      <c r="AF801" s="7">
        <f>I801*0.245</f>
        <v>7.6954132499999996</v>
      </c>
      <c r="AG801" s="7">
        <f>I801*0.2</f>
        <v>6.2819700000000003</v>
      </c>
      <c r="AH801" s="7">
        <f>I801*0.23</f>
        <v>7.2242655000000005</v>
      </c>
      <c r="AI801" s="140"/>
      <c r="AJ801">
        <f>I801*0.2</f>
        <v>6.2819700000000003</v>
      </c>
      <c r="AK801" s="140">
        <v>25.926099999999998</v>
      </c>
      <c r="AL801" s="140">
        <v>27.445499999999996</v>
      </c>
      <c r="AM801" s="140">
        <v>28.3657</v>
      </c>
      <c r="AN801" s="140">
        <f>I801*0.12</f>
        <v>3.7691819999999998</v>
      </c>
      <c r="AO801" s="140">
        <f>I801*0.6</f>
        <v>18.84591</v>
      </c>
      <c r="AP801" s="140">
        <f>I801*0.9</f>
        <v>28.268864999999998</v>
      </c>
      <c r="AQ801" s="140">
        <f>I801*0.93</f>
        <v>29.211160500000002</v>
      </c>
      <c r="AR801" s="140">
        <f>I801*0.7</f>
        <v>21.986894999999997</v>
      </c>
      <c r="AS801" s="140">
        <f>I801*0.35</f>
        <v>10.993447499999998</v>
      </c>
      <c r="AT801" s="140">
        <v>0</v>
      </c>
      <c r="AU801" s="140">
        <f>I801*0.9</f>
        <v>28.268864999999998</v>
      </c>
      <c r="AV801" s="140">
        <f>I801*0.18</f>
        <v>5.6537729999999993</v>
      </c>
      <c r="AW801" s="140">
        <f>I801*0.34</f>
        <v>10.679349</v>
      </c>
      <c r="AX801" s="140">
        <f>I801*0.31</f>
        <v>9.7370535</v>
      </c>
      <c r="AY801" s="140">
        <v>27.445499999999996</v>
      </c>
      <c r="AZ801" s="140">
        <v>27.445499999999996</v>
      </c>
      <c r="BB801" s="6">
        <v>3.4550834999999998</v>
      </c>
      <c r="BC801" s="6">
        <v>29.211160500000002</v>
      </c>
    </row>
    <row r="802" spans="2:55" hidden="1" outlineLevel="1" x14ac:dyDescent="0.2">
      <c r="B802" s="51" t="s">
        <v>178</v>
      </c>
      <c r="C802" s="29"/>
      <c r="D802" s="123"/>
      <c r="E802" s="162">
        <v>1</v>
      </c>
      <c r="F802" s="189"/>
      <c r="G802" s="189"/>
      <c r="H802" s="189"/>
      <c r="I802" s="88">
        <v>11.847574999999999</v>
      </c>
      <c r="J802" s="98" t="e">
        <f t="shared" si="12"/>
        <v>#N/A</v>
      </c>
      <c r="K802" s="102" t="e">
        <v>#N/A</v>
      </c>
      <c r="L802" s="106">
        <f>I802*0.2</f>
        <v>2.3695149999999998</v>
      </c>
      <c r="M802" s="106">
        <f>I802*0.28</f>
        <v>3.3173210000000002</v>
      </c>
      <c r="N802" s="106">
        <f>I802*0.27</f>
        <v>3.1988452499999998</v>
      </c>
      <c r="O802" s="106">
        <v>2.4879907499999998</v>
      </c>
      <c r="P802" s="106">
        <f>I802*0.25</f>
        <v>2.9618937499999998</v>
      </c>
      <c r="Q802" s="106">
        <f>I802*0.31</f>
        <v>3.6727482499999997</v>
      </c>
      <c r="R802" s="106">
        <f>I802*0.28</f>
        <v>3.3173210000000002</v>
      </c>
      <c r="S802" s="106">
        <f>I802*0.25</f>
        <v>2.9618937499999998</v>
      </c>
      <c r="T802" s="106">
        <f>I802*0.3</f>
        <v>3.5542724999999997</v>
      </c>
      <c r="U802" s="106">
        <f>I802*0.2</f>
        <v>2.3695149999999998</v>
      </c>
      <c r="V802" s="106">
        <f>I802*0.22</f>
        <v>2.6064664999999998</v>
      </c>
      <c r="W802" s="140"/>
      <c r="X802" s="106">
        <f>I802*0.16</f>
        <v>1.8956119999999999</v>
      </c>
      <c r="Y802" s="106">
        <f>I802*0.15</f>
        <v>1.7771362499999999</v>
      </c>
      <c r="Z802" s="106">
        <f>I802*0.18</f>
        <v>2.1325634999999998</v>
      </c>
      <c r="AA802" s="106">
        <f>I802*0.11</f>
        <v>1.3032332499999999</v>
      </c>
      <c r="AB802" s="140"/>
      <c r="AC802" s="7">
        <f>I802*0.22</f>
        <v>2.6064664999999998</v>
      </c>
      <c r="AD802" s="7">
        <f>I802*0.3</f>
        <v>3.5542724999999997</v>
      </c>
      <c r="AE802" s="148" t="s">
        <v>93</v>
      </c>
      <c r="AF802" s="7">
        <f>I802*0.245</f>
        <v>2.9026558749999998</v>
      </c>
      <c r="AG802" s="7">
        <f>I802*0.2</f>
        <v>2.3695149999999998</v>
      </c>
      <c r="AH802" s="7">
        <f>I802*0.23</f>
        <v>2.7249422499999998</v>
      </c>
      <c r="AI802" s="140"/>
      <c r="AJ802">
        <f>I802*0.2</f>
        <v>2.3695149999999998</v>
      </c>
      <c r="AK802" s="140">
        <v>9.7797999999999998</v>
      </c>
      <c r="AL802" s="140">
        <v>10.3576</v>
      </c>
      <c r="AM802" s="140">
        <v>10.7</v>
      </c>
      <c r="AN802" s="140">
        <f>I802*0.12</f>
        <v>1.4217089999999999</v>
      </c>
      <c r="AO802" s="140">
        <f>I802*0.6</f>
        <v>7.1085449999999994</v>
      </c>
      <c r="AP802" s="140">
        <f>I802*0.9</f>
        <v>10.662817499999999</v>
      </c>
      <c r="AQ802" s="140">
        <f>I802*0.93</f>
        <v>11.018244749999999</v>
      </c>
      <c r="AR802" s="140">
        <f>I802*0.7</f>
        <v>8.2933024999999994</v>
      </c>
      <c r="AS802" s="140">
        <f>I802*0.35</f>
        <v>4.1466512499999997</v>
      </c>
      <c r="AT802" s="140">
        <v>0</v>
      </c>
      <c r="AU802" s="140">
        <f>I802*0.9</f>
        <v>10.662817499999999</v>
      </c>
      <c r="AV802" s="140">
        <f>I802*0.18</f>
        <v>2.1325634999999998</v>
      </c>
      <c r="AW802" s="140">
        <f>I802*0.34</f>
        <v>4.0281754999999997</v>
      </c>
      <c r="AX802" s="140">
        <f>I802*0.31</f>
        <v>3.6727482499999997</v>
      </c>
      <c r="AY802" s="140">
        <v>10.3576</v>
      </c>
      <c r="AZ802" s="140">
        <v>10.3576</v>
      </c>
      <c r="BB802" s="6">
        <v>1.3032332499999999</v>
      </c>
      <c r="BC802" s="6">
        <v>11.018244749999999</v>
      </c>
    </row>
    <row r="803" spans="2:55" hidden="1" outlineLevel="1" x14ac:dyDescent="0.2">
      <c r="B803" s="51" t="s">
        <v>179</v>
      </c>
      <c r="C803" s="29"/>
      <c r="D803" s="123"/>
      <c r="E803" s="162">
        <v>1</v>
      </c>
      <c r="F803" s="189"/>
      <c r="G803" s="189"/>
      <c r="H803" s="189"/>
      <c r="I803" s="88">
        <v>6.0615500000000004</v>
      </c>
      <c r="J803" s="98" t="e">
        <f t="shared" si="12"/>
        <v>#N/A</v>
      </c>
      <c r="K803" s="102" t="e">
        <v>#N/A</v>
      </c>
      <c r="L803" s="106">
        <f>I803*0.2</f>
        <v>1.2123100000000002</v>
      </c>
      <c r="M803" s="106">
        <f>I803*0.28</f>
        <v>1.6972340000000004</v>
      </c>
      <c r="N803" s="106">
        <f>I803*0.27</f>
        <v>1.6366185000000002</v>
      </c>
      <c r="O803" s="106">
        <v>1.2729255000000002</v>
      </c>
      <c r="P803" s="106">
        <f>I803*0.25</f>
        <v>1.5153875000000001</v>
      </c>
      <c r="Q803" s="106">
        <f>I803*0.31</f>
        <v>1.8790805000000002</v>
      </c>
      <c r="R803" s="106">
        <f>I803*0.28</f>
        <v>1.6972340000000004</v>
      </c>
      <c r="S803" s="106">
        <f>I803*0.25</f>
        <v>1.5153875000000001</v>
      </c>
      <c r="T803" s="106">
        <f>I803*0.3</f>
        <v>1.818465</v>
      </c>
      <c r="U803" s="106">
        <f>I803*0.2</f>
        <v>1.2123100000000002</v>
      </c>
      <c r="V803" s="106">
        <f>I803*0.22</f>
        <v>1.3335410000000001</v>
      </c>
      <c r="W803" s="140"/>
      <c r="X803" s="106">
        <f>I803*0.16</f>
        <v>0.96984800000000004</v>
      </c>
      <c r="Y803" s="106">
        <f>I803*0.15</f>
        <v>0.9092325</v>
      </c>
      <c r="Z803" s="106">
        <f>I803*0.18</f>
        <v>1.0910790000000001</v>
      </c>
      <c r="AA803" s="106">
        <f>I803*0.11</f>
        <v>0.66677050000000004</v>
      </c>
      <c r="AB803" s="140"/>
      <c r="AC803" s="7">
        <f>I803*0.22</f>
        <v>1.3335410000000001</v>
      </c>
      <c r="AD803" s="7">
        <f>I803*0.3</f>
        <v>1.818465</v>
      </c>
      <c r="AE803" s="148" t="s">
        <v>93</v>
      </c>
      <c r="AF803" s="7">
        <f>I803*0.245</f>
        <v>1.4850797500000001</v>
      </c>
      <c r="AG803" s="7">
        <f>I803*0.2</f>
        <v>1.2123100000000002</v>
      </c>
      <c r="AH803" s="7">
        <f>I803*0.23</f>
        <v>1.3941565000000002</v>
      </c>
      <c r="AI803" s="140"/>
      <c r="AJ803">
        <f>I803*0.2</f>
        <v>1.2123100000000002</v>
      </c>
      <c r="AK803" s="140">
        <v>5.0076000000000001</v>
      </c>
      <c r="AL803" s="140">
        <v>5.2965000000000009</v>
      </c>
      <c r="AM803" s="140">
        <v>5.4784000000000006</v>
      </c>
      <c r="AN803" s="140">
        <f>I803*0.12</f>
        <v>0.72738599999999998</v>
      </c>
      <c r="AO803" s="140">
        <f>I803*0.6</f>
        <v>3.63693</v>
      </c>
      <c r="AP803" s="140">
        <f>I803*0.9</f>
        <v>5.4553950000000002</v>
      </c>
      <c r="AQ803" s="140">
        <f>I803*0.93</f>
        <v>5.6372415000000009</v>
      </c>
      <c r="AR803" s="140">
        <f>I803*0.7</f>
        <v>4.2430849999999998</v>
      </c>
      <c r="AS803" s="140">
        <f>I803*0.35</f>
        <v>2.1215424999999999</v>
      </c>
      <c r="AT803" s="140">
        <v>0</v>
      </c>
      <c r="AU803" s="140">
        <f>I803*0.9</f>
        <v>5.4553950000000002</v>
      </c>
      <c r="AV803" s="140">
        <f>I803*0.18</f>
        <v>1.0910790000000001</v>
      </c>
      <c r="AW803" s="140">
        <f>I803*0.34</f>
        <v>2.0609270000000004</v>
      </c>
      <c r="AX803" s="140">
        <f>I803*0.31</f>
        <v>1.8790805000000002</v>
      </c>
      <c r="AY803" s="140">
        <v>5.2965000000000009</v>
      </c>
      <c r="AZ803" s="140">
        <v>5.2965000000000009</v>
      </c>
      <c r="BB803" s="6">
        <v>0.66677050000000004</v>
      </c>
      <c r="BC803" s="6">
        <v>5.6372415000000009</v>
      </c>
    </row>
    <row r="804" spans="2:55" hidden="1" outlineLevel="1" x14ac:dyDescent="0.2">
      <c r="B804" s="51" t="s">
        <v>180</v>
      </c>
      <c r="C804" s="29"/>
      <c r="D804" s="123"/>
      <c r="E804" s="162">
        <v>2</v>
      </c>
      <c r="F804" s="189"/>
      <c r="G804" s="189"/>
      <c r="H804" s="189"/>
      <c r="I804" s="88">
        <v>12.674150000000001</v>
      </c>
      <c r="J804" s="98" t="e">
        <f t="shared" si="12"/>
        <v>#N/A</v>
      </c>
      <c r="K804" s="102" t="e">
        <v>#N/A</v>
      </c>
      <c r="L804" s="106">
        <f>I804*0.2</f>
        <v>2.5348300000000004</v>
      </c>
      <c r="M804" s="106">
        <f>I804*0.28</f>
        <v>3.5487620000000004</v>
      </c>
      <c r="N804" s="106">
        <f>I804*0.27</f>
        <v>3.4220205000000004</v>
      </c>
      <c r="O804" s="106">
        <v>2.6615715</v>
      </c>
      <c r="P804" s="106">
        <f>I804*0.25</f>
        <v>3.1685375000000002</v>
      </c>
      <c r="Q804" s="106">
        <f>I804*0.31</f>
        <v>3.9289865000000002</v>
      </c>
      <c r="R804" s="106">
        <f>I804*0.28</f>
        <v>3.5487620000000004</v>
      </c>
      <c r="S804" s="106">
        <f>I804*0.25</f>
        <v>3.1685375000000002</v>
      </c>
      <c r="T804" s="106">
        <f>I804*0.3</f>
        <v>3.8022450000000001</v>
      </c>
      <c r="U804" s="106">
        <f>I804*0.2</f>
        <v>2.5348300000000004</v>
      </c>
      <c r="V804" s="106">
        <f>I804*0.22</f>
        <v>2.788313</v>
      </c>
      <c r="W804" s="140"/>
      <c r="X804" s="106">
        <f>I804*0.16</f>
        <v>2.0278640000000001</v>
      </c>
      <c r="Y804" s="106">
        <f>I804*0.15</f>
        <v>1.9011225</v>
      </c>
      <c r="Z804" s="106">
        <f>I804*0.18</f>
        <v>2.2813470000000002</v>
      </c>
      <c r="AA804" s="106">
        <f>I804*0.11</f>
        <v>1.3941565</v>
      </c>
      <c r="AB804" s="140"/>
      <c r="AC804" s="7">
        <f>I804*0.22</f>
        <v>2.788313</v>
      </c>
      <c r="AD804" s="7">
        <f>I804*0.3</f>
        <v>3.8022450000000001</v>
      </c>
      <c r="AE804" s="148" t="s">
        <v>93</v>
      </c>
      <c r="AF804" s="7">
        <f>I804*0.245</f>
        <v>3.10516675</v>
      </c>
      <c r="AG804" s="7">
        <f>I804*0.2</f>
        <v>2.5348300000000004</v>
      </c>
      <c r="AH804" s="7">
        <f>I804*0.23</f>
        <v>2.9150545000000005</v>
      </c>
      <c r="AI804" s="140"/>
      <c r="AJ804">
        <f>I804*0.2</f>
        <v>2.5348300000000004</v>
      </c>
      <c r="AK804" s="140">
        <v>10.464599999999999</v>
      </c>
      <c r="AL804" s="140">
        <v>11.0745</v>
      </c>
      <c r="AM804" s="140">
        <v>11.448999999999998</v>
      </c>
      <c r="AN804" s="140">
        <f>I804*0.12</f>
        <v>1.5208980000000001</v>
      </c>
      <c r="AO804" s="140">
        <f>I804*0.6</f>
        <v>7.6044900000000002</v>
      </c>
      <c r="AP804" s="140">
        <f>I804*0.9</f>
        <v>11.406735000000001</v>
      </c>
      <c r="AQ804" s="140">
        <f>I804*0.93</f>
        <v>11.786959500000002</v>
      </c>
      <c r="AR804" s="140">
        <f>I804*0.7</f>
        <v>8.8719049999999999</v>
      </c>
      <c r="AS804" s="140">
        <f>I804*0.35</f>
        <v>4.4359525</v>
      </c>
      <c r="AT804" s="140">
        <v>0</v>
      </c>
      <c r="AU804" s="140">
        <f>I804*0.9</f>
        <v>11.406735000000001</v>
      </c>
      <c r="AV804" s="140">
        <f>I804*0.18</f>
        <v>2.2813470000000002</v>
      </c>
      <c r="AW804" s="140">
        <f>I804*0.34</f>
        <v>4.3092110000000003</v>
      </c>
      <c r="AX804" s="140">
        <f>I804*0.31</f>
        <v>3.9289865000000002</v>
      </c>
      <c r="AY804" s="140">
        <v>11.0745</v>
      </c>
      <c r="AZ804" s="140">
        <v>11.0745</v>
      </c>
      <c r="BB804" s="6">
        <v>1.3941565</v>
      </c>
      <c r="BC804" s="6">
        <v>11.786959500000002</v>
      </c>
    </row>
    <row r="805" spans="2:55" hidden="1" outlineLevel="1" x14ac:dyDescent="0.2">
      <c r="B805" s="51" t="s">
        <v>181</v>
      </c>
      <c r="C805" s="29"/>
      <c r="D805" s="123"/>
      <c r="E805" s="162">
        <v>1</v>
      </c>
      <c r="F805" s="189"/>
      <c r="G805" s="189"/>
      <c r="H805" s="189"/>
      <c r="I805" s="88">
        <v>13.225199999999999</v>
      </c>
      <c r="J805" s="98" t="e">
        <f t="shared" si="12"/>
        <v>#N/A</v>
      </c>
      <c r="K805" s="102" t="e">
        <v>#N/A</v>
      </c>
      <c r="L805" s="106">
        <f>I805*0.2</f>
        <v>2.6450399999999998</v>
      </c>
      <c r="M805" s="106">
        <f>I805*0.28</f>
        <v>3.7030560000000001</v>
      </c>
      <c r="N805" s="106">
        <f>I805*0.27</f>
        <v>3.5708039999999999</v>
      </c>
      <c r="O805" s="106">
        <v>2.7772919999999996</v>
      </c>
      <c r="P805" s="106">
        <f>I805*0.25</f>
        <v>3.3062999999999998</v>
      </c>
      <c r="Q805" s="106">
        <f>I805*0.31</f>
        <v>4.099812</v>
      </c>
      <c r="R805" s="106">
        <f>I805*0.28</f>
        <v>3.7030560000000001</v>
      </c>
      <c r="S805" s="106">
        <f>I805*0.25</f>
        <v>3.3062999999999998</v>
      </c>
      <c r="T805" s="106">
        <f>I805*0.3</f>
        <v>3.9675599999999998</v>
      </c>
      <c r="U805" s="106">
        <f>I805*0.2</f>
        <v>2.6450399999999998</v>
      </c>
      <c r="V805" s="106">
        <f>I805*0.22</f>
        <v>2.9095439999999999</v>
      </c>
      <c r="W805" s="140"/>
      <c r="X805" s="106">
        <f>I805*0.16</f>
        <v>2.1160319999999997</v>
      </c>
      <c r="Y805" s="106">
        <f>I805*0.15</f>
        <v>1.9837799999999999</v>
      </c>
      <c r="Z805" s="106">
        <f>I805*0.18</f>
        <v>2.3805359999999998</v>
      </c>
      <c r="AA805" s="106">
        <f>I805*0.11</f>
        <v>1.454772</v>
      </c>
      <c r="AB805" s="140"/>
      <c r="AC805" s="7">
        <f>I805*0.22</f>
        <v>2.9095439999999999</v>
      </c>
      <c r="AD805" s="7">
        <f>I805*0.3</f>
        <v>3.9675599999999998</v>
      </c>
      <c r="AE805" s="148" t="s">
        <v>93</v>
      </c>
      <c r="AF805" s="7">
        <f>I805*0.245</f>
        <v>3.2401739999999997</v>
      </c>
      <c r="AG805" s="7">
        <f>I805*0.2</f>
        <v>2.6450399999999998</v>
      </c>
      <c r="AH805" s="7">
        <f>I805*0.23</f>
        <v>3.0417959999999997</v>
      </c>
      <c r="AI805" s="140"/>
      <c r="AJ805">
        <f>I805*0.2</f>
        <v>2.6450399999999998</v>
      </c>
      <c r="AK805" s="140">
        <v>10.914</v>
      </c>
      <c r="AL805" s="140">
        <v>11.555999999999999</v>
      </c>
      <c r="AM805" s="140">
        <v>11.9412</v>
      </c>
      <c r="AN805" s="140">
        <f>I805*0.12</f>
        <v>1.5870239999999998</v>
      </c>
      <c r="AO805" s="140">
        <f>I805*0.6</f>
        <v>7.9351199999999995</v>
      </c>
      <c r="AP805" s="140">
        <f>I805*0.9</f>
        <v>11.90268</v>
      </c>
      <c r="AQ805" s="140">
        <f>I805*0.93</f>
        <v>12.299436</v>
      </c>
      <c r="AR805" s="140">
        <f>I805*0.7</f>
        <v>9.2576399999999985</v>
      </c>
      <c r="AS805" s="140">
        <f>I805*0.35</f>
        <v>4.6288199999999993</v>
      </c>
      <c r="AT805" s="140">
        <v>0</v>
      </c>
      <c r="AU805" s="140">
        <f>I805*0.9</f>
        <v>11.90268</v>
      </c>
      <c r="AV805" s="140">
        <f>I805*0.18</f>
        <v>2.3805359999999998</v>
      </c>
      <c r="AW805" s="140">
        <f>I805*0.34</f>
        <v>4.4965679999999999</v>
      </c>
      <c r="AX805" s="140">
        <f>I805*0.31</f>
        <v>4.099812</v>
      </c>
      <c r="AY805" s="140">
        <v>11.555999999999999</v>
      </c>
      <c r="AZ805" s="140">
        <v>11.555999999999999</v>
      </c>
      <c r="BB805" s="6">
        <v>1.454772</v>
      </c>
      <c r="BC805" s="6">
        <v>12.299436</v>
      </c>
    </row>
    <row r="806" spans="2:55" hidden="1" outlineLevel="1" x14ac:dyDescent="0.2">
      <c r="B806" s="51" t="s">
        <v>182</v>
      </c>
      <c r="C806" s="29"/>
      <c r="D806" s="123"/>
      <c r="E806" s="162">
        <v>2</v>
      </c>
      <c r="F806" s="189"/>
      <c r="G806" s="189"/>
      <c r="H806" s="189"/>
      <c r="I806" s="88">
        <v>32.511949999999999</v>
      </c>
      <c r="J806" s="98" t="e">
        <f t="shared" si="12"/>
        <v>#N/A</v>
      </c>
      <c r="K806" s="102" t="e">
        <v>#N/A</v>
      </c>
      <c r="L806" s="106">
        <f>I806*0.2</f>
        <v>6.5023900000000001</v>
      </c>
      <c r="M806" s="106">
        <f>I806*0.28</f>
        <v>9.1033460000000002</v>
      </c>
      <c r="N806" s="106">
        <f>I806*0.27</f>
        <v>8.7782265000000006</v>
      </c>
      <c r="O806" s="106">
        <v>6.8275094999999997</v>
      </c>
      <c r="P806" s="106">
        <f>I806*0.25</f>
        <v>8.1279874999999997</v>
      </c>
      <c r="Q806" s="106">
        <f>I806*0.31</f>
        <v>10.078704499999999</v>
      </c>
      <c r="R806" s="106">
        <f>I806*0.28</f>
        <v>9.1033460000000002</v>
      </c>
      <c r="S806" s="106">
        <f>I806*0.25</f>
        <v>8.1279874999999997</v>
      </c>
      <c r="T806" s="106">
        <f>I806*0.3</f>
        <v>9.7535849999999993</v>
      </c>
      <c r="U806" s="106">
        <f>I806*0.2</f>
        <v>6.5023900000000001</v>
      </c>
      <c r="V806" s="106">
        <f>I806*0.22</f>
        <v>7.1526290000000001</v>
      </c>
      <c r="W806" s="140"/>
      <c r="X806" s="106">
        <f>I806*0.16</f>
        <v>5.2019120000000001</v>
      </c>
      <c r="Y806" s="106">
        <f>I806*0.15</f>
        <v>4.8767924999999996</v>
      </c>
      <c r="Z806" s="106">
        <f>I806*0.18</f>
        <v>5.8521509999999992</v>
      </c>
      <c r="AA806" s="106">
        <f>I806*0.11</f>
        <v>3.5763145000000001</v>
      </c>
      <c r="AB806" s="140"/>
      <c r="AC806" s="7">
        <f>I806*0.22</f>
        <v>7.1526290000000001</v>
      </c>
      <c r="AD806" s="7">
        <f>I806*0.3</f>
        <v>9.7535849999999993</v>
      </c>
      <c r="AE806" s="148" t="s">
        <v>93</v>
      </c>
      <c r="AF806" s="7">
        <f>I806*0.245</f>
        <v>7.9654277499999999</v>
      </c>
      <c r="AG806" s="7">
        <f>I806*0.2</f>
        <v>6.5023900000000001</v>
      </c>
      <c r="AH806" s="7">
        <f>I806*0.23</f>
        <v>7.4777484999999997</v>
      </c>
      <c r="AI806" s="140"/>
      <c r="AJ806">
        <f>I806*0.2</f>
        <v>6.5023900000000001</v>
      </c>
      <c r="AK806" s="140">
        <v>26.835599999999996</v>
      </c>
      <c r="AL806" s="140">
        <v>28.408499999999997</v>
      </c>
      <c r="AM806" s="140">
        <v>29.360799999999998</v>
      </c>
      <c r="AN806" s="140">
        <f>I806*0.12</f>
        <v>3.9014339999999996</v>
      </c>
      <c r="AO806" s="140">
        <f>I806*0.6</f>
        <v>19.507169999999999</v>
      </c>
      <c r="AP806" s="140">
        <f>I806*0.9</f>
        <v>29.260755</v>
      </c>
      <c r="AQ806" s="140">
        <f>I806*0.93</f>
        <v>30.236113500000002</v>
      </c>
      <c r="AR806" s="140">
        <f>I806*0.7</f>
        <v>22.758364999999998</v>
      </c>
      <c r="AS806" s="140">
        <f>I806*0.35</f>
        <v>11.379182499999999</v>
      </c>
      <c r="AT806" s="140">
        <v>0</v>
      </c>
      <c r="AU806" s="140">
        <f>I806*0.9</f>
        <v>29.260755</v>
      </c>
      <c r="AV806" s="140">
        <f>I806*0.18</f>
        <v>5.8521509999999992</v>
      </c>
      <c r="AW806" s="140">
        <f>I806*0.34</f>
        <v>11.054063000000001</v>
      </c>
      <c r="AX806" s="140">
        <f>I806*0.31</f>
        <v>10.078704499999999</v>
      </c>
      <c r="AY806" s="140">
        <v>28.408499999999997</v>
      </c>
      <c r="AZ806" s="140">
        <v>28.408499999999997</v>
      </c>
      <c r="BB806" s="6">
        <v>3.5763145000000001</v>
      </c>
      <c r="BC806" s="6">
        <v>30.236113500000002</v>
      </c>
    </row>
    <row r="807" spans="2:55" hidden="1" outlineLevel="1" x14ac:dyDescent="0.2">
      <c r="B807" s="51" t="s">
        <v>183</v>
      </c>
      <c r="C807" s="29"/>
      <c r="D807" s="123"/>
      <c r="E807" s="162">
        <v>2</v>
      </c>
      <c r="F807" s="189"/>
      <c r="G807" s="189"/>
      <c r="H807" s="189"/>
      <c r="I807" s="88">
        <v>75.493850000000009</v>
      </c>
      <c r="J807" s="98" t="e">
        <f t="shared" si="12"/>
        <v>#N/A</v>
      </c>
      <c r="K807" s="102" t="e">
        <v>#N/A</v>
      </c>
      <c r="L807" s="106">
        <f>I807*0.2</f>
        <v>15.098770000000002</v>
      </c>
      <c r="M807" s="106">
        <f>I807*0.28</f>
        <v>21.138278000000003</v>
      </c>
      <c r="N807" s="106">
        <f>I807*0.27</f>
        <v>20.383339500000005</v>
      </c>
      <c r="O807" s="106">
        <v>15.853708500000002</v>
      </c>
      <c r="P807" s="106">
        <f>I807*0.25</f>
        <v>18.873462500000002</v>
      </c>
      <c r="Q807" s="106">
        <f>I807*0.31</f>
        <v>23.403093500000004</v>
      </c>
      <c r="R807" s="106">
        <f>I807*0.28</f>
        <v>21.138278000000003</v>
      </c>
      <c r="S807" s="106">
        <f>I807*0.25</f>
        <v>18.873462500000002</v>
      </c>
      <c r="T807" s="106">
        <f>I807*0.3</f>
        <v>22.648155000000003</v>
      </c>
      <c r="U807" s="106">
        <f>I807*0.2</f>
        <v>15.098770000000002</v>
      </c>
      <c r="V807" s="106">
        <f>I807*0.22</f>
        <v>16.608647000000001</v>
      </c>
      <c r="W807" s="140"/>
      <c r="X807" s="106">
        <f>I807*0.16</f>
        <v>12.079016000000001</v>
      </c>
      <c r="Y807" s="106">
        <f>I807*0.15</f>
        <v>11.324077500000001</v>
      </c>
      <c r="Z807" s="106">
        <f>I807*0.18</f>
        <v>13.588893000000001</v>
      </c>
      <c r="AA807" s="106">
        <f>I807*0.11</f>
        <v>8.3043235000000006</v>
      </c>
      <c r="AB807" s="140"/>
      <c r="AC807" s="7">
        <f>I807*0.22</f>
        <v>16.608647000000001</v>
      </c>
      <c r="AD807" s="7">
        <f>I807*0.3</f>
        <v>22.648155000000003</v>
      </c>
      <c r="AE807" s="148" t="s">
        <v>93</v>
      </c>
      <c r="AF807" s="7">
        <f>I807*0.245</f>
        <v>18.495993250000001</v>
      </c>
      <c r="AG807" s="7">
        <f>I807*0.2</f>
        <v>15.098770000000002</v>
      </c>
      <c r="AH807" s="7">
        <f>I807*0.23</f>
        <v>17.363585500000003</v>
      </c>
      <c r="AI807" s="140"/>
      <c r="AJ807">
        <f>I807*0.2</f>
        <v>15.098770000000002</v>
      </c>
      <c r="AK807" s="140">
        <v>62.306099999999994</v>
      </c>
      <c r="AL807" s="140">
        <v>65.965500000000006</v>
      </c>
      <c r="AM807" s="140">
        <v>68.169700000000006</v>
      </c>
      <c r="AN807" s="140">
        <f>I807*0.12</f>
        <v>9.0592620000000004</v>
      </c>
      <c r="AO807" s="140">
        <f>I807*0.6</f>
        <v>45.296310000000005</v>
      </c>
      <c r="AP807" s="140">
        <f>I807*0.9</f>
        <v>67.944465000000008</v>
      </c>
      <c r="AQ807" s="140">
        <f>I807*0.93</f>
        <v>70.209280500000006</v>
      </c>
      <c r="AR807" s="140">
        <f>I807*0.7</f>
        <v>52.845695000000006</v>
      </c>
      <c r="AS807" s="140">
        <f>I807*0.35</f>
        <v>26.422847500000003</v>
      </c>
      <c r="AT807" s="140">
        <v>0</v>
      </c>
      <c r="AU807" s="140">
        <f>I807*0.9</f>
        <v>67.944465000000008</v>
      </c>
      <c r="AV807" s="140">
        <f>I807*0.18</f>
        <v>13.588893000000001</v>
      </c>
      <c r="AW807" s="140">
        <f>I807*0.34</f>
        <v>25.667909000000005</v>
      </c>
      <c r="AX807" s="140">
        <f>I807*0.31</f>
        <v>23.403093500000004</v>
      </c>
      <c r="AY807" s="140">
        <v>65.965500000000006</v>
      </c>
      <c r="AZ807" s="140">
        <v>65.965500000000006</v>
      </c>
      <c r="BB807" s="6">
        <v>8.3043235000000006</v>
      </c>
      <c r="BC807" s="6">
        <v>70.209280500000006</v>
      </c>
    </row>
    <row r="808" spans="2:55" hidden="1" outlineLevel="1" x14ac:dyDescent="0.2">
      <c r="B808" s="51" t="s">
        <v>184</v>
      </c>
      <c r="C808" s="29"/>
      <c r="D808" s="123"/>
      <c r="E808" s="162">
        <v>1</v>
      </c>
      <c r="F808" s="189"/>
      <c r="G808" s="189"/>
      <c r="H808" s="189"/>
      <c r="I808" s="88">
        <v>73.388839000000004</v>
      </c>
      <c r="J808" s="98" t="e">
        <f t="shared" si="12"/>
        <v>#N/A</v>
      </c>
      <c r="K808" s="102" t="e">
        <v>#N/A</v>
      </c>
      <c r="L808" s="106">
        <f>I808*0.2</f>
        <v>14.677767800000002</v>
      </c>
      <c r="M808" s="106">
        <f>I808*0.28</f>
        <v>20.548874920000003</v>
      </c>
      <c r="N808" s="106">
        <f>I808*0.27</f>
        <v>19.814986530000002</v>
      </c>
      <c r="O808" s="106">
        <v>15.41165619</v>
      </c>
      <c r="P808" s="106">
        <f>I808*0.25</f>
        <v>18.347209750000001</v>
      </c>
      <c r="Q808" s="106">
        <f>I808*0.31</f>
        <v>22.750540090000001</v>
      </c>
      <c r="R808" s="106">
        <f>I808*0.28</f>
        <v>20.548874920000003</v>
      </c>
      <c r="S808" s="106">
        <f>I808*0.25</f>
        <v>18.347209750000001</v>
      </c>
      <c r="T808" s="106">
        <f>I808*0.3</f>
        <v>22.016651700000001</v>
      </c>
      <c r="U808" s="106">
        <f>I808*0.2</f>
        <v>14.677767800000002</v>
      </c>
      <c r="V808" s="106">
        <f>I808*0.22</f>
        <v>16.145544580000003</v>
      </c>
      <c r="W808" s="140"/>
      <c r="X808" s="106">
        <f>I808*0.16</f>
        <v>11.742214240000001</v>
      </c>
      <c r="Y808" s="106">
        <f>I808*0.15</f>
        <v>11.00832585</v>
      </c>
      <c r="Z808" s="106">
        <f>I808*0.18</f>
        <v>13.20999102</v>
      </c>
      <c r="AA808" s="106">
        <f>I808*0.11</f>
        <v>8.0727722900000014</v>
      </c>
      <c r="AB808" s="140"/>
      <c r="AC808" s="7">
        <f>I808*0.22</f>
        <v>16.145544580000003</v>
      </c>
      <c r="AD808" s="7">
        <f>I808*0.3</f>
        <v>22.016651700000001</v>
      </c>
      <c r="AE808" s="148" t="s">
        <v>93</v>
      </c>
      <c r="AF808" s="7">
        <f>I808*0.245</f>
        <v>17.980265554999999</v>
      </c>
      <c r="AG808" s="7">
        <f>I808*0.2</f>
        <v>14.677767800000002</v>
      </c>
      <c r="AH808" s="7">
        <f>I808*0.23</f>
        <v>16.879432970000003</v>
      </c>
      <c r="AI808" s="140"/>
      <c r="AJ808">
        <f>I808*0.2</f>
        <v>14.677767800000002</v>
      </c>
      <c r="AK808" s="140">
        <v>60.562000000000005</v>
      </c>
      <c r="AL808" s="140">
        <v>64.125100000000003</v>
      </c>
      <c r="AM808" s="140">
        <v>66.265100000000004</v>
      </c>
      <c r="AN808" s="140">
        <f>I808*0.12</f>
        <v>8.8066606800000002</v>
      </c>
      <c r="AO808" s="140">
        <f>I808*0.6</f>
        <v>44.033303400000001</v>
      </c>
      <c r="AP808" s="140">
        <f>I808*0.9</f>
        <v>66.049955100000005</v>
      </c>
      <c r="AQ808" s="140">
        <f>I808*0.93</f>
        <v>68.251620270000004</v>
      </c>
      <c r="AR808" s="140">
        <f>I808*0.7</f>
        <v>51.3721873</v>
      </c>
      <c r="AS808" s="140">
        <f>I808*0.35</f>
        <v>25.68609365</v>
      </c>
      <c r="AT808" s="140">
        <v>0</v>
      </c>
      <c r="AU808" s="140">
        <f>I808*0.9</f>
        <v>66.049955100000005</v>
      </c>
      <c r="AV808" s="140">
        <f>I808*0.18</f>
        <v>13.20999102</v>
      </c>
      <c r="AW808" s="140">
        <f>I808*0.34</f>
        <v>24.952205260000003</v>
      </c>
      <c r="AX808" s="140">
        <f>I808*0.31</f>
        <v>22.750540090000001</v>
      </c>
      <c r="AY808" s="140">
        <v>64.125100000000003</v>
      </c>
      <c r="AZ808" s="140">
        <v>64.125100000000003</v>
      </c>
      <c r="BB808" s="6">
        <v>8.0727722900000014</v>
      </c>
      <c r="BC808" s="6">
        <v>68.251620270000004</v>
      </c>
    </row>
    <row r="809" spans="2:55" hidden="1" outlineLevel="1" x14ac:dyDescent="0.2">
      <c r="B809" s="51" t="s">
        <v>185</v>
      </c>
      <c r="C809" s="29"/>
      <c r="D809" s="123"/>
      <c r="E809" s="162">
        <v>1</v>
      </c>
      <c r="F809" s="189"/>
      <c r="G809" s="189"/>
      <c r="H809" s="189"/>
      <c r="I809" s="88">
        <v>730.74740499999984</v>
      </c>
      <c r="J809" s="98" t="e">
        <f t="shared" si="12"/>
        <v>#N/A</v>
      </c>
      <c r="K809" s="102" t="e">
        <v>#N/A</v>
      </c>
      <c r="L809" s="106">
        <f>I809*0.2</f>
        <v>146.14948099999998</v>
      </c>
      <c r="M809" s="106">
        <f>I809*0.28</f>
        <v>204.60927339999998</v>
      </c>
      <c r="N809" s="106">
        <f>I809*0.27</f>
        <v>197.30179934999998</v>
      </c>
      <c r="O809" s="106">
        <v>153.45695504999995</v>
      </c>
      <c r="P809" s="106">
        <f>I809*0.25</f>
        <v>182.68685124999996</v>
      </c>
      <c r="Q809" s="106">
        <f>I809*0.31</f>
        <v>226.53169554999994</v>
      </c>
      <c r="R809" s="106">
        <f>I809*0.28</f>
        <v>204.60927339999998</v>
      </c>
      <c r="S809" s="106">
        <f>I809*0.25</f>
        <v>182.68685124999996</v>
      </c>
      <c r="T809" s="106">
        <f>I809*0.3</f>
        <v>219.22422149999994</v>
      </c>
      <c r="U809" s="106">
        <f>I809*0.2</f>
        <v>146.14948099999998</v>
      </c>
      <c r="V809" s="106">
        <f>I809*0.22</f>
        <v>160.76442909999997</v>
      </c>
      <c r="W809" s="140"/>
      <c r="X809" s="106">
        <f>I809*0.16</f>
        <v>116.91958479999998</v>
      </c>
      <c r="Y809" s="106">
        <f>I809*0.15</f>
        <v>109.61211074999997</v>
      </c>
      <c r="Z809" s="106">
        <f>I809*0.18</f>
        <v>131.53453289999996</v>
      </c>
      <c r="AA809" s="106">
        <f>I809*0.11</f>
        <v>80.382214549999986</v>
      </c>
      <c r="AB809" s="140"/>
      <c r="AC809" s="7">
        <f>I809*0.22</f>
        <v>160.76442909999997</v>
      </c>
      <c r="AD809" s="7">
        <f>I809*0.3</f>
        <v>219.22422149999994</v>
      </c>
      <c r="AE809" s="148" t="s">
        <v>93</v>
      </c>
      <c r="AF809" s="7">
        <f>I809*0.245</f>
        <v>179.03311422499996</v>
      </c>
      <c r="AG809" s="7">
        <f>I809*0.2</f>
        <v>146.14948099999998</v>
      </c>
      <c r="AH809" s="7">
        <f>I809*0.23</f>
        <v>168.07190314999997</v>
      </c>
      <c r="AI809" s="140"/>
      <c r="AJ809">
        <f>I809*0.2</f>
        <v>146.14948099999998</v>
      </c>
      <c r="AK809" s="140">
        <v>603.04129999999998</v>
      </c>
      <c r="AL809" s="140">
        <v>638.52249999999992</v>
      </c>
      <c r="AM809" s="140">
        <v>659.80479999999989</v>
      </c>
      <c r="AN809" s="140">
        <f>I809*0.12</f>
        <v>87.689688599999982</v>
      </c>
      <c r="AO809" s="140">
        <f>I809*0.6</f>
        <v>438.44844299999988</v>
      </c>
      <c r="AP809" s="140">
        <f>I809*0.9</f>
        <v>657.67266449999988</v>
      </c>
      <c r="AQ809" s="140">
        <f>I809*0.93</f>
        <v>679.59508664999987</v>
      </c>
      <c r="AR809" s="140">
        <f>I809*0.7</f>
        <v>511.52318349999985</v>
      </c>
      <c r="AS809" s="140">
        <f>I809*0.35</f>
        <v>255.76159174999992</v>
      </c>
      <c r="AT809" s="140">
        <v>0</v>
      </c>
      <c r="AU809" s="140">
        <f>I809*0.9</f>
        <v>657.67266449999988</v>
      </c>
      <c r="AV809" s="140">
        <f>I809*0.18</f>
        <v>131.53453289999996</v>
      </c>
      <c r="AW809" s="140">
        <f>I809*0.34</f>
        <v>248.45411769999995</v>
      </c>
      <c r="AX809" s="140">
        <f>I809*0.31</f>
        <v>226.53169554999994</v>
      </c>
      <c r="AY809" s="140">
        <v>638.52249999999992</v>
      </c>
      <c r="AZ809" s="140">
        <v>638.52249999999992</v>
      </c>
      <c r="BB809" s="6">
        <v>80.382214549999986</v>
      </c>
      <c r="BC809" s="6">
        <v>679.59508664999987</v>
      </c>
    </row>
    <row r="810" spans="2:55" ht="13.5" collapsed="1" thickBot="1" x14ac:dyDescent="0.25">
      <c r="B810" s="45" t="s">
        <v>94</v>
      </c>
      <c r="C810" s="54" t="s">
        <v>93</v>
      </c>
      <c r="D810" s="120">
        <v>29826</v>
      </c>
      <c r="E810" s="161" t="s">
        <v>5630</v>
      </c>
      <c r="F810" s="180"/>
      <c r="G810" s="180"/>
      <c r="H810" s="180"/>
      <c r="I810" s="82">
        <v>20795.63</v>
      </c>
      <c r="J810" s="98">
        <f t="shared" si="12"/>
        <v>211.14500000000001</v>
      </c>
      <c r="K810" s="100">
        <v>191.95</v>
      </c>
      <c r="L810" s="106">
        <f>I810*0.2</f>
        <v>4159.1260000000002</v>
      </c>
      <c r="M810" s="106">
        <f>I810*0.28</f>
        <v>5822.7764000000006</v>
      </c>
      <c r="N810" s="106">
        <f>I810*0.27</f>
        <v>5614.8201000000008</v>
      </c>
      <c r="O810" s="106">
        <v>4367.0823</v>
      </c>
      <c r="P810" s="106">
        <f>I810*0.25</f>
        <v>5198.9075000000003</v>
      </c>
      <c r="Q810" s="106">
        <f>I810*0.31</f>
        <v>6446.6453000000001</v>
      </c>
      <c r="R810" s="106">
        <f>I810*0.28</f>
        <v>5822.7764000000006</v>
      </c>
      <c r="S810" s="106">
        <f>I810*0.25</f>
        <v>5198.9075000000003</v>
      </c>
      <c r="T810" s="106">
        <f>I810*0.3</f>
        <v>6238.6890000000003</v>
      </c>
      <c r="U810" s="106">
        <f>I810*0.2</f>
        <v>4159.1260000000002</v>
      </c>
      <c r="V810" s="106">
        <f>I810*0.22</f>
        <v>4575.0385999999999</v>
      </c>
      <c r="W810" s="139"/>
      <c r="X810" s="106">
        <f>I810*0.16</f>
        <v>3327.3008000000004</v>
      </c>
      <c r="Y810" s="106">
        <f>I810*0.15</f>
        <v>3119.3445000000002</v>
      </c>
      <c r="Z810" s="106">
        <f>I810*0.18</f>
        <v>3743.2134000000001</v>
      </c>
      <c r="AA810" s="106">
        <f>I810*0.11</f>
        <v>2287.5192999999999</v>
      </c>
      <c r="AB810" s="139"/>
      <c r="AC810" s="7">
        <f>I810*0.22</f>
        <v>4575.0385999999999</v>
      </c>
      <c r="AD810" s="7">
        <f>I810*0.3</f>
        <v>6238.6890000000003</v>
      </c>
      <c r="AE810" s="148" t="s">
        <v>93</v>
      </c>
      <c r="AF810" s="7">
        <f>I810*0.245</f>
        <v>5094.9293500000003</v>
      </c>
      <c r="AG810" s="7">
        <f>I810*0.2</f>
        <v>4159.1260000000002</v>
      </c>
      <c r="AH810" s="7">
        <f>I810*0.23</f>
        <v>4782.9949000000006</v>
      </c>
      <c r="AI810" s="139"/>
      <c r="AJ810">
        <f>I810*0.2</f>
        <v>4159.1260000000002</v>
      </c>
      <c r="AK810" s="139">
        <v>22652.488499999989</v>
      </c>
      <c r="AL810" s="139">
        <v>23984.99159999999</v>
      </c>
      <c r="AM810" s="139">
        <v>24784.484899999989</v>
      </c>
      <c r="AN810" s="139">
        <f>I810*0.12</f>
        <v>2495.4756000000002</v>
      </c>
      <c r="AO810" s="139">
        <f>I810*0.6</f>
        <v>12477.378000000001</v>
      </c>
      <c r="AP810" s="139">
        <f>I810*0.9</f>
        <v>18716.067000000003</v>
      </c>
      <c r="AQ810" s="139">
        <f>I810*0.93</f>
        <v>19339.9359</v>
      </c>
      <c r="AR810" s="139">
        <f>I810*0.7</f>
        <v>14556.940999999999</v>
      </c>
      <c r="AS810" s="139">
        <f>I810*0.35</f>
        <v>7278.4704999999994</v>
      </c>
      <c r="AT810" s="139">
        <v>0</v>
      </c>
      <c r="AU810" s="139">
        <f>I810*0.9</f>
        <v>18716.067000000003</v>
      </c>
      <c r="AV810" s="139">
        <f>I810*0.18</f>
        <v>3743.2134000000001</v>
      </c>
      <c r="AW810" s="139">
        <f>I810*0.34</f>
        <v>7070.5142000000005</v>
      </c>
      <c r="AX810" s="139">
        <f>I810*0.31</f>
        <v>6446.6453000000001</v>
      </c>
      <c r="AY810" s="139">
        <v>23984.99159999999</v>
      </c>
      <c r="AZ810" s="139">
        <v>23984.99159999999</v>
      </c>
      <c r="BB810" s="6">
        <v>191.95</v>
      </c>
      <c r="BC810" s="6">
        <v>24784.484899999989</v>
      </c>
    </row>
    <row r="811" spans="2:55" hidden="1" outlineLevel="1" x14ac:dyDescent="0.2">
      <c r="B811" s="36"/>
      <c r="C811" s="57"/>
      <c r="D811" s="111" t="s">
        <v>109</v>
      </c>
      <c r="E811" s="159" t="s">
        <v>5629</v>
      </c>
      <c r="F811" s="188"/>
      <c r="G811" s="188"/>
      <c r="H811" s="188"/>
      <c r="I811" s="87"/>
      <c r="J811" s="98" t="e">
        <f t="shared" si="12"/>
        <v>#N/A</v>
      </c>
      <c r="K811" s="100" t="e">
        <v>#N/A</v>
      </c>
      <c r="L811" s="106">
        <f>I811*0.2</f>
        <v>0</v>
      </c>
      <c r="M811" s="106">
        <f>I811*0.28</f>
        <v>0</v>
      </c>
      <c r="N811" s="106">
        <f>I811*0.27</f>
        <v>0</v>
      </c>
      <c r="O811" s="106">
        <v>0</v>
      </c>
      <c r="P811" s="106">
        <f>I811*0.25</f>
        <v>0</v>
      </c>
      <c r="Q811" s="106">
        <f>I811*0.31</f>
        <v>0</v>
      </c>
      <c r="R811" s="106">
        <f>I811*0.28</f>
        <v>0</v>
      </c>
      <c r="S811" s="106">
        <f>I811*0.25</f>
        <v>0</v>
      </c>
      <c r="T811" s="106">
        <f>I811*0.3</f>
        <v>0</v>
      </c>
      <c r="U811" s="106">
        <f>I811*0.2</f>
        <v>0</v>
      </c>
      <c r="V811" s="106">
        <f>I811*0.22</f>
        <v>0</v>
      </c>
      <c r="W811" s="139"/>
      <c r="X811" s="106">
        <f>I811*0.16</f>
        <v>0</v>
      </c>
      <c r="Y811" s="106">
        <f>I811*0.15</f>
        <v>0</v>
      </c>
      <c r="Z811" s="106">
        <f>I811*0.18</f>
        <v>0</v>
      </c>
      <c r="AA811" s="106">
        <f>I811*0.11</f>
        <v>0</v>
      </c>
      <c r="AB811" s="139"/>
      <c r="AC811" s="7">
        <f>I811*0.22</f>
        <v>0</v>
      </c>
      <c r="AD811" s="7">
        <f>I811*0.3</f>
        <v>0</v>
      </c>
      <c r="AE811" s="148" t="s">
        <v>93</v>
      </c>
      <c r="AF811" s="7">
        <f>I811*0.245</f>
        <v>0</v>
      </c>
      <c r="AG811" s="7">
        <f>I811*0.2</f>
        <v>0</v>
      </c>
      <c r="AH811" s="7">
        <f>I811*0.23</f>
        <v>0</v>
      </c>
      <c r="AI811" s="139"/>
      <c r="AJ811">
        <f>I811*0.2</f>
        <v>0</v>
      </c>
      <c r="AK811" s="139"/>
      <c r="AL811" s="139"/>
      <c r="AM811" s="139"/>
      <c r="AN811" s="139">
        <f>I811*0.12</f>
        <v>0</v>
      </c>
      <c r="AO811" s="139">
        <f>I811*0.6</f>
        <v>0</v>
      </c>
      <c r="AP811" s="139">
        <f>I811*0.9</f>
        <v>0</v>
      </c>
      <c r="AQ811" s="139">
        <f>I811*0.93</f>
        <v>0</v>
      </c>
      <c r="AR811" s="139">
        <f>I811*0.7</f>
        <v>0</v>
      </c>
      <c r="AS811" s="139">
        <f>I811*0.35</f>
        <v>0</v>
      </c>
      <c r="AT811" s="139"/>
      <c r="AU811" s="139">
        <f>I811*0.9</f>
        <v>0</v>
      </c>
      <c r="AV811" s="139">
        <f>I811*0.18</f>
        <v>0</v>
      </c>
      <c r="AW811" s="139">
        <f>I811*0.34</f>
        <v>0</v>
      </c>
      <c r="AX811" s="139">
        <f>I811*0.31</f>
        <v>0</v>
      </c>
      <c r="AY811" s="139"/>
      <c r="AZ811" s="139"/>
      <c r="BB811" s="6">
        <v>0</v>
      </c>
      <c r="BC811" s="6">
        <v>0</v>
      </c>
    </row>
    <row r="812" spans="2:55" hidden="1" outlineLevel="1" x14ac:dyDescent="0.2">
      <c r="B812" s="51" t="s">
        <v>111</v>
      </c>
      <c r="C812" s="29"/>
      <c r="D812" s="123"/>
      <c r="E812" s="162">
        <v>1</v>
      </c>
      <c r="F812" s="189"/>
      <c r="G812" s="189"/>
      <c r="H812" s="189"/>
      <c r="I812" s="88">
        <v>44.672499999999999</v>
      </c>
      <c r="J812" s="98" t="e">
        <f t="shared" si="12"/>
        <v>#N/A</v>
      </c>
      <c r="K812" s="102" t="e">
        <v>#N/A</v>
      </c>
      <c r="L812" s="106">
        <f>I812*0.2</f>
        <v>8.9344999999999999</v>
      </c>
      <c r="M812" s="106">
        <f>I812*0.28</f>
        <v>12.5083</v>
      </c>
      <c r="N812" s="106">
        <f>I812*0.27</f>
        <v>12.061575000000001</v>
      </c>
      <c r="O812" s="106">
        <v>9.3812249999999988</v>
      </c>
      <c r="P812" s="106">
        <f>I812*0.25</f>
        <v>11.168125</v>
      </c>
      <c r="Q812" s="106">
        <f>I812*0.31</f>
        <v>13.848475000000001</v>
      </c>
      <c r="R812" s="106">
        <f>I812*0.28</f>
        <v>12.5083</v>
      </c>
      <c r="S812" s="106">
        <f>I812*0.25</f>
        <v>11.168125</v>
      </c>
      <c r="T812" s="106">
        <f>I812*0.3</f>
        <v>13.40175</v>
      </c>
      <c r="U812" s="106">
        <f>I812*0.2</f>
        <v>8.9344999999999999</v>
      </c>
      <c r="V812" s="106">
        <f>I812*0.22</f>
        <v>9.8279499999999995</v>
      </c>
      <c r="W812" s="140"/>
      <c r="X812" s="106">
        <f>I812*0.16</f>
        <v>7.1475999999999997</v>
      </c>
      <c r="Y812" s="106">
        <f>I812*0.15</f>
        <v>6.7008749999999999</v>
      </c>
      <c r="Z812" s="106">
        <f>I812*0.18</f>
        <v>8.0410500000000003</v>
      </c>
      <c r="AA812" s="106">
        <f>I812*0.11</f>
        <v>4.9139749999999998</v>
      </c>
      <c r="AB812" s="140"/>
      <c r="AC812" s="7">
        <f>I812*0.22</f>
        <v>9.8279499999999995</v>
      </c>
      <c r="AD812" s="7">
        <f>I812*0.3</f>
        <v>13.40175</v>
      </c>
      <c r="AE812" s="148" t="s">
        <v>93</v>
      </c>
      <c r="AF812" s="7">
        <f>I812*0.245</f>
        <v>10.9447625</v>
      </c>
      <c r="AG812" s="7">
        <f>I812*0.2</f>
        <v>8.9344999999999999</v>
      </c>
      <c r="AH812" s="7">
        <f>I812*0.23</f>
        <v>10.274675</v>
      </c>
      <c r="AI812" s="140"/>
      <c r="AJ812">
        <f>I812*0.2</f>
        <v>8.9344999999999999</v>
      </c>
      <c r="AK812" s="140">
        <v>37.974300000000007</v>
      </c>
      <c r="AL812" s="140">
        <v>40.210599999999999</v>
      </c>
      <c r="AM812" s="140">
        <v>41.548099999999998</v>
      </c>
      <c r="AN812" s="140">
        <f>I812*0.12</f>
        <v>5.3606999999999996</v>
      </c>
      <c r="AO812" s="140">
        <f>I812*0.6</f>
        <v>26.8035</v>
      </c>
      <c r="AP812" s="140">
        <f>I812*0.9</f>
        <v>40.205249999999999</v>
      </c>
      <c r="AQ812" s="140">
        <f>I812*0.93</f>
        <v>41.545425000000002</v>
      </c>
      <c r="AR812" s="140">
        <f>I812*0.7</f>
        <v>31.270749999999996</v>
      </c>
      <c r="AS812" s="140">
        <f>I812*0.35</f>
        <v>15.635374999999998</v>
      </c>
      <c r="AT812" s="140">
        <v>0</v>
      </c>
      <c r="AU812" s="140">
        <f>I812*0.9</f>
        <v>40.205249999999999</v>
      </c>
      <c r="AV812" s="140">
        <f>I812*0.18</f>
        <v>8.0410500000000003</v>
      </c>
      <c r="AW812" s="140">
        <f>I812*0.34</f>
        <v>15.188650000000001</v>
      </c>
      <c r="AX812" s="140">
        <f>I812*0.31</f>
        <v>13.848475000000001</v>
      </c>
      <c r="AY812" s="140">
        <v>40.210599999999999</v>
      </c>
      <c r="AZ812" s="140">
        <v>40.210599999999999</v>
      </c>
      <c r="BB812" s="6">
        <v>4.9139749999999998</v>
      </c>
      <c r="BC812" s="6">
        <v>41.548099999999998</v>
      </c>
    </row>
    <row r="813" spans="2:55" hidden="1" outlineLevel="1" x14ac:dyDescent="0.2">
      <c r="B813" s="51" t="s">
        <v>112</v>
      </c>
      <c r="C813" s="29"/>
      <c r="D813" s="123">
        <v>43235</v>
      </c>
      <c r="E813" s="162">
        <v>1</v>
      </c>
      <c r="F813" s="189"/>
      <c r="G813" s="189"/>
      <c r="H813" s="189"/>
      <c r="I813" s="88">
        <v>3198</v>
      </c>
      <c r="J813" s="98">
        <f t="shared" si="12"/>
        <v>184.98699999999999</v>
      </c>
      <c r="K813" s="102">
        <v>168.17</v>
      </c>
      <c r="L813" s="106">
        <f>I813*0.2</f>
        <v>639.6</v>
      </c>
      <c r="M813" s="106">
        <f>I813*0.28</f>
        <v>895.44</v>
      </c>
      <c r="N813" s="106">
        <f>I813*0.27</f>
        <v>863.46</v>
      </c>
      <c r="O813" s="106">
        <v>671.57999999999993</v>
      </c>
      <c r="P813" s="106">
        <f>I813*0.25</f>
        <v>799.5</v>
      </c>
      <c r="Q813" s="106">
        <f>I813*0.31</f>
        <v>991.38</v>
      </c>
      <c r="R813" s="106">
        <f>I813*0.28</f>
        <v>895.44</v>
      </c>
      <c r="S813" s="106">
        <f>I813*0.25</f>
        <v>799.5</v>
      </c>
      <c r="T813" s="106">
        <f>I813*0.3</f>
        <v>959.4</v>
      </c>
      <c r="U813" s="106">
        <f>I813*0.2</f>
        <v>639.6</v>
      </c>
      <c r="V813" s="106">
        <f>I813*0.22</f>
        <v>703.56000000000006</v>
      </c>
      <c r="W813" s="140"/>
      <c r="X813" s="106">
        <f>I813*0.16</f>
        <v>511.68</v>
      </c>
      <c r="Y813" s="106">
        <f>I813*0.15</f>
        <v>479.7</v>
      </c>
      <c r="Z813" s="106">
        <f>I813*0.18</f>
        <v>575.64</v>
      </c>
      <c r="AA813" s="106">
        <f>I813*0.11</f>
        <v>351.78000000000003</v>
      </c>
      <c r="AB813" s="140"/>
      <c r="AC813" s="7">
        <f>I813*0.22</f>
        <v>703.56000000000006</v>
      </c>
      <c r="AD813" s="7">
        <f>I813*0.3</f>
        <v>959.4</v>
      </c>
      <c r="AE813" s="148" t="s">
        <v>93</v>
      </c>
      <c r="AF813" s="7">
        <f>I813*0.245</f>
        <v>783.51</v>
      </c>
      <c r="AG813" s="7">
        <f>I813*0.2</f>
        <v>639.6</v>
      </c>
      <c r="AH813" s="7">
        <f>I813*0.23</f>
        <v>735.54000000000008</v>
      </c>
      <c r="AI813" s="140"/>
      <c r="AJ813">
        <f>I813*0.2</f>
        <v>639.6</v>
      </c>
      <c r="AK813" s="140">
        <v>4063.6780999999996</v>
      </c>
      <c r="AL813" s="140">
        <v>4302.7161000000006</v>
      </c>
      <c r="AM813" s="140">
        <v>4446.1389000000008</v>
      </c>
      <c r="AN813" s="140">
        <f>I813*0.12</f>
        <v>383.76</v>
      </c>
      <c r="AO813" s="140">
        <f>I813*0.6</f>
        <v>1918.8</v>
      </c>
      <c r="AP813" s="140">
        <f>I813*0.9</f>
        <v>2878.2000000000003</v>
      </c>
      <c r="AQ813" s="140">
        <f>I813*0.93</f>
        <v>2974.1400000000003</v>
      </c>
      <c r="AR813" s="140">
        <f>I813*0.7</f>
        <v>2238.6</v>
      </c>
      <c r="AS813" s="140">
        <f>I813*0.35</f>
        <v>1119.3</v>
      </c>
      <c r="AT813" s="140">
        <v>756.84095999999988</v>
      </c>
      <c r="AU813" s="140">
        <f>I813*0.9</f>
        <v>2878.2000000000003</v>
      </c>
      <c r="AV813" s="140">
        <f>I813*0.18</f>
        <v>575.64</v>
      </c>
      <c r="AW813" s="140">
        <f>I813*0.34</f>
        <v>1087.3200000000002</v>
      </c>
      <c r="AX813" s="140">
        <f>I813*0.31</f>
        <v>991.38</v>
      </c>
      <c r="AY813" s="140">
        <v>4302.7161000000006</v>
      </c>
      <c r="AZ813" s="140">
        <v>4302.7161000000006</v>
      </c>
      <c r="BB813" s="6">
        <v>168.17</v>
      </c>
      <c r="BC813" s="6">
        <v>4446.1389000000008</v>
      </c>
    </row>
    <row r="814" spans="2:55" hidden="1" outlineLevel="1" x14ac:dyDescent="0.2">
      <c r="B814" s="51" t="s">
        <v>113</v>
      </c>
      <c r="C814" s="29"/>
      <c r="D814" s="123"/>
      <c r="E814" s="162">
        <v>1</v>
      </c>
      <c r="F814" s="189"/>
      <c r="G814" s="189"/>
      <c r="H814" s="189"/>
      <c r="I814" s="88">
        <v>7.2225000000000001</v>
      </c>
      <c r="J814" s="98" t="e">
        <f t="shared" si="12"/>
        <v>#N/A</v>
      </c>
      <c r="K814" s="102" t="e">
        <v>#N/A</v>
      </c>
      <c r="L814" s="106">
        <f>I814*0.2</f>
        <v>1.4445000000000001</v>
      </c>
      <c r="M814" s="106">
        <f>I814*0.28</f>
        <v>2.0223000000000004</v>
      </c>
      <c r="N814" s="106">
        <f>I814*0.27</f>
        <v>1.9500750000000002</v>
      </c>
      <c r="O814" s="106">
        <v>1.5167249999999999</v>
      </c>
      <c r="P814" s="106">
        <f>I814*0.25</f>
        <v>1.805625</v>
      </c>
      <c r="Q814" s="106">
        <f>I814*0.31</f>
        <v>2.2389749999999999</v>
      </c>
      <c r="R814" s="106">
        <f>I814*0.28</f>
        <v>2.0223000000000004</v>
      </c>
      <c r="S814" s="106">
        <f>I814*0.25</f>
        <v>1.805625</v>
      </c>
      <c r="T814" s="106">
        <f>I814*0.3</f>
        <v>2.16675</v>
      </c>
      <c r="U814" s="106">
        <f>I814*0.2</f>
        <v>1.4445000000000001</v>
      </c>
      <c r="V814" s="106">
        <f>I814*0.22</f>
        <v>1.5889500000000001</v>
      </c>
      <c r="W814" s="140"/>
      <c r="X814" s="106">
        <f>I814*0.16</f>
        <v>1.1556</v>
      </c>
      <c r="Y814" s="106">
        <f>I814*0.15</f>
        <v>1.083375</v>
      </c>
      <c r="Z814" s="106">
        <f>I814*0.18</f>
        <v>1.3000499999999999</v>
      </c>
      <c r="AA814" s="106">
        <f>I814*0.11</f>
        <v>0.79447500000000004</v>
      </c>
      <c r="AB814" s="140"/>
      <c r="AC814" s="7">
        <f>I814*0.22</f>
        <v>1.5889500000000001</v>
      </c>
      <c r="AD814" s="7">
        <f>I814*0.3</f>
        <v>2.16675</v>
      </c>
      <c r="AE814" s="148" t="s">
        <v>93</v>
      </c>
      <c r="AF814" s="7">
        <f>I814*0.245</f>
        <v>1.7695125</v>
      </c>
      <c r="AG814" s="7">
        <f>I814*0.2</f>
        <v>1.4445000000000001</v>
      </c>
      <c r="AH814" s="7">
        <f>I814*0.23</f>
        <v>1.6611750000000001</v>
      </c>
      <c r="AI814" s="140"/>
      <c r="AJ814">
        <f>I814*0.2</f>
        <v>1.4445000000000001</v>
      </c>
      <c r="AK814" s="140">
        <v>6.1418000000000008</v>
      </c>
      <c r="AL814" s="140">
        <v>6.5056000000000003</v>
      </c>
      <c r="AM814" s="140">
        <v>6.7196000000000007</v>
      </c>
      <c r="AN814" s="140">
        <f>I814*0.12</f>
        <v>0.86670000000000003</v>
      </c>
      <c r="AO814" s="140">
        <f>I814*0.6</f>
        <v>4.3334999999999999</v>
      </c>
      <c r="AP814" s="140">
        <f>I814*0.9</f>
        <v>6.5002500000000003</v>
      </c>
      <c r="AQ814" s="140">
        <f>I814*0.93</f>
        <v>6.7169250000000007</v>
      </c>
      <c r="AR814" s="140">
        <f>I814*0.7</f>
        <v>5.0557499999999997</v>
      </c>
      <c r="AS814" s="140">
        <f>I814*0.35</f>
        <v>2.5278749999999999</v>
      </c>
      <c r="AT814" s="140">
        <v>0</v>
      </c>
      <c r="AU814" s="140">
        <f>I814*0.9</f>
        <v>6.5002500000000003</v>
      </c>
      <c r="AV814" s="140">
        <f>I814*0.18</f>
        <v>1.3000499999999999</v>
      </c>
      <c r="AW814" s="140">
        <f>I814*0.34</f>
        <v>2.4556500000000003</v>
      </c>
      <c r="AX814" s="140">
        <f>I814*0.31</f>
        <v>2.2389749999999999</v>
      </c>
      <c r="AY814" s="140">
        <v>6.5056000000000003</v>
      </c>
      <c r="AZ814" s="140">
        <v>6.5056000000000003</v>
      </c>
      <c r="BB814" s="6">
        <v>0.79447500000000004</v>
      </c>
      <c r="BC814" s="6">
        <v>6.7196000000000007</v>
      </c>
    </row>
    <row r="815" spans="2:55" hidden="1" outlineLevel="1" x14ac:dyDescent="0.2">
      <c r="B815" s="51" t="s">
        <v>114</v>
      </c>
      <c r="C815" s="29"/>
      <c r="D815" s="123"/>
      <c r="E815" s="162">
        <v>1</v>
      </c>
      <c r="F815" s="189"/>
      <c r="G815" s="189"/>
      <c r="H815" s="189"/>
      <c r="I815" s="88">
        <v>1.3374999999999999</v>
      </c>
      <c r="J815" s="98" t="e">
        <f t="shared" si="12"/>
        <v>#N/A</v>
      </c>
      <c r="K815" s="102" t="e">
        <v>#N/A</v>
      </c>
      <c r="L815" s="106">
        <f>I815*0.2</f>
        <v>0.26750000000000002</v>
      </c>
      <c r="M815" s="106">
        <f>I815*0.28</f>
        <v>0.3745</v>
      </c>
      <c r="N815" s="106">
        <f>I815*0.27</f>
        <v>0.36112499999999997</v>
      </c>
      <c r="O815" s="106">
        <v>0.28087499999999999</v>
      </c>
      <c r="P815" s="106">
        <f>I815*0.25</f>
        <v>0.33437499999999998</v>
      </c>
      <c r="Q815" s="106">
        <f>I815*0.31</f>
        <v>0.41462499999999997</v>
      </c>
      <c r="R815" s="106">
        <f>I815*0.28</f>
        <v>0.3745</v>
      </c>
      <c r="S815" s="106">
        <f>I815*0.25</f>
        <v>0.33437499999999998</v>
      </c>
      <c r="T815" s="106">
        <f>I815*0.3</f>
        <v>0.40124999999999994</v>
      </c>
      <c r="U815" s="106">
        <f>I815*0.2</f>
        <v>0.26750000000000002</v>
      </c>
      <c r="V815" s="106">
        <f>I815*0.22</f>
        <v>0.29424999999999996</v>
      </c>
      <c r="W815" s="140"/>
      <c r="X815" s="106">
        <f>I815*0.16</f>
        <v>0.214</v>
      </c>
      <c r="Y815" s="106">
        <f>I815*0.15</f>
        <v>0.20062499999999997</v>
      </c>
      <c r="Z815" s="106">
        <f>I815*0.18</f>
        <v>0.24074999999999996</v>
      </c>
      <c r="AA815" s="106">
        <f>I815*0.11</f>
        <v>0.14712499999999998</v>
      </c>
      <c r="AB815" s="140"/>
      <c r="AC815" s="7">
        <f>I815*0.22</f>
        <v>0.29424999999999996</v>
      </c>
      <c r="AD815" s="7">
        <f>I815*0.3</f>
        <v>0.40124999999999994</v>
      </c>
      <c r="AE815" s="148" t="s">
        <v>93</v>
      </c>
      <c r="AF815" s="7">
        <f>I815*0.245</f>
        <v>0.32768749999999996</v>
      </c>
      <c r="AG815" s="7">
        <f>I815*0.2</f>
        <v>0.26750000000000002</v>
      </c>
      <c r="AH815" s="7">
        <f>I815*0.23</f>
        <v>0.30762499999999998</v>
      </c>
      <c r="AI815" s="140"/>
      <c r="AJ815">
        <f>I815*0.2</f>
        <v>0.26750000000000002</v>
      </c>
      <c r="AK815" s="140">
        <v>1.1342000000000001</v>
      </c>
      <c r="AL815" s="140">
        <v>1.2090999999999998</v>
      </c>
      <c r="AM815" s="140">
        <v>1.2411999999999999</v>
      </c>
      <c r="AN815" s="140">
        <f>I815*0.12</f>
        <v>0.16049999999999998</v>
      </c>
      <c r="AO815" s="140">
        <f>I815*0.6</f>
        <v>0.80249999999999988</v>
      </c>
      <c r="AP815" s="140">
        <f>I815*0.9</f>
        <v>1.2037499999999999</v>
      </c>
      <c r="AQ815" s="140">
        <f>I815*0.93</f>
        <v>1.2438750000000001</v>
      </c>
      <c r="AR815" s="140">
        <f>I815*0.7</f>
        <v>0.93624999999999992</v>
      </c>
      <c r="AS815" s="140">
        <f>I815*0.35</f>
        <v>0.46812499999999996</v>
      </c>
      <c r="AT815" s="140">
        <v>0</v>
      </c>
      <c r="AU815" s="140">
        <f>I815*0.9</f>
        <v>1.2037499999999999</v>
      </c>
      <c r="AV815" s="140">
        <f>I815*0.18</f>
        <v>0.24074999999999996</v>
      </c>
      <c r="AW815" s="140">
        <f>I815*0.34</f>
        <v>0.45474999999999999</v>
      </c>
      <c r="AX815" s="140">
        <f>I815*0.31</f>
        <v>0.41462499999999997</v>
      </c>
      <c r="AY815" s="140">
        <v>1.2090999999999998</v>
      </c>
      <c r="AZ815" s="140">
        <v>1.2090999999999998</v>
      </c>
      <c r="BB815" s="6">
        <v>0.14712499999999998</v>
      </c>
      <c r="BC815" s="6">
        <v>1.2438750000000001</v>
      </c>
    </row>
    <row r="816" spans="2:55" hidden="1" outlineLevel="1" x14ac:dyDescent="0.2">
      <c r="B816" s="51" t="s">
        <v>115</v>
      </c>
      <c r="C816" s="29"/>
      <c r="D816" s="123"/>
      <c r="E816" s="162">
        <v>1</v>
      </c>
      <c r="F816" s="189"/>
      <c r="G816" s="189"/>
      <c r="H816" s="189"/>
      <c r="I816" s="88">
        <v>4.0125000000000002</v>
      </c>
      <c r="J816" s="98" t="e">
        <f t="shared" si="12"/>
        <v>#N/A</v>
      </c>
      <c r="K816" s="102" t="e">
        <v>#N/A</v>
      </c>
      <c r="L816" s="106">
        <f>I816*0.2</f>
        <v>0.8025000000000001</v>
      </c>
      <c r="M816" s="106">
        <f>I816*0.28</f>
        <v>1.1235000000000002</v>
      </c>
      <c r="N816" s="106">
        <f>I816*0.27</f>
        <v>1.0833750000000002</v>
      </c>
      <c r="O816" s="106">
        <v>0.84262499999999996</v>
      </c>
      <c r="P816" s="106">
        <f>I816*0.25</f>
        <v>1.003125</v>
      </c>
      <c r="Q816" s="106">
        <f>I816*0.31</f>
        <v>1.2438750000000001</v>
      </c>
      <c r="R816" s="106">
        <f>I816*0.28</f>
        <v>1.1235000000000002</v>
      </c>
      <c r="S816" s="106">
        <f>I816*0.25</f>
        <v>1.003125</v>
      </c>
      <c r="T816" s="106">
        <f>I816*0.3</f>
        <v>1.2037500000000001</v>
      </c>
      <c r="U816" s="106">
        <f>I816*0.2</f>
        <v>0.8025000000000001</v>
      </c>
      <c r="V816" s="106">
        <f>I816*0.22</f>
        <v>0.88275000000000003</v>
      </c>
      <c r="W816" s="140"/>
      <c r="X816" s="106">
        <f>I816*0.16</f>
        <v>0.64200000000000002</v>
      </c>
      <c r="Y816" s="106">
        <f>I816*0.15</f>
        <v>0.60187500000000005</v>
      </c>
      <c r="Z816" s="106">
        <f>I816*0.18</f>
        <v>0.72225000000000006</v>
      </c>
      <c r="AA816" s="106">
        <f>I816*0.11</f>
        <v>0.44137500000000002</v>
      </c>
      <c r="AB816" s="140"/>
      <c r="AC816" s="7">
        <f>I816*0.22</f>
        <v>0.88275000000000003</v>
      </c>
      <c r="AD816" s="7">
        <f>I816*0.3</f>
        <v>1.2037500000000001</v>
      </c>
      <c r="AE816" s="148" t="s">
        <v>93</v>
      </c>
      <c r="AF816" s="7">
        <f>I816*0.245</f>
        <v>0.98306250000000006</v>
      </c>
      <c r="AG816" s="7">
        <f>I816*0.2</f>
        <v>0.8025000000000001</v>
      </c>
      <c r="AH816" s="7">
        <f>I816*0.23</f>
        <v>0.92287500000000011</v>
      </c>
      <c r="AI816" s="140"/>
      <c r="AJ816">
        <f>I816*0.2</f>
        <v>0.8025000000000001</v>
      </c>
      <c r="AK816" s="140">
        <v>3.4133</v>
      </c>
      <c r="AL816" s="140">
        <v>3.6166</v>
      </c>
      <c r="AM816" s="140">
        <v>3.7343000000000006</v>
      </c>
      <c r="AN816" s="140">
        <f>I816*0.12</f>
        <v>0.48149999999999998</v>
      </c>
      <c r="AO816" s="140">
        <f>I816*0.6</f>
        <v>2.4075000000000002</v>
      </c>
      <c r="AP816" s="140">
        <f>I816*0.9</f>
        <v>3.6112500000000001</v>
      </c>
      <c r="AQ816" s="140">
        <f>I816*0.93</f>
        <v>3.7316250000000002</v>
      </c>
      <c r="AR816" s="140">
        <f>I816*0.7</f>
        <v>2.8087499999999999</v>
      </c>
      <c r="AS816" s="140">
        <f>I816*0.35</f>
        <v>1.4043749999999999</v>
      </c>
      <c r="AT816" s="140">
        <v>0</v>
      </c>
      <c r="AU816" s="140">
        <f>I816*0.9</f>
        <v>3.6112500000000001</v>
      </c>
      <c r="AV816" s="140">
        <f>I816*0.18</f>
        <v>0.72225000000000006</v>
      </c>
      <c r="AW816" s="140">
        <f>I816*0.34</f>
        <v>1.3642500000000002</v>
      </c>
      <c r="AX816" s="140">
        <f>I816*0.31</f>
        <v>1.2438750000000001</v>
      </c>
      <c r="AY816" s="140">
        <v>3.6166</v>
      </c>
      <c r="AZ816" s="140">
        <v>3.6166</v>
      </c>
      <c r="BB816" s="6">
        <v>0.44137500000000002</v>
      </c>
      <c r="BC816" s="6">
        <v>3.7343000000000006</v>
      </c>
    </row>
    <row r="817" spans="2:55" hidden="1" outlineLevel="1" x14ac:dyDescent="0.2">
      <c r="B817" s="51" t="s">
        <v>116</v>
      </c>
      <c r="C817" s="29"/>
      <c r="D817" s="123">
        <v>99152</v>
      </c>
      <c r="E817" s="162">
        <v>1</v>
      </c>
      <c r="F817" s="189"/>
      <c r="G817" s="189"/>
      <c r="H817" s="189"/>
      <c r="I817" s="88">
        <v>377</v>
      </c>
      <c r="J817" s="98">
        <f t="shared" si="12"/>
        <v>20.988</v>
      </c>
      <c r="K817" s="102">
        <v>19.079999999999998</v>
      </c>
      <c r="L817" s="106">
        <f>I817*0.2</f>
        <v>75.400000000000006</v>
      </c>
      <c r="M817" s="106">
        <f>I817*0.28</f>
        <v>105.56000000000002</v>
      </c>
      <c r="N817" s="106">
        <f>I817*0.27</f>
        <v>101.79</v>
      </c>
      <c r="O817" s="106">
        <v>79.17</v>
      </c>
      <c r="P817" s="106">
        <f>I817*0.25</f>
        <v>94.25</v>
      </c>
      <c r="Q817" s="106">
        <f>I817*0.31</f>
        <v>116.87</v>
      </c>
      <c r="R817" s="106">
        <f>I817*0.28</f>
        <v>105.56000000000002</v>
      </c>
      <c r="S817" s="106">
        <f>I817*0.25</f>
        <v>94.25</v>
      </c>
      <c r="T817" s="106">
        <f>I817*0.3</f>
        <v>113.1</v>
      </c>
      <c r="U817" s="106">
        <f>I817*0.2</f>
        <v>75.400000000000006</v>
      </c>
      <c r="V817" s="106">
        <f>I817*0.22</f>
        <v>82.94</v>
      </c>
      <c r="W817" s="140"/>
      <c r="X817" s="106">
        <f>I817*0.16</f>
        <v>60.32</v>
      </c>
      <c r="Y817" s="106">
        <f>I817*0.15</f>
        <v>56.55</v>
      </c>
      <c r="Z817" s="106">
        <f>I817*0.18</f>
        <v>67.86</v>
      </c>
      <c r="AA817" s="106">
        <f>I817*0.11</f>
        <v>41.47</v>
      </c>
      <c r="AB817" s="140"/>
      <c r="AC817" s="7">
        <f>I817*0.22</f>
        <v>82.94</v>
      </c>
      <c r="AD817" s="7">
        <f>I817*0.3</f>
        <v>113.1</v>
      </c>
      <c r="AE817" s="148" t="s">
        <v>93</v>
      </c>
      <c r="AF817" s="7">
        <f>I817*0.245</f>
        <v>92.364999999999995</v>
      </c>
      <c r="AG817" s="7">
        <f>I817*0.2</f>
        <v>75.400000000000006</v>
      </c>
      <c r="AH817" s="7">
        <f>I817*0.23</f>
        <v>86.710000000000008</v>
      </c>
      <c r="AI817" s="140"/>
      <c r="AJ817">
        <f>I817*0.2</f>
        <v>75.400000000000006</v>
      </c>
      <c r="AK817" s="140">
        <v>241.59530000000001</v>
      </c>
      <c r="AL817" s="140">
        <v>255.81560000000005</v>
      </c>
      <c r="AM817" s="140">
        <v>264.34350000000006</v>
      </c>
      <c r="AN817" s="140">
        <f>I817*0.12</f>
        <v>45.239999999999995</v>
      </c>
      <c r="AO817" s="140">
        <f>I817*0.6</f>
        <v>226.2</v>
      </c>
      <c r="AP817" s="140">
        <f>I817*0.9</f>
        <v>339.3</v>
      </c>
      <c r="AQ817" s="140">
        <f>I817*0.93</f>
        <v>350.61</v>
      </c>
      <c r="AR817" s="140">
        <f>I817*0.7</f>
        <v>263.89999999999998</v>
      </c>
      <c r="AS817" s="140">
        <f>I817*0.35</f>
        <v>131.94999999999999</v>
      </c>
      <c r="AT817" s="140">
        <v>0</v>
      </c>
      <c r="AU817" s="140">
        <f>I817*0.9</f>
        <v>339.3</v>
      </c>
      <c r="AV817" s="140">
        <f>I817*0.18</f>
        <v>67.86</v>
      </c>
      <c r="AW817" s="140">
        <f>I817*0.34</f>
        <v>128.18</v>
      </c>
      <c r="AX817" s="140">
        <f>I817*0.31</f>
        <v>116.87</v>
      </c>
      <c r="AY817" s="140">
        <v>255.81560000000005</v>
      </c>
      <c r="AZ817" s="140">
        <v>255.81560000000005</v>
      </c>
      <c r="BB817" s="6">
        <v>19.079999999999998</v>
      </c>
      <c r="BC817" s="6">
        <v>350.61</v>
      </c>
    </row>
    <row r="818" spans="2:55" hidden="1" outlineLevel="1" x14ac:dyDescent="0.2">
      <c r="B818" s="51" t="s">
        <v>117</v>
      </c>
      <c r="C818" s="29"/>
      <c r="D818" s="123"/>
      <c r="E818" s="162">
        <v>1</v>
      </c>
      <c r="F818" s="189"/>
      <c r="G818" s="189"/>
      <c r="H818" s="189"/>
      <c r="I818" s="88">
        <v>8.56</v>
      </c>
      <c r="J818" s="98" t="e">
        <f t="shared" si="12"/>
        <v>#N/A</v>
      </c>
      <c r="K818" s="102" t="e">
        <v>#N/A</v>
      </c>
      <c r="L818" s="106">
        <f>I818*0.2</f>
        <v>1.7120000000000002</v>
      </c>
      <c r="M818" s="106">
        <f>I818*0.28</f>
        <v>2.3968000000000003</v>
      </c>
      <c r="N818" s="106">
        <f>I818*0.27</f>
        <v>2.3112000000000004</v>
      </c>
      <c r="O818" s="106">
        <v>1.7976000000000001</v>
      </c>
      <c r="P818" s="106">
        <f>I818*0.25</f>
        <v>2.14</v>
      </c>
      <c r="Q818" s="106">
        <f>I818*0.31</f>
        <v>2.6536</v>
      </c>
      <c r="R818" s="106">
        <f>I818*0.28</f>
        <v>2.3968000000000003</v>
      </c>
      <c r="S818" s="106">
        <f>I818*0.25</f>
        <v>2.14</v>
      </c>
      <c r="T818" s="106">
        <f>I818*0.3</f>
        <v>2.5680000000000001</v>
      </c>
      <c r="U818" s="106">
        <f>I818*0.2</f>
        <v>1.7120000000000002</v>
      </c>
      <c r="V818" s="106">
        <f>I818*0.22</f>
        <v>1.8832000000000002</v>
      </c>
      <c r="W818" s="140"/>
      <c r="X818" s="106">
        <f>I818*0.16</f>
        <v>1.3696000000000002</v>
      </c>
      <c r="Y818" s="106">
        <f>I818*0.15</f>
        <v>1.284</v>
      </c>
      <c r="Z818" s="106">
        <f>I818*0.18</f>
        <v>1.5407999999999999</v>
      </c>
      <c r="AA818" s="106">
        <f>I818*0.11</f>
        <v>0.9416000000000001</v>
      </c>
      <c r="AB818" s="140"/>
      <c r="AC818" s="7">
        <f>I818*0.22</f>
        <v>1.8832000000000002</v>
      </c>
      <c r="AD818" s="7">
        <f>I818*0.3</f>
        <v>2.5680000000000001</v>
      </c>
      <c r="AE818" s="148" t="s">
        <v>93</v>
      </c>
      <c r="AF818" s="7">
        <f>I818*0.245</f>
        <v>2.0972</v>
      </c>
      <c r="AG818" s="7">
        <f>I818*0.2</f>
        <v>1.7120000000000002</v>
      </c>
      <c r="AH818" s="7">
        <f>I818*0.23</f>
        <v>1.9688000000000001</v>
      </c>
      <c r="AI818" s="140"/>
      <c r="AJ818">
        <f>I818*0.2</f>
        <v>1.7120000000000002</v>
      </c>
      <c r="AK818" s="140">
        <v>7.2759999999999998</v>
      </c>
      <c r="AL818" s="140">
        <v>7.7040000000000006</v>
      </c>
      <c r="AM818" s="140">
        <v>7.9608000000000008</v>
      </c>
      <c r="AN818" s="140">
        <f>I818*0.12</f>
        <v>1.0272000000000001</v>
      </c>
      <c r="AO818" s="140">
        <f>I818*0.6</f>
        <v>5.1360000000000001</v>
      </c>
      <c r="AP818" s="140">
        <f>I818*0.9</f>
        <v>7.7040000000000006</v>
      </c>
      <c r="AQ818" s="140">
        <f>I818*0.93</f>
        <v>7.9608000000000008</v>
      </c>
      <c r="AR818" s="140">
        <f>I818*0.7</f>
        <v>5.992</v>
      </c>
      <c r="AS818" s="140">
        <f>I818*0.35</f>
        <v>2.996</v>
      </c>
      <c r="AT818" s="140">
        <v>0</v>
      </c>
      <c r="AU818" s="140">
        <f>I818*0.9</f>
        <v>7.7040000000000006</v>
      </c>
      <c r="AV818" s="140">
        <f>I818*0.18</f>
        <v>1.5407999999999999</v>
      </c>
      <c r="AW818" s="140">
        <f>I818*0.34</f>
        <v>2.9104000000000005</v>
      </c>
      <c r="AX818" s="140">
        <f>I818*0.31</f>
        <v>2.6536</v>
      </c>
      <c r="AY818" s="140">
        <v>7.7040000000000006</v>
      </c>
      <c r="AZ818" s="140">
        <v>7.7040000000000006</v>
      </c>
      <c r="BB818" s="6">
        <v>0.9416000000000001</v>
      </c>
      <c r="BC818" s="6">
        <v>7.9608000000000008</v>
      </c>
    </row>
    <row r="819" spans="2:55" hidden="1" outlineLevel="1" x14ac:dyDescent="0.2">
      <c r="B819" s="51" t="s">
        <v>118</v>
      </c>
      <c r="C819" s="29"/>
      <c r="D819" s="123">
        <v>99153</v>
      </c>
      <c r="E819" s="162">
        <v>2</v>
      </c>
      <c r="F819" s="189"/>
      <c r="G819" s="189"/>
      <c r="H819" s="189"/>
      <c r="I819" s="88">
        <v>71</v>
      </c>
      <c r="J819" s="98">
        <f t="shared" si="12"/>
        <v>18.161000000000005</v>
      </c>
      <c r="K819" s="102">
        <v>16.510000000000002</v>
      </c>
      <c r="L819" s="106">
        <f>I819*0.2</f>
        <v>14.200000000000001</v>
      </c>
      <c r="M819" s="106">
        <f>I819*0.28</f>
        <v>19.880000000000003</v>
      </c>
      <c r="N819" s="106">
        <f>I819*0.27</f>
        <v>19.170000000000002</v>
      </c>
      <c r="O819" s="106">
        <v>14.91</v>
      </c>
      <c r="P819" s="106">
        <f>I819*0.25</f>
        <v>17.75</v>
      </c>
      <c r="Q819" s="106">
        <f>I819*0.31</f>
        <v>22.01</v>
      </c>
      <c r="R819" s="106">
        <f>I819*0.28</f>
        <v>19.880000000000003</v>
      </c>
      <c r="S819" s="106">
        <f>I819*0.25</f>
        <v>17.75</v>
      </c>
      <c r="T819" s="106">
        <f>I819*0.3</f>
        <v>21.3</v>
      </c>
      <c r="U819" s="106">
        <f>I819*0.2</f>
        <v>14.200000000000001</v>
      </c>
      <c r="V819" s="106">
        <f>I819*0.22</f>
        <v>15.62</v>
      </c>
      <c r="W819" s="140"/>
      <c r="X819" s="106">
        <f>I819*0.16</f>
        <v>11.36</v>
      </c>
      <c r="Y819" s="106">
        <f>I819*0.15</f>
        <v>10.65</v>
      </c>
      <c r="Z819" s="106">
        <f>I819*0.18</f>
        <v>12.78</v>
      </c>
      <c r="AA819" s="106">
        <f>I819*0.11</f>
        <v>7.81</v>
      </c>
      <c r="AB819" s="140"/>
      <c r="AC819" s="7">
        <f>I819*0.22</f>
        <v>15.62</v>
      </c>
      <c r="AD819" s="7">
        <f>I819*0.3</f>
        <v>21.3</v>
      </c>
      <c r="AE819" s="148" t="s">
        <v>93</v>
      </c>
      <c r="AF819" s="7">
        <f>I819*0.245</f>
        <v>17.395</v>
      </c>
      <c r="AG819" s="7">
        <f>I819*0.2</f>
        <v>14.200000000000001</v>
      </c>
      <c r="AH819" s="7">
        <f>I819*0.23</f>
        <v>16.330000000000002</v>
      </c>
      <c r="AI819" s="140"/>
      <c r="AJ819">
        <f>I819*0.2</f>
        <v>14.200000000000001</v>
      </c>
      <c r="AK819" s="140">
        <v>90.736000000000004</v>
      </c>
      <c r="AL819" s="140">
        <v>96.064599999999999</v>
      </c>
      <c r="AM819" s="140">
        <v>99.274600000000007</v>
      </c>
      <c r="AN819" s="140">
        <f>I819*0.12</f>
        <v>8.52</v>
      </c>
      <c r="AO819" s="140">
        <f>I819*0.6</f>
        <v>42.6</v>
      </c>
      <c r="AP819" s="140">
        <f>I819*0.9</f>
        <v>63.9</v>
      </c>
      <c r="AQ819" s="140">
        <f>I819*0.93</f>
        <v>66.03</v>
      </c>
      <c r="AR819" s="140">
        <f>I819*0.7</f>
        <v>49.699999999999996</v>
      </c>
      <c r="AS819" s="140">
        <f>I819*0.35</f>
        <v>24.849999999999998</v>
      </c>
      <c r="AT819" s="140">
        <v>0</v>
      </c>
      <c r="AU819" s="140">
        <f>I819*0.9</f>
        <v>63.9</v>
      </c>
      <c r="AV819" s="140">
        <f>I819*0.18</f>
        <v>12.78</v>
      </c>
      <c r="AW819" s="140">
        <f>I819*0.34</f>
        <v>24.14</v>
      </c>
      <c r="AX819" s="140">
        <f>I819*0.31</f>
        <v>22.01</v>
      </c>
      <c r="AY819" s="140">
        <v>96.064599999999999</v>
      </c>
      <c r="AZ819" s="140">
        <v>96.064599999999999</v>
      </c>
      <c r="BB819" s="6">
        <v>7.81</v>
      </c>
      <c r="BC819" s="6">
        <v>99.274600000000007</v>
      </c>
    </row>
    <row r="820" spans="2:55" hidden="1" outlineLevel="1" x14ac:dyDescent="0.2">
      <c r="B820" s="51" t="s">
        <v>119</v>
      </c>
      <c r="C820" s="29"/>
      <c r="D820" s="123"/>
      <c r="E820" s="162">
        <v>1</v>
      </c>
      <c r="F820" s="189"/>
      <c r="G820" s="189"/>
      <c r="H820" s="189"/>
      <c r="I820" s="88">
        <v>19.795000000000002</v>
      </c>
      <c r="J820" s="98" t="e">
        <f t="shared" si="12"/>
        <v>#N/A</v>
      </c>
      <c r="K820" s="102" t="e">
        <v>#N/A</v>
      </c>
      <c r="L820" s="106">
        <f>I820*0.2</f>
        <v>3.9590000000000005</v>
      </c>
      <c r="M820" s="106">
        <f>I820*0.28</f>
        <v>5.5426000000000011</v>
      </c>
      <c r="N820" s="106">
        <f>I820*0.27</f>
        <v>5.3446500000000006</v>
      </c>
      <c r="O820" s="106">
        <v>4.1569500000000001</v>
      </c>
      <c r="P820" s="106">
        <f>I820*0.25</f>
        <v>4.9487500000000004</v>
      </c>
      <c r="Q820" s="106">
        <f>I820*0.31</f>
        <v>6.1364500000000008</v>
      </c>
      <c r="R820" s="106">
        <f>I820*0.28</f>
        <v>5.5426000000000011</v>
      </c>
      <c r="S820" s="106">
        <f>I820*0.25</f>
        <v>4.9487500000000004</v>
      </c>
      <c r="T820" s="106">
        <f>I820*0.3</f>
        <v>5.9385000000000003</v>
      </c>
      <c r="U820" s="106">
        <f>I820*0.2</f>
        <v>3.9590000000000005</v>
      </c>
      <c r="V820" s="106">
        <f>I820*0.22</f>
        <v>4.3549000000000007</v>
      </c>
      <c r="W820" s="140"/>
      <c r="X820" s="106">
        <f>I820*0.16</f>
        <v>3.1672000000000002</v>
      </c>
      <c r="Y820" s="106">
        <f>I820*0.15</f>
        <v>2.9692500000000002</v>
      </c>
      <c r="Z820" s="106">
        <f>I820*0.18</f>
        <v>3.5631000000000004</v>
      </c>
      <c r="AA820" s="106">
        <f>I820*0.11</f>
        <v>2.1774500000000003</v>
      </c>
      <c r="AB820" s="140"/>
      <c r="AC820" s="7">
        <f>I820*0.22</f>
        <v>4.3549000000000007</v>
      </c>
      <c r="AD820" s="7">
        <f>I820*0.3</f>
        <v>5.9385000000000003</v>
      </c>
      <c r="AE820" s="148" t="s">
        <v>93</v>
      </c>
      <c r="AF820" s="7">
        <f>I820*0.245</f>
        <v>4.8497750000000002</v>
      </c>
      <c r="AG820" s="7">
        <f>I820*0.2</f>
        <v>3.9590000000000005</v>
      </c>
      <c r="AH820" s="7">
        <f>I820*0.23</f>
        <v>4.5528500000000003</v>
      </c>
      <c r="AI820" s="140"/>
      <c r="AJ820">
        <f>I820*0.2</f>
        <v>3.9590000000000005</v>
      </c>
      <c r="AK820" s="140">
        <v>16.831099999999999</v>
      </c>
      <c r="AL820" s="140">
        <v>17.8155</v>
      </c>
      <c r="AM820" s="140">
        <v>18.414700000000003</v>
      </c>
      <c r="AN820" s="140">
        <f>I820*0.12</f>
        <v>2.3754</v>
      </c>
      <c r="AO820" s="140">
        <f>I820*0.6</f>
        <v>11.877000000000001</v>
      </c>
      <c r="AP820" s="140">
        <f>I820*0.9</f>
        <v>17.815500000000004</v>
      </c>
      <c r="AQ820" s="140">
        <f>I820*0.93</f>
        <v>18.409350000000003</v>
      </c>
      <c r="AR820" s="140">
        <f>I820*0.7</f>
        <v>13.8565</v>
      </c>
      <c r="AS820" s="140">
        <f>I820*0.35</f>
        <v>6.9282500000000002</v>
      </c>
      <c r="AT820" s="140">
        <v>0</v>
      </c>
      <c r="AU820" s="140">
        <f>I820*0.9</f>
        <v>17.815500000000004</v>
      </c>
      <c r="AV820" s="140">
        <f>I820*0.18</f>
        <v>3.5631000000000004</v>
      </c>
      <c r="AW820" s="140">
        <f>I820*0.34</f>
        <v>6.7303000000000015</v>
      </c>
      <c r="AX820" s="140">
        <f>I820*0.31</f>
        <v>6.1364500000000008</v>
      </c>
      <c r="AY820" s="140">
        <v>17.8155</v>
      </c>
      <c r="AZ820" s="140">
        <v>17.8155</v>
      </c>
      <c r="BB820" s="6">
        <v>2.1774500000000003</v>
      </c>
      <c r="BC820" s="6">
        <v>18.414700000000003</v>
      </c>
    </row>
    <row r="821" spans="2:55" hidden="1" outlineLevel="1" x14ac:dyDescent="0.2">
      <c r="B821" s="51" t="s">
        <v>120</v>
      </c>
      <c r="C821" s="29"/>
      <c r="D821" s="123"/>
      <c r="E821" s="162">
        <v>1</v>
      </c>
      <c r="F821" s="189"/>
      <c r="G821" s="189"/>
      <c r="H821" s="189"/>
      <c r="I821" s="88">
        <v>14.552</v>
      </c>
      <c r="J821" s="98" t="e">
        <f t="shared" si="12"/>
        <v>#N/A</v>
      </c>
      <c r="K821" s="102" t="e">
        <v>#N/A</v>
      </c>
      <c r="L821" s="106">
        <f>I821*0.2</f>
        <v>2.9104000000000001</v>
      </c>
      <c r="M821" s="106">
        <f>I821*0.28</f>
        <v>4.07456</v>
      </c>
      <c r="N821" s="106">
        <f>I821*0.27</f>
        <v>3.9290400000000001</v>
      </c>
      <c r="O821" s="106">
        <v>3.05592</v>
      </c>
      <c r="P821" s="106">
        <f>I821*0.25</f>
        <v>3.6379999999999999</v>
      </c>
      <c r="Q821" s="106">
        <f>I821*0.31</f>
        <v>4.51112</v>
      </c>
      <c r="R821" s="106">
        <f>I821*0.28</f>
        <v>4.07456</v>
      </c>
      <c r="S821" s="106">
        <f>I821*0.25</f>
        <v>3.6379999999999999</v>
      </c>
      <c r="T821" s="106">
        <f>I821*0.3</f>
        <v>4.3655999999999997</v>
      </c>
      <c r="U821" s="106">
        <f>I821*0.2</f>
        <v>2.9104000000000001</v>
      </c>
      <c r="V821" s="106">
        <f>I821*0.22</f>
        <v>3.2014399999999998</v>
      </c>
      <c r="W821" s="140"/>
      <c r="X821" s="106">
        <f>I821*0.16</f>
        <v>2.3283200000000002</v>
      </c>
      <c r="Y821" s="106">
        <f>I821*0.15</f>
        <v>2.1827999999999999</v>
      </c>
      <c r="Z821" s="106">
        <f>I821*0.18</f>
        <v>2.6193599999999999</v>
      </c>
      <c r="AA821" s="106">
        <f>I821*0.11</f>
        <v>1.6007199999999999</v>
      </c>
      <c r="AB821" s="140"/>
      <c r="AC821" s="7">
        <f>I821*0.22</f>
        <v>3.2014399999999998</v>
      </c>
      <c r="AD821" s="7">
        <f>I821*0.3</f>
        <v>4.3655999999999997</v>
      </c>
      <c r="AE821" s="148" t="s">
        <v>93</v>
      </c>
      <c r="AF821" s="7">
        <f>I821*0.245</f>
        <v>3.5652399999999997</v>
      </c>
      <c r="AG821" s="7">
        <f>I821*0.2</f>
        <v>2.9104000000000001</v>
      </c>
      <c r="AH821" s="7">
        <f>I821*0.23</f>
        <v>3.3469600000000002</v>
      </c>
      <c r="AI821" s="140"/>
      <c r="AJ821">
        <f>I821*0.2</f>
        <v>2.9104000000000001</v>
      </c>
      <c r="AK821" s="140">
        <v>12.369200000000001</v>
      </c>
      <c r="AL821" s="140">
        <v>13.0968</v>
      </c>
      <c r="AM821" s="140">
        <v>13.535500000000001</v>
      </c>
      <c r="AN821" s="140">
        <f>I821*0.12</f>
        <v>1.7462399999999998</v>
      </c>
      <c r="AO821" s="140">
        <f>I821*0.6</f>
        <v>8.7311999999999994</v>
      </c>
      <c r="AP821" s="140">
        <f>I821*0.9</f>
        <v>13.0968</v>
      </c>
      <c r="AQ821" s="140">
        <f>I821*0.93</f>
        <v>13.53336</v>
      </c>
      <c r="AR821" s="140">
        <f>I821*0.7</f>
        <v>10.186399999999999</v>
      </c>
      <c r="AS821" s="140">
        <f>I821*0.35</f>
        <v>5.0931999999999995</v>
      </c>
      <c r="AT821" s="140">
        <v>0</v>
      </c>
      <c r="AU821" s="140">
        <f>I821*0.9</f>
        <v>13.0968</v>
      </c>
      <c r="AV821" s="140">
        <f>I821*0.18</f>
        <v>2.6193599999999999</v>
      </c>
      <c r="AW821" s="140">
        <f>I821*0.34</f>
        <v>4.9476800000000001</v>
      </c>
      <c r="AX821" s="140">
        <f>I821*0.31</f>
        <v>4.51112</v>
      </c>
      <c r="AY821" s="140">
        <v>13.0968</v>
      </c>
      <c r="AZ821" s="140">
        <v>13.0968</v>
      </c>
      <c r="BB821" s="6">
        <v>1.6007199999999999</v>
      </c>
      <c r="BC821" s="6">
        <v>13.535500000000001</v>
      </c>
    </row>
    <row r="822" spans="2:55" hidden="1" outlineLevel="1" x14ac:dyDescent="0.2">
      <c r="B822" s="51" t="s">
        <v>121</v>
      </c>
      <c r="C822" s="29"/>
      <c r="D822" s="123" t="s">
        <v>72</v>
      </c>
      <c r="E822" s="162">
        <v>1</v>
      </c>
      <c r="F822" s="189"/>
      <c r="G822" s="189"/>
      <c r="H822" s="189"/>
      <c r="I822" s="88">
        <v>14.552</v>
      </c>
      <c r="J822" s="98" t="e">
        <f t="shared" si="12"/>
        <v>#N/A</v>
      </c>
      <c r="K822" s="102" t="e">
        <v>#N/A</v>
      </c>
      <c r="L822" s="106">
        <f>I822*0.2</f>
        <v>2.9104000000000001</v>
      </c>
      <c r="M822" s="106">
        <f>I822*0.28</f>
        <v>4.07456</v>
      </c>
      <c r="N822" s="106">
        <f>I822*0.27</f>
        <v>3.9290400000000001</v>
      </c>
      <c r="O822" s="106">
        <v>3.05592</v>
      </c>
      <c r="P822" s="106">
        <f>I822*0.25</f>
        <v>3.6379999999999999</v>
      </c>
      <c r="Q822" s="106">
        <f>I822*0.31</f>
        <v>4.51112</v>
      </c>
      <c r="R822" s="106">
        <f>I822*0.28</f>
        <v>4.07456</v>
      </c>
      <c r="S822" s="106">
        <f>I822*0.25</f>
        <v>3.6379999999999999</v>
      </c>
      <c r="T822" s="106">
        <f>I822*0.3</f>
        <v>4.3655999999999997</v>
      </c>
      <c r="U822" s="106">
        <f>I822*0.2</f>
        <v>2.9104000000000001</v>
      </c>
      <c r="V822" s="106">
        <f>I822*0.22</f>
        <v>3.2014399999999998</v>
      </c>
      <c r="W822" s="140"/>
      <c r="X822" s="106">
        <f>I822*0.16</f>
        <v>2.3283200000000002</v>
      </c>
      <c r="Y822" s="106">
        <f>I822*0.15</f>
        <v>2.1827999999999999</v>
      </c>
      <c r="Z822" s="106">
        <f>I822*0.18</f>
        <v>2.6193599999999999</v>
      </c>
      <c r="AA822" s="106">
        <f>I822*0.11</f>
        <v>1.6007199999999999</v>
      </c>
      <c r="AB822" s="140"/>
      <c r="AC822" s="7">
        <f>I822*0.22</f>
        <v>3.2014399999999998</v>
      </c>
      <c r="AD822" s="7">
        <f>I822*0.3</f>
        <v>4.3655999999999997</v>
      </c>
      <c r="AE822" s="148" t="s">
        <v>93</v>
      </c>
      <c r="AF822" s="7">
        <f>I822*0.245</f>
        <v>3.5652399999999997</v>
      </c>
      <c r="AG822" s="7">
        <f>I822*0.2</f>
        <v>2.9104000000000001</v>
      </c>
      <c r="AH822" s="7">
        <f>I822*0.23</f>
        <v>3.3469600000000002</v>
      </c>
      <c r="AI822" s="140"/>
      <c r="AJ822">
        <f>I822*0.2</f>
        <v>2.9104000000000001</v>
      </c>
      <c r="AK822" s="140">
        <v>12.369200000000001</v>
      </c>
      <c r="AL822" s="140">
        <v>13.0968</v>
      </c>
      <c r="AM822" s="140">
        <v>13.535500000000001</v>
      </c>
      <c r="AN822" s="140">
        <f>I822*0.12</f>
        <v>1.7462399999999998</v>
      </c>
      <c r="AO822" s="140">
        <f>I822*0.6</f>
        <v>8.7311999999999994</v>
      </c>
      <c r="AP822" s="140">
        <f>I822*0.9</f>
        <v>13.0968</v>
      </c>
      <c r="AQ822" s="140">
        <f>I822*0.93</f>
        <v>13.53336</v>
      </c>
      <c r="AR822" s="140">
        <f>I822*0.7</f>
        <v>10.186399999999999</v>
      </c>
      <c r="AS822" s="140">
        <f>I822*0.35</f>
        <v>5.0931999999999995</v>
      </c>
      <c r="AT822" s="140">
        <v>0</v>
      </c>
      <c r="AU822" s="140">
        <f>I822*0.9</f>
        <v>13.0968</v>
      </c>
      <c r="AV822" s="140">
        <f>I822*0.18</f>
        <v>2.6193599999999999</v>
      </c>
      <c r="AW822" s="140">
        <f>I822*0.34</f>
        <v>4.9476800000000001</v>
      </c>
      <c r="AX822" s="140">
        <f>I822*0.31</f>
        <v>4.51112</v>
      </c>
      <c r="AY822" s="140">
        <v>13.0968</v>
      </c>
      <c r="AZ822" s="140">
        <v>13.0968</v>
      </c>
      <c r="BB822" s="6">
        <v>1.6007199999999999</v>
      </c>
      <c r="BC822" s="6">
        <v>13.535500000000001</v>
      </c>
    </row>
    <row r="823" spans="2:55" hidden="1" outlineLevel="1" x14ac:dyDescent="0.2">
      <c r="B823" s="51" t="s">
        <v>122</v>
      </c>
      <c r="C823" s="29"/>
      <c r="D823" s="123"/>
      <c r="E823" s="162">
        <v>1</v>
      </c>
      <c r="F823" s="189"/>
      <c r="G823" s="189"/>
      <c r="H823" s="189"/>
      <c r="I823" s="88">
        <v>10.272</v>
      </c>
      <c r="J823" s="98" t="e">
        <f t="shared" si="12"/>
        <v>#N/A</v>
      </c>
      <c r="K823" s="102" t="e">
        <v>#N/A</v>
      </c>
      <c r="L823" s="106">
        <f>I823*0.2</f>
        <v>2.0544000000000002</v>
      </c>
      <c r="M823" s="106">
        <f>I823*0.28</f>
        <v>2.8761600000000005</v>
      </c>
      <c r="N823" s="106">
        <f>I823*0.27</f>
        <v>2.7734400000000003</v>
      </c>
      <c r="O823" s="106">
        <v>2.1571199999999999</v>
      </c>
      <c r="P823" s="106">
        <f>I823*0.25</f>
        <v>2.5680000000000001</v>
      </c>
      <c r="Q823" s="106">
        <f>I823*0.31</f>
        <v>3.18432</v>
      </c>
      <c r="R823" s="106">
        <f>I823*0.28</f>
        <v>2.8761600000000005</v>
      </c>
      <c r="S823" s="106">
        <f>I823*0.25</f>
        <v>2.5680000000000001</v>
      </c>
      <c r="T823" s="106">
        <f>I823*0.3</f>
        <v>3.0815999999999999</v>
      </c>
      <c r="U823" s="106">
        <f>I823*0.2</f>
        <v>2.0544000000000002</v>
      </c>
      <c r="V823" s="106">
        <f>I823*0.22</f>
        <v>2.2598400000000001</v>
      </c>
      <c r="W823" s="140"/>
      <c r="X823" s="106">
        <f>I823*0.16</f>
        <v>1.6435200000000001</v>
      </c>
      <c r="Y823" s="106">
        <f>I823*0.15</f>
        <v>1.5407999999999999</v>
      </c>
      <c r="Z823" s="106">
        <f>I823*0.18</f>
        <v>1.8489599999999999</v>
      </c>
      <c r="AA823" s="106">
        <f>I823*0.11</f>
        <v>1.12992</v>
      </c>
      <c r="AB823" s="140"/>
      <c r="AC823" s="7">
        <f>I823*0.22</f>
        <v>2.2598400000000001</v>
      </c>
      <c r="AD823" s="7">
        <f>I823*0.3</f>
        <v>3.0815999999999999</v>
      </c>
      <c r="AE823" s="148" t="s">
        <v>93</v>
      </c>
      <c r="AF823" s="7">
        <f>I823*0.245</f>
        <v>2.5166400000000002</v>
      </c>
      <c r="AG823" s="7">
        <f>I823*0.2</f>
        <v>2.0544000000000002</v>
      </c>
      <c r="AH823" s="7">
        <f>I823*0.23</f>
        <v>2.3625600000000002</v>
      </c>
      <c r="AI823" s="140"/>
      <c r="AJ823">
        <f>I823*0.2</f>
        <v>2.0544000000000002</v>
      </c>
      <c r="AK823" s="140">
        <v>8.7312000000000012</v>
      </c>
      <c r="AL823" s="140">
        <v>9.2448000000000015</v>
      </c>
      <c r="AM823" s="140">
        <v>9.5550999999999995</v>
      </c>
      <c r="AN823" s="140">
        <f>I823*0.12</f>
        <v>1.23264</v>
      </c>
      <c r="AO823" s="140">
        <f>I823*0.6</f>
        <v>6.1631999999999998</v>
      </c>
      <c r="AP823" s="140">
        <f>I823*0.9</f>
        <v>9.2447999999999997</v>
      </c>
      <c r="AQ823" s="140">
        <f>I823*0.93</f>
        <v>9.5529600000000006</v>
      </c>
      <c r="AR823" s="140">
        <f>I823*0.7</f>
        <v>7.1903999999999995</v>
      </c>
      <c r="AS823" s="140">
        <f>I823*0.35</f>
        <v>3.5951999999999997</v>
      </c>
      <c r="AT823" s="140">
        <v>0</v>
      </c>
      <c r="AU823" s="140">
        <f>I823*0.9</f>
        <v>9.2447999999999997</v>
      </c>
      <c r="AV823" s="140">
        <f>I823*0.18</f>
        <v>1.8489599999999999</v>
      </c>
      <c r="AW823" s="140">
        <f>I823*0.34</f>
        <v>3.4924800000000005</v>
      </c>
      <c r="AX823" s="140">
        <f>I823*0.31</f>
        <v>3.18432</v>
      </c>
      <c r="AY823" s="140">
        <v>9.2448000000000015</v>
      </c>
      <c r="AZ823" s="140">
        <v>9.2448000000000015</v>
      </c>
      <c r="BB823" s="6">
        <v>1.12992</v>
      </c>
      <c r="BC823" s="6">
        <v>9.5550999999999995</v>
      </c>
    </row>
    <row r="824" spans="2:55" hidden="1" outlineLevel="1" x14ac:dyDescent="0.2">
      <c r="B824" s="51" t="s">
        <v>123</v>
      </c>
      <c r="C824" s="29"/>
      <c r="D824" s="123"/>
      <c r="E824" s="162">
        <v>1</v>
      </c>
      <c r="F824" s="189"/>
      <c r="G824" s="189"/>
      <c r="H824" s="189"/>
      <c r="I824" s="88">
        <v>21.4</v>
      </c>
      <c r="J824" s="98" t="e">
        <f t="shared" si="12"/>
        <v>#N/A</v>
      </c>
      <c r="K824" s="102" t="e">
        <v>#N/A</v>
      </c>
      <c r="L824" s="106">
        <f>I824*0.2</f>
        <v>4.28</v>
      </c>
      <c r="M824" s="106">
        <f>I824*0.28</f>
        <v>5.992</v>
      </c>
      <c r="N824" s="106">
        <f>I824*0.27</f>
        <v>5.7779999999999996</v>
      </c>
      <c r="O824" s="106">
        <v>4.4939999999999998</v>
      </c>
      <c r="P824" s="106">
        <f>I824*0.25</f>
        <v>5.35</v>
      </c>
      <c r="Q824" s="106">
        <f>I824*0.31</f>
        <v>6.6339999999999995</v>
      </c>
      <c r="R824" s="106">
        <f>I824*0.28</f>
        <v>5.992</v>
      </c>
      <c r="S824" s="106">
        <f>I824*0.25</f>
        <v>5.35</v>
      </c>
      <c r="T824" s="106">
        <f>I824*0.3</f>
        <v>6.419999999999999</v>
      </c>
      <c r="U824" s="106">
        <f>I824*0.2</f>
        <v>4.28</v>
      </c>
      <c r="V824" s="106">
        <f>I824*0.22</f>
        <v>4.7079999999999993</v>
      </c>
      <c r="W824" s="140"/>
      <c r="X824" s="106">
        <f>I824*0.16</f>
        <v>3.4239999999999999</v>
      </c>
      <c r="Y824" s="106">
        <f>I824*0.15</f>
        <v>3.2099999999999995</v>
      </c>
      <c r="Z824" s="106">
        <f>I824*0.18</f>
        <v>3.8519999999999994</v>
      </c>
      <c r="AA824" s="106">
        <f>I824*0.11</f>
        <v>2.3539999999999996</v>
      </c>
      <c r="AB824" s="140"/>
      <c r="AC824" s="7">
        <f>I824*0.22</f>
        <v>4.7079999999999993</v>
      </c>
      <c r="AD824" s="7">
        <f>I824*0.3</f>
        <v>6.419999999999999</v>
      </c>
      <c r="AE824" s="148" t="s">
        <v>93</v>
      </c>
      <c r="AF824" s="7">
        <f>I824*0.245</f>
        <v>5.2429999999999994</v>
      </c>
      <c r="AG824" s="7">
        <f>I824*0.2</f>
        <v>4.28</v>
      </c>
      <c r="AH824" s="7">
        <f>I824*0.23</f>
        <v>4.9219999999999997</v>
      </c>
      <c r="AI824" s="140"/>
      <c r="AJ824">
        <f>I824*0.2</f>
        <v>4.28</v>
      </c>
      <c r="AK824" s="140">
        <v>18.189999999999998</v>
      </c>
      <c r="AL824" s="140">
        <v>19.259999999999998</v>
      </c>
      <c r="AM824" s="140">
        <v>19.902000000000001</v>
      </c>
      <c r="AN824" s="140">
        <f>I824*0.12</f>
        <v>2.5679999999999996</v>
      </c>
      <c r="AO824" s="140">
        <f>I824*0.6</f>
        <v>12.839999999999998</v>
      </c>
      <c r="AP824" s="140">
        <f>I824*0.9</f>
        <v>19.259999999999998</v>
      </c>
      <c r="AQ824" s="140">
        <f>I824*0.93</f>
        <v>19.902000000000001</v>
      </c>
      <c r="AR824" s="140">
        <f>I824*0.7</f>
        <v>14.979999999999999</v>
      </c>
      <c r="AS824" s="140">
        <f>I824*0.35</f>
        <v>7.4899999999999993</v>
      </c>
      <c r="AT824" s="140">
        <v>0</v>
      </c>
      <c r="AU824" s="140">
        <f>I824*0.9</f>
        <v>19.259999999999998</v>
      </c>
      <c r="AV824" s="140">
        <f>I824*0.18</f>
        <v>3.8519999999999994</v>
      </c>
      <c r="AW824" s="140">
        <f>I824*0.34</f>
        <v>7.2759999999999998</v>
      </c>
      <c r="AX824" s="140">
        <f>I824*0.31</f>
        <v>6.6339999999999995</v>
      </c>
      <c r="AY824" s="140">
        <v>19.259999999999998</v>
      </c>
      <c r="AZ824" s="140">
        <v>19.259999999999998</v>
      </c>
      <c r="BB824" s="6">
        <v>2.3539999999999996</v>
      </c>
      <c r="BC824" s="6">
        <v>19.902000000000001</v>
      </c>
    </row>
    <row r="825" spans="2:55" hidden="1" outlineLevel="1" x14ac:dyDescent="0.2">
      <c r="B825" s="51" t="s">
        <v>124</v>
      </c>
      <c r="C825" s="29"/>
      <c r="D825" s="123">
        <v>45378</v>
      </c>
      <c r="E825" s="162">
        <v>1</v>
      </c>
      <c r="F825" s="189"/>
      <c r="G825" s="189"/>
      <c r="H825" s="189"/>
      <c r="I825" s="88">
        <v>3163</v>
      </c>
      <c r="J825" s="98">
        <f t="shared" si="12"/>
        <v>278.25600000000003</v>
      </c>
      <c r="K825" s="102">
        <v>252.96</v>
      </c>
      <c r="L825" s="106">
        <f>I825*0.2</f>
        <v>632.6</v>
      </c>
      <c r="M825" s="106">
        <f>I825*0.28</f>
        <v>885.6400000000001</v>
      </c>
      <c r="N825" s="106">
        <f>I825*0.27</f>
        <v>854.0100000000001</v>
      </c>
      <c r="O825" s="106">
        <v>664.23</v>
      </c>
      <c r="P825" s="106">
        <f>I825*0.25</f>
        <v>790.75</v>
      </c>
      <c r="Q825" s="106">
        <f>I825*0.31</f>
        <v>980.53</v>
      </c>
      <c r="R825" s="106">
        <f>I825*0.28</f>
        <v>885.6400000000001</v>
      </c>
      <c r="S825" s="106">
        <f>I825*0.25</f>
        <v>790.75</v>
      </c>
      <c r="T825" s="106">
        <f>I825*0.3</f>
        <v>948.9</v>
      </c>
      <c r="U825" s="106">
        <f>I825*0.2</f>
        <v>632.6</v>
      </c>
      <c r="V825" s="106">
        <f>I825*0.22</f>
        <v>695.86</v>
      </c>
      <c r="W825" s="140"/>
      <c r="X825" s="106">
        <f>I825*0.16</f>
        <v>506.08</v>
      </c>
      <c r="Y825" s="106">
        <f>I825*0.15</f>
        <v>474.45</v>
      </c>
      <c r="Z825" s="106">
        <f>I825*0.18</f>
        <v>569.34</v>
      </c>
      <c r="AA825" s="106">
        <f>I825*0.11</f>
        <v>347.93</v>
      </c>
      <c r="AB825" s="140"/>
      <c r="AC825" s="7">
        <f>I825*0.22</f>
        <v>695.86</v>
      </c>
      <c r="AD825" s="7">
        <f>I825*0.3</f>
        <v>948.9</v>
      </c>
      <c r="AE825" s="148" t="s">
        <v>93</v>
      </c>
      <c r="AF825" s="7">
        <f>I825*0.245</f>
        <v>774.93499999999995</v>
      </c>
      <c r="AG825" s="7">
        <f>I825*0.2</f>
        <v>632.6</v>
      </c>
      <c r="AH825" s="7">
        <f>I825*0.23</f>
        <v>727.49</v>
      </c>
      <c r="AI825" s="140"/>
      <c r="AJ825">
        <f>I825*0.2</f>
        <v>632.6</v>
      </c>
      <c r="AK825" s="140">
        <v>1364.25</v>
      </c>
      <c r="AL825" s="140">
        <v>1444.5</v>
      </c>
      <c r="AM825" s="140">
        <v>1492.65</v>
      </c>
      <c r="AN825" s="140">
        <f>I825*0.12</f>
        <v>379.56</v>
      </c>
      <c r="AO825" s="140">
        <f>I825*0.6</f>
        <v>1897.8</v>
      </c>
      <c r="AP825" s="140">
        <f>I825*0.9</f>
        <v>2846.7000000000003</v>
      </c>
      <c r="AQ825" s="140">
        <f>I825*0.93</f>
        <v>2941.59</v>
      </c>
      <c r="AR825" s="140">
        <f>I825*0.7</f>
        <v>2214.1</v>
      </c>
      <c r="AS825" s="140">
        <f>I825*0.35</f>
        <v>1107.05</v>
      </c>
      <c r="AT825" s="140">
        <v>735.6164399999999</v>
      </c>
      <c r="AU825" s="140">
        <f>I825*0.9</f>
        <v>2846.7000000000003</v>
      </c>
      <c r="AV825" s="140">
        <f>I825*0.18</f>
        <v>569.34</v>
      </c>
      <c r="AW825" s="140">
        <f>I825*0.34</f>
        <v>1075.42</v>
      </c>
      <c r="AX825" s="140">
        <f>I825*0.31</f>
        <v>980.53</v>
      </c>
      <c r="AY825" s="140">
        <v>1444.5</v>
      </c>
      <c r="AZ825" s="140">
        <v>1444.5</v>
      </c>
      <c r="BB825" s="6">
        <v>252.96</v>
      </c>
      <c r="BC825" s="6">
        <v>2941.59</v>
      </c>
    </row>
    <row r="826" spans="2:55" ht="13.5" collapsed="1" thickBot="1" x14ac:dyDescent="0.25">
      <c r="B826" s="45" t="s">
        <v>95</v>
      </c>
      <c r="C826" s="54" t="s">
        <v>93</v>
      </c>
      <c r="D826" s="120">
        <v>43235</v>
      </c>
      <c r="E826" s="161" t="s">
        <v>5630</v>
      </c>
      <c r="F826" s="180"/>
      <c r="G826" s="180"/>
      <c r="H826" s="180"/>
      <c r="I826" s="82">
        <v>6955.3760000000002</v>
      </c>
      <c r="J826" s="98">
        <f t="shared" si="12"/>
        <v>184.98699999999999</v>
      </c>
      <c r="K826" s="100">
        <v>168.17</v>
      </c>
      <c r="L826" s="106">
        <f>I826*0.2</f>
        <v>1391.0752000000002</v>
      </c>
      <c r="M826" s="106">
        <f>I826*0.28</f>
        <v>1947.5052800000003</v>
      </c>
      <c r="N826" s="106">
        <f>I826*0.27</f>
        <v>1877.9515200000001</v>
      </c>
      <c r="O826" s="106">
        <v>1460.62896</v>
      </c>
      <c r="P826" s="106">
        <f>I826*0.25</f>
        <v>1738.8440000000001</v>
      </c>
      <c r="Q826" s="106">
        <f>I826*0.31</f>
        <v>2156.1665600000001</v>
      </c>
      <c r="R826" s="106">
        <f>I826*0.28</f>
        <v>1947.5052800000003</v>
      </c>
      <c r="S826" s="106">
        <f>I826*0.25</f>
        <v>1738.8440000000001</v>
      </c>
      <c r="T826" s="106">
        <f>I826*0.3</f>
        <v>2086.6127999999999</v>
      </c>
      <c r="U826" s="106">
        <f>I826*0.2</f>
        <v>1391.0752000000002</v>
      </c>
      <c r="V826" s="106">
        <f>I826*0.22</f>
        <v>1530.18272</v>
      </c>
      <c r="W826" s="139"/>
      <c r="X826" s="106">
        <f>I826*0.16</f>
        <v>1112.86016</v>
      </c>
      <c r="Y826" s="106">
        <f>I826*0.15</f>
        <v>1043.3063999999999</v>
      </c>
      <c r="Z826" s="106">
        <f>I826*0.18</f>
        <v>1251.96768</v>
      </c>
      <c r="AA826" s="106">
        <f>I826*0.11</f>
        <v>765.09136000000001</v>
      </c>
      <c r="AB826" s="139"/>
      <c r="AC826" s="7">
        <f>I826*0.22</f>
        <v>1530.18272</v>
      </c>
      <c r="AD826" s="7">
        <f>I826*0.3</f>
        <v>2086.6127999999999</v>
      </c>
      <c r="AE826" s="148" t="s">
        <v>93</v>
      </c>
      <c r="AF826" s="7">
        <f>I826*0.245</f>
        <v>1704.0671199999999</v>
      </c>
      <c r="AG826" s="7">
        <f>I826*0.2</f>
        <v>1391.0752000000002</v>
      </c>
      <c r="AH826" s="7">
        <f>I826*0.23</f>
        <v>1599.73648</v>
      </c>
      <c r="AI826" s="139"/>
      <c r="AJ826">
        <f>I826*0.2</f>
        <v>1391.0752000000002</v>
      </c>
      <c r="AK826" s="139">
        <v>5884.6789999999983</v>
      </c>
      <c r="AL826" s="139">
        <v>6230.8346999999985</v>
      </c>
      <c r="AM826" s="139">
        <v>6438.5216999999984</v>
      </c>
      <c r="AN826" s="139">
        <f>I826*0.12</f>
        <v>834.64512000000002</v>
      </c>
      <c r="AO826" s="139">
        <f>I826*0.6</f>
        <v>4173.2255999999998</v>
      </c>
      <c r="AP826" s="139">
        <f>I826*0.9</f>
        <v>6259.8384000000005</v>
      </c>
      <c r="AQ826" s="139">
        <f>I826*0.93</f>
        <v>6468.4996800000008</v>
      </c>
      <c r="AR826" s="139">
        <f>I826*0.7</f>
        <v>4868.7631999999994</v>
      </c>
      <c r="AS826" s="139">
        <f>I826*0.35</f>
        <v>2434.3815999999997</v>
      </c>
      <c r="AT826" s="139">
        <v>756.84095999999965</v>
      </c>
      <c r="AU826" s="139">
        <f>I826*0.9</f>
        <v>6259.8384000000005</v>
      </c>
      <c r="AV826" s="139">
        <f>I826*0.18</f>
        <v>1251.96768</v>
      </c>
      <c r="AW826" s="139">
        <f>I826*0.34</f>
        <v>2364.8278400000004</v>
      </c>
      <c r="AX826" s="139">
        <f>I826*0.31</f>
        <v>2156.1665600000001</v>
      </c>
      <c r="AY826" s="139">
        <v>6230.8346999999985</v>
      </c>
      <c r="AZ826" s="139">
        <v>6230.8346999999985</v>
      </c>
      <c r="BB826" s="6">
        <v>168.17</v>
      </c>
      <c r="BC826" s="6">
        <v>6468.4996800000008</v>
      </c>
    </row>
    <row r="827" spans="2:55" hidden="1" outlineLevel="1" x14ac:dyDescent="0.2">
      <c r="B827" s="36"/>
      <c r="C827" s="59" t="s">
        <v>93</v>
      </c>
      <c r="D827" s="111" t="s">
        <v>109</v>
      </c>
      <c r="E827" s="159" t="s">
        <v>5629</v>
      </c>
      <c r="F827" s="188"/>
      <c r="G827" s="188"/>
      <c r="H827" s="188"/>
      <c r="I827" s="87"/>
      <c r="J827" s="98" t="e">
        <f t="shared" si="12"/>
        <v>#N/A</v>
      </c>
      <c r="K827" s="100" t="e">
        <v>#N/A</v>
      </c>
      <c r="L827" s="106">
        <f>I827*0.2</f>
        <v>0</v>
      </c>
      <c r="M827" s="106">
        <f>I827*0.28</f>
        <v>0</v>
      </c>
      <c r="N827" s="106">
        <f>I827*0.27</f>
        <v>0</v>
      </c>
      <c r="O827" s="106">
        <v>0</v>
      </c>
      <c r="P827" s="106">
        <f>I827*0.25</f>
        <v>0</v>
      </c>
      <c r="Q827" s="106">
        <f>I827*0.31</f>
        <v>0</v>
      </c>
      <c r="R827" s="106">
        <f>I827*0.28</f>
        <v>0</v>
      </c>
      <c r="S827" s="106">
        <f>I827*0.25</f>
        <v>0</v>
      </c>
      <c r="T827" s="106">
        <f>I827*0.3</f>
        <v>0</v>
      </c>
      <c r="U827" s="106">
        <f>I827*0.2</f>
        <v>0</v>
      </c>
      <c r="V827" s="106">
        <f>I827*0.22</f>
        <v>0</v>
      </c>
      <c r="W827" s="139"/>
      <c r="X827" s="106">
        <f>I827*0.16</f>
        <v>0</v>
      </c>
      <c r="Y827" s="106">
        <f>I827*0.15</f>
        <v>0</v>
      </c>
      <c r="Z827" s="106">
        <f>I827*0.18</f>
        <v>0</v>
      </c>
      <c r="AA827" s="106">
        <f>I827*0.11</f>
        <v>0</v>
      </c>
      <c r="AB827" s="139"/>
      <c r="AC827" s="7">
        <f>I827*0.22</f>
        <v>0</v>
      </c>
      <c r="AD827" s="7">
        <f>I827*0.3</f>
        <v>0</v>
      </c>
      <c r="AE827" s="148" t="s">
        <v>93</v>
      </c>
      <c r="AF827" s="7">
        <f>I827*0.245</f>
        <v>0</v>
      </c>
      <c r="AG827" s="7">
        <f>I827*0.2</f>
        <v>0</v>
      </c>
      <c r="AH827" s="7">
        <f>I827*0.23</f>
        <v>0</v>
      </c>
      <c r="AI827" s="139"/>
      <c r="AJ827">
        <f>I827*0.2</f>
        <v>0</v>
      </c>
      <c r="AK827" s="139"/>
      <c r="AL827" s="139"/>
      <c r="AM827" s="139"/>
      <c r="AN827" s="139">
        <f>I827*0.12</f>
        <v>0</v>
      </c>
      <c r="AO827" s="139">
        <f>I827*0.6</f>
        <v>0</v>
      </c>
      <c r="AP827" s="139">
        <f>I827*0.9</f>
        <v>0</v>
      </c>
      <c r="AQ827" s="139">
        <f>I827*0.93</f>
        <v>0</v>
      </c>
      <c r="AR827" s="139">
        <f>I827*0.7</f>
        <v>0</v>
      </c>
      <c r="AS827" s="139">
        <f>I827*0.35</f>
        <v>0</v>
      </c>
      <c r="AT827" s="139"/>
      <c r="AU827" s="139">
        <f>I827*0.9</f>
        <v>0</v>
      </c>
      <c r="AV827" s="139">
        <f>I827*0.18</f>
        <v>0</v>
      </c>
      <c r="AW827" s="139">
        <f>I827*0.34</f>
        <v>0</v>
      </c>
      <c r="AX827" s="139">
        <f>I827*0.31</f>
        <v>0</v>
      </c>
      <c r="AY827" s="139"/>
      <c r="AZ827" s="139"/>
      <c r="BB827" s="6">
        <v>0</v>
      </c>
      <c r="BC827" s="6">
        <v>0</v>
      </c>
    </row>
    <row r="828" spans="2:55" hidden="1" outlineLevel="1" x14ac:dyDescent="0.2">
      <c r="B828" s="52" t="s">
        <v>111</v>
      </c>
      <c r="C828" s="56" t="s">
        <v>93</v>
      </c>
      <c r="D828" s="122"/>
      <c r="E828" s="160">
        <v>1</v>
      </c>
      <c r="F828" s="189"/>
      <c r="G828" s="189"/>
      <c r="H828" s="189"/>
      <c r="I828" s="88">
        <v>46.012675000000002</v>
      </c>
      <c r="J828" s="98" t="e">
        <f t="shared" si="12"/>
        <v>#N/A</v>
      </c>
      <c r="K828" s="104" t="e">
        <v>#N/A</v>
      </c>
      <c r="L828" s="106">
        <f>I828*0.2</f>
        <v>9.202535000000001</v>
      </c>
      <c r="M828" s="106">
        <f>I828*0.28</f>
        <v>12.883549000000002</v>
      </c>
      <c r="N828" s="106">
        <f>I828*0.27</f>
        <v>12.423422250000002</v>
      </c>
      <c r="O828" s="106">
        <v>9.6626617499999998</v>
      </c>
      <c r="P828" s="106">
        <f>I828*0.25</f>
        <v>11.50316875</v>
      </c>
      <c r="Q828" s="106">
        <f>I828*0.31</f>
        <v>14.26392925</v>
      </c>
      <c r="R828" s="106">
        <f>I828*0.28</f>
        <v>12.883549000000002</v>
      </c>
      <c r="S828" s="106">
        <f>I828*0.25</f>
        <v>11.50316875</v>
      </c>
      <c r="T828" s="106">
        <f>I828*0.3</f>
        <v>13.8038025</v>
      </c>
      <c r="U828" s="106">
        <f>I828*0.2</f>
        <v>9.202535000000001</v>
      </c>
      <c r="V828" s="106">
        <f>I828*0.22</f>
        <v>10.1227885</v>
      </c>
      <c r="W828" s="142"/>
      <c r="X828" s="106">
        <f>I828*0.16</f>
        <v>7.3620280000000005</v>
      </c>
      <c r="Y828" s="106">
        <f>I828*0.15</f>
        <v>6.9019012499999999</v>
      </c>
      <c r="Z828" s="106">
        <f>I828*0.18</f>
        <v>8.2822814999999999</v>
      </c>
      <c r="AA828" s="106">
        <f>I828*0.11</f>
        <v>5.0613942500000002</v>
      </c>
      <c r="AB828" s="142"/>
      <c r="AC828" s="7">
        <f>I828*0.22</f>
        <v>10.1227885</v>
      </c>
      <c r="AD828" s="7">
        <f>I828*0.3</f>
        <v>13.8038025</v>
      </c>
      <c r="AE828" s="148" t="s">
        <v>93</v>
      </c>
      <c r="AF828" s="7">
        <f>I828*0.245</f>
        <v>11.273105375</v>
      </c>
      <c r="AG828" s="7">
        <f>I828*0.2</f>
        <v>9.202535000000001</v>
      </c>
      <c r="AH828" s="7">
        <f>I828*0.23</f>
        <v>10.582915250000001</v>
      </c>
      <c r="AI828" s="142"/>
      <c r="AJ828">
        <f>I828*0.2</f>
        <v>9.202535000000001</v>
      </c>
      <c r="AK828" s="142">
        <v>37.974300000000007</v>
      </c>
      <c r="AL828" s="142">
        <v>40.210600000000007</v>
      </c>
      <c r="AM828" s="142">
        <v>41.548100000000005</v>
      </c>
      <c r="AN828" s="142">
        <f>I828*0.12</f>
        <v>5.5215209999999999</v>
      </c>
      <c r="AO828" s="142">
        <f>I828*0.6</f>
        <v>27.607605</v>
      </c>
      <c r="AP828" s="142">
        <f>I828*0.9</f>
        <v>41.411407500000003</v>
      </c>
      <c r="AQ828" s="142">
        <f>I828*0.93</f>
        <v>42.791787750000005</v>
      </c>
      <c r="AR828" s="142">
        <f>I828*0.7</f>
        <v>32.208872499999998</v>
      </c>
      <c r="AS828" s="142">
        <f>I828*0.35</f>
        <v>16.104436249999999</v>
      </c>
      <c r="AT828" s="142">
        <v>0</v>
      </c>
      <c r="AU828" s="142">
        <f>I828*0.9</f>
        <v>41.411407500000003</v>
      </c>
      <c r="AV828" s="142">
        <f>I828*0.18</f>
        <v>8.2822814999999999</v>
      </c>
      <c r="AW828" s="142">
        <f>I828*0.34</f>
        <v>15.644309500000002</v>
      </c>
      <c r="AX828" s="142">
        <f>I828*0.31</f>
        <v>14.26392925</v>
      </c>
      <c r="AY828" s="142">
        <v>40.210600000000007</v>
      </c>
      <c r="AZ828" s="142">
        <v>40.210600000000007</v>
      </c>
      <c r="BB828" s="6">
        <v>5.0613942500000002</v>
      </c>
      <c r="BC828" s="6">
        <v>42.791787750000005</v>
      </c>
    </row>
    <row r="829" spans="2:55" hidden="1" outlineLevel="1" x14ac:dyDescent="0.2">
      <c r="B829" s="52" t="s">
        <v>224</v>
      </c>
      <c r="C829" s="56" t="s">
        <v>93</v>
      </c>
      <c r="D829" s="122">
        <v>99153</v>
      </c>
      <c r="E829" s="160">
        <v>1</v>
      </c>
      <c r="F829" s="189"/>
      <c r="G829" s="189"/>
      <c r="H829" s="189"/>
      <c r="I829" s="88">
        <v>71</v>
      </c>
      <c r="J829" s="98">
        <f t="shared" si="12"/>
        <v>18.161000000000005</v>
      </c>
      <c r="K829" s="104">
        <v>16.510000000000002</v>
      </c>
      <c r="L829" s="106">
        <f>I829*0.2</f>
        <v>14.200000000000001</v>
      </c>
      <c r="M829" s="106">
        <f>I829*0.28</f>
        <v>19.880000000000003</v>
      </c>
      <c r="N829" s="106">
        <f>I829*0.27</f>
        <v>19.170000000000002</v>
      </c>
      <c r="O829" s="106">
        <v>14.91</v>
      </c>
      <c r="P829" s="106">
        <f>I829*0.25</f>
        <v>17.75</v>
      </c>
      <c r="Q829" s="106">
        <f>I829*0.31</f>
        <v>22.01</v>
      </c>
      <c r="R829" s="106">
        <f>I829*0.28</f>
        <v>19.880000000000003</v>
      </c>
      <c r="S829" s="106">
        <f>I829*0.25</f>
        <v>17.75</v>
      </c>
      <c r="T829" s="106">
        <f>I829*0.3</f>
        <v>21.3</v>
      </c>
      <c r="U829" s="106">
        <f>I829*0.2</f>
        <v>14.200000000000001</v>
      </c>
      <c r="V829" s="106">
        <f>I829*0.22</f>
        <v>15.62</v>
      </c>
      <c r="W829" s="142"/>
      <c r="X829" s="106">
        <f>I829*0.16</f>
        <v>11.36</v>
      </c>
      <c r="Y829" s="106">
        <f>I829*0.15</f>
        <v>10.65</v>
      </c>
      <c r="Z829" s="106">
        <f>I829*0.18</f>
        <v>12.78</v>
      </c>
      <c r="AA829" s="106">
        <f>I829*0.11</f>
        <v>7.81</v>
      </c>
      <c r="AB829" s="142"/>
      <c r="AC829" s="7">
        <f>I829*0.22</f>
        <v>15.62</v>
      </c>
      <c r="AD829" s="7">
        <f>I829*0.3</f>
        <v>21.3</v>
      </c>
      <c r="AE829" s="148" t="s">
        <v>93</v>
      </c>
      <c r="AF829" s="7">
        <f>I829*0.245</f>
        <v>17.395</v>
      </c>
      <c r="AG829" s="7">
        <f>I829*0.2</f>
        <v>14.200000000000001</v>
      </c>
      <c r="AH829" s="7">
        <f>I829*0.23</f>
        <v>16.330000000000002</v>
      </c>
      <c r="AI829" s="142"/>
      <c r="AJ829">
        <f>I829*0.2</f>
        <v>14.200000000000001</v>
      </c>
      <c r="AK829" s="142">
        <v>45.368000000000002</v>
      </c>
      <c r="AL829" s="142">
        <v>48.032299999999999</v>
      </c>
      <c r="AM829" s="142">
        <v>49.637300000000003</v>
      </c>
      <c r="AN829" s="142">
        <f>I829*0.12</f>
        <v>8.52</v>
      </c>
      <c r="AO829" s="142">
        <f>I829*0.6</f>
        <v>42.6</v>
      </c>
      <c r="AP829" s="142">
        <f>I829*0.9</f>
        <v>63.9</v>
      </c>
      <c r="AQ829" s="142">
        <f>I829*0.93</f>
        <v>66.03</v>
      </c>
      <c r="AR829" s="142">
        <f>I829*0.7</f>
        <v>49.699999999999996</v>
      </c>
      <c r="AS829" s="142">
        <f>I829*0.35</f>
        <v>24.849999999999998</v>
      </c>
      <c r="AT829" s="142">
        <v>0</v>
      </c>
      <c r="AU829" s="142">
        <f>I829*0.9</f>
        <v>63.9</v>
      </c>
      <c r="AV829" s="142">
        <f>I829*0.18</f>
        <v>12.78</v>
      </c>
      <c r="AW829" s="142">
        <f>I829*0.34</f>
        <v>24.14</v>
      </c>
      <c r="AX829" s="142">
        <f>I829*0.31</f>
        <v>22.01</v>
      </c>
      <c r="AY829" s="142">
        <v>48.032299999999999</v>
      </c>
      <c r="AZ829" s="142">
        <v>48.032299999999999</v>
      </c>
      <c r="BB829" s="6">
        <v>7.81</v>
      </c>
      <c r="BC829" s="6">
        <v>66.03</v>
      </c>
    </row>
    <row r="830" spans="2:55" hidden="1" outlineLevel="1" x14ac:dyDescent="0.2">
      <c r="B830" s="52" t="s">
        <v>222</v>
      </c>
      <c r="C830" s="56" t="s">
        <v>93</v>
      </c>
      <c r="D830" s="122">
        <v>45380</v>
      </c>
      <c r="E830" s="160">
        <v>1</v>
      </c>
      <c r="F830" s="189"/>
      <c r="G830" s="189"/>
      <c r="H830" s="189"/>
      <c r="I830" s="88">
        <v>3477</v>
      </c>
      <c r="J830" s="98">
        <f t="shared" si="12"/>
        <v>301.96100000000001</v>
      </c>
      <c r="K830" s="104">
        <v>274.51</v>
      </c>
      <c r="L830" s="106">
        <f>I830*0.2</f>
        <v>695.40000000000009</v>
      </c>
      <c r="M830" s="106">
        <f>I830*0.28</f>
        <v>973.56000000000006</v>
      </c>
      <c r="N830" s="106">
        <f>I830*0.27</f>
        <v>938.79000000000008</v>
      </c>
      <c r="O830" s="106">
        <v>730.17</v>
      </c>
      <c r="P830" s="106">
        <f>I830*0.25</f>
        <v>869.25</v>
      </c>
      <c r="Q830" s="106">
        <f>I830*0.31</f>
        <v>1077.8699999999999</v>
      </c>
      <c r="R830" s="106">
        <f>I830*0.28</f>
        <v>973.56000000000006</v>
      </c>
      <c r="S830" s="106">
        <f>I830*0.25</f>
        <v>869.25</v>
      </c>
      <c r="T830" s="106">
        <f>I830*0.3</f>
        <v>1043.0999999999999</v>
      </c>
      <c r="U830" s="106">
        <f>I830*0.2</f>
        <v>695.40000000000009</v>
      </c>
      <c r="V830" s="106">
        <f>I830*0.22</f>
        <v>764.94</v>
      </c>
      <c r="W830" s="142"/>
      <c r="X830" s="106">
        <f>I830*0.16</f>
        <v>556.32000000000005</v>
      </c>
      <c r="Y830" s="106">
        <f>I830*0.15</f>
        <v>521.54999999999995</v>
      </c>
      <c r="Z830" s="106">
        <f>I830*0.18</f>
        <v>625.86</v>
      </c>
      <c r="AA830" s="106">
        <f>I830*0.11</f>
        <v>382.47</v>
      </c>
      <c r="AB830" s="142"/>
      <c r="AC830" s="7">
        <f>I830*0.22</f>
        <v>764.94</v>
      </c>
      <c r="AD830" s="7">
        <f>I830*0.3</f>
        <v>1043.0999999999999</v>
      </c>
      <c r="AE830" s="148" t="s">
        <v>93</v>
      </c>
      <c r="AF830" s="7">
        <f>I830*0.245</f>
        <v>851.86500000000001</v>
      </c>
      <c r="AG830" s="7">
        <f>I830*0.2</f>
        <v>695.40000000000009</v>
      </c>
      <c r="AH830" s="7">
        <f>I830*0.23</f>
        <v>799.71</v>
      </c>
      <c r="AI830" s="142"/>
      <c r="AJ830">
        <f>I830*0.2</f>
        <v>695.40000000000009</v>
      </c>
      <c r="AK830" s="142">
        <v>2780.502</v>
      </c>
      <c r="AL830" s="142">
        <v>2944.0621999999998</v>
      </c>
      <c r="AM830" s="142">
        <v>3042.2026000000001</v>
      </c>
      <c r="AN830" s="142">
        <f>I830*0.12</f>
        <v>417.24</v>
      </c>
      <c r="AO830" s="142">
        <f>I830*0.6</f>
        <v>2086.1999999999998</v>
      </c>
      <c r="AP830" s="142">
        <f>I830*0.9</f>
        <v>3129.3</v>
      </c>
      <c r="AQ830" s="142">
        <f>I830*0.93</f>
        <v>3233.61</v>
      </c>
      <c r="AR830" s="142">
        <f>I830*0.7</f>
        <v>2433.8999999999996</v>
      </c>
      <c r="AS830" s="142">
        <f>I830*0.35</f>
        <v>1216.9499999999998</v>
      </c>
      <c r="AT830" s="142">
        <v>967.06385999999998</v>
      </c>
      <c r="AU830" s="142">
        <f>I830*0.9</f>
        <v>3129.3</v>
      </c>
      <c r="AV830" s="142">
        <f>I830*0.18</f>
        <v>625.86</v>
      </c>
      <c r="AW830" s="142">
        <f>I830*0.34</f>
        <v>1182.18</v>
      </c>
      <c r="AX830" s="142">
        <f>I830*0.31</f>
        <v>1077.8699999999999</v>
      </c>
      <c r="AY830" s="142">
        <v>2944.0621999999998</v>
      </c>
      <c r="AZ830" s="142">
        <v>2944.0621999999998</v>
      </c>
      <c r="BB830" s="6">
        <v>274.51</v>
      </c>
      <c r="BC830" s="6">
        <v>3233.61</v>
      </c>
    </row>
    <row r="831" spans="2:55" hidden="1" outlineLevel="1" x14ac:dyDescent="0.2">
      <c r="B831" s="52" t="s">
        <v>113</v>
      </c>
      <c r="C831" s="56" t="s">
        <v>93</v>
      </c>
      <c r="D831" s="122"/>
      <c r="E831" s="160">
        <v>1</v>
      </c>
      <c r="F831" s="189"/>
      <c r="G831" s="189"/>
      <c r="H831" s="189"/>
      <c r="I831" s="88">
        <v>7.4391749999999996</v>
      </c>
      <c r="J831" s="98" t="e">
        <f t="shared" si="12"/>
        <v>#N/A</v>
      </c>
      <c r="K831" s="104" t="e">
        <v>#N/A</v>
      </c>
      <c r="L831" s="106">
        <f>I831*0.2</f>
        <v>1.487835</v>
      </c>
      <c r="M831" s="106">
        <f>I831*0.28</f>
        <v>2.0829690000000003</v>
      </c>
      <c r="N831" s="106">
        <f>I831*0.27</f>
        <v>2.0085772500000001</v>
      </c>
      <c r="O831" s="106">
        <v>1.5622267499999998</v>
      </c>
      <c r="P831" s="106">
        <f>I831*0.25</f>
        <v>1.8597937499999999</v>
      </c>
      <c r="Q831" s="106">
        <f>I831*0.31</f>
        <v>2.30614425</v>
      </c>
      <c r="R831" s="106">
        <f>I831*0.28</f>
        <v>2.0829690000000003</v>
      </c>
      <c r="S831" s="106">
        <f>I831*0.25</f>
        <v>1.8597937499999999</v>
      </c>
      <c r="T831" s="106">
        <f>I831*0.3</f>
        <v>2.2317524999999998</v>
      </c>
      <c r="U831" s="106">
        <f>I831*0.2</f>
        <v>1.487835</v>
      </c>
      <c r="V831" s="106">
        <f>I831*0.22</f>
        <v>1.6366185</v>
      </c>
      <c r="W831" s="142"/>
      <c r="X831" s="106">
        <f>I831*0.16</f>
        <v>1.1902679999999999</v>
      </c>
      <c r="Y831" s="106">
        <f>I831*0.15</f>
        <v>1.1158762499999999</v>
      </c>
      <c r="Z831" s="106">
        <f>I831*0.18</f>
        <v>1.3390514999999998</v>
      </c>
      <c r="AA831" s="106">
        <f>I831*0.11</f>
        <v>0.81830924999999999</v>
      </c>
      <c r="AB831" s="142"/>
      <c r="AC831" s="7">
        <f>I831*0.22</f>
        <v>1.6366185</v>
      </c>
      <c r="AD831" s="7">
        <f>I831*0.3</f>
        <v>2.2317524999999998</v>
      </c>
      <c r="AE831" s="148" t="s">
        <v>93</v>
      </c>
      <c r="AF831" s="7">
        <f>I831*0.245</f>
        <v>1.8225978749999998</v>
      </c>
      <c r="AG831" s="7">
        <f>I831*0.2</f>
        <v>1.487835</v>
      </c>
      <c r="AH831" s="7">
        <f>I831*0.23</f>
        <v>1.71101025</v>
      </c>
      <c r="AI831" s="142"/>
      <c r="AJ831">
        <f>I831*0.2</f>
        <v>1.487835</v>
      </c>
      <c r="AK831" s="142">
        <v>6.1417999999999999</v>
      </c>
      <c r="AL831" s="142">
        <v>6.5056000000000003</v>
      </c>
      <c r="AM831" s="142">
        <v>6.7195999999999998</v>
      </c>
      <c r="AN831" s="142">
        <f>I831*0.12</f>
        <v>0.89270099999999997</v>
      </c>
      <c r="AO831" s="142">
        <f>I831*0.6</f>
        <v>4.4635049999999996</v>
      </c>
      <c r="AP831" s="142">
        <f>I831*0.9</f>
        <v>6.6952574999999994</v>
      </c>
      <c r="AQ831" s="142">
        <f>I831*0.93</f>
        <v>6.91843275</v>
      </c>
      <c r="AR831" s="142">
        <f>I831*0.7</f>
        <v>5.2074224999999998</v>
      </c>
      <c r="AS831" s="142">
        <f>I831*0.35</f>
        <v>2.6037112499999999</v>
      </c>
      <c r="AT831" s="142">
        <v>0</v>
      </c>
      <c r="AU831" s="142">
        <f>I831*0.9</f>
        <v>6.6952574999999994</v>
      </c>
      <c r="AV831" s="142">
        <f>I831*0.18</f>
        <v>1.3390514999999998</v>
      </c>
      <c r="AW831" s="142">
        <f>I831*0.34</f>
        <v>2.5293195000000002</v>
      </c>
      <c r="AX831" s="142">
        <f>I831*0.31</f>
        <v>2.30614425</v>
      </c>
      <c r="AY831" s="142">
        <v>6.5056000000000003</v>
      </c>
      <c r="AZ831" s="142">
        <v>6.5056000000000003</v>
      </c>
      <c r="BB831" s="6">
        <v>0.81830924999999999</v>
      </c>
      <c r="BC831" s="6">
        <v>6.91843275</v>
      </c>
    </row>
    <row r="832" spans="2:55" hidden="1" outlineLevel="1" x14ac:dyDescent="0.2">
      <c r="B832" s="52" t="s">
        <v>114</v>
      </c>
      <c r="C832" s="56" t="s">
        <v>93</v>
      </c>
      <c r="D832" s="122"/>
      <c r="E832" s="160">
        <v>1</v>
      </c>
      <c r="F832" s="189"/>
      <c r="G832" s="189"/>
      <c r="H832" s="189"/>
      <c r="I832" s="88">
        <v>1.3776250000000001</v>
      </c>
      <c r="J832" s="98" t="e">
        <f t="shared" si="12"/>
        <v>#N/A</v>
      </c>
      <c r="K832" s="104" t="e">
        <v>#N/A</v>
      </c>
      <c r="L832" s="106">
        <f>I832*0.2</f>
        <v>0.27552500000000002</v>
      </c>
      <c r="M832" s="106">
        <f>I832*0.28</f>
        <v>0.38573500000000005</v>
      </c>
      <c r="N832" s="106">
        <f>I832*0.27</f>
        <v>0.37195875000000006</v>
      </c>
      <c r="O832" s="106">
        <v>0.28930125000000001</v>
      </c>
      <c r="P832" s="106">
        <f>I832*0.25</f>
        <v>0.34440625000000002</v>
      </c>
      <c r="Q832" s="106">
        <f>I832*0.31</f>
        <v>0.42706375000000002</v>
      </c>
      <c r="R832" s="106">
        <f>I832*0.28</f>
        <v>0.38573500000000005</v>
      </c>
      <c r="S832" s="106">
        <f>I832*0.25</f>
        <v>0.34440625000000002</v>
      </c>
      <c r="T832" s="106">
        <f>I832*0.3</f>
        <v>0.41328750000000003</v>
      </c>
      <c r="U832" s="106">
        <f>I832*0.2</f>
        <v>0.27552500000000002</v>
      </c>
      <c r="V832" s="106">
        <f>I832*0.22</f>
        <v>0.3030775</v>
      </c>
      <c r="W832" s="142"/>
      <c r="X832" s="106">
        <f>I832*0.16</f>
        <v>0.22042000000000003</v>
      </c>
      <c r="Y832" s="106">
        <f>I832*0.15</f>
        <v>0.20664375000000001</v>
      </c>
      <c r="Z832" s="106">
        <f>I832*0.18</f>
        <v>0.24797250000000001</v>
      </c>
      <c r="AA832" s="106">
        <f>I832*0.11</f>
        <v>0.15153875</v>
      </c>
      <c r="AB832" s="142"/>
      <c r="AC832" s="7">
        <f>I832*0.22</f>
        <v>0.3030775</v>
      </c>
      <c r="AD832" s="7">
        <f>I832*0.3</f>
        <v>0.41328750000000003</v>
      </c>
      <c r="AE832" s="148" t="s">
        <v>93</v>
      </c>
      <c r="AF832" s="7">
        <f>I832*0.245</f>
        <v>0.337518125</v>
      </c>
      <c r="AG832" s="7">
        <f>I832*0.2</f>
        <v>0.27552500000000002</v>
      </c>
      <c r="AH832" s="7">
        <f>I832*0.23</f>
        <v>0.31685375000000005</v>
      </c>
      <c r="AI832" s="142"/>
      <c r="AJ832">
        <f>I832*0.2</f>
        <v>0.27552500000000002</v>
      </c>
      <c r="AK832" s="142">
        <v>1.1342000000000001</v>
      </c>
      <c r="AL832" s="142">
        <v>1.2090999999999998</v>
      </c>
      <c r="AM832" s="142">
        <v>1.2411999999999999</v>
      </c>
      <c r="AN832" s="142">
        <f>I832*0.12</f>
        <v>0.16531500000000002</v>
      </c>
      <c r="AO832" s="142">
        <f>I832*0.6</f>
        <v>0.82657500000000006</v>
      </c>
      <c r="AP832" s="142">
        <f>I832*0.9</f>
        <v>1.2398625000000001</v>
      </c>
      <c r="AQ832" s="142">
        <f>I832*0.93</f>
        <v>1.2811912500000002</v>
      </c>
      <c r="AR832" s="142">
        <f>I832*0.7</f>
        <v>0.96433749999999996</v>
      </c>
      <c r="AS832" s="142">
        <f>I832*0.35</f>
        <v>0.48216874999999998</v>
      </c>
      <c r="AT832" s="142">
        <v>0</v>
      </c>
      <c r="AU832" s="142">
        <f>I832*0.9</f>
        <v>1.2398625000000001</v>
      </c>
      <c r="AV832" s="142">
        <f>I832*0.18</f>
        <v>0.24797250000000001</v>
      </c>
      <c r="AW832" s="142">
        <f>I832*0.34</f>
        <v>0.46839250000000004</v>
      </c>
      <c r="AX832" s="142">
        <f>I832*0.31</f>
        <v>0.42706375000000002</v>
      </c>
      <c r="AY832" s="142">
        <v>1.2090999999999998</v>
      </c>
      <c r="AZ832" s="142">
        <v>1.2090999999999998</v>
      </c>
      <c r="BB832" s="6">
        <v>0.15153875</v>
      </c>
      <c r="BC832" s="6">
        <v>1.2811912500000002</v>
      </c>
    </row>
    <row r="833" spans="2:55" hidden="1" outlineLevel="1" x14ac:dyDescent="0.2">
      <c r="B833" s="52" t="s">
        <v>115</v>
      </c>
      <c r="C833" s="56" t="s">
        <v>93</v>
      </c>
      <c r="D833" s="122"/>
      <c r="E833" s="160">
        <v>1</v>
      </c>
      <c r="F833" s="189"/>
      <c r="G833" s="189"/>
      <c r="H833" s="189"/>
      <c r="I833" s="88">
        <v>4.1328750000000003</v>
      </c>
      <c r="J833" s="98" t="e">
        <f t="shared" si="12"/>
        <v>#N/A</v>
      </c>
      <c r="K833" s="104" t="e">
        <v>#N/A</v>
      </c>
      <c r="L833" s="106">
        <f>I833*0.2</f>
        <v>0.82657500000000006</v>
      </c>
      <c r="M833" s="106">
        <f>I833*0.28</f>
        <v>1.1572050000000003</v>
      </c>
      <c r="N833" s="106">
        <f>I833*0.27</f>
        <v>1.1158762500000001</v>
      </c>
      <c r="O833" s="106">
        <v>0.86790375000000008</v>
      </c>
      <c r="P833" s="106">
        <f>I833*0.25</f>
        <v>1.0332187500000001</v>
      </c>
      <c r="Q833" s="106">
        <f>I833*0.31</f>
        <v>1.28119125</v>
      </c>
      <c r="R833" s="106">
        <f>I833*0.28</f>
        <v>1.1572050000000003</v>
      </c>
      <c r="S833" s="106">
        <f>I833*0.25</f>
        <v>1.0332187500000001</v>
      </c>
      <c r="T833" s="106">
        <f>I833*0.3</f>
        <v>1.2398625000000001</v>
      </c>
      <c r="U833" s="106">
        <f>I833*0.2</f>
        <v>0.82657500000000006</v>
      </c>
      <c r="V833" s="106">
        <f>I833*0.22</f>
        <v>0.90923250000000011</v>
      </c>
      <c r="W833" s="142"/>
      <c r="X833" s="106">
        <f>I833*0.16</f>
        <v>0.66126000000000007</v>
      </c>
      <c r="Y833" s="106">
        <f>I833*0.15</f>
        <v>0.61993125000000004</v>
      </c>
      <c r="Z833" s="106">
        <f>I833*0.18</f>
        <v>0.74391750000000001</v>
      </c>
      <c r="AA833" s="106">
        <f>I833*0.11</f>
        <v>0.45461625000000006</v>
      </c>
      <c r="AB833" s="142"/>
      <c r="AC833" s="7">
        <f>I833*0.22</f>
        <v>0.90923250000000011</v>
      </c>
      <c r="AD833" s="7">
        <f>I833*0.3</f>
        <v>1.2398625000000001</v>
      </c>
      <c r="AE833" s="148" t="s">
        <v>93</v>
      </c>
      <c r="AF833" s="7">
        <f>I833*0.245</f>
        <v>1.0125543750000001</v>
      </c>
      <c r="AG833" s="7">
        <f>I833*0.2</f>
        <v>0.82657500000000006</v>
      </c>
      <c r="AH833" s="7">
        <f>I833*0.23</f>
        <v>0.95056125000000014</v>
      </c>
      <c r="AI833" s="142"/>
      <c r="AJ833">
        <f>I833*0.2</f>
        <v>0.82657500000000006</v>
      </c>
      <c r="AK833" s="142">
        <v>3.4133000000000004</v>
      </c>
      <c r="AL833" s="142">
        <v>3.6166000000000005</v>
      </c>
      <c r="AM833" s="142">
        <v>3.7343000000000011</v>
      </c>
      <c r="AN833" s="142">
        <f>I833*0.12</f>
        <v>0.49594500000000002</v>
      </c>
      <c r="AO833" s="142">
        <f>I833*0.6</f>
        <v>2.4797250000000002</v>
      </c>
      <c r="AP833" s="142">
        <f>I833*0.9</f>
        <v>3.7195875000000003</v>
      </c>
      <c r="AQ833" s="142">
        <f>I833*0.93</f>
        <v>3.8435737500000005</v>
      </c>
      <c r="AR833" s="142">
        <f>I833*0.7</f>
        <v>2.8930125000000002</v>
      </c>
      <c r="AS833" s="142">
        <f>I833*0.35</f>
        <v>1.4465062500000001</v>
      </c>
      <c r="AT833" s="142">
        <v>0</v>
      </c>
      <c r="AU833" s="142">
        <f>I833*0.9</f>
        <v>3.7195875000000003</v>
      </c>
      <c r="AV833" s="142">
        <f>I833*0.18</f>
        <v>0.74391750000000001</v>
      </c>
      <c r="AW833" s="142">
        <f>I833*0.34</f>
        <v>1.4051775000000002</v>
      </c>
      <c r="AX833" s="142">
        <f>I833*0.31</f>
        <v>1.28119125</v>
      </c>
      <c r="AY833" s="142">
        <v>3.6166000000000005</v>
      </c>
      <c r="AZ833" s="142">
        <v>3.6166000000000005</v>
      </c>
      <c r="BB833" s="6">
        <v>0.45461625000000006</v>
      </c>
      <c r="BC833" s="6">
        <v>3.8435737500000005</v>
      </c>
    </row>
    <row r="834" spans="2:55" hidden="1" outlineLevel="1" x14ac:dyDescent="0.2">
      <c r="B834" s="52" t="s">
        <v>116</v>
      </c>
      <c r="C834" s="56" t="s">
        <v>93</v>
      </c>
      <c r="D834" s="122">
        <v>99152</v>
      </c>
      <c r="E834" s="160">
        <v>1</v>
      </c>
      <c r="F834" s="189"/>
      <c r="G834" s="189"/>
      <c r="H834" s="189"/>
      <c r="I834" s="88">
        <v>377</v>
      </c>
      <c r="J834" s="98">
        <f t="shared" si="12"/>
        <v>20.988</v>
      </c>
      <c r="K834" s="104">
        <v>19.079999999999998</v>
      </c>
      <c r="L834" s="106">
        <f>I834*0.2</f>
        <v>75.400000000000006</v>
      </c>
      <c r="M834" s="106">
        <f>I834*0.28</f>
        <v>105.56000000000002</v>
      </c>
      <c r="N834" s="106">
        <f>I834*0.27</f>
        <v>101.79</v>
      </c>
      <c r="O834" s="106">
        <v>79.17</v>
      </c>
      <c r="P834" s="106">
        <f>I834*0.25</f>
        <v>94.25</v>
      </c>
      <c r="Q834" s="106">
        <f>I834*0.31</f>
        <v>116.87</v>
      </c>
      <c r="R834" s="106">
        <f>I834*0.28</f>
        <v>105.56000000000002</v>
      </c>
      <c r="S834" s="106">
        <f>I834*0.25</f>
        <v>94.25</v>
      </c>
      <c r="T834" s="106">
        <f>I834*0.3</f>
        <v>113.1</v>
      </c>
      <c r="U834" s="106">
        <f>I834*0.2</f>
        <v>75.400000000000006</v>
      </c>
      <c r="V834" s="106">
        <f>I834*0.22</f>
        <v>82.94</v>
      </c>
      <c r="W834" s="142"/>
      <c r="X834" s="106">
        <f>I834*0.16</f>
        <v>60.32</v>
      </c>
      <c r="Y834" s="106">
        <f>I834*0.15</f>
        <v>56.55</v>
      </c>
      <c r="Z834" s="106">
        <f>I834*0.18</f>
        <v>67.86</v>
      </c>
      <c r="AA834" s="106">
        <f>I834*0.11</f>
        <v>41.47</v>
      </c>
      <c r="AB834" s="142"/>
      <c r="AC834" s="7">
        <f>I834*0.22</f>
        <v>82.94</v>
      </c>
      <c r="AD834" s="7">
        <f>I834*0.3</f>
        <v>113.1</v>
      </c>
      <c r="AE834" s="148" t="s">
        <v>93</v>
      </c>
      <c r="AF834" s="7">
        <f>I834*0.245</f>
        <v>92.364999999999995</v>
      </c>
      <c r="AG834" s="7">
        <f>I834*0.2</f>
        <v>75.400000000000006</v>
      </c>
      <c r="AH834" s="7">
        <f>I834*0.23</f>
        <v>86.710000000000008</v>
      </c>
      <c r="AI834" s="142"/>
      <c r="AJ834">
        <f>I834*0.2</f>
        <v>75.400000000000006</v>
      </c>
      <c r="AK834" s="142">
        <v>241.59530000000001</v>
      </c>
      <c r="AL834" s="142">
        <v>255.81560000000005</v>
      </c>
      <c r="AM834" s="142">
        <v>264.34350000000006</v>
      </c>
      <c r="AN834" s="142">
        <f>I834*0.12</f>
        <v>45.239999999999995</v>
      </c>
      <c r="AO834" s="142">
        <f>I834*0.6</f>
        <v>226.2</v>
      </c>
      <c r="AP834" s="142">
        <f>I834*0.9</f>
        <v>339.3</v>
      </c>
      <c r="AQ834" s="142">
        <f>I834*0.93</f>
        <v>350.61</v>
      </c>
      <c r="AR834" s="142">
        <f>I834*0.7</f>
        <v>263.89999999999998</v>
      </c>
      <c r="AS834" s="142">
        <f>I834*0.35</f>
        <v>131.94999999999999</v>
      </c>
      <c r="AT834" s="142">
        <v>0</v>
      </c>
      <c r="AU834" s="142">
        <f>I834*0.9</f>
        <v>339.3</v>
      </c>
      <c r="AV834" s="142">
        <f>I834*0.18</f>
        <v>67.86</v>
      </c>
      <c r="AW834" s="142">
        <f>I834*0.34</f>
        <v>128.18</v>
      </c>
      <c r="AX834" s="142">
        <f>I834*0.31</f>
        <v>116.87</v>
      </c>
      <c r="AY834" s="142">
        <v>255.81560000000005</v>
      </c>
      <c r="AZ834" s="142">
        <v>255.81560000000005</v>
      </c>
      <c r="BB834" s="6">
        <v>19.079999999999998</v>
      </c>
      <c r="BC834" s="6">
        <v>350.61</v>
      </c>
    </row>
    <row r="835" spans="2:55" hidden="1" outlineLevel="1" x14ac:dyDescent="0.2">
      <c r="B835" s="52" t="s">
        <v>217</v>
      </c>
      <c r="C835" s="56" t="s">
        <v>93</v>
      </c>
      <c r="D835" s="122"/>
      <c r="E835" s="160">
        <v>1</v>
      </c>
      <c r="F835" s="189"/>
      <c r="G835" s="189"/>
      <c r="H835" s="189"/>
      <c r="I835" s="88">
        <v>195.07169999999999</v>
      </c>
      <c r="J835" s="98" t="e">
        <f t="shared" si="12"/>
        <v>#N/A</v>
      </c>
      <c r="K835" s="104" t="e">
        <v>#N/A</v>
      </c>
      <c r="L835" s="106">
        <f>I835*0.2</f>
        <v>39.014340000000004</v>
      </c>
      <c r="M835" s="106">
        <f>I835*0.28</f>
        <v>54.620076000000005</v>
      </c>
      <c r="N835" s="106">
        <f>I835*0.27</f>
        <v>52.669359</v>
      </c>
      <c r="O835" s="106">
        <v>40.965056999999995</v>
      </c>
      <c r="P835" s="106">
        <f>I835*0.25</f>
        <v>48.767924999999998</v>
      </c>
      <c r="Q835" s="106">
        <f>I835*0.31</f>
        <v>60.472226999999997</v>
      </c>
      <c r="R835" s="106">
        <f>I835*0.28</f>
        <v>54.620076000000005</v>
      </c>
      <c r="S835" s="106">
        <f>I835*0.25</f>
        <v>48.767924999999998</v>
      </c>
      <c r="T835" s="106">
        <f>I835*0.3</f>
        <v>58.521509999999992</v>
      </c>
      <c r="U835" s="106">
        <f>I835*0.2</f>
        <v>39.014340000000004</v>
      </c>
      <c r="V835" s="106">
        <f>I835*0.22</f>
        <v>42.915773999999999</v>
      </c>
      <c r="W835" s="142"/>
      <c r="X835" s="106">
        <f>I835*0.16</f>
        <v>31.211472000000001</v>
      </c>
      <c r="Y835" s="106">
        <f>I835*0.15</f>
        <v>29.260754999999996</v>
      </c>
      <c r="Z835" s="106">
        <f>I835*0.18</f>
        <v>35.112905999999995</v>
      </c>
      <c r="AA835" s="106">
        <f>I835*0.11</f>
        <v>21.457886999999999</v>
      </c>
      <c r="AB835" s="142"/>
      <c r="AC835" s="7">
        <f>I835*0.22</f>
        <v>42.915773999999999</v>
      </c>
      <c r="AD835" s="7">
        <f>I835*0.3</f>
        <v>58.521509999999992</v>
      </c>
      <c r="AE835" s="148" t="s">
        <v>93</v>
      </c>
      <c r="AF835" s="7">
        <f>I835*0.245</f>
        <v>47.7925665</v>
      </c>
      <c r="AG835" s="7">
        <f>I835*0.2</f>
        <v>39.014340000000004</v>
      </c>
      <c r="AH835" s="7">
        <f>I835*0.23</f>
        <v>44.866491000000003</v>
      </c>
      <c r="AI835" s="142"/>
      <c r="AJ835">
        <f>I835*0.2</f>
        <v>39.014340000000004</v>
      </c>
      <c r="AK835" s="142">
        <v>160.98149999999998</v>
      </c>
      <c r="AL835" s="142">
        <v>170.45099999999999</v>
      </c>
      <c r="AM835" s="142">
        <v>176.1327</v>
      </c>
      <c r="AN835" s="142">
        <f>I835*0.12</f>
        <v>23.408603999999997</v>
      </c>
      <c r="AO835" s="142">
        <f>I835*0.6</f>
        <v>117.04301999999998</v>
      </c>
      <c r="AP835" s="142">
        <f>I835*0.9</f>
        <v>175.56452999999999</v>
      </c>
      <c r="AQ835" s="142">
        <f>I835*0.93</f>
        <v>181.41668100000001</v>
      </c>
      <c r="AR835" s="142">
        <f>I835*0.7</f>
        <v>136.55018999999999</v>
      </c>
      <c r="AS835" s="142">
        <f>I835*0.35</f>
        <v>68.275094999999993</v>
      </c>
      <c r="AT835" s="142">
        <v>0</v>
      </c>
      <c r="AU835" s="142">
        <f>I835*0.9</f>
        <v>175.56452999999999</v>
      </c>
      <c r="AV835" s="142">
        <f>I835*0.18</f>
        <v>35.112905999999995</v>
      </c>
      <c r="AW835" s="142">
        <f>I835*0.34</f>
        <v>66.324377999999996</v>
      </c>
      <c r="AX835" s="142">
        <f>I835*0.31</f>
        <v>60.472226999999997</v>
      </c>
      <c r="AY835" s="142">
        <v>170.45099999999999</v>
      </c>
      <c r="AZ835" s="142">
        <v>170.45099999999999</v>
      </c>
      <c r="BB835" s="6">
        <v>21.457886999999999</v>
      </c>
      <c r="BC835" s="6">
        <v>181.41668100000001</v>
      </c>
    </row>
    <row r="836" spans="2:55" hidden="1" outlineLevel="1" x14ac:dyDescent="0.2">
      <c r="B836" s="52" t="s">
        <v>117</v>
      </c>
      <c r="C836" s="56" t="s">
        <v>93</v>
      </c>
      <c r="D836" s="122"/>
      <c r="E836" s="160">
        <v>1</v>
      </c>
      <c r="F836" s="189"/>
      <c r="G836" s="189"/>
      <c r="H836" s="189"/>
      <c r="I836" s="88">
        <v>8.8168000000000006</v>
      </c>
      <c r="J836" s="98" t="e">
        <f t="shared" si="12"/>
        <v>#N/A</v>
      </c>
      <c r="K836" s="104" t="e">
        <v>#N/A</v>
      </c>
      <c r="L836" s="106">
        <f>I836*0.2</f>
        <v>1.7633600000000003</v>
      </c>
      <c r="M836" s="106">
        <f>I836*0.28</f>
        <v>2.4687040000000002</v>
      </c>
      <c r="N836" s="106">
        <f>I836*0.27</f>
        <v>2.3805360000000002</v>
      </c>
      <c r="O836" s="106">
        <v>1.8515280000000001</v>
      </c>
      <c r="P836" s="106">
        <f>I836*0.25</f>
        <v>2.2042000000000002</v>
      </c>
      <c r="Q836" s="106">
        <f>I836*0.31</f>
        <v>2.7332080000000003</v>
      </c>
      <c r="R836" s="106">
        <f>I836*0.28</f>
        <v>2.4687040000000002</v>
      </c>
      <c r="S836" s="106">
        <f>I836*0.25</f>
        <v>2.2042000000000002</v>
      </c>
      <c r="T836" s="106">
        <f>I836*0.3</f>
        <v>2.6450400000000003</v>
      </c>
      <c r="U836" s="106">
        <f>I836*0.2</f>
        <v>1.7633600000000003</v>
      </c>
      <c r="V836" s="106">
        <f>I836*0.22</f>
        <v>1.9396960000000001</v>
      </c>
      <c r="W836" s="142"/>
      <c r="X836" s="106">
        <f>I836*0.16</f>
        <v>1.4106880000000002</v>
      </c>
      <c r="Y836" s="106">
        <f>I836*0.15</f>
        <v>1.3225200000000001</v>
      </c>
      <c r="Z836" s="106">
        <f>I836*0.18</f>
        <v>1.587024</v>
      </c>
      <c r="AA836" s="106">
        <f>I836*0.11</f>
        <v>0.96984800000000004</v>
      </c>
      <c r="AB836" s="142"/>
      <c r="AC836" s="7">
        <f>I836*0.22</f>
        <v>1.9396960000000001</v>
      </c>
      <c r="AD836" s="7">
        <f>I836*0.3</f>
        <v>2.6450400000000003</v>
      </c>
      <c r="AE836" s="148" t="s">
        <v>93</v>
      </c>
      <c r="AF836" s="7">
        <f>I836*0.245</f>
        <v>2.1601159999999999</v>
      </c>
      <c r="AG836" s="7">
        <f>I836*0.2</f>
        <v>1.7633600000000003</v>
      </c>
      <c r="AH836" s="7">
        <f>I836*0.23</f>
        <v>2.0278640000000001</v>
      </c>
      <c r="AI836" s="142"/>
      <c r="AJ836">
        <f>I836*0.2</f>
        <v>1.7633600000000003</v>
      </c>
      <c r="AK836" s="142">
        <v>7.2759999999999998</v>
      </c>
      <c r="AL836" s="142">
        <v>7.7039999999999997</v>
      </c>
      <c r="AM836" s="142">
        <v>7.9608000000000008</v>
      </c>
      <c r="AN836" s="142">
        <f>I836*0.12</f>
        <v>1.0580160000000001</v>
      </c>
      <c r="AO836" s="142">
        <f>I836*0.6</f>
        <v>5.2900800000000006</v>
      </c>
      <c r="AP836" s="142">
        <f>I836*0.9</f>
        <v>7.9351200000000004</v>
      </c>
      <c r="AQ836" s="142">
        <f>I836*0.93</f>
        <v>8.1996240000000018</v>
      </c>
      <c r="AR836" s="142">
        <f>I836*0.7</f>
        <v>6.1717599999999999</v>
      </c>
      <c r="AS836" s="142">
        <f>I836*0.35</f>
        <v>3.08588</v>
      </c>
      <c r="AT836" s="142">
        <v>0</v>
      </c>
      <c r="AU836" s="142">
        <f>I836*0.9</f>
        <v>7.9351200000000004</v>
      </c>
      <c r="AV836" s="142">
        <f>I836*0.18</f>
        <v>1.587024</v>
      </c>
      <c r="AW836" s="142">
        <f>I836*0.34</f>
        <v>2.9977120000000004</v>
      </c>
      <c r="AX836" s="142">
        <f>I836*0.31</f>
        <v>2.7332080000000003</v>
      </c>
      <c r="AY836" s="142">
        <v>7.7039999999999997</v>
      </c>
      <c r="AZ836" s="142">
        <v>7.7039999999999997</v>
      </c>
      <c r="BB836" s="6">
        <v>0.96984800000000004</v>
      </c>
      <c r="BC836" s="6">
        <v>8.1996240000000018</v>
      </c>
    </row>
    <row r="837" spans="2:55" hidden="1" outlineLevel="1" x14ac:dyDescent="0.2">
      <c r="B837" s="52" t="s">
        <v>119</v>
      </c>
      <c r="C837" s="56" t="s">
        <v>93</v>
      </c>
      <c r="D837" s="122"/>
      <c r="E837" s="160">
        <v>1</v>
      </c>
      <c r="F837" s="189"/>
      <c r="G837" s="189"/>
      <c r="H837" s="189"/>
      <c r="I837" s="88">
        <v>20.388850000000001</v>
      </c>
      <c r="J837" s="98" t="e">
        <f t="shared" si="12"/>
        <v>#N/A</v>
      </c>
      <c r="K837" s="104" t="e">
        <v>#N/A</v>
      </c>
      <c r="L837" s="106">
        <f>I837*0.2</f>
        <v>4.0777700000000001</v>
      </c>
      <c r="M837" s="106">
        <f>I837*0.28</f>
        <v>5.7088780000000012</v>
      </c>
      <c r="N837" s="106">
        <f>I837*0.27</f>
        <v>5.5049895000000006</v>
      </c>
      <c r="O837" s="106">
        <v>4.2816584999999998</v>
      </c>
      <c r="P837" s="106">
        <f>I837*0.25</f>
        <v>5.0972125000000004</v>
      </c>
      <c r="Q837" s="106">
        <f>I837*0.31</f>
        <v>6.3205435000000003</v>
      </c>
      <c r="R837" s="106">
        <f>I837*0.28</f>
        <v>5.7088780000000012</v>
      </c>
      <c r="S837" s="106">
        <f>I837*0.25</f>
        <v>5.0972125000000004</v>
      </c>
      <c r="T837" s="106">
        <f>I837*0.3</f>
        <v>6.1166550000000006</v>
      </c>
      <c r="U837" s="106">
        <f>I837*0.2</f>
        <v>4.0777700000000001</v>
      </c>
      <c r="V837" s="106">
        <f>I837*0.22</f>
        <v>4.4855470000000004</v>
      </c>
      <c r="W837" s="142"/>
      <c r="X837" s="106">
        <f>I837*0.16</f>
        <v>3.2622160000000004</v>
      </c>
      <c r="Y837" s="106">
        <f>I837*0.15</f>
        <v>3.0583275000000003</v>
      </c>
      <c r="Z837" s="106">
        <f>I837*0.18</f>
        <v>3.6699930000000003</v>
      </c>
      <c r="AA837" s="106">
        <f>I837*0.11</f>
        <v>2.2427735000000002</v>
      </c>
      <c r="AB837" s="142"/>
      <c r="AC837" s="7">
        <f>I837*0.22</f>
        <v>4.4855470000000004</v>
      </c>
      <c r="AD837" s="7">
        <f>I837*0.3</f>
        <v>6.1166550000000006</v>
      </c>
      <c r="AE837" s="148" t="s">
        <v>93</v>
      </c>
      <c r="AF837" s="7">
        <f>I837*0.245</f>
        <v>4.9952682500000005</v>
      </c>
      <c r="AG837" s="7">
        <f>I837*0.2</f>
        <v>4.0777700000000001</v>
      </c>
      <c r="AH837" s="7">
        <f>I837*0.23</f>
        <v>4.689435500000001</v>
      </c>
      <c r="AI837" s="142"/>
      <c r="AJ837">
        <f>I837*0.2</f>
        <v>4.0777700000000001</v>
      </c>
      <c r="AK837" s="142">
        <v>16.831100000000003</v>
      </c>
      <c r="AL837" s="142">
        <v>17.8155</v>
      </c>
      <c r="AM837" s="142">
        <v>18.414700000000003</v>
      </c>
      <c r="AN837" s="142">
        <f>I837*0.12</f>
        <v>2.4466619999999999</v>
      </c>
      <c r="AO837" s="142">
        <f>I837*0.6</f>
        <v>12.233310000000001</v>
      </c>
      <c r="AP837" s="142">
        <f>I837*0.9</f>
        <v>18.349965000000001</v>
      </c>
      <c r="AQ837" s="142">
        <f>I837*0.93</f>
        <v>18.961630500000002</v>
      </c>
      <c r="AR837" s="142">
        <f>I837*0.7</f>
        <v>14.272195</v>
      </c>
      <c r="AS837" s="142">
        <f>I837*0.35</f>
        <v>7.1360975</v>
      </c>
      <c r="AT837" s="142">
        <v>0</v>
      </c>
      <c r="AU837" s="142">
        <f>I837*0.9</f>
        <v>18.349965000000001</v>
      </c>
      <c r="AV837" s="142">
        <f>I837*0.18</f>
        <v>3.6699930000000003</v>
      </c>
      <c r="AW837" s="142">
        <f>I837*0.34</f>
        <v>6.9322090000000012</v>
      </c>
      <c r="AX837" s="142">
        <f>I837*0.31</f>
        <v>6.3205435000000003</v>
      </c>
      <c r="AY837" s="142">
        <v>17.8155</v>
      </c>
      <c r="AZ837" s="142">
        <v>17.8155</v>
      </c>
      <c r="BB837" s="6">
        <v>2.2427735000000002</v>
      </c>
      <c r="BC837" s="6">
        <v>18.961630500000002</v>
      </c>
    </row>
    <row r="838" spans="2:55" hidden="1" outlineLevel="1" x14ac:dyDescent="0.2">
      <c r="B838" s="52" t="s">
        <v>104</v>
      </c>
      <c r="C838" s="56" t="s">
        <v>93</v>
      </c>
      <c r="D838" s="122">
        <v>88305</v>
      </c>
      <c r="E838" s="160">
        <v>1</v>
      </c>
      <c r="F838" s="189"/>
      <c r="G838" s="189"/>
      <c r="H838" s="189"/>
      <c r="I838" s="88">
        <v>786</v>
      </c>
      <c r="J838" s="98">
        <f t="shared" si="12"/>
        <v>103.983</v>
      </c>
      <c r="K838" s="104">
        <v>94.53</v>
      </c>
      <c r="L838" s="106">
        <f>I838*0.2</f>
        <v>157.20000000000002</v>
      </c>
      <c r="M838" s="106">
        <f>I838*0.28</f>
        <v>220.08</v>
      </c>
      <c r="N838" s="106">
        <f>I838*0.27</f>
        <v>212.22000000000003</v>
      </c>
      <c r="O838" s="106">
        <v>165.06</v>
      </c>
      <c r="P838" s="106">
        <f>I838*0.25</f>
        <v>196.5</v>
      </c>
      <c r="Q838" s="106">
        <f>I838*0.31</f>
        <v>243.66</v>
      </c>
      <c r="R838" s="106">
        <f>I838*0.28</f>
        <v>220.08</v>
      </c>
      <c r="S838" s="106">
        <f>I838*0.25</f>
        <v>196.5</v>
      </c>
      <c r="T838" s="106">
        <f>I838*0.3</f>
        <v>235.79999999999998</v>
      </c>
      <c r="U838" s="106">
        <f>I838*0.2</f>
        <v>157.20000000000002</v>
      </c>
      <c r="V838" s="106">
        <f>I838*0.22</f>
        <v>172.92</v>
      </c>
      <c r="W838" s="142"/>
      <c r="X838" s="106">
        <f>I838*0.16</f>
        <v>125.76</v>
      </c>
      <c r="Y838" s="106">
        <f>I838*0.15</f>
        <v>117.89999999999999</v>
      </c>
      <c r="Z838" s="106">
        <f>I838*0.18</f>
        <v>141.47999999999999</v>
      </c>
      <c r="AA838" s="106">
        <f>I838*0.11</f>
        <v>86.46</v>
      </c>
      <c r="AB838" s="142"/>
      <c r="AC838" s="7">
        <f>I838*0.22</f>
        <v>172.92</v>
      </c>
      <c r="AD838" s="7">
        <f>I838*0.3</f>
        <v>235.79999999999998</v>
      </c>
      <c r="AE838" s="148" t="s">
        <v>93</v>
      </c>
      <c r="AF838" s="7">
        <f>I838*0.245</f>
        <v>192.57</v>
      </c>
      <c r="AG838" s="7">
        <f>I838*0.2</f>
        <v>157.20000000000002</v>
      </c>
      <c r="AH838" s="7">
        <f>I838*0.23</f>
        <v>180.78</v>
      </c>
      <c r="AI838" s="142"/>
      <c r="AJ838">
        <f>I838*0.2</f>
        <v>157.20000000000002</v>
      </c>
      <c r="AK838" s="142">
        <v>347.88909999999998</v>
      </c>
      <c r="AL838" s="142">
        <v>368.35820000000001</v>
      </c>
      <c r="AM838" s="142">
        <v>380.6311</v>
      </c>
      <c r="AN838" s="142">
        <f>I838*0.12</f>
        <v>94.32</v>
      </c>
      <c r="AO838" s="142">
        <f>I838*0.6</f>
        <v>471.59999999999997</v>
      </c>
      <c r="AP838" s="142">
        <f>I838*0.9</f>
        <v>707.4</v>
      </c>
      <c r="AQ838" s="142">
        <f>I838*0.93</f>
        <v>730.98</v>
      </c>
      <c r="AR838" s="142">
        <f>I838*0.7</f>
        <v>550.19999999999993</v>
      </c>
      <c r="AS838" s="142">
        <f>I838*0.35</f>
        <v>275.09999999999997</v>
      </c>
      <c r="AT838" s="142">
        <v>47.639610000000005</v>
      </c>
      <c r="AU838" s="142">
        <f>I838*0.9</f>
        <v>707.4</v>
      </c>
      <c r="AV838" s="142">
        <f>I838*0.18</f>
        <v>141.47999999999999</v>
      </c>
      <c r="AW838" s="142">
        <f>I838*0.34</f>
        <v>267.24</v>
      </c>
      <c r="AX838" s="142">
        <f>I838*0.31</f>
        <v>243.66</v>
      </c>
      <c r="AY838" s="142">
        <v>368.35820000000001</v>
      </c>
      <c r="AZ838" s="142">
        <v>368.35820000000001</v>
      </c>
      <c r="BB838" s="6">
        <v>86.46</v>
      </c>
      <c r="BC838" s="6">
        <v>730.98</v>
      </c>
    </row>
    <row r="839" spans="2:55" hidden="1" outlineLevel="1" x14ac:dyDescent="0.2">
      <c r="B839" s="52" t="s">
        <v>146</v>
      </c>
      <c r="C839" s="56" t="s">
        <v>93</v>
      </c>
      <c r="D839" s="122" t="s">
        <v>65</v>
      </c>
      <c r="E839" s="160">
        <v>6</v>
      </c>
      <c r="F839" s="189"/>
      <c r="G839" s="189"/>
      <c r="H839" s="189"/>
      <c r="I839" s="88">
        <v>46.314650399999991</v>
      </c>
      <c r="J839" s="98" t="e">
        <f t="shared" ref="J839:J902" si="13">K839*110%</f>
        <v>#N/A</v>
      </c>
      <c r="K839" s="104" t="e">
        <v>#N/A</v>
      </c>
      <c r="L839" s="106">
        <f>I839*0.2</f>
        <v>9.2629300799999985</v>
      </c>
      <c r="M839" s="106">
        <f>I839*0.28</f>
        <v>12.968102111999999</v>
      </c>
      <c r="N839" s="106">
        <f>I839*0.27</f>
        <v>12.504955607999998</v>
      </c>
      <c r="O839" s="106">
        <v>9.7260765839999976</v>
      </c>
      <c r="P839" s="106">
        <f>I839*0.25</f>
        <v>11.578662599999998</v>
      </c>
      <c r="Q839" s="106">
        <f>I839*0.31</f>
        <v>14.357541623999998</v>
      </c>
      <c r="R839" s="106">
        <f>I839*0.28</f>
        <v>12.968102111999999</v>
      </c>
      <c r="S839" s="106">
        <f>I839*0.25</f>
        <v>11.578662599999998</v>
      </c>
      <c r="T839" s="106">
        <f>I839*0.3</f>
        <v>13.894395119999997</v>
      </c>
      <c r="U839" s="106">
        <f>I839*0.2</f>
        <v>9.2629300799999985</v>
      </c>
      <c r="V839" s="106">
        <f>I839*0.22</f>
        <v>10.189223087999999</v>
      </c>
      <c r="W839" s="142"/>
      <c r="X839" s="106">
        <f>I839*0.16</f>
        <v>7.4103440639999985</v>
      </c>
      <c r="Y839" s="106">
        <f>I839*0.15</f>
        <v>6.9471975599999984</v>
      </c>
      <c r="Z839" s="106">
        <f>I839*0.18</f>
        <v>8.3366370719999985</v>
      </c>
      <c r="AA839" s="106">
        <f>I839*0.11</f>
        <v>5.0946115439999993</v>
      </c>
      <c r="AB839" s="142"/>
      <c r="AC839" s="7">
        <f>I839*0.22</f>
        <v>10.189223087999999</v>
      </c>
      <c r="AD839" s="7">
        <f>I839*0.3</f>
        <v>13.894395119999997</v>
      </c>
      <c r="AE839" s="148" t="s">
        <v>93</v>
      </c>
      <c r="AF839" s="7">
        <f>I839*0.245</f>
        <v>11.347089347999997</v>
      </c>
      <c r="AG839" s="7">
        <f>I839*0.2</f>
        <v>9.2629300799999985</v>
      </c>
      <c r="AH839" s="7">
        <f>I839*0.23</f>
        <v>10.652369591999998</v>
      </c>
      <c r="AI839" s="142"/>
      <c r="AJ839">
        <f>I839*0.2</f>
        <v>9.2629300799999985</v>
      </c>
      <c r="AK839" s="142">
        <v>37.107599999999998</v>
      </c>
      <c r="AL839" s="142">
        <v>39.290399999999998</v>
      </c>
      <c r="AM839" s="142">
        <v>40.595799999999997</v>
      </c>
      <c r="AN839" s="142">
        <f>I839*0.12</f>
        <v>5.5577580479999984</v>
      </c>
      <c r="AO839" s="142">
        <f>I839*0.6</f>
        <v>27.788790239999994</v>
      </c>
      <c r="AP839" s="142">
        <f>I839*0.9</f>
        <v>41.683185359999996</v>
      </c>
      <c r="AQ839" s="142">
        <f>I839*0.93</f>
        <v>43.072624871999992</v>
      </c>
      <c r="AR839" s="142">
        <f>I839*0.7</f>
        <v>32.420255279999992</v>
      </c>
      <c r="AS839" s="142">
        <f>I839*0.35</f>
        <v>16.210127639999996</v>
      </c>
      <c r="AT839" s="142">
        <v>0</v>
      </c>
      <c r="AU839" s="142">
        <f>I839*0.9</f>
        <v>41.683185359999996</v>
      </c>
      <c r="AV839" s="142">
        <f>I839*0.18</f>
        <v>8.3366370719999985</v>
      </c>
      <c r="AW839" s="142">
        <f>I839*0.34</f>
        <v>15.746981135999999</v>
      </c>
      <c r="AX839" s="142">
        <f>I839*0.31</f>
        <v>14.357541623999998</v>
      </c>
      <c r="AY839" s="142">
        <v>39.290399999999998</v>
      </c>
      <c r="AZ839" s="142">
        <v>39.290399999999998</v>
      </c>
      <c r="BB839" s="6">
        <v>5.0946115439999993</v>
      </c>
      <c r="BC839" s="6">
        <v>43.072624871999992</v>
      </c>
    </row>
    <row r="840" spans="2:55" hidden="1" outlineLevel="1" x14ac:dyDescent="0.2">
      <c r="B840" s="52" t="s">
        <v>121</v>
      </c>
      <c r="C840" s="56" t="s">
        <v>93</v>
      </c>
      <c r="D840" s="122" t="s">
        <v>72</v>
      </c>
      <c r="E840" s="160">
        <v>1</v>
      </c>
      <c r="F840" s="189"/>
      <c r="G840" s="189"/>
      <c r="H840" s="189"/>
      <c r="I840" s="88">
        <v>15.438216799999999</v>
      </c>
      <c r="J840" s="98" t="e">
        <f t="shared" si="13"/>
        <v>#N/A</v>
      </c>
      <c r="K840" s="104" t="e">
        <v>#N/A</v>
      </c>
      <c r="L840" s="106">
        <f>I840*0.2</f>
        <v>3.0876433599999999</v>
      </c>
      <c r="M840" s="106">
        <f>I840*0.28</f>
        <v>4.3227007039999998</v>
      </c>
      <c r="N840" s="106">
        <f>I840*0.27</f>
        <v>4.1683185360000001</v>
      </c>
      <c r="O840" s="106">
        <v>3.2420255279999997</v>
      </c>
      <c r="P840" s="106">
        <f>I840*0.25</f>
        <v>3.8595541999999998</v>
      </c>
      <c r="Q840" s="106">
        <f>I840*0.31</f>
        <v>4.7858472079999999</v>
      </c>
      <c r="R840" s="106">
        <f>I840*0.28</f>
        <v>4.3227007039999998</v>
      </c>
      <c r="S840" s="106">
        <f>I840*0.25</f>
        <v>3.8595541999999998</v>
      </c>
      <c r="T840" s="106">
        <f>I840*0.3</f>
        <v>4.6314650399999993</v>
      </c>
      <c r="U840" s="106">
        <f>I840*0.2</f>
        <v>3.0876433599999999</v>
      </c>
      <c r="V840" s="106">
        <f>I840*0.22</f>
        <v>3.3964076959999998</v>
      </c>
      <c r="W840" s="142"/>
      <c r="X840" s="106">
        <f>I840*0.16</f>
        <v>2.4701146879999998</v>
      </c>
      <c r="Y840" s="106">
        <f>I840*0.15</f>
        <v>2.3157325199999996</v>
      </c>
      <c r="Z840" s="106">
        <f>I840*0.18</f>
        <v>2.7788790239999996</v>
      </c>
      <c r="AA840" s="106">
        <f>I840*0.11</f>
        <v>1.6982038479999999</v>
      </c>
      <c r="AB840" s="142"/>
      <c r="AC840" s="7">
        <f>I840*0.22</f>
        <v>3.3964076959999998</v>
      </c>
      <c r="AD840" s="7">
        <f>I840*0.3</f>
        <v>4.6314650399999993</v>
      </c>
      <c r="AE840" s="148" t="s">
        <v>93</v>
      </c>
      <c r="AF840" s="7">
        <f>I840*0.245</f>
        <v>3.782363116</v>
      </c>
      <c r="AG840" s="7">
        <f>I840*0.2</f>
        <v>3.0876433599999999</v>
      </c>
      <c r="AH840" s="7">
        <f>I840*0.23</f>
        <v>3.550789864</v>
      </c>
      <c r="AI840" s="142"/>
      <c r="AJ840">
        <f>I840*0.2</f>
        <v>3.0876433599999999</v>
      </c>
      <c r="AK840" s="142">
        <v>12.369200000000001</v>
      </c>
      <c r="AL840" s="142">
        <v>13.096800000000002</v>
      </c>
      <c r="AM840" s="142">
        <v>13.535500000000001</v>
      </c>
      <c r="AN840" s="142">
        <f>I840*0.12</f>
        <v>1.8525860159999998</v>
      </c>
      <c r="AO840" s="142">
        <f>I840*0.6</f>
        <v>9.2629300799999985</v>
      </c>
      <c r="AP840" s="142">
        <f>I840*0.9</f>
        <v>13.89439512</v>
      </c>
      <c r="AQ840" s="142">
        <f>I840*0.93</f>
        <v>14.357541624</v>
      </c>
      <c r="AR840" s="142">
        <f>I840*0.7</f>
        <v>10.806751759999999</v>
      </c>
      <c r="AS840" s="142">
        <f>I840*0.35</f>
        <v>5.4033758799999996</v>
      </c>
      <c r="AT840" s="142">
        <v>0</v>
      </c>
      <c r="AU840" s="142">
        <f>I840*0.9</f>
        <v>13.89439512</v>
      </c>
      <c r="AV840" s="142">
        <f>I840*0.18</f>
        <v>2.7788790239999996</v>
      </c>
      <c r="AW840" s="142">
        <f>I840*0.34</f>
        <v>5.2489937119999999</v>
      </c>
      <c r="AX840" s="142">
        <f>I840*0.31</f>
        <v>4.7858472079999999</v>
      </c>
      <c r="AY840" s="142">
        <v>13.096800000000002</v>
      </c>
      <c r="AZ840" s="142">
        <v>13.096800000000002</v>
      </c>
      <c r="BB840" s="6">
        <v>1.6982038479999999</v>
      </c>
      <c r="BC840" s="6">
        <v>14.357541624</v>
      </c>
    </row>
    <row r="841" spans="2:55" ht="13.5" collapsed="1" thickBot="1" x14ac:dyDescent="0.25">
      <c r="B841" s="38" t="s">
        <v>96</v>
      </c>
      <c r="C841" s="54" t="s">
        <v>93</v>
      </c>
      <c r="D841" s="126">
        <v>45380</v>
      </c>
      <c r="E841" s="161" t="s">
        <v>5630</v>
      </c>
      <c r="F841" s="198"/>
      <c r="G841" s="198"/>
      <c r="H841" s="198"/>
      <c r="I841" s="84">
        <v>5055.9925671999999</v>
      </c>
      <c r="J841" s="98">
        <f t="shared" si="13"/>
        <v>301.96100000000001</v>
      </c>
      <c r="K841" s="100">
        <v>274.51</v>
      </c>
      <c r="L841" s="106">
        <f>I841*0.2</f>
        <v>1011.1985134400001</v>
      </c>
      <c r="M841" s="106">
        <f>I841*0.28</f>
        <v>1415.6779188160001</v>
      </c>
      <c r="N841" s="106">
        <f>I841*0.27</f>
        <v>1365.1179931440001</v>
      </c>
      <c r="O841" s="106">
        <v>1061.7584391119999</v>
      </c>
      <c r="P841" s="106">
        <f>I841*0.25</f>
        <v>1263.9981418</v>
      </c>
      <c r="Q841" s="106">
        <f>I841*0.31</f>
        <v>1567.357695832</v>
      </c>
      <c r="R841" s="106">
        <f>I841*0.28</f>
        <v>1415.6779188160001</v>
      </c>
      <c r="S841" s="106">
        <f>I841*0.25</f>
        <v>1263.9981418</v>
      </c>
      <c r="T841" s="106">
        <f>I841*0.3</f>
        <v>1516.79777016</v>
      </c>
      <c r="U841" s="106">
        <f>I841*0.2</f>
        <v>1011.1985134400001</v>
      </c>
      <c r="V841" s="106">
        <f>I841*0.22</f>
        <v>1112.3183647840001</v>
      </c>
      <c r="W841" s="139"/>
      <c r="X841" s="106">
        <f>I841*0.16</f>
        <v>808.95881075199998</v>
      </c>
      <c r="Y841" s="106">
        <f>I841*0.15</f>
        <v>758.39888508000001</v>
      </c>
      <c r="Z841" s="106">
        <f>I841*0.18</f>
        <v>910.0786620959999</v>
      </c>
      <c r="AA841" s="106">
        <f>I841*0.11</f>
        <v>556.15918239200005</v>
      </c>
      <c r="AB841" s="139"/>
      <c r="AC841" s="7">
        <f>I841*0.22</f>
        <v>1112.3183647840001</v>
      </c>
      <c r="AD841" s="7">
        <f>I841*0.3</f>
        <v>1516.79777016</v>
      </c>
      <c r="AE841" s="148" t="s">
        <v>93</v>
      </c>
      <c r="AF841" s="7">
        <f>I841*0.245</f>
        <v>1238.7181789639999</v>
      </c>
      <c r="AG841" s="7">
        <f>I841*0.2</f>
        <v>1011.1985134400001</v>
      </c>
      <c r="AH841" s="7">
        <f>I841*0.23</f>
        <v>1162.8782904560001</v>
      </c>
      <c r="AI841" s="139"/>
      <c r="AJ841">
        <f>I841*0.2</f>
        <v>1011.1985134400001</v>
      </c>
      <c r="AK841" s="139">
        <v>3698.5834</v>
      </c>
      <c r="AL841" s="139">
        <v>3916.1464999999998</v>
      </c>
      <c r="AM841" s="139">
        <v>4046.6864999999998</v>
      </c>
      <c r="AN841" s="139">
        <f>I841*0.12</f>
        <v>606.71910806400001</v>
      </c>
      <c r="AO841" s="139">
        <f>I841*0.6</f>
        <v>3033.5955403200001</v>
      </c>
      <c r="AP841" s="139">
        <f>I841*0.9</f>
        <v>4550.3933104799999</v>
      </c>
      <c r="AQ841" s="139">
        <f>I841*0.93</f>
        <v>4702.073087496</v>
      </c>
      <c r="AR841" s="139">
        <f>I841*0.7</f>
        <v>3539.1947970399997</v>
      </c>
      <c r="AS841" s="139">
        <f>I841*0.35</f>
        <v>1769.5973985199998</v>
      </c>
      <c r="AT841" s="139">
        <v>967.06385999999998</v>
      </c>
      <c r="AU841" s="139">
        <f>I841*0.9</f>
        <v>4550.3933104799999</v>
      </c>
      <c r="AV841" s="139">
        <f>I841*0.18</f>
        <v>910.0786620959999</v>
      </c>
      <c r="AW841" s="139">
        <f>I841*0.34</f>
        <v>1719.0374728480001</v>
      </c>
      <c r="AX841" s="139">
        <f>I841*0.31</f>
        <v>1567.357695832</v>
      </c>
      <c r="AY841" s="139">
        <v>3916.1464999999998</v>
      </c>
      <c r="AZ841" s="139">
        <v>3916.1464999999998</v>
      </c>
      <c r="BB841" s="6">
        <v>274.51</v>
      </c>
      <c r="BC841" s="6">
        <v>4702.073087496</v>
      </c>
    </row>
    <row r="842" spans="2:55" hidden="1" outlineLevel="1" x14ac:dyDescent="0.2">
      <c r="B842" s="36"/>
      <c r="C842" s="59"/>
      <c r="D842" s="111" t="s">
        <v>109</v>
      </c>
      <c r="E842" s="159" t="s">
        <v>5629</v>
      </c>
      <c r="F842" s="188"/>
      <c r="G842" s="188"/>
      <c r="H842" s="188"/>
      <c r="I842" s="87"/>
      <c r="J842" s="98" t="e">
        <f t="shared" si="13"/>
        <v>#N/A</v>
      </c>
      <c r="K842" s="100" t="e">
        <v>#N/A</v>
      </c>
      <c r="L842" s="106">
        <f>I842*0.2</f>
        <v>0</v>
      </c>
      <c r="M842" s="106">
        <f>I842*0.28</f>
        <v>0</v>
      </c>
      <c r="N842" s="106">
        <f>I842*0.27</f>
        <v>0</v>
      </c>
      <c r="O842" s="106">
        <v>0</v>
      </c>
      <c r="P842" s="106">
        <f>I842*0.25</f>
        <v>0</v>
      </c>
      <c r="Q842" s="106">
        <f>I842*0.31</f>
        <v>0</v>
      </c>
      <c r="R842" s="106">
        <f>I842*0.28</f>
        <v>0</v>
      </c>
      <c r="S842" s="106">
        <f>I842*0.25</f>
        <v>0</v>
      </c>
      <c r="T842" s="106">
        <f>I842*0.3</f>
        <v>0</v>
      </c>
      <c r="U842" s="106">
        <f>I842*0.2</f>
        <v>0</v>
      </c>
      <c r="V842" s="106">
        <f>I842*0.22</f>
        <v>0</v>
      </c>
      <c r="W842" s="139"/>
      <c r="X842" s="106">
        <f>I842*0.16</f>
        <v>0</v>
      </c>
      <c r="Y842" s="106">
        <f>I842*0.15</f>
        <v>0</v>
      </c>
      <c r="Z842" s="106">
        <f>I842*0.18</f>
        <v>0</v>
      </c>
      <c r="AA842" s="106">
        <f>I842*0.11</f>
        <v>0</v>
      </c>
      <c r="AB842" s="139"/>
      <c r="AC842" s="7">
        <f>I842*0.22</f>
        <v>0</v>
      </c>
      <c r="AD842" s="7">
        <f>I842*0.3</f>
        <v>0</v>
      </c>
      <c r="AE842" s="148" t="s">
        <v>93</v>
      </c>
      <c r="AF842" s="7">
        <f>I842*0.245</f>
        <v>0</v>
      </c>
      <c r="AG842" s="7">
        <f>I842*0.2</f>
        <v>0</v>
      </c>
      <c r="AH842" s="7">
        <f>I842*0.23</f>
        <v>0</v>
      </c>
      <c r="AI842" s="139"/>
      <c r="AJ842">
        <f>I842*0.2</f>
        <v>0</v>
      </c>
      <c r="AK842" s="139"/>
      <c r="AL842" s="139"/>
      <c r="AM842" s="139"/>
      <c r="AN842" s="139">
        <f>I842*0.12</f>
        <v>0</v>
      </c>
      <c r="AO842" s="139">
        <f>I842*0.6</f>
        <v>0</v>
      </c>
      <c r="AP842" s="139">
        <f>I842*0.9</f>
        <v>0</v>
      </c>
      <c r="AQ842" s="139">
        <f>I842*0.93</f>
        <v>0</v>
      </c>
      <c r="AR842" s="139">
        <f>I842*0.7</f>
        <v>0</v>
      </c>
      <c r="AS842" s="139">
        <f>I842*0.35</f>
        <v>0</v>
      </c>
      <c r="AT842" s="139"/>
      <c r="AU842" s="139">
        <f>I842*0.9</f>
        <v>0</v>
      </c>
      <c r="AV842" s="139">
        <f>I842*0.18</f>
        <v>0</v>
      </c>
      <c r="AW842" s="139">
        <f>I842*0.34</f>
        <v>0</v>
      </c>
      <c r="AX842" s="139">
        <f>I842*0.31</f>
        <v>0</v>
      </c>
      <c r="AY842" s="139"/>
      <c r="AZ842" s="139"/>
      <c r="BB842" s="6">
        <v>0</v>
      </c>
      <c r="BC842" s="6">
        <v>0</v>
      </c>
    </row>
    <row r="843" spans="2:55" hidden="1" outlineLevel="1" x14ac:dyDescent="0.2">
      <c r="B843" s="52" t="s">
        <v>111</v>
      </c>
      <c r="C843" s="56" t="s">
        <v>93</v>
      </c>
      <c r="D843" s="122"/>
      <c r="E843" s="160">
        <v>1</v>
      </c>
      <c r="F843" s="189"/>
      <c r="G843" s="189"/>
      <c r="H843" s="189"/>
      <c r="I843" s="88">
        <v>46.012675000000002</v>
      </c>
      <c r="J843" s="98" t="e">
        <f t="shared" si="13"/>
        <v>#N/A</v>
      </c>
      <c r="K843" s="104" t="e">
        <v>#N/A</v>
      </c>
      <c r="L843" s="106">
        <f>I843*0.2</f>
        <v>9.202535000000001</v>
      </c>
      <c r="M843" s="106">
        <f>I843*0.28</f>
        <v>12.883549000000002</v>
      </c>
      <c r="N843" s="106">
        <f>I843*0.27</f>
        <v>12.423422250000002</v>
      </c>
      <c r="O843" s="106">
        <v>9.6626617499999998</v>
      </c>
      <c r="P843" s="106">
        <f>I843*0.25</f>
        <v>11.50316875</v>
      </c>
      <c r="Q843" s="106">
        <f>I843*0.31</f>
        <v>14.26392925</v>
      </c>
      <c r="R843" s="106">
        <f>I843*0.28</f>
        <v>12.883549000000002</v>
      </c>
      <c r="S843" s="106">
        <f>I843*0.25</f>
        <v>11.50316875</v>
      </c>
      <c r="T843" s="106">
        <f>I843*0.3</f>
        <v>13.8038025</v>
      </c>
      <c r="U843" s="106">
        <f>I843*0.2</f>
        <v>9.202535000000001</v>
      </c>
      <c r="V843" s="106">
        <f>I843*0.22</f>
        <v>10.1227885</v>
      </c>
      <c r="W843" s="142"/>
      <c r="X843" s="106">
        <f>I843*0.16</f>
        <v>7.3620280000000005</v>
      </c>
      <c r="Y843" s="106">
        <f>I843*0.15</f>
        <v>6.9019012499999999</v>
      </c>
      <c r="Z843" s="106">
        <f>I843*0.18</f>
        <v>8.2822814999999999</v>
      </c>
      <c r="AA843" s="106">
        <f>I843*0.11</f>
        <v>5.0613942500000002</v>
      </c>
      <c r="AB843" s="142"/>
      <c r="AC843" s="7">
        <f>I843*0.22</f>
        <v>10.1227885</v>
      </c>
      <c r="AD843" s="7">
        <f>I843*0.3</f>
        <v>13.8038025</v>
      </c>
      <c r="AE843" s="148" t="s">
        <v>93</v>
      </c>
      <c r="AF843" s="7">
        <f>I843*0.245</f>
        <v>11.273105375</v>
      </c>
      <c r="AG843" s="7">
        <f>I843*0.2</f>
        <v>9.202535000000001</v>
      </c>
      <c r="AH843" s="7">
        <f>I843*0.23</f>
        <v>10.582915250000001</v>
      </c>
      <c r="AI843" s="142"/>
      <c r="AJ843">
        <f>I843*0.2</f>
        <v>9.202535000000001</v>
      </c>
      <c r="AK843" s="142">
        <v>37.974300000000007</v>
      </c>
      <c r="AL843" s="142">
        <v>40.210600000000007</v>
      </c>
      <c r="AM843" s="142">
        <v>41.548100000000005</v>
      </c>
      <c r="AN843" s="142">
        <f>I843*0.12</f>
        <v>5.5215209999999999</v>
      </c>
      <c r="AO843" s="142">
        <f>I843*0.6</f>
        <v>27.607605</v>
      </c>
      <c r="AP843" s="142">
        <f>I843*0.9</f>
        <v>41.411407500000003</v>
      </c>
      <c r="AQ843" s="142">
        <f>I843*0.93</f>
        <v>42.791787750000005</v>
      </c>
      <c r="AR843" s="142">
        <f>I843*0.7</f>
        <v>32.208872499999998</v>
      </c>
      <c r="AS843" s="142">
        <f>I843*0.35</f>
        <v>16.104436249999999</v>
      </c>
      <c r="AT843" s="142">
        <v>0</v>
      </c>
      <c r="AU843" s="142">
        <f>I843*0.9</f>
        <v>41.411407500000003</v>
      </c>
      <c r="AV843" s="142">
        <f>I843*0.18</f>
        <v>8.2822814999999999</v>
      </c>
      <c r="AW843" s="142">
        <f>I843*0.34</f>
        <v>15.644309500000002</v>
      </c>
      <c r="AX843" s="142">
        <f>I843*0.31</f>
        <v>14.26392925</v>
      </c>
      <c r="AY843" s="142">
        <v>40.210600000000007</v>
      </c>
      <c r="AZ843" s="142">
        <v>40.210600000000007</v>
      </c>
      <c r="BB843" s="6">
        <v>5.0613942500000002</v>
      </c>
      <c r="BC843" s="6">
        <v>42.791787750000005</v>
      </c>
    </row>
    <row r="844" spans="2:55" hidden="1" outlineLevel="1" x14ac:dyDescent="0.2">
      <c r="B844" s="52" t="s">
        <v>222</v>
      </c>
      <c r="C844" s="56" t="s">
        <v>93</v>
      </c>
      <c r="D844" s="122">
        <v>45385</v>
      </c>
      <c r="E844" s="160">
        <v>1</v>
      </c>
      <c r="F844" s="189"/>
      <c r="G844" s="189"/>
      <c r="H844" s="189"/>
      <c r="I844" s="88">
        <v>3477</v>
      </c>
      <c r="J844" s="98">
        <f t="shared" si="13"/>
        <v>383.88900000000007</v>
      </c>
      <c r="K844" s="104">
        <v>348.99</v>
      </c>
      <c r="L844" s="106">
        <f>I844*0.2</f>
        <v>695.40000000000009</v>
      </c>
      <c r="M844" s="106">
        <f>I844*0.28</f>
        <v>973.56000000000006</v>
      </c>
      <c r="N844" s="106">
        <f>I844*0.27</f>
        <v>938.79000000000008</v>
      </c>
      <c r="O844" s="106">
        <v>730.17</v>
      </c>
      <c r="P844" s="106">
        <f>I844*0.25</f>
        <v>869.25</v>
      </c>
      <c r="Q844" s="106">
        <f>I844*0.31</f>
        <v>1077.8699999999999</v>
      </c>
      <c r="R844" s="106">
        <f>I844*0.28</f>
        <v>973.56000000000006</v>
      </c>
      <c r="S844" s="106">
        <f>I844*0.25</f>
        <v>869.25</v>
      </c>
      <c r="T844" s="106">
        <f>I844*0.3</f>
        <v>1043.0999999999999</v>
      </c>
      <c r="U844" s="106">
        <f>I844*0.2</f>
        <v>695.40000000000009</v>
      </c>
      <c r="V844" s="106">
        <f>I844*0.22</f>
        <v>764.94</v>
      </c>
      <c r="W844" s="142"/>
      <c r="X844" s="106">
        <f>I844*0.16</f>
        <v>556.32000000000005</v>
      </c>
      <c r="Y844" s="106">
        <f>I844*0.15</f>
        <v>521.54999999999995</v>
      </c>
      <c r="Z844" s="106">
        <f>I844*0.18</f>
        <v>625.86</v>
      </c>
      <c r="AA844" s="106">
        <f>I844*0.11</f>
        <v>382.47</v>
      </c>
      <c r="AB844" s="142"/>
      <c r="AC844" s="7">
        <f>I844*0.22</f>
        <v>764.94</v>
      </c>
      <c r="AD844" s="7">
        <f>I844*0.3</f>
        <v>1043.0999999999999</v>
      </c>
      <c r="AE844" s="148" t="s">
        <v>93</v>
      </c>
      <c r="AF844" s="7">
        <f>I844*0.245</f>
        <v>851.86500000000001</v>
      </c>
      <c r="AG844" s="7">
        <f>I844*0.2</f>
        <v>695.40000000000009</v>
      </c>
      <c r="AH844" s="7">
        <f>I844*0.23</f>
        <v>799.71</v>
      </c>
      <c r="AI844" s="142"/>
      <c r="AJ844">
        <f>I844*0.2</f>
        <v>695.40000000000009</v>
      </c>
      <c r="AK844" s="142">
        <v>2780.502</v>
      </c>
      <c r="AL844" s="142">
        <v>2944.0621999999998</v>
      </c>
      <c r="AM844" s="142">
        <v>3042.2026000000001</v>
      </c>
      <c r="AN844" s="142">
        <f>I844*0.12</f>
        <v>417.24</v>
      </c>
      <c r="AO844" s="142">
        <f>I844*0.6</f>
        <v>2086.1999999999998</v>
      </c>
      <c r="AP844" s="142">
        <f>I844*0.9</f>
        <v>3129.3</v>
      </c>
      <c r="AQ844" s="142">
        <f>I844*0.93</f>
        <v>3233.61</v>
      </c>
      <c r="AR844" s="142">
        <f>I844*0.7</f>
        <v>2433.8999999999996</v>
      </c>
      <c r="AS844" s="142">
        <f>I844*0.35</f>
        <v>1216.9499999999998</v>
      </c>
      <c r="AT844" s="142">
        <v>967.06385999999998</v>
      </c>
      <c r="AU844" s="142">
        <f>I844*0.9</f>
        <v>3129.3</v>
      </c>
      <c r="AV844" s="142">
        <f>I844*0.18</f>
        <v>625.86</v>
      </c>
      <c r="AW844" s="142">
        <f>I844*0.34</f>
        <v>1182.18</v>
      </c>
      <c r="AX844" s="142">
        <f>I844*0.31</f>
        <v>1077.8699999999999</v>
      </c>
      <c r="AY844" s="142">
        <v>2944.0621999999998</v>
      </c>
      <c r="AZ844" s="142">
        <v>2944.0621999999998</v>
      </c>
      <c r="BB844" s="6">
        <v>348.99</v>
      </c>
      <c r="BC844" s="6">
        <v>3233.61</v>
      </c>
    </row>
    <row r="845" spans="2:55" hidden="1" outlineLevel="1" x14ac:dyDescent="0.2">
      <c r="B845" s="52" t="s">
        <v>113</v>
      </c>
      <c r="C845" s="56" t="s">
        <v>93</v>
      </c>
      <c r="D845" s="122"/>
      <c r="E845" s="160">
        <v>1</v>
      </c>
      <c r="F845" s="189"/>
      <c r="G845" s="189"/>
      <c r="H845" s="189"/>
      <c r="I845" s="88">
        <v>7.4391749999999996</v>
      </c>
      <c r="J845" s="98" t="e">
        <f t="shared" si="13"/>
        <v>#N/A</v>
      </c>
      <c r="K845" s="104" t="e">
        <v>#N/A</v>
      </c>
      <c r="L845" s="106">
        <f>I845*0.2</f>
        <v>1.487835</v>
      </c>
      <c r="M845" s="106">
        <f>I845*0.28</f>
        <v>2.0829690000000003</v>
      </c>
      <c r="N845" s="106">
        <f>I845*0.27</f>
        <v>2.0085772500000001</v>
      </c>
      <c r="O845" s="106">
        <v>1.5622267499999998</v>
      </c>
      <c r="P845" s="106">
        <f>I845*0.25</f>
        <v>1.8597937499999999</v>
      </c>
      <c r="Q845" s="106">
        <f>I845*0.31</f>
        <v>2.30614425</v>
      </c>
      <c r="R845" s="106">
        <f>I845*0.28</f>
        <v>2.0829690000000003</v>
      </c>
      <c r="S845" s="106">
        <f>I845*0.25</f>
        <v>1.8597937499999999</v>
      </c>
      <c r="T845" s="106">
        <f>I845*0.3</f>
        <v>2.2317524999999998</v>
      </c>
      <c r="U845" s="106">
        <f>I845*0.2</f>
        <v>1.487835</v>
      </c>
      <c r="V845" s="106">
        <f>I845*0.22</f>
        <v>1.6366185</v>
      </c>
      <c r="W845" s="142"/>
      <c r="X845" s="106">
        <f>I845*0.16</f>
        <v>1.1902679999999999</v>
      </c>
      <c r="Y845" s="106">
        <f>I845*0.15</f>
        <v>1.1158762499999999</v>
      </c>
      <c r="Z845" s="106">
        <f>I845*0.18</f>
        <v>1.3390514999999998</v>
      </c>
      <c r="AA845" s="106">
        <f>I845*0.11</f>
        <v>0.81830924999999999</v>
      </c>
      <c r="AB845" s="142"/>
      <c r="AC845" s="7">
        <f>I845*0.22</f>
        <v>1.6366185</v>
      </c>
      <c r="AD845" s="7">
        <f>I845*0.3</f>
        <v>2.2317524999999998</v>
      </c>
      <c r="AE845" s="148" t="s">
        <v>93</v>
      </c>
      <c r="AF845" s="7">
        <f>I845*0.245</f>
        <v>1.8225978749999998</v>
      </c>
      <c r="AG845" s="7">
        <f>I845*0.2</f>
        <v>1.487835</v>
      </c>
      <c r="AH845" s="7">
        <f>I845*0.23</f>
        <v>1.71101025</v>
      </c>
      <c r="AI845" s="142"/>
      <c r="AJ845">
        <f>I845*0.2</f>
        <v>1.487835</v>
      </c>
      <c r="AK845" s="142">
        <v>6.1417999999999999</v>
      </c>
      <c r="AL845" s="142">
        <v>6.5056000000000003</v>
      </c>
      <c r="AM845" s="142">
        <v>6.7195999999999998</v>
      </c>
      <c r="AN845" s="142">
        <f>I845*0.12</f>
        <v>0.89270099999999997</v>
      </c>
      <c r="AO845" s="142">
        <f>I845*0.6</f>
        <v>4.4635049999999996</v>
      </c>
      <c r="AP845" s="142">
        <f>I845*0.9</f>
        <v>6.6952574999999994</v>
      </c>
      <c r="AQ845" s="142">
        <f>I845*0.93</f>
        <v>6.91843275</v>
      </c>
      <c r="AR845" s="142">
        <f>I845*0.7</f>
        <v>5.2074224999999998</v>
      </c>
      <c r="AS845" s="142">
        <f>I845*0.35</f>
        <v>2.6037112499999999</v>
      </c>
      <c r="AT845" s="142">
        <v>0</v>
      </c>
      <c r="AU845" s="142">
        <f>I845*0.9</f>
        <v>6.6952574999999994</v>
      </c>
      <c r="AV845" s="142">
        <f>I845*0.18</f>
        <v>1.3390514999999998</v>
      </c>
      <c r="AW845" s="142">
        <f>I845*0.34</f>
        <v>2.5293195000000002</v>
      </c>
      <c r="AX845" s="142">
        <f>I845*0.31</f>
        <v>2.30614425</v>
      </c>
      <c r="AY845" s="142">
        <v>6.5056000000000003</v>
      </c>
      <c r="AZ845" s="142">
        <v>6.5056000000000003</v>
      </c>
      <c r="BB845" s="6">
        <v>0.81830924999999999</v>
      </c>
      <c r="BC845" s="6">
        <v>6.91843275</v>
      </c>
    </row>
    <row r="846" spans="2:55" hidden="1" outlineLevel="1" x14ac:dyDescent="0.2">
      <c r="B846" s="52" t="s">
        <v>114</v>
      </c>
      <c r="C846" s="56" t="s">
        <v>93</v>
      </c>
      <c r="D846" s="122"/>
      <c r="E846" s="160">
        <v>1</v>
      </c>
      <c r="F846" s="189"/>
      <c r="G846" s="189"/>
      <c r="H846" s="189"/>
      <c r="I846" s="88">
        <v>1.3776250000000001</v>
      </c>
      <c r="J846" s="98" t="e">
        <f t="shared" si="13"/>
        <v>#N/A</v>
      </c>
      <c r="K846" s="104" t="e">
        <v>#N/A</v>
      </c>
      <c r="L846" s="106">
        <f>I846*0.2</f>
        <v>0.27552500000000002</v>
      </c>
      <c r="M846" s="106">
        <f>I846*0.28</f>
        <v>0.38573500000000005</v>
      </c>
      <c r="N846" s="106">
        <f>I846*0.27</f>
        <v>0.37195875000000006</v>
      </c>
      <c r="O846" s="106">
        <v>0.28930125000000001</v>
      </c>
      <c r="P846" s="106">
        <f>I846*0.25</f>
        <v>0.34440625000000002</v>
      </c>
      <c r="Q846" s="106">
        <f>I846*0.31</f>
        <v>0.42706375000000002</v>
      </c>
      <c r="R846" s="106">
        <f>I846*0.28</f>
        <v>0.38573500000000005</v>
      </c>
      <c r="S846" s="106">
        <f>I846*0.25</f>
        <v>0.34440625000000002</v>
      </c>
      <c r="T846" s="106">
        <f>I846*0.3</f>
        <v>0.41328750000000003</v>
      </c>
      <c r="U846" s="106">
        <f>I846*0.2</f>
        <v>0.27552500000000002</v>
      </c>
      <c r="V846" s="106">
        <f>I846*0.22</f>
        <v>0.3030775</v>
      </c>
      <c r="W846" s="142"/>
      <c r="X846" s="106">
        <f>I846*0.16</f>
        <v>0.22042000000000003</v>
      </c>
      <c r="Y846" s="106">
        <f>I846*0.15</f>
        <v>0.20664375000000001</v>
      </c>
      <c r="Z846" s="106">
        <f>I846*0.18</f>
        <v>0.24797250000000001</v>
      </c>
      <c r="AA846" s="106">
        <f>I846*0.11</f>
        <v>0.15153875</v>
      </c>
      <c r="AB846" s="142"/>
      <c r="AC846" s="7">
        <f>I846*0.22</f>
        <v>0.3030775</v>
      </c>
      <c r="AD846" s="7">
        <f>I846*0.3</f>
        <v>0.41328750000000003</v>
      </c>
      <c r="AE846" s="148" t="s">
        <v>93</v>
      </c>
      <c r="AF846" s="7">
        <f>I846*0.245</f>
        <v>0.337518125</v>
      </c>
      <c r="AG846" s="7">
        <f>I846*0.2</f>
        <v>0.27552500000000002</v>
      </c>
      <c r="AH846" s="7">
        <f>I846*0.23</f>
        <v>0.31685375000000005</v>
      </c>
      <c r="AI846" s="142"/>
      <c r="AJ846">
        <f>I846*0.2</f>
        <v>0.27552500000000002</v>
      </c>
      <c r="AK846" s="142">
        <v>1.1342000000000001</v>
      </c>
      <c r="AL846" s="142">
        <v>1.2090999999999998</v>
      </c>
      <c r="AM846" s="142">
        <v>1.2411999999999999</v>
      </c>
      <c r="AN846" s="142">
        <f>I846*0.12</f>
        <v>0.16531500000000002</v>
      </c>
      <c r="AO846" s="142">
        <f>I846*0.6</f>
        <v>0.82657500000000006</v>
      </c>
      <c r="AP846" s="142">
        <f>I846*0.9</f>
        <v>1.2398625000000001</v>
      </c>
      <c r="AQ846" s="142">
        <f>I846*0.93</f>
        <v>1.2811912500000002</v>
      </c>
      <c r="AR846" s="142">
        <f>I846*0.7</f>
        <v>0.96433749999999996</v>
      </c>
      <c r="AS846" s="142">
        <f>I846*0.35</f>
        <v>0.48216874999999998</v>
      </c>
      <c r="AT846" s="142">
        <v>0</v>
      </c>
      <c r="AU846" s="142">
        <f>I846*0.9</f>
        <v>1.2398625000000001</v>
      </c>
      <c r="AV846" s="142">
        <f>I846*0.18</f>
        <v>0.24797250000000001</v>
      </c>
      <c r="AW846" s="142">
        <f>I846*0.34</f>
        <v>0.46839250000000004</v>
      </c>
      <c r="AX846" s="142">
        <f>I846*0.31</f>
        <v>0.42706375000000002</v>
      </c>
      <c r="AY846" s="142">
        <v>1.2090999999999998</v>
      </c>
      <c r="AZ846" s="142">
        <v>1.2090999999999998</v>
      </c>
      <c r="BB846" s="6">
        <v>0.15153875</v>
      </c>
      <c r="BC846" s="6">
        <v>1.2811912500000002</v>
      </c>
    </row>
    <row r="847" spans="2:55" hidden="1" outlineLevel="1" x14ac:dyDescent="0.2">
      <c r="B847" s="52" t="s">
        <v>216</v>
      </c>
      <c r="C847" s="56" t="s">
        <v>93</v>
      </c>
      <c r="D847" s="122"/>
      <c r="E847" s="160">
        <v>1</v>
      </c>
      <c r="F847" s="189"/>
      <c r="G847" s="189"/>
      <c r="H847" s="189"/>
      <c r="I847" s="88">
        <v>36.920350000000006</v>
      </c>
      <c r="J847" s="98" t="e">
        <f t="shared" si="13"/>
        <v>#N/A</v>
      </c>
      <c r="K847" s="104" t="e">
        <v>#N/A</v>
      </c>
      <c r="L847" s="106">
        <f>I847*0.2</f>
        <v>7.3840700000000012</v>
      </c>
      <c r="M847" s="106">
        <f>I847*0.28</f>
        <v>10.337698000000003</v>
      </c>
      <c r="N847" s="106">
        <f>I847*0.27</f>
        <v>9.968494500000002</v>
      </c>
      <c r="O847" s="106">
        <v>7.7532735000000006</v>
      </c>
      <c r="P847" s="106">
        <f>I847*0.25</f>
        <v>9.2300875000000016</v>
      </c>
      <c r="Q847" s="106">
        <f>I847*0.31</f>
        <v>11.445308500000001</v>
      </c>
      <c r="R847" s="106">
        <f>I847*0.28</f>
        <v>10.337698000000003</v>
      </c>
      <c r="S847" s="106">
        <f>I847*0.25</f>
        <v>9.2300875000000016</v>
      </c>
      <c r="T847" s="106">
        <f>I847*0.3</f>
        <v>11.076105000000002</v>
      </c>
      <c r="U847" s="106">
        <f>I847*0.2</f>
        <v>7.3840700000000012</v>
      </c>
      <c r="V847" s="106">
        <f>I847*0.22</f>
        <v>8.1224770000000017</v>
      </c>
      <c r="W847" s="142"/>
      <c r="X847" s="106">
        <f>I847*0.16</f>
        <v>5.9072560000000012</v>
      </c>
      <c r="Y847" s="106">
        <f>I847*0.15</f>
        <v>5.5380525000000009</v>
      </c>
      <c r="Z847" s="106">
        <f>I847*0.18</f>
        <v>6.6456630000000008</v>
      </c>
      <c r="AA847" s="106">
        <f>I847*0.11</f>
        <v>4.0612385000000009</v>
      </c>
      <c r="AB847" s="142"/>
      <c r="AC847" s="7">
        <f>I847*0.22</f>
        <v>8.1224770000000017</v>
      </c>
      <c r="AD847" s="7">
        <f>I847*0.3</f>
        <v>11.076105000000002</v>
      </c>
      <c r="AE847" s="148" t="s">
        <v>93</v>
      </c>
      <c r="AF847" s="7">
        <f>I847*0.245</f>
        <v>9.045485750000001</v>
      </c>
      <c r="AG847" s="7">
        <f>I847*0.2</f>
        <v>7.3840700000000012</v>
      </c>
      <c r="AH847" s="7">
        <f>I847*0.23</f>
        <v>8.4916805000000011</v>
      </c>
      <c r="AI847" s="142"/>
      <c r="AJ847">
        <f>I847*0.2</f>
        <v>7.3840700000000012</v>
      </c>
      <c r="AK847" s="142">
        <v>30.473600000000005</v>
      </c>
      <c r="AL847" s="142">
        <v>32.2605</v>
      </c>
      <c r="AM847" s="142">
        <v>33.341200000000001</v>
      </c>
      <c r="AN847" s="142">
        <f>I847*0.12</f>
        <v>4.4304420000000002</v>
      </c>
      <c r="AO847" s="142">
        <f>I847*0.6</f>
        <v>22.152210000000004</v>
      </c>
      <c r="AP847" s="142">
        <f>I847*0.9</f>
        <v>33.228315000000009</v>
      </c>
      <c r="AQ847" s="142">
        <f>I847*0.93</f>
        <v>34.335925500000009</v>
      </c>
      <c r="AR847" s="142">
        <f>I847*0.7</f>
        <v>25.844245000000004</v>
      </c>
      <c r="AS847" s="142">
        <f>I847*0.35</f>
        <v>12.922122500000002</v>
      </c>
      <c r="AT847" s="142">
        <v>0</v>
      </c>
      <c r="AU847" s="142">
        <f>I847*0.9</f>
        <v>33.228315000000009</v>
      </c>
      <c r="AV847" s="142">
        <f>I847*0.18</f>
        <v>6.6456630000000008</v>
      </c>
      <c r="AW847" s="142">
        <f>I847*0.34</f>
        <v>12.552919000000003</v>
      </c>
      <c r="AX847" s="142">
        <f>I847*0.31</f>
        <v>11.445308500000001</v>
      </c>
      <c r="AY847" s="142">
        <v>32.2605</v>
      </c>
      <c r="AZ847" s="142">
        <v>32.2605</v>
      </c>
      <c r="BB847" s="6">
        <v>4.0612385000000009</v>
      </c>
      <c r="BC847" s="6">
        <v>34.335925500000009</v>
      </c>
    </row>
    <row r="848" spans="2:55" hidden="1" outlineLevel="1" x14ac:dyDescent="0.2">
      <c r="B848" s="52" t="s">
        <v>115</v>
      </c>
      <c r="C848" s="56" t="s">
        <v>93</v>
      </c>
      <c r="D848" s="122"/>
      <c r="E848" s="160">
        <v>1</v>
      </c>
      <c r="F848" s="189"/>
      <c r="G848" s="189"/>
      <c r="H848" s="189"/>
      <c r="I848" s="88">
        <v>4.1328750000000003</v>
      </c>
      <c r="J848" s="98" t="e">
        <f t="shared" si="13"/>
        <v>#N/A</v>
      </c>
      <c r="K848" s="104" t="e">
        <v>#N/A</v>
      </c>
      <c r="L848" s="106">
        <f>I848*0.2</f>
        <v>0.82657500000000006</v>
      </c>
      <c r="M848" s="106">
        <f>I848*0.28</f>
        <v>1.1572050000000003</v>
      </c>
      <c r="N848" s="106">
        <f>I848*0.27</f>
        <v>1.1158762500000001</v>
      </c>
      <c r="O848" s="106">
        <v>0.86790375000000008</v>
      </c>
      <c r="P848" s="106">
        <f>I848*0.25</f>
        <v>1.0332187500000001</v>
      </c>
      <c r="Q848" s="106">
        <f>I848*0.31</f>
        <v>1.28119125</v>
      </c>
      <c r="R848" s="106">
        <f>I848*0.28</f>
        <v>1.1572050000000003</v>
      </c>
      <c r="S848" s="106">
        <f>I848*0.25</f>
        <v>1.0332187500000001</v>
      </c>
      <c r="T848" s="106">
        <f>I848*0.3</f>
        <v>1.2398625000000001</v>
      </c>
      <c r="U848" s="106">
        <f>I848*0.2</f>
        <v>0.82657500000000006</v>
      </c>
      <c r="V848" s="106">
        <f>I848*0.22</f>
        <v>0.90923250000000011</v>
      </c>
      <c r="W848" s="142"/>
      <c r="X848" s="106">
        <f>I848*0.16</f>
        <v>0.66126000000000007</v>
      </c>
      <c r="Y848" s="106">
        <f>I848*0.15</f>
        <v>0.61993125000000004</v>
      </c>
      <c r="Z848" s="106">
        <f>I848*0.18</f>
        <v>0.74391750000000001</v>
      </c>
      <c r="AA848" s="106">
        <f>I848*0.11</f>
        <v>0.45461625000000006</v>
      </c>
      <c r="AB848" s="142"/>
      <c r="AC848" s="7">
        <f>I848*0.22</f>
        <v>0.90923250000000011</v>
      </c>
      <c r="AD848" s="7">
        <f>I848*0.3</f>
        <v>1.2398625000000001</v>
      </c>
      <c r="AE848" s="148" t="s">
        <v>93</v>
      </c>
      <c r="AF848" s="7">
        <f>I848*0.245</f>
        <v>1.0125543750000001</v>
      </c>
      <c r="AG848" s="7">
        <f>I848*0.2</f>
        <v>0.82657500000000006</v>
      </c>
      <c r="AH848" s="7">
        <f>I848*0.23</f>
        <v>0.95056125000000014</v>
      </c>
      <c r="AI848" s="142"/>
      <c r="AJ848">
        <f>I848*0.2</f>
        <v>0.82657500000000006</v>
      </c>
      <c r="AK848" s="142">
        <v>3.4133000000000004</v>
      </c>
      <c r="AL848" s="142">
        <v>3.6166000000000005</v>
      </c>
      <c r="AM848" s="142">
        <v>3.7343000000000011</v>
      </c>
      <c r="AN848" s="142">
        <f>I848*0.12</f>
        <v>0.49594500000000002</v>
      </c>
      <c r="AO848" s="142">
        <f>I848*0.6</f>
        <v>2.4797250000000002</v>
      </c>
      <c r="AP848" s="142">
        <f>I848*0.9</f>
        <v>3.7195875000000003</v>
      </c>
      <c r="AQ848" s="142">
        <f>I848*0.93</f>
        <v>3.8435737500000005</v>
      </c>
      <c r="AR848" s="142">
        <f>I848*0.7</f>
        <v>2.8930125000000002</v>
      </c>
      <c r="AS848" s="142">
        <f>I848*0.35</f>
        <v>1.4465062500000001</v>
      </c>
      <c r="AT848" s="142">
        <v>0</v>
      </c>
      <c r="AU848" s="142">
        <f>I848*0.9</f>
        <v>3.7195875000000003</v>
      </c>
      <c r="AV848" s="142">
        <f>I848*0.18</f>
        <v>0.74391750000000001</v>
      </c>
      <c r="AW848" s="142">
        <f>I848*0.34</f>
        <v>1.4051775000000002</v>
      </c>
      <c r="AX848" s="142">
        <f>I848*0.31</f>
        <v>1.28119125</v>
      </c>
      <c r="AY848" s="142">
        <v>3.6166000000000005</v>
      </c>
      <c r="AZ848" s="142">
        <v>3.6166000000000005</v>
      </c>
      <c r="BB848" s="6">
        <v>0.45461625000000006</v>
      </c>
      <c r="BC848" s="6">
        <v>3.8435737500000005</v>
      </c>
    </row>
    <row r="849" spans="2:55" hidden="1" outlineLevel="1" x14ac:dyDescent="0.2">
      <c r="B849" s="52" t="s">
        <v>116</v>
      </c>
      <c r="C849" s="56" t="s">
        <v>93</v>
      </c>
      <c r="D849" s="122">
        <v>99152</v>
      </c>
      <c r="E849" s="160">
        <v>1</v>
      </c>
      <c r="F849" s="189"/>
      <c r="G849" s="189"/>
      <c r="H849" s="189"/>
      <c r="I849" s="88">
        <v>377</v>
      </c>
      <c r="J849" s="98">
        <f t="shared" si="13"/>
        <v>20.988</v>
      </c>
      <c r="K849" s="104">
        <v>19.079999999999998</v>
      </c>
      <c r="L849" s="106">
        <f>I849*0.2</f>
        <v>75.400000000000006</v>
      </c>
      <c r="M849" s="106">
        <f>I849*0.28</f>
        <v>105.56000000000002</v>
      </c>
      <c r="N849" s="106">
        <f>I849*0.27</f>
        <v>101.79</v>
      </c>
      <c r="O849" s="106">
        <v>79.17</v>
      </c>
      <c r="P849" s="106">
        <f>I849*0.25</f>
        <v>94.25</v>
      </c>
      <c r="Q849" s="106">
        <f>I849*0.31</f>
        <v>116.87</v>
      </c>
      <c r="R849" s="106">
        <f>I849*0.28</f>
        <v>105.56000000000002</v>
      </c>
      <c r="S849" s="106">
        <f>I849*0.25</f>
        <v>94.25</v>
      </c>
      <c r="T849" s="106">
        <f>I849*0.3</f>
        <v>113.1</v>
      </c>
      <c r="U849" s="106">
        <f>I849*0.2</f>
        <v>75.400000000000006</v>
      </c>
      <c r="V849" s="106">
        <f>I849*0.22</f>
        <v>82.94</v>
      </c>
      <c r="W849" s="142"/>
      <c r="X849" s="106">
        <f>I849*0.16</f>
        <v>60.32</v>
      </c>
      <c r="Y849" s="106">
        <f>I849*0.15</f>
        <v>56.55</v>
      </c>
      <c r="Z849" s="106">
        <f>I849*0.18</f>
        <v>67.86</v>
      </c>
      <c r="AA849" s="106">
        <f>I849*0.11</f>
        <v>41.47</v>
      </c>
      <c r="AB849" s="142"/>
      <c r="AC849" s="7">
        <f>I849*0.22</f>
        <v>82.94</v>
      </c>
      <c r="AD849" s="7">
        <f>I849*0.3</f>
        <v>113.1</v>
      </c>
      <c r="AE849" s="148" t="s">
        <v>93</v>
      </c>
      <c r="AF849" s="7">
        <f>I849*0.245</f>
        <v>92.364999999999995</v>
      </c>
      <c r="AG849" s="7">
        <f>I849*0.2</f>
        <v>75.400000000000006</v>
      </c>
      <c r="AH849" s="7">
        <f>I849*0.23</f>
        <v>86.710000000000008</v>
      </c>
      <c r="AI849" s="142"/>
      <c r="AJ849">
        <f>I849*0.2</f>
        <v>75.400000000000006</v>
      </c>
      <c r="AK849" s="142">
        <v>241.59530000000001</v>
      </c>
      <c r="AL849" s="142">
        <v>255.81560000000005</v>
      </c>
      <c r="AM849" s="142">
        <v>264.34350000000006</v>
      </c>
      <c r="AN849" s="142">
        <f>I849*0.12</f>
        <v>45.239999999999995</v>
      </c>
      <c r="AO849" s="142">
        <f>I849*0.6</f>
        <v>226.2</v>
      </c>
      <c r="AP849" s="142">
        <f>I849*0.9</f>
        <v>339.3</v>
      </c>
      <c r="AQ849" s="142">
        <f>I849*0.93</f>
        <v>350.61</v>
      </c>
      <c r="AR849" s="142">
        <f>I849*0.7</f>
        <v>263.89999999999998</v>
      </c>
      <c r="AS849" s="142">
        <f>I849*0.35</f>
        <v>131.94999999999999</v>
      </c>
      <c r="AT849" s="142">
        <v>0</v>
      </c>
      <c r="AU849" s="142">
        <f>I849*0.9</f>
        <v>339.3</v>
      </c>
      <c r="AV849" s="142">
        <f>I849*0.18</f>
        <v>67.86</v>
      </c>
      <c r="AW849" s="142">
        <f>I849*0.34</f>
        <v>128.18</v>
      </c>
      <c r="AX849" s="142">
        <f>I849*0.31</f>
        <v>116.87</v>
      </c>
      <c r="AY849" s="142">
        <v>255.81560000000005</v>
      </c>
      <c r="AZ849" s="142">
        <v>255.81560000000005</v>
      </c>
      <c r="BB849" s="6">
        <v>19.079999999999998</v>
      </c>
      <c r="BC849" s="6">
        <v>350.61</v>
      </c>
    </row>
    <row r="850" spans="2:55" hidden="1" outlineLevel="1" x14ac:dyDescent="0.2">
      <c r="B850" s="52" t="s">
        <v>217</v>
      </c>
      <c r="C850" s="56" t="s">
        <v>93</v>
      </c>
      <c r="D850" s="122"/>
      <c r="E850" s="160">
        <v>1</v>
      </c>
      <c r="F850" s="189"/>
      <c r="G850" s="189"/>
      <c r="H850" s="189"/>
      <c r="I850" s="88">
        <v>195.07169999999999</v>
      </c>
      <c r="J850" s="98" t="e">
        <f t="shared" si="13"/>
        <v>#N/A</v>
      </c>
      <c r="K850" s="104" t="e">
        <v>#N/A</v>
      </c>
      <c r="L850" s="106">
        <f>I850*0.2</f>
        <v>39.014340000000004</v>
      </c>
      <c r="M850" s="106">
        <f>I850*0.28</f>
        <v>54.620076000000005</v>
      </c>
      <c r="N850" s="106">
        <f>I850*0.27</f>
        <v>52.669359</v>
      </c>
      <c r="O850" s="106">
        <v>40.965056999999995</v>
      </c>
      <c r="P850" s="106">
        <f>I850*0.25</f>
        <v>48.767924999999998</v>
      </c>
      <c r="Q850" s="106">
        <f>I850*0.31</f>
        <v>60.472226999999997</v>
      </c>
      <c r="R850" s="106">
        <f>I850*0.28</f>
        <v>54.620076000000005</v>
      </c>
      <c r="S850" s="106">
        <f>I850*0.25</f>
        <v>48.767924999999998</v>
      </c>
      <c r="T850" s="106">
        <f>I850*0.3</f>
        <v>58.521509999999992</v>
      </c>
      <c r="U850" s="106">
        <f>I850*0.2</f>
        <v>39.014340000000004</v>
      </c>
      <c r="V850" s="106">
        <f>I850*0.22</f>
        <v>42.915773999999999</v>
      </c>
      <c r="W850" s="142"/>
      <c r="X850" s="106">
        <f>I850*0.16</f>
        <v>31.211472000000001</v>
      </c>
      <c r="Y850" s="106">
        <f>I850*0.15</f>
        <v>29.260754999999996</v>
      </c>
      <c r="Z850" s="106">
        <f>I850*0.18</f>
        <v>35.112905999999995</v>
      </c>
      <c r="AA850" s="106">
        <f>I850*0.11</f>
        <v>21.457886999999999</v>
      </c>
      <c r="AB850" s="142"/>
      <c r="AC850" s="7">
        <f>I850*0.22</f>
        <v>42.915773999999999</v>
      </c>
      <c r="AD850" s="7">
        <f>I850*0.3</f>
        <v>58.521509999999992</v>
      </c>
      <c r="AE850" s="148" t="s">
        <v>93</v>
      </c>
      <c r="AF850" s="7">
        <f>I850*0.245</f>
        <v>47.7925665</v>
      </c>
      <c r="AG850" s="7">
        <f>I850*0.2</f>
        <v>39.014340000000004</v>
      </c>
      <c r="AH850" s="7">
        <f>I850*0.23</f>
        <v>44.866491000000003</v>
      </c>
      <c r="AI850" s="142"/>
      <c r="AJ850">
        <f>I850*0.2</f>
        <v>39.014340000000004</v>
      </c>
      <c r="AK850" s="142">
        <v>160.98149999999998</v>
      </c>
      <c r="AL850" s="142">
        <v>170.45099999999999</v>
      </c>
      <c r="AM850" s="142">
        <v>176.1327</v>
      </c>
      <c r="AN850" s="142">
        <f>I850*0.12</f>
        <v>23.408603999999997</v>
      </c>
      <c r="AO850" s="142">
        <f>I850*0.6</f>
        <v>117.04301999999998</v>
      </c>
      <c r="AP850" s="142">
        <f>I850*0.9</f>
        <v>175.56452999999999</v>
      </c>
      <c r="AQ850" s="142">
        <f>I850*0.93</f>
        <v>181.41668100000001</v>
      </c>
      <c r="AR850" s="142">
        <f>I850*0.7</f>
        <v>136.55018999999999</v>
      </c>
      <c r="AS850" s="142">
        <f>I850*0.35</f>
        <v>68.275094999999993</v>
      </c>
      <c r="AT850" s="142">
        <v>0</v>
      </c>
      <c r="AU850" s="142">
        <f>I850*0.9</f>
        <v>175.56452999999999</v>
      </c>
      <c r="AV850" s="142">
        <f>I850*0.18</f>
        <v>35.112905999999995</v>
      </c>
      <c r="AW850" s="142">
        <f>I850*0.34</f>
        <v>66.324377999999996</v>
      </c>
      <c r="AX850" s="142">
        <f>I850*0.31</f>
        <v>60.472226999999997</v>
      </c>
      <c r="AY850" s="142">
        <v>170.45099999999999</v>
      </c>
      <c r="AZ850" s="142">
        <v>170.45099999999999</v>
      </c>
      <c r="BB850" s="6">
        <v>21.457886999999999</v>
      </c>
      <c r="BC850" s="6">
        <v>181.41668100000001</v>
      </c>
    </row>
    <row r="851" spans="2:55" hidden="1" outlineLevel="1" x14ac:dyDescent="0.2">
      <c r="B851" s="52" t="s">
        <v>117</v>
      </c>
      <c r="C851" s="56" t="s">
        <v>93</v>
      </c>
      <c r="D851" s="122"/>
      <c r="E851" s="160">
        <v>1</v>
      </c>
      <c r="F851" s="189"/>
      <c r="G851" s="189"/>
      <c r="H851" s="189"/>
      <c r="I851" s="88">
        <v>8.8168000000000006</v>
      </c>
      <c r="J851" s="98" t="e">
        <f t="shared" si="13"/>
        <v>#N/A</v>
      </c>
      <c r="K851" s="104" t="e">
        <v>#N/A</v>
      </c>
      <c r="L851" s="106">
        <f>I851*0.2</f>
        <v>1.7633600000000003</v>
      </c>
      <c r="M851" s="106">
        <f>I851*0.28</f>
        <v>2.4687040000000002</v>
      </c>
      <c r="N851" s="106">
        <f>I851*0.27</f>
        <v>2.3805360000000002</v>
      </c>
      <c r="O851" s="106">
        <v>1.8515280000000001</v>
      </c>
      <c r="P851" s="106">
        <f>I851*0.25</f>
        <v>2.2042000000000002</v>
      </c>
      <c r="Q851" s="106">
        <f>I851*0.31</f>
        <v>2.7332080000000003</v>
      </c>
      <c r="R851" s="106">
        <f>I851*0.28</f>
        <v>2.4687040000000002</v>
      </c>
      <c r="S851" s="106">
        <f>I851*0.25</f>
        <v>2.2042000000000002</v>
      </c>
      <c r="T851" s="106">
        <f>I851*0.3</f>
        <v>2.6450400000000003</v>
      </c>
      <c r="U851" s="106">
        <f>I851*0.2</f>
        <v>1.7633600000000003</v>
      </c>
      <c r="V851" s="106">
        <f>I851*0.22</f>
        <v>1.9396960000000001</v>
      </c>
      <c r="W851" s="142"/>
      <c r="X851" s="106">
        <f>I851*0.16</f>
        <v>1.4106880000000002</v>
      </c>
      <c r="Y851" s="106">
        <f>I851*0.15</f>
        <v>1.3225200000000001</v>
      </c>
      <c r="Z851" s="106">
        <f>I851*0.18</f>
        <v>1.587024</v>
      </c>
      <c r="AA851" s="106">
        <f>I851*0.11</f>
        <v>0.96984800000000004</v>
      </c>
      <c r="AB851" s="142"/>
      <c r="AC851" s="7">
        <f>I851*0.22</f>
        <v>1.9396960000000001</v>
      </c>
      <c r="AD851" s="7">
        <f>I851*0.3</f>
        <v>2.6450400000000003</v>
      </c>
      <c r="AE851" s="148" t="s">
        <v>93</v>
      </c>
      <c r="AF851" s="7">
        <f>I851*0.245</f>
        <v>2.1601159999999999</v>
      </c>
      <c r="AG851" s="7">
        <f>I851*0.2</f>
        <v>1.7633600000000003</v>
      </c>
      <c r="AH851" s="7">
        <f>I851*0.23</f>
        <v>2.0278640000000001</v>
      </c>
      <c r="AI851" s="142"/>
      <c r="AJ851">
        <f>I851*0.2</f>
        <v>1.7633600000000003</v>
      </c>
      <c r="AK851" s="142">
        <v>7.2759999999999998</v>
      </c>
      <c r="AL851" s="142">
        <v>7.7039999999999997</v>
      </c>
      <c r="AM851" s="142">
        <v>7.9608000000000008</v>
      </c>
      <c r="AN851" s="142">
        <f>I851*0.12</f>
        <v>1.0580160000000001</v>
      </c>
      <c r="AO851" s="142">
        <f>I851*0.6</f>
        <v>5.2900800000000006</v>
      </c>
      <c r="AP851" s="142">
        <f>I851*0.9</f>
        <v>7.9351200000000004</v>
      </c>
      <c r="AQ851" s="142">
        <f>I851*0.93</f>
        <v>8.1996240000000018</v>
      </c>
      <c r="AR851" s="142">
        <f>I851*0.7</f>
        <v>6.1717599999999999</v>
      </c>
      <c r="AS851" s="142">
        <f>I851*0.35</f>
        <v>3.08588</v>
      </c>
      <c r="AT851" s="142">
        <v>0</v>
      </c>
      <c r="AU851" s="142">
        <f>I851*0.9</f>
        <v>7.9351200000000004</v>
      </c>
      <c r="AV851" s="142">
        <f>I851*0.18</f>
        <v>1.587024</v>
      </c>
      <c r="AW851" s="142">
        <f>I851*0.34</f>
        <v>2.9977120000000004</v>
      </c>
      <c r="AX851" s="142">
        <f>I851*0.31</f>
        <v>2.7332080000000003</v>
      </c>
      <c r="AY851" s="142">
        <v>7.7039999999999997</v>
      </c>
      <c r="AZ851" s="142">
        <v>7.7039999999999997</v>
      </c>
      <c r="BB851" s="6">
        <v>0.96984800000000004</v>
      </c>
      <c r="BC851" s="6">
        <v>8.1996240000000018</v>
      </c>
    </row>
    <row r="852" spans="2:55" hidden="1" outlineLevel="1" x14ac:dyDescent="0.2">
      <c r="B852" s="52" t="s">
        <v>118</v>
      </c>
      <c r="C852" s="56" t="s">
        <v>93</v>
      </c>
      <c r="D852" s="122">
        <v>99153</v>
      </c>
      <c r="E852" s="160">
        <v>1</v>
      </c>
      <c r="F852" s="189"/>
      <c r="G852" s="189"/>
      <c r="H852" s="189"/>
      <c r="I852" s="88">
        <v>71</v>
      </c>
      <c r="J852" s="98">
        <f t="shared" si="13"/>
        <v>18.161000000000005</v>
      </c>
      <c r="K852" s="104">
        <v>16.510000000000002</v>
      </c>
      <c r="L852" s="106">
        <f>I852*0.2</f>
        <v>14.200000000000001</v>
      </c>
      <c r="M852" s="106">
        <f>I852*0.28</f>
        <v>19.880000000000003</v>
      </c>
      <c r="N852" s="106">
        <f>I852*0.27</f>
        <v>19.170000000000002</v>
      </c>
      <c r="O852" s="106">
        <v>14.91</v>
      </c>
      <c r="P852" s="106">
        <f>I852*0.25</f>
        <v>17.75</v>
      </c>
      <c r="Q852" s="106">
        <f>I852*0.31</f>
        <v>22.01</v>
      </c>
      <c r="R852" s="106">
        <f>I852*0.28</f>
        <v>19.880000000000003</v>
      </c>
      <c r="S852" s="106">
        <f>I852*0.25</f>
        <v>17.75</v>
      </c>
      <c r="T852" s="106">
        <f>I852*0.3</f>
        <v>21.3</v>
      </c>
      <c r="U852" s="106">
        <f>I852*0.2</f>
        <v>14.200000000000001</v>
      </c>
      <c r="V852" s="106">
        <f>I852*0.22</f>
        <v>15.62</v>
      </c>
      <c r="W852" s="142"/>
      <c r="X852" s="106">
        <f>I852*0.16</f>
        <v>11.36</v>
      </c>
      <c r="Y852" s="106">
        <f>I852*0.15</f>
        <v>10.65</v>
      </c>
      <c r="Z852" s="106">
        <f>I852*0.18</f>
        <v>12.78</v>
      </c>
      <c r="AA852" s="106">
        <f>I852*0.11</f>
        <v>7.81</v>
      </c>
      <c r="AB852" s="142"/>
      <c r="AC852" s="7">
        <f>I852*0.22</f>
        <v>15.62</v>
      </c>
      <c r="AD852" s="7">
        <f>I852*0.3</f>
        <v>21.3</v>
      </c>
      <c r="AE852" s="148" t="s">
        <v>93</v>
      </c>
      <c r="AF852" s="7">
        <f>I852*0.245</f>
        <v>17.395</v>
      </c>
      <c r="AG852" s="7">
        <f>I852*0.2</f>
        <v>14.200000000000001</v>
      </c>
      <c r="AH852" s="7">
        <f>I852*0.23</f>
        <v>16.330000000000002</v>
      </c>
      <c r="AI852" s="142"/>
      <c r="AJ852">
        <f>I852*0.2</f>
        <v>14.200000000000001</v>
      </c>
      <c r="AK852" s="142">
        <v>45.368000000000002</v>
      </c>
      <c r="AL852" s="142">
        <v>48.032299999999999</v>
      </c>
      <c r="AM852" s="142">
        <v>49.637300000000003</v>
      </c>
      <c r="AN852" s="142">
        <f>I852*0.12</f>
        <v>8.52</v>
      </c>
      <c r="AO852" s="142">
        <f>I852*0.6</f>
        <v>42.6</v>
      </c>
      <c r="AP852" s="142">
        <f>I852*0.9</f>
        <v>63.9</v>
      </c>
      <c r="AQ852" s="142">
        <f>I852*0.93</f>
        <v>66.03</v>
      </c>
      <c r="AR852" s="142">
        <f>I852*0.7</f>
        <v>49.699999999999996</v>
      </c>
      <c r="AS852" s="142">
        <f>I852*0.35</f>
        <v>24.849999999999998</v>
      </c>
      <c r="AT852" s="142">
        <v>0</v>
      </c>
      <c r="AU852" s="142">
        <f>I852*0.9</f>
        <v>63.9</v>
      </c>
      <c r="AV852" s="142">
        <f>I852*0.18</f>
        <v>12.78</v>
      </c>
      <c r="AW852" s="142">
        <f>I852*0.34</f>
        <v>24.14</v>
      </c>
      <c r="AX852" s="142">
        <f>I852*0.31</f>
        <v>22.01</v>
      </c>
      <c r="AY852" s="142">
        <v>48.032299999999999</v>
      </c>
      <c r="AZ852" s="142">
        <v>48.032299999999999</v>
      </c>
      <c r="BB852" s="6">
        <v>7.81</v>
      </c>
      <c r="BC852" s="6">
        <v>66.03</v>
      </c>
    </row>
    <row r="853" spans="2:55" hidden="1" outlineLevel="1" x14ac:dyDescent="0.2">
      <c r="B853" s="52" t="s">
        <v>119</v>
      </c>
      <c r="C853" s="56" t="s">
        <v>93</v>
      </c>
      <c r="D853" s="122"/>
      <c r="E853" s="160">
        <v>1</v>
      </c>
      <c r="F853" s="189"/>
      <c r="G853" s="189"/>
      <c r="H853" s="189"/>
      <c r="I853" s="88">
        <v>20.388850000000001</v>
      </c>
      <c r="J853" s="98" t="e">
        <f t="shared" si="13"/>
        <v>#N/A</v>
      </c>
      <c r="K853" s="104" t="e">
        <v>#N/A</v>
      </c>
      <c r="L853" s="106">
        <f>I853*0.2</f>
        <v>4.0777700000000001</v>
      </c>
      <c r="M853" s="106">
        <f>I853*0.28</f>
        <v>5.7088780000000012</v>
      </c>
      <c r="N853" s="106">
        <f>I853*0.27</f>
        <v>5.5049895000000006</v>
      </c>
      <c r="O853" s="106">
        <v>4.2816584999999998</v>
      </c>
      <c r="P853" s="106">
        <f>I853*0.25</f>
        <v>5.0972125000000004</v>
      </c>
      <c r="Q853" s="106">
        <f>I853*0.31</f>
        <v>6.3205435000000003</v>
      </c>
      <c r="R853" s="106">
        <f>I853*0.28</f>
        <v>5.7088780000000012</v>
      </c>
      <c r="S853" s="106">
        <f>I853*0.25</f>
        <v>5.0972125000000004</v>
      </c>
      <c r="T853" s="106">
        <f>I853*0.3</f>
        <v>6.1166550000000006</v>
      </c>
      <c r="U853" s="106">
        <f>I853*0.2</f>
        <v>4.0777700000000001</v>
      </c>
      <c r="V853" s="106">
        <f>I853*0.22</f>
        <v>4.4855470000000004</v>
      </c>
      <c r="W853" s="142"/>
      <c r="X853" s="106">
        <f>I853*0.16</f>
        <v>3.2622160000000004</v>
      </c>
      <c r="Y853" s="106">
        <f>I853*0.15</f>
        <v>3.0583275000000003</v>
      </c>
      <c r="Z853" s="106">
        <f>I853*0.18</f>
        <v>3.6699930000000003</v>
      </c>
      <c r="AA853" s="106">
        <f>I853*0.11</f>
        <v>2.2427735000000002</v>
      </c>
      <c r="AB853" s="142"/>
      <c r="AC853" s="7">
        <f>I853*0.22</f>
        <v>4.4855470000000004</v>
      </c>
      <c r="AD853" s="7">
        <f>I853*0.3</f>
        <v>6.1166550000000006</v>
      </c>
      <c r="AE853" s="148" t="s">
        <v>93</v>
      </c>
      <c r="AF853" s="7">
        <f>I853*0.245</f>
        <v>4.9952682500000005</v>
      </c>
      <c r="AG853" s="7">
        <f>I853*0.2</f>
        <v>4.0777700000000001</v>
      </c>
      <c r="AH853" s="7">
        <f>I853*0.23</f>
        <v>4.689435500000001</v>
      </c>
      <c r="AI853" s="142"/>
      <c r="AJ853">
        <f>I853*0.2</f>
        <v>4.0777700000000001</v>
      </c>
      <c r="AK853" s="142">
        <v>16.831100000000003</v>
      </c>
      <c r="AL853" s="142">
        <v>17.8155</v>
      </c>
      <c r="AM853" s="142">
        <v>18.414700000000003</v>
      </c>
      <c r="AN853" s="142">
        <f>I853*0.12</f>
        <v>2.4466619999999999</v>
      </c>
      <c r="AO853" s="142">
        <f>I853*0.6</f>
        <v>12.233310000000001</v>
      </c>
      <c r="AP853" s="142">
        <f>I853*0.9</f>
        <v>18.349965000000001</v>
      </c>
      <c r="AQ853" s="142">
        <f>I853*0.93</f>
        <v>18.961630500000002</v>
      </c>
      <c r="AR853" s="142">
        <f>I853*0.7</f>
        <v>14.272195</v>
      </c>
      <c r="AS853" s="142">
        <f>I853*0.35</f>
        <v>7.1360975</v>
      </c>
      <c r="AT853" s="142">
        <v>0</v>
      </c>
      <c r="AU853" s="142">
        <f>I853*0.9</f>
        <v>18.349965000000001</v>
      </c>
      <c r="AV853" s="142">
        <f>I853*0.18</f>
        <v>3.6699930000000003</v>
      </c>
      <c r="AW853" s="142">
        <f>I853*0.34</f>
        <v>6.9322090000000012</v>
      </c>
      <c r="AX853" s="142">
        <f>I853*0.31</f>
        <v>6.3205435000000003</v>
      </c>
      <c r="AY853" s="142">
        <v>17.8155</v>
      </c>
      <c r="AZ853" s="142">
        <v>17.8155</v>
      </c>
      <c r="BB853" s="6">
        <v>2.2427735000000002</v>
      </c>
      <c r="BC853" s="6">
        <v>18.961630500000002</v>
      </c>
    </row>
    <row r="854" spans="2:55" hidden="1" outlineLevel="1" x14ac:dyDescent="0.2">
      <c r="B854" s="52" t="s">
        <v>223</v>
      </c>
      <c r="C854" s="56" t="s">
        <v>93</v>
      </c>
      <c r="D854" s="122"/>
      <c r="E854" s="160">
        <v>1</v>
      </c>
      <c r="F854" s="189"/>
      <c r="G854" s="189"/>
      <c r="H854" s="189"/>
      <c r="I854" s="88">
        <v>122.88415000000001</v>
      </c>
      <c r="J854" s="98" t="e">
        <f t="shared" si="13"/>
        <v>#N/A</v>
      </c>
      <c r="K854" s="104" t="e">
        <v>#N/A</v>
      </c>
      <c r="L854" s="106">
        <f>I854*0.2</f>
        <v>24.576830000000001</v>
      </c>
      <c r="M854" s="106">
        <f>I854*0.28</f>
        <v>34.407562000000006</v>
      </c>
      <c r="N854" s="106">
        <f>I854*0.27</f>
        <v>33.178720500000004</v>
      </c>
      <c r="O854" s="106">
        <v>25.805671499999999</v>
      </c>
      <c r="P854" s="106">
        <f>I854*0.25</f>
        <v>30.721037500000001</v>
      </c>
      <c r="Q854" s="106">
        <f>I854*0.31</f>
        <v>38.094086500000003</v>
      </c>
      <c r="R854" s="106">
        <f>I854*0.28</f>
        <v>34.407562000000006</v>
      </c>
      <c r="S854" s="106">
        <f>I854*0.25</f>
        <v>30.721037500000001</v>
      </c>
      <c r="T854" s="106">
        <f>I854*0.3</f>
        <v>36.865245000000002</v>
      </c>
      <c r="U854" s="106">
        <f>I854*0.2</f>
        <v>24.576830000000001</v>
      </c>
      <c r="V854" s="106">
        <f>I854*0.22</f>
        <v>27.034513</v>
      </c>
      <c r="W854" s="142"/>
      <c r="X854" s="106">
        <f>I854*0.16</f>
        <v>19.661464000000002</v>
      </c>
      <c r="Y854" s="106">
        <f>I854*0.15</f>
        <v>18.432622500000001</v>
      </c>
      <c r="Z854" s="106">
        <f>I854*0.18</f>
        <v>22.119147000000002</v>
      </c>
      <c r="AA854" s="106">
        <f>I854*0.11</f>
        <v>13.5172565</v>
      </c>
      <c r="AB854" s="142"/>
      <c r="AC854" s="7">
        <f>I854*0.22</f>
        <v>27.034513</v>
      </c>
      <c r="AD854" s="7">
        <f>I854*0.3</f>
        <v>36.865245000000002</v>
      </c>
      <c r="AE854" s="148" t="s">
        <v>93</v>
      </c>
      <c r="AF854" s="7">
        <f>I854*0.245</f>
        <v>30.106616750000001</v>
      </c>
      <c r="AG854" s="7">
        <f>I854*0.2</f>
        <v>24.576830000000001</v>
      </c>
      <c r="AH854" s="7">
        <f>I854*0.23</f>
        <v>28.263354500000002</v>
      </c>
      <c r="AI854" s="142"/>
      <c r="AJ854">
        <f>I854*0.2</f>
        <v>24.576830000000001</v>
      </c>
      <c r="AK854" s="142">
        <v>101.41460000000001</v>
      </c>
      <c r="AL854" s="142">
        <v>107.3745</v>
      </c>
      <c r="AM854" s="142">
        <v>110.959</v>
      </c>
      <c r="AN854" s="142">
        <f>I854*0.12</f>
        <v>14.746098</v>
      </c>
      <c r="AO854" s="142">
        <f>I854*0.6</f>
        <v>73.730490000000003</v>
      </c>
      <c r="AP854" s="142">
        <f>I854*0.9</f>
        <v>110.595735</v>
      </c>
      <c r="AQ854" s="142">
        <f>I854*0.93</f>
        <v>114.28225950000001</v>
      </c>
      <c r="AR854" s="142">
        <f>I854*0.7</f>
        <v>86.018905000000004</v>
      </c>
      <c r="AS854" s="142">
        <f>I854*0.35</f>
        <v>43.009452500000002</v>
      </c>
      <c r="AT854" s="142">
        <v>0</v>
      </c>
      <c r="AU854" s="142">
        <f>I854*0.9</f>
        <v>110.595735</v>
      </c>
      <c r="AV854" s="142">
        <f>I854*0.18</f>
        <v>22.119147000000002</v>
      </c>
      <c r="AW854" s="142">
        <f>I854*0.34</f>
        <v>41.780611000000007</v>
      </c>
      <c r="AX854" s="142">
        <f>I854*0.31</f>
        <v>38.094086500000003</v>
      </c>
      <c r="AY854" s="142">
        <v>107.3745</v>
      </c>
      <c r="AZ854" s="142">
        <v>107.3745</v>
      </c>
      <c r="BB854" s="6">
        <v>13.5172565</v>
      </c>
      <c r="BC854" s="6">
        <v>114.28225950000001</v>
      </c>
    </row>
    <row r="855" spans="2:55" hidden="1" outlineLevel="1" x14ac:dyDescent="0.2">
      <c r="B855" s="52" t="s">
        <v>104</v>
      </c>
      <c r="C855" s="56" t="s">
        <v>93</v>
      </c>
      <c r="D855" s="122">
        <v>88305</v>
      </c>
      <c r="E855" s="160">
        <v>1</v>
      </c>
      <c r="F855" s="189"/>
      <c r="G855" s="189"/>
      <c r="H855" s="189"/>
      <c r="I855" s="88">
        <v>786</v>
      </c>
      <c r="J855" s="98">
        <f t="shared" si="13"/>
        <v>103.983</v>
      </c>
      <c r="K855" s="104">
        <v>94.53</v>
      </c>
      <c r="L855" s="106">
        <f>I855*0.2</f>
        <v>157.20000000000002</v>
      </c>
      <c r="M855" s="106">
        <f>I855*0.28</f>
        <v>220.08</v>
      </c>
      <c r="N855" s="106">
        <f>I855*0.27</f>
        <v>212.22000000000003</v>
      </c>
      <c r="O855" s="106">
        <v>165.06</v>
      </c>
      <c r="P855" s="106">
        <f>I855*0.25</f>
        <v>196.5</v>
      </c>
      <c r="Q855" s="106">
        <f>I855*0.31</f>
        <v>243.66</v>
      </c>
      <c r="R855" s="106">
        <f>I855*0.28</f>
        <v>220.08</v>
      </c>
      <c r="S855" s="106">
        <f>I855*0.25</f>
        <v>196.5</v>
      </c>
      <c r="T855" s="106">
        <f>I855*0.3</f>
        <v>235.79999999999998</v>
      </c>
      <c r="U855" s="106">
        <f>I855*0.2</f>
        <v>157.20000000000002</v>
      </c>
      <c r="V855" s="106">
        <f>I855*0.22</f>
        <v>172.92</v>
      </c>
      <c r="W855" s="142"/>
      <c r="X855" s="106">
        <f>I855*0.16</f>
        <v>125.76</v>
      </c>
      <c r="Y855" s="106">
        <f>I855*0.15</f>
        <v>117.89999999999999</v>
      </c>
      <c r="Z855" s="106">
        <f>I855*0.18</f>
        <v>141.47999999999999</v>
      </c>
      <c r="AA855" s="106">
        <f>I855*0.11</f>
        <v>86.46</v>
      </c>
      <c r="AB855" s="142"/>
      <c r="AC855" s="7">
        <f>I855*0.22</f>
        <v>172.92</v>
      </c>
      <c r="AD855" s="7">
        <f>I855*0.3</f>
        <v>235.79999999999998</v>
      </c>
      <c r="AE855" s="148" t="s">
        <v>93</v>
      </c>
      <c r="AF855" s="7">
        <f>I855*0.245</f>
        <v>192.57</v>
      </c>
      <c r="AG855" s="7">
        <f>I855*0.2</f>
        <v>157.20000000000002</v>
      </c>
      <c r="AH855" s="7">
        <f>I855*0.23</f>
        <v>180.78</v>
      </c>
      <c r="AI855" s="142"/>
      <c r="AJ855">
        <f>I855*0.2</f>
        <v>157.20000000000002</v>
      </c>
      <c r="AK855" s="142">
        <v>347.88909999999998</v>
      </c>
      <c r="AL855" s="142">
        <v>368.35819999999995</v>
      </c>
      <c r="AM855" s="142">
        <v>380.6311</v>
      </c>
      <c r="AN855" s="142">
        <f>I855*0.12</f>
        <v>94.32</v>
      </c>
      <c r="AO855" s="142">
        <f>I855*0.6</f>
        <v>471.59999999999997</v>
      </c>
      <c r="AP855" s="142">
        <f>I855*0.9</f>
        <v>707.4</v>
      </c>
      <c r="AQ855" s="142">
        <f>I855*0.93</f>
        <v>730.98</v>
      </c>
      <c r="AR855" s="142">
        <f>I855*0.7</f>
        <v>550.19999999999993</v>
      </c>
      <c r="AS855" s="142">
        <f>I855*0.35</f>
        <v>275.09999999999997</v>
      </c>
      <c r="AT855" s="142">
        <v>47.639610000000005</v>
      </c>
      <c r="AU855" s="142">
        <f>I855*0.9</f>
        <v>707.4</v>
      </c>
      <c r="AV855" s="142">
        <f>I855*0.18</f>
        <v>141.47999999999999</v>
      </c>
      <c r="AW855" s="142">
        <f>I855*0.34</f>
        <v>267.24</v>
      </c>
      <c r="AX855" s="142">
        <f>I855*0.31</f>
        <v>243.66</v>
      </c>
      <c r="AY855" s="142">
        <v>368.35819999999995</v>
      </c>
      <c r="AZ855" s="142">
        <v>368.35819999999995</v>
      </c>
      <c r="BB855" s="6">
        <v>86.46</v>
      </c>
      <c r="BC855" s="6">
        <v>730.98</v>
      </c>
    </row>
    <row r="856" spans="2:55" hidden="1" outlineLevel="1" x14ac:dyDescent="0.2">
      <c r="B856" s="52" t="s">
        <v>146</v>
      </c>
      <c r="C856" s="56" t="s">
        <v>93</v>
      </c>
      <c r="D856" s="122" t="s">
        <v>65</v>
      </c>
      <c r="E856" s="160">
        <v>10</v>
      </c>
      <c r="F856" s="189"/>
      <c r="G856" s="189"/>
      <c r="H856" s="189"/>
      <c r="I856" s="88">
        <v>74.942800000000005</v>
      </c>
      <c r="J856" s="98" t="e">
        <f t="shared" si="13"/>
        <v>#N/A</v>
      </c>
      <c r="K856" s="104" t="e">
        <v>#N/A</v>
      </c>
      <c r="L856" s="106">
        <f>I856*0.2</f>
        <v>14.988560000000001</v>
      </c>
      <c r="M856" s="106">
        <f>I856*0.28</f>
        <v>20.983984000000003</v>
      </c>
      <c r="N856" s="106">
        <f>I856*0.27</f>
        <v>20.234556000000001</v>
      </c>
      <c r="O856" s="106">
        <v>15.737988000000001</v>
      </c>
      <c r="P856" s="106">
        <f>I856*0.25</f>
        <v>18.735700000000001</v>
      </c>
      <c r="Q856" s="106">
        <f>I856*0.31</f>
        <v>23.232268000000001</v>
      </c>
      <c r="R856" s="106">
        <f>I856*0.28</f>
        <v>20.983984000000003</v>
      </c>
      <c r="S856" s="106">
        <f>I856*0.25</f>
        <v>18.735700000000001</v>
      </c>
      <c r="T856" s="106">
        <f>I856*0.3</f>
        <v>22.482839999999999</v>
      </c>
      <c r="U856" s="106">
        <f>I856*0.2</f>
        <v>14.988560000000001</v>
      </c>
      <c r="V856" s="106">
        <f>I856*0.22</f>
        <v>16.487416</v>
      </c>
      <c r="W856" s="142"/>
      <c r="X856" s="106">
        <f>I856*0.16</f>
        <v>11.990848000000002</v>
      </c>
      <c r="Y856" s="106">
        <f>I856*0.15</f>
        <v>11.24142</v>
      </c>
      <c r="Z856" s="106">
        <f>I856*0.18</f>
        <v>13.489704</v>
      </c>
      <c r="AA856" s="106">
        <f>I856*0.11</f>
        <v>8.2437079999999998</v>
      </c>
      <c r="AB856" s="142"/>
      <c r="AC856" s="7">
        <f>I856*0.22</f>
        <v>16.487416</v>
      </c>
      <c r="AD856" s="7">
        <f>I856*0.3</f>
        <v>22.482839999999999</v>
      </c>
      <c r="AE856" s="148" t="s">
        <v>93</v>
      </c>
      <c r="AF856" s="7">
        <f>I856*0.245</f>
        <v>18.360986</v>
      </c>
      <c r="AG856" s="7">
        <f>I856*0.2</f>
        <v>14.988560000000001</v>
      </c>
      <c r="AH856" s="7">
        <f>I856*0.23</f>
        <v>17.236844000000001</v>
      </c>
      <c r="AI856" s="142"/>
      <c r="AJ856">
        <f>I856*0.2</f>
        <v>14.988560000000001</v>
      </c>
      <c r="AK856" s="142">
        <v>61.845999999999997</v>
      </c>
      <c r="AL856" s="142">
        <v>65.483999999999995</v>
      </c>
      <c r="AM856" s="142">
        <v>67.666799999999995</v>
      </c>
      <c r="AN856" s="142">
        <f>I856*0.12</f>
        <v>8.9931359999999998</v>
      </c>
      <c r="AO856" s="142">
        <f>I856*0.6</f>
        <v>44.965679999999999</v>
      </c>
      <c r="AP856" s="142">
        <f>I856*0.9</f>
        <v>67.448520000000002</v>
      </c>
      <c r="AQ856" s="142">
        <f>I856*0.93</f>
        <v>69.696804000000014</v>
      </c>
      <c r="AR856" s="142">
        <f>I856*0.7</f>
        <v>52.459960000000002</v>
      </c>
      <c r="AS856" s="142">
        <f>I856*0.35</f>
        <v>26.229980000000001</v>
      </c>
      <c r="AT856" s="142">
        <v>0</v>
      </c>
      <c r="AU856" s="142">
        <f>I856*0.9</f>
        <v>67.448520000000002</v>
      </c>
      <c r="AV856" s="142">
        <f>I856*0.18</f>
        <v>13.489704</v>
      </c>
      <c r="AW856" s="142">
        <f>I856*0.34</f>
        <v>25.480552000000003</v>
      </c>
      <c r="AX856" s="142">
        <f>I856*0.31</f>
        <v>23.232268000000001</v>
      </c>
      <c r="AY856" s="142">
        <v>65.483999999999995</v>
      </c>
      <c r="AZ856" s="142">
        <v>65.483999999999995</v>
      </c>
      <c r="BB856" s="6">
        <v>8.2437079999999998</v>
      </c>
      <c r="BC856" s="6">
        <v>69.696804000000014</v>
      </c>
    </row>
    <row r="857" spans="2:55" hidden="1" outlineLevel="1" x14ac:dyDescent="0.2">
      <c r="B857" s="52" t="s">
        <v>121</v>
      </c>
      <c r="C857" s="56" t="s">
        <v>93</v>
      </c>
      <c r="D857" s="122" t="s">
        <v>72</v>
      </c>
      <c r="E857" s="160">
        <v>1</v>
      </c>
      <c r="F857" s="189"/>
      <c r="G857" s="189"/>
      <c r="H857" s="189"/>
      <c r="I857" s="88">
        <v>14.98856</v>
      </c>
      <c r="J857" s="98" t="e">
        <f t="shared" si="13"/>
        <v>#N/A</v>
      </c>
      <c r="K857" s="104" t="e">
        <v>#N/A</v>
      </c>
      <c r="L857" s="106">
        <f>I857*0.2</f>
        <v>2.9977119999999999</v>
      </c>
      <c r="M857" s="106">
        <f>I857*0.28</f>
        <v>4.1967968000000004</v>
      </c>
      <c r="N857" s="106">
        <f>I857*0.27</f>
        <v>4.0469112000000003</v>
      </c>
      <c r="O857" s="106">
        <v>3.1475975999999997</v>
      </c>
      <c r="P857" s="106">
        <f>I857*0.25</f>
        <v>3.7471399999999999</v>
      </c>
      <c r="Q857" s="106">
        <f>I857*0.31</f>
        <v>4.6464536000000001</v>
      </c>
      <c r="R857" s="106">
        <f>I857*0.28</f>
        <v>4.1967968000000004</v>
      </c>
      <c r="S857" s="106">
        <f>I857*0.25</f>
        <v>3.7471399999999999</v>
      </c>
      <c r="T857" s="106">
        <f>I857*0.3</f>
        <v>4.4965679999999999</v>
      </c>
      <c r="U857" s="106">
        <f>I857*0.2</f>
        <v>2.9977119999999999</v>
      </c>
      <c r="V857" s="106">
        <f>I857*0.22</f>
        <v>3.2974831999999998</v>
      </c>
      <c r="W857" s="142"/>
      <c r="X857" s="106">
        <f>I857*0.16</f>
        <v>2.3981696000000001</v>
      </c>
      <c r="Y857" s="106">
        <f>I857*0.15</f>
        <v>2.2482839999999999</v>
      </c>
      <c r="Z857" s="106">
        <f>I857*0.18</f>
        <v>2.6979408</v>
      </c>
      <c r="AA857" s="106">
        <f>I857*0.11</f>
        <v>1.6487415999999999</v>
      </c>
      <c r="AB857" s="142"/>
      <c r="AC857" s="7">
        <f>I857*0.22</f>
        <v>3.2974831999999998</v>
      </c>
      <c r="AD857" s="7">
        <f>I857*0.3</f>
        <v>4.4965679999999999</v>
      </c>
      <c r="AE857" s="148" t="s">
        <v>93</v>
      </c>
      <c r="AF857" s="7">
        <f>I857*0.245</f>
        <v>3.6721971999999998</v>
      </c>
      <c r="AG857" s="7">
        <f>I857*0.2</f>
        <v>2.9977119999999999</v>
      </c>
      <c r="AH857" s="7">
        <f>I857*0.23</f>
        <v>3.4473688</v>
      </c>
      <c r="AI857" s="142"/>
      <c r="AJ857">
        <f>I857*0.2</f>
        <v>2.9977119999999999</v>
      </c>
      <c r="AK857" s="142">
        <v>12.369200000000001</v>
      </c>
      <c r="AL857" s="142">
        <v>13.0968</v>
      </c>
      <c r="AM857" s="142">
        <v>13.535500000000001</v>
      </c>
      <c r="AN857" s="142">
        <f>I857*0.12</f>
        <v>1.7986271999999999</v>
      </c>
      <c r="AO857" s="142">
        <f>I857*0.6</f>
        <v>8.9931359999999998</v>
      </c>
      <c r="AP857" s="142">
        <f>I857*0.9</f>
        <v>13.489704</v>
      </c>
      <c r="AQ857" s="142">
        <f>I857*0.93</f>
        <v>13.939360800000001</v>
      </c>
      <c r="AR857" s="142">
        <f>I857*0.7</f>
        <v>10.491992</v>
      </c>
      <c r="AS857" s="142">
        <f>I857*0.35</f>
        <v>5.2459959999999999</v>
      </c>
      <c r="AT857" s="142">
        <v>0</v>
      </c>
      <c r="AU857" s="142">
        <f>I857*0.9</f>
        <v>13.489704</v>
      </c>
      <c r="AV857" s="142">
        <f>I857*0.18</f>
        <v>2.6979408</v>
      </c>
      <c r="AW857" s="142">
        <f>I857*0.34</f>
        <v>5.0961104000000006</v>
      </c>
      <c r="AX857" s="142">
        <f>I857*0.31</f>
        <v>4.6464536000000001</v>
      </c>
      <c r="AY857" s="142">
        <v>13.0968</v>
      </c>
      <c r="AZ857" s="142">
        <v>13.0968</v>
      </c>
      <c r="BB857" s="6">
        <v>1.6487415999999999</v>
      </c>
      <c r="BC857" s="6">
        <v>13.939360800000001</v>
      </c>
    </row>
    <row r="858" spans="2:55" ht="13.5" collapsed="1" thickBot="1" x14ac:dyDescent="0.25">
      <c r="B858" s="45" t="s">
        <v>97</v>
      </c>
      <c r="C858" s="54" t="s">
        <v>93</v>
      </c>
      <c r="D858" s="120">
        <v>45385</v>
      </c>
      <c r="E858" s="161" t="s">
        <v>5630</v>
      </c>
      <c r="F858" s="180"/>
      <c r="G858" s="180"/>
      <c r="H858" s="180"/>
      <c r="I858" s="82">
        <v>5243.9755599999989</v>
      </c>
      <c r="J858" s="98">
        <f t="shared" si="13"/>
        <v>383.88900000000007</v>
      </c>
      <c r="K858" s="100">
        <v>348.99</v>
      </c>
      <c r="L858" s="106">
        <f>I858*0.2</f>
        <v>1048.7951119999998</v>
      </c>
      <c r="M858" s="106">
        <f>I858*0.28</f>
        <v>1468.3131567999999</v>
      </c>
      <c r="N858" s="106">
        <f>I858*0.27</f>
        <v>1415.8734011999998</v>
      </c>
      <c r="O858" s="106">
        <v>1101.2348675999997</v>
      </c>
      <c r="P858" s="106">
        <f>I858*0.25</f>
        <v>1310.9938899999997</v>
      </c>
      <c r="Q858" s="106">
        <f>I858*0.31</f>
        <v>1625.6324235999996</v>
      </c>
      <c r="R858" s="106">
        <f>I858*0.28</f>
        <v>1468.3131567999999</v>
      </c>
      <c r="S858" s="106">
        <f>I858*0.25</f>
        <v>1310.9938899999997</v>
      </c>
      <c r="T858" s="106">
        <f>I858*0.3</f>
        <v>1573.1926679999997</v>
      </c>
      <c r="U858" s="106">
        <f>I858*0.2</f>
        <v>1048.7951119999998</v>
      </c>
      <c r="V858" s="106">
        <f>I858*0.22</f>
        <v>1153.6746231999998</v>
      </c>
      <c r="W858" s="139"/>
      <c r="X858" s="106">
        <f>I858*0.16</f>
        <v>839.03608959999985</v>
      </c>
      <c r="Y858" s="106">
        <f>I858*0.15</f>
        <v>786.59633399999984</v>
      </c>
      <c r="Z858" s="106">
        <f>I858*0.18</f>
        <v>943.91560079999977</v>
      </c>
      <c r="AA858" s="106">
        <f>I858*0.11</f>
        <v>576.83731159999991</v>
      </c>
      <c r="AB858" s="139"/>
      <c r="AC858" s="7">
        <f>I858*0.22</f>
        <v>1153.6746231999998</v>
      </c>
      <c r="AD858" s="7">
        <f>I858*0.3</f>
        <v>1573.1926679999997</v>
      </c>
      <c r="AE858" s="148" t="s">
        <v>93</v>
      </c>
      <c r="AF858" s="7">
        <f>I858*0.245</f>
        <v>1284.7740121999998</v>
      </c>
      <c r="AG858" s="7">
        <f>I858*0.2</f>
        <v>1048.7951119999998</v>
      </c>
      <c r="AH858" s="7">
        <f>I858*0.23</f>
        <v>1206.1143787999997</v>
      </c>
      <c r="AI858" s="139"/>
      <c r="AJ858">
        <f>I858*0.2</f>
        <v>1048.7951119999998</v>
      </c>
      <c r="AK858" s="139">
        <v>3855.1993000000002</v>
      </c>
      <c r="AL858" s="139">
        <v>4081.9751000000001</v>
      </c>
      <c r="AM858" s="139">
        <v>4218.0363000000007</v>
      </c>
      <c r="AN858" s="139">
        <f>I858*0.12</f>
        <v>629.27706719999981</v>
      </c>
      <c r="AO858" s="139">
        <f>I858*0.6</f>
        <v>3146.3853359999994</v>
      </c>
      <c r="AP858" s="139">
        <f>I858*0.9</f>
        <v>4719.5780039999991</v>
      </c>
      <c r="AQ858" s="139">
        <f>I858*0.93</f>
        <v>4876.8972707999992</v>
      </c>
      <c r="AR858" s="139">
        <f>I858*0.7</f>
        <v>3670.7828919999988</v>
      </c>
      <c r="AS858" s="139">
        <f>I858*0.35</f>
        <v>1835.3914459999994</v>
      </c>
      <c r="AT858" s="139">
        <v>967.06386000000009</v>
      </c>
      <c r="AU858" s="139">
        <f>I858*0.9</f>
        <v>4719.5780039999991</v>
      </c>
      <c r="AV858" s="139">
        <f>I858*0.18</f>
        <v>943.91560079999977</v>
      </c>
      <c r="AW858" s="139">
        <f>I858*0.34</f>
        <v>1782.9516903999997</v>
      </c>
      <c r="AX858" s="139">
        <f>I858*0.31</f>
        <v>1625.6324235999996</v>
      </c>
      <c r="AY858" s="139">
        <v>4081.9751000000001</v>
      </c>
      <c r="AZ858" s="139">
        <v>4081.9751000000001</v>
      </c>
      <c r="BB858" s="6">
        <v>348.99</v>
      </c>
      <c r="BC858" s="6">
        <v>4876.8972707999992</v>
      </c>
    </row>
    <row r="859" spans="2:55" hidden="1" outlineLevel="1" x14ac:dyDescent="0.2">
      <c r="B859" s="36"/>
      <c r="C859" s="59"/>
      <c r="D859" s="111" t="s">
        <v>109</v>
      </c>
      <c r="E859" s="159" t="s">
        <v>5629</v>
      </c>
      <c r="F859" s="188"/>
      <c r="G859" s="188"/>
      <c r="H859" s="188"/>
      <c r="I859" s="87"/>
      <c r="J859" s="98" t="e">
        <f t="shared" si="13"/>
        <v>#N/A</v>
      </c>
      <c r="K859" s="100" t="e">
        <v>#N/A</v>
      </c>
      <c r="L859" s="106">
        <f>I859*0.2</f>
        <v>0</v>
      </c>
      <c r="M859" s="106">
        <f>I859*0.28</f>
        <v>0</v>
      </c>
      <c r="N859" s="106">
        <f>I859*0.27</f>
        <v>0</v>
      </c>
      <c r="O859" s="106">
        <v>0</v>
      </c>
      <c r="P859" s="106">
        <f>I859*0.25</f>
        <v>0</v>
      </c>
      <c r="Q859" s="106">
        <f>I859*0.31</f>
        <v>0</v>
      </c>
      <c r="R859" s="106">
        <f>I859*0.28</f>
        <v>0</v>
      </c>
      <c r="S859" s="106">
        <f>I859*0.25</f>
        <v>0</v>
      </c>
      <c r="T859" s="106">
        <f>I859*0.3</f>
        <v>0</v>
      </c>
      <c r="U859" s="106">
        <f>I859*0.2</f>
        <v>0</v>
      </c>
      <c r="V859" s="106">
        <f>I859*0.22</f>
        <v>0</v>
      </c>
      <c r="W859" s="139"/>
      <c r="X859" s="106">
        <f>I859*0.16</f>
        <v>0</v>
      </c>
      <c r="Y859" s="106">
        <f>I859*0.15</f>
        <v>0</v>
      </c>
      <c r="Z859" s="106">
        <f>I859*0.18</f>
        <v>0</v>
      </c>
      <c r="AA859" s="106">
        <f>I859*0.11</f>
        <v>0</v>
      </c>
      <c r="AB859" s="139"/>
      <c r="AC859" s="7">
        <f>I859*0.22</f>
        <v>0</v>
      </c>
      <c r="AD859" s="7">
        <f>I859*0.3</f>
        <v>0</v>
      </c>
      <c r="AE859" s="148" t="s">
        <v>93</v>
      </c>
      <c r="AF859" s="7">
        <f>I859*0.245</f>
        <v>0</v>
      </c>
      <c r="AG859" s="7">
        <f>I859*0.2</f>
        <v>0</v>
      </c>
      <c r="AH859" s="7">
        <f>I859*0.23</f>
        <v>0</v>
      </c>
      <c r="AI859" s="139"/>
      <c r="AJ859">
        <f>I859*0.2</f>
        <v>0</v>
      </c>
      <c r="AK859" s="139"/>
      <c r="AL859" s="139"/>
      <c r="AM859" s="139"/>
      <c r="AN859" s="139">
        <f>I859*0.12</f>
        <v>0</v>
      </c>
      <c r="AO859" s="139">
        <f>I859*0.6</f>
        <v>0</v>
      </c>
      <c r="AP859" s="139">
        <f>I859*0.9</f>
        <v>0</v>
      </c>
      <c r="AQ859" s="139">
        <f>I859*0.93</f>
        <v>0</v>
      </c>
      <c r="AR859" s="139">
        <f>I859*0.7</f>
        <v>0</v>
      </c>
      <c r="AS859" s="139">
        <f>I859*0.35</f>
        <v>0</v>
      </c>
      <c r="AT859" s="139"/>
      <c r="AU859" s="139">
        <f>I859*0.9</f>
        <v>0</v>
      </c>
      <c r="AV859" s="139">
        <f>I859*0.18</f>
        <v>0</v>
      </c>
      <c r="AW859" s="139">
        <f>I859*0.34</f>
        <v>0</v>
      </c>
      <c r="AX859" s="139">
        <f>I859*0.31</f>
        <v>0</v>
      </c>
      <c r="AY859" s="139"/>
      <c r="AZ859" s="139"/>
      <c r="BB859" s="6">
        <v>0</v>
      </c>
      <c r="BC859" s="6">
        <v>0</v>
      </c>
    </row>
    <row r="860" spans="2:55" hidden="1" outlineLevel="1" x14ac:dyDescent="0.2">
      <c r="B860" s="51" t="s">
        <v>125</v>
      </c>
      <c r="C860" s="56" t="s">
        <v>93</v>
      </c>
      <c r="D860" s="122"/>
      <c r="E860" s="160">
        <v>1</v>
      </c>
      <c r="F860" s="189"/>
      <c r="G860" s="189"/>
      <c r="H860" s="189"/>
      <c r="I860" s="88">
        <v>887</v>
      </c>
      <c r="J860" s="98" t="e">
        <f t="shared" si="13"/>
        <v>#N/A</v>
      </c>
      <c r="K860" s="104" t="e">
        <v>#N/A</v>
      </c>
      <c r="L860" s="106">
        <f>I860*0.2</f>
        <v>177.4</v>
      </c>
      <c r="M860" s="106">
        <f>I860*0.28</f>
        <v>248.36</v>
      </c>
      <c r="N860" s="106">
        <f>I860*0.27</f>
        <v>239.49</v>
      </c>
      <c r="O860" s="106">
        <v>186.26999999999998</v>
      </c>
      <c r="P860" s="106">
        <f>I860*0.25</f>
        <v>221.75</v>
      </c>
      <c r="Q860" s="106">
        <f>I860*0.31</f>
        <v>274.96999999999997</v>
      </c>
      <c r="R860" s="106">
        <f>I860*0.28</f>
        <v>248.36</v>
      </c>
      <c r="S860" s="106">
        <f>I860*0.25</f>
        <v>221.75</v>
      </c>
      <c r="T860" s="106">
        <f>I860*0.3</f>
        <v>266.09999999999997</v>
      </c>
      <c r="U860" s="106">
        <f>I860*0.2</f>
        <v>177.4</v>
      </c>
      <c r="V860" s="106">
        <f>I860*0.22</f>
        <v>195.14000000000001</v>
      </c>
      <c r="W860" s="142"/>
      <c r="X860" s="106">
        <f>I860*0.16</f>
        <v>141.92000000000002</v>
      </c>
      <c r="Y860" s="106">
        <f>I860*0.15</f>
        <v>133.04999999999998</v>
      </c>
      <c r="Z860" s="106">
        <f>I860*0.18</f>
        <v>159.66</v>
      </c>
      <c r="AA860" s="106">
        <f>I860*0.11</f>
        <v>97.570000000000007</v>
      </c>
      <c r="AB860" s="142"/>
      <c r="AC860" s="7">
        <f>I860*0.22</f>
        <v>195.14000000000001</v>
      </c>
      <c r="AD860" s="7">
        <f>I860*0.3</f>
        <v>266.09999999999997</v>
      </c>
      <c r="AE860" s="148" t="s">
        <v>93</v>
      </c>
      <c r="AF860" s="7">
        <f>I860*0.245</f>
        <v>217.315</v>
      </c>
      <c r="AG860" s="7">
        <f>I860*0.2</f>
        <v>177.4</v>
      </c>
      <c r="AH860" s="7">
        <f>I860*0.23</f>
        <v>204.01000000000002</v>
      </c>
      <c r="AI860" s="142"/>
      <c r="AJ860">
        <f>I860*0.2</f>
        <v>177.4</v>
      </c>
      <c r="AK860" s="142">
        <v>609.53619999999989</v>
      </c>
      <c r="AL860" s="142">
        <v>645.39189999999996</v>
      </c>
      <c r="AM860" s="142">
        <v>666.90959999999995</v>
      </c>
      <c r="AN860" s="142">
        <f>I860*0.12</f>
        <v>106.44</v>
      </c>
      <c r="AO860" s="142">
        <f>I860*0.6</f>
        <v>532.19999999999993</v>
      </c>
      <c r="AP860" s="142">
        <f>I860*0.9</f>
        <v>798.30000000000007</v>
      </c>
      <c r="AQ860" s="142">
        <f>I860*0.93</f>
        <v>824.91000000000008</v>
      </c>
      <c r="AR860" s="142">
        <f>I860*0.7</f>
        <v>620.9</v>
      </c>
      <c r="AS860" s="142">
        <f>I860*0.35</f>
        <v>310.45</v>
      </c>
      <c r="AT860" s="142">
        <v>0</v>
      </c>
      <c r="AU860" s="142">
        <f>I860*0.9</f>
        <v>798.30000000000007</v>
      </c>
      <c r="AV860" s="142">
        <f>I860*0.18</f>
        <v>159.66</v>
      </c>
      <c r="AW860" s="142">
        <f>I860*0.34</f>
        <v>301.58000000000004</v>
      </c>
      <c r="AX860" s="142">
        <f>I860*0.31</f>
        <v>274.96999999999997</v>
      </c>
      <c r="AY860" s="142">
        <v>645.39189999999996</v>
      </c>
      <c r="AZ860" s="142">
        <v>645.39189999999996</v>
      </c>
      <c r="BB860" s="6">
        <v>97.570000000000007</v>
      </c>
      <c r="BC860" s="6">
        <v>824.91000000000008</v>
      </c>
    </row>
    <row r="861" spans="2:55" hidden="1" outlineLevel="1" x14ac:dyDescent="0.2">
      <c r="B861" s="51" t="s">
        <v>127</v>
      </c>
      <c r="C861" s="56" t="s">
        <v>93</v>
      </c>
      <c r="D861" s="122"/>
      <c r="E861" s="160">
        <v>1</v>
      </c>
      <c r="F861" s="193"/>
      <c r="G861" s="193"/>
      <c r="H861" s="193"/>
      <c r="I861" s="90">
        <v>1412</v>
      </c>
      <c r="J861" s="98" t="e">
        <f t="shared" si="13"/>
        <v>#N/A</v>
      </c>
      <c r="K861" s="104" t="e">
        <v>#N/A</v>
      </c>
      <c r="L861" s="106">
        <f>I861*0.2</f>
        <v>282.40000000000003</v>
      </c>
      <c r="M861" s="106">
        <f>I861*0.28</f>
        <v>395.36</v>
      </c>
      <c r="N861" s="106">
        <f>I861*0.27</f>
        <v>381.24</v>
      </c>
      <c r="O861" s="106">
        <v>296.52</v>
      </c>
      <c r="P861" s="106">
        <f>I861*0.25</f>
        <v>353</v>
      </c>
      <c r="Q861" s="106">
        <f>I861*0.31</f>
        <v>437.71999999999997</v>
      </c>
      <c r="R861" s="106">
        <f>I861*0.28</f>
        <v>395.36</v>
      </c>
      <c r="S861" s="106">
        <f>I861*0.25</f>
        <v>353</v>
      </c>
      <c r="T861" s="106">
        <f>I861*0.3</f>
        <v>423.59999999999997</v>
      </c>
      <c r="U861" s="106">
        <f>I861*0.2</f>
        <v>282.40000000000003</v>
      </c>
      <c r="V861" s="106">
        <f>I861*0.22</f>
        <v>310.64</v>
      </c>
      <c r="W861" s="142"/>
      <c r="X861" s="106">
        <f>I861*0.16</f>
        <v>225.92000000000002</v>
      </c>
      <c r="Y861" s="106">
        <f>I861*0.15</f>
        <v>211.79999999999998</v>
      </c>
      <c r="Z861" s="106">
        <f>I861*0.18</f>
        <v>254.16</v>
      </c>
      <c r="AA861" s="106">
        <f>I861*0.11</f>
        <v>155.32</v>
      </c>
      <c r="AB861" s="142"/>
      <c r="AC861" s="7">
        <f>I861*0.22</f>
        <v>310.64</v>
      </c>
      <c r="AD861" s="7">
        <f>I861*0.3</f>
        <v>423.59999999999997</v>
      </c>
      <c r="AE861" s="148" t="s">
        <v>93</v>
      </c>
      <c r="AF861" s="7">
        <f>I861*0.245</f>
        <v>345.94</v>
      </c>
      <c r="AG861" s="7">
        <f>I861*0.2</f>
        <v>282.40000000000003</v>
      </c>
      <c r="AH861" s="7">
        <f>I861*0.23</f>
        <v>324.76</v>
      </c>
      <c r="AI861" s="142"/>
      <c r="AJ861">
        <f>I861*0.2</f>
        <v>282.40000000000003</v>
      </c>
      <c r="AK861" s="142">
        <v>971.14269999999999</v>
      </c>
      <c r="AL861" s="142">
        <v>1028.27</v>
      </c>
      <c r="AM861" s="142">
        <v>1062.5527999999999</v>
      </c>
      <c r="AN861" s="142">
        <f>I861*0.12</f>
        <v>169.44</v>
      </c>
      <c r="AO861" s="142">
        <f>I861*0.6</f>
        <v>847.19999999999993</v>
      </c>
      <c r="AP861" s="142">
        <f>I861*0.9</f>
        <v>1270.8</v>
      </c>
      <c r="AQ861" s="142">
        <f>I861*0.93</f>
        <v>1313.16</v>
      </c>
      <c r="AR861" s="142">
        <f>I861*0.7</f>
        <v>988.4</v>
      </c>
      <c r="AS861" s="142">
        <f>I861*0.35</f>
        <v>494.2</v>
      </c>
      <c r="AT861" s="142">
        <v>0</v>
      </c>
      <c r="AU861" s="142">
        <f>I861*0.9</f>
        <v>1270.8</v>
      </c>
      <c r="AV861" s="142">
        <f>I861*0.18</f>
        <v>254.16</v>
      </c>
      <c r="AW861" s="142">
        <f>I861*0.34</f>
        <v>480.08000000000004</v>
      </c>
      <c r="AX861" s="142">
        <f>I861*0.31</f>
        <v>437.71999999999997</v>
      </c>
      <c r="AY861" s="142">
        <v>1028.27</v>
      </c>
      <c r="AZ861" s="142">
        <v>1028.27</v>
      </c>
      <c r="BB861" s="6">
        <v>155.32</v>
      </c>
      <c r="BC861" s="6">
        <v>1313.16</v>
      </c>
    </row>
    <row r="862" spans="2:55" hidden="1" outlineLevel="1" x14ac:dyDescent="0.2">
      <c r="B862" s="51" t="s">
        <v>128</v>
      </c>
      <c r="C862" s="56" t="s">
        <v>93</v>
      </c>
      <c r="D862" s="122">
        <v>49505</v>
      </c>
      <c r="E862" s="160">
        <v>1</v>
      </c>
      <c r="F862" s="189"/>
      <c r="G862" s="189"/>
      <c r="H862" s="189"/>
      <c r="I862" s="88">
        <v>4129</v>
      </c>
      <c r="J862" s="98">
        <f t="shared" si="13"/>
        <v>806.94900000000007</v>
      </c>
      <c r="K862" s="104">
        <v>733.59</v>
      </c>
      <c r="L862" s="106">
        <f>I862*0.2</f>
        <v>825.80000000000007</v>
      </c>
      <c r="M862" s="106">
        <f>I862*0.28</f>
        <v>1156.1200000000001</v>
      </c>
      <c r="N862" s="106">
        <f>I862*0.27</f>
        <v>1114.8300000000002</v>
      </c>
      <c r="O862" s="106">
        <v>867.08999999999992</v>
      </c>
      <c r="P862" s="106">
        <f>I862*0.25</f>
        <v>1032.25</v>
      </c>
      <c r="Q862" s="106">
        <f>I862*0.31</f>
        <v>1279.99</v>
      </c>
      <c r="R862" s="106">
        <f>I862*0.28</f>
        <v>1156.1200000000001</v>
      </c>
      <c r="S862" s="106">
        <f>I862*0.25</f>
        <v>1032.25</v>
      </c>
      <c r="T862" s="106">
        <f>I862*0.3</f>
        <v>1238.7</v>
      </c>
      <c r="U862" s="106">
        <f>I862*0.2</f>
        <v>825.80000000000007</v>
      </c>
      <c r="V862" s="106">
        <f>I862*0.22</f>
        <v>908.38</v>
      </c>
      <c r="W862" s="142"/>
      <c r="X862" s="106">
        <f>I862*0.16</f>
        <v>660.64</v>
      </c>
      <c r="Y862" s="106">
        <f>I862*0.15</f>
        <v>619.35</v>
      </c>
      <c r="Z862" s="106">
        <f>I862*0.18</f>
        <v>743.22</v>
      </c>
      <c r="AA862" s="106">
        <f>I862*0.11</f>
        <v>454.19</v>
      </c>
      <c r="AB862" s="142"/>
      <c r="AC862" s="7">
        <f>I862*0.22</f>
        <v>908.38</v>
      </c>
      <c r="AD862" s="7">
        <f>I862*0.3</f>
        <v>1238.7</v>
      </c>
      <c r="AE862" s="148" t="s">
        <v>93</v>
      </c>
      <c r="AF862" s="7">
        <f>I862*0.245</f>
        <v>1011.605</v>
      </c>
      <c r="AG862" s="7">
        <f>I862*0.2</f>
        <v>825.80000000000007</v>
      </c>
      <c r="AH862" s="7">
        <f>I862*0.23</f>
        <v>949.67000000000007</v>
      </c>
      <c r="AI862" s="142"/>
      <c r="AJ862">
        <f>I862*0.2</f>
        <v>825.80000000000007</v>
      </c>
      <c r="AK862" s="142">
        <v>2840.1116999999995</v>
      </c>
      <c r="AL862" s="142">
        <v>3007.1814999999997</v>
      </c>
      <c r="AM862" s="142">
        <v>3107.4191000000001</v>
      </c>
      <c r="AN862" s="142">
        <f>I862*0.12</f>
        <v>495.47999999999996</v>
      </c>
      <c r="AO862" s="142">
        <f>I862*0.6</f>
        <v>2477.4</v>
      </c>
      <c r="AP862" s="142">
        <f>I862*0.9</f>
        <v>3716.1</v>
      </c>
      <c r="AQ862" s="142">
        <f>I862*0.93</f>
        <v>3839.9700000000003</v>
      </c>
      <c r="AR862" s="142">
        <f>I862*0.7</f>
        <v>2890.2999999999997</v>
      </c>
      <c r="AS862" s="142">
        <f>I862*0.35</f>
        <v>1445.1499999999999</v>
      </c>
      <c r="AT862" s="142">
        <v>2994.2944200000006</v>
      </c>
      <c r="AU862" s="142">
        <f>I862*0.9</f>
        <v>3716.1</v>
      </c>
      <c r="AV862" s="142">
        <f>I862*0.18</f>
        <v>743.22</v>
      </c>
      <c r="AW862" s="142">
        <f>I862*0.34</f>
        <v>1403.8600000000001</v>
      </c>
      <c r="AX862" s="142">
        <f>I862*0.31</f>
        <v>1279.99</v>
      </c>
      <c r="AY862" s="142">
        <v>3007.1814999999997</v>
      </c>
      <c r="AZ862" s="142">
        <v>3007.1814999999997</v>
      </c>
      <c r="BB862" s="6">
        <v>454.19</v>
      </c>
      <c r="BC862" s="6">
        <v>3839.9700000000003</v>
      </c>
    </row>
    <row r="863" spans="2:55" hidden="1" outlineLevel="1" x14ac:dyDescent="0.2">
      <c r="B863" s="51" t="s">
        <v>190</v>
      </c>
      <c r="C863" s="56" t="s">
        <v>93</v>
      </c>
      <c r="D863" s="122"/>
      <c r="E863" s="160">
        <v>1</v>
      </c>
      <c r="F863" s="189"/>
      <c r="G863" s="189"/>
      <c r="H863" s="189"/>
      <c r="I863" s="88">
        <v>3.8573499999999998</v>
      </c>
      <c r="J863" s="98" t="e">
        <f t="shared" si="13"/>
        <v>#N/A</v>
      </c>
      <c r="K863" s="104" t="e">
        <v>#N/A</v>
      </c>
      <c r="L863" s="106">
        <f>I863*0.2</f>
        <v>0.77146999999999999</v>
      </c>
      <c r="M863" s="106">
        <f>I863*0.28</f>
        <v>1.080058</v>
      </c>
      <c r="N863" s="106">
        <f>I863*0.27</f>
        <v>1.0414844999999999</v>
      </c>
      <c r="O863" s="106">
        <v>0.81004349999999992</v>
      </c>
      <c r="P863" s="106">
        <f>I863*0.25</f>
        <v>0.96433749999999996</v>
      </c>
      <c r="Q863" s="106">
        <f>I863*0.31</f>
        <v>1.1957784999999999</v>
      </c>
      <c r="R863" s="106">
        <f>I863*0.28</f>
        <v>1.080058</v>
      </c>
      <c r="S863" s="106">
        <f>I863*0.25</f>
        <v>0.96433749999999996</v>
      </c>
      <c r="T863" s="106">
        <f>I863*0.3</f>
        <v>1.1572049999999998</v>
      </c>
      <c r="U863" s="106">
        <f>I863*0.2</f>
        <v>0.77146999999999999</v>
      </c>
      <c r="V863" s="106">
        <f>I863*0.22</f>
        <v>0.84861699999999995</v>
      </c>
      <c r="W863" s="142"/>
      <c r="X863" s="106">
        <f>I863*0.16</f>
        <v>0.61717599999999995</v>
      </c>
      <c r="Y863" s="106">
        <f>I863*0.15</f>
        <v>0.57860249999999991</v>
      </c>
      <c r="Z863" s="106">
        <f>I863*0.18</f>
        <v>0.69432299999999991</v>
      </c>
      <c r="AA863" s="106">
        <f>I863*0.11</f>
        <v>0.42430849999999998</v>
      </c>
      <c r="AB863" s="142"/>
      <c r="AC863" s="7">
        <f>I863*0.22</f>
        <v>0.84861699999999995</v>
      </c>
      <c r="AD863" s="7">
        <f>I863*0.3</f>
        <v>1.1572049999999998</v>
      </c>
      <c r="AE863" s="148" t="s">
        <v>93</v>
      </c>
      <c r="AF863" s="7">
        <f>I863*0.245</f>
        <v>0.94505074999999994</v>
      </c>
      <c r="AG863" s="7">
        <f>I863*0.2</f>
        <v>0.77146999999999999</v>
      </c>
      <c r="AH863" s="7">
        <f>I863*0.23</f>
        <v>0.88719049999999999</v>
      </c>
      <c r="AI863" s="142"/>
      <c r="AJ863">
        <f>I863*0.2</f>
        <v>0.77146999999999999</v>
      </c>
      <c r="AK863" s="142">
        <v>3.1885999999999997</v>
      </c>
      <c r="AL863" s="142">
        <v>3.3704999999999998</v>
      </c>
      <c r="AM863" s="142">
        <v>3.4881999999999995</v>
      </c>
      <c r="AN863" s="142">
        <f>I863*0.12</f>
        <v>0.46288199999999996</v>
      </c>
      <c r="AO863" s="142">
        <f>I863*0.6</f>
        <v>2.3144099999999996</v>
      </c>
      <c r="AP863" s="142">
        <f>I863*0.9</f>
        <v>3.4716149999999999</v>
      </c>
      <c r="AQ863" s="142">
        <f>I863*0.93</f>
        <v>3.5873355</v>
      </c>
      <c r="AR863" s="142">
        <f>I863*0.7</f>
        <v>2.7001449999999996</v>
      </c>
      <c r="AS863" s="142">
        <f>I863*0.35</f>
        <v>1.3500724999999998</v>
      </c>
      <c r="AT863" s="142">
        <v>0</v>
      </c>
      <c r="AU863" s="142">
        <f>I863*0.9</f>
        <v>3.4716149999999999</v>
      </c>
      <c r="AV863" s="142">
        <f>I863*0.18</f>
        <v>0.69432299999999991</v>
      </c>
      <c r="AW863" s="142">
        <f>I863*0.34</f>
        <v>1.311499</v>
      </c>
      <c r="AX863" s="142">
        <f>I863*0.31</f>
        <v>1.1957784999999999</v>
      </c>
      <c r="AY863" s="142">
        <v>3.3704999999999998</v>
      </c>
      <c r="AZ863" s="142">
        <v>3.3704999999999998</v>
      </c>
      <c r="BB863" s="6">
        <v>0.42430849999999998</v>
      </c>
      <c r="BC863" s="6">
        <v>3.5873355</v>
      </c>
    </row>
    <row r="864" spans="2:55" hidden="1" outlineLevel="1" x14ac:dyDescent="0.2">
      <c r="B864" s="51" t="s">
        <v>132</v>
      </c>
      <c r="C864" s="56" t="s">
        <v>93</v>
      </c>
      <c r="D864" s="122"/>
      <c r="E864" s="160">
        <v>1</v>
      </c>
      <c r="F864" s="189"/>
      <c r="G864" s="189"/>
      <c r="H864" s="189"/>
      <c r="I864" s="88">
        <v>12.949674999999999</v>
      </c>
      <c r="J864" s="98" t="e">
        <f t="shared" si="13"/>
        <v>#N/A</v>
      </c>
      <c r="K864" s="104" t="e">
        <v>#N/A</v>
      </c>
      <c r="L864" s="106">
        <f>I864*0.2</f>
        <v>2.5899350000000001</v>
      </c>
      <c r="M864" s="106">
        <f>I864*0.28</f>
        <v>3.625909</v>
      </c>
      <c r="N864" s="106">
        <f>I864*0.27</f>
        <v>3.4964122500000001</v>
      </c>
      <c r="O864" s="106">
        <v>2.7194317499999996</v>
      </c>
      <c r="P864" s="106">
        <f>I864*0.25</f>
        <v>3.2374187499999998</v>
      </c>
      <c r="Q864" s="106">
        <f>I864*0.31</f>
        <v>4.0143992499999994</v>
      </c>
      <c r="R864" s="106">
        <f>I864*0.28</f>
        <v>3.625909</v>
      </c>
      <c r="S864" s="106">
        <f>I864*0.25</f>
        <v>3.2374187499999998</v>
      </c>
      <c r="T864" s="106">
        <f>I864*0.3</f>
        <v>3.8849024999999995</v>
      </c>
      <c r="U864" s="106">
        <f>I864*0.2</f>
        <v>2.5899350000000001</v>
      </c>
      <c r="V864" s="106">
        <f>I864*0.22</f>
        <v>2.8489285</v>
      </c>
      <c r="W864" s="142"/>
      <c r="X864" s="106">
        <f>I864*0.16</f>
        <v>2.0719479999999999</v>
      </c>
      <c r="Y864" s="106">
        <f>I864*0.15</f>
        <v>1.9424512499999997</v>
      </c>
      <c r="Z864" s="106">
        <f>I864*0.18</f>
        <v>2.3309414999999998</v>
      </c>
      <c r="AA864" s="106">
        <f>I864*0.11</f>
        <v>1.42446425</v>
      </c>
      <c r="AB864" s="142"/>
      <c r="AC864" s="7">
        <f>I864*0.22</f>
        <v>2.8489285</v>
      </c>
      <c r="AD864" s="7">
        <f>I864*0.3</f>
        <v>3.8849024999999995</v>
      </c>
      <c r="AE864" s="148" t="s">
        <v>93</v>
      </c>
      <c r="AF864" s="7">
        <f>I864*0.245</f>
        <v>3.1726703749999996</v>
      </c>
      <c r="AG864" s="7">
        <f>I864*0.2</f>
        <v>2.5899350000000001</v>
      </c>
      <c r="AH864" s="7">
        <f>I864*0.23</f>
        <v>2.9784252499999999</v>
      </c>
      <c r="AI864" s="142"/>
      <c r="AJ864">
        <f>I864*0.2</f>
        <v>2.5899350000000001</v>
      </c>
      <c r="AK864" s="142">
        <v>10.689299999999999</v>
      </c>
      <c r="AL864" s="142">
        <v>11.320600000000001</v>
      </c>
      <c r="AM864" s="142">
        <v>11.6951</v>
      </c>
      <c r="AN864" s="142">
        <f>I864*0.12</f>
        <v>1.5539609999999999</v>
      </c>
      <c r="AO864" s="142">
        <f>I864*0.6</f>
        <v>7.769804999999999</v>
      </c>
      <c r="AP864" s="142">
        <f>I864*0.9</f>
        <v>11.654707499999999</v>
      </c>
      <c r="AQ864" s="142">
        <f>I864*0.93</f>
        <v>12.043197749999999</v>
      </c>
      <c r="AR864" s="142">
        <f>I864*0.7</f>
        <v>9.0647724999999983</v>
      </c>
      <c r="AS864" s="142">
        <f>I864*0.35</f>
        <v>4.5323862499999992</v>
      </c>
      <c r="AT864" s="142">
        <v>0</v>
      </c>
      <c r="AU864" s="142">
        <f>I864*0.9</f>
        <v>11.654707499999999</v>
      </c>
      <c r="AV864" s="142">
        <f>I864*0.18</f>
        <v>2.3309414999999998</v>
      </c>
      <c r="AW864" s="142">
        <f>I864*0.34</f>
        <v>4.4028894999999997</v>
      </c>
      <c r="AX864" s="142">
        <f>I864*0.31</f>
        <v>4.0143992499999994</v>
      </c>
      <c r="AY864" s="142">
        <v>11.320600000000001</v>
      </c>
      <c r="AZ864" s="142">
        <v>11.320600000000001</v>
      </c>
      <c r="BB864" s="6">
        <v>1.42446425</v>
      </c>
      <c r="BC864" s="6">
        <v>12.043197749999999</v>
      </c>
    </row>
    <row r="865" spans="2:55" hidden="1" outlineLevel="1" x14ac:dyDescent="0.2">
      <c r="B865" s="51" t="s">
        <v>191</v>
      </c>
      <c r="C865" s="56" t="s">
        <v>93</v>
      </c>
      <c r="D865" s="122"/>
      <c r="E865" s="160">
        <v>1</v>
      </c>
      <c r="F865" s="189"/>
      <c r="G865" s="189"/>
      <c r="H865" s="189"/>
      <c r="I865" s="88">
        <v>9.9188999999999989</v>
      </c>
      <c r="J865" s="98" t="e">
        <f t="shared" si="13"/>
        <v>#N/A</v>
      </c>
      <c r="K865" s="104" t="e">
        <v>#N/A</v>
      </c>
      <c r="L865" s="106">
        <f>I865*0.2</f>
        <v>1.9837799999999999</v>
      </c>
      <c r="M865" s="106">
        <f>I865*0.28</f>
        <v>2.7772920000000001</v>
      </c>
      <c r="N865" s="106">
        <f>I865*0.27</f>
        <v>2.6781029999999997</v>
      </c>
      <c r="O865" s="106">
        <v>2.0829689999999998</v>
      </c>
      <c r="P865" s="106">
        <f>I865*0.25</f>
        <v>2.4797249999999997</v>
      </c>
      <c r="Q865" s="106">
        <f>I865*0.31</f>
        <v>3.0748589999999996</v>
      </c>
      <c r="R865" s="106">
        <f>I865*0.28</f>
        <v>2.7772920000000001</v>
      </c>
      <c r="S865" s="106">
        <f>I865*0.25</f>
        <v>2.4797249999999997</v>
      </c>
      <c r="T865" s="106">
        <f>I865*0.3</f>
        <v>2.9756699999999996</v>
      </c>
      <c r="U865" s="106">
        <f>I865*0.2</f>
        <v>1.9837799999999999</v>
      </c>
      <c r="V865" s="106">
        <f>I865*0.22</f>
        <v>2.1821579999999998</v>
      </c>
      <c r="W865" s="142"/>
      <c r="X865" s="106">
        <f>I865*0.16</f>
        <v>1.5870239999999998</v>
      </c>
      <c r="Y865" s="106">
        <f>I865*0.15</f>
        <v>1.4878349999999998</v>
      </c>
      <c r="Z865" s="106">
        <f>I865*0.18</f>
        <v>1.7854019999999997</v>
      </c>
      <c r="AA865" s="106">
        <f>I865*0.11</f>
        <v>1.0910789999999999</v>
      </c>
      <c r="AB865" s="142"/>
      <c r="AC865" s="7">
        <f>I865*0.22</f>
        <v>2.1821579999999998</v>
      </c>
      <c r="AD865" s="7">
        <f>I865*0.3</f>
        <v>2.9756699999999996</v>
      </c>
      <c r="AE865" s="148" t="s">
        <v>93</v>
      </c>
      <c r="AF865" s="7">
        <f>I865*0.245</f>
        <v>2.4301304999999997</v>
      </c>
      <c r="AG865" s="7">
        <f>I865*0.2</f>
        <v>1.9837799999999999</v>
      </c>
      <c r="AH865" s="7">
        <f>I865*0.23</f>
        <v>2.2813469999999998</v>
      </c>
      <c r="AI865" s="142"/>
      <c r="AJ865">
        <f>I865*0.2</f>
        <v>1.9837799999999999</v>
      </c>
      <c r="AK865" s="142">
        <v>8.1854999999999993</v>
      </c>
      <c r="AL865" s="142">
        <v>8.6669999999999998</v>
      </c>
      <c r="AM865" s="142">
        <v>8.955899999999998</v>
      </c>
      <c r="AN865" s="142">
        <f>I865*0.12</f>
        <v>1.1902679999999999</v>
      </c>
      <c r="AO865" s="142">
        <f>I865*0.6</f>
        <v>5.9513399999999992</v>
      </c>
      <c r="AP865" s="142">
        <f>I865*0.9</f>
        <v>8.9270099999999992</v>
      </c>
      <c r="AQ865" s="142">
        <f>I865*0.93</f>
        <v>9.224577</v>
      </c>
      <c r="AR865" s="142">
        <f>I865*0.7</f>
        <v>6.9432299999999989</v>
      </c>
      <c r="AS865" s="142">
        <f>I865*0.35</f>
        <v>3.4716149999999995</v>
      </c>
      <c r="AT865" s="142">
        <v>0</v>
      </c>
      <c r="AU865" s="142">
        <f>I865*0.9</f>
        <v>8.9270099999999992</v>
      </c>
      <c r="AV865" s="142">
        <f>I865*0.18</f>
        <v>1.7854019999999997</v>
      </c>
      <c r="AW865" s="142">
        <f>I865*0.34</f>
        <v>3.3724259999999999</v>
      </c>
      <c r="AX865" s="142">
        <f>I865*0.31</f>
        <v>3.0748589999999996</v>
      </c>
      <c r="AY865" s="142">
        <v>8.6669999999999998</v>
      </c>
      <c r="AZ865" s="142">
        <v>8.6669999999999998</v>
      </c>
      <c r="BB865" s="6">
        <v>1.0910789999999999</v>
      </c>
      <c r="BC865" s="6">
        <v>9.224577</v>
      </c>
    </row>
    <row r="866" spans="2:55" hidden="1" outlineLevel="1" x14ac:dyDescent="0.2">
      <c r="B866" s="51" t="s">
        <v>145</v>
      </c>
      <c r="C866" s="56" t="s">
        <v>93</v>
      </c>
      <c r="D866" s="122" t="s">
        <v>63</v>
      </c>
      <c r="E866" s="160">
        <v>10</v>
      </c>
      <c r="F866" s="189"/>
      <c r="G866" s="189"/>
      <c r="H866" s="189"/>
      <c r="I866" s="88">
        <v>11.79247</v>
      </c>
      <c r="J866" s="98" t="e">
        <f t="shared" si="13"/>
        <v>#N/A</v>
      </c>
      <c r="K866" s="104" t="e">
        <v>#N/A</v>
      </c>
      <c r="L866" s="106">
        <f>I866*0.2</f>
        <v>2.3584939999999999</v>
      </c>
      <c r="M866" s="106">
        <f>I866*0.28</f>
        <v>3.3018916000000003</v>
      </c>
      <c r="N866" s="106">
        <f>I866*0.27</f>
        <v>3.1839669000000002</v>
      </c>
      <c r="O866" s="106">
        <v>2.4764187</v>
      </c>
      <c r="P866" s="106">
        <f>I866*0.25</f>
        <v>2.9481174999999999</v>
      </c>
      <c r="Q866" s="106">
        <f>I866*0.31</f>
        <v>3.6556657000000001</v>
      </c>
      <c r="R866" s="106">
        <f>I866*0.28</f>
        <v>3.3018916000000003</v>
      </c>
      <c r="S866" s="106">
        <f>I866*0.25</f>
        <v>2.9481174999999999</v>
      </c>
      <c r="T866" s="106">
        <f>I866*0.3</f>
        <v>3.537741</v>
      </c>
      <c r="U866" s="106">
        <f>I866*0.2</f>
        <v>2.3584939999999999</v>
      </c>
      <c r="V866" s="106">
        <f>I866*0.22</f>
        <v>2.5943434000000001</v>
      </c>
      <c r="W866" s="142"/>
      <c r="X866" s="106">
        <f>I866*0.16</f>
        <v>1.8867951999999999</v>
      </c>
      <c r="Y866" s="106">
        <f>I866*0.15</f>
        <v>1.7688705</v>
      </c>
      <c r="Z866" s="106">
        <f>I866*0.18</f>
        <v>2.1226446000000001</v>
      </c>
      <c r="AA866" s="106">
        <f>I866*0.11</f>
        <v>1.2971717</v>
      </c>
      <c r="AB866" s="142"/>
      <c r="AC866" s="7">
        <f>I866*0.22</f>
        <v>2.5943434000000001</v>
      </c>
      <c r="AD866" s="7">
        <f>I866*0.3</f>
        <v>3.537741</v>
      </c>
      <c r="AE866" s="148" t="s">
        <v>93</v>
      </c>
      <c r="AF866" s="7">
        <f>I866*0.245</f>
        <v>2.8891551500000001</v>
      </c>
      <c r="AG866" s="7">
        <f>I866*0.2</f>
        <v>2.3584939999999999</v>
      </c>
      <c r="AH866" s="7">
        <f>I866*0.23</f>
        <v>2.7122681000000002</v>
      </c>
      <c r="AI866" s="142"/>
      <c r="AJ866">
        <f>I866*0.2</f>
        <v>2.3584939999999999</v>
      </c>
      <c r="AK866" s="142">
        <v>9.7370000000000001</v>
      </c>
      <c r="AL866" s="142">
        <v>10.304100000000002</v>
      </c>
      <c r="AM866" s="142">
        <v>10.6465</v>
      </c>
      <c r="AN866" s="142">
        <f>I866*0.12</f>
        <v>1.4150963999999999</v>
      </c>
      <c r="AO866" s="142">
        <f>I866*0.6</f>
        <v>7.075482</v>
      </c>
      <c r="AP866" s="142">
        <f>I866*0.9</f>
        <v>10.613223</v>
      </c>
      <c r="AQ866" s="142">
        <f>I866*0.93</f>
        <v>10.9669971</v>
      </c>
      <c r="AR866" s="142">
        <f>I866*0.7</f>
        <v>8.2547289999999993</v>
      </c>
      <c r="AS866" s="142">
        <f>I866*0.35</f>
        <v>4.1273644999999997</v>
      </c>
      <c r="AT866" s="142">
        <v>0</v>
      </c>
      <c r="AU866" s="142">
        <f>I866*0.9</f>
        <v>10.613223</v>
      </c>
      <c r="AV866" s="142">
        <f>I866*0.18</f>
        <v>2.1226446000000001</v>
      </c>
      <c r="AW866" s="142">
        <f>I866*0.34</f>
        <v>4.0094398</v>
      </c>
      <c r="AX866" s="142">
        <f>I866*0.31</f>
        <v>3.6556657000000001</v>
      </c>
      <c r="AY866" s="142">
        <v>10.304100000000002</v>
      </c>
      <c r="AZ866" s="142">
        <v>10.304100000000002</v>
      </c>
      <c r="BB866" s="6">
        <v>1.2971717</v>
      </c>
      <c r="BC866" s="6">
        <v>10.9669971</v>
      </c>
    </row>
    <row r="867" spans="2:55" hidden="1" outlineLevel="1" x14ac:dyDescent="0.2">
      <c r="B867" s="51" t="s">
        <v>108</v>
      </c>
      <c r="C867" s="56" t="s">
        <v>93</v>
      </c>
      <c r="D867" s="122"/>
      <c r="E867" s="160">
        <v>1</v>
      </c>
      <c r="F867" s="189"/>
      <c r="G867" s="189"/>
      <c r="H867" s="189"/>
      <c r="I867" s="88">
        <v>8.5963799999999981</v>
      </c>
      <c r="J867" s="98" t="e">
        <f t="shared" si="13"/>
        <v>#N/A</v>
      </c>
      <c r="K867" s="104" t="e">
        <v>#N/A</v>
      </c>
      <c r="L867" s="106">
        <f>I867*0.2</f>
        <v>1.7192759999999998</v>
      </c>
      <c r="M867" s="106">
        <f>I867*0.28</f>
        <v>2.4069863999999996</v>
      </c>
      <c r="N867" s="106">
        <f>I867*0.27</f>
        <v>2.3210225999999996</v>
      </c>
      <c r="O867" s="106">
        <v>1.8052397999999996</v>
      </c>
      <c r="P867" s="106">
        <f>I867*0.25</f>
        <v>2.1490949999999995</v>
      </c>
      <c r="Q867" s="106">
        <f>I867*0.31</f>
        <v>2.6648777999999993</v>
      </c>
      <c r="R867" s="106">
        <f>I867*0.28</f>
        <v>2.4069863999999996</v>
      </c>
      <c r="S867" s="106">
        <f>I867*0.25</f>
        <v>2.1490949999999995</v>
      </c>
      <c r="T867" s="106">
        <f>I867*0.3</f>
        <v>2.5789139999999993</v>
      </c>
      <c r="U867" s="106">
        <f>I867*0.2</f>
        <v>1.7192759999999998</v>
      </c>
      <c r="V867" s="106">
        <f>I867*0.22</f>
        <v>1.8912035999999997</v>
      </c>
      <c r="W867" s="142"/>
      <c r="X867" s="106">
        <f>I867*0.16</f>
        <v>1.3754207999999997</v>
      </c>
      <c r="Y867" s="106">
        <f>I867*0.15</f>
        <v>1.2894569999999996</v>
      </c>
      <c r="Z867" s="106">
        <f>I867*0.18</f>
        <v>1.5473483999999995</v>
      </c>
      <c r="AA867" s="106">
        <f>I867*0.11</f>
        <v>0.94560179999999983</v>
      </c>
      <c r="AB867" s="142"/>
      <c r="AC867" s="7">
        <f>I867*0.22</f>
        <v>1.8912035999999997</v>
      </c>
      <c r="AD867" s="7">
        <f>I867*0.3</f>
        <v>2.5789139999999993</v>
      </c>
      <c r="AE867" s="148" t="s">
        <v>93</v>
      </c>
      <c r="AF867" s="7">
        <f>I867*0.245</f>
        <v>2.1061130999999995</v>
      </c>
      <c r="AG867" s="7">
        <f>I867*0.2</f>
        <v>1.7192759999999998</v>
      </c>
      <c r="AH867" s="7">
        <f>I867*0.23</f>
        <v>1.9771673999999997</v>
      </c>
      <c r="AI867" s="142"/>
      <c r="AJ867">
        <f>I867*0.2</f>
        <v>1.7192759999999998</v>
      </c>
      <c r="AK867" s="142">
        <v>7.0940999999999992</v>
      </c>
      <c r="AL867" s="142">
        <v>7.5113999999999992</v>
      </c>
      <c r="AM867" s="142">
        <v>7.7574999999999994</v>
      </c>
      <c r="AN867" s="142">
        <f>I867*0.12</f>
        <v>1.0315655999999997</v>
      </c>
      <c r="AO867" s="142">
        <f>I867*0.6</f>
        <v>5.1578279999999985</v>
      </c>
      <c r="AP867" s="142">
        <f>I867*0.9</f>
        <v>7.7367419999999987</v>
      </c>
      <c r="AQ867" s="142">
        <f>I867*0.93</f>
        <v>7.9946333999999988</v>
      </c>
      <c r="AR867" s="142">
        <f>I867*0.7</f>
        <v>6.017465999999998</v>
      </c>
      <c r="AS867" s="142">
        <f>I867*0.35</f>
        <v>3.008732999999999</v>
      </c>
      <c r="AT867" s="142">
        <v>0</v>
      </c>
      <c r="AU867" s="142">
        <f>I867*0.9</f>
        <v>7.7367419999999987</v>
      </c>
      <c r="AV867" s="142">
        <f>I867*0.18</f>
        <v>1.5473483999999995</v>
      </c>
      <c r="AW867" s="142">
        <f>I867*0.34</f>
        <v>2.9227691999999994</v>
      </c>
      <c r="AX867" s="142">
        <f>I867*0.31</f>
        <v>2.6648777999999993</v>
      </c>
      <c r="AY867" s="142">
        <v>7.5113999999999992</v>
      </c>
      <c r="AZ867" s="142">
        <v>7.5113999999999992</v>
      </c>
      <c r="BB867" s="6">
        <v>0.94560179999999983</v>
      </c>
      <c r="BC867" s="6">
        <v>7.9946333999999988</v>
      </c>
    </row>
    <row r="868" spans="2:55" hidden="1" outlineLevel="1" x14ac:dyDescent="0.2">
      <c r="B868" s="51" t="s">
        <v>146</v>
      </c>
      <c r="C868" s="56" t="s">
        <v>93</v>
      </c>
      <c r="D868" s="122" t="s">
        <v>65</v>
      </c>
      <c r="E868" s="160">
        <v>2</v>
      </c>
      <c r="F868" s="189"/>
      <c r="G868" s="189"/>
      <c r="H868" s="189"/>
      <c r="I868" s="88">
        <v>14.98856</v>
      </c>
      <c r="J868" s="98" t="e">
        <f t="shared" si="13"/>
        <v>#N/A</v>
      </c>
      <c r="K868" s="104" t="e">
        <v>#N/A</v>
      </c>
      <c r="L868" s="106">
        <f>I868*0.2</f>
        <v>2.9977119999999999</v>
      </c>
      <c r="M868" s="106">
        <f>I868*0.28</f>
        <v>4.1967968000000004</v>
      </c>
      <c r="N868" s="106">
        <f>I868*0.27</f>
        <v>4.0469112000000003</v>
      </c>
      <c r="O868" s="106">
        <v>3.1475975999999997</v>
      </c>
      <c r="P868" s="106">
        <f>I868*0.25</f>
        <v>3.7471399999999999</v>
      </c>
      <c r="Q868" s="106">
        <f>I868*0.31</f>
        <v>4.6464536000000001</v>
      </c>
      <c r="R868" s="106">
        <f>I868*0.28</f>
        <v>4.1967968000000004</v>
      </c>
      <c r="S868" s="106">
        <f>I868*0.25</f>
        <v>3.7471399999999999</v>
      </c>
      <c r="T868" s="106">
        <f>I868*0.3</f>
        <v>4.4965679999999999</v>
      </c>
      <c r="U868" s="106">
        <f>I868*0.2</f>
        <v>2.9977119999999999</v>
      </c>
      <c r="V868" s="106">
        <f>I868*0.22</f>
        <v>3.2974831999999998</v>
      </c>
      <c r="W868" s="142"/>
      <c r="X868" s="106">
        <f>I868*0.16</f>
        <v>2.3981696000000001</v>
      </c>
      <c r="Y868" s="106">
        <f>I868*0.15</f>
        <v>2.2482839999999999</v>
      </c>
      <c r="Z868" s="106">
        <f>I868*0.18</f>
        <v>2.6979408</v>
      </c>
      <c r="AA868" s="106">
        <f>I868*0.11</f>
        <v>1.6487415999999999</v>
      </c>
      <c r="AB868" s="142"/>
      <c r="AC868" s="7">
        <f>I868*0.22</f>
        <v>3.2974831999999998</v>
      </c>
      <c r="AD868" s="7">
        <f>I868*0.3</f>
        <v>4.4965679999999999</v>
      </c>
      <c r="AE868" s="148" t="s">
        <v>93</v>
      </c>
      <c r="AF868" s="7">
        <f>I868*0.245</f>
        <v>3.6721971999999998</v>
      </c>
      <c r="AG868" s="7">
        <f>I868*0.2</f>
        <v>2.9977119999999999</v>
      </c>
      <c r="AH868" s="7">
        <f>I868*0.23</f>
        <v>3.4473688</v>
      </c>
      <c r="AI868" s="142"/>
      <c r="AJ868">
        <f>I868*0.2</f>
        <v>2.9977119999999999</v>
      </c>
      <c r="AK868" s="142">
        <v>12.369200000000001</v>
      </c>
      <c r="AL868" s="142">
        <v>13.0968</v>
      </c>
      <c r="AM868" s="142">
        <v>13.535500000000001</v>
      </c>
      <c r="AN868" s="142">
        <f>I868*0.12</f>
        <v>1.7986271999999999</v>
      </c>
      <c r="AO868" s="142">
        <f>I868*0.6</f>
        <v>8.9931359999999998</v>
      </c>
      <c r="AP868" s="142">
        <f>I868*0.9</f>
        <v>13.489704</v>
      </c>
      <c r="AQ868" s="142">
        <f>I868*0.93</f>
        <v>13.939360800000001</v>
      </c>
      <c r="AR868" s="142">
        <f>I868*0.7</f>
        <v>10.491992</v>
      </c>
      <c r="AS868" s="142">
        <f>I868*0.35</f>
        <v>5.2459959999999999</v>
      </c>
      <c r="AT868" s="142">
        <v>0</v>
      </c>
      <c r="AU868" s="142">
        <f>I868*0.9</f>
        <v>13.489704</v>
      </c>
      <c r="AV868" s="142">
        <f>I868*0.18</f>
        <v>2.6979408</v>
      </c>
      <c r="AW868" s="142">
        <f>I868*0.34</f>
        <v>5.0961104000000006</v>
      </c>
      <c r="AX868" s="142">
        <f>I868*0.31</f>
        <v>4.6464536000000001</v>
      </c>
      <c r="AY868" s="142">
        <v>13.0968</v>
      </c>
      <c r="AZ868" s="142">
        <v>13.0968</v>
      </c>
      <c r="BB868" s="6">
        <v>1.6487415999999999</v>
      </c>
      <c r="BC868" s="6">
        <v>13.939360800000001</v>
      </c>
    </row>
    <row r="869" spans="2:55" hidden="1" outlineLevel="1" x14ac:dyDescent="0.2">
      <c r="B869" s="51" t="s">
        <v>121</v>
      </c>
      <c r="C869" s="56" t="s">
        <v>93</v>
      </c>
      <c r="D869" s="122" t="s">
        <v>72</v>
      </c>
      <c r="E869" s="160">
        <v>1</v>
      </c>
      <c r="F869" s="189"/>
      <c r="G869" s="189"/>
      <c r="H869" s="189"/>
      <c r="I869" s="88">
        <v>14.98856</v>
      </c>
      <c r="J869" s="98" t="e">
        <f t="shared" si="13"/>
        <v>#N/A</v>
      </c>
      <c r="K869" s="104" t="e">
        <v>#N/A</v>
      </c>
      <c r="L869" s="106">
        <f>I869*0.2</f>
        <v>2.9977119999999999</v>
      </c>
      <c r="M869" s="106">
        <f>I869*0.28</f>
        <v>4.1967968000000004</v>
      </c>
      <c r="N869" s="106">
        <f>I869*0.27</f>
        <v>4.0469112000000003</v>
      </c>
      <c r="O869" s="106">
        <v>3.1475975999999997</v>
      </c>
      <c r="P869" s="106">
        <f>I869*0.25</f>
        <v>3.7471399999999999</v>
      </c>
      <c r="Q869" s="106">
        <f>I869*0.31</f>
        <v>4.6464536000000001</v>
      </c>
      <c r="R869" s="106">
        <f>I869*0.28</f>
        <v>4.1967968000000004</v>
      </c>
      <c r="S869" s="106">
        <f>I869*0.25</f>
        <v>3.7471399999999999</v>
      </c>
      <c r="T869" s="106">
        <f>I869*0.3</f>
        <v>4.4965679999999999</v>
      </c>
      <c r="U869" s="106">
        <f>I869*0.2</f>
        <v>2.9977119999999999</v>
      </c>
      <c r="V869" s="106">
        <f>I869*0.22</f>
        <v>3.2974831999999998</v>
      </c>
      <c r="W869" s="142"/>
      <c r="X869" s="106">
        <f>I869*0.16</f>
        <v>2.3981696000000001</v>
      </c>
      <c r="Y869" s="106">
        <f>I869*0.15</f>
        <v>2.2482839999999999</v>
      </c>
      <c r="Z869" s="106">
        <f>I869*0.18</f>
        <v>2.6979408</v>
      </c>
      <c r="AA869" s="106">
        <f>I869*0.11</f>
        <v>1.6487415999999999</v>
      </c>
      <c r="AB869" s="142"/>
      <c r="AC869" s="7">
        <f>I869*0.22</f>
        <v>3.2974831999999998</v>
      </c>
      <c r="AD869" s="7">
        <f>I869*0.3</f>
        <v>4.4965679999999999</v>
      </c>
      <c r="AE869" s="148" t="s">
        <v>93</v>
      </c>
      <c r="AF869" s="7">
        <f>I869*0.245</f>
        <v>3.6721971999999998</v>
      </c>
      <c r="AG869" s="7">
        <f>I869*0.2</f>
        <v>2.9977119999999999</v>
      </c>
      <c r="AH869" s="7">
        <f>I869*0.23</f>
        <v>3.4473688</v>
      </c>
      <c r="AI869" s="142"/>
      <c r="AJ869">
        <f>I869*0.2</f>
        <v>2.9977119999999999</v>
      </c>
      <c r="AK869" s="142">
        <v>12.369200000000001</v>
      </c>
      <c r="AL869" s="142">
        <v>13.0968</v>
      </c>
      <c r="AM869" s="142">
        <v>13.535500000000001</v>
      </c>
      <c r="AN869" s="142">
        <f>I869*0.12</f>
        <v>1.7986271999999999</v>
      </c>
      <c r="AO869" s="142">
        <f>I869*0.6</f>
        <v>8.9931359999999998</v>
      </c>
      <c r="AP869" s="142">
        <f>I869*0.9</f>
        <v>13.489704</v>
      </c>
      <c r="AQ869" s="142">
        <f>I869*0.93</f>
        <v>13.939360800000001</v>
      </c>
      <c r="AR869" s="142">
        <f>I869*0.7</f>
        <v>10.491992</v>
      </c>
      <c r="AS869" s="142">
        <f>I869*0.35</f>
        <v>5.2459959999999999</v>
      </c>
      <c r="AT869" s="142">
        <v>0</v>
      </c>
      <c r="AU869" s="142">
        <f>I869*0.9</f>
        <v>13.489704</v>
      </c>
      <c r="AV869" s="142">
        <f>I869*0.18</f>
        <v>2.6979408</v>
      </c>
      <c r="AW869" s="142">
        <f>I869*0.34</f>
        <v>5.0961104000000006</v>
      </c>
      <c r="AX869" s="142">
        <f>I869*0.31</f>
        <v>4.6464536000000001</v>
      </c>
      <c r="AY869" s="142">
        <v>13.0968</v>
      </c>
      <c r="AZ869" s="142">
        <v>13.0968</v>
      </c>
      <c r="BB869" s="6">
        <v>1.6487415999999999</v>
      </c>
      <c r="BC869" s="6">
        <v>13.939360800000001</v>
      </c>
    </row>
    <row r="870" spans="2:55" hidden="1" outlineLevel="1" x14ac:dyDescent="0.2">
      <c r="B870" s="51" t="s">
        <v>122</v>
      </c>
      <c r="C870" s="56" t="s">
        <v>93</v>
      </c>
      <c r="D870" s="122"/>
      <c r="E870" s="160">
        <v>1</v>
      </c>
      <c r="F870" s="189"/>
      <c r="G870" s="189"/>
      <c r="H870" s="189"/>
      <c r="I870" s="88">
        <v>10.580159999999999</v>
      </c>
      <c r="J870" s="98" t="e">
        <f t="shared" si="13"/>
        <v>#N/A</v>
      </c>
      <c r="K870" s="104" t="e">
        <v>#N/A</v>
      </c>
      <c r="L870" s="106">
        <f>I870*0.2</f>
        <v>2.1160320000000001</v>
      </c>
      <c r="M870" s="106">
        <f>I870*0.28</f>
        <v>2.9624448000000001</v>
      </c>
      <c r="N870" s="106">
        <f>I870*0.27</f>
        <v>2.8566432000000002</v>
      </c>
      <c r="O870" s="106">
        <v>2.2218335999999996</v>
      </c>
      <c r="P870" s="106">
        <f>I870*0.25</f>
        <v>2.6450399999999998</v>
      </c>
      <c r="Q870" s="106">
        <f>I870*0.31</f>
        <v>3.2798495999999999</v>
      </c>
      <c r="R870" s="106">
        <f>I870*0.28</f>
        <v>2.9624448000000001</v>
      </c>
      <c r="S870" s="106">
        <f>I870*0.25</f>
        <v>2.6450399999999998</v>
      </c>
      <c r="T870" s="106">
        <f>I870*0.3</f>
        <v>3.1740479999999995</v>
      </c>
      <c r="U870" s="106">
        <f>I870*0.2</f>
        <v>2.1160320000000001</v>
      </c>
      <c r="V870" s="106">
        <f>I870*0.22</f>
        <v>2.3276352</v>
      </c>
      <c r="W870" s="142"/>
      <c r="X870" s="106">
        <f>I870*0.16</f>
        <v>1.6928255999999999</v>
      </c>
      <c r="Y870" s="106">
        <f>I870*0.15</f>
        <v>1.5870239999999998</v>
      </c>
      <c r="Z870" s="106">
        <f>I870*0.18</f>
        <v>1.9044287999999998</v>
      </c>
      <c r="AA870" s="106">
        <f>I870*0.11</f>
        <v>1.1638176</v>
      </c>
      <c r="AB870" s="142"/>
      <c r="AC870" s="7">
        <f>I870*0.22</f>
        <v>2.3276352</v>
      </c>
      <c r="AD870" s="7">
        <f>I870*0.3</f>
        <v>3.1740479999999995</v>
      </c>
      <c r="AE870" s="148" t="s">
        <v>93</v>
      </c>
      <c r="AF870" s="7">
        <f>I870*0.245</f>
        <v>2.5921391999999996</v>
      </c>
      <c r="AG870" s="7">
        <f>I870*0.2</f>
        <v>2.1160320000000001</v>
      </c>
      <c r="AH870" s="7">
        <f>I870*0.23</f>
        <v>2.4334368</v>
      </c>
      <c r="AI870" s="142"/>
      <c r="AJ870">
        <f>I870*0.2</f>
        <v>2.1160320000000001</v>
      </c>
      <c r="AK870" s="142">
        <v>8.7311999999999994</v>
      </c>
      <c r="AL870" s="142">
        <v>9.2447999999999997</v>
      </c>
      <c r="AM870" s="142">
        <v>9.5550999999999995</v>
      </c>
      <c r="AN870" s="142">
        <f>I870*0.12</f>
        <v>1.2696191999999999</v>
      </c>
      <c r="AO870" s="142">
        <f>I870*0.6</f>
        <v>6.3480959999999991</v>
      </c>
      <c r="AP870" s="142">
        <f>I870*0.9</f>
        <v>9.5221439999999991</v>
      </c>
      <c r="AQ870" s="142">
        <f>I870*0.93</f>
        <v>9.8395487999999993</v>
      </c>
      <c r="AR870" s="142">
        <f>I870*0.7</f>
        <v>7.4061119999999994</v>
      </c>
      <c r="AS870" s="142">
        <f>I870*0.35</f>
        <v>3.7030559999999997</v>
      </c>
      <c r="AT870" s="142">
        <v>0</v>
      </c>
      <c r="AU870" s="142">
        <f>I870*0.9</f>
        <v>9.5221439999999991</v>
      </c>
      <c r="AV870" s="142">
        <f>I870*0.18</f>
        <v>1.9044287999999998</v>
      </c>
      <c r="AW870" s="142">
        <f>I870*0.34</f>
        <v>3.5972544000000002</v>
      </c>
      <c r="AX870" s="142">
        <f>I870*0.31</f>
        <v>3.2798495999999999</v>
      </c>
      <c r="AY870" s="142">
        <v>9.2447999999999997</v>
      </c>
      <c r="AZ870" s="142">
        <v>9.2447999999999997</v>
      </c>
      <c r="BB870" s="6">
        <v>1.1638176</v>
      </c>
      <c r="BC870" s="6">
        <v>9.8395487999999993</v>
      </c>
    </row>
    <row r="871" spans="2:55" hidden="1" outlineLevel="1" x14ac:dyDescent="0.2">
      <c r="B871" s="51" t="s">
        <v>157</v>
      </c>
      <c r="C871" s="56" t="s">
        <v>93</v>
      </c>
      <c r="D871" s="122" t="s">
        <v>55</v>
      </c>
      <c r="E871" s="160">
        <v>4</v>
      </c>
      <c r="F871" s="189"/>
      <c r="G871" s="189"/>
      <c r="H871" s="189"/>
      <c r="I871" s="88">
        <v>31.85069</v>
      </c>
      <c r="J871" s="98" t="e">
        <f t="shared" si="13"/>
        <v>#N/A</v>
      </c>
      <c r="K871" s="104" t="e">
        <v>#N/A</v>
      </c>
      <c r="L871" s="106">
        <f>I871*0.2</f>
        <v>6.3701380000000007</v>
      </c>
      <c r="M871" s="106">
        <f>I871*0.28</f>
        <v>8.918193200000001</v>
      </c>
      <c r="N871" s="106">
        <f>I871*0.27</f>
        <v>8.5996863000000001</v>
      </c>
      <c r="O871" s="106">
        <v>6.6886448999999999</v>
      </c>
      <c r="P871" s="106">
        <f>I871*0.25</f>
        <v>7.9626725</v>
      </c>
      <c r="Q871" s="106">
        <f>I871*0.31</f>
        <v>9.8737139000000003</v>
      </c>
      <c r="R871" s="106">
        <f>I871*0.28</f>
        <v>8.918193200000001</v>
      </c>
      <c r="S871" s="106">
        <f>I871*0.25</f>
        <v>7.9626725</v>
      </c>
      <c r="T871" s="106">
        <f>I871*0.3</f>
        <v>9.5552069999999993</v>
      </c>
      <c r="U871" s="106">
        <f>I871*0.2</f>
        <v>6.3701380000000007</v>
      </c>
      <c r="V871" s="106">
        <f>I871*0.22</f>
        <v>7.0071517999999999</v>
      </c>
      <c r="W871" s="142"/>
      <c r="X871" s="106">
        <f>I871*0.16</f>
        <v>5.0961103999999997</v>
      </c>
      <c r="Y871" s="106">
        <f>I871*0.15</f>
        <v>4.7776034999999997</v>
      </c>
      <c r="Z871" s="106">
        <f>I871*0.18</f>
        <v>5.7331241999999998</v>
      </c>
      <c r="AA871" s="106">
        <f>I871*0.11</f>
        <v>3.5035759</v>
      </c>
      <c r="AB871" s="142"/>
      <c r="AC871" s="7">
        <f>I871*0.22</f>
        <v>7.0071517999999999</v>
      </c>
      <c r="AD871" s="7">
        <f>I871*0.3</f>
        <v>9.5552069999999993</v>
      </c>
      <c r="AE871" s="148" t="s">
        <v>93</v>
      </c>
      <c r="AF871" s="7">
        <f>I871*0.245</f>
        <v>7.8034190499999996</v>
      </c>
      <c r="AG871" s="7">
        <f>I871*0.2</f>
        <v>6.3701380000000007</v>
      </c>
      <c r="AH871" s="7">
        <f>I871*0.23</f>
        <v>7.3256587</v>
      </c>
      <c r="AI871" s="142"/>
      <c r="AJ871">
        <f>I871*0.2</f>
        <v>6.3701380000000007</v>
      </c>
      <c r="AK871" s="142">
        <v>26.289900000000003</v>
      </c>
      <c r="AL871" s="142">
        <v>27.8307</v>
      </c>
      <c r="AM871" s="142">
        <v>28.761599999999998</v>
      </c>
      <c r="AN871" s="142">
        <f>I871*0.12</f>
        <v>3.8220828</v>
      </c>
      <c r="AO871" s="142">
        <f>I871*0.6</f>
        <v>19.110413999999999</v>
      </c>
      <c r="AP871" s="142">
        <f>I871*0.9</f>
        <v>28.665621000000002</v>
      </c>
      <c r="AQ871" s="142">
        <f>I871*0.93</f>
        <v>29.621141700000003</v>
      </c>
      <c r="AR871" s="142">
        <f>I871*0.7</f>
        <v>22.295482999999997</v>
      </c>
      <c r="AS871" s="142">
        <f>I871*0.35</f>
        <v>11.147741499999999</v>
      </c>
      <c r="AT871" s="142">
        <v>0</v>
      </c>
      <c r="AU871" s="142">
        <f>I871*0.9</f>
        <v>28.665621000000002</v>
      </c>
      <c r="AV871" s="142">
        <f>I871*0.18</f>
        <v>5.7331241999999998</v>
      </c>
      <c r="AW871" s="142">
        <f>I871*0.34</f>
        <v>10.829234600000001</v>
      </c>
      <c r="AX871" s="142">
        <f>I871*0.31</f>
        <v>9.8737139000000003</v>
      </c>
      <c r="AY871" s="142">
        <v>27.8307</v>
      </c>
      <c r="AZ871" s="142">
        <v>27.8307</v>
      </c>
      <c r="BB871" s="6">
        <v>3.5035759</v>
      </c>
      <c r="BC871" s="6">
        <v>29.621141700000003</v>
      </c>
    </row>
    <row r="872" spans="2:55" hidden="1" outlineLevel="1" x14ac:dyDescent="0.2">
      <c r="B872" s="51" t="s">
        <v>123</v>
      </c>
      <c r="C872" s="56" t="s">
        <v>93</v>
      </c>
      <c r="D872" s="122"/>
      <c r="E872" s="160">
        <v>1</v>
      </c>
      <c r="F872" s="189"/>
      <c r="G872" s="189"/>
      <c r="H872" s="189"/>
      <c r="I872" s="88">
        <v>22.042000000000002</v>
      </c>
      <c r="J872" s="98" t="e">
        <f t="shared" si="13"/>
        <v>#N/A</v>
      </c>
      <c r="K872" s="104" t="e">
        <v>#N/A</v>
      </c>
      <c r="L872" s="106">
        <f>I872*0.2</f>
        <v>4.4084000000000003</v>
      </c>
      <c r="M872" s="106">
        <f>I872*0.28</f>
        <v>6.1717600000000008</v>
      </c>
      <c r="N872" s="106">
        <f>I872*0.27</f>
        <v>5.951340000000001</v>
      </c>
      <c r="O872" s="106">
        <v>4.6288200000000002</v>
      </c>
      <c r="P872" s="106">
        <f>I872*0.25</f>
        <v>5.5105000000000004</v>
      </c>
      <c r="Q872" s="106">
        <f>I872*0.31</f>
        <v>6.8330200000000003</v>
      </c>
      <c r="R872" s="106">
        <f>I872*0.28</f>
        <v>6.1717600000000008</v>
      </c>
      <c r="S872" s="106">
        <f>I872*0.25</f>
        <v>5.5105000000000004</v>
      </c>
      <c r="T872" s="106">
        <f>I872*0.3</f>
        <v>6.6126000000000005</v>
      </c>
      <c r="U872" s="106">
        <f>I872*0.2</f>
        <v>4.4084000000000003</v>
      </c>
      <c r="V872" s="106">
        <f>I872*0.22</f>
        <v>4.84924</v>
      </c>
      <c r="W872" s="142"/>
      <c r="X872" s="106">
        <f>I872*0.16</f>
        <v>3.5267200000000005</v>
      </c>
      <c r="Y872" s="106">
        <f>I872*0.15</f>
        <v>3.3063000000000002</v>
      </c>
      <c r="Z872" s="106">
        <f>I872*0.18</f>
        <v>3.9675600000000002</v>
      </c>
      <c r="AA872" s="106">
        <f>I872*0.11</f>
        <v>2.42462</v>
      </c>
      <c r="AB872" s="142"/>
      <c r="AC872" s="7">
        <f>I872*0.22</f>
        <v>4.84924</v>
      </c>
      <c r="AD872" s="7">
        <f>I872*0.3</f>
        <v>6.6126000000000005</v>
      </c>
      <c r="AE872" s="148" t="s">
        <v>93</v>
      </c>
      <c r="AF872" s="7">
        <f>I872*0.245</f>
        <v>5.40029</v>
      </c>
      <c r="AG872" s="7">
        <f>I872*0.2</f>
        <v>4.4084000000000003</v>
      </c>
      <c r="AH872" s="7">
        <f>I872*0.23</f>
        <v>5.0696600000000007</v>
      </c>
      <c r="AI872" s="142"/>
      <c r="AJ872">
        <f>I872*0.2</f>
        <v>4.4084000000000003</v>
      </c>
      <c r="AK872" s="142">
        <v>18.190000000000001</v>
      </c>
      <c r="AL872" s="142">
        <v>19.260000000000002</v>
      </c>
      <c r="AM872" s="142">
        <v>19.902000000000001</v>
      </c>
      <c r="AN872" s="142">
        <f>I872*0.12</f>
        <v>2.6450400000000003</v>
      </c>
      <c r="AO872" s="142">
        <f>I872*0.6</f>
        <v>13.225200000000001</v>
      </c>
      <c r="AP872" s="142">
        <f>I872*0.9</f>
        <v>19.837800000000001</v>
      </c>
      <c r="AQ872" s="142">
        <f>I872*0.93</f>
        <v>20.499060000000004</v>
      </c>
      <c r="AR872" s="142">
        <f>I872*0.7</f>
        <v>15.429399999999999</v>
      </c>
      <c r="AS872" s="142">
        <f>I872*0.35</f>
        <v>7.7146999999999997</v>
      </c>
      <c r="AT872" s="142">
        <v>0</v>
      </c>
      <c r="AU872" s="142">
        <f>I872*0.9</f>
        <v>19.837800000000001</v>
      </c>
      <c r="AV872" s="142">
        <f>I872*0.18</f>
        <v>3.9675600000000002</v>
      </c>
      <c r="AW872" s="142">
        <f>I872*0.34</f>
        <v>7.4942800000000007</v>
      </c>
      <c r="AX872" s="142">
        <f>I872*0.31</f>
        <v>6.8330200000000003</v>
      </c>
      <c r="AY872" s="142">
        <v>19.260000000000002</v>
      </c>
      <c r="AZ872" s="142">
        <v>19.260000000000002</v>
      </c>
      <c r="BB872" s="6">
        <v>2.42462</v>
      </c>
      <c r="BC872" s="6">
        <v>20.499060000000004</v>
      </c>
    </row>
    <row r="873" spans="2:55" hidden="1" outlineLevel="1" x14ac:dyDescent="0.2">
      <c r="B873" s="51" t="s">
        <v>192</v>
      </c>
      <c r="C873" s="56" t="s">
        <v>93</v>
      </c>
      <c r="D873" s="122"/>
      <c r="E873" s="160">
        <v>1</v>
      </c>
      <c r="F873" s="189"/>
      <c r="G873" s="189"/>
      <c r="H873" s="189"/>
      <c r="I873" s="88">
        <v>20.939900000000002</v>
      </c>
      <c r="J873" s="98" t="e">
        <f t="shared" si="13"/>
        <v>#N/A</v>
      </c>
      <c r="K873" s="104" t="e">
        <v>#N/A</v>
      </c>
      <c r="L873" s="106">
        <f>I873*0.2</f>
        <v>4.1879800000000005</v>
      </c>
      <c r="M873" s="106">
        <f>I873*0.28</f>
        <v>5.8631720000000014</v>
      </c>
      <c r="N873" s="106">
        <f>I873*0.27</f>
        <v>5.653773000000001</v>
      </c>
      <c r="O873" s="106">
        <v>4.3973789999999999</v>
      </c>
      <c r="P873" s="106">
        <f>I873*0.25</f>
        <v>5.2349750000000004</v>
      </c>
      <c r="Q873" s="106">
        <f>I873*0.31</f>
        <v>6.4913690000000006</v>
      </c>
      <c r="R873" s="106">
        <f>I873*0.28</f>
        <v>5.8631720000000014</v>
      </c>
      <c r="S873" s="106">
        <f>I873*0.25</f>
        <v>5.2349750000000004</v>
      </c>
      <c r="T873" s="106">
        <f>I873*0.3</f>
        <v>6.2819700000000003</v>
      </c>
      <c r="U873" s="106">
        <f>I873*0.2</f>
        <v>4.1879800000000005</v>
      </c>
      <c r="V873" s="106">
        <f>I873*0.22</f>
        <v>4.6067780000000003</v>
      </c>
      <c r="W873" s="142"/>
      <c r="X873" s="106">
        <f>I873*0.16</f>
        <v>3.3503840000000005</v>
      </c>
      <c r="Y873" s="106">
        <f>I873*0.15</f>
        <v>3.1409850000000001</v>
      </c>
      <c r="Z873" s="106">
        <f>I873*0.18</f>
        <v>3.7691820000000003</v>
      </c>
      <c r="AA873" s="106">
        <f>I873*0.11</f>
        <v>2.3033890000000001</v>
      </c>
      <c r="AB873" s="142"/>
      <c r="AC873" s="7">
        <f>I873*0.22</f>
        <v>4.6067780000000003</v>
      </c>
      <c r="AD873" s="7">
        <f>I873*0.3</f>
        <v>6.2819700000000003</v>
      </c>
      <c r="AE873" s="148" t="s">
        <v>93</v>
      </c>
      <c r="AF873" s="7">
        <f>I873*0.245</f>
        <v>5.1302755000000007</v>
      </c>
      <c r="AG873" s="7">
        <f>I873*0.2</f>
        <v>4.1879800000000005</v>
      </c>
      <c r="AH873" s="7">
        <f>I873*0.23</f>
        <v>4.8161770000000006</v>
      </c>
      <c r="AI873" s="142"/>
      <c r="AJ873">
        <f>I873*0.2</f>
        <v>4.1879800000000005</v>
      </c>
      <c r="AK873" s="142">
        <v>17.2805</v>
      </c>
      <c r="AL873" s="142">
        <v>18.297000000000004</v>
      </c>
      <c r="AM873" s="142">
        <v>18.906900000000004</v>
      </c>
      <c r="AN873" s="142">
        <f>I873*0.12</f>
        <v>2.512788</v>
      </c>
      <c r="AO873" s="142">
        <f>I873*0.6</f>
        <v>12.563940000000001</v>
      </c>
      <c r="AP873" s="142">
        <f>I873*0.9</f>
        <v>18.845910000000003</v>
      </c>
      <c r="AQ873" s="142">
        <f>I873*0.93</f>
        <v>19.474107000000004</v>
      </c>
      <c r="AR873" s="142">
        <f>I873*0.7</f>
        <v>14.65793</v>
      </c>
      <c r="AS873" s="142">
        <f>I873*0.35</f>
        <v>7.3289650000000002</v>
      </c>
      <c r="AT873" s="142">
        <v>0</v>
      </c>
      <c r="AU873" s="142">
        <f>I873*0.9</f>
        <v>18.845910000000003</v>
      </c>
      <c r="AV873" s="142">
        <f>I873*0.18</f>
        <v>3.7691820000000003</v>
      </c>
      <c r="AW873" s="142">
        <f>I873*0.34</f>
        <v>7.1195660000000007</v>
      </c>
      <c r="AX873" s="142">
        <f>I873*0.31</f>
        <v>6.4913690000000006</v>
      </c>
      <c r="AY873" s="142">
        <v>18.297000000000004</v>
      </c>
      <c r="AZ873" s="142">
        <v>18.297000000000004</v>
      </c>
      <c r="BB873" s="6">
        <v>2.3033890000000001</v>
      </c>
      <c r="BC873" s="6">
        <v>19.474107000000004</v>
      </c>
    </row>
    <row r="874" spans="2:55" hidden="1" outlineLevel="1" x14ac:dyDescent="0.2">
      <c r="B874" s="51" t="s">
        <v>165</v>
      </c>
      <c r="C874" s="56" t="s">
        <v>93</v>
      </c>
      <c r="D874" s="122"/>
      <c r="E874" s="160">
        <v>1</v>
      </c>
      <c r="F874" s="189"/>
      <c r="G874" s="189"/>
      <c r="H874" s="189"/>
      <c r="I874" s="88">
        <v>17.909125</v>
      </c>
      <c r="J874" s="98" t="e">
        <f t="shared" si="13"/>
        <v>#N/A</v>
      </c>
      <c r="K874" s="104" t="e">
        <v>#N/A</v>
      </c>
      <c r="L874" s="106">
        <f>I874*0.2</f>
        <v>3.5818250000000003</v>
      </c>
      <c r="M874" s="106">
        <f>I874*0.28</f>
        <v>5.0145550000000005</v>
      </c>
      <c r="N874" s="106">
        <f>I874*0.27</f>
        <v>4.8354637500000006</v>
      </c>
      <c r="O874" s="106">
        <v>3.7609162499999997</v>
      </c>
      <c r="P874" s="106">
        <f>I874*0.25</f>
        <v>4.4772812499999999</v>
      </c>
      <c r="Q874" s="106">
        <f>I874*0.31</f>
        <v>5.5518287499999994</v>
      </c>
      <c r="R874" s="106">
        <f>I874*0.28</f>
        <v>5.0145550000000005</v>
      </c>
      <c r="S874" s="106">
        <f>I874*0.25</f>
        <v>4.4772812499999999</v>
      </c>
      <c r="T874" s="106">
        <f>I874*0.3</f>
        <v>5.3727374999999995</v>
      </c>
      <c r="U874" s="106">
        <f>I874*0.2</f>
        <v>3.5818250000000003</v>
      </c>
      <c r="V874" s="106">
        <f>I874*0.22</f>
        <v>3.9400075000000001</v>
      </c>
      <c r="W874" s="142"/>
      <c r="X874" s="106">
        <f>I874*0.16</f>
        <v>2.8654600000000001</v>
      </c>
      <c r="Y874" s="106">
        <f>I874*0.15</f>
        <v>2.6863687499999997</v>
      </c>
      <c r="Z874" s="106">
        <f>I874*0.18</f>
        <v>3.2236425</v>
      </c>
      <c r="AA874" s="106">
        <f>I874*0.11</f>
        <v>1.9700037500000001</v>
      </c>
      <c r="AB874" s="142"/>
      <c r="AC874" s="7">
        <f>I874*0.22</f>
        <v>3.9400075000000001</v>
      </c>
      <c r="AD874" s="7">
        <f>I874*0.3</f>
        <v>5.3727374999999995</v>
      </c>
      <c r="AE874" s="148" t="s">
        <v>93</v>
      </c>
      <c r="AF874" s="7">
        <f>I874*0.245</f>
        <v>4.3877356249999995</v>
      </c>
      <c r="AG874" s="7">
        <f>I874*0.2</f>
        <v>3.5818250000000003</v>
      </c>
      <c r="AH874" s="7">
        <f>I874*0.23</f>
        <v>4.11909875</v>
      </c>
      <c r="AI874" s="142"/>
      <c r="AJ874">
        <f>I874*0.2</f>
        <v>3.5818250000000003</v>
      </c>
      <c r="AK874" s="142">
        <v>14.7767</v>
      </c>
      <c r="AL874" s="142">
        <v>15.6541</v>
      </c>
      <c r="AM874" s="142">
        <v>16.1677</v>
      </c>
      <c r="AN874" s="142">
        <f>I874*0.12</f>
        <v>2.149095</v>
      </c>
      <c r="AO874" s="142">
        <f>I874*0.6</f>
        <v>10.745474999999999</v>
      </c>
      <c r="AP874" s="142">
        <f>I874*0.9</f>
        <v>16.118212499999998</v>
      </c>
      <c r="AQ874" s="142">
        <f>I874*0.93</f>
        <v>16.655486249999999</v>
      </c>
      <c r="AR874" s="142">
        <f>I874*0.7</f>
        <v>12.536387499999998</v>
      </c>
      <c r="AS874" s="142">
        <f>I874*0.35</f>
        <v>6.2681937499999991</v>
      </c>
      <c r="AT874" s="142">
        <v>0</v>
      </c>
      <c r="AU874" s="142">
        <f>I874*0.9</f>
        <v>16.118212499999998</v>
      </c>
      <c r="AV874" s="142">
        <f>I874*0.18</f>
        <v>3.2236425</v>
      </c>
      <c r="AW874" s="142">
        <f>I874*0.34</f>
        <v>6.0891025000000001</v>
      </c>
      <c r="AX874" s="142">
        <f>I874*0.31</f>
        <v>5.5518287499999994</v>
      </c>
      <c r="AY874" s="142">
        <v>15.6541</v>
      </c>
      <c r="AZ874" s="142">
        <v>15.6541</v>
      </c>
      <c r="BB874" s="6">
        <v>1.9700037500000001</v>
      </c>
      <c r="BC874" s="6">
        <v>16.655486249999999</v>
      </c>
    </row>
    <row r="875" spans="2:55" hidden="1" outlineLevel="1" x14ac:dyDescent="0.2">
      <c r="B875" s="51" t="s">
        <v>167</v>
      </c>
      <c r="C875" s="56" t="s">
        <v>93</v>
      </c>
      <c r="D875" s="122"/>
      <c r="E875" s="160">
        <v>1</v>
      </c>
      <c r="F875" s="189"/>
      <c r="G875" s="189"/>
      <c r="H875" s="189"/>
      <c r="I875" s="88">
        <v>227.14281</v>
      </c>
      <c r="J875" s="98" t="e">
        <f t="shared" si="13"/>
        <v>#N/A</v>
      </c>
      <c r="K875" s="104" t="e">
        <v>#N/A</v>
      </c>
      <c r="L875" s="106">
        <f>I875*0.2</f>
        <v>45.428561999999999</v>
      </c>
      <c r="M875" s="106">
        <f>I875*0.28</f>
        <v>63.599986800000003</v>
      </c>
      <c r="N875" s="106">
        <f>I875*0.27</f>
        <v>61.328558700000002</v>
      </c>
      <c r="O875" s="106">
        <v>47.699990100000001</v>
      </c>
      <c r="P875" s="106">
        <f>I875*0.25</f>
        <v>56.785702499999999</v>
      </c>
      <c r="Q875" s="106">
        <f>I875*0.31</f>
        <v>70.414271099999993</v>
      </c>
      <c r="R875" s="106">
        <f>I875*0.28</f>
        <v>63.599986800000003</v>
      </c>
      <c r="S875" s="106">
        <f>I875*0.25</f>
        <v>56.785702499999999</v>
      </c>
      <c r="T875" s="106">
        <f>I875*0.3</f>
        <v>68.142842999999999</v>
      </c>
      <c r="U875" s="106">
        <f>I875*0.2</f>
        <v>45.428561999999999</v>
      </c>
      <c r="V875" s="106">
        <f>I875*0.22</f>
        <v>49.971418200000002</v>
      </c>
      <c r="W875" s="142"/>
      <c r="X875" s="106">
        <f>I875*0.16</f>
        <v>36.342849600000001</v>
      </c>
      <c r="Y875" s="106">
        <f>I875*0.15</f>
        <v>34.0714215</v>
      </c>
      <c r="Z875" s="106">
        <f>I875*0.18</f>
        <v>40.885705799999997</v>
      </c>
      <c r="AA875" s="106">
        <f>I875*0.11</f>
        <v>24.985709100000001</v>
      </c>
      <c r="AB875" s="142"/>
      <c r="AC875" s="7">
        <f>I875*0.22</f>
        <v>49.971418200000002</v>
      </c>
      <c r="AD875" s="7">
        <f>I875*0.3</f>
        <v>68.142842999999999</v>
      </c>
      <c r="AE875" s="148" t="s">
        <v>93</v>
      </c>
      <c r="AF875" s="7">
        <f>I875*0.245</f>
        <v>55.649988449999995</v>
      </c>
      <c r="AG875" s="7">
        <f>I875*0.2</f>
        <v>45.428561999999999</v>
      </c>
      <c r="AH875" s="7">
        <f>I875*0.23</f>
        <v>52.242846300000004</v>
      </c>
      <c r="AI875" s="142"/>
      <c r="AJ875">
        <f>I875*0.2</f>
        <v>45.428561999999999</v>
      </c>
      <c r="AK875" s="142">
        <v>187.45330000000001</v>
      </c>
      <c r="AL875" s="142">
        <v>198.4743</v>
      </c>
      <c r="AM875" s="142">
        <v>205.08689999999999</v>
      </c>
      <c r="AN875" s="142">
        <f>I875*0.12</f>
        <v>27.257137199999999</v>
      </c>
      <c r="AO875" s="142">
        <f>I875*0.6</f>
        <v>136.285686</v>
      </c>
      <c r="AP875" s="142">
        <f>I875*0.9</f>
        <v>204.428529</v>
      </c>
      <c r="AQ875" s="142">
        <f>I875*0.93</f>
        <v>211.24281329999999</v>
      </c>
      <c r="AR875" s="142">
        <f>I875*0.7</f>
        <v>158.999967</v>
      </c>
      <c r="AS875" s="142">
        <f>I875*0.35</f>
        <v>79.499983499999999</v>
      </c>
      <c r="AT875" s="142">
        <v>0</v>
      </c>
      <c r="AU875" s="142">
        <f>I875*0.9</f>
        <v>204.428529</v>
      </c>
      <c r="AV875" s="142">
        <f>I875*0.18</f>
        <v>40.885705799999997</v>
      </c>
      <c r="AW875" s="142">
        <f>I875*0.34</f>
        <v>77.228555400000005</v>
      </c>
      <c r="AX875" s="142">
        <f>I875*0.31</f>
        <v>70.414271099999993</v>
      </c>
      <c r="AY875" s="142">
        <v>198.4743</v>
      </c>
      <c r="AZ875" s="142">
        <v>198.4743</v>
      </c>
      <c r="BB875" s="6">
        <v>24.985709100000001</v>
      </c>
      <c r="BC875" s="6">
        <v>211.24281329999999</v>
      </c>
    </row>
    <row r="876" spans="2:55" hidden="1" outlineLevel="1" x14ac:dyDescent="0.2">
      <c r="B876" s="51" t="s">
        <v>170</v>
      </c>
      <c r="C876" s="56" t="s">
        <v>93</v>
      </c>
      <c r="D876" s="122"/>
      <c r="E876" s="160">
        <v>2</v>
      </c>
      <c r="F876" s="189"/>
      <c r="G876" s="189"/>
      <c r="H876" s="189"/>
      <c r="I876" s="88">
        <v>80.541468000000009</v>
      </c>
      <c r="J876" s="98" t="e">
        <f t="shared" si="13"/>
        <v>#N/A</v>
      </c>
      <c r="K876" s="104" t="e">
        <v>#N/A</v>
      </c>
      <c r="L876" s="106">
        <f>I876*0.2</f>
        <v>16.108293600000003</v>
      </c>
      <c r="M876" s="106">
        <f>I876*0.28</f>
        <v>22.551611040000004</v>
      </c>
      <c r="N876" s="106">
        <f>I876*0.27</f>
        <v>21.746196360000003</v>
      </c>
      <c r="O876" s="106">
        <v>16.913708280000002</v>
      </c>
      <c r="P876" s="106">
        <f>I876*0.25</f>
        <v>20.135367000000002</v>
      </c>
      <c r="Q876" s="106">
        <f>I876*0.31</f>
        <v>24.967855080000003</v>
      </c>
      <c r="R876" s="106">
        <f>I876*0.28</f>
        <v>22.551611040000004</v>
      </c>
      <c r="S876" s="106">
        <f>I876*0.25</f>
        <v>20.135367000000002</v>
      </c>
      <c r="T876" s="106">
        <f>I876*0.3</f>
        <v>24.162440400000001</v>
      </c>
      <c r="U876" s="106">
        <f>I876*0.2</f>
        <v>16.108293600000003</v>
      </c>
      <c r="V876" s="106">
        <f>I876*0.22</f>
        <v>17.719122960000004</v>
      </c>
      <c r="W876" s="142"/>
      <c r="X876" s="106">
        <f>I876*0.16</f>
        <v>12.886634880000003</v>
      </c>
      <c r="Y876" s="106">
        <f>I876*0.15</f>
        <v>12.081220200000001</v>
      </c>
      <c r="Z876" s="106">
        <f>I876*0.18</f>
        <v>14.497464240000001</v>
      </c>
      <c r="AA876" s="106">
        <f>I876*0.11</f>
        <v>8.8595614800000018</v>
      </c>
      <c r="AB876" s="142"/>
      <c r="AC876" s="7">
        <f>I876*0.22</f>
        <v>17.719122960000004</v>
      </c>
      <c r="AD876" s="7">
        <f>I876*0.3</f>
        <v>24.162440400000001</v>
      </c>
      <c r="AE876" s="148" t="s">
        <v>93</v>
      </c>
      <c r="AF876" s="7">
        <f>I876*0.245</f>
        <v>19.732659660000003</v>
      </c>
      <c r="AG876" s="7">
        <f>I876*0.2</f>
        <v>16.108293600000003</v>
      </c>
      <c r="AH876" s="7">
        <f>I876*0.23</f>
        <v>18.524537640000002</v>
      </c>
      <c r="AI876" s="142"/>
      <c r="AJ876">
        <f>I876*0.2</f>
        <v>16.108293600000003</v>
      </c>
      <c r="AK876" s="142">
        <v>66.468400000000003</v>
      </c>
      <c r="AL876" s="142">
        <v>70.373900000000006</v>
      </c>
      <c r="AM876" s="142">
        <v>72.717200000000005</v>
      </c>
      <c r="AN876" s="142">
        <f>I876*0.12</f>
        <v>9.6649761600000001</v>
      </c>
      <c r="AO876" s="142">
        <f>I876*0.6</f>
        <v>48.324880800000003</v>
      </c>
      <c r="AP876" s="142">
        <f>I876*0.9</f>
        <v>72.487321200000011</v>
      </c>
      <c r="AQ876" s="142">
        <f>I876*0.93</f>
        <v>74.903565240000006</v>
      </c>
      <c r="AR876" s="142">
        <f>I876*0.7</f>
        <v>56.379027600000001</v>
      </c>
      <c r="AS876" s="142">
        <f>I876*0.35</f>
        <v>28.1895138</v>
      </c>
      <c r="AT876" s="142">
        <v>0</v>
      </c>
      <c r="AU876" s="142">
        <f>I876*0.9</f>
        <v>72.487321200000011</v>
      </c>
      <c r="AV876" s="142">
        <f>I876*0.18</f>
        <v>14.497464240000001</v>
      </c>
      <c r="AW876" s="142">
        <f>I876*0.34</f>
        <v>27.384099120000005</v>
      </c>
      <c r="AX876" s="142">
        <f>I876*0.31</f>
        <v>24.967855080000003</v>
      </c>
      <c r="AY876" s="142">
        <v>70.373900000000006</v>
      </c>
      <c r="AZ876" s="142">
        <v>70.373900000000006</v>
      </c>
      <c r="BB876" s="6">
        <v>8.8595614800000018</v>
      </c>
      <c r="BC876" s="6">
        <v>74.903565240000006</v>
      </c>
    </row>
    <row r="877" spans="2:55" hidden="1" outlineLevel="1" x14ac:dyDescent="0.2">
      <c r="B877" s="51" t="s">
        <v>173</v>
      </c>
      <c r="C877" s="56" t="s">
        <v>93</v>
      </c>
      <c r="D877" s="122"/>
      <c r="E877" s="160">
        <v>1</v>
      </c>
      <c r="F877" s="189"/>
      <c r="G877" s="189"/>
      <c r="H877" s="189"/>
      <c r="I877" s="88">
        <v>5.5105000000000004</v>
      </c>
      <c r="J877" s="98" t="e">
        <f t="shared" si="13"/>
        <v>#N/A</v>
      </c>
      <c r="K877" s="104" t="e">
        <v>#N/A</v>
      </c>
      <c r="L877" s="106">
        <f>I877*0.2</f>
        <v>1.1021000000000001</v>
      </c>
      <c r="M877" s="106">
        <f>I877*0.28</f>
        <v>1.5429400000000002</v>
      </c>
      <c r="N877" s="106">
        <f>I877*0.27</f>
        <v>1.4878350000000002</v>
      </c>
      <c r="O877" s="106">
        <v>1.157205</v>
      </c>
      <c r="P877" s="106">
        <f>I877*0.25</f>
        <v>1.3776250000000001</v>
      </c>
      <c r="Q877" s="106">
        <f>I877*0.31</f>
        <v>1.7082550000000001</v>
      </c>
      <c r="R877" s="106">
        <f>I877*0.28</f>
        <v>1.5429400000000002</v>
      </c>
      <c r="S877" s="106">
        <f>I877*0.25</f>
        <v>1.3776250000000001</v>
      </c>
      <c r="T877" s="106">
        <f>I877*0.3</f>
        <v>1.6531500000000001</v>
      </c>
      <c r="U877" s="106">
        <f>I877*0.2</f>
        <v>1.1021000000000001</v>
      </c>
      <c r="V877" s="106">
        <f>I877*0.22</f>
        <v>1.21231</v>
      </c>
      <c r="W877" s="142"/>
      <c r="X877" s="106">
        <f>I877*0.16</f>
        <v>0.88168000000000013</v>
      </c>
      <c r="Y877" s="106">
        <f>I877*0.15</f>
        <v>0.82657500000000006</v>
      </c>
      <c r="Z877" s="106">
        <f>I877*0.18</f>
        <v>0.99189000000000005</v>
      </c>
      <c r="AA877" s="106">
        <f>I877*0.11</f>
        <v>0.606155</v>
      </c>
      <c r="AB877" s="142"/>
      <c r="AC877" s="7">
        <f>I877*0.22</f>
        <v>1.21231</v>
      </c>
      <c r="AD877" s="7">
        <f>I877*0.3</f>
        <v>1.6531500000000001</v>
      </c>
      <c r="AE877" s="148" t="s">
        <v>93</v>
      </c>
      <c r="AF877" s="7">
        <f>I877*0.245</f>
        <v>1.3500725</v>
      </c>
      <c r="AG877" s="7">
        <f>I877*0.2</f>
        <v>1.1021000000000001</v>
      </c>
      <c r="AH877" s="7">
        <f>I877*0.23</f>
        <v>1.2674150000000002</v>
      </c>
      <c r="AI877" s="142"/>
      <c r="AJ877">
        <f>I877*0.2</f>
        <v>1.1021000000000001</v>
      </c>
      <c r="AK877" s="142">
        <v>4.5475000000000003</v>
      </c>
      <c r="AL877" s="142">
        <v>4.8150000000000004</v>
      </c>
      <c r="AM877" s="142">
        <v>4.9755000000000003</v>
      </c>
      <c r="AN877" s="142">
        <f>I877*0.12</f>
        <v>0.66126000000000007</v>
      </c>
      <c r="AO877" s="142">
        <f>I877*0.6</f>
        <v>3.3063000000000002</v>
      </c>
      <c r="AP877" s="142">
        <f>I877*0.9</f>
        <v>4.9594500000000004</v>
      </c>
      <c r="AQ877" s="142">
        <f>I877*0.93</f>
        <v>5.1247650000000009</v>
      </c>
      <c r="AR877" s="142">
        <f>I877*0.7</f>
        <v>3.8573499999999998</v>
      </c>
      <c r="AS877" s="142">
        <f>I877*0.35</f>
        <v>1.9286749999999999</v>
      </c>
      <c r="AT877" s="142">
        <v>0</v>
      </c>
      <c r="AU877" s="142">
        <f>I877*0.9</f>
        <v>4.9594500000000004</v>
      </c>
      <c r="AV877" s="142">
        <f>I877*0.18</f>
        <v>0.99189000000000005</v>
      </c>
      <c r="AW877" s="142">
        <f>I877*0.34</f>
        <v>1.8735700000000002</v>
      </c>
      <c r="AX877" s="142">
        <f>I877*0.31</f>
        <v>1.7082550000000001</v>
      </c>
      <c r="AY877" s="142">
        <v>4.8150000000000004</v>
      </c>
      <c r="AZ877" s="142">
        <v>4.8150000000000004</v>
      </c>
      <c r="BB877" s="6">
        <v>0.606155</v>
      </c>
      <c r="BC877" s="6">
        <v>5.1247650000000009</v>
      </c>
    </row>
    <row r="878" spans="2:55" hidden="1" outlineLevel="1" x14ac:dyDescent="0.2">
      <c r="B878" s="51" t="s">
        <v>119</v>
      </c>
      <c r="C878" s="56" t="s">
        <v>93</v>
      </c>
      <c r="D878" s="122"/>
      <c r="E878" s="160">
        <v>1</v>
      </c>
      <c r="F878" s="189"/>
      <c r="G878" s="189"/>
      <c r="H878" s="189"/>
      <c r="I878" s="88">
        <v>18.460175000000003</v>
      </c>
      <c r="J878" s="98" t="e">
        <f t="shared" si="13"/>
        <v>#N/A</v>
      </c>
      <c r="K878" s="104" t="e">
        <v>#N/A</v>
      </c>
      <c r="L878" s="106">
        <f>I878*0.2</f>
        <v>3.6920350000000006</v>
      </c>
      <c r="M878" s="106">
        <f>I878*0.28</f>
        <v>5.1688490000000016</v>
      </c>
      <c r="N878" s="106">
        <f>I878*0.27</f>
        <v>4.984247250000001</v>
      </c>
      <c r="O878" s="106">
        <v>3.8766367500000003</v>
      </c>
      <c r="P878" s="106">
        <f>I878*0.25</f>
        <v>4.6150437500000008</v>
      </c>
      <c r="Q878" s="106">
        <f>I878*0.31</f>
        <v>5.7226542500000006</v>
      </c>
      <c r="R878" s="106">
        <f>I878*0.28</f>
        <v>5.1688490000000016</v>
      </c>
      <c r="S878" s="106">
        <f>I878*0.25</f>
        <v>4.6150437500000008</v>
      </c>
      <c r="T878" s="106">
        <f>I878*0.3</f>
        <v>5.5380525000000009</v>
      </c>
      <c r="U878" s="106">
        <f>I878*0.2</f>
        <v>3.6920350000000006</v>
      </c>
      <c r="V878" s="106">
        <f>I878*0.22</f>
        <v>4.0612385000000009</v>
      </c>
      <c r="W878" s="142"/>
      <c r="X878" s="106">
        <f>I878*0.16</f>
        <v>2.9536280000000006</v>
      </c>
      <c r="Y878" s="106">
        <f>I878*0.15</f>
        <v>2.7690262500000005</v>
      </c>
      <c r="Z878" s="106">
        <f>I878*0.18</f>
        <v>3.3228315000000004</v>
      </c>
      <c r="AA878" s="106">
        <f>I878*0.11</f>
        <v>2.0306192500000004</v>
      </c>
      <c r="AB878" s="142"/>
      <c r="AC878" s="7">
        <f>I878*0.22</f>
        <v>4.0612385000000009</v>
      </c>
      <c r="AD878" s="7">
        <f>I878*0.3</f>
        <v>5.5380525000000009</v>
      </c>
      <c r="AE878" s="148" t="s">
        <v>93</v>
      </c>
      <c r="AF878" s="7">
        <f>I878*0.245</f>
        <v>4.5227428750000005</v>
      </c>
      <c r="AG878" s="7">
        <f>I878*0.2</f>
        <v>3.6920350000000006</v>
      </c>
      <c r="AH878" s="7">
        <f>I878*0.23</f>
        <v>4.2458402500000005</v>
      </c>
      <c r="AI878" s="142"/>
      <c r="AJ878">
        <f>I878*0.2</f>
        <v>3.6920350000000006</v>
      </c>
      <c r="AK878" s="142">
        <v>15.236800000000002</v>
      </c>
      <c r="AL878" s="142">
        <v>16.135600000000004</v>
      </c>
      <c r="AM878" s="142">
        <v>16.6706</v>
      </c>
      <c r="AN878" s="142">
        <f>I878*0.12</f>
        <v>2.2152210000000001</v>
      </c>
      <c r="AO878" s="142">
        <f>I878*0.6</f>
        <v>11.076105000000002</v>
      </c>
      <c r="AP878" s="142">
        <f>I878*0.9</f>
        <v>16.614157500000005</v>
      </c>
      <c r="AQ878" s="142">
        <f>I878*0.93</f>
        <v>17.167962750000004</v>
      </c>
      <c r="AR878" s="142">
        <f>I878*0.7</f>
        <v>12.922122500000002</v>
      </c>
      <c r="AS878" s="142">
        <f>I878*0.35</f>
        <v>6.4610612500000011</v>
      </c>
      <c r="AT878" s="142">
        <v>0</v>
      </c>
      <c r="AU878" s="142">
        <f>I878*0.9</f>
        <v>16.614157500000005</v>
      </c>
      <c r="AV878" s="142">
        <f>I878*0.18</f>
        <v>3.3228315000000004</v>
      </c>
      <c r="AW878" s="142">
        <f>I878*0.34</f>
        <v>6.2764595000000014</v>
      </c>
      <c r="AX878" s="142">
        <f>I878*0.31</f>
        <v>5.7226542500000006</v>
      </c>
      <c r="AY878" s="142">
        <v>16.135600000000004</v>
      </c>
      <c r="AZ878" s="142">
        <v>16.135600000000004</v>
      </c>
      <c r="BB878" s="6">
        <v>2.0306192500000004</v>
      </c>
      <c r="BC878" s="6">
        <v>17.167962750000004</v>
      </c>
    </row>
    <row r="879" spans="2:55" hidden="1" outlineLevel="1" x14ac:dyDescent="0.2">
      <c r="B879" s="51" t="s">
        <v>113</v>
      </c>
      <c r="C879" s="56" t="s">
        <v>93</v>
      </c>
      <c r="D879" s="122"/>
      <c r="E879" s="160">
        <v>1</v>
      </c>
      <c r="F879" s="189"/>
      <c r="G879" s="189"/>
      <c r="H879" s="189"/>
      <c r="I879" s="88">
        <v>7.4391749999999996</v>
      </c>
      <c r="J879" s="98" t="e">
        <f t="shared" si="13"/>
        <v>#N/A</v>
      </c>
      <c r="K879" s="104" t="e">
        <v>#N/A</v>
      </c>
      <c r="L879" s="106">
        <f>I879*0.2</f>
        <v>1.487835</v>
      </c>
      <c r="M879" s="106">
        <f>I879*0.28</f>
        <v>2.0829690000000003</v>
      </c>
      <c r="N879" s="106">
        <f>I879*0.27</f>
        <v>2.0085772500000001</v>
      </c>
      <c r="O879" s="106">
        <v>1.5622267499999998</v>
      </c>
      <c r="P879" s="106">
        <f>I879*0.25</f>
        <v>1.8597937499999999</v>
      </c>
      <c r="Q879" s="106">
        <f>I879*0.31</f>
        <v>2.30614425</v>
      </c>
      <c r="R879" s="106">
        <f>I879*0.28</f>
        <v>2.0829690000000003</v>
      </c>
      <c r="S879" s="106">
        <f>I879*0.25</f>
        <v>1.8597937499999999</v>
      </c>
      <c r="T879" s="106">
        <f>I879*0.3</f>
        <v>2.2317524999999998</v>
      </c>
      <c r="U879" s="106">
        <f>I879*0.2</f>
        <v>1.487835</v>
      </c>
      <c r="V879" s="106">
        <f>I879*0.22</f>
        <v>1.6366185</v>
      </c>
      <c r="W879" s="142"/>
      <c r="X879" s="106">
        <f>I879*0.16</f>
        <v>1.1902679999999999</v>
      </c>
      <c r="Y879" s="106">
        <f>I879*0.15</f>
        <v>1.1158762499999999</v>
      </c>
      <c r="Z879" s="106">
        <f>I879*0.18</f>
        <v>1.3390514999999998</v>
      </c>
      <c r="AA879" s="106">
        <f>I879*0.11</f>
        <v>0.81830924999999999</v>
      </c>
      <c r="AB879" s="142"/>
      <c r="AC879" s="7">
        <f>I879*0.22</f>
        <v>1.6366185</v>
      </c>
      <c r="AD879" s="7">
        <f>I879*0.3</f>
        <v>2.2317524999999998</v>
      </c>
      <c r="AE879" s="148" t="s">
        <v>93</v>
      </c>
      <c r="AF879" s="7">
        <f>I879*0.245</f>
        <v>1.8225978749999998</v>
      </c>
      <c r="AG879" s="7">
        <f>I879*0.2</f>
        <v>1.487835</v>
      </c>
      <c r="AH879" s="7">
        <f>I879*0.23</f>
        <v>1.71101025</v>
      </c>
      <c r="AI879" s="142"/>
      <c r="AJ879">
        <f>I879*0.2</f>
        <v>1.487835</v>
      </c>
      <c r="AK879" s="142">
        <v>6.1417999999999999</v>
      </c>
      <c r="AL879" s="142">
        <v>6.5056000000000003</v>
      </c>
      <c r="AM879" s="142">
        <v>6.7195999999999998</v>
      </c>
      <c r="AN879" s="142">
        <f>I879*0.12</f>
        <v>0.89270099999999997</v>
      </c>
      <c r="AO879" s="142">
        <f>I879*0.6</f>
        <v>4.4635049999999996</v>
      </c>
      <c r="AP879" s="142">
        <f>I879*0.9</f>
        <v>6.6952574999999994</v>
      </c>
      <c r="AQ879" s="142">
        <f>I879*0.93</f>
        <v>6.91843275</v>
      </c>
      <c r="AR879" s="142">
        <f>I879*0.7</f>
        <v>5.2074224999999998</v>
      </c>
      <c r="AS879" s="142">
        <f>I879*0.35</f>
        <v>2.6037112499999999</v>
      </c>
      <c r="AT879" s="142">
        <v>0</v>
      </c>
      <c r="AU879" s="142">
        <f>I879*0.9</f>
        <v>6.6952574999999994</v>
      </c>
      <c r="AV879" s="142">
        <f>I879*0.18</f>
        <v>1.3390514999999998</v>
      </c>
      <c r="AW879" s="142">
        <f>I879*0.34</f>
        <v>2.5293195000000002</v>
      </c>
      <c r="AX879" s="142">
        <f>I879*0.31</f>
        <v>2.30614425</v>
      </c>
      <c r="AY879" s="142">
        <v>6.5056000000000003</v>
      </c>
      <c r="AZ879" s="142">
        <v>6.5056000000000003</v>
      </c>
      <c r="BB879" s="6">
        <v>0.81830924999999999</v>
      </c>
      <c r="BC879" s="6">
        <v>6.91843275</v>
      </c>
    </row>
    <row r="880" spans="2:55" hidden="1" outlineLevel="1" x14ac:dyDescent="0.2">
      <c r="B880" s="51" t="s">
        <v>193</v>
      </c>
      <c r="C880" s="56" t="s">
        <v>93</v>
      </c>
      <c r="D880" s="122"/>
      <c r="E880" s="160">
        <v>1</v>
      </c>
      <c r="F880" s="189"/>
      <c r="G880" s="189"/>
      <c r="H880" s="189"/>
      <c r="I880" s="88">
        <v>6.3370750000000005</v>
      </c>
      <c r="J880" s="98" t="e">
        <f t="shared" si="13"/>
        <v>#N/A</v>
      </c>
      <c r="K880" s="104" t="e">
        <v>#N/A</v>
      </c>
      <c r="L880" s="106">
        <f>I880*0.2</f>
        <v>1.2674150000000002</v>
      </c>
      <c r="M880" s="106">
        <f>I880*0.28</f>
        <v>1.7743810000000002</v>
      </c>
      <c r="N880" s="106">
        <f>I880*0.27</f>
        <v>1.7110102500000002</v>
      </c>
      <c r="O880" s="106">
        <v>1.33078575</v>
      </c>
      <c r="P880" s="106">
        <f>I880*0.25</f>
        <v>1.5842687500000001</v>
      </c>
      <c r="Q880" s="106">
        <f>I880*0.31</f>
        <v>1.9644932500000001</v>
      </c>
      <c r="R880" s="106">
        <f>I880*0.28</f>
        <v>1.7743810000000002</v>
      </c>
      <c r="S880" s="106">
        <f>I880*0.25</f>
        <v>1.5842687500000001</v>
      </c>
      <c r="T880" s="106">
        <f>I880*0.3</f>
        <v>1.9011225</v>
      </c>
      <c r="U880" s="106">
        <f>I880*0.2</f>
        <v>1.2674150000000002</v>
      </c>
      <c r="V880" s="106">
        <f>I880*0.22</f>
        <v>1.3941565</v>
      </c>
      <c r="W880" s="142"/>
      <c r="X880" s="106">
        <f>I880*0.16</f>
        <v>1.0139320000000001</v>
      </c>
      <c r="Y880" s="106">
        <f>I880*0.15</f>
        <v>0.95056125000000002</v>
      </c>
      <c r="Z880" s="106">
        <f>I880*0.18</f>
        <v>1.1406735000000001</v>
      </c>
      <c r="AA880" s="106">
        <f>I880*0.11</f>
        <v>0.69707825000000001</v>
      </c>
      <c r="AB880" s="142"/>
      <c r="AC880" s="7">
        <f>I880*0.22</f>
        <v>1.3941565</v>
      </c>
      <c r="AD880" s="7">
        <f>I880*0.3</f>
        <v>1.9011225</v>
      </c>
      <c r="AE880" s="148" t="s">
        <v>93</v>
      </c>
      <c r="AF880" s="7">
        <f>I880*0.245</f>
        <v>1.552583375</v>
      </c>
      <c r="AG880" s="7">
        <f>I880*0.2</f>
        <v>1.2674150000000002</v>
      </c>
      <c r="AH880" s="7">
        <f>I880*0.23</f>
        <v>1.4575272500000003</v>
      </c>
      <c r="AI880" s="142"/>
      <c r="AJ880">
        <f>I880*0.2</f>
        <v>1.2674150000000002</v>
      </c>
      <c r="AK880" s="142">
        <v>5.2322999999999995</v>
      </c>
      <c r="AL880" s="142">
        <v>5.5425999999999993</v>
      </c>
      <c r="AM880" s="142">
        <v>5.724499999999999</v>
      </c>
      <c r="AN880" s="142">
        <f>I880*0.12</f>
        <v>0.76044900000000004</v>
      </c>
      <c r="AO880" s="142">
        <f>I880*0.6</f>
        <v>3.8022450000000001</v>
      </c>
      <c r="AP880" s="142">
        <f>I880*0.9</f>
        <v>5.7033675000000006</v>
      </c>
      <c r="AQ880" s="142">
        <f>I880*0.93</f>
        <v>5.8934797500000009</v>
      </c>
      <c r="AR880" s="142">
        <f>I880*0.7</f>
        <v>4.4359525</v>
      </c>
      <c r="AS880" s="142">
        <f>I880*0.35</f>
        <v>2.21797625</v>
      </c>
      <c r="AT880" s="142">
        <v>0</v>
      </c>
      <c r="AU880" s="142">
        <f>I880*0.9</f>
        <v>5.7033675000000006</v>
      </c>
      <c r="AV880" s="142">
        <f>I880*0.18</f>
        <v>1.1406735000000001</v>
      </c>
      <c r="AW880" s="142">
        <f>I880*0.34</f>
        <v>2.1546055000000002</v>
      </c>
      <c r="AX880" s="142">
        <f>I880*0.31</f>
        <v>1.9644932500000001</v>
      </c>
      <c r="AY880" s="142">
        <v>5.5425999999999993</v>
      </c>
      <c r="AZ880" s="142">
        <v>5.5425999999999993</v>
      </c>
      <c r="BB880" s="6">
        <v>0.69707825000000001</v>
      </c>
      <c r="BC880" s="6">
        <v>5.8934797500000009</v>
      </c>
    </row>
    <row r="881" spans="2:55" hidden="1" outlineLevel="1" x14ac:dyDescent="0.2">
      <c r="B881" s="51" t="s">
        <v>179</v>
      </c>
      <c r="C881" s="56" t="s">
        <v>93</v>
      </c>
      <c r="D881" s="122"/>
      <c r="E881" s="160">
        <v>1</v>
      </c>
      <c r="F881" s="189"/>
      <c r="G881" s="189"/>
      <c r="H881" s="189"/>
      <c r="I881" s="88">
        <v>6.0615500000000004</v>
      </c>
      <c r="J881" s="98" t="e">
        <f t="shared" si="13"/>
        <v>#N/A</v>
      </c>
      <c r="K881" s="104" t="e">
        <v>#N/A</v>
      </c>
      <c r="L881" s="106">
        <f>I881*0.2</f>
        <v>1.2123100000000002</v>
      </c>
      <c r="M881" s="106">
        <f>I881*0.28</f>
        <v>1.6972340000000004</v>
      </c>
      <c r="N881" s="106">
        <f>I881*0.27</f>
        <v>1.6366185000000002</v>
      </c>
      <c r="O881" s="106">
        <v>1.2729255000000002</v>
      </c>
      <c r="P881" s="106">
        <f>I881*0.25</f>
        <v>1.5153875000000001</v>
      </c>
      <c r="Q881" s="106">
        <f>I881*0.31</f>
        <v>1.8790805000000002</v>
      </c>
      <c r="R881" s="106">
        <f>I881*0.28</f>
        <v>1.6972340000000004</v>
      </c>
      <c r="S881" s="106">
        <f>I881*0.25</f>
        <v>1.5153875000000001</v>
      </c>
      <c r="T881" s="106">
        <f>I881*0.3</f>
        <v>1.818465</v>
      </c>
      <c r="U881" s="106">
        <f>I881*0.2</f>
        <v>1.2123100000000002</v>
      </c>
      <c r="V881" s="106">
        <f>I881*0.22</f>
        <v>1.3335410000000001</v>
      </c>
      <c r="W881" s="142"/>
      <c r="X881" s="106">
        <f>I881*0.16</f>
        <v>0.96984800000000004</v>
      </c>
      <c r="Y881" s="106">
        <f>I881*0.15</f>
        <v>0.9092325</v>
      </c>
      <c r="Z881" s="106">
        <f>I881*0.18</f>
        <v>1.0910790000000001</v>
      </c>
      <c r="AA881" s="106">
        <f>I881*0.11</f>
        <v>0.66677050000000004</v>
      </c>
      <c r="AB881" s="142"/>
      <c r="AC881" s="7">
        <f>I881*0.22</f>
        <v>1.3335410000000001</v>
      </c>
      <c r="AD881" s="7">
        <f>I881*0.3</f>
        <v>1.818465</v>
      </c>
      <c r="AE881" s="148" t="s">
        <v>93</v>
      </c>
      <c r="AF881" s="7">
        <f>I881*0.245</f>
        <v>1.4850797500000001</v>
      </c>
      <c r="AG881" s="7">
        <f>I881*0.2</f>
        <v>1.2123100000000002</v>
      </c>
      <c r="AH881" s="7">
        <f>I881*0.23</f>
        <v>1.3941565000000002</v>
      </c>
      <c r="AI881" s="142"/>
      <c r="AJ881">
        <f>I881*0.2</f>
        <v>1.2123100000000002</v>
      </c>
      <c r="AK881" s="142">
        <v>5.0076000000000001</v>
      </c>
      <c r="AL881" s="142">
        <v>5.2965000000000009</v>
      </c>
      <c r="AM881" s="142">
        <v>5.4784000000000006</v>
      </c>
      <c r="AN881" s="142">
        <f>I881*0.12</f>
        <v>0.72738599999999998</v>
      </c>
      <c r="AO881" s="142">
        <f>I881*0.6</f>
        <v>3.63693</v>
      </c>
      <c r="AP881" s="142">
        <f>I881*0.9</f>
        <v>5.4553950000000002</v>
      </c>
      <c r="AQ881" s="142">
        <f>I881*0.93</f>
        <v>5.6372415000000009</v>
      </c>
      <c r="AR881" s="142">
        <f>I881*0.7</f>
        <v>4.2430849999999998</v>
      </c>
      <c r="AS881" s="142">
        <f>I881*0.35</f>
        <v>2.1215424999999999</v>
      </c>
      <c r="AT881" s="142">
        <v>0</v>
      </c>
      <c r="AU881" s="142">
        <f>I881*0.9</f>
        <v>5.4553950000000002</v>
      </c>
      <c r="AV881" s="142">
        <f>I881*0.18</f>
        <v>1.0910790000000001</v>
      </c>
      <c r="AW881" s="142">
        <f>I881*0.34</f>
        <v>2.0609270000000004</v>
      </c>
      <c r="AX881" s="142">
        <f>I881*0.31</f>
        <v>1.8790805000000002</v>
      </c>
      <c r="AY881" s="142">
        <v>5.2965000000000009</v>
      </c>
      <c r="AZ881" s="142">
        <v>5.2965000000000009</v>
      </c>
      <c r="BB881" s="6">
        <v>0.66677050000000004</v>
      </c>
      <c r="BC881" s="6">
        <v>5.6372415000000009</v>
      </c>
    </row>
    <row r="882" spans="2:55" hidden="1" outlineLevel="1" x14ac:dyDescent="0.2">
      <c r="B882" s="51" t="s">
        <v>194</v>
      </c>
      <c r="C882" s="56" t="s">
        <v>93</v>
      </c>
      <c r="D882" s="122"/>
      <c r="E882" s="160">
        <v>1</v>
      </c>
      <c r="F882" s="189"/>
      <c r="G882" s="189"/>
      <c r="H882" s="189"/>
      <c r="I882" s="88">
        <v>15.638799000000001</v>
      </c>
      <c r="J882" s="98" t="e">
        <f t="shared" si="13"/>
        <v>#N/A</v>
      </c>
      <c r="K882" s="104" t="e">
        <v>#N/A</v>
      </c>
      <c r="L882" s="106">
        <f>I882*0.2</f>
        <v>3.1277598000000002</v>
      </c>
      <c r="M882" s="106">
        <f>I882*0.28</f>
        <v>4.3788637200000009</v>
      </c>
      <c r="N882" s="106">
        <f>I882*0.27</f>
        <v>4.2224757300000002</v>
      </c>
      <c r="O882" s="106">
        <v>3.28414779</v>
      </c>
      <c r="P882" s="106">
        <f>I882*0.25</f>
        <v>3.9096997500000001</v>
      </c>
      <c r="Q882" s="106">
        <f>I882*0.31</f>
        <v>4.8480276900000003</v>
      </c>
      <c r="R882" s="106">
        <f>I882*0.28</f>
        <v>4.3788637200000009</v>
      </c>
      <c r="S882" s="106">
        <f>I882*0.25</f>
        <v>3.9096997500000001</v>
      </c>
      <c r="T882" s="106">
        <f>I882*0.3</f>
        <v>4.6916396999999996</v>
      </c>
      <c r="U882" s="106">
        <f>I882*0.2</f>
        <v>3.1277598000000002</v>
      </c>
      <c r="V882" s="106">
        <f>I882*0.22</f>
        <v>3.4405357800000003</v>
      </c>
      <c r="W882" s="142"/>
      <c r="X882" s="106">
        <f>I882*0.16</f>
        <v>2.5022078400000001</v>
      </c>
      <c r="Y882" s="106">
        <f>I882*0.15</f>
        <v>2.3458198499999998</v>
      </c>
      <c r="Z882" s="106">
        <f>I882*0.18</f>
        <v>2.8149838200000001</v>
      </c>
      <c r="AA882" s="106">
        <f>I882*0.11</f>
        <v>1.7202678900000001</v>
      </c>
      <c r="AB882" s="142"/>
      <c r="AC882" s="7">
        <f>I882*0.22</f>
        <v>3.4405357800000003</v>
      </c>
      <c r="AD882" s="7">
        <f>I882*0.3</f>
        <v>4.6916396999999996</v>
      </c>
      <c r="AE882" s="148" t="s">
        <v>93</v>
      </c>
      <c r="AF882" s="7">
        <f>I882*0.245</f>
        <v>3.8315057550000002</v>
      </c>
      <c r="AG882" s="7">
        <f>I882*0.2</f>
        <v>3.1277598000000002</v>
      </c>
      <c r="AH882" s="7">
        <f>I882*0.23</f>
        <v>3.5969237700000001</v>
      </c>
      <c r="AI882" s="142"/>
      <c r="AJ882">
        <f>I882*0.2</f>
        <v>3.1277598000000002</v>
      </c>
      <c r="AK882" s="142">
        <v>12.904199999999999</v>
      </c>
      <c r="AL882" s="142">
        <v>13.6639</v>
      </c>
      <c r="AM882" s="142">
        <v>14.123999999999999</v>
      </c>
      <c r="AN882" s="142">
        <f>I882*0.12</f>
        <v>1.8766558799999999</v>
      </c>
      <c r="AO882" s="142">
        <f>I882*0.6</f>
        <v>9.3832793999999993</v>
      </c>
      <c r="AP882" s="142">
        <f>I882*0.9</f>
        <v>14.074919100000001</v>
      </c>
      <c r="AQ882" s="142">
        <f>I882*0.93</f>
        <v>14.544083070000001</v>
      </c>
      <c r="AR882" s="142">
        <f>I882*0.7</f>
        <v>10.947159299999999</v>
      </c>
      <c r="AS882" s="142">
        <f>I882*0.35</f>
        <v>5.4735796499999996</v>
      </c>
      <c r="AT882" s="142">
        <v>0</v>
      </c>
      <c r="AU882" s="142">
        <f>I882*0.9</f>
        <v>14.074919100000001</v>
      </c>
      <c r="AV882" s="142">
        <f>I882*0.18</f>
        <v>2.8149838200000001</v>
      </c>
      <c r="AW882" s="142">
        <f>I882*0.34</f>
        <v>5.3171916600000007</v>
      </c>
      <c r="AX882" s="142">
        <f>I882*0.31</f>
        <v>4.8480276900000003</v>
      </c>
      <c r="AY882" s="142">
        <v>13.6639</v>
      </c>
      <c r="AZ882" s="142">
        <v>13.6639</v>
      </c>
      <c r="BB882" s="6">
        <v>1.7202678900000001</v>
      </c>
      <c r="BC882" s="6">
        <v>14.544083070000001</v>
      </c>
    </row>
    <row r="883" spans="2:55" hidden="1" outlineLevel="1" x14ac:dyDescent="0.2">
      <c r="B883" s="51" t="s">
        <v>180</v>
      </c>
      <c r="C883" s="56" t="s">
        <v>93</v>
      </c>
      <c r="D883" s="122"/>
      <c r="E883" s="160">
        <v>1</v>
      </c>
      <c r="F883" s="189"/>
      <c r="G883" s="189"/>
      <c r="H883" s="189"/>
      <c r="I883" s="88">
        <v>6.3370750000000005</v>
      </c>
      <c r="J883" s="98" t="e">
        <f t="shared" si="13"/>
        <v>#N/A</v>
      </c>
      <c r="K883" s="104" t="e">
        <v>#N/A</v>
      </c>
      <c r="L883" s="106">
        <f>I883*0.2</f>
        <v>1.2674150000000002</v>
      </c>
      <c r="M883" s="106">
        <f>I883*0.28</f>
        <v>1.7743810000000002</v>
      </c>
      <c r="N883" s="106">
        <f>I883*0.27</f>
        <v>1.7110102500000002</v>
      </c>
      <c r="O883" s="106">
        <v>1.33078575</v>
      </c>
      <c r="P883" s="106">
        <f>I883*0.25</f>
        <v>1.5842687500000001</v>
      </c>
      <c r="Q883" s="106">
        <f>I883*0.31</f>
        <v>1.9644932500000001</v>
      </c>
      <c r="R883" s="106">
        <f>I883*0.28</f>
        <v>1.7743810000000002</v>
      </c>
      <c r="S883" s="106">
        <f>I883*0.25</f>
        <v>1.5842687500000001</v>
      </c>
      <c r="T883" s="106">
        <f>I883*0.3</f>
        <v>1.9011225</v>
      </c>
      <c r="U883" s="106">
        <f>I883*0.2</f>
        <v>1.2674150000000002</v>
      </c>
      <c r="V883" s="106">
        <f>I883*0.22</f>
        <v>1.3941565</v>
      </c>
      <c r="W883" s="142"/>
      <c r="X883" s="106">
        <f>I883*0.16</f>
        <v>1.0139320000000001</v>
      </c>
      <c r="Y883" s="106">
        <f>I883*0.15</f>
        <v>0.95056125000000002</v>
      </c>
      <c r="Z883" s="106">
        <f>I883*0.18</f>
        <v>1.1406735000000001</v>
      </c>
      <c r="AA883" s="106">
        <f>I883*0.11</f>
        <v>0.69707825000000001</v>
      </c>
      <c r="AB883" s="142"/>
      <c r="AC883" s="7">
        <f>I883*0.22</f>
        <v>1.3941565</v>
      </c>
      <c r="AD883" s="7">
        <f>I883*0.3</f>
        <v>1.9011225</v>
      </c>
      <c r="AE883" s="148" t="s">
        <v>93</v>
      </c>
      <c r="AF883" s="7">
        <f>I883*0.245</f>
        <v>1.552583375</v>
      </c>
      <c r="AG883" s="7">
        <f>I883*0.2</f>
        <v>1.2674150000000002</v>
      </c>
      <c r="AH883" s="7">
        <f>I883*0.23</f>
        <v>1.4575272500000003</v>
      </c>
      <c r="AI883" s="142"/>
      <c r="AJ883">
        <f>I883*0.2</f>
        <v>1.2674150000000002</v>
      </c>
      <c r="AK883" s="142">
        <v>5.2322999999999995</v>
      </c>
      <c r="AL883" s="142">
        <v>5.5425999999999993</v>
      </c>
      <c r="AM883" s="142">
        <v>5.724499999999999</v>
      </c>
      <c r="AN883" s="142">
        <f>I883*0.12</f>
        <v>0.76044900000000004</v>
      </c>
      <c r="AO883" s="142">
        <f>I883*0.6</f>
        <v>3.8022450000000001</v>
      </c>
      <c r="AP883" s="142">
        <f>I883*0.9</f>
        <v>5.7033675000000006</v>
      </c>
      <c r="AQ883" s="142">
        <f>I883*0.93</f>
        <v>5.8934797500000009</v>
      </c>
      <c r="AR883" s="142">
        <f>I883*0.7</f>
        <v>4.4359525</v>
      </c>
      <c r="AS883" s="142">
        <f>I883*0.35</f>
        <v>2.21797625</v>
      </c>
      <c r="AT883" s="142">
        <v>0</v>
      </c>
      <c r="AU883" s="142">
        <f>I883*0.9</f>
        <v>5.7033675000000006</v>
      </c>
      <c r="AV883" s="142">
        <f>I883*0.18</f>
        <v>1.1406735000000001</v>
      </c>
      <c r="AW883" s="142">
        <f>I883*0.34</f>
        <v>2.1546055000000002</v>
      </c>
      <c r="AX883" s="142">
        <f>I883*0.31</f>
        <v>1.9644932500000001</v>
      </c>
      <c r="AY883" s="142">
        <v>5.5425999999999993</v>
      </c>
      <c r="AZ883" s="142">
        <v>5.5425999999999993</v>
      </c>
      <c r="BB883" s="6">
        <v>0.69707825000000001</v>
      </c>
      <c r="BC883" s="6">
        <v>5.8934797500000009</v>
      </c>
    </row>
    <row r="884" spans="2:55" hidden="1" outlineLevel="1" x14ac:dyDescent="0.2">
      <c r="B884" s="51" t="s">
        <v>183</v>
      </c>
      <c r="C884" s="56" t="s">
        <v>93</v>
      </c>
      <c r="D884" s="122"/>
      <c r="E884" s="160">
        <v>4</v>
      </c>
      <c r="F884" s="189"/>
      <c r="G884" s="189"/>
      <c r="H884" s="189"/>
      <c r="I884" s="88">
        <v>150.98770000000002</v>
      </c>
      <c r="J884" s="98" t="e">
        <f t="shared" si="13"/>
        <v>#N/A</v>
      </c>
      <c r="K884" s="104" t="e">
        <v>#N/A</v>
      </c>
      <c r="L884" s="106">
        <f>I884*0.2</f>
        <v>30.197540000000004</v>
      </c>
      <c r="M884" s="106">
        <f>I884*0.28</f>
        <v>42.276556000000006</v>
      </c>
      <c r="N884" s="106">
        <f>I884*0.27</f>
        <v>40.766679000000011</v>
      </c>
      <c r="O884" s="106">
        <v>31.707417000000003</v>
      </c>
      <c r="P884" s="106">
        <f>I884*0.25</f>
        <v>37.746925000000005</v>
      </c>
      <c r="Q884" s="106">
        <f>I884*0.31</f>
        <v>46.806187000000008</v>
      </c>
      <c r="R884" s="106">
        <f>I884*0.28</f>
        <v>42.276556000000006</v>
      </c>
      <c r="S884" s="106">
        <f>I884*0.25</f>
        <v>37.746925000000005</v>
      </c>
      <c r="T884" s="106">
        <f>I884*0.3</f>
        <v>45.296310000000005</v>
      </c>
      <c r="U884" s="106">
        <f>I884*0.2</f>
        <v>30.197540000000004</v>
      </c>
      <c r="V884" s="106">
        <f>I884*0.22</f>
        <v>33.217294000000003</v>
      </c>
      <c r="W884" s="142"/>
      <c r="X884" s="106">
        <f>I884*0.16</f>
        <v>24.158032000000002</v>
      </c>
      <c r="Y884" s="106">
        <f>I884*0.15</f>
        <v>22.648155000000003</v>
      </c>
      <c r="Z884" s="106">
        <f>I884*0.18</f>
        <v>27.177786000000001</v>
      </c>
      <c r="AA884" s="106">
        <f>I884*0.11</f>
        <v>16.608647000000001</v>
      </c>
      <c r="AB884" s="142"/>
      <c r="AC884" s="7">
        <f>I884*0.22</f>
        <v>33.217294000000003</v>
      </c>
      <c r="AD884" s="7">
        <f>I884*0.3</f>
        <v>45.296310000000005</v>
      </c>
      <c r="AE884" s="148" t="s">
        <v>93</v>
      </c>
      <c r="AF884" s="7">
        <f>I884*0.245</f>
        <v>36.991986500000003</v>
      </c>
      <c r="AG884" s="7">
        <f>I884*0.2</f>
        <v>30.197540000000004</v>
      </c>
      <c r="AH884" s="7">
        <f>I884*0.23</f>
        <v>34.727171000000006</v>
      </c>
      <c r="AI884" s="142"/>
      <c r="AJ884">
        <f>I884*0.2</f>
        <v>30.197540000000004</v>
      </c>
      <c r="AK884" s="142">
        <v>124.60150000000002</v>
      </c>
      <c r="AL884" s="142">
        <v>131.93100000000001</v>
      </c>
      <c r="AM884" s="142">
        <v>136.3287</v>
      </c>
      <c r="AN884" s="142">
        <f>I884*0.12</f>
        <v>18.118524000000001</v>
      </c>
      <c r="AO884" s="142">
        <f>I884*0.6</f>
        <v>90.592620000000011</v>
      </c>
      <c r="AP884" s="142">
        <f>I884*0.9</f>
        <v>135.88893000000002</v>
      </c>
      <c r="AQ884" s="142">
        <f>I884*0.93</f>
        <v>140.41856100000001</v>
      </c>
      <c r="AR884" s="142">
        <f>I884*0.7</f>
        <v>105.69139000000001</v>
      </c>
      <c r="AS884" s="142">
        <f>I884*0.35</f>
        <v>52.845695000000006</v>
      </c>
      <c r="AT884" s="142">
        <v>0</v>
      </c>
      <c r="AU884" s="142">
        <f>I884*0.9</f>
        <v>135.88893000000002</v>
      </c>
      <c r="AV884" s="142">
        <f>I884*0.18</f>
        <v>27.177786000000001</v>
      </c>
      <c r="AW884" s="142">
        <f>I884*0.34</f>
        <v>51.33581800000001</v>
      </c>
      <c r="AX884" s="142">
        <f>I884*0.31</f>
        <v>46.806187000000008</v>
      </c>
      <c r="AY884" s="142">
        <v>131.93100000000001</v>
      </c>
      <c r="AZ884" s="142">
        <v>131.93100000000001</v>
      </c>
      <c r="BB884" s="6">
        <v>16.608647000000001</v>
      </c>
      <c r="BC884" s="6">
        <v>140.41856100000001</v>
      </c>
    </row>
    <row r="885" spans="2:55" hidden="1" outlineLevel="1" x14ac:dyDescent="0.2">
      <c r="B885" s="51" t="s">
        <v>184</v>
      </c>
      <c r="C885" s="56" t="s">
        <v>93</v>
      </c>
      <c r="D885" s="122"/>
      <c r="E885" s="160">
        <v>1</v>
      </c>
      <c r="F885" s="189"/>
      <c r="G885" s="189"/>
      <c r="H885" s="189"/>
      <c r="I885" s="88">
        <v>73.388839000000004</v>
      </c>
      <c r="J885" s="98" t="e">
        <f t="shared" si="13"/>
        <v>#N/A</v>
      </c>
      <c r="K885" s="104" t="e">
        <v>#N/A</v>
      </c>
      <c r="L885" s="106">
        <f>I885*0.2</f>
        <v>14.677767800000002</v>
      </c>
      <c r="M885" s="106">
        <f>I885*0.28</f>
        <v>20.548874920000003</v>
      </c>
      <c r="N885" s="106">
        <f>I885*0.27</f>
        <v>19.814986530000002</v>
      </c>
      <c r="O885" s="106">
        <v>15.41165619</v>
      </c>
      <c r="P885" s="106">
        <f>I885*0.25</f>
        <v>18.347209750000001</v>
      </c>
      <c r="Q885" s="106">
        <f>I885*0.31</f>
        <v>22.750540090000001</v>
      </c>
      <c r="R885" s="106">
        <f>I885*0.28</f>
        <v>20.548874920000003</v>
      </c>
      <c r="S885" s="106">
        <f>I885*0.25</f>
        <v>18.347209750000001</v>
      </c>
      <c r="T885" s="106">
        <f>I885*0.3</f>
        <v>22.016651700000001</v>
      </c>
      <c r="U885" s="106">
        <f>I885*0.2</f>
        <v>14.677767800000002</v>
      </c>
      <c r="V885" s="106">
        <f>I885*0.22</f>
        <v>16.145544580000003</v>
      </c>
      <c r="W885" s="142"/>
      <c r="X885" s="106">
        <f>I885*0.16</f>
        <v>11.742214240000001</v>
      </c>
      <c r="Y885" s="106">
        <f>I885*0.15</f>
        <v>11.00832585</v>
      </c>
      <c r="Z885" s="106">
        <f>I885*0.18</f>
        <v>13.20999102</v>
      </c>
      <c r="AA885" s="106">
        <f>I885*0.11</f>
        <v>8.0727722900000014</v>
      </c>
      <c r="AB885" s="142"/>
      <c r="AC885" s="7">
        <f>I885*0.22</f>
        <v>16.145544580000003</v>
      </c>
      <c r="AD885" s="7">
        <f>I885*0.3</f>
        <v>22.016651700000001</v>
      </c>
      <c r="AE885" s="148" t="s">
        <v>93</v>
      </c>
      <c r="AF885" s="7">
        <f>I885*0.245</f>
        <v>17.980265554999999</v>
      </c>
      <c r="AG885" s="7">
        <f>I885*0.2</f>
        <v>14.677767800000002</v>
      </c>
      <c r="AH885" s="7">
        <f>I885*0.23</f>
        <v>16.879432970000003</v>
      </c>
      <c r="AI885" s="142"/>
      <c r="AJ885">
        <f>I885*0.2</f>
        <v>14.677767800000002</v>
      </c>
      <c r="AK885" s="142">
        <v>60.562000000000005</v>
      </c>
      <c r="AL885" s="142">
        <v>64.125100000000003</v>
      </c>
      <c r="AM885" s="142">
        <v>66.265100000000004</v>
      </c>
      <c r="AN885" s="142">
        <f>I885*0.12</f>
        <v>8.8066606800000002</v>
      </c>
      <c r="AO885" s="142">
        <f>I885*0.6</f>
        <v>44.033303400000001</v>
      </c>
      <c r="AP885" s="142">
        <f>I885*0.9</f>
        <v>66.049955100000005</v>
      </c>
      <c r="AQ885" s="142">
        <f>I885*0.93</f>
        <v>68.251620270000004</v>
      </c>
      <c r="AR885" s="142">
        <f>I885*0.7</f>
        <v>51.3721873</v>
      </c>
      <c r="AS885" s="142">
        <f>I885*0.35</f>
        <v>25.68609365</v>
      </c>
      <c r="AT885" s="142">
        <v>0</v>
      </c>
      <c r="AU885" s="142">
        <f>I885*0.9</f>
        <v>66.049955100000005</v>
      </c>
      <c r="AV885" s="142">
        <f>I885*0.18</f>
        <v>13.20999102</v>
      </c>
      <c r="AW885" s="142">
        <f>I885*0.34</f>
        <v>24.952205260000003</v>
      </c>
      <c r="AX885" s="142">
        <f>I885*0.31</f>
        <v>22.750540090000001</v>
      </c>
      <c r="AY885" s="142">
        <v>64.125100000000003</v>
      </c>
      <c r="AZ885" s="142">
        <v>64.125100000000003</v>
      </c>
      <c r="BB885" s="6">
        <v>8.0727722900000014</v>
      </c>
      <c r="BC885" s="6">
        <v>68.251620270000004</v>
      </c>
    </row>
    <row r="886" spans="2:55" hidden="1" outlineLevel="1" x14ac:dyDescent="0.2">
      <c r="B886" s="51" t="s">
        <v>195</v>
      </c>
      <c r="C886" s="56" t="s">
        <v>93</v>
      </c>
      <c r="D886" s="122" t="s">
        <v>38</v>
      </c>
      <c r="E886" s="160">
        <v>1</v>
      </c>
      <c r="F886" s="189"/>
      <c r="G886" s="189"/>
      <c r="H886" s="189"/>
      <c r="I886" s="88">
        <v>588</v>
      </c>
      <c r="J886" s="98" t="e">
        <f t="shared" si="13"/>
        <v>#N/A</v>
      </c>
      <c r="K886" s="104" t="e">
        <v>#N/A</v>
      </c>
      <c r="L886" s="106">
        <f>I886*0.2</f>
        <v>117.60000000000001</v>
      </c>
      <c r="M886" s="106">
        <f>I886*0.28</f>
        <v>164.64000000000001</v>
      </c>
      <c r="N886" s="106">
        <f>I886*0.27</f>
        <v>158.76000000000002</v>
      </c>
      <c r="O886" s="106">
        <v>123.47999999999999</v>
      </c>
      <c r="P886" s="106">
        <f>I886*0.25</f>
        <v>147</v>
      </c>
      <c r="Q886" s="106">
        <f>I886*0.31</f>
        <v>182.28</v>
      </c>
      <c r="R886" s="106">
        <f>I886*0.28</f>
        <v>164.64000000000001</v>
      </c>
      <c r="S886" s="106">
        <f>I886*0.25</f>
        <v>147</v>
      </c>
      <c r="T886" s="106">
        <f>I886*0.3</f>
        <v>176.4</v>
      </c>
      <c r="U886" s="106">
        <f>I886*0.2</f>
        <v>117.60000000000001</v>
      </c>
      <c r="V886" s="106">
        <f>I886*0.22</f>
        <v>129.36000000000001</v>
      </c>
      <c r="W886" s="142"/>
      <c r="X886" s="106">
        <f>I886*0.16</f>
        <v>94.08</v>
      </c>
      <c r="Y886" s="106">
        <f>I886*0.15</f>
        <v>88.2</v>
      </c>
      <c r="Z886" s="106">
        <f>I886*0.18</f>
        <v>105.83999999999999</v>
      </c>
      <c r="AA886" s="106">
        <f>I886*0.11</f>
        <v>64.680000000000007</v>
      </c>
      <c r="AB886" s="142"/>
      <c r="AC886" s="7">
        <f>I886*0.22</f>
        <v>129.36000000000001</v>
      </c>
      <c r="AD886" s="7">
        <f>I886*0.3</f>
        <v>176.4</v>
      </c>
      <c r="AE886" s="148" t="s">
        <v>93</v>
      </c>
      <c r="AF886" s="7">
        <f>I886*0.245</f>
        <v>144.06</v>
      </c>
      <c r="AG886" s="7">
        <f>I886*0.2</f>
        <v>117.60000000000001</v>
      </c>
      <c r="AH886" s="7">
        <f>I886*0.23</f>
        <v>135.24</v>
      </c>
      <c r="AI886" s="142"/>
      <c r="AJ886">
        <f>I886*0.2</f>
        <v>117.60000000000001</v>
      </c>
      <c r="AK886" s="142">
        <v>898.8107</v>
      </c>
      <c r="AL886" s="142">
        <v>951.69009999999992</v>
      </c>
      <c r="AM886" s="142">
        <v>983.4049</v>
      </c>
      <c r="AN886" s="142">
        <f>I886*0.12</f>
        <v>70.56</v>
      </c>
      <c r="AO886" s="142">
        <f>I886*0.6</f>
        <v>352.8</v>
      </c>
      <c r="AP886" s="142">
        <f>I886*0.9</f>
        <v>529.20000000000005</v>
      </c>
      <c r="AQ886" s="142">
        <f>I886*0.93</f>
        <v>546.84</v>
      </c>
      <c r="AR886" s="142">
        <f>I886*0.7</f>
        <v>411.59999999999997</v>
      </c>
      <c r="AS886" s="142">
        <f>I886*0.35</f>
        <v>205.79999999999998</v>
      </c>
      <c r="AT886" s="142">
        <v>0</v>
      </c>
      <c r="AU886" s="142">
        <f>I886*0.9</f>
        <v>529.20000000000005</v>
      </c>
      <c r="AV886" s="142">
        <f>I886*0.18</f>
        <v>105.83999999999999</v>
      </c>
      <c r="AW886" s="142">
        <f>I886*0.34</f>
        <v>199.92000000000002</v>
      </c>
      <c r="AX886" s="142">
        <f>I886*0.31</f>
        <v>182.28</v>
      </c>
      <c r="AY886" s="142">
        <v>951.69009999999992</v>
      </c>
      <c r="AZ886" s="142">
        <v>951.69009999999992</v>
      </c>
      <c r="BB886" s="6">
        <v>64.680000000000007</v>
      </c>
      <c r="BC886" s="6">
        <v>983.4049</v>
      </c>
    </row>
    <row r="887" spans="2:55" hidden="1" outlineLevel="1" x14ac:dyDescent="0.2">
      <c r="B887" s="51" t="s">
        <v>196</v>
      </c>
      <c r="C887" s="56" t="s">
        <v>93</v>
      </c>
      <c r="D887" s="122"/>
      <c r="E887" s="160">
        <v>1</v>
      </c>
      <c r="F887" s="189"/>
      <c r="G887" s="189"/>
      <c r="H887" s="189"/>
      <c r="I887" s="88">
        <v>6.6125999999999996</v>
      </c>
      <c r="J887" s="98" t="e">
        <f t="shared" si="13"/>
        <v>#N/A</v>
      </c>
      <c r="K887" s="104" t="e">
        <v>#N/A</v>
      </c>
      <c r="L887" s="106">
        <f>I887*0.2</f>
        <v>1.3225199999999999</v>
      </c>
      <c r="M887" s="106">
        <f>I887*0.28</f>
        <v>1.8515280000000001</v>
      </c>
      <c r="N887" s="106">
        <f>I887*0.27</f>
        <v>1.7854019999999999</v>
      </c>
      <c r="O887" s="106">
        <v>1.3886459999999998</v>
      </c>
      <c r="P887" s="106">
        <f>I887*0.25</f>
        <v>1.6531499999999999</v>
      </c>
      <c r="Q887" s="106">
        <f>I887*0.31</f>
        <v>2.049906</v>
      </c>
      <c r="R887" s="106">
        <f>I887*0.28</f>
        <v>1.8515280000000001</v>
      </c>
      <c r="S887" s="106">
        <f>I887*0.25</f>
        <v>1.6531499999999999</v>
      </c>
      <c r="T887" s="106">
        <f>I887*0.3</f>
        <v>1.9837799999999999</v>
      </c>
      <c r="U887" s="106">
        <f>I887*0.2</f>
        <v>1.3225199999999999</v>
      </c>
      <c r="V887" s="106">
        <f>I887*0.22</f>
        <v>1.454772</v>
      </c>
      <c r="W887" s="142"/>
      <c r="X887" s="106">
        <f>I887*0.16</f>
        <v>1.0580159999999998</v>
      </c>
      <c r="Y887" s="106">
        <f>I887*0.15</f>
        <v>0.99188999999999994</v>
      </c>
      <c r="Z887" s="106">
        <f>I887*0.18</f>
        <v>1.1902679999999999</v>
      </c>
      <c r="AA887" s="106">
        <f>I887*0.11</f>
        <v>0.72738599999999998</v>
      </c>
      <c r="AB887" s="142"/>
      <c r="AC887" s="7">
        <f>I887*0.22</f>
        <v>1.454772</v>
      </c>
      <c r="AD887" s="7">
        <f>I887*0.3</f>
        <v>1.9837799999999999</v>
      </c>
      <c r="AE887" s="148" t="s">
        <v>93</v>
      </c>
      <c r="AF887" s="7">
        <f>I887*0.245</f>
        <v>1.6200869999999998</v>
      </c>
      <c r="AG887" s="7">
        <f>I887*0.2</f>
        <v>1.3225199999999999</v>
      </c>
      <c r="AH887" s="7">
        <f>I887*0.23</f>
        <v>1.5208979999999999</v>
      </c>
      <c r="AI887" s="142"/>
      <c r="AJ887">
        <f>I887*0.2</f>
        <v>1.3225199999999999</v>
      </c>
      <c r="AK887" s="142">
        <v>5.4569999999999999</v>
      </c>
      <c r="AL887" s="142">
        <v>5.7779999999999996</v>
      </c>
      <c r="AM887" s="142">
        <v>5.9706000000000001</v>
      </c>
      <c r="AN887" s="142">
        <f>I887*0.12</f>
        <v>0.79351199999999988</v>
      </c>
      <c r="AO887" s="142">
        <f>I887*0.6</f>
        <v>3.9675599999999998</v>
      </c>
      <c r="AP887" s="142">
        <f>I887*0.9</f>
        <v>5.9513400000000001</v>
      </c>
      <c r="AQ887" s="142">
        <f>I887*0.93</f>
        <v>6.149718</v>
      </c>
      <c r="AR887" s="142">
        <f>I887*0.7</f>
        <v>4.6288199999999993</v>
      </c>
      <c r="AS887" s="142">
        <f>I887*0.35</f>
        <v>2.3144099999999996</v>
      </c>
      <c r="AT887" s="142">
        <v>0</v>
      </c>
      <c r="AU887" s="142">
        <f>I887*0.9</f>
        <v>5.9513400000000001</v>
      </c>
      <c r="AV887" s="142">
        <f>I887*0.18</f>
        <v>1.1902679999999999</v>
      </c>
      <c r="AW887" s="142">
        <f>I887*0.34</f>
        <v>2.2482839999999999</v>
      </c>
      <c r="AX887" s="142">
        <f>I887*0.31</f>
        <v>2.049906</v>
      </c>
      <c r="AY887" s="142">
        <v>5.7779999999999996</v>
      </c>
      <c r="AZ887" s="142">
        <v>5.7779999999999996</v>
      </c>
      <c r="BB887" s="6">
        <v>0.72738599999999998</v>
      </c>
      <c r="BC887" s="6">
        <v>6.149718</v>
      </c>
    </row>
    <row r="888" spans="2:55" ht="13.5" collapsed="1" thickBot="1" x14ac:dyDescent="0.25">
      <c r="B888" s="45" t="s">
        <v>98</v>
      </c>
      <c r="C888" s="54" t="s">
        <v>93</v>
      </c>
      <c r="D888" s="120">
        <v>49505</v>
      </c>
      <c r="E888" s="161" t="s">
        <v>5630</v>
      </c>
      <c r="F888" s="180"/>
      <c r="G888" s="180"/>
      <c r="H888" s="180"/>
      <c r="I888" s="82">
        <v>7800.8715360000042</v>
      </c>
      <c r="J888" s="98">
        <f t="shared" si="13"/>
        <v>806.94900000000007</v>
      </c>
      <c r="K888" s="100">
        <v>733.59</v>
      </c>
      <c r="L888" s="106">
        <f>I888*0.2</f>
        <v>1560.1743072000008</v>
      </c>
      <c r="M888" s="106">
        <f>I888*0.28</f>
        <v>2184.2440300800013</v>
      </c>
      <c r="N888" s="106">
        <f>I888*0.27</f>
        <v>2106.2353147200015</v>
      </c>
      <c r="O888" s="106">
        <v>1638.1830225600008</v>
      </c>
      <c r="P888" s="106">
        <f>I888*0.25</f>
        <v>1950.217884000001</v>
      </c>
      <c r="Q888" s="106">
        <f>I888*0.31</f>
        <v>2418.2701761600015</v>
      </c>
      <c r="R888" s="106">
        <f>I888*0.28</f>
        <v>2184.2440300800013</v>
      </c>
      <c r="S888" s="106">
        <f>I888*0.25</f>
        <v>1950.217884000001</v>
      </c>
      <c r="T888" s="106">
        <f>I888*0.3</f>
        <v>2340.2614608000013</v>
      </c>
      <c r="U888" s="106">
        <f>I888*0.2</f>
        <v>1560.1743072000008</v>
      </c>
      <c r="V888" s="106">
        <f>I888*0.22</f>
        <v>1716.1917379200008</v>
      </c>
      <c r="W888" s="139"/>
      <c r="X888" s="106">
        <f>I888*0.16</f>
        <v>1248.1394457600006</v>
      </c>
      <c r="Y888" s="106">
        <f>I888*0.15</f>
        <v>1170.1307304000006</v>
      </c>
      <c r="Z888" s="106">
        <f>I888*0.18</f>
        <v>1404.1568764800006</v>
      </c>
      <c r="AA888" s="106">
        <f>I888*0.11</f>
        <v>858.09586896000042</v>
      </c>
      <c r="AB888" s="139"/>
      <c r="AC888" s="7">
        <f>I888*0.22</f>
        <v>1716.1917379200008</v>
      </c>
      <c r="AD888" s="7">
        <f>I888*0.3</f>
        <v>2340.2614608000013</v>
      </c>
      <c r="AE888" s="148" t="s">
        <v>93</v>
      </c>
      <c r="AF888" s="7">
        <f>I888*0.245</f>
        <v>1911.2135263200009</v>
      </c>
      <c r="AG888" s="7">
        <f>I888*0.2</f>
        <v>1560.1743072000008</v>
      </c>
      <c r="AH888" s="7">
        <f>I888*0.23</f>
        <v>1794.2004532800011</v>
      </c>
      <c r="AI888" s="139"/>
      <c r="AJ888">
        <f>I888*0.2</f>
        <v>1560.1743072000008</v>
      </c>
      <c r="AK888" s="139">
        <v>5967.3258000000042</v>
      </c>
      <c r="AL888" s="139">
        <v>6318.3393000000042</v>
      </c>
      <c r="AM888" s="139">
        <v>6528.9474000000046</v>
      </c>
      <c r="AN888" s="139">
        <f>I888*0.12</f>
        <v>936.10458432000041</v>
      </c>
      <c r="AO888" s="139">
        <f>I888*0.6</f>
        <v>4680.5229216000025</v>
      </c>
      <c r="AP888" s="139">
        <f>I888*0.9</f>
        <v>7020.7843824000038</v>
      </c>
      <c r="AQ888" s="139">
        <f>I888*0.93</f>
        <v>7254.810528480004</v>
      </c>
      <c r="AR888" s="139">
        <f>I888*0.7</f>
        <v>5460.6100752000029</v>
      </c>
      <c r="AS888" s="139">
        <f>I888*0.35</f>
        <v>2730.3050376000015</v>
      </c>
      <c r="AT888" s="139">
        <v>2994.2944200000029</v>
      </c>
      <c r="AU888" s="139">
        <f>I888*0.9</f>
        <v>7020.7843824000038</v>
      </c>
      <c r="AV888" s="139">
        <f>I888*0.18</f>
        <v>1404.1568764800006</v>
      </c>
      <c r="AW888" s="139">
        <f>I888*0.34</f>
        <v>2652.2963222400017</v>
      </c>
      <c r="AX888" s="139">
        <f>I888*0.31</f>
        <v>2418.2701761600015</v>
      </c>
      <c r="AY888" s="139">
        <v>6318.3393000000042</v>
      </c>
      <c r="AZ888" s="139">
        <v>6318.3393000000042</v>
      </c>
      <c r="BB888" s="6">
        <v>733.59</v>
      </c>
      <c r="BC888" s="6">
        <v>7254.810528480004</v>
      </c>
    </row>
    <row r="889" spans="2:55" collapsed="1" x14ac:dyDescent="0.2">
      <c r="B889" t="s">
        <v>99</v>
      </c>
      <c r="C889" s="30" t="s">
        <v>93</v>
      </c>
      <c r="D889" s="27">
        <v>55866</v>
      </c>
      <c r="E889" s="137"/>
      <c r="F889" s="197"/>
      <c r="G889" s="197"/>
      <c r="H889" s="197"/>
      <c r="I889" s="94">
        <v>8597.5</v>
      </c>
      <c r="J889" s="98">
        <f t="shared" si="13"/>
        <v>2166.2960000000003</v>
      </c>
      <c r="K889" s="106">
        <v>1969.36</v>
      </c>
      <c r="L889" s="106">
        <f>I889*0.2</f>
        <v>1719.5</v>
      </c>
      <c r="M889" s="106">
        <f>I889*0.28</f>
        <v>2407.3000000000002</v>
      </c>
      <c r="N889" s="106">
        <f>I889*0.27</f>
        <v>2321.3250000000003</v>
      </c>
      <c r="O889" s="106">
        <v>0</v>
      </c>
      <c r="P889" s="106">
        <f>I889*0.25</f>
        <v>2149.375</v>
      </c>
      <c r="Q889" s="106">
        <f>I889*0.31</f>
        <v>2665.2249999999999</v>
      </c>
      <c r="R889" s="106">
        <f>I889*0.28</f>
        <v>2407.3000000000002</v>
      </c>
      <c r="S889" s="106">
        <f>I889*0.25</f>
        <v>2149.375</v>
      </c>
      <c r="T889" s="106">
        <f>I889*0.3</f>
        <v>2579.25</v>
      </c>
      <c r="U889" s="106">
        <f>I889*0.2</f>
        <v>1719.5</v>
      </c>
      <c r="V889" s="106">
        <f>I889*0.22</f>
        <v>1891.45</v>
      </c>
      <c r="W889" s="137"/>
      <c r="X889" s="106">
        <f>I889*0.16</f>
        <v>1375.6000000000001</v>
      </c>
      <c r="Y889" s="106">
        <f>I889*0.15</f>
        <v>1289.625</v>
      </c>
      <c r="Z889" s="106">
        <f>I889*0.18</f>
        <v>1547.55</v>
      </c>
      <c r="AA889" s="106">
        <f>I889*0.11</f>
        <v>945.72500000000002</v>
      </c>
      <c r="AB889" s="137"/>
      <c r="AC889" s="7">
        <f>I889*0.22</f>
        <v>1891.45</v>
      </c>
      <c r="AD889" s="7">
        <f>I889*0.3</f>
        <v>2579.25</v>
      </c>
      <c r="AE889" s="148" t="s">
        <v>93</v>
      </c>
      <c r="AF889" s="7">
        <f>I889*0.245</f>
        <v>2106.3874999999998</v>
      </c>
      <c r="AG889" s="7">
        <f>I889*0.2</f>
        <v>1719.5</v>
      </c>
      <c r="AH889" s="7">
        <f>I889*0.23</f>
        <v>1977.4250000000002</v>
      </c>
      <c r="AI889" s="137"/>
      <c r="AJ889">
        <f>I889*0.2</f>
        <v>1719.5</v>
      </c>
      <c r="AK889" s="137">
        <v>0</v>
      </c>
      <c r="AL889" s="137">
        <v>0</v>
      </c>
      <c r="AM889" s="137">
        <v>0</v>
      </c>
      <c r="AN889" s="137">
        <f>I889*0.12</f>
        <v>1031.7</v>
      </c>
      <c r="AO889" s="137">
        <f>I889*0.6</f>
        <v>5158.5</v>
      </c>
      <c r="AP889" s="137">
        <f>I889*0.9</f>
        <v>7737.75</v>
      </c>
      <c r="AQ889" s="137">
        <f>I889*0.93</f>
        <v>7995.6750000000002</v>
      </c>
      <c r="AR889" s="137">
        <f>I889*0.7</f>
        <v>6018.25</v>
      </c>
      <c r="AS889" s="137">
        <f>I889*0.35</f>
        <v>3009.125</v>
      </c>
      <c r="AT889" s="137">
        <v>0</v>
      </c>
      <c r="AU889" s="137">
        <f>I889*0.9</f>
        <v>7737.75</v>
      </c>
      <c r="AV889" s="137">
        <f>I889*0.18</f>
        <v>1547.55</v>
      </c>
      <c r="AW889" s="137">
        <f>I889*0.34</f>
        <v>2923.15</v>
      </c>
      <c r="AX889" s="137">
        <f>I889*0.31</f>
        <v>2665.2249999999999</v>
      </c>
      <c r="AY889" s="137">
        <v>0</v>
      </c>
      <c r="AZ889" s="137">
        <v>0</v>
      </c>
      <c r="BB889" s="6">
        <v>0</v>
      </c>
      <c r="BC889" s="6">
        <v>7995.6750000000002</v>
      </c>
    </row>
    <row r="890" spans="2:55" hidden="1" outlineLevel="1" x14ac:dyDescent="0.2">
      <c r="B890" s="36"/>
      <c r="C890" s="50"/>
      <c r="D890" s="111" t="s">
        <v>109</v>
      </c>
      <c r="E890" s="159" t="s">
        <v>5629</v>
      </c>
      <c r="F890" s="188"/>
      <c r="G890" s="188"/>
      <c r="H890" s="188"/>
      <c r="I890" s="87"/>
      <c r="J890" s="98" t="e">
        <f t="shared" si="13"/>
        <v>#N/A</v>
      </c>
      <c r="K890" s="100" t="e">
        <v>#N/A</v>
      </c>
      <c r="L890" s="106">
        <f>I890*0.2</f>
        <v>0</v>
      </c>
      <c r="M890" s="106">
        <f>I890*0.28</f>
        <v>0</v>
      </c>
      <c r="N890" s="106">
        <f>I890*0.27</f>
        <v>0</v>
      </c>
      <c r="O890" s="106">
        <v>0</v>
      </c>
      <c r="P890" s="106">
        <f>I890*0.25</f>
        <v>0</v>
      </c>
      <c r="Q890" s="106">
        <f>I890*0.31</f>
        <v>0</v>
      </c>
      <c r="R890" s="106">
        <f>I890*0.28</f>
        <v>0</v>
      </c>
      <c r="S890" s="106">
        <f>I890*0.25</f>
        <v>0</v>
      </c>
      <c r="T890" s="106">
        <f>I890*0.3</f>
        <v>0</v>
      </c>
      <c r="U890" s="106">
        <f>I890*0.2</f>
        <v>0</v>
      </c>
      <c r="V890" s="106">
        <f>I890*0.22</f>
        <v>0</v>
      </c>
      <c r="W890" s="139"/>
      <c r="X890" s="106">
        <f>I890*0.16</f>
        <v>0</v>
      </c>
      <c r="Y890" s="106">
        <f>I890*0.15</f>
        <v>0</v>
      </c>
      <c r="Z890" s="106">
        <f>I890*0.18</f>
        <v>0</v>
      </c>
      <c r="AA890" s="106">
        <f>I890*0.11</f>
        <v>0</v>
      </c>
      <c r="AB890" s="139"/>
      <c r="AC890" s="7">
        <f>I890*0.22</f>
        <v>0</v>
      </c>
      <c r="AD890" s="7">
        <f>I890*0.3</f>
        <v>0</v>
      </c>
      <c r="AE890" s="148" t="s">
        <v>93</v>
      </c>
      <c r="AF890" s="7">
        <f>I890*0.245</f>
        <v>0</v>
      </c>
      <c r="AG890" s="7">
        <f>I890*0.2</f>
        <v>0</v>
      </c>
      <c r="AH890" s="7">
        <f>I890*0.23</f>
        <v>0</v>
      </c>
      <c r="AI890" s="139"/>
      <c r="AJ890">
        <f>I890*0.2</f>
        <v>0</v>
      </c>
      <c r="AK890" s="139"/>
      <c r="AL890" s="139"/>
      <c r="AM890" s="139"/>
      <c r="AN890" s="139">
        <f>I890*0.12</f>
        <v>0</v>
      </c>
      <c r="AO890" s="139">
        <f>I890*0.6</f>
        <v>0</v>
      </c>
      <c r="AP890" s="139">
        <f>I890*0.9</f>
        <v>0</v>
      </c>
      <c r="AQ890" s="139">
        <f>I890*0.93</f>
        <v>0</v>
      </c>
      <c r="AR890" s="139">
        <f>I890*0.7</f>
        <v>0</v>
      </c>
      <c r="AS890" s="139">
        <f>I890*0.35</f>
        <v>0</v>
      </c>
      <c r="AT890" s="139"/>
      <c r="AU890" s="139">
        <f>I890*0.9</f>
        <v>0</v>
      </c>
      <c r="AV890" s="139">
        <f>I890*0.18</f>
        <v>0</v>
      </c>
      <c r="AW890" s="139">
        <f>I890*0.34</f>
        <v>0</v>
      </c>
      <c r="AX890" s="139">
        <f>I890*0.31</f>
        <v>0</v>
      </c>
      <c r="AY890" s="139"/>
      <c r="AZ890" s="139"/>
      <c r="BB890" s="79">
        <v>0</v>
      </c>
      <c r="BC890" s="6">
        <v>0</v>
      </c>
    </row>
    <row r="891" spans="2:55" hidden="1" outlineLevel="1" x14ac:dyDescent="0.2">
      <c r="B891" s="60" t="s">
        <v>309</v>
      </c>
      <c r="C891" s="56" t="s">
        <v>93</v>
      </c>
      <c r="D891" s="127"/>
      <c r="E891" s="160">
        <v>1</v>
      </c>
      <c r="F891" s="189"/>
      <c r="G891" s="189"/>
      <c r="H891" s="189"/>
      <c r="I891" s="88">
        <v>1761</v>
      </c>
      <c r="J891" s="98" t="e">
        <f t="shared" si="13"/>
        <v>#N/A</v>
      </c>
      <c r="K891" s="104" t="e">
        <v>#N/A</v>
      </c>
      <c r="L891" s="106">
        <f>I891*0.2</f>
        <v>352.20000000000005</v>
      </c>
      <c r="M891" s="106">
        <f>I891*0.28</f>
        <v>493.08000000000004</v>
      </c>
      <c r="N891" s="106">
        <f>I891*0.27</f>
        <v>475.47</v>
      </c>
      <c r="O891" s="106">
        <v>369.81</v>
      </c>
      <c r="P891" s="106">
        <f>I891*0.25</f>
        <v>440.25</v>
      </c>
      <c r="Q891" s="106">
        <f>I891*0.31</f>
        <v>545.91</v>
      </c>
      <c r="R891" s="106">
        <f>I891*0.28</f>
        <v>493.08000000000004</v>
      </c>
      <c r="S891" s="106">
        <f>I891*0.25</f>
        <v>440.25</v>
      </c>
      <c r="T891" s="106">
        <f>I891*0.3</f>
        <v>528.29999999999995</v>
      </c>
      <c r="U891" s="106">
        <f>I891*0.2</f>
        <v>352.20000000000005</v>
      </c>
      <c r="V891" s="106">
        <f>I891*0.22</f>
        <v>387.42</v>
      </c>
      <c r="W891" s="142"/>
      <c r="X891" s="106">
        <f>I891*0.16</f>
        <v>281.76</v>
      </c>
      <c r="Y891" s="106">
        <f>I891*0.15</f>
        <v>264.14999999999998</v>
      </c>
      <c r="Z891" s="106">
        <f>I891*0.18</f>
        <v>316.97999999999996</v>
      </c>
      <c r="AA891" s="106">
        <f>I891*0.11</f>
        <v>193.71</v>
      </c>
      <c r="AB891" s="142"/>
      <c r="AC891" s="7">
        <f>I891*0.22</f>
        <v>387.42</v>
      </c>
      <c r="AD891" s="7">
        <f>I891*0.3</f>
        <v>528.29999999999995</v>
      </c>
      <c r="AE891" s="148" t="s">
        <v>93</v>
      </c>
      <c r="AF891" s="7">
        <f>I891*0.245</f>
        <v>431.44499999999999</v>
      </c>
      <c r="AG891" s="7">
        <f>I891*0.2</f>
        <v>352.20000000000005</v>
      </c>
      <c r="AH891" s="7">
        <f>I891*0.23</f>
        <v>405.03000000000003</v>
      </c>
      <c r="AI891" s="142"/>
      <c r="AJ891" s="142">
        <f>I891*0.2</f>
        <v>352.20000000000005</v>
      </c>
      <c r="AK891" s="142">
        <v>1343.6204</v>
      </c>
      <c r="AL891" s="142">
        <v>1422.6613</v>
      </c>
      <c r="AM891" s="142">
        <v>1470.0837000000001</v>
      </c>
      <c r="AN891" s="142">
        <f>I891*0.12</f>
        <v>211.32</v>
      </c>
      <c r="AO891" s="142">
        <f>I891*0.6</f>
        <v>1056.5999999999999</v>
      </c>
      <c r="AP891" s="142">
        <f>I891*0.9</f>
        <v>1584.9</v>
      </c>
      <c r="AQ891" s="142">
        <f>I891*0.93</f>
        <v>1637.73</v>
      </c>
      <c r="AR891" s="142">
        <f>I891*0.7</f>
        <v>1232.6999999999998</v>
      </c>
      <c r="AS891" s="142">
        <f>I891*0.35</f>
        <v>616.34999999999991</v>
      </c>
      <c r="AT891" s="142">
        <v>0</v>
      </c>
      <c r="AU891" s="142">
        <f>I891*0.9</f>
        <v>1584.9</v>
      </c>
      <c r="AV891" s="142">
        <f>I891*0.18</f>
        <v>316.97999999999996</v>
      </c>
      <c r="AW891" s="142">
        <f>I891*0.34</f>
        <v>598.74</v>
      </c>
      <c r="AX891" s="142">
        <f>I891*0.31</f>
        <v>545.91</v>
      </c>
      <c r="AY891" s="142">
        <v>1422.6613</v>
      </c>
      <c r="AZ891" s="142">
        <v>1422.6613</v>
      </c>
      <c r="BB891" s="6">
        <v>193.71</v>
      </c>
      <c r="BC891" s="6">
        <v>1637.73</v>
      </c>
    </row>
    <row r="892" spans="2:55" hidden="1" outlineLevel="1" x14ac:dyDescent="0.2">
      <c r="B892" s="60" t="s">
        <v>322</v>
      </c>
      <c r="C892" s="56" t="s">
        <v>93</v>
      </c>
      <c r="D892" s="127"/>
      <c r="E892" s="160">
        <v>1</v>
      </c>
      <c r="F892" s="189"/>
      <c r="G892" s="189"/>
      <c r="H892" s="189"/>
      <c r="I892" s="88">
        <v>6081</v>
      </c>
      <c r="J892" s="98" t="e">
        <f t="shared" si="13"/>
        <v>#N/A</v>
      </c>
      <c r="K892" s="104" t="e">
        <v>#N/A</v>
      </c>
      <c r="L892" s="106">
        <f>I892*0.2</f>
        <v>1216.2</v>
      </c>
      <c r="M892" s="106">
        <f>I892*0.28</f>
        <v>1702.68</v>
      </c>
      <c r="N892" s="106">
        <f>I892*0.27</f>
        <v>1641.8700000000001</v>
      </c>
      <c r="O892" s="106">
        <v>1277.01</v>
      </c>
      <c r="P892" s="106">
        <f>I892*0.25</f>
        <v>1520.25</v>
      </c>
      <c r="Q892" s="106">
        <f>I892*0.31</f>
        <v>1885.11</v>
      </c>
      <c r="R892" s="106">
        <f>I892*0.28</f>
        <v>1702.68</v>
      </c>
      <c r="S892" s="106">
        <f>I892*0.25</f>
        <v>1520.25</v>
      </c>
      <c r="T892" s="106">
        <f>I892*0.3</f>
        <v>1824.3</v>
      </c>
      <c r="U892" s="106">
        <f>I892*0.2</f>
        <v>1216.2</v>
      </c>
      <c r="V892" s="106">
        <f>I892*0.22</f>
        <v>1337.82</v>
      </c>
      <c r="W892" s="142"/>
      <c r="X892" s="106">
        <f>I892*0.16</f>
        <v>972.96</v>
      </c>
      <c r="Y892" s="106">
        <f>I892*0.15</f>
        <v>912.15</v>
      </c>
      <c r="Z892" s="106">
        <f>I892*0.18</f>
        <v>1094.58</v>
      </c>
      <c r="AA892" s="106">
        <f>I892*0.11</f>
        <v>668.91</v>
      </c>
      <c r="AB892" s="142"/>
      <c r="AC892" s="7">
        <f>I892*0.22</f>
        <v>1337.82</v>
      </c>
      <c r="AD892" s="7">
        <f>I892*0.3</f>
        <v>1824.3</v>
      </c>
      <c r="AE892" s="148" t="s">
        <v>93</v>
      </c>
      <c r="AF892" s="7">
        <f>I892*0.245</f>
        <v>1489.845</v>
      </c>
      <c r="AG892" s="7">
        <f>I892*0.2</f>
        <v>1216.2</v>
      </c>
      <c r="AH892" s="7">
        <f>I892*0.23</f>
        <v>1398.63</v>
      </c>
      <c r="AI892" s="142"/>
      <c r="AJ892" s="142">
        <f>I892*0.2</f>
        <v>1216.2</v>
      </c>
      <c r="AK892" s="142">
        <v>4182.63</v>
      </c>
      <c r="AL892" s="142">
        <v>4428.6657999999998</v>
      </c>
      <c r="AM892" s="142">
        <v>4576.2829999999994</v>
      </c>
      <c r="AN892" s="142">
        <f>I892*0.12</f>
        <v>729.72</v>
      </c>
      <c r="AO892" s="142">
        <f>I892*0.6</f>
        <v>3648.6</v>
      </c>
      <c r="AP892" s="142">
        <f>I892*0.9</f>
        <v>5472.9000000000005</v>
      </c>
      <c r="AQ892" s="142">
        <f>I892*0.93</f>
        <v>5655.33</v>
      </c>
      <c r="AR892" s="142">
        <f>I892*0.7</f>
        <v>4256.7</v>
      </c>
      <c r="AS892" s="142">
        <f>I892*0.35</f>
        <v>2128.35</v>
      </c>
      <c r="AT892" s="142">
        <v>0</v>
      </c>
      <c r="AU892" s="142">
        <f>I892*0.9</f>
        <v>5472.9000000000005</v>
      </c>
      <c r="AV892" s="142">
        <f>I892*0.18</f>
        <v>1094.58</v>
      </c>
      <c r="AW892" s="142">
        <f>I892*0.34</f>
        <v>2067.54</v>
      </c>
      <c r="AX892" s="142">
        <f>I892*0.31</f>
        <v>1885.11</v>
      </c>
      <c r="AY892" s="142">
        <v>4428.6657999999998</v>
      </c>
      <c r="AZ892" s="142">
        <v>4428.6657999999998</v>
      </c>
      <c r="BB892" s="6">
        <v>668.91</v>
      </c>
      <c r="BC892" s="6">
        <v>5655.33</v>
      </c>
    </row>
    <row r="893" spans="2:55" hidden="1" outlineLevel="1" x14ac:dyDescent="0.2">
      <c r="B893" s="60" t="s">
        <v>113</v>
      </c>
      <c r="C893" s="56" t="s">
        <v>93</v>
      </c>
      <c r="D893" s="127"/>
      <c r="E893" s="160">
        <v>1</v>
      </c>
      <c r="F893" s="189"/>
      <c r="G893" s="189"/>
      <c r="H893" s="189"/>
      <c r="I893" s="88">
        <v>6.7007680000000001</v>
      </c>
      <c r="J893" s="98" t="e">
        <f t="shared" si="13"/>
        <v>#N/A</v>
      </c>
      <c r="K893" s="104" t="e">
        <v>#N/A</v>
      </c>
      <c r="L893" s="106">
        <f>I893*0.2</f>
        <v>1.3401536000000001</v>
      </c>
      <c r="M893" s="106">
        <f>I893*0.28</f>
        <v>1.8762150400000002</v>
      </c>
      <c r="N893" s="106">
        <f>I893*0.27</f>
        <v>1.80920736</v>
      </c>
      <c r="O893" s="106">
        <v>1.40716128</v>
      </c>
      <c r="P893" s="106">
        <f>I893*0.25</f>
        <v>1.675192</v>
      </c>
      <c r="Q893" s="106">
        <f>I893*0.31</f>
        <v>2.0772380799999999</v>
      </c>
      <c r="R893" s="106">
        <f>I893*0.28</f>
        <v>1.8762150400000002</v>
      </c>
      <c r="S893" s="106">
        <f>I893*0.25</f>
        <v>1.675192</v>
      </c>
      <c r="T893" s="106">
        <f>I893*0.3</f>
        <v>2.0102303999999998</v>
      </c>
      <c r="U893" s="106">
        <f>I893*0.2</f>
        <v>1.3401536000000001</v>
      </c>
      <c r="V893" s="106">
        <f>I893*0.22</f>
        <v>1.4741689600000001</v>
      </c>
      <c r="W893" s="142"/>
      <c r="X893" s="106">
        <f>I893*0.16</f>
        <v>1.07212288</v>
      </c>
      <c r="Y893" s="106">
        <f>I893*0.15</f>
        <v>1.0051151999999999</v>
      </c>
      <c r="Z893" s="106">
        <f>I893*0.18</f>
        <v>1.20613824</v>
      </c>
      <c r="AA893" s="106">
        <f>I893*0.11</f>
        <v>0.73708448000000004</v>
      </c>
      <c r="AB893" s="142"/>
      <c r="AC893" s="7">
        <f>I893*0.22</f>
        <v>1.4741689600000001</v>
      </c>
      <c r="AD893" s="7">
        <f>I893*0.3</f>
        <v>2.0102303999999998</v>
      </c>
      <c r="AE893" s="148" t="s">
        <v>93</v>
      </c>
      <c r="AF893" s="7">
        <f>I893*0.245</f>
        <v>1.64168816</v>
      </c>
      <c r="AG893" s="7">
        <f>I893*0.2</f>
        <v>1.3401536000000001</v>
      </c>
      <c r="AH893" s="7">
        <f>I893*0.23</f>
        <v>1.54117664</v>
      </c>
      <c r="AI893" s="142"/>
      <c r="AJ893" s="142">
        <f>I893*0.2</f>
        <v>1.3401536000000001</v>
      </c>
      <c r="AK893" s="142">
        <v>5.5319000000000003</v>
      </c>
      <c r="AL893" s="142">
        <v>5.8529</v>
      </c>
      <c r="AM893" s="142">
        <v>6.0455000000000005</v>
      </c>
      <c r="AN893" s="142">
        <f>I893*0.12</f>
        <v>0.80409215999999994</v>
      </c>
      <c r="AO893" s="142">
        <f>I893*0.6</f>
        <v>4.0204607999999995</v>
      </c>
      <c r="AP893" s="142">
        <f>I893*0.9</f>
        <v>6.0306912000000006</v>
      </c>
      <c r="AQ893" s="142">
        <f>I893*0.93</f>
        <v>6.2317142400000005</v>
      </c>
      <c r="AR893" s="142">
        <f>I893*0.7</f>
        <v>4.6905375999999999</v>
      </c>
      <c r="AS893" s="142">
        <f>I893*0.35</f>
        <v>2.3452687999999999</v>
      </c>
      <c r="AT893" s="142">
        <v>0</v>
      </c>
      <c r="AU893" s="142">
        <f>I893*0.9</f>
        <v>6.0306912000000006</v>
      </c>
      <c r="AV893" s="142">
        <f>I893*0.18</f>
        <v>1.20613824</v>
      </c>
      <c r="AW893" s="142">
        <f>I893*0.34</f>
        <v>2.2782611200000003</v>
      </c>
      <c r="AX893" s="142">
        <f>I893*0.31</f>
        <v>2.0772380799999999</v>
      </c>
      <c r="AY893" s="142">
        <v>5.8529</v>
      </c>
      <c r="AZ893" s="142">
        <v>5.8529</v>
      </c>
      <c r="BB893" s="6">
        <v>0.73708448000000004</v>
      </c>
      <c r="BC893" s="6">
        <v>6.2317142400000005</v>
      </c>
    </row>
    <row r="894" spans="2:55" hidden="1" outlineLevel="1" x14ac:dyDescent="0.2">
      <c r="B894" s="60" t="s">
        <v>179</v>
      </c>
      <c r="C894" s="56" t="s">
        <v>93</v>
      </c>
      <c r="D894" s="127"/>
      <c r="E894" s="160">
        <v>1</v>
      </c>
      <c r="F894" s="189"/>
      <c r="G894" s="189"/>
      <c r="H894" s="189"/>
      <c r="I894" s="88">
        <v>5.9292979999999993</v>
      </c>
      <c r="J894" s="98" t="e">
        <f t="shared" si="13"/>
        <v>#N/A</v>
      </c>
      <c r="K894" s="104" t="e">
        <v>#N/A</v>
      </c>
      <c r="L894" s="106">
        <f>I894*0.2</f>
        <v>1.1858595999999999</v>
      </c>
      <c r="M894" s="106">
        <f>I894*0.28</f>
        <v>1.6602034399999999</v>
      </c>
      <c r="N894" s="106">
        <f>I894*0.27</f>
        <v>1.6009104599999999</v>
      </c>
      <c r="O894" s="106">
        <v>1.2451525799999998</v>
      </c>
      <c r="P894" s="106">
        <f>I894*0.25</f>
        <v>1.4823244999999998</v>
      </c>
      <c r="Q894" s="106">
        <f>I894*0.31</f>
        <v>1.8380823799999997</v>
      </c>
      <c r="R894" s="106">
        <f>I894*0.28</f>
        <v>1.6602034399999999</v>
      </c>
      <c r="S894" s="106">
        <f>I894*0.25</f>
        <v>1.4823244999999998</v>
      </c>
      <c r="T894" s="106">
        <f>I894*0.3</f>
        <v>1.7787893999999997</v>
      </c>
      <c r="U894" s="106">
        <f>I894*0.2</f>
        <v>1.1858595999999999</v>
      </c>
      <c r="V894" s="106">
        <f>I894*0.22</f>
        <v>1.3044455599999998</v>
      </c>
      <c r="W894" s="142"/>
      <c r="X894" s="106">
        <f>I894*0.16</f>
        <v>0.94868767999999992</v>
      </c>
      <c r="Y894" s="106">
        <f>I894*0.15</f>
        <v>0.88939469999999987</v>
      </c>
      <c r="Z894" s="106">
        <f>I894*0.18</f>
        <v>1.0672736399999998</v>
      </c>
      <c r="AA894" s="106">
        <f>I894*0.11</f>
        <v>0.65222277999999989</v>
      </c>
      <c r="AB894" s="142"/>
      <c r="AC894" s="7">
        <f>I894*0.22</f>
        <v>1.3044455599999998</v>
      </c>
      <c r="AD894" s="7">
        <f>I894*0.3</f>
        <v>1.7787893999999997</v>
      </c>
      <c r="AE894" s="148" t="s">
        <v>93</v>
      </c>
      <c r="AF894" s="7">
        <f>I894*0.245</f>
        <v>1.4526780099999999</v>
      </c>
      <c r="AG894" s="7">
        <f>I894*0.2</f>
        <v>1.1858595999999999</v>
      </c>
      <c r="AH894" s="7">
        <f>I894*0.23</f>
        <v>1.3637385399999999</v>
      </c>
      <c r="AI894" s="142"/>
      <c r="AJ894" s="142">
        <f>I894*0.2</f>
        <v>1.1858595999999999</v>
      </c>
      <c r="AK894" s="142">
        <v>4.8898999999999999</v>
      </c>
      <c r="AL894" s="142">
        <v>5.1787999999999998</v>
      </c>
      <c r="AM894" s="142">
        <v>5.35</v>
      </c>
      <c r="AN894" s="142">
        <f>I894*0.12</f>
        <v>0.71151575999999994</v>
      </c>
      <c r="AO894" s="142">
        <f>I894*0.6</f>
        <v>3.5575787999999995</v>
      </c>
      <c r="AP894" s="142">
        <f>I894*0.9</f>
        <v>5.3363681999999999</v>
      </c>
      <c r="AQ894" s="142">
        <f>I894*0.93</f>
        <v>5.5142471399999993</v>
      </c>
      <c r="AR894" s="142">
        <f>I894*0.7</f>
        <v>4.1505085999999993</v>
      </c>
      <c r="AS894" s="142">
        <f>I894*0.35</f>
        <v>2.0752542999999997</v>
      </c>
      <c r="AT894" s="142">
        <v>0</v>
      </c>
      <c r="AU894" s="142">
        <f>I894*0.9</f>
        <v>5.3363681999999999</v>
      </c>
      <c r="AV894" s="142">
        <f>I894*0.18</f>
        <v>1.0672736399999998</v>
      </c>
      <c r="AW894" s="142">
        <f>I894*0.34</f>
        <v>2.0159613199999997</v>
      </c>
      <c r="AX894" s="142">
        <f>I894*0.31</f>
        <v>1.8380823799999997</v>
      </c>
      <c r="AY894" s="142">
        <v>5.1787999999999998</v>
      </c>
      <c r="AZ894" s="142">
        <v>5.1787999999999998</v>
      </c>
      <c r="BB894" s="6">
        <v>0.65222277999999989</v>
      </c>
      <c r="BC894" s="6">
        <v>5.5142471399999993</v>
      </c>
    </row>
    <row r="895" spans="2:55" hidden="1" outlineLevel="1" x14ac:dyDescent="0.2">
      <c r="B895" s="60" t="s">
        <v>132</v>
      </c>
      <c r="C895" s="56" t="s">
        <v>93</v>
      </c>
      <c r="D895" s="127"/>
      <c r="E895" s="160">
        <v>1</v>
      </c>
      <c r="F895" s="189"/>
      <c r="G895" s="189"/>
      <c r="H895" s="189"/>
      <c r="I895" s="88">
        <v>12.949674999999999</v>
      </c>
      <c r="J895" s="98" t="e">
        <f t="shared" si="13"/>
        <v>#N/A</v>
      </c>
      <c r="K895" s="104" t="e">
        <v>#N/A</v>
      </c>
      <c r="L895" s="106">
        <f>I895*0.2</f>
        <v>2.5899350000000001</v>
      </c>
      <c r="M895" s="106">
        <f>I895*0.28</f>
        <v>3.625909</v>
      </c>
      <c r="N895" s="106">
        <f>I895*0.27</f>
        <v>3.4964122500000001</v>
      </c>
      <c r="O895" s="106">
        <v>2.7194317499999996</v>
      </c>
      <c r="P895" s="106">
        <f>I895*0.25</f>
        <v>3.2374187499999998</v>
      </c>
      <c r="Q895" s="106">
        <f>I895*0.31</f>
        <v>4.0143992499999994</v>
      </c>
      <c r="R895" s="106">
        <f>I895*0.28</f>
        <v>3.625909</v>
      </c>
      <c r="S895" s="106">
        <f>I895*0.25</f>
        <v>3.2374187499999998</v>
      </c>
      <c r="T895" s="106">
        <f>I895*0.3</f>
        <v>3.8849024999999995</v>
      </c>
      <c r="U895" s="106">
        <f>I895*0.2</f>
        <v>2.5899350000000001</v>
      </c>
      <c r="V895" s="106">
        <f>I895*0.22</f>
        <v>2.8489285</v>
      </c>
      <c r="W895" s="142"/>
      <c r="X895" s="106">
        <f>I895*0.16</f>
        <v>2.0719479999999999</v>
      </c>
      <c r="Y895" s="106">
        <f>I895*0.15</f>
        <v>1.9424512499999997</v>
      </c>
      <c r="Z895" s="106">
        <f>I895*0.18</f>
        <v>2.3309414999999998</v>
      </c>
      <c r="AA895" s="106">
        <f>I895*0.11</f>
        <v>1.42446425</v>
      </c>
      <c r="AB895" s="142"/>
      <c r="AC895" s="7">
        <f>I895*0.22</f>
        <v>2.8489285</v>
      </c>
      <c r="AD895" s="7">
        <f>I895*0.3</f>
        <v>3.8849024999999995</v>
      </c>
      <c r="AE895" s="148" t="s">
        <v>93</v>
      </c>
      <c r="AF895" s="7">
        <f>I895*0.245</f>
        <v>3.1726703749999996</v>
      </c>
      <c r="AG895" s="7">
        <f>I895*0.2</f>
        <v>2.5899350000000001</v>
      </c>
      <c r="AH895" s="7">
        <f>I895*0.23</f>
        <v>2.9784252499999999</v>
      </c>
      <c r="AI895" s="142"/>
      <c r="AJ895" s="142">
        <f>I895*0.2</f>
        <v>2.5899350000000001</v>
      </c>
      <c r="AK895" s="142">
        <v>10.689299999999999</v>
      </c>
      <c r="AL895" s="142">
        <v>11.320600000000001</v>
      </c>
      <c r="AM895" s="142">
        <v>11.6951</v>
      </c>
      <c r="AN895" s="142">
        <f>I895*0.12</f>
        <v>1.5539609999999999</v>
      </c>
      <c r="AO895" s="142">
        <f>I895*0.6</f>
        <v>7.769804999999999</v>
      </c>
      <c r="AP895" s="142">
        <f>I895*0.9</f>
        <v>11.654707499999999</v>
      </c>
      <c r="AQ895" s="142">
        <f>I895*0.93</f>
        <v>12.043197749999999</v>
      </c>
      <c r="AR895" s="142">
        <f>I895*0.7</f>
        <v>9.0647724999999983</v>
      </c>
      <c r="AS895" s="142">
        <f>I895*0.35</f>
        <v>4.5323862499999992</v>
      </c>
      <c r="AT895" s="142">
        <v>0</v>
      </c>
      <c r="AU895" s="142">
        <f>I895*0.9</f>
        <v>11.654707499999999</v>
      </c>
      <c r="AV895" s="142">
        <f>I895*0.18</f>
        <v>2.3309414999999998</v>
      </c>
      <c r="AW895" s="142">
        <f>I895*0.34</f>
        <v>4.4028894999999997</v>
      </c>
      <c r="AX895" s="142">
        <f>I895*0.31</f>
        <v>4.0143992499999994</v>
      </c>
      <c r="AY895" s="142">
        <v>11.320600000000001</v>
      </c>
      <c r="AZ895" s="142">
        <v>11.320600000000001</v>
      </c>
      <c r="BB895" s="6">
        <v>1.42446425</v>
      </c>
      <c r="BC895" s="6">
        <v>12.043197749999999</v>
      </c>
    </row>
    <row r="896" spans="2:55" hidden="1" outlineLevel="1" x14ac:dyDescent="0.2">
      <c r="B896" s="60" t="s">
        <v>323</v>
      </c>
      <c r="C896" s="56" t="s">
        <v>93</v>
      </c>
      <c r="D896" s="127"/>
      <c r="E896" s="160">
        <v>2</v>
      </c>
      <c r="F896" s="189"/>
      <c r="G896" s="189"/>
      <c r="H896" s="189"/>
      <c r="I896" s="88">
        <v>4.9594499999999995</v>
      </c>
      <c r="J896" s="98" t="e">
        <f t="shared" si="13"/>
        <v>#N/A</v>
      </c>
      <c r="K896" s="104" t="e">
        <v>#N/A</v>
      </c>
      <c r="L896" s="106">
        <f>I896*0.2</f>
        <v>0.99188999999999994</v>
      </c>
      <c r="M896" s="106">
        <f>I896*0.28</f>
        <v>1.388646</v>
      </c>
      <c r="N896" s="106">
        <f>I896*0.27</f>
        <v>1.3390514999999998</v>
      </c>
      <c r="O896" s="106">
        <v>1.0414844999999999</v>
      </c>
      <c r="P896" s="106">
        <f>I896*0.25</f>
        <v>1.2398624999999999</v>
      </c>
      <c r="Q896" s="106">
        <f>I896*0.31</f>
        <v>1.5374294999999998</v>
      </c>
      <c r="R896" s="106">
        <f>I896*0.28</f>
        <v>1.388646</v>
      </c>
      <c r="S896" s="106">
        <f>I896*0.25</f>
        <v>1.2398624999999999</v>
      </c>
      <c r="T896" s="106">
        <f>I896*0.3</f>
        <v>1.4878349999999998</v>
      </c>
      <c r="U896" s="106">
        <f>I896*0.2</f>
        <v>0.99188999999999994</v>
      </c>
      <c r="V896" s="106">
        <f>I896*0.22</f>
        <v>1.0910789999999999</v>
      </c>
      <c r="W896" s="142"/>
      <c r="X896" s="106">
        <f>I896*0.16</f>
        <v>0.79351199999999988</v>
      </c>
      <c r="Y896" s="106">
        <f>I896*0.15</f>
        <v>0.7439174999999999</v>
      </c>
      <c r="Z896" s="106">
        <f>I896*0.18</f>
        <v>0.89270099999999986</v>
      </c>
      <c r="AA896" s="106">
        <f>I896*0.11</f>
        <v>0.54553949999999996</v>
      </c>
      <c r="AB896" s="142"/>
      <c r="AC896" s="7">
        <f>I896*0.22</f>
        <v>1.0910789999999999</v>
      </c>
      <c r="AD896" s="7">
        <f>I896*0.3</f>
        <v>1.4878349999999998</v>
      </c>
      <c r="AE896" s="148" t="s">
        <v>93</v>
      </c>
      <c r="AF896" s="7">
        <f>I896*0.245</f>
        <v>1.2150652499999999</v>
      </c>
      <c r="AG896" s="7">
        <f>I896*0.2</f>
        <v>0.99188999999999994</v>
      </c>
      <c r="AH896" s="7">
        <f>I896*0.23</f>
        <v>1.1406734999999999</v>
      </c>
      <c r="AI896" s="142"/>
      <c r="AJ896" s="142">
        <f>I896*0.2</f>
        <v>0.99188999999999994</v>
      </c>
      <c r="AK896" s="142">
        <v>4.0980999999999996</v>
      </c>
      <c r="AL896" s="142">
        <v>4.3334999999999999</v>
      </c>
      <c r="AM896" s="142">
        <v>4.4833000000000007</v>
      </c>
      <c r="AN896" s="142">
        <f>I896*0.12</f>
        <v>0.59513399999999994</v>
      </c>
      <c r="AO896" s="142">
        <f>I896*0.6</f>
        <v>2.9756699999999996</v>
      </c>
      <c r="AP896" s="142">
        <f>I896*0.9</f>
        <v>4.4635049999999996</v>
      </c>
      <c r="AQ896" s="142">
        <f>I896*0.93</f>
        <v>4.6122885</v>
      </c>
      <c r="AR896" s="142">
        <f>I896*0.7</f>
        <v>3.4716149999999995</v>
      </c>
      <c r="AS896" s="142">
        <f>I896*0.35</f>
        <v>1.7358074999999997</v>
      </c>
      <c r="AT896" s="142">
        <v>0</v>
      </c>
      <c r="AU896" s="142">
        <f>I896*0.9</f>
        <v>4.4635049999999996</v>
      </c>
      <c r="AV896" s="142">
        <f>I896*0.18</f>
        <v>0.89270099999999986</v>
      </c>
      <c r="AW896" s="142">
        <f>I896*0.34</f>
        <v>1.686213</v>
      </c>
      <c r="AX896" s="142">
        <f>I896*0.31</f>
        <v>1.5374294999999998</v>
      </c>
      <c r="AY896" s="142">
        <v>4.3334999999999999</v>
      </c>
      <c r="AZ896" s="142">
        <v>4.3334999999999999</v>
      </c>
      <c r="BB896" s="6">
        <v>0.54553949999999996</v>
      </c>
      <c r="BC896" s="6">
        <v>4.6122885</v>
      </c>
    </row>
    <row r="897" spans="2:55" hidden="1" outlineLevel="1" x14ac:dyDescent="0.2">
      <c r="B897" s="60" t="s">
        <v>173</v>
      </c>
      <c r="C897" s="56" t="s">
        <v>93</v>
      </c>
      <c r="D897" s="127"/>
      <c r="E897" s="160">
        <v>1</v>
      </c>
      <c r="F897" s="189"/>
      <c r="G897" s="189"/>
      <c r="H897" s="189"/>
      <c r="I897" s="88">
        <v>5.5105000000000004</v>
      </c>
      <c r="J897" s="98" t="e">
        <f t="shared" si="13"/>
        <v>#N/A</v>
      </c>
      <c r="K897" s="104" t="e">
        <v>#N/A</v>
      </c>
      <c r="L897" s="106">
        <f>I897*0.2</f>
        <v>1.1021000000000001</v>
      </c>
      <c r="M897" s="106">
        <f>I897*0.28</f>
        <v>1.5429400000000002</v>
      </c>
      <c r="N897" s="106">
        <f>I897*0.27</f>
        <v>1.4878350000000002</v>
      </c>
      <c r="O897" s="106">
        <v>1.157205</v>
      </c>
      <c r="P897" s="106">
        <f>I897*0.25</f>
        <v>1.3776250000000001</v>
      </c>
      <c r="Q897" s="106">
        <f>I897*0.31</f>
        <v>1.7082550000000001</v>
      </c>
      <c r="R897" s="106">
        <f>I897*0.28</f>
        <v>1.5429400000000002</v>
      </c>
      <c r="S897" s="106">
        <f>I897*0.25</f>
        <v>1.3776250000000001</v>
      </c>
      <c r="T897" s="106">
        <f>I897*0.3</f>
        <v>1.6531500000000001</v>
      </c>
      <c r="U897" s="106">
        <f>I897*0.2</f>
        <v>1.1021000000000001</v>
      </c>
      <c r="V897" s="106">
        <f>I897*0.22</f>
        <v>1.21231</v>
      </c>
      <c r="W897" s="142"/>
      <c r="X897" s="106">
        <f>I897*0.16</f>
        <v>0.88168000000000013</v>
      </c>
      <c r="Y897" s="106">
        <f>I897*0.15</f>
        <v>0.82657500000000006</v>
      </c>
      <c r="Z897" s="106">
        <f>I897*0.18</f>
        <v>0.99189000000000005</v>
      </c>
      <c r="AA897" s="106">
        <f>I897*0.11</f>
        <v>0.606155</v>
      </c>
      <c r="AB897" s="142"/>
      <c r="AC897" s="7">
        <f>I897*0.22</f>
        <v>1.21231</v>
      </c>
      <c r="AD897" s="7">
        <f>I897*0.3</f>
        <v>1.6531500000000001</v>
      </c>
      <c r="AE897" s="148" t="s">
        <v>93</v>
      </c>
      <c r="AF897" s="7">
        <f>I897*0.245</f>
        <v>1.3500725</v>
      </c>
      <c r="AG897" s="7">
        <f>I897*0.2</f>
        <v>1.1021000000000001</v>
      </c>
      <c r="AH897" s="7">
        <f>I897*0.23</f>
        <v>1.2674150000000002</v>
      </c>
      <c r="AI897" s="142"/>
      <c r="AJ897" s="142">
        <f>I897*0.2</f>
        <v>1.1021000000000001</v>
      </c>
      <c r="AK897" s="142">
        <v>4.5475000000000003</v>
      </c>
      <c r="AL897" s="142">
        <v>4.8150000000000004</v>
      </c>
      <c r="AM897" s="142">
        <v>4.9755000000000003</v>
      </c>
      <c r="AN897" s="142">
        <f>I897*0.12</f>
        <v>0.66126000000000007</v>
      </c>
      <c r="AO897" s="142">
        <f>I897*0.6</f>
        <v>3.3063000000000002</v>
      </c>
      <c r="AP897" s="142">
        <f>I897*0.9</f>
        <v>4.9594500000000004</v>
      </c>
      <c r="AQ897" s="142">
        <f>I897*0.93</f>
        <v>5.1247650000000009</v>
      </c>
      <c r="AR897" s="142">
        <f>I897*0.7</f>
        <v>3.8573499999999998</v>
      </c>
      <c r="AS897" s="142">
        <f>I897*0.35</f>
        <v>1.9286749999999999</v>
      </c>
      <c r="AT897" s="142">
        <v>0</v>
      </c>
      <c r="AU897" s="142">
        <f>I897*0.9</f>
        <v>4.9594500000000004</v>
      </c>
      <c r="AV897" s="142">
        <f>I897*0.18</f>
        <v>0.99189000000000005</v>
      </c>
      <c r="AW897" s="142">
        <f>I897*0.34</f>
        <v>1.8735700000000002</v>
      </c>
      <c r="AX897" s="142">
        <f>I897*0.31</f>
        <v>1.7082550000000001</v>
      </c>
      <c r="AY897" s="142">
        <v>4.8150000000000004</v>
      </c>
      <c r="AZ897" s="142">
        <v>4.8150000000000004</v>
      </c>
      <c r="BB897" s="6">
        <v>0.606155</v>
      </c>
      <c r="BC897" s="6">
        <v>5.1247650000000009</v>
      </c>
    </row>
    <row r="898" spans="2:55" hidden="1" outlineLevel="1" x14ac:dyDescent="0.2">
      <c r="B898" s="60" t="s">
        <v>119</v>
      </c>
      <c r="C898" s="56" t="s">
        <v>93</v>
      </c>
      <c r="D898" s="127"/>
      <c r="E898" s="160">
        <v>1</v>
      </c>
      <c r="F898" s="189"/>
      <c r="G898" s="189"/>
      <c r="H898" s="189"/>
      <c r="I898" s="88">
        <v>18.460175000000003</v>
      </c>
      <c r="J898" s="98" t="e">
        <f t="shared" si="13"/>
        <v>#N/A</v>
      </c>
      <c r="K898" s="104" t="e">
        <v>#N/A</v>
      </c>
      <c r="L898" s="106">
        <f>I898*0.2</f>
        <v>3.6920350000000006</v>
      </c>
      <c r="M898" s="106">
        <f>I898*0.28</f>
        <v>5.1688490000000016</v>
      </c>
      <c r="N898" s="106">
        <f>I898*0.27</f>
        <v>4.984247250000001</v>
      </c>
      <c r="O898" s="106">
        <v>3.8766367500000003</v>
      </c>
      <c r="P898" s="106">
        <f>I898*0.25</f>
        <v>4.6150437500000008</v>
      </c>
      <c r="Q898" s="106">
        <f>I898*0.31</f>
        <v>5.7226542500000006</v>
      </c>
      <c r="R898" s="106">
        <f>I898*0.28</f>
        <v>5.1688490000000016</v>
      </c>
      <c r="S898" s="106">
        <f>I898*0.25</f>
        <v>4.6150437500000008</v>
      </c>
      <c r="T898" s="106">
        <f>I898*0.3</f>
        <v>5.5380525000000009</v>
      </c>
      <c r="U898" s="106">
        <f>I898*0.2</f>
        <v>3.6920350000000006</v>
      </c>
      <c r="V898" s="106">
        <f>I898*0.22</f>
        <v>4.0612385000000009</v>
      </c>
      <c r="W898" s="142"/>
      <c r="X898" s="106">
        <f>I898*0.16</f>
        <v>2.9536280000000006</v>
      </c>
      <c r="Y898" s="106">
        <f>I898*0.15</f>
        <v>2.7690262500000005</v>
      </c>
      <c r="Z898" s="106">
        <f>I898*0.18</f>
        <v>3.3228315000000004</v>
      </c>
      <c r="AA898" s="106">
        <f>I898*0.11</f>
        <v>2.0306192500000004</v>
      </c>
      <c r="AB898" s="142"/>
      <c r="AC898" s="7">
        <f>I898*0.22</f>
        <v>4.0612385000000009</v>
      </c>
      <c r="AD898" s="7">
        <f>I898*0.3</f>
        <v>5.5380525000000009</v>
      </c>
      <c r="AE898" s="148" t="s">
        <v>93</v>
      </c>
      <c r="AF898" s="7">
        <f>I898*0.245</f>
        <v>4.5227428750000005</v>
      </c>
      <c r="AG898" s="7">
        <f>I898*0.2</f>
        <v>3.6920350000000006</v>
      </c>
      <c r="AH898" s="7">
        <f>I898*0.23</f>
        <v>4.2458402500000005</v>
      </c>
      <c r="AI898" s="142"/>
      <c r="AJ898" s="142">
        <f>I898*0.2</f>
        <v>3.6920350000000006</v>
      </c>
      <c r="AK898" s="142">
        <v>15.236800000000002</v>
      </c>
      <c r="AL898" s="142">
        <v>16.135600000000004</v>
      </c>
      <c r="AM898" s="142">
        <v>16.6706</v>
      </c>
      <c r="AN898" s="142">
        <f>I898*0.12</f>
        <v>2.2152210000000001</v>
      </c>
      <c r="AO898" s="142">
        <f>I898*0.6</f>
        <v>11.076105000000002</v>
      </c>
      <c r="AP898" s="142">
        <f>I898*0.9</f>
        <v>16.614157500000005</v>
      </c>
      <c r="AQ898" s="142">
        <f>I898*0.93</f>
        <v>17.167962750000004</v>
      </c>
      <c r="AR898" s="142">
        <f>I898*0.7</f>
        <v>12.922122500000002</v>
      </c>
      <c r="AS898" s="142">
        <f>I898*0.35</f>
        <v>6.4610612500000011</v>
      </c>
      <c r="AT898" s="142">
        <v>0</v>
      </c>
      <c r="AU898" s="142">
        <f>I898*0.9</f>
        <v>16.614157500000005</v>
      </c>
      <c r="AV898" s="142">
        <f>I898*0.18</f>
        <v>3.3228315000000004</v>
      </c>
      <c r="AW898" s="142">
        <f>I898*0.34</f>
        <v>6.2764595000000014</v>
      </c>
      <c r="AX898" s="142">
        <f>I898*0.31</f>
        <v>5.7226542500000006</v>
      </c>
      <c r="AY898" s="142">
        <v>16.135600000000004</v>
      </c>
      <c r="AZ898" s="142">
        <v>16.135600000000004</v>
      </c>
      <c r="BB898" s="6">
        <v>2.0306192500000004</v>
      </c>
      <c r="BC898" s="6">
        <v>17.167962750000004</v>
      </c>
    </row>
    <row r="899" spans="2:55" hidden="1" outlineLevel="1" x14ac:dyDescent="0.2">
      <c r="B899" s="60" t="s">
        <v>183</v>
      </c>
      <c r="C899" s="56" t="s">
        <v>93</v>
      </c>
      <c r="D899" s="127"/>
      <c r="E899" s="160">
        <v>1</v>
      </c>
      <c r="F899" s="189"/>
      <c r="G899" s="189"/>
      <c r="H899" s="189"/>
      <c r="I899" s="88">
        <v>14.327300000000001</v>
      </c>
      <c r="J899" s="98" t="e">
        <f t="shared" si="13"/>
        <v>#N/A</v>
      </c>
      <c r="K899" s="104" t="e">
        <v>#N/A</v>
      </c>
      <c r="L899" s="106">
        <f>I899*0.2</f>
        <v>2.8654600000000006</v>
      </c>
      <c r="M899" s="106">
        <f>I899*0.28</f>
        <v>4.0116440000000004</v>
      </c>
      <c r="N899" s="106">
        <f>I899*0.27</f>
        <v>3.8683710000000007</v>
      </c>
      <c r="O899" s="106">
        <v>3.0087330000000003</v>
      </c>
      <c r="P899" s="106">
        <f>I899*0.25</f>
        <v>3.5818250000000003</v>
      </c>
      <c r="Q899" s="106">
        <f>I899*0.31</f>
        <v>4.4414630000000006</v>
      </c>
      <c r="R899" s="106">
        <f>I899*0.28</f>
        <v>4.0116440000000004</v>
      </c>
      <c r="S899" s="106">
        <f>I899*0.25</f>
        <v>3.5818250000000003</v>
      </c>
      <c r="T899" s="106">
        <f>I899*0.3</f>
        <v>4.29819</v>
      </c>
      <c r="U899" s="106">
        <f>I899*0.2</f>
        <v>2.8654600000000006</v>
      </c>
      <c r="V899" s="106">
        <f>I899*0.22</f>
        <v>3.1520060000000001</v>
      </c>
      <c r="W899" s="142"/>
      <c r="X899" s="106">
        <f>I899*0.16</f>
        <v>2.2923680000000002</v>
      </c>
      <c r="Y899" s="106">
        <f>I899*0.15</f>
        <v>2.149095</v>
      </c>
      <c r="Z899" s="106">
        <f>I899*0.18</f>
        <v>2.5789140000000002</v>
      </c>
      <c r="AA899" s="106">
        <f>I899*0.11</f>
        <v>1.576003</v>
      </c>
      <c r="AB899" s="142"/>
      <c r="AC899" s="7">
        <f>I899*0.22</f>
        <v>3.1520060000000001</v>
      </c>
      <c r="AD899" s="7">
        <f>I899*0.3</f>
        <v>4.29819</v>
      </c>
      <c r="AE899" s="148" t="s">
        <v>93</v>
      </c>
      <c r="AF899" s="7">
        <f>I899*0.245</f>
        <v>3.5101885000000004</v>
      </c>
      <c r="AG899" s="7">
        <f>I899*0.2</f>
        <v>2.8654600000000006</v>
      </c>
      <c r="AH899" s="7">
        <f>I899*0.23</f>
        <v>3.2952790000000003</v>
      </c>
      <c r="AI899" s="142"/>
      <c r="AJ899" s="142">
        <f>I899*0.2</f>
        <v>2.8654600000000006</v>
      </c>
      <c r="AK899" s="142">
        <v>11.823500000000001</v>
      </c>
      <c r="AL899" s="142">
        <v>12.519</v>
      </c>
      <c r="AM899" s="142">
        <v>12.936299999999999</v>
      </c>
      <c r="AN899" s="142">
        <f>I899*0.12</f>
        <v>1.719276</v>
      </c>
      <c r="AO899" s="142">
        <f>I899*0.6</f>
        <v>8.5963799999999999</v>
      </c>
      <c r="AP899" s="142">
        <f>I899*0.9</f>
        <v>12.894570000000002</v>
      </c>
      <c r="AQ899" s="142">
        <f>I899*0.93</f>
        <v>13.324389000000002</v>
      </c>
      <c r="AR899" s="142">
        <f>I899*0.7</f>
        <v>10.029109999999999</v>
      </c>
      <c r="AS899" s="142">
        <f>I899*0.35</f>
        <v>5.0145549999999997</v>
      </c>
      <c r="AT899" s="142">
        <v>0</v>
      </c>
      <c r="AU899" s="142">
        <f>I899*0.9</f>
        <v>12.894570000000002</v>
      </c>
      <c r="AV899" s="142">
        <f>I899*0.18</f>
        <v>2.5789140000000002</v>
      </c>
      <c r="AW899" s="142">
        <f>I899*0.34</f>
        <v>4.8712820000000008</v>
      </c>
      <c r="AX899" s="142">
        <f>I899*0.31</f>
        <v>4.4414630000000006</v>
      </c>
      <c r="AY899" s="142">
        <v>12.519</v>
      </c>
      <c r="AZ899" s="142">
        <v>12.519</v>
      </c>
      <c r="BB899" s="6">
        <v>1.576003</v>
      </c>
      <c r="BC899" s="6">
        <v>13.324389000000002</v>
      </c>
    </row>
    <row r="900" spans="2:55" hidden="1" outlineLevel="1" x14ac:dyDescent="0.2">
      <c r="B900" s="60" t="s">
        <v>250</v>
      </c>
      <c r="C900" s="56" t="s">
        <v>93</v>
      </c>
      <c r="D900" s="127">
        <v>36415</v>
      </c>
      <c r="E900" s="160">
        <v>1</v>
      </c>
      <c r="F900" s="189"/>
      <c r="G900" s="189"/>
      <c r="H900" s="189"/>
      <c r="I900" s="88">
        <v>40</v>
      </c>
      <c r="J900" s="98">
        <f t="shared" si="13"/>
        <v>2.9700000000000006</v>
      </c>
      <c r="K900" s="104">
        <v>2.7</v>
      </c>
      <c r="L900" s="106">
        <f>I900*0.2</f>
        <v>8</v>
      </c>
      <c r="M900" s="106">
        <f>I900*0.28</f>
        <v>11.200000000000001</v>
      </c>
      <c r="N900" s="106">
        <f>I900*0.27</f>
        <v>10.8</v>
      </c>
      <c r="O900" s="106">
        <v>8.4</v>
      </c>
      <c r="P900" s="106">
        <f>I900*0.25</f>
        <v>10</v>
      </c>
      <c r="Q900" s="106">
        <f>I900*0.31</f>
        <v>12.4</v>
      </c>
      <c r="R900" s="106">
        <f>I900*0.28</f>
        <v>11.200000000000001</v>
      </c>
      <c r="S900" s="106">
        <f>I900*0.25</f>
        <v>10</v>
      </c>
      <c r="T900" s="106">
        <f>I900*0.3</f>
        <v>12</v>
      </c>
      <c r="U900" s="106">
        <f>I900*0.2</f>
        <v>8</v>
      </c>
      <c r="V900" s="106">
        <f>I900*0.22</f>
        <v>8.8000000000000007</v>
      </c>
      <c r="W900" s="142"/>
      <c r="X900" s="106">
        <f>I900*0.16</f>
        <v>6.4</v>
      </c>
      <c r="Y900" s="106">
        <f>I900*0.15</f>
        <v>6</v>
      </c>
      <c r="Z900" s="106">
        <f>I900*0.18</f>
        <v>7.1999999999999993</v>
      </c>
      <c r="AA900" s="106">
        <f>I900*0.11</f>
        <v>4.4000000000000004</v>
      </c>
      <c r="AB900" s="142"/>
      <c r="AC900" s="7">
        <f>I900*0.22</f>
        <v>8.8000000000000007</v>
      </c>
      <c r="AD900" s="7">
        <f>I900*0.3</f>
        <v>12</v>
      </c>
      <c r="AE900" s="148" t="s">
        <v>93</v>
      </c>
      <c r="AF900" s="7">
        <f>I900*0.245</f>
        <v>9.8000000000000007</v>
      </c>
      <c r="AG900" s="7">
        <f>I900*0.2</f>
        <v>8</v>
      </c>
      <c r="AH900" s="7">
        <f>I900*0.23</f>
        <v>9.2000000000000011</v>
      </c>
      <c r="AI900" s="142"/>
      <c r="AJ900" s="142">
        <f>I900*0.2</f>
        <v>8</v>
      </c>
      <c r="AK900" s="142">
        <v>28.483400000000003</v>
      </c>
      <c r="AL900" s="142">
        <v>30.163300000000003</v>
      </c>
      <c r="AM900" s="142">
        <v>31.1691</v>
      </c>
      <c r="AN900" s="142">
        <f>I900*0.12</f>
        <v>4.8</v>
      </c>
      <c r="AO900" s="142">
        <f>I900*0.6</f>
        <v>24</v>
      </c>
      <c r="AP900" s="142">
        <f>I900*0.9</f>
        <v>36</v>
      </c>
      <c r="AQ900" s="142">
        <f>I900*0.93</f>
        <v>37.200000000000003</v>
      </c>
      <c r="AR900" s="142">
        <f>I900*0.7</f>
        <v>28</v>
      </c>
      <c r="AS900" s="142">
        <f>I900*0.35</f>
        <v>14</v>
      </c>
      <c r="AT900" s="142">
        <v>0</v>
      </c>
      <c r="AU900" s="142">
        <f>I900*0.9</f>
        <v>36</v>
      </c>
      <c r="AV900" s="142">
        <f>I900*0.18</f>
        <v>7.1999999999999993</v>
      </c>
      <c r="AW900" s="142">
        <f>I900*0.34</f>
        <v>13.600000000000001</v>
      </c>
      <c r="AX900" s="142">
        <f>I900*0.31</f>
        <v>12.4</v>
      </c>
      <c r="AY900" s="142">
        <v>30.163300000000003</v>
      </c>
      <c r="AZ900" s="142">
        <v>30.163300000000003</v>
      </c>
      <c r="BB900" s="6">
        <v>2.7</v>
      </c>
      <c r="BC900" s="6">
        <v>37.200000000000003</v>
      </c>
    </row>
    <row r="901" spans="2:55" hidden="1" outlineLevel="1" x14ac:dyDescent="0.2">
      <c r="B901" s="60" t="s">
        <v>20</v>
      </c>
      <c r="C901" s="56" t="s">
        <v>93</v>
      </c>
      <c r="D901" s="127">
        <v>85027</v>
      </c>
      <c r="E901" s="160">
        <v>2</v>
      </c>
      <c r="F901" s="189"/>
      <c r="G901" s="189"/>
      <c r="H901" s="189"/>
      <c r="I901" s="88">
        <v>60</v>
      </c>
      <c r="J901" s="98">
        <f t="shared" si="13"/>
        <v>7.117</v>
      </c>
      <c r="K901" s="104">
        <v>6.47</v>
      </c>
      <c r="L901" s="106">
        <f>I901*0.2</f>
        <v>12</v>
      </c>
      <c r="M901" s="106">
        <f>I901*0.28</f>
        <v>16.8</v>
      </c>
      <c r="N901" s="106">
        <f>I901*0.27</f>
        <v>16.200000000000003</v>
      </c>
      <c r="O901" s="106">
        <v>12.6</v>
      </c>
      <c r="P901" s="106">
        <f>I901*0.25</f>
        <v>15</v>
      </c>
      <c r="Q901" s="106">
        <f>I901*0.31</f>
        <v>18.600000000000001</v>
      </c>
      <c r="R901" s="106">
        <f>I901*0.28</f>
        <v>16.8</v>
      </c>
      <c r="S901" s="106">
        <f>I901*0.25</f>
        <v>15</v>
      </c>
      <c r="T901" s="106">
        <f>I901*0.3</f>
        <v>18</v>
      </c>
      <c r="U901" s="106">
        <f>I901*0.2</f>
        <v>12</v>
      </c>
      <c r="V901" s="106">
        <f>I901*0.22</f>
        <v>13.2</v>
      </c>
      <c r="W901" s="142"/>
      <c r="X901" s="106">
        <f>I901*0.16</f>
        <v>9.6</v>
      </c>
      <c r="Y901" s="106">
        <f>I901*0.15</f>
        <v>9</v>
      </c>
      <c r="Z901" s="106">
        <f>I901*0.18</f>
        <v>10.799999999999999</v>
      </c>
      <c r="AA901" s="106">
        <f>I901*0.11</f>
        <v>6.6</v>
      </c>
      <c r="AB901" s="142"/>
      <c r="AC901" s="7">
        <f>I901*0.22</f>
        <v>13.2</v>
      </c>
      <c r="AD901" s="7">
        <f>I901*0.3</f>
        <v>18</v>
      </c>
      <c r="AE901" s="148" t="s">
        <v>93</v>
      </c>
      <c r="AF901" s="7">
        <f>I901*0.245</f>
        <v>14.7</v>
      </c>
      <c r="AG901" s="7">
        <f>I901*0.2</f>
        <v>12</v>
      </c>
      <c r="AH901" s="7">
        <f>I901*0.23</f>
        <v>13.8</v>
      </c>
      <c r="AI901" s="142"/>
      <c r="AJ901" s="142">
        <f>I901*0.2</f>
        <v>12</v>
      </c>
      <c r="AK901" s="142">
        <v>84.455100000000002</v>
      </c>
      <c r="AL901" s="142">
        <v>89.419899999999998</v>
      </c>
      <c r="AM901" s="142">
        <v>92.405200000000008</v>
      </c>
      <c r="AN901" s="142">
        <f>I901*0.12</f>
        <v>7.1999999999999993</v>
      </c>
      <c r="AO901" s="142">
        <f>I901*0.6</f>
        <v>36</v>
      </c>
      <c r="AP901" s="142">
        <f>I901*0.9</f>
        <v>54</v>
      </c>
      <c r="AQ901" s="142">
        <f>I901*0.93</f>
        <v>55.800000000000004</v>
      </c>
      <c r="AR901" s="142">
        <f>I901*0.7</f>
        <v>42</v>
      </c>
      <c r="AS901" s="142">
        <f>I901*0.35</f>
        <v>21</v>
      </c>
      <c r="AT901" s="142">
        <v>0</v>
      </c>
      <c r="AU901" s="142">
        <f>I901*0.9</f>
        <v>54</v>
      </c>
      <c r="AV901" s="142">
        <f>I901*0.18</f>
        <v>10.799999999999999</v>
      </c>
      <c r="AW901" s="142">
        <f>I901*0.34</f>
        <v>20.400000000000002</v>
      </c>
      <c r="AX901" s="142">
        <f>I901*0.31</f>
        <v>18.600000000000001</v>
      </c>
      <c r="AY901" s="142">
        <v>89.419899999999998</v>
      </c>
      <c r="AZ901" s="142">
        <v>89.419899999999998</v>
      </c>
      <c r="BB901" s="6">
        <v>6.47</v>
      </c>
      <c r="BC901" s="6">
        <v>92.405200000000008</v>
      </c>
    </row>
    <row r="902" spans="2:55" hidden="1" outlineLevel="1" x14ac:dyDescent="0.2">
      <c r="B902" s="60" t="s">
        <v>295</v>
      </c>
      <c r="C902" s="56" t="s">
        <v>93</v>
      </c>
      <c r="D902" s="127">
        <v>86850</v>
      </c>
      <c r="E902" s="160">
        <v>1</v>
      </c>
      <c r="F902" s="189"/>
      <c r="G902" s="189"/>
      <c r="H902" s="189"/>
      <c r="I902" s="88">
        <v>87</v>
      </c>
      <c r="J902" s="98">
        <f t="shared" si="13"/>
        <v>8.0630000000000006</v>
      </c>
      <c r="K902" s="104">
        <v>7.33</v>
      </c>
      <c r="L902" s="106">
        <f>I902*0.2</f>
        <v>17.400000000000002</v>
      </c>
      <c r="M902" s="106">
        <f>I902*0.28</f>
        <v>24.360000000000003</v>
      </c>
      <c r="N902" s="106">
        <f>I902*0.27</f>
        <v>23.490000000000002</v>
      </c>
      <c r="O902" s="106">
        <v>18.27</v>
      </c>
      <c r="P902" s="106">
        <f>I902*0.25</f>
        <v>21.75</v>
      </c>
      <c r="Q902" s="106">
        <f>I902*0.31</f>
        <v>26.97</v>
      </c>
      <c r="R902" s="106">
        <f>I902*0.28</f>
        <v>24.360000000000003</v>
      </c>
      <c r="S902" s="106">
        <f>I902*0.25</f>
        <v>21.75</v>
      </c>
      <c r="T902" s="106">
        <f>I902*0.3</f>
        <v>26.099999999999998</v>
      </c>
      <c r="U902" s="106">
        <f>I902*0.2</f>
        <v>17.400000000000002</v>
      </c>
      <c r="V902" s="106">
        <f>I902*0.22</f>
        <v>19.14</v>
      </c>
      <c r="W902" s="142"/>
      <c r="X902" s="106">
        <f>I902*0.16</f>
        <v>13.92</v>
      </c>
      <c r="Y902" s="106">
        <f>I902*0.15</f>
        <v>13.049999999999999</v>
      </c>
      <c r="Z902" s="106">
        <f>I902*0.18</f>
        <v>15.66</v>
      </c>
      <c r="AA902" s="106">
        <f>I902*0.11</f>
        <v>9.57</v>
      </c>
      <c r="AB902" s="142"/>
      <c r="AC902" s="7">
        <f>I902*0.22</f>
        <v>19.14</v>
      </c>
      <c r="AD902" s="7">
        <f>I902*0.3</f>
        <v>26.099999999999998</v>
      </c>
      <c r="AE902" s="148" t="s">
        <v>93</v>
      </c>
      <c r="AF902" s="7">
        <f>I902*0.245</f>
        <v>21.315000000000001</v>
      </c>
      <c r="AG902" s="7">
        <f>I902*0.2</f>
        <v>17.400000000000002</v>
      </c>
      <c r="AH902" s="7">
        <f>I902*0.23</f>
        <v>20.010000000000002</v>
      </c>
      <c r="AI902" s="142"/>
      <c r="AJ902" s="142">
        <f>I902*0.2</f>
        <v>17.400000000000002</v>
      </c>
      <c r="AK902" s="142">
        <v>66.693100000000001</v>
      </c>
      <c r="AL902" s="142">
        <v>70.61999999999999</v>
      </c>
      <c r="AM902" s="142">
        <v>72.974000000000004</v>
      </c>
      <c r="AN902" s="142">
        <f>I902*0.12</f>
        <v>10.44</v>
      </c>
      <c r="AO902" s="142">
        <f>I902*0.6</f>
        <v>52.199999999999996</v>
      </c>
      <c r="AP902" s="142">
        <f>I902*0.9</f>
        <v>78.3</v>
      </c>
      <c r="AQ902" s="142">
        <f>I902*0.93</f>
        <v>80.910000000000011</v>
      </c>
      <c r="AR902" s="142">
        <f>I902*0.7</f>
        <v>60.9</v>
      </c>
      <c r="AS902" s="142">
        <f>I902*0.35</f>
        <v>30.45</v>
      </c>
      <c r="AT902" s="142">
        <v>47.639610000000005</v>
      </c>
      <c r="AU902" s="142">
        <f>I902*0.9</f>
        <v>78.3</v>
      </c>
      <c r="AV902" s="142">
        <f>I902*0.18</f>
        <v>15.66</v>
      </c>
      <c r="AW902" s="142">
        <f>I902*0.34</f>
        <v>29.580000000000002</v>
      </c>
      <c r="AX902" s="142">
        <f>I902*0.31</f>
        <v>26.97</v>
      </c>
      <c r="AY902" s="142">
        <v>70.61999999999999</v>
      </c>
      <c r="AZ902" s="142">
        <v>70.61999999999999</v>
      </c>
      <c r="BB902" s="6">
        <v>7.33</v>
      </c>
      <c r="BC902" s="6">
        <v>80.910000000000011</v>
      </c>
    </row>
    <row r="903" spans="2:55" hidden="1" outlineLevel="1" x14ac:dyDescent="0.2">
      <c r="B903" s="60" t="s">
        <v>296</v>
      </c>
      <c r="C903" s="56" t="s">
        <v>93</v>
      </c>
      <c r="D903" s="127">
        <v>86900</v>
      </c>
      <c r="E903" s="160">
        <v>1</v>
      </c>
      <c r="F903" s="189"/>
      <c r="G903" s="189"/>
      <c r="H903" s="189"/>
      <c r="I903" s="88">
        <v>120</v>
      </c>
      <c r="J903" s="98">
        <f t="shared" ref="J903:J966" si="14">K903*110%</f>
        <v>2.4640000000000004</v>
      </c>
      <c r="K903" s="104">
        <v>2.2400000000000002</v>
      </c>
      <c r="L903" s="106">
        <f>I903*0.2</f>
        <v>24</v>
      </c>
      <c r="M903" s="106">
        <f>I903*0.28</f>
        <v>33.6</v>
      </c>
      <c r="N903" s="106">
        <f>I903*0.27</f>
        <v>32.400000000000006</v>
      </c>
      <c r="O903" s="106">
        <v>25.2</v>
      </c>
      <c r="P903" s="106">
        <f>I903*0.25</f>
        <v>30</v>
      </c>
      <c r="Q903" s="106">
        <f>I903*0.31</f>
        <v>37.200000000000003</v>
      </c>
      <c r="R903" s="106">
        <f>I903*0.28</f>
        <v>33.6</v>
      </c>
      <c r="S903" s="106">
        <f>I903*0.25</f>
        <v>30</v>
      </c>
      <c r="T903" s="106">
        <f>I903*0.3</f>
        <v>36</v>
      </c>
      <c r="U903" s="106">
        <f>I903*0.2</f>
        <v>24</v>
      </c>
      <c r="V903" s="106">
        <f>I903*0.22</f>
        <v>26.4</v>
      </c>
      <c r="W903" s="142"/>
      <c r="X903" s="106">
        <f>I903*0.16</f>
        <v>19.2</v>
      </c>
      <c r="Y903" s="106">
        <f>I903*0.15</f>
        <v>18</v>
      </c>
      <c r="Z903" s="106">
        <f>I903*0.18</f>
        <v>21.599999999999998</v>
      </c>
      <c r="AA903" s="106">
        <f>I903*0.11</f>
        <v>13.2</v>
      </c>
      <c r="AB903" s="142"/>
      <c r="AC903" s="7">
        <f>I903*0.22</f>
        <v>26.4</v>
      </c>
      <c r="AD903" s="7">
        <f>I903*0.3</f>
        <v>36</v>
      </c>
      <c r="AE903" s="148" t="s">
        <v>93</v>
      </c>
      <c r="AF903" s="7">
        <f>I903*0.245</f>
        <v>29.4</v>
      </c>
      <c r="AG903" s="7">
        <f>I903*0.2</f>
        <v>24</v>
      </c>
      <c r="AH903" s="7">
        <f>I903*0.23</f>
        <v>27.6</v>
      </c>
      <c r="AI903" s="142"/>
      <c r="AJ903" s="142">
        <f>I903*0.2</f>
        <v>24</v>
      </c>
      <c r="AK903" s="142">
        <v>91.859499999999997</v>
      </c>
      <c r="AL903" s="142">
        <v>97.263000000000005</v>
      </c>
      <c r="AM903" s="142">
        <v>100.50510000000001</v>
      </c>
      <c r="AN903" s="142">
        <f>I903*0.12</f>
        <v>14.399999999999999</v>
      </c>
      <c r="AO903" s="142">
        <f>I903*0.6</f>
        <v>72</v>
      </c>
      <c r="AP903" s="142">
        <f>I903*0.9</f>
        <v>108</v>
      </c>
      <c r="AQ903" s="142">
        <f>I903*0.93</f>
        <v>111.60000000000001</v>
      </c>
      <c r="AR903" s="142">
        <f>I903*0.7</f>
        <v>84</v>
      </c>
      <c r="AS903" s="142">
        <f>I903*0.35</f>
        <v>42</v>
      </c>
      <c r="AT903" s="142">
        <v>104.99589</v>
      </c>
      <c r="AU903" s="142">
        <f>I903*0.9</f>
        <v>108</v>
      </c>
      <c r="AV903" s="142">
        <f>I903*0.18</f>
        <v>21.599999999999998</v>
      </c>
      <c r="AW903" s="142">
        <f>I903*0.34</f>
        <v>40.800000000000004</v>
      </c>
      <c r="AX903" s="142">
        <f>I903*0.31</f>
        <v>37.200000000000003</v>
      </c>
      <c r="AY903" s="142">
        <v>97.263000000000005</v>
      </c>
      <c r="AZ903" s="142">
        <v>97.263000000000005</v>
      </c>
      <c r="BB903" s="6">
        <v>2.2400000000000002</v>
      </c>
      <c r="BC903" s="6">
        <v>111.60000000000001</v>
      </c>
    </row>
    <row r="904" spans="2:55" hidden="1" outlineLevel="1" x14ac:dyDescent="0.2">
      <c r="B904" s="60" t="s">
        <v>297</v>
      </c>
      <c r="C904" s="56" t="s">
        <v>93</v>
      </c>
      <c r="D904" s="127">
        <v>86901</v>
      </c>
      <c r="E904" s="160">
        <v>1</v>
      </c>
      <c r="F904" s="189"/>
      <c r="G904" s="189"/>
      <c r="H904" s="189"/>
      <c r="I904" s="88">
        <v>106</v>
      </c>
      <c r="J904" s="98">
        <f t="shared" si="14"/>
        <v>2.4640000000000004</v>
      </c>
      <c r="K904" s="104">
        <v>2.2400000000000002</v>
      </c>
      <c r="L904" s="106">
        <f>I904*0.2</f>
        <v>21.200000000000003</v>
      </c>
      <c r="M904" s="106">
        <f>I904*0.28</f>
        <v>29.680000000000003</v>
      </c>
      <c r="N904" s="106">
        <f>I904*0.27</f>
        <v>28.62</v>
      </c>
      <c r="O904" s="106">
        <v>22.259999999999998</v>
      </c>
      <c r="P904" s="106">
        <f>I904*0.25</f>
        <v>26.5</v>
      </c>
      <c r="Q904" s="106">
        <f>I904*0.31</f>
        <v>32.86</v>
      </c>
      <c r="R904" s="106">
        <f>I904*0.28</f>
        <v>29.680000000000003</v>
      </c>
      <c r="S904" s="106">
        <f>I904*0.25</f>
        <v>26.5</v>
      </c>
      <c r="T904" s="106">
        <f>I904*0.3</f>
        <v>31.799999999999997</v>
      </c>
      <c r="U904" s="106">
        <f>I904*0.2</f>
        <v>21.200000000000003</v>
      </c>
      <c r="V904" s="106">
        <f>I904*0.22</f>
        <v>23.32</v>
      </c>
      <c r="W904" s="142"/>
      <c r="X904" s="106">
        <f>I904*0.16</f>
        <v>16.96</v>
      </c>
      <c r="Y904" s="106">
        <f>I904*0.15</f>
        <v>15.899999999999999</v>
      </c>
      <c r="Z904" s="106">
        <f>I904*0.18</f>
        <v>19.079999999999998</v>
      </c>
      <c r="AA904" s="106">
        <f>I904*0.11</f>
        <v>11.66</v>
      </c>
      <c r="AB904" s="142"/>
      <c r="AC904" s="7">
        <f>I904*0.22</f>
        <v>23.32</v>
      </c>
      <c r="AD904" s="7">
        <f>I904*0.3</f>
        <v>31.799999999999997</v>
      </c>
      <c r="AE904" s="148" t="s">
        <v>93</v>
      </c>
      <c r="AF904" s="7">
        <f>I904*0.245</f>
        <v>25.97</v>
      </c>
      <c r="AG904" s="7">
        <f>I904*0.2</f>
        <v>21.200000000000003</v>
      </c>
      <c r="AH904" s="7">
        <f>I904*0.23</f>
        <v>24.380000000000003</v>
      </c>
      <c r="AI904" s="142"/>
      <c r="AJ904" s="142">
        <f>I904*0.2</f>
        <v>21.200000000000003</v>
      </c>
      <c r="AK904" s="142">
        <v>68.672600000000017</v>
      </c>
      <c r="AL904" s="142">
        <v>72.706500000000005</v>
      </c>
      <c r="AM904" s="142">
        <v>75.135400000000004</v>
      </c>
      <c r="AN904" s="142">
        <f>I904*0.12</f>
        <v>12.719999999999999</v>
      </c>
      <c r="AO904" s="142">
        <f>I904*0.6</f>
        <v>63.599999999999994</v>
      </c>
      <c r="AP904" s="142">
        <f>I904*0.9</f>
        <v>95.4</v>
      </c>
      <c r="AQ904" s="142">
        <f>I904*0.93</f>
        <v>98.58</v>
      </c>
      <c r="AR904" s="142">
        <f>I904*0.7</f>
        <v>74.199999999999989</v>
      </c>
      <c r="AS904" s="142">
        <f>I904*0.35</f>
        <v>37.099999999999994</v>
      </c>
      <c r="AT904" s="142">
        <v>32.193090000000005</v>
      </c>
      <c r="AU904" s="142">
        <f>I904*0.9</f>
        <v>95.4</v>
      </c>
      <c r="AV904" s="142">
        <f>I904*0.18</f>
        <v>19.079999999999998</v>
      </c>
      <c r="AW904" s="142">
        <f>I904*0.34</f>
        <v>36.04</v>
      </c>
      <c r="AX904" s="142">
        <f>I904*0.31</f>
        <v>32.86</v>
      </c>
      <c r="AY904" s="142">
        <v>72.706500000000005</v>
      </c>
      <c r="AZ904" s="142">
        <v>72.706500000000005</v>
      </c>
      <c r="BB904" s="6">
        <v>2.2400000000000002</v>
      </c>
      <c r="BC904" s="6">
        <v>98.58</v>
      </c>
    </row>
    <row r="905" spans="2:55" hidden="1" outlineLevel="1" x14ac:dyDescent="0.2">
      <c r="B905" s="60" t="s">
        <v>314</v>
      </c>
      <c r="C905" s="56" t="s">
        <v>93</v>
      </c>
      <c r="D905" s="127"/>
      <c r="E905" s="160">
        <v>1</v>
      </c>
      <c r="F905" s="189"/>
      <c r="G905" s="189"/>
      <c r="H905" s="189"/>
      <c r="I905" s="88">
        <v>28.213760000000001</v>
      </c>
      <c r="J905" s="98" t="e">
        <f t="shared" si="14"/>
        <v>#N/A</v>
      </c>
      <c r="K905" s="104" t="e">
        <v>#N/A</v>
      </c>
      <c r="L905" s="106">
        <f>I905*0.2</f>
        <v>5.6427520000000007</v>
      </c>
      <c r="M905" s="106">
        <f>I905*0.28</f>
        <v>7.8998528000000006</v>
      </c>
      <c r="N905" s="106">
        <f>I905*0.27</f>
        <v>7.617715200000001</v>
      </c>
      <c r="O905" s="106">
        <v>5.9248896000000002</v>
      </c>
      <c r="P905" s="106">
        <f>I905*0.25</f>
        <v>7.0534400000000002</v>
      </c>
      <c r="Q905" s="106">
        <f>I905*0.31</f>
        <v>8.746265600000001</v>
      </c>
      <c r="R905" s="106">
        <f>I905*0.28</f>
        <v>7.8998528000000006</v>
      </c>
      <c r="S905" s="106">
        <f>I905*0.25</f>
        <v>7.0534400000000002</v>
      </c>
      <c r="T905" s="106">
        <f>I905*0.3</f>
        <v>8.4641280000000005</v>
      </c>
      <c r="U905" s="106">
        <f>I905*0.2</f>
        <v>5.6427520000000007</v>
      </c>
      <c r="V905" s="106">
        <f>I905*0.22</f>
        <v>6.2070271999999997</v>
      </c>
      <c r="W905" s="142"/>
      <c r="X905" s="106">
        <f>I905*0.16</f>
        <v>4.5142015999999998</v>
      </c>
      <c r="Y905" s="106">
        <f>I905*0.15</f>
        <v>4.2320640000000003</v>
      </c>
      <c r="Z905" s="106">
        <f>I905*0.18</f>
        <v>5.0784767999999998</v>
      </c>
      <c r="AA905" s="106">
        <f>I905*0.11</f>
        <v>3.1035135999999999</v>
      </c>
      <c r="AB905" s="142"/>
      <c r="AC905" s="7">
        <f>I905*0.22</f>
        <v>6.2070271999999997</v>
      </c>
      <c r="AD905" s="7">
        <f>I905*0.3</f>
        <v>8.4641280000000005</v>
      </c>
      <c r="AE905" s="148" t="s">
        <v>93</v>
      </c>
      <c r="AF905" s="7">
        <f>I905*0.245</f>
        <v>6.9123711999999999</v>
      </c>
      <c r="AG905" s="7">
        <f>I905*0.2</f>
        <v>5.6427520000000007</v>
      </c>
      <c r="AH905" s="7">
        <f>I905*0.23</f>
        <v>6.4891648000000002</v>
      </c>
      <c r="AI905" s="142"/>
      <c r="AJ905" s="142">
        <f>I905*0.2</f>
        <v>5.6427520000000007</v>
      </c>
      <c r="AK905" s="142">
        <v>23.283200000000001</v>
      </c>
      <c r="AL905" s="142">
        <v>24.652799999999999</v>
      </c>
      <c r="AM905" s="142">
        <v>25.476699999999997</v>
      </c>
      <c r="AN905" s="142">
        <f>I905*0.12</f>
        <v>3.3856511999999999</v>
      </c>
      <c r="AO905" s="142">
        <f>I905*0.6</f>
        <v>16.928256000000001</v>
      </c>
      <c r="AP905" s="142">
        <f>I905*0.9</f>
        <v>25.392384</v>
      </c>
      <c r="AQ905" s="142">
        <f>I905*0.93</f>
        <v>26.238796800000003</v>
      </c>
      <c r="AR905" s="142">
        <f>I905*0.7</f>
        <v>19.749631999999998</v>
      </c>
      <c r="AS905" s="142">
        <f>I905*0.35</f>
        <v>9.8748159999999991</v>
      </c>
      <c r="AT905" s="142">
        <v>0</v>
      </c>
      <c r="AU905" s="142">
        <f>I905*0.9</f>
        <v>25.392384</v>
      </c>
      <c r="AV905" s="142">
        <f>I905*0.18</f>
        <v>5.0784767999999998</v>
      </c>
      <c r="AW905" s="142">
        <f>I905*0.34</f>
        <v>9.5926784000000005</v>
      </c>
      <c r="AX905" s="142">
        <f>I905*0.31</f>
        <v>8.746265600000001</v>
      </c>
      <c r="AY905" s="142">
        <v>24.652799999999999</v>
      </c>
      <c r="AZ905" s="142">
        <v>24.652799999999999</v>
      </c>
      <c r="BB905" s="6">
        <v>3.1035135999999999</v>
      </c>
      <c r="BC905" s="6">
        <v>26.238796800000003</v>
      </c>
    </row>
    <row r="906" spans="2:55" hidden="1" outlineLevel="1" x14ac:dyDescent="0.2">
      <c r="B906" s="60" t="s">
        <v>324</v>
      </c>
      <c r="C906" s="56" t="s">
        <v>93</v>
      </c>
      <c r="D906" s="127"/>
      <c r="E906" s="160">
        <v>1</v>
      </c>
      <c r="F906" s="189"/>
      <c r="G906" s="189"/>
      <c r="H906" s="189"/>
      <c r="I906" s="88">
        <v>8.5963799999999981</v>
      </c>
      <c r="J906" s="98" t="e">
        <f t="shared" si="14"/>
        <v>#N/A</v>
      </c>
      <c r="K906" s="104" t="e">
        <v>#N/A</v>
      </c>
      <c r="L906" s="106">
        <f>I906*0.2</f>
        <v>1.7192759999999998</v>
      </c>
      <c r="M906" s="106">
        <f>I906*0.28</f>
        <v>2.4069863999999996</v>
      </c>
      <c r="N906" s="106">
        <f>I906*0.27</f>
        <v>2.3210225999999996</v>
      </c>
      <c r="O906" s="106">
        <v>1.8052397999999996</v>
      </c>
      <c r="P906" s="106">
        <f>I906*0.25</f>
        <v>2.1490949999999995</v>
      </c>
      <c r="Q906" s="106">
        <f>I906*0.31</f>
        <v>2.6648777999999993</v>
      </c>
      <c r="R906" s="106">
        <f>I906*0.28</f>
        <v>2.4069863999999996</v>
      </c>
      <c r="S906" s="106">
        <f>I906*0.25</f>
        <v>2.1490949999999995</v>
      </c>
      <c r="T906" s="106">
        <f>I906*0.3</f>
        <v>2.5789139999999993</v>
      </c>
      <c r="U906" s="106">
        <f>I906*0.2</f>
        <v>1.7192759999999998</v>
      </c>
      <c r="V906" s="106">
        <f>I906*0.22</f>
        <v>1.8912035999999997</v>
      </c>
      <c r="W906" s="142"/>
      <c r="X906" s="106">
        <f>I906*0.16</f>
        <v>1.3754207999999997</v>
      </c>
      <c r="Y906" s="106">
        <f>I906*0.15</f>
        <v>1.2894569999999996</v>
      </c>
      <c r="Z906" s="106">
        <f>I906*0.18</f>
        <v>1.5473483999999995</v>
      </c>
      <c r="AA906" s="106">
        <f>I906*0.11</f>
        <v>0.94560179999999983</v>
      </c>
      <c r="AB906" s="142"/>
      <c r="AC906" s="7">
        <f>I906*0.22</f>
        <v>1.8912035999999997</v>
      </c>
      <c r="AD906" s="7">
        <f>I906*0.3</f>
        <v>2.5789139999999993</v>
      </c>
      <c r="AE906" s="148" t="s">
        <v>93</v>
      </c>
      <c r="AF906" s="7">
        <f>I906*0.245</f>
        <v>2.1061130999999995</v>
      </c>
      <c r="AG906" s="7">
        <f>I906*0.2</f>
        <v>1.7192759999999998</v>
      </c>
      <c r="AH906" s="7">
        <f>I906*0.23</f>
        <v>1.9771673999999997</v>
      </c>
      <c r="AI906" s="142"/>
      <c r="AJ906" s="142">
        <f>I906*0.2</f>
        <v>1.7192759999999998</v>
      </c>
      <c r="AK906" s="142">
        <v>7.0940999999999992</v>
      </c>
      <c r="AL906" s="142">
        <v>7.5113999999999992</v>
      </c>
      <c r="AM906" s="142">
        <v>7.7574999999999994</v>
      </c>
      <c r="AN906" s="142">
        <f>I906*0.12</f>
        <v>1.0315655999999997</v>
      </c>
      <c r="AO906" s="142">
        <f>I906*0.6</f>
        <v>5.1578279999999985</v>
      </c>
      <c r="AP906" s="142">
        <f>I906*0.9</f>
        <v>7.7367419999999987</v>
      </c>
      <c r="AQ906" s="142">
        <f>I906*0.93</f>
        <v>7.9946333999999988</v>
      </c>
      <c r="AR906" s="142">
        <f>I906*0.7</f>
        <v>6.017465999999998</v>
      </c>
      <c r="AS906" s="142">
        <f>I906*0.35</f>
        <v>3.008732999999999</v>
      </c>
      <c r="AT906" s="142">
        <v>0</v>
      </c>
      <c r="AU906" s="142">
        <f>I906*0.9</f>
        <v>7.7367419999999987</v>
      </c>
      <c r="AV906" s="142">
        <f>I906*0.18</f>
        <v>1.5473483999999995</v>
      </c>
      <c r="AW906" s="142">
        <f>I906*0.34</f>
        <v>2.9227691999999994</v>
      </c>
      <c r="AX906" s="142">
        <f>I906*0.31</f>
        <v>2.6648777999999993</v>
      </c>
      <c r="AY906" s="142">
        <v>7.5113999999999992</v>
      </c>
      <c r="AZ906" s="142">
        <v>7.5113999999999992</v>
      </c>
      <c r="BB906" s="6">
        <v>0.94560179999999983</v>
      </c>
      <c r="BC906" s="6">
        <v>7.9946333999999988</v>
      </c>
    </row>
    <row r="907" spans="2:55" hidden="1" outlineLevel="1" x14ac:dyDescent="0.2">
      <c r="B907" s="60" t="s">
        <v>301</v>
      </c>
      <c r="C907" s="56" t="s">
        <v>93</v>
      </c>
      <c r="D907" s="127"/>
      <c r="E907" s="160">
        <v>3</v>
      </c>
      <c r="F907" s="189"/>
      <c r="G907" s="189"/>
      <c r="H907" s="189"/>
      <c r="I907" s="88">
        <v>7.6044900000000002</v>
      </c>
      <c r="J907" s="98" t="e">
        <f t="shared" si="14"/>
        <v>#N/A</v>
      </c>
      <c r="K907" s="104" t="e">
        <v>#N/A</v>
      </c>
      <c r="L907" s="106">
        <f>I907*0.2</f>
        <v>1.5208980000000001</v>
      </c>
      <c r="M907" s="106">
        <f>I907*0.28</f>
        <v>2.1292572000000001</v>
      </c>
      <c r="N907" s="106">
        <f>I907*0.27</f>
        <v>2.0532123000000002</v>
      </c>
      <c r="O907" s="106">
        <v>1.5969428999999999</v>
      </c>
      <c r="P907" s="106">
        <f>I907*0.25</f>
        <v>1.9011225</v>
      </c>
      <c r="Q907" s="106">
        <f>I907*0.31</f>
        <v>2.3573919000000001</v>
      </c>
      <c r="R907" s="106">
        <f>I907*0.28</f>
        <v>2.1292572000000001</v>
      </c>
      <c r="S907" s="106">
        <f>I907*0.25</f>
        <v>1.9011225</v>
      </c>
      <c r="T907" s="106">
        <f>I907*0.3</f>
        <v>2.2813469999999998</v>
      </c>
      <c r="U907" s="106">
        <f>I907*0.2</f>
        <v>1.5208980000000001</v>
      </c>
      <c r="V907" s="106">
        <f>I907*0.22</f>
        <v>1.6729878</v>
      </c>
      <c r="W907" s="142"/>
      <c r="X907" s="106">
        <f>I907*0.16</f>
        <v>1.2167184</v>
      </c>
      <c r="Y907" s="106">
        <f>I907*0.15</f>
        <v>1.1406734999999999</v>
      </c>
      <c r="Z907" s="106">
        <f>I907*0.18</f>
        <v>1.3688081999999999</v>
      </c>
      <c r="AA907" s="106">
        <f>I907*0.11</f>
        <v>0.83649390000000001</v>
      </c>
      <c r="AB907" s="142"/>
      <c r="AC907" s="7">
        <f>I907*0.22</f>
        <v>1.6729878</v>
      </c>
      <c r="AD907" s="7">
        <f>I907*0.3</f>
        <v>2.2813469999999998</v>
      </c>
      <c r="AE907" s="148" t="s">
        <v>93</v>
      </c>
      <c r="AF907" s="7">
        <f>I907*0.245</f>
        <v>1.8631000500000001</v>
      </c>
      <c r="AG907" s="7">
        <f>I907*0.2</f>
        <v>1.5208980000000001</v>
      </c>
      <c r="AH907" s="7">
        <f>I907*0.23</f>
        <v>1.7490327000000001</v>
      </c>
      <c r="AI907" s="142"/>
      <c r="AJ907" s="142">
        <f>I907*0.2</f>
        <v>1.5208980000000001</v>
      </c>
      <c r="AK907" s="142">
        <v>6.2809000000000008</v>
      </c>
      <c r="AL907" s="142">
        <v>6.6446999999999994</v>
      </c>
      <c r="AM907" s="142">
        <v>6.8693999999999997</v>
      </c>
      <c r="AN907" s="142">
        <f>I907*0.12</f>
        <v>0.91253879999999998</v>
      </c>
      <c r="AO907" s="142">
        <f>I907*0.6</f>
        <v>4.5626939999999996</v>
      </c>
      <c r="AP907" s="142">
        <f>I907*0.9</f>
        <v>6.8440410000000007</v>
      </c>
      <c r="AQ907" s="142">
        <f>I907*0.93</f>
        <v>7.0721757000000007</v>
      </c>
      <c r="AR907" s="142">
        <f>I907*0.7</f>
        <v>5.323143</v>
      </c>
      <c r="AS907" s="142">
        <f>I907*0.35</f>
        <v>2.6615715</v>
      </c>
      <c r="AT907" s="142">
        <v>0</v>
      </c>
      <c r="AU907" s="142">
        <f>I907*0.9</f>
        <v>6.8440410000000007</v>
      </c>
      <c r="AV907" s="142">
        <f>I907*0.18</f>
        <v>1.3688081999999999</v>
      </c>
      <c r="AW907" s="142">
        <f>I907*0.34</f>
        <v>2.5855266000000001</v>
      </c>
      <c r="AX907" s="142">
        <f>I907*0.31</f>
        <v>2.3573919000000001</v>
      </c>
      <c r="AY907" s="142">
        <v>6.6446999999999994</v>
      </c>
      <c r="AZ907" s="142">
        <v>6.6446999999999994</v>
      </c>
      <c r="BB907" s="6">
        <v>0.83649390000000001</v>
      </c>
      <c r="BC907" s="6">
        <v>7.0721757000000007</v>
      </c>
    </row>
    <row r="908" spans="2:55" hidden="1" outlineLevel="1" x14ac:dyDescent="0.2">
      <c r="B908" s="60" t="s">
        <v>316</v>
      </c>
      <c r="C908" s="56" t="s">
        <v>93</v>
      </c>
      <c r="D908" s="128" t="s">
        <v>69</v>
      </c>
      <c r="E908" s="160">
        <v>2</v>
      </c>
      <c r="F908" s="189"/>
      <c r="G908" s="189"/>
      <c r="H908" s="189"/>
      <c r="I908" s="88">
        <v>33.944679999999998</v>
      </c>
      <c r="J908" s="98" t="e">
        <f t="shared" si="14"/>
        <v>#N/A</v>
      </c>
      <c r="K908" s="104" t="e">
        <v>#N/A</v>
      </c>
      <c r="L908" s="106">
        <f>I908*0.2</f>
        <v>6.7889359999999996</v>
      </c>
      <c r="M908" s="106">
        <f>I908*0.28</f>
        <v>9.5045104000000009</v>
      </c>
      <c r="N908" s="106">
        <f>I908*0.27</f>
        <v>9.1650635999999999</v>
      </c>
      <c r="O908" s="106">
        <v>7.1283827999999998</v>
      </c>
      <c r="P908" s="106">
        <f>I908*0.25</f>
        <v>8.4861699999999995</v>
      </c>
      <c r="Q908" s="106">
        <f>I908*0.31</f>
        <v>10.522850799999999</v>
      </c>
      <c r="R908" s="106">
        <f>I908*0.28</f>
        <v>9.5045104000000009</v>
      </c>
      <c r="S908" s="106">
        <f>I908*0.25</f>
        <v>8.4861699999999995</v>
      </c>
      <c r="T908" s="106">
        <f>I908*0.3</f>
        <v>10.183403999999999</v>
      </c>
      <c r="U908" s="106">
        <f>I908*0.2</f>
        <v>6.7889359999999996</v>
      </c>
      <c r="V908" s="106">
        <f>I908*0.22</f>
        <v>7.4678296</v>
      </c>
      <c r="W908" s="142"/>
      <c r="X908" s="106">
        <f>I908*0.16</f>
        <v>5.4311487999999999</v>
      </c>
      <c r="Y908" s="106">
        <f>I908*0.15</f>
        <v>5.0917019999999997</v>
      </c>
      <c r="Z908" s="106">
        <f>I908*0.18</f>
        <v>6.1100423999999993</v>
      </c>
      <c r="AA908" s="106">
        <f>I908*0.11</f>
        <v>3.7339148</v>
      </c>
      <c r="AB908" s="142"/>
      <c r="AC908" s="7">
        <f>I908*0.22</f>
        <v>7.4678296</v>
      </c>
      <c r="AD908" s="7">
        <f>I908*0.3</f>
        <v>10.183403999999999</v>
      </c>
      <c r="AE908" s="148" t="s">
        <v>93</v>
      </c>
      <c r="AF908" s="7">
        <f>I908*0.245</f>
        <v>8.316446599999999</v>
      </c>
      <c r="AG908" s="7">
        <f>I908*0.2</f>
        <v>6.7889359999999996</v>
      </c>
      <c r="AH908" s="7">
        <f>I908*0.23</f>
        <v>7.8072764000000001</v>
      </c>
      <c r="AI908" s="142"/>
      <c r="AJ908" s="142">
        <f>I908*0.2</f>
        <v>6.7889359999999996</v>
      </c>
      <c r="AK908" s="142">
        <v>28.012599999999999</v>
      </c>
      <c r="AL908" s="142">
        <v>29.660399999999996</v>
      </c>
      <c r="AM908" s="142">
        <v>30.6448</v>
      </c>
      <c r="AN908" s="142">
        <f>I908*0.12</f>
        <v>4.0733615999999992</v>
      </c>
      <c r="AO908" s="142">
        <f>I908*0.6</f>
        <v>20.366807999999999</v>
      </c>
      <c r="AP908" s="142">
        <f>I908*0.9</f>
        <v>30.550211999999998</v>
      </c>
      <c r="AQ908" s="142">
        <f>I908*0.93</f>
        <v>31.568552400000002</v>
      </c>
      <c r="AR908" s="142">
        <f>I908*0.7</f>
        <v>23.761275999999999</v>
      </c>
      <c r="AS908" s="142">
        <f>I908*0.35</f>
        <v>11.880637999999999</v>
      </c>
      <c r="AT908" s="142">
        <v>0</v>
      </c>
      <c r="AU908" s="142">
        <f>I908*0.9</f>
        <v>30.550211999999998</v>
      </c>
      <c r="AV908" s="142">
        <f>I908*0.18</f>
        <v>6.1100423999999993</v>
      </c>
      <c r="AW908" s="142">
        <f>I908*0.34</f>
        <v>11.5411912</v>
      </c>
      <c r="AX908" s="142">
        <f>I908*0.31</f>
        <v>10.522850799999999</v>
      </c>
      <c r="AY908" s="142">
        <v>29.660399999999996</v>
      </c>
      <c r="AZ908" s="142">
        <v>29.660399999999996</v>
      </c>
      <c r="BB908" s="6">
        <v>3.7339148</v>
      </c>
      <c r="BC908" s="6">
        <v>31.568552400000002</v>
      </c>
    </row>
    <row r="909" spans="2:55" ht="13.5" collapsed="1" thickBot="1" x14ac:dyDescent="0.25">
      <c r="B909" s="45" t="s">
        <v>100</v>
      </c>
      <c r="C909" s="54" t="s">
        <v>93</v>
      </c>
      <c r="D909" s="120">
        <v>59400</v>
      </c>
      <c r="E909" s="161" t="s">
        <v>5630</v>
      </c>
      <c r="F909" s="180"/>
      <c r="G909" s="180"/>
      <c r="H909" s="180"/>
      <c r="I909" s="82">
        <v>8402.1964760000028</v>
      </c>
      <c r="J909" s="98">
        <f t="shared" si="14"/>
        <v>3343.2080000000005</v>
      </c>
      <c r="K909" s="100">
        <v>3039.28</v>
      </c>
      <c r="L909" s="106">
        <f>I909*0.2</f>
        <v>1680.4392952000007</v>
      </c>
      <c r="M909" s="106">
        <f>I909*0.28</f>
        <v>2352.6150132800012</v>
      </c>
      <c r="N909" s="106">
        <f>I909*0.27</f>
        <v>2268.593048520001</v>
      </c>
      <c r="O909" s="106">
        <v>1764.4612599600005</v>
      </c>
      <c r="P909" s="106">
        <f>I909*0.25</f>
        <v>2100.5491190000007</v>
      </c>
      <c r="Q909" s="106">
        <f>I909*0.31</f>
        <v>2604.6809075600008</v>
      </c>
      <c r="R909" s="106">
        <f>I909*0.28</f>
        <v>2352.6150132800012</v>
      </c>
      <c r="S909" s="106">
        <f>I909*0.25</f>
        <v>2100.5491190000007</v>
      </c>
      <c r="T909" s="106">
        <f>I909*0.3</f>
        <v>2520.6589428000007</v>
      </c>
      <c r="U909" s="106">
        <f>I909*0.2</f>
        <v>1680.4392952000007</v>
      </c>
      <c r="V909" s="106">
        <f>I909*0.22</f>
        <v>1848.4832247200006</v>
      </c>
      <c r="W909" s="139"/>
      <c r="X909" s="106">
        <f>I909*0.16</f>
        <v>1344.3514361600005</v>
      </c>
      <c r="Y909" s="106">
        <f>I909*0.15</f>
        <v>1260.3294714000003</v>
      </c>
      <c r="Z909" s="106">
        <f>I909*0.18</f>
        <v>1512.3953656800004</v>
      </c>
      <c r="AA909" s="106">
        <f>I909*0.11</f>
        <v>924.24161236000032</v>
      </c>
      <c r="AB909" s="139"/>
      <c r="AC909" s="7">
        <f>I909*0.22</f>
        <v>1848.4832247200006</v>
      </c>
      <c r="AD909" s="7">
        <f>I909*0.3</f>
        <v>2520.6589428000007</v>
      </c>
      <c r="AE909" s="148" t="s">
        <v>93</v>
      </c>
      <c r="AF909" s="7">
        <f>I909*0.245</f>
        <v>2058.5381366200008</v>
      </c>
      <c r="AG909" s="7">
        <f>I909*0.2</f>
        <v>1680.4392952000007</v>
      </c>
      <c r="AH909" s="7">
        <f>I909*0.23</f>
        <v>1932.5051894800008</v>
      </c>
      <c r="AI909" s="139"/>
      <c r="AJ909" s="168">
        <f>I909*0.2</f>
        <v>1680.4392952000007</v>
      </c>
      <c r="AK909" s="139">
        <v>5987.8804999999993</v>
      </c>
      <c r="AL909" s="139">
        <v>6340.1138000000001</v>
      </c>
      <c r="AM909" s="139">
        <v>6551.4494999999997</v>
      </c>
      <c r="AN909" s="139">
        <f>I909*0.12</f>
        <v>1008.2635771200003</v>
      </c>
      <c r="AO909" s="139">
        <f>I909*0.6</f>
        <v>5041.3178856000013</v>
      </c>
      <c r="AP909" s="139">
        <f>I909*0.9</f>
        <v>7561.9768284000029</v>
      </c>
      <c r="AQ909" s="139">
        <f>I909*0.93</f>
        <v>7814.042722680003</v>
      </c>
      <c r="AR909" s="139">
        <f>I909*0.7</f>
        <v>5881.5375332000012</v>
      </c>
      <c r="AS909" s="139">
        <f>I909*0.35</f>
        <v>2940.7687666000006</v>
      </c>
      <c r="AT909" s="139">
        <v>0</v>
      </c>
      <c r="AU909" s="139">
        <f>I909*0.9</f>
        <v>7561.9768284000029</v>
      </c>
      <c r="AV909" s="139">
        <f>I909*0.18</f>
        <v>1512.3953656800004</v>
      </c>
      <c r="AW909" s="139">
        <f>I909*0.34</f>
        <v>2856.7468018400014</v>
      </c>
      <c r="AX909" s="139">
        <f>I909*0.31</f>
        <v>2604.6809075600008</v>
      </c>
      <c r="AY909" s="139">
        <v>6340.1138000000001</v>
      </c>
      <c r="AZ909" s="139">
        <v>6340.1138000000001</v>
      </c>
      <c r="BB909" s="6">
        <v>924.24161236000032</v>
      </c>
      <c r="BC909" s="6">
        <v>7814.042722680003</v>
      </c>
    </row>
    <row r="910" spans="2:55" hidden="1" outlineLevel="1" x14ac:dyDescent="0.2">
      <c r="B910" s="36"/>
      <c r="C910" s="50"/>
      <c r="D910" s="111" t="s">
        <v>109</v>
      </c>
      <c r="E910" s="159" t="s">
        <v>5629</v>
      </c>
      <c r="F910" s="188"/>
      <c r="G910" s="188"/>
      <c r="H910" s="188"/>
      <c r="I910" s="87"/>
      <c r="J910" s="98" t="e">
        <f t="shared" si="14"/>
        <v>#N/A</v>
      </c>
      <c r="K910" s="100" t="e">
        <v>#N/A</v>
      </c>
      <c r="L910" s="106">
        <f>I910*0.2</f>
        <v>0</v>
      </c>
      <c r="M910" s="106">
        <f>I910*0.28</f>
        <v>0</v>
      </c>
      <c r="N910" s="106">
        <f>I910*0.27</f>
        <v>0</v>
      </c>
      <c r="O910" s="106">
        <v>0</v>
      </c>
      <c r="P910" s="106">
        <f>I910*0.25</f>
        <v>0</v>
      </c>
      <c r="Q910" s="106">
        <f>I910*0.31</f>
        <v>0</v>
      </c>
      <c r="R910" s="106">
        <f>I910*0.28</f>
        <v>0</v>
      </c>
      <c r="S910" s="106">
        <f>I910*0.25</f>
        <v>0</v>
      </c>
      <c r="T910" s="106">
        <f>I910*0.3</f>
        <v>0</v>
      </c>
      <c r="U910" s="106">
        <f>I910*0.2</f>
        <v>0</v>
      </c>
      <c r="V910" s="106">
        <f>I910*0.22</f>
        <v>0</v>
      </c>
      <c r="W910" s="139"/>
      <c r="X910" s="106">
        <f>I910*0.16</f>
        <v>0</v>
      </c>
      <c r="Y910" s="106">
        <f>I910*0.15</f>
        <v>0</v>
      </c>
      <c r="Z910" s="106">
        <f>I910*0.18</f>
        <v>0</v>
      </c>
      <c r="AA910" s="106">
        <f>I910*0.11</f>
        <v>0</v>
      </c>
      <c r="AB910" s="139"/>
      <c r="AC910" s="7">
        <f>I910*0.22</f>
        <v>0</v>
      </c>
      <c r="AD910" s="7">
        <f>I910*0.3</f>
        <v>0</v>
      </c>
      <c r="AE910" s="148" t="s">
        <v>93</v>
      </c>
      <c r="AF910" s="7">
        <f>I910*0.245</f>
        <v>0</v>
      </c>
      <c r="AG910" s="7">
        <f>I910*0.2</f>
        <v>0</v>
      </c>
      <c r="AH910" s="7">
        <f>I910*0.23</f>
        <v>0</v>
      </c>
      <c r="AI910" s="139"/>
      <c r="AJ910" s="168">
        <f>I910*0.2</f>
        <v>0</v>
      </c>
      <c r="AK910" s="139"/>
      <c r="AL910" s="139"/>
      <c r="AM910" s="139"/>
      <c r="AN910" s="139">
        <f>I910*0.12</f>
        <v>0</v>
      </c>
      <c r="AO910" s="139">
        <f>I910*0.6</f>
        <v>0</v>
      </c>
      <c r="AP910" s="139">
        <f>I910*0.9</f>
        <v>0</v>
      </c>
      <c r="AQ910" s="139">
        <f>I910*0.93</f>
        <v>0</v>
      </c>
      <c r="AR910" s="139">
        <f>I910*0.7</f>
        <v>0</v>
      </c>
      <c r="AS910" s="139">
        <f>I910*0.35</f>
        <v>0</v>
      </c>
      <c r="AT910" s="139"/>
      <c r="AU910" s="139">
        <f>I910*0.9</f>
        <v>0</v>
      </c>
      <c r="AV910" s="139">
        <f>I910*0.18</f>
        <v>0</v>
      </c>
      <c r="AW910" s="139">
        <f>I910*0.34</f>
        <v>0</v>
      </c>
      <c r="AX910" s="139">
        <f>I910*0.31</f>
        <v>0</v>
      </c>
      <c r="AY910" s="139"/>
      <c r="AZ910" s="139"/>
      <c r="BB910" s="6">
        <v>0</v>
      </c>
      <c r="BC910" s="6">
        <v>0</v>
      </c>
    </row>
    <row r="911" spans="2:55" hidden="1" outlineLevel="1" x14ac:dyDescent="0.2">
      <c r="B911" s="60" t="s">
        <v>309</v>
      </c>
      <c r="C911" s="56" t="s">
        <v>93</v>
      </c>
      <c r="D911" s="128"/>
      <c r="E911" s="160">
        <v>4</v>
      </c>
      <c r="F911" s="189"/>
      <c r="G911" s="189"/>
      <c r="H911" s="189"/>
      <c r="I911" s="88">
        <v>7044</v>
      </c>
      <c r="J911" s="98" t="e">
        <f t="shared" si="14"/>
        <v>#N/A</v>
      </c>
      <c r="K911" s="104" t="e">
        <v>#N/A</v>
      </c>
      <c r="L911" s="106">
        <f>I911*0.2</f>
        <v>1408.8000000000002</v>
      </c>
      <c r="M911" s="106">
        <f>I911*0.28</f>
        <v>1972.3200000000002</v>
      </c>
      <c r="N911" s="106">
        <f>I911*0.27</f>
        <v>1901.88</v>
      </c>
      <c r="O911" s="106">
        <v>1479.24</v>
      </c>
      <c r="P911" s="106">
        <f>I911*0.25</f>
        <v>1761</v>
      </c>
      <c r="Q911" s="106">
        <f>I911*0.31</f>
        <v>2183.64</v>
      </c>
      <c r="R911" s="106">
        <f>I911*0.28</f>
        <v>1972.3200000000002</v>
      </c>
      <c r="S911" s="106">
        <f>I911*0.25</f>
        <v>1761</v>
      </c>
      <c r="T911" s="106">
        <f>I911*0.3</f>
        <v>2113.1999999999998</v>
      </c>
      <c r="U911" s="106">
        <f>I911*0.2</f>
        <v>1408.8000000000002</v>
      </c>
      <c r="V911" s="106">
        <f>I911*0.22</f>
        <v>1549.68</v>
      </c>
      <c r="W911" s="142"/>
      <c r="X911" s="106">
        <f>I911*0.16</f>
        <v>1127.04</v>
      </c>
      <c r="Y911" s="106">
        <f>I911*0.15</f>
        <v>1056.5999999999999</v>
      </c>
      <c r="Z911" s="106">
        <f>I911*0.18</f>
        <v>1267.9199999999998</v>
      </c>
      <c r="AA911" s="106">
        <f>I911*0.11</f>
        <v>774.84</v>
      </c>
      <c r="AB911" s="142"/>
      <c r="AC911" s="7">
        <f>I911*0.22</f>
        <v>1549.68</v>
      </c>
      <c r="AD911" s="7">
        <f>I911*0.3</f>
        <v>2113.1999999999998</v>
      </c>
      <c r="AE911" s="148" t="s">
        <v>93</v>
      </c>
      <c r="AF911" s="7">
        <f>I911*0.245</f>
        <v>1725.78</v>
      </c>
      <c r="AG911" s="7">
        <f>I911*0.2</f>
        <v>1408.8000000000002</v>
      </c>
      <c r="AH911" s="7">
        <f>I911*0.23</f>
        <v>1620.1200000000001</v>
      </c>
      <c r="AI911" s="142"/>
      <c r="AJ911" s="142">
        <f>I911*0.2</f>
        <v>1408.8000000000002</v>
      </c>
      <c r="AK911" s="142">
        <v>5374.4923000000008</v>
      </c>
      <c r="AL911" s="142">
        <v>5690.6345000000001</v>
      </c>
      <c r="AM911" s="142">
        <v>5880.3240999999998</v>
      </c>
      <c r="AN911" s="142">
        <f>I911*0.12</f>
        <v>845.28</v>
      </c>
      <c r="AO911" s="142">
        <f>I911*0.6</f>
        <v>4226.3999999999996</v>
      </c>
      <c r="AP911" s="142">
        <f>I911*0.9</f>
        <v>6339.6</v>
      </c>
      <c r="AQ911" s="142">
        <f>I911*0.93</f>
        <v>6550.92</v>
      </c>
      <c r="AR911" s="142">
        <f>I911*0.7</f>
        <v>4930.7999999999993</v>
      </c>
      <c r="AS911" s="142">
        <f>I911*0.35</f>
        <v>2465.3999999999996</v>
      </c>
      <c r="AT911" s="142">
        <v>0</v>
      </c>
      <c r="AU911" s="142">
        <f>I911*0.9</f>
        <v>6339.6</v>
      </c>
      <c r="AV911" s="142">
        <f>I911*0.18</f>
        <v>1267.9199999999998</v>
      </c>
      <c r="AW911" s="142">
        <f>I911*0.34</f>
        <v>2394.96</v>
      </c>
      <c r="AX911" s="142">
        <f>I911*0.31</f>
        <v>2183.64</v>
      </c>
      <c r="AY911" s="142">
        <v>5690.6345000000001</v>
      </c>
      <c r="AZ911" s="142">
        <v>5690.6345000000001</v>
      </c>
      <c r="BB911" s="6">
        <v>774.84</v>
      </c>
      <c r="BC911" s="6">
        <v>6550.92</v>
      </c>
    </row>
    <row r="912" spans="2:55" hidden="1" outlineLevel="1" x14ac:dyDescent="0.2">
      <c r="B912" s="60" t="s">
        <v>310</v>
      </c>
      <c r="C912" s="56" t="s">
        <v>93</v>
      </c>
      <c r="D912" s="128"/>
      <c r="E912" s="160">
        <v>1</v>
      </c>
      <c r="F912" s="189"/>
      <c r="G912" s="189"/>
      <c r="H912" s="189"/>
      <c r="I912" s="88">
        <v>64.869606000000005</v>
      </c>
      <c r="J912" s="98" t="e">
        <f t="shared" si="14"/>
        <v>#N/A</v>
      </c>
      <c r="K912" s="104" t="e">
        <v>#N/A</v>
      </c>
      <c r="L912" s="106">
        <f>I912*0.2</f>
        <v>12.973921200000001</v>
      </c>
      <c r="M912" s="106">
        <f>I912*0.28</f>
        <v>18.163489680000001</v>
      </c>
      <c r="N912" s="106">
        <f>I912*0.27</f>
        <v>17.514793620000003</v>
      </c>
      <c r="O912" s="106">
        <v>13.62261726</v>
      </c>
      <c r="P912" s="106">
        <f>I912*0.25</f>
        <v>16.217401500000001</v>
      </c>
      <c r="Q912" s="106">
        <f>I912*0.31</f>
        <v>20.109577860000002</v>
      </c>
      <c r="R912" s="106">
        <f>I912*0.28</f>
        <v>18.163489680000001</v>
      </c>
      <c r="S912" s="106">
        <f>I912*0.25</f>
        <v>16.217401500000001</v>
      </c>
      <c r="T912" s="106">
        <f>I912*0.3</f>
        <v>19.460881799999999</v>
      </c>
      <c r="U912" s="106">
        <f>I912*0.2</f>
        <v>12.973921200000001</v>
      </c>
      <c r="V912" s="106">
        <f>I912*0.22</f>
        <v>14.271313320000001</v>
      </c>
      <c r="W912" s="142"/>
      <c r="X912" s="106">
        <f>I912*0.16</f>
        <v>10.37913696</v>
      </c>
      <c r="Y912" s="106">
        <f>I912*0.15</f>
        <v>9.7304408999999996</v>
      </c>
      <c r="Z912" s="106">
        <f>I912*0.18</f>
        <v>11.67652908</v>
      </c>
      <c r="AA912" s="106">
        <f>I912*0.11</f>
        <v>7.1356566600000004</v>
      </c>
      <c r="AB912" s="142"/>
      <c r="AC912" s="7">
        <f>I912*0.22</f>
        <v>14.271313320000001</v>
      </c>
      <c r="AD912" s="7">
        <f>I912*0.3</f>
        <v>19.460881799999999</v>
      </c>
      <c r="AE912" s="148" t="s">
        <v>93</v>
      </c>
      <c r="AF912" s="7">
        <f>I912*0.245</f>
        <v>15.893053470000002</v>
      </c>
      <c r="AG912" s="7">
        <f>I912*0.2</f>
        <v>12.973921200000001</v>
      </c>
      <c r="AH912" s="7">
        <f>I912*0.23</f>
        <v>14.920009380000002</v>
      </c>
      <c r="AI912" s="142"/>
      <c r="AJ912" s="142">
        <f>I912*0.2</f>
        <v>12.973921200000001</v>
      </c>
      <c r="AK912" s="142">
        <v>53.532100000000007</v>
      </c>
      <c r="AL912" s="142">
        <v>56.677900000000008</v>
      </c>
      <c r="AM912" s="142">
        <v>58.57180000000001</v>
      </c>
      <c r="AN912" s="142">
        <f>I912*0.12</f>
        <v>7.7843527200000002</v>
      </c>
      <c r="AO912" s="142">
        <f>I912*0.6</f>
        <v>38.921763599999998</v>
      </c>
      <c r="AP912" s="142">
        <f>I912*0.9</f>
        <v>58.382645400000008</v>
      </c>
      <c r="AQ912" s="142">
        <f>I912*0.93</f>
        <v>60.328733580000005</v>
      </c>
      <c r="AR912" s="142">
        <f>I912*0.7</f>
        <v>45.408724200000002</v>
      </c>
      <c r="AS912" s="142">
        <f>I912*0.35</f>
        <v>22.704362100000001</v>
      </c>
      <c r="AT912" s="142">
        <v>0</v>
      </c>
      <c r="AU912" s="142">
        <f>I912*0.9</f>
        <v>58.382645400000008</v>
      </c>
      <c r="AV912" s="142">
        <f>I912*0.18</f>
        <v>11.67652908</v>
      </c>
      <c r="AW912" s="142">
        <f>I912*0.34</f>
        <v>22.055666040000002</v>
      </c>
      <c r="AX912" s="142">
        <f>I912*0.31</f>
        <v>20.109577860000002</v>
      </c>
      <c r="AY912" s="142">
        <v>56.677900000000008</v>
      </c>
      <c r="AZ912" s="142">
        <v>56.677900000000008</v>
      </c>
      <c r="BB912" s="6">
        <v>7.1356566600000004</v>
      </c>
      <c r="BC912" s="6">
        <v>60.328733580000005</v>
      </c>
    </row>
    <row r="913" spans="2:55" hidden="1" outlineLevel="1" x14ac:dyDescent="0.2">
      <c r="B913" s="60" t="s">
        <v>287</v>
      </c>
      <c r="C913" s="56" t="s">
        <v>93</v>
      </c>
      <c r="D913" s="128"/>
      <c r="E913" s="160">
        <v>1</v>
      </c>
      <c r="F913" s="189"/>
      <c r="G913" s="189"/>
      <c r="H913" s="189"/>
      <c r="I913" s="88">
        <v>4.9814919999999994</v>
      </c>
      <c r="J913" s="98" t="e">
        <f t="shared" si="14"/>
        <v>#N/A</v>
      </c>
      <c r="K913" s="104" t="e">
        <v>#N/A</v>
      </c>
      <c r="L913" s="106">
        <f>I913*0.2</f>
        <v>0.99629839999999992</v>
      </c>
      <c r="M913" s="106">
        <f>I913*0.28</f>
        <v>1.39481776</v>
      </c>
      <c r="N913" s="106">
        <f>I913*0.27</f>
        <v>1.3450028399999998</v>
      </c>
      <c r="O913" s="106">
        <v>1.0461133199999999</v>
      </c>
      <c r="P913" s="106">
        <f>I913*0.25</f>
        <v>1.2453729999999998</v>
      </c>
      <c r="Q913" s="106">
        <f>I913*0.31</f>
        <v>1.5442625199999997</v>
      </c>
      <c r="R913" s="106">
        <f>I913*0.28</f>
        <v>1.39481776</v>
      </c>
      <c r="S913" s="106">
        <f>I913*0.25</f>
        <v>1.2453729999999998</v>
      </c>
      <c r="T913" s="106">
        <f>I913*0.3</f>
        <v>1.4944475999999998</v>
      </c>
      <c r="U913" s="106">
        <f>I913*0.2</f>
        <v>0.99629839999999992</v>
      </c>
      <c r="V913" s="106">
        <f>I913*0.22</f>
        <v>1.0959282399999999</v>
      </c>
      <c r="W913" s="142"/>
      <c r="X913" s="106">
        <f>I913*0.16</f>
        <v>0.79703871999999987</v>
      </c>
      <c r="Y913" s="106">
        <f>I913*0.15</f>
        <v>0.74722379999999988</v>
      </c>
      <c r="Z913" s="106">
        <f>I913*0.18</f>
        <v>0.89666855999999984</v>
      </c>
      <c r="AA913" s="106">
        <f>I913*0.11</f>
        <v>0.54796411999999994</v>
      </c>
      <c r="AB913" s="142"/>
      <c r="AC913" s="7">
        <f>I913*0.22</f>
        <v>1.0959282399999999</v>
      </c>
      <c r="AD913" s="7">
        <f>I913*0.3</f>
        <v>1.4944475999999998</v>
      </c>
      <c r="AE913" s="148" t="s">
        <v>93</v>
      </c>
      <c r="AF913" s="7">
        <f>I913*0.245</f>
        <v>1.2204655399999997</v>
      </c>
      <c r="AG913" s="7">
        <f>I913*0.2</f>
        <v>0.99629839999999992</v>
      </c>
      <c r="AH913" s="7">
        <f>I913*0.23</f>
        <v>1.1457431599999999</v>
      </c>
      <c r="AI913" s="142"/>
      <c r="AJ913" s="142">
        <f>I913*0.2</f>
        <v>0.99629839999999992</v>
      </c>
      <c r="AK913" s="142">
        <v>4.1087999999999996</v>
      </c>
      <c r="AL913" s="142">
        <v>4.3549000000000007</v>
      </c>
      <c r="AM913" s="142">
        <v>4.4939999999999998</v>
      </c>
      <c r="AN913" s="142">
        <f>I913*0.12</f>
        <v>0.59777903999999993</v>
      </c>
      <c r="AO913" s="142">
        <f>I913*0.6</f>
        <v>2.9888951999999995</v>
      </c>
      <c r="AP913" s="142">
        <f>I913*0.9</f>
        <v>4.4833428</v>
      </c>
      <c r="AQ913" s="142">
        <f>I913*0.93</f>
        <v>4.6327875599999997</v>
      </c>
      <c r="AR913" s="142">
        <f>I913*0.7</f>
        <v>3.4870443999999994</v>
      </c>
      <c r="AS913" s="142">
        <f>I913*0.35</f>
        <v>1.7435221999999997</v>
      </c>
      <c r="AT913" s="142">
        <v>0</v>
      </c>
      <c r="AU913" s="142">
        <f>I913*0.9</f>
        <v>4.4833428</v>
      </c>
      <c r="AV913" s="142">
        <f>I913*0.18</f>
        <v>0.89666855999999984</v>
      </c>
      <c r="AW913" s="142">
        <f>I913*0.34</f>
        <v>1.6937072799999999</v>
      </c>
      <c r="AX913" s="142">
        <f>I913*0.31</f>
        <v>1.5442625199999997</v>
      </c>
      <c r="AY913" s="142">
        <v>4.3549000000000007</v>
      </c>
      <c r="AZ913" s="142">
        <v>4.3549000000000007</v>
      </c>
      <c r="BB913" s="6">
        <v>0.54796411999999994</v>
      </c>
      <c r="BC913" s="6">
        <v>4.6327875599999997</v>
      </c>
    </row>
    <row r="914" spans="2:55" hidden="1" outlineLevel="1" x14ac:dyDescent="0.2">
      <c r="B914" s="60" t="s">
        <v>311</v>
      </c>
      <c r="C914" s="56" t="s">
        <v>93</v>
      </c>
      <c r="D914" s="128"/>
      <c r="E914" s="160">
        <v>1</v>
      </c>
      <c r="F914" s="189"/>
      <c r="G914" s="189"/>
      <c r="H914" s="189"/>
      <c r="I914" s="88">
        <v>6.6456630000000008</v>
      </c>
      <c r="J914" s="98" t="e">
        <f t="shared" si="14"/>
        <v>#N/A</v>
      </c>
      <c r="K914" s="104" t="e">
        <v>#N/A</v>
      </c>
      <c r="L914" s="106">
        <f>I914*0.2</f>
        <v>1.3291326000000003</v>
      </c>
      <c r="M914" s="106">
        <f>I914*0.28</f>
        <v>1.8607856400000005</v>
      </c>
      <c r="N914" s="106">
        <f>I914*0.27</f>
        <v>1.7943290100000002</v>
      </c>
      <c r="O914" s="106">
        <v>1.3955892300000001</v>
      </c>
      <c r="P914" s="106">
        <f>I914*0.25</f>
        <v>1.6614157500000002</v>
      </c>
      <c r="Q914" s="106">
        <f>I914*0.31</f>
        <v>2.0601555300000003</v>
      </c>
      <c r="R914" s="106">
        <f>I914*0.28</f>
        <v>1.8607856400000005</v>
      </c>
      <c r="S914" s="106">
        <f>I914*0.25</f>
        <v>1.6614157500000002</v>
      </c>
      <c r="T914" s="106">
        <f>I914*0.3</f>
        <v>1.9936989000000001</v>
      </c>
      <c r="U914" s="106">
        <f>I914*0.2</f>
        <v>1.3291326000000003</v>
      </c>
      <c r="V914" s="106">
        <f>I914*0.22</f>
        <v>1.4620458600000001</v>
      </c>
      <c r="W914" s="142"/>
      <c r="X914" s="106">
        <f>I914*0.16</f>
        <v>1.06330608</v>
      </c>
      <c r="Y914" s="106">
        <f>I914*0.15</f>
        <v>0.99684945000000003</v>
      </c>
      <c r="Z914" s="106">
        <f>I914*0.18</f>
        <v>1.1962193400000001</v>
      </c>
      <c r="AA914" s="106">
        <f>I914*0.11</f>
        <v>0.73102293000000007</v>
      </c>
      <c r="AB914" s="142"/>
      <c r="AC914" s="7">
        <f>I914*0.22</f>
        <v>1.4620458600000001</v>
      </c>
      <c r="AD914" s="7">
        <f>I914*0.3</f>
        <v>1.9936989000000001</v>
      </c>
      <c r="AE914" s="148" t="s">
        <v>93</v>
      </c>
      <c r="AF914" s="7">
        <f>I914*0.245</f>
        <v>1.6281874350000001</v>
      </c>
      <c r="AG914" s="7">
        <f>I914*0.2</f>
        <v>1.3291326000000003</v>
      </c>
      <c r="AH914" s="7">
        <f>I914*0.23</f>
        <v>1.5285024900000002</v>
      </c>
      <c r="AI914" s="142"/>
      <c r="AJ914" s="142">
        <f>I914*0.2</f>
        <v>1.3291326000000003</v>
      </c>
      <c r="AK914" s="142">
        <v>5.4891000000000005</v>
      </c>
      <c r="AL914" s="142">
        <v>5.8100999999999994</v>
      </c>
      <c r="AM914" s="142">
        <v>6.0026999999999999</v>
      </c>
      <c r="AN914" s="142">
        <f>I914*0.12</f>
        <v>0.79747956000000009</v>
      </c>
      <c r="AO914" s="142">
        <f>I914*0.6</f>
        <v>3.9873978000000001</v>
      </c>
      <c r="AP914" s="142">
        <f>I914*0.9</f>
        <v>5.981096700000001</v>
      </c>
      <c r="AQ914" s="142">
        <f>I914*0.93</f>
        <v>6.1804665900000009</v>
      </c>
      <c r="AR914" s="142">
        <f>I914*0.7</f>
        <v>4.6519640999999998</v>
      </c>
      <c r="AS914" s="142">
        <f>I914*0.35</f>
        <v>2.3259820499999999</v>
      </c>
      <c r="AT914" s="142">
        <v>0</v>
      </c>
      <c r="AU914" s="142">
        <f>I914*0.9</f>
        <v>5.981096700000001</v>
      </c>
      <c r="AV914" s="142">
        <f>I914*0.18</f>
        <v>1.1962193400000001</v>
      </c>
      <c r="AW914" s="142">
        <f>I914*0.34</f>
        <v>2.2595254200000006</v>
      </c>
      <c r="AX914" s="142">
        <f>I914*0.31</f>
        <v>2.0601555300000003</v>
      </c>
      <c r="AY914" s="142">
        <v>5.8100999999999994</v>
      </c>
      <c r="AZ914" s="142">
        <v>5.8100999999999994</v>
      </c>
      <c r="BB914" s="6">
        <v>0.73102293000000007</v>
      </c>
      <c r="BC914" s="6">
        <v>6.1804665900000009</v>
      </c>
    </row>
    <row r="915" spans="2:55" hidden="1" outlineLevel="1" x14ac:dyDescent="0.2">
      <c r="B915" s="60" t="s">
        <v>235</v>
      </c>
      <c r="C915" s="56" t="s">
        <v>93</v>
      </c>
      <c r="D915" s="128"/>
      <c r="E915" s="160">
        <v>4</v>
      </c>
      <c r="F915" s="189"/>
      <c r="G915" s="189"/>
      <c r="H915" s="189"/>
      <c r="I915" s="88">
        <v>13.88646</v>
      </c>
      <c r="J915" s="98" t="e">
        <f t="shared" si="14"/>
        <v>#N/A</v>
      </c>
      <c r="K915" s="104" t="e">
        <v>#N/A</v>
      </c>
      <c r="L915" s="106">
        <f>I915*0.2</f>
        <v>2.7772920000000001</v>
      </c>
      <c r="M915" s="106">
        <f>I915*0.28</f>
        <v>3.8882088000000001</v>
      </c>
      <c r="N915" s="106">
        <f>I915*0.27</f>
        <v>3.7493442000000003</v>
      </c>
      <c r="O915" s="106">
        <v>2.9161565999999999</v>
      </c>
      <c r="P915" s="106">
        <f>I915*0.25</f>
        <v>3.4716149999999999</v>
      </c>
      <c r="Q915" s="106">
        <f>I915*0.31</f>
        <v>4.3048025999999995</v>
      </c>
      <c r="R915" s="106">
        <f>I915*0.28</f>
        <v>3.8882088000000001</v>
      </c>
      <c r="S915" s="106">
        <f>I915*0.25</f>
        <v>3.4716149999999999</v>
      </c>
      <c r="T915" s="106">
        <f>I915*0.3</f>
        <v>4.1659379999999997</v>
      </c>
      <c r="U915" s="106">
        <f>I915*0.2</f>
        <v>2.7772920000000001</v>
      </c>
      <c r="V915" s="106">
        <f>I915*0.22</f>
        <v>3.0550212000000001</v>
      </c>
      <c r="W915" s="142"/>
      <c r="X915" s="106">
        <f>I915*0.16</f>
        <v>2.2218336000000001</v>
      </c>
      <c r="Y915" s="106">
        <f>I915*0.15</f>
        <v>2.0829689999999998</v>
      </c>
      <c r="Z915" s="106">
        <f>I915*0.18</f>
        <v>2.4995627999999996</v>
      </c>
      <c r="AA915" s="106">
        <f>I915*0.11</f>
        <v>1.5275106000000001</v>
      </c>
      <c r="AB915" s="142"/>
      <c r="AC915" s="7">
        <f>I915*0.22</f>
        <v>3.0550212000000001</v>
      </c>
      <c r="AD915" s="7">
        <f>I915*0.3</f>
        <v>4.1659379999999997</v>
      </c>
      <c r="AE915" s="148" t="s">
        <v>93</v>
      </c>
      <c r="AF915" s="7">
        <f>I915*0.245</f>
        <v>3.4021827</v>
      </c>
      <c r="AG915" s="7">
        <f>I915*0.2</f>
        <v>2.7772920000000001</v>
      </c>
      <c r="AH915" s="7">
        <f>I915*0.23</f>
        <v>3.1938857999999999</v>
      </c>
      <c r="AI915" s="142"/>
      <c r="AJ915" s="142">
        <f>I915*0.2</f>
        <v>2.7772920000000001</v>
      </c>
      <c r="AK915" s="142">
        <v>11.459700000000002</v>
      </c>
      <c r="AL915" s="142">
        <v>12.133800000000001</v>
      </c>
      <c r="AM915" s="142">
        <v>12.5404</v>
      </c>
      <c r="AN915" s="142">
        <f>I915*0.12</f>
        <v>1.6663751999999998</v>
      </c>
      <c r="AO915" s="142">
        <f>I915*0.6</f>
        <v>8.3318759999999994</v>
      </c>
      <c r="AP915" s="142">
        <f>I915*0.9</f>
        <v>12.497814</v>
      </c>
      <c r="AQ915" s="142">
        <f>I915*0.93</f>
        <v>12.914407800000001</v>
      </c>
      <c r="AR915" s="142">
        <f>I915*0.7</f>
        <v>9.720521999999999</v>
      </c>
      <c r="AS915" s="142">
        <f>I915*0.35</f>
        <v>4.8602609999999995</v>
      </c>
      <c r="AT915" s="142">
        <v>0</v>
      </c>
      <c r="AU915" s="142">
        <f>I915*0.9</f>
        <v>12.497814</v>
      </c>
      <c r="AV915" s="142">
        <f>I915*0.18</f>
        <v>2.4995627999999996</v>
      </c>
      <c r="AW915" s="142">
        <f>I915*0.34</f>
        <v>4.7213964000000006</v>
      </c>
      <c r="AX915" s="142">
        <f>I915*0.31</f>
        <v>4.3048025999999995</v>
      </c>
      <c r="AY915" s="142">
        <v>12.133800000000001</v>
      </c>
      <c r="AZ915" s="142">
        <v>12.133800000000001</v>
      </c>
      <c r="BB915" s="6">
        <v>1.5275106000000001</v>
      </c>
      <c r="BC915" s="6">
        <v>12.914407800000001</v>
      </c>
    </row>
    <row r="916" spans="2:55" hidden="1" outlineLevel="1" x14ac:dyDescent="0.2">
      <c r="B916" s="60" t="s">
        <v>190</v>
      </c>
      <c r="C916" s="56" t="s">
        <v>93</v>
      </c>
      <c r="D916" s="128"/>
      <c r="E916" s="160">
        <v>1</v>
      </c>
      <c r="F916" s="189"/>
      <c r="G916" s="189"/>
      <c r="H916" s="189"/>
      <c r="I916" s="88">
        <v>3.6038670000000002</v>
      </c>
      <c r="J916" s="98" t="e">
        <f t="shared" si="14"/>
        <v>#N/A</v>
      </c>
      <c r="K916" s="104" t="e">
        <v>#N/A</v>
      </c>
      <c r="L916" s="106">
        <f>I916*0.2</f>
        <v>0.72077340000000012</v>
      </c>
      <c r="M916" s="106">
        <f>I916*0.28</f>
        <v>1.0090827600000001</v>
      </c>
      <c r="N916" s="106">
        <f>I916*0.27</f>
        <v>0.97304409000000014</v>
      </c>
      <c r="O916" s="106">
        <v>0.75681207000000006</v>
      </c>
      <c r="P916" s="106">
        <f>I916*0.25</f>
        <v>0.90096675000000004</v>
      </c>
      <c r="Q916" s="106">
        <f>I916*0.31</f>
        <v>1.1171987700000001</v>
      </c>
      <c r="R916" s="106">
        <f>I916*0.28</f>
        <v>1.0090827600000001</v>
      </c>
      <c r="S916" s="106">
        <f>I916*0.25</f>
        <v>0.90096675000000004</v>
      </c>
      <c r="T916" s="106">
        <f>I916*0.3</f>
        <v>1.0811601</v>
      </c>
      <c r="U916" s="106">
        <f>I916*0.2</f>
        <v>0.72077340000000012</v>
      </c>
      <c r="V916" s="106">
        <f>I916*0.22</f>
        <v>0.79285074</v>
      </c>
      <c r="W916" s="142"/>
      <c r="X916" s="106">
        <f>I916*0.16</f>
        <v>0.57661872000000003</v>
      </c>
      <c r="Y916" s="106">
        <f>I916*0.15</f>
        <v>0.54058004999999998</v>
      </c>
      <c r="Z916" s="106">
        <f>I916*0.18</f>
        <v>0.64869606000000002</v>
      </c>
      <c r="AA916" s="106">
        <f>I916*0.11</f>
        <v>0.39642537</v>
      </c>
      <c r="AB916" s="142"/>
      <c r="AC916" s="7">
        <f>I916*0.22</f>
        <v>0.79285074</v>
      </c>
      <c r="AD916" s="7">
        <f>I916*0.3</f>
        <v>1.0811601</v>
      </c>
      <c r="AE916" s="148" t="s">
        <v>93</v>
      </c>
      <c r="AF916" s="7">
        <f>I916*0.245</f>
        <v>0.88294741500000007</v>
      </c>
      <c r="AG916" s="7">
        <f>I916*0.2</f>
        <v>0.72077340000000012</v>
      </c>
      <c r="AH916" s="7">
        <f>I916*0.23</f>
        <v>0.82888941000000005</v>
      </c>
      <c r="AI916" s="142"/>
      <c r="AJ916" s="142">
        <f>I916*0.2</f>
        <v>0.72077340000000012</v>
      </c>
      <c r="AK916" s="142">
        <v>2.9745999999999997</v>
      </c>
      <c r="AL916" s="142">
        <v>3.1458000000000004</v>
      </c>
      <c r="AM916" s="142">
        <v>3.2528000000000001</v>
      </c>
      <c r="AN916" s="142">
        <f>I916*0.12</f>
        <v>0.43246403999999999</v>
      </c>
      <c r="AO916" s="142">
        <f>I916*0.6</f>
        <v>2.1623201999999999</v>
      </c>
      <c r="AP916" s="142">
        <f>I916*0.9</f>
        <v>3.2434803000000003</v>
      </c>
      <c r="AQ916" s="142">
        <f>I916*0.93</f>
        <v>3.3515963100000001</v>
      </c>
      <c r="AR916" s="142">
        <f>I916*0.7</f>
        <v>2.5227068999999998</v>
      </c>
      <c r="AS916" s="142">
        <f>I916*0.35</f>
        <v>1.2613534499999999</v>
      </c>
      <c r="AT916" s="142">
        <v>0</v>
      </c>
      <c r="AU916" s="142">
        <f>I916*0.9</f>
        <v>3.2434803000000003</v>
      </c>
      <c r="AV916" s="142">
        <f>I916*0.18</f>
        <v>0.64869606000000002</v>
      </c>
      <c r="AW916" s="142">
        <f>I916*0.34</f>
        <v>1.2253147800000002</v>
      </c>
      <c r="AX916" s="142">
        <f>I916*0.31</f>
        <v>1.1171987700000001</v>
      </c>
      <c r="AY916" s="142">
        <v>3.1458000000000004</v>
      </c>
      <c r="AZ916" s="142">
        <v>3.1458000000000004</v>
      </c>
      <c r="BB916" s="6">
        <v>0.39642537</v>
      </c>
      <c r="BC916" s="6">
        <v>3.3515963100000001</v>
      </c>
    </row>
    <row r="917" spans="2:55" hidden="1" outlineLevel="1" x14ac:dyDescent="0.2">
      <c r="B917" s="60" t="s">
        <v>312</v>
      </c>
      <c r="C917" s="56" t="s">
        <v>93</v>
      </c>
      <c r="D917" s="128"/>
      <c r="E917" s="160">
        <v>1</v>
      </c>
      <c r="F917" s="189"/>
      <c r="G917" s="189"/>
      <c r="H917" s="189"/>
      <c r="I917" s="88">
        <v>1088.588254</v>
      </c>
      <c r="J917" s="98" t="e">
        <f t="shared" si="14"/>
        <v>#N/A</v>
      </c>
      <c r="K917" s="104" t="e">
        <v>#N/A</v>
      </c>
      <c r="L917" s="106">
        <f>I917*0.2</f>
        <v>217.7176508</v>
      </c>
      <c r="M917" s="106">
        <f>I917*0.28</f>
        <v>304.80471112000004</v>
      </c>
      <c r="N917" s="106">
        <f>I917*0.27</f>
        <v>293.91882858000002</v>
      </c>
      <c r="O917" s="106">
        <v>228.60353333999998</v>
      </c>
      <c r="P917" s="106">
        <f>I917*0.25</f>
        <v>272.1470635</v>
      </c>
      <c r="Q917" s="106">
        <f>I917*0.31</f>
        <v>337.46235874000001</v>
      </c>
      <c r="R917" s="106">
        <f>I917*0.28</f>
        <v>304.80471112000004</v>
      </c>
      <c r="S917" s="106">
        <f>I917*0.25</f>
        <v>272.1470635</v>
      </c>
      <c r="T917" s="106">
        <f>I917*0.3</f>
        <v>326.5764762</v>
      </c>
      <c r="U917" s="106">
        <f>I917*0.2</f>
        <v>217.7176508</v>
      </c>
      <c r="V917" s="106">
        <f>I917*0.22</f>
        <v>239.48941588</v>
      </c>
      <c r="W917" s="142"/>
      <c r="X917" s="106">
        <f>I917*0.16</f>
        <v>174.17412064000001</v>
      </c>
      <c r="Y917" s="106">
        <f>I917*0.15</f>
        <v>163.2882381</v>
      </c>
      <c r="Z917" s="106">
        <f>I917*0.18</f>
        <v>195.94588572000001</v>
      </c>
      <c r="AA917" s="106">
        <f>I917*0.11</f>
        <v>119.74470794</v>
      </c>
      <c r="AB917" s="142"/>
      <c r="AC917" s="7">
        <f>I917*0.22</f>
        <v>239.48941588</v>
      </c>
      <c r="AD917" s="7">
        <f>I917*0.3</f>
        <v>326.5764762</v>
      </c>
      <c r="AE917" s="148" t="s">
        <v>93</v>
      </c>
      <c r="AF917" s="7">
        <f>I917*0.245</f>
        <v>266.70412223</v>
      </c>
      <c r="AG917" s="7">
        <f>I917*0.2</f>
        <v>217.7176508</v>
      </c>
      <c r="AH917" s="7">
        <f>I917*0.23</f>
        <v>250.37529842000001</v>
      </c>
      <c r="AI917" s="142"/>
      <c r="AJ917" s="142">
        <f>I917*0.2</f>
        <v>217.7176508</v>
      </c>
      <c r="AK917" s="142">
        <v>898.35059999999999</v>
      </c>
      <c r="AL917" s="142">
        <v>951.1979</v>
      </c>
      <c r="AM917" s="142">
        <v>982.90200000000004</v>
      </c>
      <c r="AN917" s="142">
        <f>I917*0.12</f>
        <v>130.63059048</v>
      </c>
      <c r="AO917" s="142">
        <f>I917*0.6</f>
        <v>653.1529524</v>
      </c>
      <c r="AP917" s="142">
        <f>I917*0.9</f>
        <v>979.72942860000001</v>
      </c>
      <c r="AQ917" s="142">
        <f>I917*0.93</f>
        <v>1012.38707622</v>
      </c>
      <c r="AR917" s="142">
        <f>I917*0.7</f>
        <v>762.0117778</v>
      </c>
      <c r="AS917" s="142">
        <f>I917*0.35</f>
        <v>381.0058889</v>
      </c>
      <c r="AT917" s="142">
        <v>0</v>
      </c>
      <c r="AU917" s="142">
        <f>I917*0.9</f>
        <v>979.72942860000001</v>
      </c>
      <c r="AV917" s="142">
        <f>I917*0.18</f>
        <v>195.94588572000001</v>
      </c>
      <c r="AW917" s="142">
        <f>I917*0.34</f>
        <v>370.12000636000005</v>
      </c>
      <c r="AX917" s="142">
        <f>I917*0.31</f>
        <v>337.46235874000001</v>
      </c>
      <c r="AY917" s="142">
        <v>951.1979</v>
      </c>
      <c r="AZ917" s="142">
        <v>951.1979</v>
      </c>
      <c r="BB917" s="6">
        <v>119.74470794</v>
      </c>
      <c r="BC917" s="6">
        <v>1012.38707622</v>
      </c>
    </row>
    <row r="918" spans="2:55" hidden="1" outlineLevel="1" x14ac:dyDescent="0.2">
      <c r="B918" s="60" t="s">
        <v>240</v>
      </c>
      <c r="C918" s="56" t="s">
        <v>93</v>
      </c>
      <c r="D918" s="128">
        <v>94664</v>
      </c>
      <c r="E918" s="160">
        <v>1</v>
      </c>
      <c r="F918" s="189"/>
      <c r="G918" s="189"/>
      <c r="H918" s="189"/>
      <c r="I918" s="88">
        <v>430</v>
      </c>
      <c r="J918" s="98">
        <f t="shared" si="14"/>
        <v>25.773000000000003</v>
      </c>
      <c r="K918" s="104">
        <v>23.43</v>
      </c>
      <c r="L918" s="106">
        <f>I918*0.2</f>
        <v>86</v>
      </c>
      <c r="M918" s="106">
        <f>I918*0.28</f>
        <v>120.4</v>
      </c>
      <c r="N918" s="106">
        <f>I918*0.27</f>
        <v>116.10000000000001</v>
      </c>
      <c r="O918" s="106">
        <v>90.3</v>
      </c>
      <c r="P918" s="106">
        <f>I918*0.25</f>
        <v>107.5</v>
      </c>
      <c r="Q918" s="106">
        <f>I918*0.31</f>
        <v>133.30000000000001</v>
      </c>
      <c r="R918" s="106">
        <f>I918*0.28</f>
        <v>120.4</v>
      </c>
      <c r="S918" s="106">
        <f>I918*0.25</f>
        <v>107.5</v>
      </c>
      <c r="T918" s="106">
        <f>I918*0.3</f>
        <v>129</v>
      </c>
      <c r="U918" s="106">
        <f>I918*0.2</f>
        <v>86</v>
      </c>
      <c r="V918" s="106">
        <f>I918*0.22</f>
        <v>94.6</v>
      </c>
      <c r="W918" s="142"/>
      <c r="X918" s="106">
        <f>I918*0.16</f>
        <v>68.8</v>
      </c>
      <c r="Y918" s="106">
        <f>I918*0.15</f>
        <v>64.5</v>
      </c>
      <c r="Z918" s="106">
        <f>I918*0.18</f>
        <v>77.399999999999991</v>
      </c>
      <c r="AA918" s="106">
        <f>I918*0.11</f>
        <v>47.3</v>
      </c>
      <c r="AB918" s="142"/>
      <c r="AC918" s="7">
        <f>I918*0.22</f>
        <v>94.6</v>
      </c>
      <c r="AD918" s="7">
        <f>I918*0.3</f>
        <v>129</v>
      </c>
      <c r="AE918" s="148" t="s">
        <v>93</v>
      </c>
      <c r="AF918" s="7">
        <f>I918*0.245</f>
        <v>105.35</v>
      </c>
      <c r="AG918" s="7">
        <f>I918*0.2</f>
        <v>86</v>
      </c>
      <c r="AH918" s="7">
        <f>I918*0.23</f>
        <v>98.9</v>
      </c>
      <c r="AI918" s="142"/>
      <c r="AJ918" s="142">
        <f>I918*0.2</f>
        <v>86</v>
      </c>
      <c r="AK918" s="142">
        <v>413.80110000000002</v>
      </c>
      <c r="AL918" s="142">
        <v>438.14360000000005</v>
      </c>
      <c r="AM918" s="142">
        <v>452.7491</v>
      </c>
      <c r="AN918" s="142">
        <f>I918*0.12</f>
        <v>51.6</v>
      </c>
      <c r="AO918" s="142">
        <f>I918*0.6</f>
        <v>258</v>
      </c>
      <c r="AP918" s="142">
        <f>I918*0.9</f>
        <v>387</v>
      </c>
      <c r="AQ918" s="142">
        <f>I918*0.93</f>
        <v>399.90000000000003</v>
      </c>
      <c r="AR918" s="142">
        <f>I918*0.7</f>
        <v>301</v>
      </c>
      <c r="AS918" s="142">
        <f>I918*0.35</f>
        <v>150.5</v>
      </c>
      <c r="AT918" s="142">
        <v>177.15348000000003</v>
      </c>
      <c r="AU918" s="142">
        <f>I918*0.9</f>
        <v>387</v>
      </c>
      <c r="AV918" s="142">
        <f>I918*0.18</f>
        <v>77.399999999999991</v>
      </c>
      <c r="AW918" s="142">
        <f>I918*0.34</f>
        <v>146.20000000000002</v>
      </c>
      <c r="AX918" s="142">
        <f>I918*0.31</f>
        <v>133.30000000000001</v>
      </c>
      <c r="AY918" s="142">
        <v>438.14360000000005</v>
      </c>
      <c r="AZ918" s="142">
        <v>438.14360000000005</v>
      </c>
      <c r="BB918" s="6">
        <v>23.43</v>
      </c>
      <c r="BC918" s="6">
        <v>452.7491</v>
      </c>
    </row>
    <row r="919" spans="2:55" hidden="1" outlineLevel="1" x14ac:dyDescent="0.2">
      <c r="B919" s="60" t="s">
        <v>241</v>
      </c>
      <c r="C919" s="56" t="s">
        <v>93</v>
      </c>
      <c r="D919" s="128"/>
      <c r="E919" s="160">
        <v>1</v>
      </c>
      <c r="F919" s="189"/>
      <c r="G919" s="189"/>
      <c r="H919" s="189"/>
      <c r="I919" s="88">
        <v>28.103550000000002</v>
      </c>
      <c r="J919" s="98" t="e">
        <f t="shared" si="14"/>
        <v>#N/A</v>
      </c>
      <c r="K919" s="104" t="e">
        <v>#N/A</v>
      </c>
      <c r="L919" s="106">
        <f>I919*0.2</f>
        <v>5.6207100000000008</v>
      </c>
      <c r="M919" s="106">
        <f>I919*0.28</f>
        <v>7.8689940000000016</v>
      </c>
      <c r="N919" s="106">
        <f>I919*0.27</f>
        <v>7.5879585000000009</v>
      </c>
      <c r="O919" s="106">
        <v>5.9017455000000005</v>
      </c>
      <c r="P919" s="106">
        <f>I919*0.25</f>
        <v>7.0258875000000005</v>
      </c>
      <c r="Q919" s="106">
        <f>I919*0.31</f>
        <v>8.7121005</v>
      </c>
      <c r="R919" s="106">
        <f>I919*0.28</f>
        <v>7.8689940000000016</v>
      </c>
      <c r="S919" s="106">
        <f>I919*0.25</f>
        <v>7.0258875000000005</v>
      </c>
      <c r="T919" s="106">
        <f>I919*0.3</f>
        <v>8.4310650000000003</v>
      </c>
      <c r="U919" s="106">
        <f>I919*0.2</f>
        <v>5.6207100000000008</v>
      </c>
      <c r="V919" s="106">
        <f>I919*0.22</f>
        <v>6.1827810000000003</v>
      </c>
      <c r="W919" s="142"/>
      <c r="X919" s="106">
        <f>I919*0.16</f>
        <v>4.4965680000000008</v>
      </c>
      <c r="Y919" s="106">
        <f>I919*0.15</f>
        <v>4.2155325000000001</v>
      </c>
      <c r="Z919" s="106">
        <f>I919*0.18</f>
        <v>5.0586390000000003</v>
      </c>
      <c r="AA919" s="106">
        <f>I919*0.11</f>
        <v>3.0913905000000002</v>
      </c>
      <c r="AB919" s="142"/>
      <c r="AC919" s="7">
        <f>I919*0.22</f>
        <v>6.1827810000000003</v>
      </c>
      <c r="AD919" s="7">
        <f>I919*0.3</f>
        <v>8.4310650000000003</v>
      </c>
      <c r="AE919" s="148" t="s">
        <v>93</v>
      </c>
      <c r="AF919" s="7">
        <f>I919*0.245</f>
        <v>6.8853697500000006</v>
      </c>
      <c r="AG919" s="7">
        <f>I919*0.2</f>
        <v>5.6207100000000008</v>
      </c>
      <c r="AH919" s="7">
        <f>I919*0.23</f>
        <v>6.463816500000001</v>
      </c>
      <c r="AI919" s="142"/>
      <c r="AJ919" s="142">
        <f>I919*0.2</f>
        <v>5.6207100000000008</v>
      </c>
      <c r="AK919" s="142">
        <v>23.197600000000001</v>
      </c>
      <c r="AL919" s="142">
        <v>24.5565</v>
      </c>
      <c r="AM919" s="142">
        <v>25.380400000000002</v>
      </c>
      <c r="AN919" s="142">
        <f>I919*0.12</f>
        <v>3.3724259999999999</v>
      </c>
      <c r="AO919" s="142">
        <f>I919*0.6</f>
        <v>16.862130000000001</v>
      </c>
      <c r="AP919" s="142">
        <f>I919*0.9</f>
        <v>25.293195000000001</v>
      </c>
      <c r="AQ919" s="142">
        <f>I919*0.93</f>
        <v>26.136301500000002</v>
      </c>
      <c r="AR919" s="142">
        <f>I919*0.7</f>
        <v>19.672485000000002</v>
      </c>
      <c r="AS919" s="142">
        <f>I919*0.35</f>
        <v>9.8362425000000009</v>
      </c>
      <c r="AT919" s="142">
        <v>0</v>
      </c>
      <c r="AU919" s="142">
        <f>I919*0.9</f>
        <v>25.293195000000001</v>
      </c>
      <c r="AV919" s="142">
        <f>I919*0.18</f>
        <v>5.0586390000000003</v>
      </c>
      <c r="AW919" s="142">
        <f>I919*0.34</f>
        <v>9.5552070000000011</v>
      </c>
      <c r="AX919" s="142">
        <f>I919*0.31</f>
        <v>8.7121005</v>
      </c>
      <c r="AY919" s="142">
        <v>24.5565</v>
      </c>
      <c r="AZ919" s="142">
        <v>24.5565</v>
      </c>
      <c r="BB919" s="6">
        <v>3.0913905000000002</v>
      </c>
      <c r="BC919" s="6">
        <v>26.136301500000002</v>
      </c>
    </row>
    <row r="920" spans="2:55" hidden="1" outlineLevel="1" x14ac:dyDescent="0.2">
      <c r="B920" s="60" t="s">
        <v>113</v>
      </c>
      <c r="C920" s="56" t="s">
        <v>93</v>
      </c>
      <c r="D920" s="128"/>
      <c r="E920" s="160">
        <v>1</v>
      </c>
      <c r="F920" s="189"/>
      <c r="G920" s="189"/>
      <c r="H920" s="189"/>
      <c r="I920" s="88">
        <v>6.7007680000000001</v>
      </c>
      <c r="J920" s="98" t="e">
        <f t="shared" si="14"/>
        <v>#N/A</v>
      </c>
      <c r="K920" s="104" t="e">
        <v>#N/A</v>
      </c>
      <c r="L920" s="106">
        <f>I920*0.2</f>
        <v>1.3401536000000001</v>
      </c>
      <c r="M920" s="106">
        <f>I920*0.28</f>
        <v>1.8762150400000002</v>
      </c>
      <c r="N920" s="106">
        <f>I920*0.27</f>
        <v>1.80920736</v>
      </c>
      <c r="O920" s="106">
        <v>1.40716128</v>
      </c>
      <c r="P920" s="106">
        <f>I920*0.25</f>
        <v>1.675192</v>
      </c>
      <c r="Q920" s="106">
        <f>I920*0.31</f>
        <v>2.0772380799999999</v>
      </c>
      <c r="R920" s="106">
        <f>I920*0.28</f>
        <v>1.8762150400000002</v>
      </c>
      <c r="S920" s="106">
        <f>I920*0.25</f>
        <v>1.675192</v>
      </c>
      <c r="T920" s="106">
        <f>I920*0.3</f>
        <v>2.0102303999999998</v>
      </c>
      <c r="U920" s="106">
        <f>I920*0.2</f>
        <v>1.3401536000000001</v>
      </c>
      <c r="V920" s="106">
        <f>I920*0.22</f>
        <v>1.4741689600000001</v>
      </c>
      <c r="W920" s="142"/>
      <c r="X920" s="106">
        <f>I920*0.16</f>
        <v>1.07212288</v>
      </c>
      <c r="Y920" s="106">
        <f>I920*0.15</f>
        <v>1.0051151999999999</v>
      </c>
      <c r="Z920" s="106">
        <f>I920*0.18</f>
        <v>1.20613824</v>
      </c>
      <c r="AA920" s="106">
        <f>I920*0.11</f>
        <v>0.73708448000000004</v>
      </c>
      <c r="AB920" s="142"/>
      <c r="AC920" s="7">
        <f>I920*0.22</f>
        <v>1.4741689600000001</v>
      </c>
      <c r="AD920" s="7">
        <f>I920*0.3</f>
        <v>2.0102303999999998</v>
      </c>
      <c r="AE920" s="148" t="s">
        <v>93</v>
      </c>
      <c r="AF920" s="7">
        <f>I920*0.245</f>
        <v>1.64168816</v>
      </c>
      <c r="AG920" s="7">
        <f>I920*0.2</f>
        <v>1.3401536000000001</v>
      </c>
      <c r="AH920" s="7">
        <f>I920*0.23</f>
        <v>1.54117664</v>
      </c>
      <c r="AI920" s="142"/>
      <c r="AJ920" s="142">
        <f>I920*0.2</f>
        <v>1.3401536000000001</v>
      </c>
      <c r="AK920" s="142">
        <v>5.5319000000000003</v>
      </c>
      <c r="AL920" s="142">
        <v>5.8529</v>
      </c>
      <c r="AM920" s="142">
        <v>6.0455000000000005</v>
      </c>
      <c r="AN920" s="142">
        <f>I920*0.12</f>
        <v>0.80409215999999994</v>
      </c>
      <c r="AO920" s="142">
        <f>I920*0.6</f>
        <v>4.0204607999999995</v>
      </c>
      <c r="AP920" s="142">
        <f>I920*0.9</f>
        <v>6.0306912000000006</v>
      </c>
      <c r="AQ920" s="142">
        <f>I920*0.93</f>
        <v>6.2317142400000005</v>
      </c>
      <c r="AR920" s="142">
        <f>I920*0.7</f>
        <v>4.6905375999999999</v>
      </c>
      <c r="AS920" s="142">
        <f>I920*0.35</f>
        <v>2.3452687999999999</v>
      </c>
      <c r="AT920" s="142">
        <v>0</v>
      </c>
      <c r="AU920" s="142">
        <f>I920*0.9</f>
        <v>6.0306912000000006</v>
      </c>
      <c r="AV920" s="142">
        <f>I920*0.18</f>
        <v>1.20613824</v>
      </c>
      <c r="AW920" s="142">
        <f>I920*0.34</f>
        <v>2.2782611200000003</v>
      </c>
      <c r="AX920" s="142">
        <f>I920*0.31</f>
        <v>2.0772380799999999</v>
      </c>
      <c r="AY920" s="142">
        <v>5.8529</v>
      </c>
      <c r="AZ920" s="142">
        <v>5.8529</v>
      </c>
      <c r="BB920" s="6">
        <v>0.73708448000000004</v>
      </c>
      <c r="BC920" s="6">
        <v>6.2317142400000005</v>
      </c>
    </row>
    <row r="921" spans="2:55" hidden="1" outlineLevel="1" x14ac:dyDescent="0.2">
      <c r="B921" s="60" t="s">
        <v>132</v>
      </c>
      <c r="C921" s="56" t="s">
        <v>93</v>
      </c>
      <c r="D921" s="128"/>
      <c r="E921" s="160">
        <v>1</v>
      </c>
      <c r="F921" s="189"/>
      <c r="G921" s="189"/>
      <c r="H921" s="189"/>
      <c r="I921" s="88">
        <v>12.949674999999999</v>
      </c>
      <c r="J921" s="98" t="e">
        <f t="shared" si="14"/>
        <v>#N/A</v>
      </c>
      <c r="K921" s="104" t="e">
        <v>#N/A</v>
      </c>
      <c r="L921" s="106">
        <f>I921*0.2</f>
        <v>2.5899350000000001</v>
      </c>
      <c r="M921" s="106">
        <f>I921*0.28</f>
        <v>3.625909</v>
      </c>
      <c r="N921" s="106">
        <f>I921*0.27</f>
        <v>3.4964122500000001</v>
      </c>
      <c r="O921" s="106">
        <v>2.7194317499999996</v>
      </c>
      <c r="P921" s="106">
        <f>I921*0.25</f>
        <v>3.2374187499999998</v>
      </c>
      <c r="Q921" s="106">
        <f>I921*0.31</f>
        <v>4.0143992499999994</v>
      </c>
      <c r="R921" s="106">
        <f>I921*0.28</f>
        <v>3.625909</v>
      </c>
      <c r="S921" s="106">
        <f>I921*0.25</f>
        <v>3.2374187499999998</v>
      </c>
      <c r="T921" s="106">
        <f>I921*0.3</f>
        <v>3.8849024999999995</v>
      </c>
      <c r="U921" s="106">
        <f>I921*0.2</f>
        <v>2.5899350000000001</v>
      </c>
      <c r="V921" s="106">
        <f>I921*0.22</f>
        <v>2.8489285</v>
      </c>
      <c r="W921" s="142"/>
      <c r="X921" s="106">
        <f>I921*0.16</f>
        <v>2.0719479999999999</v>
      </c>
      <c r="Y921" s="106">
        <f>I921*0.15</f>
        <v>1.9424512499999997</v>
      </c>
      <c r="Z921" s="106">
        <f>I921*0.18</f>
        <v>2.3309414999999998</v>
      </c>
      <c r="AA921" s="106">
        <f>I921*0.11</f>
        <v>1.42446425</v>
      </c>
      <c r="AB921" s="142"/>
      <c r="AC921" s="7">
        <f>I921*0.22</f>
        <v>2.8489285</v>
      </c>
      <c r="AD921" s="7">
        <f>I921*0.3</f>
        <v>3.8849024999999995</v>
      </c>
      <c r="AE921" s="148" t="s">
        <v>93</v>
      </c>
      <c r="AF921" s="7">
        <f>I921*0.245</f>
        <v>3.1726703749999996</v>
      </c>
      <c r="AG921" s="7">
        <f>I921*0.2</f>
        <v>2.5899350000000001</v>
      </c>
      <c r="AH921" s="7">
        <f>I921*0.23</f>
        <v>2.9784252499999999</v>
      </c>
      <c r="AI921" s="142"/>
      <c r="AJ921" s="142">
        <f>I921*0.2</f>
        <v>2.5899350000000001</v>
      </c>
      <c r="AK921" s="142">
        <v>10.689299999999999</v>
      </c>
      <c r="AL921" s="142">
        <v>11.320600000000001</v>
      </c>
      <c r="AM921" s="142">
        <v>11.6951</v>
      </c>
      <c r="AN921" s="142">
        <f>I921*0.12</f>
        <v>1.5539609999999999</v>
      </c>
      <c r="AO921" s="142">
        <f>I921*0.6</f>
        <v>7.769804999999999</v>
      </c>
      <c r="AP921" s="142">
        <f>I921*0.9</f>
        <v>11.654707499999999</v>
      </c>
      <c r="AQ921" s="142">
        <f>I921*0.93</f>
        <v>12.043197749999999</v>
      </c>
      <c r="AR921" s="142">
        <f>I921*0.7</f>
        <v>9.0647724999999983</v>
      </c>
      <c r="AS921" s="142">
        <f>I921*0.35</f>
        <v>4.5323862499999992</v>
      </c>
      <c r="AT921" s="142">
        <v>0</v>
      </c>
      <c r="AU921" s="142">
        <f>I921*0.9</f>
        <v>11.654707499999999</v>
      </c>
      <c r="AV921" s="142">
        <f>I921*0.18</f>
        <v>2.3309414999999998</v>
      </c>
      <c r="AW921" s="142">
        <f>I921*0.34</f>
        <v>4.4028894999999997</v>
      </c>
      <c r="AX921" s="142">
        <f>I921*0.31</f>
        <v>4.0143992499999994</v>
      </c>
      <c r="AY921" s="142">
        <v>11.320600000000001</v>
      </c>
      <c r="AZ921" s="142">
        <v>11.320600000000001</v>
      </c>
      <c r="BB921" s="6">
        <v>1.42446425</v>
      </c>
      <c r="BC921" s="6">
        <v>12.043197749999999</v>
      </c>
    </row>
    <row r="922" spans="2:55" hidden="1" outlineLevel="1" x14ac:dyDescent="0.2">
      <c r="B922" s="60" t="s">
        <v>173</v>
      </c>
      <c r="C922" s="56" t="s">
        <v>93</v>
      </c>
      <c r="D922" s="128"/>
      <c r="E922" s="160">
        <v>1</v>
      </c>
      <c r="F922" s="189"/>
      <c r="G922" s="189"/>
      <c r="H922" s="189"/>
      <c r="I922" s="88">
        <v>5.5105000000000004</v>
      </c>
      <c r="J922" s="98" t="e">
        <f t="shared" si="14"/>
        <v>#N/A</v>
      </c>
      <c r="K922" s="104" t="e">
        <v>#N/A</v>
      </c>
      <c r="L922" s="106">
        <f>I922*0.2</f>
        <v>1.1021000000000001</v>
      </c>
      <c r="M922" s="106">
        <f>I922*0.28</f>
        <v>1.5429400000000002</v>
      </c>
      <c r="N922" s="106">
        <f>I922*0.27</f>
        <v>1.4878350000000002</v>
      </c>
      <c r="O922" s="106">
        <v>1.157205</v>
      </c>
      <c r="P922" s="106">
        <f>I922*0.25</f>
        <v>1.3776250000000001</v>
      </c>
      <c r="Q922" s="106">
        <f>I922*0.31</f>
        <v>1.7082550000000001</v>
      </c>
      <c r="R922" s="106">
        <f>I922*0.28</f>
        <v>1.5429400000000002</v>
      </c>
      <c r="S922" s="106">
        <f>I922*0.25</f>
        <v>1.3776250000000001</v>
      </c>
      <c r="T922" s="106">
        <f>I922*0.3</f>
        <v>1.6531500000000001</v>
      </c>
      <c r="U922" s="106">
        <f>I922*0.2</f>
        <v>1.1021000000000001</v>
      </c>
      <c r="V922" s="106">
        <f>I922*0.22</f>
        <v>1.21231</v>
      </c>
      <c r="W922" s="142"/>
      <c r="X922" s="106">
        <f>I922*0.16</f>
        <v>0.88168000000000013</v>
      </c>
      <c r="Y922" s="106">
        <f>I922*0.15</f>
        <v>0.82657500000000006</v>
      </c>
      <c r="Z922" s="106">
        <f>I922*0.18</f>
        <v>0.99189000000000005</v>
      </c>
      <c r="AA922" s="106">
        <f>I922*0.11</f>
        <v>0.606155</v>
      </c>
      <c r="AB922" s="142"/>
      <c r="AC922" s="7">
        <f>I922*0.22</f>
        <v>1.21231</v>
      </c>
      <c r="AD922" s="7">
        <f>I922*0.3</f>
        <v>1.6531500000000001</v>
      </c>
      <c r="AE922" s="148" t="s">
        <v>93</v>
      </c>
      <c r="AF922" s="7">
        <f>I922*0.245</f>
        <v>1.3500725</v>
      </c>
      <c r="AG922" s="7">
        <f>I922*0.2</f>
        <v>1.1021000000000001</v>
      </c>
      <c r="AH922" s="7">
        <f>I922*0.23</f>
        <v>1.2674150000000002</v>
      </c>
      <c r="AI922" s="142"/>
      <c r="AJ922" s="142">
        <f>I922*0.2</f>
        <v>1.1021000000000001</v>
      </c>
      <c r="AK922" s="142">
        <v>4.5475000000000003</v>
      </c>
      <c r="AL922" s="142">
        <v>4.8150000000000004</v>
      </c>
      <c r="AM922" s="142">
        <v>4.9755000000000003</v>
      </c>
      <c r="AN922" s="142">
        <f>I922*0.12</f>
        <v>0.66126000000000007</v>
      </c>
      <c r="AO922" s="142">
        <f>I922*0.6</f>
        <v>3.3063000000000002</v>
      </c>
      <c r="AP922" s="142">
        <f>I922*0.9</f>
        <v>4.9594500000000004</v>
      </c>
      <c r="AQ922" s="142">
        <f>I922*0.93</f>
        <v>5.1247650000000009</v>
      </c>
      <c r="AR922" s="142">
        <f>I922*0.7</f>
        <v>3.8573499999999998</v>
      </c>
      <c r="AS922" s="142">
        <f>I922*0.35</f>
        <v>1.9286749999999999</v>
      </c>
      <c r="AT922" s="142">
        <v>0</v>
      </c>
      <c r="AU922" s="142">
        <f>I922*0.9</f>
        <v>4.9594500000000004</v>
      </c>
      <c r="AV922" s="142">
        <f>I922*0.18</f>
        <v>0.99189000000000005</v>
      </c>
      <c r="AW922" s="142">
        <f>I922*0.34</f>
        <v>1.8735700000000002</v>
      </c>
      <c r="AX922" s="142">
        <f>I922*0.31</f>
        <v>1.7082550000000001</v>
      </c>
      <c r="AY922" s="142">
        <v>4.8150000000000004</v>
      </c>
      <c r="AZ922" s="142">
        <v>4.8150000000000004</v>
      </c>
      <c r="BB922" s="6">
        <v>0.606155</v>
      </c>
      <c r="BC922" s="6">
        <v>5.1247650000000009</v>
      </c>
    </row>
    <row r="923" spans="2:55" hidden="1" outlineLevel="1" x14ac:dyDescent="0.2">
      <c r="B923" s="60" t="s">
        <v>119</v>
      </c>
      <c r="C923" s="56" t="s">
        <v>93</v>
      </c>
      <c r="D923" s="128"/>
      <c r="E923" s="160">
        <v>1</v>
      </c>
      <c r="F923" s="189"/>
      <c r="G923" s="189"/>
      <c r="H923" s="189"/>
      <c r="I923" s="88">
        <v>18.460175000000003</v>
      </c>
      <c r="J923" s="98" t="e">
        <f t="shared" si="14"/>
        <v>#N/A</v>
      </c>
      <c r="K923" s="104" t="e">
        <v>#N/A</v>
      </c>
      <c r="L923" s="106">
        <f>I923*0.2</f>
        <v>3.6920350000000006</v>
      </c>
      <c r="M923" s="106">
        <f>I923*0.28</f>
        <v>5.1688490000000016</v>
      </c>
      <c r="N923" s="106">
        <f>I923*0.27</f>
        <v>4.984247250000001</v>
      </c>
      <c r="O923" s="106">
        <v>3.8766367500000003</v>
      </c>
      <c r="P923" s="106">
        <f>I923*0.25</f>
        <v>4.6150437500000008</v>
      </c>
      <c r="Q923" s="106">
        <f>I923*0.31</f>
        <v>5.7226542500000006</v>
      </c>
      <c r="R923" s="106">
        <f>I923*0.28</f>
        <v>5.1688490000000016</v>
      </c>
      <c r="S923" s="106">
        <f>I923*0.25</f>
        <v>4.6150437500000008</v>
      </c>
      <c r="T923" s="106">
        <f>I923*0.3</f>
        <v>5.5380525000000009</v>
      </c>
      <c r="U923" s="106">
        <f>I923*0.2</f>
        <v>3.6920350000000006</v>
      </c>
      <c r="V923" s="106">
        <f>I923*0.22</f>
        <v>4.0612385000000009</v>
      </c>
      <c r="W923" s="142"/>
      <c r="X923" s="106">
        <f>I923*0.16</f>
        <v>2.9536280000000006</v>
      </c>
      <c r="Y923" s="106">
        <f>I923*0.15</f>
        <v>2.7690262500000005</v>
      </c>
      <c r="Z923" s="106">
        <f>I923*0.18</f>
        <v>3.3228315000000004</v>
      </c>
      <c r="AA923" s="106">
        <f>I923*0.11</f>
        <v>2.0306192500000004</v>
      </c>
      <c r="AB923" s="142"/>
      <c r="AC923" s="7">
        <f>I923*0.22</f>
        <v>4.0612385000000009</v>
      </c>
      <c r="AD923" s="7">
        <f>I923*0.3</f>
        <v>5.5380525000000009</v>
      </c>
      <c r="AE923" s="148" t="s">
        <v>93</v>
      </c>
      <c r="AF923" s="7">
        <f>I923*0.245</f>
        <v>4.5227428750000005</v>
      </c>
      <c r="AG923" s="7">
        <f>I923*0.2</f>
        <v>3.6920350000000006</v>
      </c>
      <c r="AH923" s="7">
        <f>I923*0.23</f>
        <v>4.2458402500000005</v>
      </c>
      <c r="AI923" s="142"/>
      <c r="AJ923" s="142">
        <f>I923*0.2</f>
        <v>3.6920350000000006</v>
      </c>
      <c r="AK923" s="142">
        <v>15.236800000000002</v>
      </c>
      <c r="AL923" s="142">
        <v>16.135600000000004</v>
      </c>
      <c r="AM923" s="142">
        <v>16.6706</v>
      </c>
      <c r="AN923" s="142">
        <f>I923*0.12</f>
        <v>2.2152210000000001</v>
      </c>
      <c r="AO923" s="142">
        <f>I923*0.6</f>
        <v>11.076105000000002</v>
      </c>
      <c r="AP923" s="142">
        <f>I923*0.9</f>
        <v>16.614157500000005</v>
      </c>
      <c r="AQ923" s="142">
        <f>I923*0.93</f>
        <v>17.167962750000004</v>
      </c>
      <c r="AR923" s="142">
        <f>I923*0.7</f>
        <v>12.922122500000002</v>
      </c>
      <c r="AS923" s="142">
        <f>I923*0.35</f>
        <v>6.4610612500000011</v>
      </c>
      <c r="AT923" s="142">
        <v>0</v>
      </c>
      <c r="AU923" s="142">
        <f>I923*0.9</f>
        <v>16.614157500000005</v>
      </c>
      <c r="AV923" s="142">
        <f>I923*0.18</f>
        <v>3.3228315000000004</v>
      </c>
      <c r="AW923" s="142">
        <f>I923*0.34</f>
        <v>6.2764595000000014</v>
      </c>
      <c r="AX923" s="142">
        <f>I923*0.31</f>
        <v>5.7226542500000006</v>
      </c>
      <c r="AY923" s="142">
        <v>16.135600000000004</v>
      </c>
      <c r="AZ923" s="142">
        <v>16.135600000000004</v>
      </c>
      <c r="BB923" s="6">
        <v>2.0306192500000004</v>
      </c>
      <c r="BC923" s="6">
        <v>17.167962750000004</v>
      </c>
    </row>
    <row r="924" spans="2:55" hidden="1" outlineLevel="1" x14ac:dyDescent="0.2">
      <c r="B924" s="60" t="s">
        <v>127</v>
      </c>
      <c r="C924" s="56" t="s">
        <v>93</v>
      </c>
      <c r="D924" s="128"/>
      <c r="E924" s="160">
        <v>3</v>
      </c>
      <c r="F924" s="189"/>
      <c r="G924" s="189"/>
      <c r="H924" s="189"/>
      <c r="I924" s="88">
        <v>4236</v>
      </c>
      <c r="J924" s="98" t="e">
        <f t="shared" si="14"/>
        <v>#N/A</v>
      </c>
      <c r="K924" s="104" t="e">
        <v>#N/A</v>
      </c>
      <c r="L924" s="106">
        <f>I924*0.2</f>
        <v>847.2</v>
      </c>
      <c r="M924" s="106">
        <f>I924*0.28</f>
        <v>1186.0800000000002</v>
      </c>
      <c r="N924" s="106">
        <f>I924*0.27</f>
        <v>1143.72</v>
      </c>
      <c r="O924" s="106">
        <v>889.56</v>
      </c>
      <c r="P924" s="106">
        <f>I924*0.25</f>
        <v>1059</v>
      </c>
      <c r="Q924" s="106">
        <f>I924*0.31</f>
        <v>1313.16</v>
      </c>
      <c r="R924" s="106">
        <f>I924*0.28</f>
        <v>1186.0800000000002</v>
      </c>
      <c r="S924" s="106">
        <f>I924*0.25</f>
        <v>1059</v>
      </c>
      <c r="T924" s="106">
        <f>I924*0.3</f>
        <v>1270.8</v>
      </c>
      <c r="U924" s="106">
        <f>I924*0.2</f>
        <v>847.2</v>
      </c>
      <c r="V924" s="106">
        <f>I924*0.22</f>
        <v>931.92</v>
      </c>
      <c r="W924" s="142"/>
      <c r="X924" s="106">
        <f>I924*0.16</f>
        <v>677.76</v>
      </c>
      <c r="Y924" s="106">
        <f>I924*0.15</f>
        <v>635.4</v>
      </c>
      <c r="Z924" s="106">
        <f>I924*0.18</f>
        <v>762.48</v>
      </c>
      <c r="AA924" s="106">
        <f>I924*0.11</f>
        <v>465.96</v>
      </c>
      <c r="AB924" s="142"/>
      <c r="AC924" s="7">
        <f>I924*0.22</f>
        <v>931.92</v>
      </c>
      <c r="AD924" s="7">
        <f>I924*0.3</f>
        <v>1270.8</v>
      </c>
      <c r="AE924" s="148" t="s">
        <v>93</v>
      </c>
      <c r="AF924" s="7">
        <f>I924*0.245</f>
        <v>1037.82</v>
      </c>
      <c r="AG924" s="7">
        <f>I924*0.2</f>
        <v>847.2</v>
      </c>
      <c r="AH924" s="7">
        <f>I924*0.23</f>
        <v>974.28000000000009</v>
      </c>
      <c r="AI924" s="142"/>
      <c r="AJ924" s="142">
        <f>I924*0.2</f>
        <v>847.2</v>
      </c>
      <c r="AK924" s="142">
        <v>2913.4388000000004</v>
      </c>
      <c r="AL924" s="142">
        <v>3084.8207000000002</v>
      </c>
      <c r="AM924" s="142">
        <v>3187.6477</v>
      </c>
      <c r="AN924" s="142">
        <f>I924*0.12</f>
        <v>508.32</v>
      </c>
      <c r="AO924" s="142">
        <f>I924*0.6</f>
        <v>2541.6</v>
      </c>
      <c r="AP924" s="142">
        <f>I924*0.9</f>
        <v>3812.4</v>
      </c>
      <c r="AQ924" s="142">
        <f>I924*0.93</f>
        <v>3939.48</v>
      </c>
      <c r="AR924" s="142">
        <f>I924*0.7</f>
        <v>2965.2</v>
      </c>
      <c r="AS924" s="142">
        <f>I924*0.35</f>
        <v>1482.6</v>
      </c>
      <c r="AT924" s="142">
        <v>0</v>
      </c>
      <c r="AU924" s="142">
        <f>I924*0.9</f>
        <v>3812.4</v>
      </c>
      <c r="AV924" s="142">
        <f>I924*0.18</f>
        <v>762.48</v>
      </c>
      <c r="AW924" s="142">
        <f>I924*0.34</f>
        <v>1440.24</v>
      </c>
      <c r="AX924" s="142">
        <f>I924*0.31</f>
        <v>1313.16</v>
      </c>
      <c r="AY924" s="142">
        <v>3084.8207000000002</v>
      </c>
      <c r="AZ924" s="142">
        <v>3084.8207000000002</v>
      </c>
      <c r="BB924" s="6">
        <v>465.96</v>
      </c>
      <c r="BC924" s="6">
        <v>3939.48</v>
      </c>
    </row>
    <row r="925" spans="2:55" hidden="1" outlineLevel="1" x14ac:dyDescent="0.2">
      <c r="B925" s="60" t="s">
        <v>128</v>
      </c>
      <c r="C925" s="56" t="s">
        <v>93</v>
      </c>
      <c r="D925" s="128"/>
      <c r="E925" s="160">
        <v>1</v>
      </c>
      <c r="F925" s="189"/>
      <c r="G925" s="189"/>
      <c r="H925" s="189"/>
      <c r="I925" s="88">
        <v>4129</v>
      </c>
      <c r="J925" s="98" t="e">
        <f t="shared" si="14"/>
        <v>#N/A</v>
      </c>
      <c r="K925" s="104" t="e">
        <v>#N/A</v>
      </c>
      <c r="L925" s="106">
        <f>I925*0.2</f>
        <v>825.80000000000007</v>
      </c>
      <c r="M925" s="106">
        <f>I925*0.28</f>
        <v>1156.1200000000001</v>
      </c>
      <c r="N925" s="106">
        <f>I925*0.27</f>
        <v>1114.8300000000002</v>
      </c>
      <c r="O925" s="106">
        <v>867.08999999999992</v>
      </c>
      <c r="P925" s="106">
        <f>I925*0.25</f>
        <v>1032.25</v>
      </c>
      <c r="Q925" s="106">
        <f>I925*0.31</f>
        <v>1279.99</v>
      </c>
      <c r="R925" s="106">
        <f>I925*0.28</f>
        <v>1156.1200000000001</v>
      </c>
      <c r="S925" s="106">
        <f>I925*0.25</f>
        <v>1032.25</v>
      </c>
      <c r="T925" s="106">
        <f>I925*0.3</f>
        <v>1238.7</v>
      </c>
      <c r="U925" s="106">
        <f>I925*0.2</f>
        <v>825.80000000000007</v>
      </c>
      <c r="V925" s="106">
        <f>I925*0.22</f>
        <v>908.38</v>
      </c>
      <c r="W925" s="142"/>
      <c r="X925" s="106">
        <f>I925*0.16</f>
        <v>660.64</v>
      </c>
      <c r="Y925" s="106">
        <f>I925*0.15</f>
        <v>619.35</v>
      </c>
      <c r="Z925" s="106">
        <f>I925*0.18</f>
        <v>743.22</v>
      </c>
      <c r="AA925" s="106">
        <f>I925*0.11</f>
        <v>454.19</v>
      </c>
      <c r="AB925" s="142"/>
      <c r="AC925" s="7">
        <f>I925*0.22</f>
        <v>908.38</v>
      </c>
      <c r="AD925" s="7">
        <f>I925*0.3</f>
        <v>1238.7</v>
      </c>
      <c r="AE925" s="148" t="s">
        <v>93</v>
      </c>
      <c r="AF925" s="7">
        <f>I925*0.245</f>
        <v>1011.605</v>
      </c>
      <c r="AG925" s="7">
        <f>I925*0.2</f>
        <v>825.80000000000007</v>
      </c>
      <c r="AH925" s="7">
        <f>I925*0.23</f>
        <v>949.67000000000007</v>
      </c>
      <c r="AI925" s="142"/>
      <c r="AJ925" s="142">
        <f>I925*0.2</f>
        <v>825.80000000000007</v>
      </c>
      <c r="AK925" s="142">
        <v>2840.1116999999995</v>
      </c>
      <c r="AL925" s="142">
        <v>3007.1814999999997</v>
      </c>
      <c r="AM925" s="142">
        <v>3107.4191000000001</v>
      </c>
      <c r="AN925" s="142">
        <f>I925*0.12</f>
        <v>495.47999999999996</v>
      </c>
      <c r="AO925" s="142">
        <f>I925*0.6</f>
        <v>2477.4</v>
      </c>
      <c r="AP925" s="142">
        <f>I925*0.9</f>
        <v>3716.1</v>
      </c>
      <c r="AQ925" s="142">
        <f>I925*0.93</f>
        <v>3839.9700000000003</v>
      </c>
      <c r="AR925" s="142">
        <f>I925*0.7</f>
        <v>2890.2999999999997</v>
      </c>
      <c r="AS925" s="142">
        <f>I925*0.35</f>
        <v>1445.1499999999999</v>
      </c>
      <c r="AT925" s="142">
        <v>0</v>
      </c>
      <c r="AU925" s="142">
        <f>I925*0.9</f>
        <v>3716.1</v>
      </c>
      <c r="AV925" s="142">
        <f>I925*0.18</f>
        <v>743.22</v>
      </c>
      <c r="AW925" s="142">
        <f>I925*0.34</f>
        <v>1403.8600000000001</v>
      </c>
      <c r="AX925" s="142">
        <f>I925*0.31</f>
        <v>1279.99</v>
      </c>
      <c r="AY925" s="142">
        <v>3007.1814999999997</v>
      </c>
      <c r="AZ925" s="142">
        <v>3007.1814999999997</v>
      </c>
      <c r="BB925" s="6">
        <v>454.19</v>
      </c>
      <c r="BC925" s="6">
        <v>3839.9700000000003</v>
      </c>
    </row>
    <row r="926" spans="2:55" hidden="1" outlineLevel="1" x14ac:dyDescent="0.2">
      <c r="B926" s="60" t="s">
        <v>313</v>
      </c>
      <c r="C926" s="56" t="s">
        <v>93</v>
      </c>
      <c r="D926" s="128"/>
      <c r="E926" s="160">
        <v>10</v>
      </c>
      <c r="F926" s="189"/>
      <c r="G926" s="189"/>
      <c r="H926" s="189"/>
      <c r="I926" s="88">
        <v>5.5105000000000004</v>
      </c>
      <c r="J926" s="98" t="e">
        <f t="shared" si="14"/>
        <v>#N/A</v>
      </c>
      <c r="K926" s="104" t="e">
        <v>#N/A</v>
      </c>
      <c r="L926" s="106">
        <f>I926*0.2</f>
        <v>1.1021000000000001</v>
      </c>
      <c r="M926" s="106">
        <f>I926*0.28</f>
        <v>1.5429400000000002</v>
      </c>
      <c r="N926" s="106">
        <f>I926*0.27</f>
        <v>1.4878350000000002</v>
      </c>
      <c r="O926" s="106">
        <v>1.157205</v>
      </c>
      <c r="P926" s="106">
        <f>I926*0.25</f>
        <v>1.3776250000000001</v>
      </c>
      <c r="Q926" s="106">
        <f>I926*0.31</f>
        <v>1.7082550000000001</v>
      </c>
      <c r="R926" s="106">
        <f>I926*0.28</f>
        <v>1.5429400000000002</v>
      </c>
      <c r="S926" s="106">
        <f>I926*0.25</f>
        <v>1.3776250000000001</v>
      </c>
      <c r="T926" s="106">
        <f>I926*0.3</f>
        <v>1.6531500000000001</v>
      </c>
      <c r="U926" s="106">
        <f>I926*0.2</f>
        <v>1.1021000000000001</v>
      </c>
      <c r="V926" s="106">
        <f>I926*0.22</f>
        <v>1.21231</v>
      </c>
      <c r="W926" s="142"/>
      <c r="X926" s="106">
        <f>I926*0.16</f>
        <v>0.88168000000000013</v>
      </c>
      <c r="Y926" s="106">
        <f>I926*0.15</f>
        <v>0.82657500000000006</v>
      </c>
      <c r="Z926" s="106">
        <f>I926*0.18</f>
        <v>0.99189000000000005</v>
      </c>
      <c r="AA926" s="106">
        <f>I926*0.11</f>
        <v>0.606155</v>
      </c>
      <c r="AB926" s="142"/>
      <c r="AC926" s="7">
        <f>I926*0.22</f>
        <v>1.21231</v>
      </c>
      <c r="AD926" s="7">
        <f>I926*0.3</f>
        <v>1.6531500000000001</v>
      </c>
      <c r="AE926" s="148" t="s">
        <v>93</v>
      </c>
      <c r="AF926" s="7">
        <f>I926*0.245</f>
        <v>1.3500725</v>
      </c>
      <c r="AG926" s="7">
        <f>I926*0.2</f>
        <v>1.1021000000000001</v>
      </c>
      <c r="AH926" s="7">
        <f>I926*0.23</f>
        <v>1.2674150000000002</v>
      </c>
      <c r="AI926" s="142"/>
      <c r="AJ926" s="142">
        <f>I926*0.2</f>
        <v>1.1021000000000001</v>
      </c>
      <c r="AK926" s="142">
        <v>4.5475000000000003</v>
      </c>
      <c r="AL926" s="142">
        <v>4.8150000000000004</v>
      </c>
      <c r="AM926" s="142">
        <v>4.9755000000000003</v>
      </c>
      <c r="AN926" s="142">
        <f>I926*0.12</f>
        <v>0.66126000000000007</v>
      </c>
      <c r="AO926" s="142">
        <f>I926*0.6</f>
        <v>3.3063000000000002</v>
      </c>
      <c r="AP926" s="142">
        <f>I926*0.9</f>
        <v>4.9594500000000004</v>
      </c>
      <c r="AQ926" s="142">
        <f>I926*0.93</f>
        <v>5.1247650000000009</v>
      </c>
      <c r="AR926" s="142">
        <f>I926*0.7</f>
        <v>3.8573499999999998</v>
      </c>
      <c r="AS926" s="142">
        <f>I926*0.35</f>
        <v>1.9286749999999999</v>
      </c>
      <c r="AT926" s="142">
        <v>0</v>
      </c>
      <c r="AU926" s="142">
        <f>I926*0.9</f>
        <v>4.9594500000000004</v>
      </c>
      <c r="AV926" s="142">
        <f>I926*0.18</f>
        <v>0.99189000000000005</v>
      </c>
      <c r="AW926" s="142">
        <f>I926*0.34</f>
        <v>1.8735700000000002</v>
      </c>
      <c r="AX926" s="142">
        <f>I926*0.31</f>
        <v>1.7082550000000001</v>
      </c>
      <c r="AY926" s="142">
        <v>4.8150000000000004</v>
      </c>
      <c r="AZ926" s="142">
        <v>4.8150000000000004</v>
      </c>
      <c r="BB926" s="6">
        <v>0.606155</v>
      </c>
      <c r="BC926" s="6">
        <v>5.1247650000000009</v>
      </c>
    </row>
    <row r="927" spans="2:55" hidden="1" outlineLevel="1" x14ac:dyDescent="0.2">
      <c r="B927" s="60" t="s">
        <v>242</v>
      </c>
      <c r="C927" s="56" t="s">
        <v>93</v>
      </c>
      <c r="D927" s="128"/>
      <c r="E927" s="160">
        <v>1</v>
      </c>
      <c r="F927" s="189"/>
      <c r="G927" s="189"/>
      <c r="H927" s="189"/>
      <c r="I927" s="88">
        <v>20.939900000000002</v>
      </c>
      <c r="J927" s="98" t="e">
        <f t="shared" si="14"/>
        <v>#N/A</v>
      </c>
      <c r="K927" s="104" t="e">
        <v>#N/A</v>
      </c>
      <c r="L927" s="106">
        <f>I927*0.2</f>
        <v>4.1879800000000005</v>
      </c>
      <c r="M927" s="106">
        <f>I927*0.28</f>
        <v>5.8631720000000014</v>
      </c>
      <c r="N927" s="106">
        <f>I927*0.27</f>
        <v>5.653773000000001</v>
      </c>
      <c r="O927" s="106">
        <v>4.3973789999999999</v>
      </c>
      <c r="P927" s="106">
        <f>I927*0.25</f>
        <v>5.2349750000000004</v>
      </c>
      <c r="Q927" s="106">
        <f>I927*0.31</f>
        <v>6.4913690000000006</v>
      </c>
      <c r="R927" s="106">
        <f>I927*0.28</f>
        <v>5.8631720000000014</v>
      </c>
      <c r="S927" s="106">
        <f>I927*0.25</f>
        <v>5.2349750000000004</v>
      </c>
      <c r="T927" s="106">
        <f>I927*0.3</f>
        <v>6.2819700000000003</v>
      </c>
      <c r="U927" s="106">
        <f>I927*0.2</f>
        <v>4.1879800000000005</v>
      </c>
      <c r="V927" s="106">
        <f>I927*0.22</f>
        <v>4.6067780000000003</v>
      </c>
      <c r="W927" s="142"/>
      <c r="X927" s="106">
        <f>I927*0.16</f>
        <v>3.3503840000000005</v>
      </c>
      <c r="Y927" s="106">
        <f>I927*0.15</f>
        <v>3.1409850000000001</v>
      </c>
      <c r="Z927" s="106">
        <f>I927*0.18</f>
        <v>3.7691820000000003</v>
      </c>
      <c r="AA927" s="106">
        <f>I927*0.11</f>
        <v>2.3033890000000001</v>
      </c>
      <c r="AB927" s="142"/>
      <c r="AC927" s="7">
        <f>I927*0.22</f>
        <v>4.6067780000000003</v>
      </c>
      <c r="AD927" s="7">
        <f>I927*0.3</f>
        <v>6.2819700000000003</v>
      </c>
      <c r="AE927" s="148" t="s">
        <v>93</v>
      </c>
      <c r="AF927" s="7">
        <f>I927*0.245</f>
        <v>5.1302755000000007</v>
      </c>
      <c r="AG927" s="7">
        <f>I927*0.2</f>
        <v>4.1879800000000005</v>
      </c>
      <c r="AH927" s="7">
        <f>I927*0.23</f>
        <v>4.8161770000000006</v>
      </c>
      <c r="AI927" s="142"/>
      <c r="AJ927" s="142">
        <f>I927*0.2</f>
        <v>4.1879800000000005</v>
      </c>
      <c r="AK927" s="142">
        <v>17.2805</v>
      </c>
      <c r="AL927" s="142">
        <v>18.297000000000004</v>
      </c>
      <c r="AM927" s="142">
        <v>18.906900000000004</v>
      </c>
      <c r="AN927" s="142">
        <f>I927*0.12</f>
        <v>2.512788</v>
      </c>
      <c r="AO927" s="142">
        <f>I927*0.6</f>
        <v>12.563940000000001</v>
      </c>
      <c r="AP927" s="142">
        <f>I927*0.9</f>
        <v>18.845910000000003</v>
      </c>
      <c r="AQ927" s="142">
        <f>I927*0.93</f>
        <v>19.474107000000004</v>
      </c>
      <c r="AR927" s="142">
        <f>I927*0.7</f>
        <v>14.65793</v>
      </c>
      <c r="AS927" s="142">
        <f>I927*0.35</f>
        <v>7.3289650000000002</v>
      </c>
      <c r="AT927" s="142">
        <v>0</v>
      </c>
      <c r="AU927" s="142">
        <f>I927*0.9</f>
        <v>18.845910000000003</v>
      </c>
      <c r="AV927" s="142">
        <f>I927*0.18</f>
        <v>3.7691820000000003</v>
      </c>
      <c r="AW927" s="142">
        <f>I927*0.34</f>
        <v>7.1195660000000007</v>
      </c>
      <c r="AX927" s="142">
        <f>I927*0.31</f>
        <v>6.4913690000000006</v>
      </c>
      <c r="AY927" s="142">
        <v>18.297000000000004</v>
      </c>
      <c r="AZ927" s="142">
        <v>18.297000000000004</v>
      </c>
      <c r="BB927" s="6">
        <v>2.3033890000000001</v>
      </c>
      <c r="BC927" s="6">
        <v>19.474107000000004</v>
      </c>
    </row>
    <row r="928" spans="2:55" hidden="1" outlineLevel="1" x14ac:dyDescent="0.2">
      <c r="B928" s="60" t="s">
        <v>250</v>
      </c>
      <c r="C928" s="56" t="s">
        <v>93</v>
      </c>
      <c r="D928" s="128">
        <v>36415</v>
      </c>
      <c r="E928" s="160">
        <v>1</v>
      </c>
      <c r="F928" s="189"/>
      <c r="G928" s="189"/>
      <c r="H928" s="189"/>
      <c r="I928" s="88">
        <v>40</v>
      </c>
      <c r="J928" s="98">
        <f t="shared" si="14"/>
        <v>2.9700000000000006</v>
      </c>
      <c r="K928" s="104">
        <v>2.7</v>
      </c>
      <c r="L928" s="106">
        <f>I928*0.2</f>
        <v>8</v>
      </c>
      <c r="M928" s="106">
        <f>I928*0.28</f>
        <v>11.200000000000001</v>
      </c>
      <c r="N928" s="106">
        <f>I928*0.27</f>
        <v>10.8</v>
      </c>
      <c r="O928" s="106">
        <v>8.4</v>
      </c>
      <c r="P928" s="106">
        <f>I928*0.25</f>
        <v>10</v>
      </c>
      <c r="Q928" s="106">
        <f>I928*0.31</f>
        <v>12.4</v>
      </c>
      <c r="R928" s="106">
        <f>I928*0.28</f>
        <v>11.200000000000001</v>
      </c>
      <c r="S928" s="106">
        <f>I928*0.25</f>
        <v>10</v>
      </c>
      <c r="T928" s="106">
        <f>I928*0.3</f>
        <v>12</v>
      </c>
      <c r="U928" s="106">
        <f>I928*0.2</f>
        <v>8</v>
      </c>
      <c r="V928" s="106">
        <f>I928*0.22</f>
        <v>8.8000000000000007</v>
      </c>
      <c r="W928" s="142"/>
      <c r="X928" s="106">
        <f>I928*0.16</f>
        <v>6.4</v>
      </c>
      <c r="Y928" s="106">
        <f>I928*0.15</f>
        <v>6</v>
      </c>
      <c r="Z928" s="106">
        <f>I928*0.18</f>
        <v>7.1999999999999993</v>
      </c>
      <c r="AA928" s="106">
        <f>I928*0.11</f>
        <v>4.4000000000000004</v>
      </c>
      <c r="AB928" s="142"/>
      <c r="AC928" s="7">
        <f>I928*0.22</f>
        <v>8.8000000000000007</v>
      </c>
      <c r="AD928" s="7">
        <f>I928*0.3</f>
        <v>12</v>
      </c>
      <c r="AE928" s="148" t="s">
        <v>93</v>
      </c>
      <c r="AF928" s="7">
        <f>I928*0.245</f>
        <v>9.8000000000000007</v>
      </c>
      <c r="AG928" s="7">
        <f>I928*0.2</f>
        <v>8</v>
      </c>
      <c r="AH928" s="7">
        <f>I928*0.23</f>
        <v>9.2000000000000011</v>
      </c>
      <c r="AI928" s="142"/>
      <c r="AJ928" s="142">
        <f>I928*0.2</f>
        <v>8</v>
      </c>
      <c r="AK928" s="142">
        <v>28.483400000000003</v>
      </c>
      <c r="AL928" s="142">
        <v>30.163300000000003</v>
      </c>
      <c r="AM928" s="142">
        <v>31.1691</v>
      </c>
      <c r="AN928" s="142">
        <f>I928*0.12</f>
        <v>4.8</v>
      </c>
      <c r="AO928" s="142">
        <f>I928*0.6</f>
        <v>24</v>
      </c>
      <c r="AP928" s="142">
        <f>I928*0.9</f>
        <v>36</v>
      </c>
      <c r="AQ928" s="142">
        <f>I928*0.93</f>
        <v>37.200000000000003</v>
      </c>
      <c r="AR928" s="142">
        <f>I928*0.7</f>
        <v>28</v>
      </c>
      <c r="AS928" s="142">
        <f>I928*0.35</f>
        <v>14</v>
      </c>
      <c r="AT928" s="142">
        <v>0</v>
      </c>
      <c r="AU928" s="142">
        <f>I928*0.9</f>
        <v>36</v>
      </c>
      <c r="AV928" s="142">
        <f>I928*0.18</f>
        <v>7.1999999999999993</v>
      </c>
      <c r="AW928" s="142">
        <f>I928*0.34</f>
        <v>13.600000000000001</v>
      </c>
      <c r="AX928" s="142">
        <f>I928*0.31</f>
        <v>12.4</v>
      </c>
      <c r="AY928" s="142">
        <v>30.163300000000003</v>
      </c>
      <c r="AZ928" s="142">
        <v>30.163300000000003</v>
      </c>
      <c r="BB928" s="6">
        <v>2.7</v>
      </c>
      <c r="BC928" s="6">
        <v>37.200000000000003</v>
      </c>
    </row>
    <row r="929" spans="2:55" hidden="1" outlineLevel="1" x14ac:dyDescent="0.2">
      <c r="B929" s="60" t="s">
        <v>23</v>
      </c>
      <c r="C929" s="56" t="s">
        <v>93</v>
      </c>
      <c r="D929" s="128">
        <v>85025</v>
      </c>
      <c r="E929" s="160">
        <v>1</v>
      </c>
      <c r="F929" s="189"/>
      <c r="G929" s="189"/>
      <c r="H929" s="189"/>
      <c r="I929" s="88">
        <v>65</v>
      </c>
      <c r="J929" s="98">
        <f t="shared" si="14"/>
        <v>8.5470000000000006</v>
      </c>
      <c r="K929" s="104">
        <v>7.77</v>
      </c>
      <c r="L929" s="106">
        <f>I929*0.2</f>
        <v>13</v>
      </c>
      <c r="M929" s="106">
        <f>I929*0.28</f>
        <v>18.200000000000003</v>
      </c>
      <c r="N929" s="106">
        <f>I929*0.27</f>
        <v>17.55</v>
      </c>
      <c r="O929" s="106">
        <v>13.65</v>
      </c>
      <c r="P929" s="106">
        <f>I929*0.25</f>
        <v>16.25</v>
      </c>
      <c r="Q929" s="106">
        <f>I929*0.31</f>
        <v>20.149999999999999</v>
      </c>
      <c r="R929" s="106">
        <f>I929*0.28</f>
        <v>18.200000000000003</v>
      </c>
      <c r="S929" s="106">
        <f>I929*0.25</f>
        <v>16.25</v>
      </c>
      <c r="T929" s="106">
        <f>I929*0.3</f>
        <v>19.5</v>
      </c>
      <c r="U929" s="106">
        <f>I929*0.2</f>
        <v>13</v>
      </c>
      <c r="V929" s="106">
        <f>I929*0.22</f>
        <v>14.3</v>
      </c>
      <c r="W929" s="142"/>
      <c r="X929" s="106">
        <f>I929*0.16</f>
        <v>10.4</v>
      </c>
      <c r="Y929" s="106">
        <f>I929*0.15</f>
        <v>9.75</v>
      </c>
      <c r="Z929" s="106">
        <f>I929*0.18</f>
        <v>11.7</v>
      </c>
      <c r="AA929" s="106">
        <f>I929*0.11</f>
        <v>7.15</v>
      </c>
      <c r="AB929" s="142"/>
      <c r="AC929" s="7">
        <f>I929*0.22</f>
        <v>14.3</v>
      </c>
      <c r="AD929" s="7">
        <f>I929*0.3</f>
        <v>19.5</v>
      </c>
      <c r="AE929" s="148" t="s">
        <v>93</v>
      </c>
      <c r="AF929" s="7">
        <f>I929*0.245</f>
        <v>15.924999999999999</v>
      </c>
      <c r="AG929" s="7">
        <f>I929*0.2</f>
        <v>13</v>
      </c>
      <c r="AH929" s="7">
        <f>I929*0.23</f>
        <v>14.950000000000001</v>
      </c>
      <c r="AI929" s="142"/>
      <c r="AJ929" s="142">
        <f>I929*0.2</f>
        <v>13</v>
      </c>
      <c r="AK929" s="142">
        <v>58.603900000000003</v>
      </c>
      <c r="AL929" s="142">
        <v>62.059999999999995</v>
      </c>
      <c r="AM929" s="142">
        <v>64.125100000000003</v>
      </c>
      <c r="AN929" s="142">
        <f>I929*0.12</f>
        <v>7.8</v>
      </c>
      <c r="AO929" s="142">
        <f>I929*0.6</f>
        <v>39</v>
      </c>
      <c r="AP929" s="142">
        <f>I929*0.9</f>
        <v>58.5</v>
      </c>
      <c r="AQ929" s="142">
        <f>I929*0.93</f>
        <v>60.45</v>
      </c>
      <c r="AR929" s="142">
        <f>I929*0.7</f>
        <v>45.5</v>
      </c>
      <c r="AS929" s="142">
        <f>I929*0.35</f>
        <v>22.75</v>
      </c>
      <c r="AT929" s="142">
        <v>0</v>
      </c>
      <c r="AU929" s="142">
        <f>I929*0.9</f>
        <v>58.5</v>
      </c>
      <c r="AV929" s="142">
        <f>I929*0.18</f>
        <v>11.7</v>
      </c>
      <c r="AW929" s="142">
        <f>I929*0.34</f>
        <v>22.1</v>
      </c>
      <c r="AX929" s="142">
        <f>I929*0.31</f>
        <v>20.149999999999999</v>
      </c>
      <c r="AY929" s="142">
        <v>62.059999999999995</v>
      </c>
      <c r="AZ929" s="142">
        <v>62.059999999999995</v>
      </c>
      <c r="BB929" s="6">
        <v>7.15</v>
      </c>
      <c r="BC929" s="6">
        <v>64.125100000000003</v>
      </c>
    </row>
    <row r="930" spans="2:55" hidden="1" outlineLevel="1" x14ac:dyDescent="0.2">
      <c r="B930" s="60" t="s">
        <v>314</v>
      </c>
      <c r="C930" s="56" t="s">
        <v>93</v>
      </c>
      <c r="D930" s="128"/>
      <c r="E930" s="160">
        <v>1</v>
      </c>
      <c r="F930" s="189"/>
      <c r="G930" s="189"/>
      <c r="H930" s="189"/>
      <c r="I930" s="88">
        <v>29.0601728</v>
      </c>
      <c r="J930" s="98" t="e">
        <f t="shared" si="14"/>
        <v>#N/A</v>
      </c>
      <c r="K930" s="104" t="e">
        <v>#N/A</v>
      </c>
      <c r="L930" s="106">
        <f>I930*0.2</f>
        <v>5.8120345600000007</v>
      </c>
      <c r="M930" s="106">
        <f>I930*0.28</f>
        <v>8.1368483840000003</v>
      </c>
      <c r="N930" s="106">
        <f>I930*0.27</f>
        <v>7.8462466560000008</v>
      </c>
      <c r="O930" s="106">
        <v>6.1026362880000002</v>
      </c>
      <c r="P930" s="106">
        <f>I930*0.25</f>
        <v>7.2650432</v>
      </c>
      <c r="Q930" s="106">
        <f>I930*0.31</f>
        <v>9.0086535679999997</v>
      </c>
      <c r="R930" s="106">
        <f>I930*0.28</f>
        <v>8.1368483840000003</v>
      </c>
      <c r="S930" s="106">
        <f>I930*0.25</f>
        <v>7.2650432</v>
      </c>
      <c r="T930" s="106">
        <f>I930*0.3</f>
        <v>8.7180518399999993</v>
      </c>
      <c r="U930" s="106">
        <f>I930*0.2</f>
        <v>5.8120345600000007</v>
      </c>
      <c r="V930" s="106">
        <f>I930*0.22</f>
        <v>6.3932380159999997</v>
      </c>
      <c r="W930" s="142"/>
      <c r="X930" s="106">
        <f>I930*0.16</f>
        <v>4.6496276480000001</v>
      </c>
      <c r="Y930" s="106">
        <f>I930*0.15</f>
        <v>4.3590259199999997</v>
      </c>
      <c r="Z930" s="106">
        <f>I930*0.18</f>
        <v>5.230831104</v>
      </c>
      <c r="AA930" s="106">
        <f>I930*0.11</f>
        <v>3.1966190079999999</v>
      </c>
      <c r="AB930" s="142"/>
      <c r="AC930" s="7">
        <f>I930*0.22</f>
        <v>6.3932380159999997</v>
      </c>
      <c r="AD930" s="7">
        <f>I930*0.3</f>
        <v>8.7180518399999993</v>
      </c>
      <c r="AE930" s="148" t="s">
        <v>93</v>
      </c>
      <c r="AF930" s="7">
        <f>I930*0.245</f>
        <v>7.1197423359999998</v>
      </c>
      <c r="AG930" s="7">
        <f>I930*0.2</f>
        <v>5.8120345600000007</v>
      </c>
      <c r="AH930" s="7">
        <f>I930*0.23</f>
        <v>6.6838397440000001</v>
      </c>
      <c r="AI930" s="142"/>
      <c r="AJ930" s="142">
        <f>I930*0.2</f>
        <v>5.8120345600000007</v>
      </c>
      <c r="AK930" s="142">
        <v>23.283200000000001</v>
      </c>
      <c r="AL930" s="142">
        <v>24.652799999999999</v>
      </c>
      <c r="AM930" s="142">
        <v>25.476699999999997</v>
      </c>
      <c r="AN930" s="142">
        <f>I930*0.12</f>
        <v>3.4872207359999998</v>
      </c>
      <c r="AO930" s="142">
        <f>I930*0.6</f>
        <v>17.436103679999999</v>
      </c>
      <c r="AP930" s="142">
        <f>I930*0.9</f>
        <v>26.15415552</v>
      </c>
      <c r="AQ930" s="142">
        <f>I930*0.93</f>
        <v>27.025960704000003</v>
      </c>
      <c r="AR930" s="142">
        <f>I930*0.7</f>
        <v>20.342120959999999</v>
      </c>
      <c r="AS930" s="142">
        <f>I930*0.35</f>
        <v>10.17106048</v>
      </c>
      <c r="AT930" s="142">
        <v>0</v>
      </c>
      <c r="AU930" s="142">
        <f>I930*0.9</f>
        <v>26.15415552</v>
      </c>
      <c r="AV930" s="142">
        <f>I930*0.18</f>
        <v>5.230831104</v>
      </c>
      <c r="AW930" s="142">
        <f>I930*0.34</f>
        <v>9.8804587520000009</v>
      </c>
      <c r="AX930" s="142">
        <f>I930*0.31</f>
        <v>9.0086535679999997</v>
      </c>
      <c r="AY930" s="142">
        <v>24.652799999999999</v>
      </c>
      <c r="AZ930" s="142">
        <v>24.652799999999999</v>
      </c>
      <c r="BB930" s="6">
        <v>3.1966190079999999</v>
      </c>
      <c r="BC930" s="6">
        <v>27.025960704000003</v>
      </c>
    </row>
    <row r="931" spans="2:55" hidden="1" outlineLevel="1" x14ac:dyDescent="0.2">
      <c r="B931" s="60" t="s">
        <v>298</v>
      </c>
      <c r="C931" s="56" t="s">
        <v>93</v>
      </c>
      <c r="D931" s="128" t="s">
        <v>66</v>
      </c>
      <c r="E931" s="160">
        <v>3</v>
      </c>
      <c r="F931" s="189"/>
      <c r="G931" s="189"/>
      <c r="H931" s="189"/>
      <c r="I931" s="88">
        <v>46.314650399999991</v>
      </c>
      <c r="J931" s="98" t="e">
        <f t="shared" si="14"/>
        <v>#N/A</v>
      </c>
      <c r="K931" s="104" t="e">
        <v>#N/A</v>
      </c>
      <c r="L931" s="106">
        <f>I931*0.2</f>
        <v>9.2629300799999985</v>
      </c>
      <c r="M931" s="106">
        <f>I931*0.28</f>
        <v>12.968102111999999</v>
      </c>
      <c r="N931" s="106">
        <f>I931*0.27</f>
        <v>12.504955607999998</v>
      </c>
      <c r="O931" s="106">
        <v>9.7260765839999976</v>
      </c>
      <c r="P931" s="106">
        <f>I931*0.25</f>
        <v>11.578662599999998</v>
      </c>
      <c r="Q931" s="106">
        <f>I931*0.31</f>
        <v>14.357541623999998</v>
      </c>
      <c r="R931" s="106">
        <f>I931*0.28</f>
        <v>12.968102111999999</v>
      </c>
      <c r="S931" s="106">
        <f>I931*0.25</f>
        <v>11.578662599999998</v>
      </c>
      <c r="T931" s="106">
        <f>I931*0.3</f>
        <v>13.894395119999997</v>
      </c>
      <c r="U931" s="106">
        <f>I931*0.2</f>
        <v>9.2629300799999985</v>
      </c>
      <c r="V931" s="106">
        <f>I931*0.22</f>
        <v>10.189223087999999</v>
      </c>
      <c r="W931" s="142"/>
      <c r="X931" s="106">
        <f>I931*0.16</f>
        <v>7.4103440639999985</v>
      </c>
      <c r="Y931" s="106">
        <f>I931*0.15</f>
        <v>6.9471975599999984</v>
      </c>
      <c r="Z931" s="106">
        <f>I931*0.18</f>
        <v>8.3366370719999985</v>
      </c>
      <c r="AA931" s="106">
        <f>I931*0.11</f>
        <v>5.0946115439999993</v>
      </c>
      <c r="AB931" s="142"/>
      <c r="AC931" s="7">
        <f>I931*0.22</f>
        <v>10.189223087999999</v>
      </c>
      <c r="AD931" s="7">
        <f>I931*0.3</f>
        <v>13.894395119999997</v>
      </c>
      <c r="AE931" s="148" t="s">
        <v>93</v>
      </c>
      <c r="AF931" s="7">
        <f>I931*0.245</f>
        <v>11.347089347999997</v>
      </c>
      <c r="AG931" s="7">
        <f>I931*0.2</f>
        <v>9.2629300799999985</v>
      </c>
      <c r="AH931" s="7">
        <f>I931*0.23</f>
        <v>10.652369591999998</v>
      </c>
      <c r="AI931" s="142"/>
      <c r="AJ931" s="142">
        <f>I931*0.2</f>
        <v>9.2629300799999985</v>
      </c>
      <c r="AK931" s="142">
        <v>37.107599999999998</v>
      </c>
      <c r="AL931" s="142">
        <v>39.290399999999998</v>
      </c>
      <c r="AM931" s="142">
        <v>40.595799999999997</v>
      </c>
      <c r="AN931" s="142">
        <f>I931*0.12</f>
        <v>5.5577580479999984</v>
      </c>
      <c r="AO931" s="142">
        <f>I931*0.6</f>
        <v>27.788790239999994</v>
      </c>
      <c r="AP931" s="142">
        <f>I931*0.9</f>
        <v>41.683185359999996</v>
      </c>
      <c r="AQ931" s="142">
        <f>I931*0.93</f>
        <v>43.072624871999992</v>
      </c>
      <c r="AR931" s="142">
        <f>I931*0.7</f>
        <v>32.420255279999992</v>
      </c>
      <c r="AS931" s="142">
        <f>I931*0.35</f>
        <v>16.210127639999996</v>
      </c>
      <c r="AT931" s="142">
        <v>0</v>
      </c>
      <c r="AU931" s="142">
        <f>I931*0.9</f>
        <v>41.683185359999996</v>
      </c>
      <c r="AV931" s="142">
        <f>I931*0.18</f>
        <v>8.3366370719999985</v>
      </c>
      <c r="AW931" s="142">
        <f>I931*0.34</f>
        <v>15.746981135999999</v>
      </c>
      <c r="AX931" s="142">
        <f>I931*0.31</f>
        <v>14.357541623999998</v>
      </c>
      <c r="AY931" s="142">
        <v>39.290399999999998</v>
      </c>
      <c r="AZ931" s="142">
        <v>39.290399999999998</v>
      </c>
      <c r="BB931" s="6">
        <v>5.0946115439999993</v>
      </c>
      <c r="BC931" s="6">
        <v>43.072624871999992</v>
      </c>
    </row>
    <row r="932" spans="2:55" hidden="1" outlineLevel="1" x14ac:dyDescent="0.2">
      <c r="B932" s="60" t="s">
        <v>256</v>
      </c>
      <c r="C932" s="56" t="s">
        <v>93</v>
      </c>
      <c r="D932" s="128"/>
      <c r="E932" s="160">
        <v>5</v>
      </c>
      <c r="F932" s="189"/>
      <c r="G932" s="189"/>
      <c r="H932" s="189"/>
      <c r="I932" s="88">
        <v>5.6758150000000001</v>
      </c>
      <c r="J932" s="98" t="e">
        <f t="shared" si="14"/>
        <v>#N/A</v>
      </c>
      <c r="K932" s="104" t="e">
        <v>#N/A</v>
      </c>
      <c r="L932" s="106">
        <f>I932*0.2</f>
        <v>1.1351630000000001</v>
      </c>
      <c r="M932" s="106">
        <f>I932*0.28</f>
        <v>1.5892282000000002</v>
      </c>
      <c r="N932" s="106">
        <f>I932*0.27</f>
        <v>1.5324700500000001</v>
      </c>
      <c r="O932" s="106">
        <v>1.19192115</v>
      </c>
      <c r="P932" s="106">
        <f>I932*0.25</f>
        <v>1.41895375</v>
      </c>
      <c r="Q932" s="106">
        <f>I932*0.31</f>
        <v>1.7595026499999999</v>
      </c>
      <c r="R932" s="106">
        <f>I932*0.28</f>
        <v>1.5892282000000002</v>
      </c>
      <c r="S932" s="106">
        <f>I932*0.25</f>
        <v>1.41895375</v>
      </c>
      <c r="T932" s="106">
        <f>I932*0.3</f>
        <v>1.7027444999999999</v>
      </c>
      <c r="U932" s="106">
        <f>I932*0.2</f>
        <v>1.1351630000000001</v>
      </c>
      <c r="V932" s="106">
        <f>I932*0.22</f>
        <v>1.2486793</v>
      </c>
      <c r="W932" s="142"/>
      <c r="X932" s="106">
        <f>I932*0.16</f>
        <v>0.9081304</v>
      </c>
      <c r="Y932" s="106">
        <f>I932*0.15</f>
        <v>0.85137224999999994</v>
      </c>
      <c r="Z932" s="106">
        <f>I932*0.18</f>
        <v>1.0216467</v>
      </c>
      <c r="AA932" s="106">
        <f>I932*0.11</f>
        <v>0.62433965000000002</v>
      </c>
      <c r="AB932" s="142"/>
      <c r="AC932" s="7">
        <f>I932*0.22</f>
        <v>1.2486793</v>
      </c>
      <c r="AD932" s="7">
        <f>I932*0.3</f>
        <v>1.7027444999999999</v>
      </c>
      <c r="AE932" s="148" t="s">
        <v>93</v>
      </c>
      <c r="AF932" s="7">
        <f>I932*0.245</f>
        <v>1.3905746750000001</v>
      </c>
      <c r="AG932" s="7">
        <f>I932*0.2</f>
        <v>1.1351630000000001</v>
      </c>
      <c r="AH932" s="7">
        <f>I932*0.23</f>
        <v>1.3054374500000001</v>
      </c>
      <c r="AI932" s="142"/>
      <c r="AJ932" s="142">
        <f>I932*0.2</f>
        <v>1.1351630000000001</v>
      </c>
      <c r="AK932" s="142">
        <v>4.5475000000000003</v>
      </c>
      <c r="AL932" s="142">
        <v>4.8150000000000004</v>
      </c>
      <c r="AM932" s="142">
        <v>4.9755000000000003</v>
      </c>
      <c r="AN932" s="142">
        <f>I932*0.12</f>
        <v>0.68109779999999998</v>
      </c>
      <c r="AO932" s="142">
        <f>I932*0.6</f>
        <v>3.4054889999999998</v>
      </c>
      <c r="AP932" s="142">
        <f>I932*0.9</f>
        <v>5.1082334999999999</v>
      </c>
      <c r="AQ932" s="142">
        <f>I932*0.93</f>
        <v>5.2785079500000007</v>
      </c>
      <c r="AR932" s="142">
        <f>I932*0.7</f>
        <v>3.9730704999999999</v>
      </c>
      <c r="AS932" s="142">
        <f>I932*0.35</f>
        <v>1.98653525</v>
      </c>
      <c r="AT932" s="142">
        <v>0</v>
      </c>
      <c r="AU932" s="142">
        <f>I932*0.9</f>
        <v>5.1082334999999999</v>
      </c>
      <c r="AV932" s="142">
        <f>I932*0.18</f>
        <v>1.0216467</v>
      </c>
      <c r="AW932" s="142">
        <f>I932*0.34</f>
        <v>1.9297771000000001</v>
      </c>
      <c r="AX932" s="142">
        <f>I932*0.31</f>
        <v>1.7595026499999999</v>
      </c>
      <c r="AY932" s="142">
        <v>4.8150000000000004</v>
      </c>
      <c r="AZ932" s="142">
        <v>4.8150000000000004</v>
      </c>
      <c r="BB932" s="6">
        <v>0.62433965000000002</v>
      </c>
      <c r="BC932" s="6">
        <v>5.2785079500000007</v>
      </c>
    </row>
    <row r="933" spans="2:55" hidden="1" outlineLevel="1" x14ac:dyDescent="0.2">
      <c r="B933" s="60" t="s">
        <v>299</v>
      </c>
      <c r="C933" s="56" t="s">
        <v>93</v>
      </c>
      <c r="D933" s="128"/>
      <c r="E933" s="160">
        <v>1</v>
      </c>
      <c r="F933" s="189"/>
      <c r="G933" s="189"/>
      <c r="H933" s="189"/>
      <c r="I933" s="88">
        <v>71.061203800000001</v>
      </c>
      <c r="J933" s="98" t="e">
        <f t="shared" si="14"/>
        <v>#N/A</v>
      </c>
      <c r="K933" s="104" t="e">
        <v>#N/A</v>
      </c>
      <c r="L933" s="106">
        <f>I933*0.2</f>
        <v>14.21224076</v>
      </c>
      <c r="M933" s="106">
        <f>I933*0.28</f>
        <v>19.897137064000002</v>
      </c>
      <c r="N933" s="106">
        <f>I933*0.27</f>
        <v>19.186525026000002</v>
      </c>
      <c r="O933" s="106">
        <v>14.922852797999999</v>
      </c>
      <c r="P933" s="106">
        <f>I933*0.25</f>
        <v>17.76530095</v>
      </c>
      <c r="Q933" s="106">
        <f>I933*0.31</f>
        <v>22.028973178000001</v>
      </c>
      <c r="R933" s="106">
        <f>I933*0.28</f>
        <v>19.897137064000002</v>
      </c>
      <c r="S933" s="106">
        <f>I933*0.25</f>
        <v>17.76530095</v>
      </c>
      <c r="T933" s="106">
        <f>I933*0.3</f>
        <v>21.31836114</v>
      </c>
      <c r="U933" s="106">
        <f>I933*0.2</f>
        <v>14.21224076</v>
      </c>
      <c r="V933" s="106">
        <f>I933*0.22</f>
        <v>15.633464836</v>
      </c>
      <c r="W933" s="142"/>
      <c r="X933" s="106">
        <f>I933*0.16</f>
        <v>11.369792608000001</v>
      </c>
      <c r="Y933" s="106">
        <f>I933*0.15</f>
        <v>10.65918057</v>
      </c>
      <c r="Z933" s="106">
        <f>I933*0.18</f>
        <v>12.791016684000001</v>
      </c>
      <c r="AA933" s="106">
        <f>I933*0.11</f>
        <v>7.816732418</v>
      </c>
      <c r="AB933" s="142"/>
      <c r="AC933" s="7">
        <f>I933*0.22</f>
        <v>15.633464836</v>
      </c>
      <c r="AD933" s="7">
        <f>I933*0.3</f>
        <v>21.31836114</v>
      </c>
      <c r="AE933" s="148" t="s">
        <v>93</v>
      </c>
      <c r="AF933" s="7">
        <f>I933*0.245</f>
        <v>17.409994931</v>
      </c>
      <c r="AG933" s="7">
        <f>I933*0.2</f>
        <v>14.21224076</v>
      </c>
      <c r="AH933" s="7">
        <f>I933*0.23</f>
        <v>16.344076874000002</v>
      </c>
      <c r="AI933" s="142"/>
      <c r="AJ933" s="142">
        <f>I933*0.2</f>
        <v>14.21224076</v>
      </c>
      <c r="AK933" s="142">
        <v>56.934699999999999</v>
      </c>
      <c r="AL933" s="142">
        <v>60.283799999999999</v>
      </c>
      <c r="AM933" s="142">
        <v>62.295400000000001</v>
      </c>
      <c r="AN933" s="142">
        <f>I933*0.12</f>
        <v>8.5273444559999998</v>
      </c>
      <c r="AO933" s="142">
        <f>I933*0.6</f>
        <v>42.636722280000001</v>
      </c>
      <c r="AP933" s="142">
        <f>I933*0.9</f>
        <v>63.955083420000001</v>
      </c>
      <c r="AQ933" s="142">
        <f>I933*0.93</f>
        <v>66.086919534000003</v>
      </c>
      <c r="AR933" s="142">
        <f>I933*0.7</f>
        <v>49.742842660000001</v>
      </c>
      <c r="AS933" s="142">
        <f>I933*0.35</f>
        <v>24.87142133</v>
      </c>
      <c r="AT933" s="142">
        <v>0</v>
      </c>
      <c r="AU933" s="142">
        <f>I933*0.9</f>
        <v>63.955083420000001</v>
      </c>
      <c r="AV933" s="142">
        <f>I933*0.18</f>
        <v>12.791016684000001</v>
      </c>
      <c r="AW933" s="142">
        <f>I933*0.34</f>
        <v>24.160809292000003</v>
      </c>
      <c r="AX933" s="142">
        <f>I933*0.31</f>
        <v>22.028973178000001</v>
      </c>
      <c r="AY933" s="142">
        <v>60.283799999999999</v>
      </c>
      <c r="AZ933" s="142">
        <v>60.283799999999999</v>
      </c>
      <c r="BB933" s="6">
        <v>7.816732418</v>
      </c>
      <c r="BC933" s="6">
        <v>66.086919534000003</v>
      </c>
    </row>
    <row r="934" spans="2:55" hidden="1" outlineLevel="1" x14ac:dyDescent="0.2">
      <c r="B934" s="60" t="s">
        <v>315</v>
      </c>
      <c r="C934" s="56" t="s">
        <v>93</v>
      </c>
      <c r="D934" s="128" t="s">
        <v>70</v>
      </c>
      <c r="E934" s="160">
        <v>1</v>
      </c>
      <c r="F934" s="189"/>
      <c r="G934" s="189"/>
      <c r="H934" s="189"/>
      <c r="I934" s="88">
        <v>8.8542714</v>
      </c>
      <c r="J934" s="98" t="e">
        <f t="shared" si="14"/>
        <v>#N/A</v>
      </c>
      <c r="K934" s="104" t="e">
        <v>#N/A</v>
      </c>
      <c r="L934" s="106">
        <f>I934*0.2</f>
        <v>1.77085428</v>
      </c>
      <c r="M934" s="106">
        <f>I934*0.28</f>
        <v>2.4791959920000002</v>
      </c>
      <c r="N934" s="106">
        <f>I934*0.27</f>
        <v>2.3906532780000003</v>
      </c>
      <c r="O934" s="106">
        <v>1.8593969939999999</v>
      </c>
      <c r="P934" s="106">
        <f>I934*0.25</f>
        <v>2.21356785</v>
      </c>
      <c r="Q934" s="106">
        <f>I934*0.31</f>
        <v>2.7448241339999999</v>
      </c>
      <c r="R934" s="106">
        <f>I934*0.28</f>
        <v>2.4791959920000002</v>
      </c>
      <c r="S934" s="106">
        <f>I934*0.25</f>
        <v>2.21356785</v>
      </c>
      <c r="T934" s="106">
        <f>I934*0.3</f>
        <v>2.65628142</v>
      </c>
      <c r="U934" s="106">
        <f>I934*0.2</f>
        <v>1.77085428</v>
      </c>
      <c r="V934" s="106">
        <f>I934*0.22</f>
        <v>1.947939708</v>
      </c>
      <c r="W934" s="142"/>
      <c r="X934" s="106">
        <f>I934*0.16</f>
        <v>1.4166834240000001</v>
      </c>
      <c r="Y934" s="106">
        <f>I934*0.15</f>
        <v>1.32814071</v>
      </c>
      <c r="Z934" s="106">
        <f>I934*0.18</f>
        <v>1.593768852</v>
      </c>
      <c r="AA934" s="106">
        <f>I934*0.11</f>
        <v>0.97396985400000002</v>
      </c>
      <c r="AB934" s="142"/>
      <c r="AC934" s="7">
        <f>I934*0.22</f>
        <v>1.947939708</v>
      </c>
      <c r="AD934" s="7">
        <f>I934*0.3</f>
        <v>2.65628142</v>
      </c>
      <c r="AE934" s="148" t="s">
        <v>93</v>
      </c>
      <c r="AF934" s="7">
        <f>I934*0.245</f>
        <v>2.169296493</v>
      </c>
      <c r="AG934" s="7">
        <f>I934*0.2</f>
        <v>1.77085428</v>
      </c>
      <c r="AH934" s="7">
        <f>I934*0.23</f>
        <v>2.0364824220000002</v>
      </c>
      <c r="AI934" s="142"/>
      <c r="AJ934" s="142">
        <f>I934*0.2</f>
        <v>1.77085428</v>
      </c>
      <c r="AK934" s="142">
        <v>7.0941000000000001</v>
      </c>
      <c r="AL934" s="142">
        <v>7.5114000000000001</v>
      </c>
      <c r="AM934" s="142">
        <v>7.7575000000000003</v>
      </c>
      <c r="AN934" s="142">
        <f>I934*0.12</f>
        <v>1.062512568</v>
      </c>
      <c r="AO934" s="142">
        <f>I934*0.6</f>
        <v>5.31256284</v>
      </c>
      <c r="AP934" s="142">
        <f>I934*0.9</f>
        <v>7.96884426</v>
      </c>
      <c r="AQ934" s="142">
        <f>I934*0.93</f>
        <v>8.2344724019999997</v>
      </c>
      <c r="AR934" s="142">
        <f>I934*0.7</f>
        <v>6.19798998</v>
      </c>
      <c r="AS934" s="142">
        <f>I934*0.35</f>
        <v>3.09899499</v>
      </c>
      <c r="AT934" s="142">
        <v>0</v>
      </c>
      <c r="AU934" s="142">
        <f>I934*0.9</f>
        <v>7.96884426</v>
      </c>
      <c r="AV934" s="142">
        <f>I934*0.18</f>
        <v>1.593768852</v>
      </c>
      <c r="AW934" s="142">
        <f>I934*0.34</f>
        <v>3.0104522760000001</v>
      </c>
      <c r="AX934" s="142">
        <f>I934*0.31</f>
        <v>2.7448241339999999</v>
      </c>
      <c r="AY934" s="142">
        <v>7.5114000000000001</v>
      </c>
      <c r="AZ934" s="142">
        <v>7.5114000000000001</v>
      </c>
      <c r="BB934" s="6">
        <v>0.97396985400000002</v>
      </c>
      <c r="BC934" s="6">
        <v>8.2344724019999997</v>
      </c>
    </row>
    <row r="935" spans="2:55" hidden="1" outlineLevel="1" x14ac:dyDescent="0.2">
      <c r="B935" s="60" t="s">
        <v>301</v>
      </c>
      <c r="C935" s="56" t="s">
        <v>93</v>
      </c>
      <c r="D935" s="128"/>
      <c r="E935" s="160">
        <v>10</v>
      </c>
      <c r="F935" s="189"/>
      <c r="G935" s="189"/>
      <c r="H935" s="189"/>
      <c r="I935" s="88">
        <v>25.348300000000002</v>
      </c>
      <c r="J935" s="98" t="e">
        <f t="shared" si="14"/>
        <v>#N/A</v>
      </c>
      <c r="K935" s="104" t="e">
        <v>#N/A</v>
      </c>
      <c r="L935" s="106">
        <f>I935*0.2</f>
        <v>5.0696600000000007</v>
      </c>
      <c r="M935" s="106">
        <f>I935*0.28</f>
        <v>7.0975240000000008</v>
      </c>
      <c r="N935" s="106">
        <f>I935*0.27</f>
        <v>6.8440410000000007</v>
      </c>
      <c r="O935" s="106">
        <v>5.323143</v>
      </c>
      <c r="P935" s="106">
        <f>I935*0.25</f>
        <v>6.3370750000000005</v>
      </c>
      <c r="Q935" s="106">
        <f>I935*0.31</f>
        <v>7.8579730000000003</v>
      </c>
      <c r="R935" s="106">
        <f>I935*0.28</f>
        <v>7.0975240000000008</v>
      </c>
      <c r="S935" s="106">
        <f>I935*0.25</f>
        <v>6.3370750000000005</v>
      </c>
      <c r="T935" s="106">
        <f>I935*0.3</f>
        <v>7.6044900000000002</v>
      </c>
      <c r="U935" s="106">
        <f>I935*0.2</f>
        <v>5.0696600000000007</v>
      </c>
      <c r="V935" s="106">
        <f>I935*0.22</f>
        <v>5.5766260000000001</v>
      </c>
      <c r="W935" s="142"/>
      <c r="X935" s="106">
        <f>I935*0.16</f>
        <v>4.0557280000000002</v>
      </c>
      <c r="Y935" s="106">
        <f>I935*0.15</f>
        <v>3.8022450000000001</v>
      </c>
      <c r="Z935" s="106">
        <f>I935*0.18</f>
        <v>4.5626940000000005</v>
      </c>
      <c r="AA935" s="106">
        <f>I935*0.11</f>
        <v>2.788313</v>
      </c>
      <c r="AB935" s="142"/>
      <c r="AC935" s="7">
        <f>I935*0.22</f>
        <v>5.5766260000000001</v>
      </c>
      <c r="AD935" s="7">
        <f>I935*0.3</f>
        <v>7.6044900000000002</v>
      </c>
      <c r="AE935" s="148" t="s">
        <v>93</v>
      </c>
      <c r="AF935" s="7">
        <f>I935*0.245</f>
        <v>6.2103335</v>
      </c>
      <c r="AG935" s="7">
        <f>I935*0.2</f>
        <v>5.0696600000000007</v>
      </c>
      <c r="AH935" s="7">
        <f>I935*0.23</f>
        <v>5.8301090000000011</v>
      </c>
      <c r="AI935" s="142"/>
      <c r="AJ935" s="142">
        <f>I935*0.2</f>
        <v>5.0696600000000007</v>
      </c>
      <c r="AK935" s="142">
        <v>20.918500000000002</v>
      </c>
      <c r="AL935" s="142">
        <v>22.149000000000001</v>
      </c>
      <c r="AM935" s="142">
        <v>22.8873</v>
      </c>
      <c r="AN935" s="142">
        <f>I935*0.12</f>
        <v>3.0417960000000002</v>
      </c>
      <c r="AO935" s="142">
        <f>I935*0.6</f>
        <v>15.20898</v>
      </c>
      <c r="AP935" s="142">
        <f>I935*0.9</f>
        <v>22.813470000000002</v>
      </c>
      <c r="AQ935" s="142">
        <f>I935*0.93</f>
        <v>23.573919000000004</v>
      </c>
      <c r="AR935" s="142">
        <f>I935*0.7</f>
        <v>17.74381</v>
      </c>
      <c r="AS935" s="142">
        <f>I935*0.35</f>
        <v>8.8719049999999999</v>
      </c>
      <c r="AT935" s="142">
        <v>0</v>
      </c>
      <c r="AU935" s="142">
        <f>I935*0.9</f>
        <v>22.813470000000002</v>
      </c>
      <c r="AV935" s="142">
        <f>I935*0.18</f>
        <v>4.5626940000000005</v>
      </c>
      <c r="AW935" s="142">
        <f>I935*0.34</f>
        <v>8.6184220000000007</v>
      </c>
      <c r="AX935" s="142">
        <f>I935*0.31</f>
        <v>7.8579730000000003</v>
      </c>
      <c r="AY935" s="142">
        <v>22.149000000000001</v>
      </c>
      <c r="AZ935" s="142">
        <v>22.149000000000001</v>
      </c>
      <c r="BB935" s="6">
        <v>2.788313</v>
      </c>
      <c r="BC935" s="6">
        <v>23.573919000000004</v>
      </c>
    </row>
    <row r="936" spans="2:55" hidden="1" outlineLevel="1" x14ac:dyDescent="0.2">
      <c r="B936" s="60" t="s">
        <v>316</v>
      </c>
      <c r="C936" s="56" t="s">
        <v>93</v>
      </c>
      <c r="D936" s="128" t="s">
        <v>69</v>
      </c>
      <c r="E936" s="160">
        <v>2</v>
      </c>
      <c r="F936" s="189"/>
      <c r="G936" s="189"/>
      <c r="H936" s="189"/>
      <c r="I936" s="88">
        <v>33.944679999999998</v>
      </c>
      <c r="J936" s="98" t="e">
        <f t="shared" si="14"/>
        <v>#N/A</v>
      </c>
      <c r="K936" s="104" t="e">
        <v>#N/A</v>
      </c>
      <c r="L936" s="106">
        <f>I936*0.2</f>
        <v>6.7889359999999996</v>
      </c>
      <c r="M936" s="106">
        <f>I936*0.28</f>
        <v>9.5045104000000009</v>
      </c>
      <c r="N936" s="106">
        <f>I936*0.27</f>
        <v>9.1650635999999999</v>
      </c>
      <c r="O936" s="106">
        <v>7.1283827999999998</v>
      </c>
      <c r="P936" s="106">
        <f>I936*0.25</f>
        <v>8.4861699999999995</v>
      </c>
      <c r="Q936" s="106">
        <f>I936*0.31</f>
        <v>10.522850799999999</v>
      </c>
      <c r="R936" s="106">
        <f>I936*0.28</f>
        <v>9.5045104000000009</v>
      </c>
      <c r="S936" s="106">
        <f>I936*0.25</f>
        <v>8.4861699999999995</v>
      </c>
      <c r="T936" s="106">
        <f>I936*0.3</f>
        <v>10.183403999999999</v>
      </c>
      <c r="U936" s="106">
        <f>I936*0.2</f>
        <v>6.7889359999999996</v>
      </c>
      <c r="V936" s="106">
        <f>I936*0.22</f>
        <v>7.4678296</v>
      </c>
      <c r="W936" s="142"/>
      <c r="X936" s="106">
        <f>I936*0.16</f>
        <v>5.4311487999999999</v>
      </c>
      <c r="Y936" s="106">
        <f>I936*0.15</f>
        <v>5.0917019999999997</v>
      </c>
      <c r="Z936" s="106">
        <f>I936*0.18</f>
        <v>6.1100423999999993</v>
      </c>
      <c r="AA936" s="106">
        <f>I936*0.11</f>
        <v>3.7339148</v>
      </c>
      <c r="AB936" s="142"/>
      <c r="AC936" s="7">
        <f>I936*0.22</f>
        <v>7.4678296</v>
      </c>
      <c r="AD936" s="7">
        <f>I936*0.3</f>
        <v>10.183403999999999</v>
      </c>
      <c r="AE936" s="148" t="s">
        <v>93</v>
      </c>
      <c r="AF936" s="7">
        <f>I936*0.245</f>
        <v>8.316446599999999</v>
      </c>
      <c r="AG936" s="7">
        <f>I936*0.2</f>
        <v>6.7889359999999996</v>
      </c>
      <c r="AH936" s="7">
        <f>I936*0.23</f>
        <v>7.8072764000000001</v>
      </c>
      <c r="AI936" s="142"/>
      <c r="AJ936" s="142">
        <f>I936*0.2</f>
        <v>6.7889359999999996</v>
      </c>
      <c r="AK936" s="142">
        <v>28.012599999999999</v>
      </c>
      <c r="AL936" s="142">
        <v>29.660399999999996</v>
      </c>
      <c r="AM936" s="142">
        <v>30.6448</v>
      </c>
      <c r="AN936" s="142">
        <f>I936*0.12</f>
        <v>4.0733615999999992</v>
      </c>
      <c r="AO936" s="142">
        <f>I936*0.6</f>
        <v>20.366807999999999</v>
      </c>
      <c r="AP936" s="142">
        <f>I936*0.9</f>
        <v>30.550211999999998</v>
      </c>
      <c r="AQ936" s="142">
        <f>I936*0.93</f>
        <v>31.568552400000002</v>
      </c>
      <c r="AR936" s="142">
        <f>I936*0.7</f>
        <v>23.761275999999999</v>
      </c>
      <c r="AS936" s="142">
        <f>I936*0.35</f>
        <v>11.880637999999999</v>
      </c>
      <c r="AT936" s="142">
        <v>0</v>
      </c>
      <c r="AU936" s="142">
        <f>I936*0.9</f>
        <v>30.550211999999998</v>
      </c>
      <c r="AV936" s="142">
        <f>I936*0.18</f>
        <v>6.1100423999999993</v>
      </c>
      <c r="AW936" s="142">
        <f>I936*0.34</f>
        <v>11.5411912</v>
      </c>
      <c r="AX936" s="142">
        <f>I936*0.31</f>
        <v>10.522850799999999</v>
      </c>
      <c r="AY936" s="142">
        <v>29.660399999999996</v>
      </c>
      <c r="AZ936" s="142">
        <v>29.660399999999996</v>
      </c>
      <c r="BB936" s="6">
        <v>3.7339148</v>
      </c>
      <c r="BC936" s="6">
        <v>31.568552400000002</v>
      </c>
    </row>
    <row r="937" spans="2:55" hidden="1" outlineLevel="1" x14ac:dyDescent="0.2">
      <c r="B937" s="60" t="s">
        <v>121</v>
      </c>
      <c r="C937" s="56" t="s">
        <v>93</v>
      </c>
      <c r="D937" s="128" t="s">
        <v>72</v>
      </c>
      <c r="E937" s="160">
        <v>1</v>
      </c>
      <c r="F937" s="189"/>
      <c r="G937" s="189"/>
      <c r="H937" s="189"/>
      <c r="I937" s="88">
        <v>14.98856</v>
      </c>
      <c r="J937" s="98" t="e">
        <f t="shared" si="14"/>
        <v>#N/A</v>
      </c>
      <c r="K937" s="104" t="e">
        <v>#N/A</v>
      </c>
      <c r="L937" s="106">
        <f>I937*0.2</f>
        <v>2.9977119999999999</v>
      </c>
      <c r="M937" s="106">
        <f>I937*0.28</f>
        <v>4.1967968000000004</v>
      </c>
      <c r="N937" s="106">
        <f>I937*0.27</f>
        <v>4.0469112000000003</v>
      </c>
      <c r="O937" s="106">
        <v>3.1475975999999997</v>
      </c>
      <c r="P937" s="106">
        <f>I937*0.25</f>
        <v>3.7471399999999999</v>
      </c>
      <c r="Q937" s="106">
        <f>I937*0.31</f>
        <v>4.6464536000000001</v>
      </c>
      <c r="R937" s="106">
        <f>I937*0.28</f>
        <v>4.1967968000000004</v>
      </c>
      <c r="S937" s="106">
        <f>I937*0.25</f>
        <v>3.7471399999999999</v>
      </c>
      <c r="T937" s="106">
        <f>I937*0.3</f>
        <v>4.4965679999999999</v>
      </c>
      <c r="U937" s="106">
        <f>I937*0.2</f>
        <v>2.9977119999999999</v>
      </c>
      <c r="V937" s="106">
        <f>I937*0.22</f>
        <v>3.2974831999999998</v>
      </c>
      <c r="W937" s="142"/>
      <c r="X937" s="106">
        <f>I937*0.16</f>
        <v>2.3981696000000001</v>
      </c>
      <c r="Y937" s="106">
        <f>I937*0.15</f>
        <v>2.2482839999999999</v>
      </c>
      <c r="Z937" s="106">
        <f>I937*0.18</f>
        <v>2.6979408</v>
      </c>
      <c r="AA937" s="106">
        <f>I937*0.11</f>
        <v>1.6487415999999999</v>
      </c>
      <c r="AB937" s="142"/>
      <c r="AC937" s="7">
        <f>I937*0.22</f>
        <v>3.2974831999999998</v>
      </c>
      <c r="AD937" s="7">
        <f>I937*0.3</f>
        <v>4.4965679999999999</v>
      </c>
      <c r="AE937" s="148" t="s">
        <v>93</v>
      </c>
      <c r="AF937" s="7">
        <f>I937*0.245</f>
        <v>3.6721971999999998</v>
      </c>
      <c r="AG937" s="7">
        <f>I937*0.2</f>
        <v>2.9977119999999999</v>
      </c>
      <c r="AH937" s="7">
        <f>I937*0.23</f>
        <v>3.4473688</v>
      </c>
      <c r="AI937" s="142"/>
      <c r="AJ937" s="142">
        <f>I937*0.2</f>
        <v>2.9977119999999999</v>
      </c>
      <c r="AK937" s="142">
        <v>12.369200000000001</v>
      </c>
      <c r="AL937" s="142">
        <v>13.0968</v>
      </c>
      <c r="AM937" s="142">
        <v>13.535500000000001</v>
      </c>
      <c r="AN937" s="142">
        <f>I937*0.12</f>
        <v>1.7986271999999999</v>
      </c>
      <c r="AO937" s="142">
        <f>I937*0.6</f>
        <v>8.9931359999999998</v>
      </c>
      <c r="AP937" s="142">
        <f>I937*0.9</f>
        <v>13.489704</v>
      </c>
      <c r="AQ937" s="142">
        <f>I937*0.93</f>
        <v>13.939360800000001</v>
      </c>
      <c r="AR937" s="142">
        <f>I937*0.7</f>
        <v>10.491992</v>
      </c>
      <c r="AS937" s="142">
        <f>I937*0.35</f>
        <v>5.2459959999999999</v>
      </c>
      <c r="AT937" s="142">
        <v>0</v>
      </c>
      <c r="AU937" s="142">
        <f>I937*0.9</f>
        <v>13.489704</v>
      </c>
      <c r="AV937" s="142">
        <f>I937*0.18</f>
        <v>2.6979408</v>
      </c>
      <c r="AW937" s="142">
        <f>I937*0.34</f>
        <v>5.0961104000000006</v>
      </c>
      <c r="AX937" s="142">
        <f>I937*0.31</f>
        <v>4.6464536000000001</v>
      </c>
      <c r="AY937" s="142">
        <v>13.0968</v>
      </c>
      <c r="AZ937" s="142">
        <v>13.0968</v>
      </c>
      <c r="BB937" s="6">
        <v>1.6487415999999999</v>
      </c>
      <c r="BC937" s="6">
        <v>13.939360800000001</v>
      </c>
    </row>
    <row r="938" spans="2:55" hidden="1" outlineLevel="1" x14ac:dyDescent="0.2">
      <c r="B938" s="60" t="s">
        <v>151</v>
      </c>
      <c r="C938" s="56" t="s">
        <v>93</v>
      </c>
      <c r="D938" s="128" t="s">
        <v>61</v>
      </c>
      <c r="E938" s="160">
        <v>8</v>
      </c>
      <c r="F938" s="189"/>
      <c r="G938" s="189"/>
      <c r="H938" s="189"/>
      <c r="I938" s="88">
        <v>34.385519999999993</v>
      </c>
      <c r="J938" s="98" t="e">
        <f t="shared" si="14"/>
        <v>#N/A</v>
      </c>
      <c r="K938" s="104" t="e">
        <v>#N/A</v>
      </c>
      <c r="L938" s="106">
        <f>I938*0.2</f>
        <v>6.8771039999999992</v>
      </c>
      <c r="M938" s="106">
        <f>I938*0.28</f>
        <v>9.6279455999999985</v>
      </c>
      <c r="N938" s="106">
        <f>I938*0.27</f>
        <v>9.2840903999999984</v>
      </c>
      <c r="O938" s="106">
        <v>7.2209591999999985</v>
      </c>
      <c r="P938" s="106">
        <f>I938*0.25</f>
        <v>8.5963799999999981</v>
      </c>
      <c r="Q938" s="106">
        <f>I938*0.31</f>
        <v>10.659511199999997</v>
      </c>
      <c r="R938" s="106">
        <f>I938*0.28</f>
        <v>9.6279455999999985</v>
      </c>
      <c r="S938" s="106">
        <f>I938*0.25</f>
        <v>8.5963799999999981</v>
      </c>
      <c r="T938" s="106">
        <f>I938*0.3</f>
        <v>10.315655999999997</v>
      </c>
      <c r="U938" s="106">
        <f>I938*0.2</f>
        <v>6.8771039999999992</v>
      </c>
      <c r="V938" s="106">
        <f>I938*0.22</f>
        <v>7.5648143999999986</v>
      </c>
      <c r="W938" s="142"/>
      <c r="X938" s="106">
        <f>I938*0.16</f>
        <v>5.5016831999999987</v>
      </c>
      <c r="Y938" s="106">
        <f>I938*0.15</f>
        <v>5.1578279999999985</v>
      </c>
      <c r="Z938" s="106">
        <f>I938*0.18</f>
        <v>6.1893935999999981</v>
      </c>
      <c r="AA938" s="106">
        <f>I938*0.11</f>
        <v>3.7824071999999993</v>
      </c>
      <c r="AB938" s="142"/>
      <c r="AC938" s="7">
        <f>I938*0.22</f>
        <v>7.5648143999999986</v>
      </c>
      <c r="AD938" s="7">
        <f>I938*0.3</f>
        <v>10.315655999999997</v>
      </c>
      <c r="AE938" s="148" t="s">
        <v>93</v>
      </c>
      <c r="AF938" s="7">
        <f>I938*0.245</f>
        <v>8.4244523999999981</v>
      </c>
      <c r="AG938" s="7">
        <f>I938*0.2</f>
        <v>6.8771039999999992</v>
      </c>
      <c r="AH938" s="7">
        <f>I938*0.23</f>
        <v>7.9086695999999987</v>
      </c>
      <c r="AI938" s="142"/>
      <c r="AJ938" s="142">
        <f>I938*0.2</f>
        <v>6.8771039999999992</v>
      </c>
      <c r="AK938" s="142">
        <v>28.376399999999997</v>
      </c>
      <c r="AL938" s="142">
        <v>30.045599999999997</v>
      </c>
      <c r="AM938" s="142">
        <v>31.051399999999997</v>
      </c>
      <c r="AN938" s="142">
        <f>I938*0.12</f>
        <v>4.126262399999999</v>
      </c>
      <c r="AO938" s="142">
        <f>I938*0.6</f>
        <v>20.631311999999994</v>
      </c>
      <c r="AP938" s="142">
        <f>I938*0.9</f>
        <v>30.946967999999995</v>
      </c>
      <c r="AQ938" s="142">
        <f>I938*0.93</f>
        <v>31.978533599999995</v>
      </c>
      <c r="AR938" s="142">
        <f>I938*0.7</f>
        <v>24.069863999999992</v>
      </c>
      <c r="AS938" s="142">
        <f>I938*0.35</f>
        <v>12.034931999999996</v>
      </c>
      <c r="AT938" s="142">
        <v>0</v>
      </c>
      <c r="AU938" s="142">
        <f>I938*0.9</f>
        <v>30.946967999999995</v>
      </c>
      <c r="AV938" s="142">
        <f>I938*0.18</f>
        <v>6.1893935999999981</v>
      </c>
      <c r="AW938" s="142">
        <f>I938*0.34</f>
        <v>11.691076799999998</v>
      </c>
      <c r="AX938" s="142">
        <f>I938*0.31</f>
        <v>10.659511199999997</v>
      </c>
      <c r="AY938" s="142">
        <v>30.045599999999997</v>
      </c>
      <c r="AZ938" s="142">
        <v>30.045599999999997</v>
      </c>
      <c r="BB938" s="6">
        <v>3.7824071999999993</v>
      </c>
      <c r="BC938" s="6">
        <v>31.978533599999995</v>
      </c>
    </row>
    <row r="939" spans="2:55" hidden="1" outlineLevel="1" x14ac:dyDescent="0.2">
      <c r="B939" s="60" t="s">
        <v>153</v>
      </c>
      <c r="C939" s="56" t="s">
        <v>93</v>
      </c>
      <c r="D939" s="128"/>
      <c r="E939" s="160">
        <v>26</v>
      </c>
      <c r="F939" s="189"/>
      <c r="G939" s="189"/>
      <c r="H939" s="189"/>
      <c r="I939" s="88">
        <v>166.19668000000001</v>
      </c>
      <c r="J939" s="98" t="e">
        <f t="shared" si="14"/>
        <v>#N/A</v>
      </c>
      <c r="K939" s="104" t="e">
        <v>#N/A</v>
      </c>
      <c r="L939" s="106">
        <f>I939*0.2</f>
        <v>33.239336000000002</v>
      </c>
      <c r="M939" s="106">
        <f>I939*0.28</f>
        <v>46.535070400000009</v>
      </c>
      <c r="N939" s="106">
        <f>I939*0.27</f>
        <v>44.873103600000007</v>
      </c>
      <c r="O939" s="106">
        <v>34.901302800000003</v>
      </c>
      <c r="P939" s="106">
        <f>I939*0.25</f>
        <v>41.549170000000004</v>
      </c>
      <c r="Q939" s="106">
        <f>I939*0.31</f>
        <v>51.520970800000008</v>
      </c>
      <c r="R939" s="106">
        <f>I939*0.28</f>
        <v>46.535070400000009</v>
      </c>
      <c r="S939" s="106">
        <f>I939*0.25</f>
        <v>41.549170000000004</v>
      </c>
      <c r="T939" s="106">
        <f>I939*0.3</f>
        <v>49.859004000000006</v>
      </c>
      <c r="U939" s="106">
        <f>I939*0.2</f>
        <v>33.239336000000002</v>
      </c>
      <c r="V939" s="106">
        <f>I939*0.22</f>
        <v>36.563269600000005</v>
      </c>
      <c r="W939" s="142"/>
      <c r="X939" s="106">
        <f>I939*0.16</f>
        <v>26.591468800000001</v>
      </c>
      <c r="Y939" s="106">
        <f>I939*0.15</f>
        <v>24.929502000000003</v>
      </c>
      <c r="Z939" s="106">
        <f>I939*0.18</f>
        <v>29.915402400000001</v>
      </c>
      <c r="AA939" s="106">
        <f>I939*0.11</f>
        <v>18.281634800000003</v>
      </c>
      <c r="AB939" s="142"/>
      <c r="AC939" s="7">
        <f>I939*0.22</f>
        <v>36.563269600000005</v>
      </c>
      <c r="AD939" s="7">
        <f>I939*0.3</f>
        <v>49.859004000000006</v>
      </c>
      <c r="AE939" s="148" t="s">
        <v>93</v>
      </c>
      <c r="AF939" s="7">
        <f>I939*0.245</f>
        <v>40.718186600000003</v>
      </c>
      <c r="AG939" s="7">
        <f>I939*0.2</f>
        <v>33.239336000000002</v>
      </c>
      <c r="AH939" s="7">
        <f>I939*0.23</f>
        <v>38.225236400000007</v>
      </c>
      <c r="AI939" s="142"/>
      <c r="AJ939" s="142">
        <f>I939*0.2</f>
        <v>33.239336000000002</v>
      </c>
      <c r="AK939" s="142">
        <v>137.15260000000001</v>
      </c>
      <c r="AL939" s="142">
        <v>145.22040000000001</v>
      </c>
      <c r="AM939" s="142">
        <v>150.05680000000001</v>
      </c>
      <c r="AN939" s="142">
        <f>I939*0.12</f>
        <v>19.943601600000001</v>
      </c>
      <c r="AO939" s="142">
        <f>I939*0.6</f>
        <v>99.718008000000012</v>
      </c>
      <c r="AP939" s="142">
        <f>I939*0.9</f>
        <v>149.57701200000002</v>
      </c>
      <c r="AQ939" s="142">
        <f>I939*0.93</f>
        <v>154.56291240000002</v>
      </c>
      <c r="AR939" s="142">
        <f>I939*0.7</f>
        <v>116.337676</v>
      </c>
      <c r="AS939" s="142">
        <f>I939*0.35</f>
        <v>58.168838000000001</v>
      </c>
      <c r="AT939" s="142">
        <v>0</v>
      </c>
      <c r="AU939" s="142">
        <f>I939*0.9</f>
        <v>149.57701200000002</v>
      </c>
      <c r="AV939" s="142">
        <f>I939*0.18</f>
        <v>29.915402400000001</v>
      </c>
      <c r="AW939" s="142">
        <f>I939*0.34</f>
        <v>56.506871200000006</v>
      </c>
      <c r="AX939" s="142">
        <f>I939*0.31</f>
        <v>51.520970800000008</v>
      </c>
      <c r="AY939" s="142">
        <v>145.22040000000001</v>
      </c>
      <c r="AZ939" s="142">
        <v>145.22040000000001</v>
      </c>
      <c r="BB939" s="6">
        <v>18.281634800000003</v>
      </c>
      <c r="BC939" s="6">
        <v>154.56291240000002</v>
      </c>
    </row>
    <row r="940" spans="2:55" hidden="1" outlineLevel="1" x14ac:dyDescent="0.2">
      <c r="B940" s="60" t="s">
        <v>317</v>
      </c>
      <c r="C940" s="56" t="s">
        <v>93</v>
      </c>
      <c r="D940" s="128"/>
      <c r="E940" s="160">
        <v>2</v>
      </c>
      <c r="F940" s="189"/>
      <c r="G940" s="189"/>
      <c r="H940" s="189"/>
      <c r="I940" s="88">
        <v>5.0696599999999998</v>
      </c>
      <c r="J940" s="98" t="e">
        <f t="shared" si="14"/>
        <v>#N/A</v>
      </c>
      <c r="K940" s="104" t="e">
        <v>#N/A</v>
      </c>
      <c r="L940" s="106">
        <f>I940*0.2</f>
        <v>1.0139320000000001</v>
      </c>
      <c r="M940" s="106">
        <f>I940*0.28</f>
        <v>1.4195048000000001</v>
      </c>
      <c r="N940" s="106">
        <f>I940*0.27</f>
        <v>1.3688082000000001</v>
      </c>
      <c r="O940" s="106">
        <v>1.0646286</v>
      </c>
      <c r="P940" s="106">
        <f>I940*0.25</f>
        <v>1.267415</v>
      </c>
      <c r="Q940" s="106">
        <f>I940*0.31</f>
        <v>1.5715945999999998</v>
      </c>
      <c r="R940" s="106">
        <f>I940*0.28</f>
        <v>1.4195048000000001</v>
      </c>
      <c r="S940" s="106">
        <f>I940*0.25</f>
        <v>1.267415</v>
      </c>
      <c r="T940" s="106">
        <f>I940*0.3</f>
        <v>1.5208979999999999</v>
      </c>
      <c r="U940" s="106">
        <f>I940*0.2</f>
        <v>1.0139320000000001</v>
      </c>
      <c r="V940" s="106">
        <f>I940*0.22</f>
        <v>1.1153252</v>
      </c>
      <c r="W940" s="142"/>
      <c r="X940" s="106">
        <f>I940*0.16</f>
        <v>0.81114560000000002</v>
      </c>
      <c r="Y940" s="106">
        <f>I940*0.15</f>
        <v>0.76044899999999993</v>
      </c>
      <c r="Z940" s="106">
        <f>I940*0.18</f>
        <v>0.91253879999999998</v>
      </c>
      <c r="AA940" s="106">
        <f>I940*0.11</f>
        <v>0.55766260000000001</v>
      </c>
      <c r="AB940" s="142"/>
      <c r="AC940" s="7">
        <f>I940*0.22</f>
        <v>1.1153252</v>
      </c>
      <c r="AD940" s="7">
        <f>I940*0.3</f>
        <v>1.5208979999999999</v>
      </c>
      <c r="AE940" s="148" t="s">
        <v>93</v>
      </c>
      <c r="AF940" s="7">
        <f>I940*0.245</f>
        <v>1.2420666999999999</v>
      </c>
      <c r="AG940" s="7">
        <f>I940*0.2</f>
        <v>1.0139320000000001</v>
      </c>
      <c r="AH940" s="7">
        <f>I940*0.23</f>
        <v>1.1660218</v>
      </c>
      <c r="AI940" s="142"/>
      <c r="AJ940" s="142">
        <f>I940*0.2</f>
        <v>1.0139320000000001</v>
      </c>
      <c r="AK940" s="142">
        <v>4.1837</v>
      </c>
      <c r="AL940" s="142">
        <v>4.4298000000000002</v>
      </c>
      <c r="AM940" s="142">
        <v>4.579600000000001</v>
      </c>
      <c r="AN940" s="142">
        <f>I940*0.12</f>
        <v>0.60835919999999999</v>
      </c>
      <c r="AO940" s="142">
        <f>I940*0.6</f>
        <v>3.0417959999999997</v>
      </c>
      <c r="AP940" s="142">
        <f>I940*0.9</f>
        <v>4.5626939999999996</v>
      </c>
      <c r="AQ940" s="142">
        <f>I940*0.93</f>
        <v>4.7147838000000002</v>
      </c>
      <c r="AR940" s="142">
        <f>I940*0.7</f>
        <v>3.5487619999999995</v>
      </c>
      <c r="AS940" s="142">
        <f>I940*0.35</f>
        <v>1.7743809999999998</v>
      </c>
      <c r="AT940" s="142">
        <v>0</v>
      </c>
      <c r="AU940" s="142">
        <f>I940*0.9</f>
        <v>4.5626939999999996</v>
      </c>
      <c r="AV940" s="142">
        <f>I940*0.18</f>
        <v>0.91253879999999998</v>
      </c>
      <c r="AW940" s="142">
        <f>I940*0.34</f>
        <v>1.7236844</v>
      </c>
      <c r="AX940" s="142">
        <f>I940*0.31</f>
        <v>1.5715945999999998</v>
      </c>
      <c r="AY940" s="142">
        <v>4.4298000000000002</v>
      </c>
      <c r="AZ940" s="142">
        <v>4.4298000000000002</v>
      </c>
      <c r="BB940" s="6">
        <v>0.55766260000000001</v>
      </c>
      <c r="BC940" s="6">
        <v>4.7147838000000002</v>
      </c>
    </row>
    <row r="941" spans="2:55" hidden="1" outlineLevel="1" x14ac:dyDescent="0.2">
      <c r="B941" s="60" t="s">
        <v>318</v>
      </c>
      <c r="C941" s="56" t="s">
        <v>93</v>
      </c>
      <c r="D941" s="128" t="s">
        <v>69</v>
      </c>
      <c r="E941" s="160">
        <v>6</v>
      </c>
      <c r="F941" s="189"/>
      <c r="G941" s="189"/>
      <c r="H941" s="189"/>
      <c r="I941" s="88">
        <v>208.29689999999999</v>
      </c>
      <c r="J941" s="98" t="e">
        <f t="shared" si="14"/>
        <v>#N/A</v>
      </c>
      <c r="K941" s="104" t="e">
        <v>#N/A</v>
      </c>
      <c r="L941" s="106">
        <f>I941*0.2</f>
        <v>41.659379999999999</v>
      </c>
      <c r="M941" s="106">
        <f>I941*0.28</f>
        <v>58.323132000000001</v>
      </c>
      <c r="N941" s="106">
        <f>I941*0.27</f>
        <v>56.240163000000003</v>
      </c>
      <c r="O941" s="106">
        <v>43.742348999999997</v>
      </c>
      <c r="P941" s="106">
        <f>I941*0.25</f>
        <v>52.074224999999998</v>
      </c>
      <c r="Q941" s="106">
        <f>I941*0.31</f>
        <v>64.572039000000004</v>
      </c>
      <c r="R941" s="106">
        <f>I941*0.28</f>
        <v>58.323132000000001</v>
      </c>
      <c r="S941" s="106">
        <f>I941*0.25</f>
        <v>52.074224999999998</v>
      </c>
      <c r="T941" s="106">
        <f>I941*0.3</f>
        <v>62.489069999999998</v>
      </c>
      <c r="U941" s="106">
        <f>I941*0.2</f>
        <v>41.659379999999999</v>
      </c>
      <c r="V941" s="106">
        <f>I941*0.22</f>
        <v>45.825317999999996</v>
      </c>
      <c r="W941" s="142"/>
      <c r="X941" s="106">
        <f>I941*0.16</f>
        <v>33.327503999999998</v>
      </c>
      <c r="Y941" s="106">
        <f>I941*0.15</f>
        <v>31.244534999999999</v>
      </c>
      <c r="Z941" s="106">
        <f>I941*0.18</f>
        <v>37.493441999999995</v>
      </c>
      <c r="AA941" s="106">
        <f>I941*0.11</f>
        <v>22.912658999999998</v>
      </c>
      <c r="AB941" s="142"/>
      <c r="AC941" s="7">
        <f>I941*0.22</f>
        <v>45.825317999999996</v>
      </c>
      <c r="AD941" s="7">
        <f>I941*0.3</f>
        <v>62.489069999999998</v>
      </c>
      <c r="AE941" s="148" t="s">
        <v>93</v>
      </c>
      <c r="AF941" s="7">
        <f>I941*0.245</f>
        <v>51.032740499999996</v>
      </c>
      <c r="AG941" s="7">
        <f>I941*0.2</f>
        <v>41.659379999999999</v>
      </c>
      <c r="AH941" s="7">
        <f>I941*0.23</f>
        <v>47.908287000000001</v>
      </c>
      <c r="AI941" s="142"/>
      <c r="AJ941" s="142">
        <f>I941*0.2</f>
        <v>41.659379999999999</v>
      </c>
      <c r="AK941" s="142">
        <v>171.8955</v>
      </c>
      <c r="AL941" s="142">
        <v>182.00700000000001</v>
      </c>
      <c r="AM941" s="142">
        <v>188.07390000000004</v>
      </c>
      <c r="AN941" s="142">
        <f>I941*0.12</f>
        <v>24.995628</v>
      </c>
      <c r="AO941" s="142">
        <f>I941*0.6</f>
        <v>124.97814</v>
      </c>
      <c r="AP941" s="142">
        <f>I941*0.9</f>
        <v>187.46720999999999</v>
      </c>
      <c r="AQ941" s="142">
        <f>I941*0.93</f>
        <v>193.716117</v>
      </c>
      <c r="AR941" s="142">
        <f>I941*0.7</f>
        <v>145.80783</v>
      </c>
      <c r="AS941" s="142">
        <f>I941*0.35</f>
        <v>72.903914999999998</v>
      </c>
      <c r="AT941" s="142">
        <v>0</v>
      </c>
      <c r="AU941" s="142">
        <f>I941*0.9</f>
        <v>187.46720999999999</v>
      </c>
      <c r="AV941" s="142">
        <f>I941*0.18</f>
        <v>37.493441999999995</v>
      </c>
      <c r="AW941" s="142">
        <f>I941*0.34</f>
        <v>70.820946000000006</v>
      </c>
      <c r="AX941" s="142">
        <f>I941*0.31</f>
        <v>64.572039000000004</v>
      </c>
      <c r="AY941" s="142">
        <v>182.00700000000001</v>
      </c>
      <c r="AZ941" s="142">
        <v>182.00700000000001</v>
      </c>
      <c r="BB941" s="6">
        <v>22.912658999999998</v>
      </c>
      <c r="BC941" s="6">
        <v>193.716117</v>
      </c>
    </row>
    <row r="942" spans="2:55" hidden="1" outlineLevel="1" x14ac:dyDescent="0.2">
      <c r="B942" s="60" t="s">
        <v>319</v>
      </c>
      <c r="C942" s="56" t="s">
        <v>93</v>
      </c>
      <c r="D942" s="128" t="s">
        <v>55</v>
      </c>
      <c r="E942" s="160">
        <v>4</v>
      </c>
      <c r="F942" s="189"/>
      <c r="G942" s="189"/>
      <c r="H942" s="189"/>
      <c r="I942" s="88">
        <v>64.693270000000012</v>
      </c>
      <c r="J942" s="98" t="e">
        <f t="shared" si="14"/>
        <v>#N/A</v>
      </c>
      <c r="K942" s="104" t="e">
        <v>#N/A</v>
      </c>
      <c r="L942" s="106">
        <f>I942*0.2</f>
        <v>12.938654000000003</v>
      </c>
      <c r="M942" s="106">
        <f>I942*0.28</f>
        <v>18.114115600000005</v>
      </c>
      <c r="N942" s="106">
        <f>I942*0.27</f>
        <v>17.467182900000005</v>
      </c>
      <c r="O942" s="106">
        <v>13.585586700000002</v>
      </c>
      <c r="P942" s="106">
        <f>I942*0.25</f>
        <v>16.173317500000003</v>
      </c>
      <c r="Q942" s="106">
        <f>I942*0.31</f>
        <v>20.054913700000004</v>
      </c>
      <c r="R942" s="106">
        <f>I942*0.28</f>
        <v>18.114115600000005</v>
      </c>
      <c r="S942" s="106">
        <f>I942*0.25</f>
        <v>16.173317500000003</v>
      </c>
      <c r="T942" s="106">
        <f>I942*0.3</f>
        <v>19.407981000000003</v>
      </c>
      <c r="U942" s="106">
        <f>I942*0.2</f>
        <v>12.938654000000003</v>
      </c>
      <c r="V942" s="106">
        <f>I942*0.22</f>
        <v>14.232519400000003</v>
      </c>
      <c r="W942" s="142"/>
      <c r="X942" s="106">
        <f>I942*0.16</f>
        <v>10.350923200000002</v>
      </c>
      <c r="Y942" s="106">
        <f>I942*0.15</f>
        <v>9.7039905000000015</v>
      </c>
      <c r="Z942" s="106">
        <f>I942*0.18</f>
        <v>11.644788600000002</v>
      </c>
      <c r="AA942" s="106">
        <f>I942*0.11</f>
        <v>7.1162597000000014</v>
      </c>
      <c r="AB942" s="142"/>
      <c r="AC942" s="7">
        <f>I942*0.22</f>
        <v>14.232519400000003</v>
      </c>
      <c r="AD942" s="7">
        <f>I942*0.3</f>
        <v>19.407981000000003</v>
      </c>
      <c r="AE942" s="148" t="s">
        <v>93</v>
      </c>
      <c r="AF942" s="7">
        <f>I942*0.245</f>
        <v>15.849851150000003</v>
      </c>
      <c r="AG942" s="7">
        <f>I942*0.2</f>
        <v>12.938654000000003</v>
      </c>
      <c r="AH942" s="7">
        <f>I942*0.23</f>
        <v>14.879452100000004</v>
      </c>
      <c r="AI942" s="142"/>
      <c r="AJ942" s="142">
        <f>I942*0.2</f>
        <v>12.938654000000003</v>
      </c>
      <c r="AK942" s="142">
        <v>53.393000000000001</v>
      </c>
      <c r="AL942" s="142">
        <v>56.528100000000009</v>
      </c>
      <c r="AM942" s="142">
        <v>58.411300000000004</v>
      </c>
      <c r="AN942" s="142">
        <f>I942*0.12</f>
        <v>7.7631924000000012</v>
      </c>
      <c r="AO942" s="142">
        <f>I942*0.6</f>
        <v>38.815962000000006</v>
      </c>
      <c r="AP942" s="142">
        <f>I942*0.9</f>
        <v>58.223943000000013</v>
      </c>
      <c r="AQ942" s="142">
        <f>I942*0.93</f>
        <v>60.164741100000015</v>
      </c>
      <c r="AR942" s="142">
        <f>I942*0.7</f>
        <v>45.285289000000006</v>
      </c>
      <c r="AS942" s="142">
        <f>I942*0.35</f>
        <v>22.642644500000003</v>
      </c>
      <c r="AT942" s="142">
        <v>0</v>
      </c>
      <c r="AU942" s="142">
        <f>I942*0.9</f>
        <v>58.223943000000013</v>
      </c>
      <c r="AV942" s="142">
        <f>I942*0.18</f>
        <v>11.644788600000002</v>
      </c>
      <c r="AW942" s="142">
        <f>I942*0.34</f>
        <v>21.995711800000006</v>
      </c>
      <c r="AX942" s="142">
        <f>I942*0.31</f>
        <v>20.054913700000004</v>
      </c>
      <c r="AY942" s="142">
        <v>56.528100000000009</v>
      </c>
      <c r="AZ942" s="142">
        <v>56.528100000000009</v>
      </c>
      <c r="BB942" s="6">
        <v>7.1162597000000014</v>
      </c>
      <c r="BC942" s="6">
        <v>60.164741100000015</v>
      </c>
    </row>
    <row r="943" spans="2:55" hidden="1" outlineLevel="1" x14ac:dyDescent="0.2">
      <c r="B943" s="60" t="s">
        <v>267</v>
      </c>
      <c r="C943" s="56" t="s">
        <v>93</v>
      </c>
      <c r="D943" s="128"/>
      <c r="E943" s="160">
        <v>1</v>
      </c>
      <c r="F943" s="189"/>
      <c r="G943" s="189"/>
      <c r="H943" s="189"/>
      <c r="I943" s="88">
        <v>114.06735</v>
      </c>
      <c r="J943" s="98" t="e">
        <f t="shared" si="14"/>
        <v>#N/A</v>
      </c>
      <c r="K943" s="104" t="e">
        <v>#N/A</v>
      </c>
      <c r="L943" s="106">
        <f>I943*0.2</f>
        <v>22.813470000000002</v>
      </c>
      <c r="M943" s="106">
        <f>I943*0.28</f>
        <v>31.938858000000003</v>
      </c>
      <c r="N943" s="106">
        <f>I943*0.27</f>
        <v>30.798184500000005</v>
      </c>
      <c r="O943" s="106">
        <v>23.954143500000001</v>
      </c>
      <c r="P943" s="106">
        <f>I943*0.25</f>
        <v>28.516837500000001</v>
      </c>
      <c r="Q943" s="106">
        <f>I943*0.31</f>
        <v>35.360878499999998</v>
      </c>
      <c r="R943" s="106">
        <f>I943*0.28</f>
        <v>31.938858000000003</v>
      </c>
      <c r="S943" s="106">
        <f>I943*0.25</f>
        <v>28.516837500000001</v>
      </c>
      <c r="T943" s="106">
        <f>I943*0.3</f>
        <v>34.220205</v>
      </c>
      <c r="U943" s="106">
        <f>I943*0.2</f>
        <v>22.813470000000002</v>
      </c>
      <c r="V943" s="106">
        <f>I943*0.22</f>
        <v>25.094817000000003</v>
      </c>
      <c r="W943" s="142"/>
      <c r="X943" s="106">
        <f>I943*0.16</f>
        <v>18.250776000000002</v>
      </c>
      <c r="Y943" s="106">
        <f>I943*0.15</f>
        <v>17.1101025</v>
      </c>
      <c r="Z943" s="106">
        <f>I943*0.18</f>
        <v>20.532122999999999</v>
      </c>
      <c r="AA943" s="106">
        <f>I943*0.11</f>
        <v>12.547408500000001</v>
      </c>
      <c r="AB943" s="142"/>
      <c r="AC943" s="7">
        <f>I943*0.22</f>
        <v>25.094817000000003</v>
      </c>
      <c r="AD943" s="7">
        <f>I943*0.3</f>
        <v>34.220205</v>
      </c>
      <c r="AE943" s="148" t="s">
        <v>93</v>
      </c>
      <c r="AF943" s="7">
        <f>I943*0.245</f>
        <v>27.946500750000002</v>
      </c>
      <c r="AG943" s="7">
        <f>I943*0.2</f>
        <v>22.813470000000002</v>
      </c>
      <c r="AH943" s="7">
        <f>I943*0.23</f>
        <v>26.235490500000001</v>
      </c>
      <c r="AI943" s="142"/>
      <c r="AJ943" s="142">
        <f>I943*0.2</f>
        <v>22.813470000000002</v>
      </c>
      <c r="AK943" s="142">
        <v>94.138600000000011</v>
      </c>
      <c r="AL943" s="142">
        <v>99.670500000000004</v>
      </c>
      <c r="AM943" s="142">
        <v>102.9982</v>
      </c>
      <c r="AN943" s="142">
        <f>I943*0.12</f>
        <v>13.688082</v>
      </c>
      <c r="AO943" s="142">
        <f>I943*0.6</f>
        <v>68.44041</v>
      </c>
      <c r="AP943" s="142">
        <f>I943*0.9</f>
        <v>102.66061500000001</v>
      </c>
      <c r="AQ943" s="142">
        <f>I943*0.93</f>
        <v>106.08263550000001</v>
      </c>
      <c r="AR943" s="142">
        <f>I943*0.7</f>
        <v>79.847144999999998</v>
      </c>
      <c r="AS943" s="142">
        <f>I943*0.35</f>
        <v>39.923572499999999</v>
      </c>
      <c r="AT943" s="142">
        <v>0</v>
      </c>
      <c r="AU943" s="142">
        <f>I943*0.9</f>
        <v>102.66061500000001</v>
      </c>
      <c r="AV943" s="142">
        <f>I943*0.18</f>
        <v>20.532122999999999</v>
      </c>
      <c r="AW943" s="142">
        <f>I943*0.34</f>
        <v>38.782899000000008</v>
      </c>
      <c r="AX943" s="142">
        <f>I943*0.31</f>
        <v>35.360878499999998</v>
      </c>
      <c r="AY943" s="142">
        <v>99.670500000000004</v>
      </c>
      <c r="AZ943" s="142">
        <v>99.670500000000004</v>
      </c>
      <c r="BB943" s="6">
        <v>12.547408500000001</v>
      </c>
      <c r="BC943" s="6">
        <v>106.08263550000001</v>
      </c>
    </row>
    <row r="944" spans="2:55" hidden="1" outlineLevel="1" x14ac:dyDescent="0.2">
      <c r="B944" s="60" t="s">
        <v>123</v>
      </c>
      <c r="C944" s="56" t="s">
        <v>93</v>
      </c>
      <c r="D944" s="128"/>
      <c r="E944" s="160">
        <v>1</v>
      </c>
      <c r="F944" s="189"/>
      <c r="G944" s="189"/>
      <c r="H944" s="189"/>
      <c r="I944" s="88">
        <v>22.042000000000002</v>
      </c>
      <c r="J944" s="98" t="e">
        <f t="shared" si="14"/>
        <v>#N/A</v>
      </c>
      <c r="K944" s="104" t="e">
        <v>#N/A</v>
      </c>
      <c r="L944" s="106">
        <f>I944*0.2</f>
        <v>4.4084000000000003</v>
      </c>
      <c r="M944" s="106">
        <f>I944*0.28</f>
        <v>6.1717600000000008</v>
      </c>
      <c r="N944" s="106">
        <f>I944*0.27</f>
        <v>5.951340000000001</v>
      </c>
      <c r="O944" s="106">
        <v>4.6288200000000002</v>
      </c>
      <c r="P944" s="106">
        <f>I944*0.25</f>
        <v>5.5105000000000004</v>
      </c>
      <c r="Q944" s="106">
        <f>I944*0.31</f>
        <v>6.8330200000000003</v>
      </c>
      <c r="R944" s="106">
        <f>I944*0.28</f>
        <v>6.1717600000000008</v>
      </c>
      <c r="S944" s="106">
        <f>I944*0.25</f>
        <v>5.5105000000000004</v>
      </c>
      <c r="T944" s="106">
        <f>I944*0.3</f>
        <v>6.6126000000000005</v>
      </c>
      <c r="U944" s="106">
        <f>I944*0.2</f>
        <v>4.4084000000000003</v>
      </c>
      <c r="V944" s="106">
        <f>I944*0.22</f>
        <v>4.84924</v>
      </c>
      <c r="W944" s="142"/>
      <c r="X944" s="106">
        <f>I944*0.16</f>
        <v>3.5267200000000005</v>
      </c>
      <c r="Y944" s="106">
        <f>I944*0.15</f>
        <v>3.3063000000000002</v>
      </c>
      <c r="Z944" s="106">
        <f>I944*0.18</f>
        <v>3.9675600000000002</v>
      </c>
      <c r="AA944" s="106">
        <f>I944*0.11</f>
        <v>2.42462</v>
      </c>
      <c r="AB944" s="142"/>
      <c r="AC944" s="7">
        <f>I944*0.22</f>
        <v>4.84924</v>
      </c>
      <c r="AD944" s="7">
        <f>I944*0.3</f>
        <v>6.6126000000000005</v>
      </c>
      <c r="AE944" s="148" t="s">
        <v>93</v>
      </c>
      <c r="AF944" s="7">
        <f>I944*0.245</f>
        <v>5.40029</v>
      </c>
      <c r="AG944" s="7">
        <f>I944*0.2</f>
        <v>4.4084000000000003</v>
      </c>
      <c r="AH944" s="7">
        <f>I944*0.23</f>
        <v>5.0696600000000007</v>
      </c>
      <c r="AI944" s="142"/>
      <c r="AJ944" s="142">
        <f>I944*0.2</f>
        <v>4.4084000000000003</v>
      </c>
      <c r="AK944" s="142">
        <v>18.190000000000001</v>
      </c>
      <c r="AL944" s="142">
        <v>19.260000000000002</v>
      </c>
      <c r="AM944" s="142">
        <v>19.902000000000001</v>
      </c>
      <c r="AN944" s="142">
        <f>I944*0.12</f>
        <v>2.6450400000000003</v>
      </c>
      <c r="AO944" s="142">
        <f>I944*0.6</f>
        <v>13.225200000000001</v>
      </c>
      <c r="AP944" s="142">
        <f>I944*0.9</f>
        <v>19.837800000000001</v>
      </c>
      <c r="AQ944" s="142">
        <f>I944*0.93</f>
        <v>20.499060000000004</v>
      </c>
      <c r="AR944" s="142">
        <f>I944*0.7</f>
        <v>15.429399999999999</v>
      </c>
      <c r="AS944" s="142">
        <f>I944*0.35</f>
        <v>7.7146999999999997</v>
      </c>
      <c r="AT944" s="142">
        <v>0</v>
      </c>
      <c r="AU944" s="142">
        <f>I944*0.9</f>
        <v>19.837800000000001</v>
      </c>
      <c r="AV944" s="142">
        <f>I944*0.18</f>
        <v>3.9675600000000002</v>
      </c>
      <c r="AW944" s="142">
        <f>I944*0.34</f>
        <v>7.4942800000000007</v>
      </c>
      <c r="AX944" s="142">
        <f>I944*0.31</f>
        <v>6.8330200000000003</v>
      </c>
      <c r="AY944" s="142">
        <v>19.260000000000002</v>
      </c>
      <c r="AZ944" s="142">
        <v>19.260000000000002</v>
      </c>
      <c r="BB944" s="6">
        <v>2.42462</v>
      </c>
      <c r="BC944" s="6">
        <v>20.499060000000004</v>
      </c>
    </row>
    <row r="945" spans="2:55" hidden="1" outlineLevel="1" x14ac:dyDescent="0.2">
      <c r="B945" s="60" t="s">
        <v>165</v>
      </c>
      <c r="C945" s="56" t="s">
        <v>93</v>
      </c>
      <c r="D945" s="128"/>
      <c r="E945" s="160">
        <v>1</v>
      </c>
      <c r="F945" s="189"/>
      <c r="G945" s="189"/>
      <c r="H945" s="189"/>
      <c r="I945" s="88">
        <v>17.909125</v>
      </c>
      <c r="J945" s="98" t="e">
        <f t="shared" si="14"/>
        <v>#N/A</v>
      </c>
      <c r="K945" s="104" t="e">
        <v>#N/A</v>
      </c>
      <c r="L945" s="106">
        <f>I945*0.2</f>
        <v>3.5818250000000003</v>
      </c>
      <c r="M945" s="106">
        <f>I945*0.28</f>
        <v>5.0145550000000005</v>
      </c>
      <c r="N945" s="106">
        <f>I945*0.27</f>
        <v>4.8354637500000006</v>
      </c>
      <c r="O945" s="106">
        <v>3.7609162499999997</v>
      </c>
      <c r="P945" s="106">
        <f>I945*0.25</f>
        <v>4.4772812499999999</v>
      </c>
      <c r="Q945" s="106">
        <f>I945*0.31</f>
        <v>5.5518287499999994</v>
      </c>
      <c r="R945" s="106">
        <f>I945*0.28</f>
        <v>5.0145550000000005</v>
      </c>
      <c r="S945" s="106">
        <f>I945*0.25</f>
        <v>4.4772812499999999</v>
      </c>
      <c r="T945" s="106">
        <f>I945*0.3</f>
        <v>5.3727374999999995</v>
      </c>
      <c r="U945" s="106">
        <f>I945*0.2</f>
        <v>3.5818250000000003</v>
      </c>
      <c r="V945" s="106">
        <f>I945*0.22</f>
        <v>3.9400075000000001</v>
      </c>
      <c r="W945" s="142"/>
      <c r="X945" s="106">
        <f>I945*0.16</f>
        <v>2.8654600000000001</v>
      </c>
      <c r="Y945" s="106">
        <f>I945*0.15</f>
        <v>2.6863687499999997</v>
      </c>
      <c r="Z945" s="106">
        <f>I945*0.18</f>
        <v>3.2236425</v>
      </c>
      <c r="AA945" s="106">
        <f>I945*0.11</f>
        <v>1.9700037500000001</v>
      </c>
      <c r="AB945" s="142"/>
      <c r="AC945" s="7">
        <f>I945*0.22</f>
        <v>3.9400075000000001</v>
      </c>
      <c r="AD945" s="7">
        <f>I945*0.3</f>
        <v>5.3727374999999995</v>
      </c>
      <c r="AE945" s="148" t="s">
        <v>93</v>
      </c>
      <c r="AF945" s="7">
        <f>I945*0.245</f>
        <v>4.3877356249999995</v>
      </c>
      <c r="AG945" s="7">
        <f>I945*0.2</f>
        <v>3.5818250000000003</v>
      </c>
      <c r="AH945" s="7">
        <f>I945*0.23</f>
        <v>4.11909875</v>
      </c>
      <c r="AI945" s="142"/>
      <c r="AJ945" s="142">
        <f>I945*0.2</f>
        <v>3.5818250000000003</v>
      </c>
      <c r="AK945" s="142">
        <v>14.7767</v>
      </c>
      <c r="AL945" s="142">
        <v>15.6541</v>
      </c>
      <c r="AM945" s="142">
        <v>16.1677</v>
      </c>
      <c r="AN945" s="142">
        <f>I945*0.12</f>
        <v>2.149095</v>
      </c>
      <c r="AO945" s="142">
        <f>I945*0.6</f>
        <v>10.745474999999999</v>
      </c>
      <c r="AP945" s="142">
        <f>I945*0.9</f>
        <v>16.118212499999998</v>
      </c>
      <c r="AQ945" s="142">
        <f>I945*0.93</f>
        <v>16.655486249999999</v>
      </c>
      <c r="AR945" s="142">
        <f>I945*0.7</f>
        <v>12.536387499999998</v>
      </c>
      <c r="AS945" s="142">
        <f>I945*0.35</f>
        <v>6.2681937499999991</v>
      </c>
      <c r="AT945" s="142">
        <v>0</v>
      </c>
      <c r="AU945" s="142">
        <f>I945*0.9</f>
        <v>16.118212499999998</v>
      </c>
      <c r="AV945" s="142">
        <f>I945*0.18</f>
        <v>3.2236425</v>
      </c>
      <c r="AW945" s="142">
        <f>I945*0.34</f>
        <v>6.0891025000000001</v>
      </c>
      <c r="AX945" s="142">
        <f>I945*0.31</f>
        <v>5.5518287499999994</v>
      </c>
      <c r="AY945" s="142">
        <v>15.6541</v>
      </c>
      <c r="AZ945" s="142">
        <v>15.6541</v>
      </c>
      <c r="BB945" s="6">
        <v>1.9700037500000001</v>
      </c>
      <c r="BC945" s="6">
        <v>16.655486249999999</v>
      </c>
    </row>
    <row r="946" spans="2:55" hidden="1" outlineLevel="1" x14ac:dyDescent="0.2">
      <c r="B946" s="60" t="s">
        <v>166</v>
      </c>
      <c r="C946" s="56" t="s">
        <v>93</v>
      </c>
      <c r="D946" s="128"/>
      <c r="E946" s="160">
        <v>1</v>
      </c>
      <c r="F946" s="189"/>
      <c r="G946" s="189"/>
      <c r="H946" s="189"/>
      <c r="I946" s="88">
        <v>1.3776250000000001</v>
      </c>
      <c r="J946" s="98" t="e">
        <f t="shared" si="14"/>
        <v>#N/A</v>
      </c>
      <c r="K946" s="104" t="e">
        <v>#N/A</v>
      </c>
      <c r="L946" s="106">
        <f>I946*0.2</f>
        <v>0.27552500000000002</v>
      </c>
      <c r="M946" s="106">
        <f>I946*0.28</f>
        <v>0.38573500000000005</v>
      </c>
      <c r="N946" s="106">
        <f>I946*0.27</f>
        <v>0.37195875000000006</v>
      </c>
      <c r="O946" s="106">
        <v>0.28930125000000001</v>
      </c>
      <c r="P946" s="106">
        <f>I946*0.25</f>
        <v>0.34440625000000002</v>
      </c>
      <c r="Q946" s="106">
        <f>I946*0.31</f>
        <v>0.42706375000000002</v>
      </c>
      <c r="R946" s="106">
        <f>I946*0.28</f>
        <v>0.38573500000000005</v>
      </c>
      <c r="S946" s="106">
        <f>I946*0.25</f>
        <v>0.34440625000000002</v>
      </c>
      <c r="T946" s="106">
        <f>I946*0.3</f>
        <v>0.41328750000000003</v>
      </c>
      <c r="U946" s="106">
        <f>I946*0.2</f>
        <v>0.27552500000000002</v>
      </c>
      <c r="V946" s="106">
        <f>I946*0.22</f>
        <v>0.3030775</v>
      </c>
      <c r="W946" s="142"/>
      <c r="X946" s="106">
        <f>I946*0.16</f>
        <v>0.22042000000000003</v>
      </c>
      <c r="Y946" s="106">
        <f>I946*0.15</f>
        <v>0.20664375000000001</v>
      </c>
      <c r="Z946" s="106">
        <f>I946*0.18</f>
        <v>0.24797250000000001</v>
      </c>
      <c r="AA946" s="106">
        <f>I946*0.11</f>
        <v>0.15153875</v>
      </c>
      <c r="AB946" s="142"/>
      <c r="AC946" s="7">
        <f>I946*0.22</f>
        <v>0.3030775</v>
      </c>
      <c r="AD946" s="7">
        <f>I946*0.3</f>
        <v>0.41328750000000003</v>
      </c>
      <c r="AE946" s="148" t="s">
        <v>93</v>
      </c>
      <c r="AF946" s="7">
        <f>I946*0.245</f>
        <v>0.337518125</v>
      </c>
      <c r="AG946" s="7">
        <f>I946*0.2</f>
        <v>0.27552500000000002</v>
      </c>
      <c r="AH946" s="7">
        <f>I946*0.23</f>
        <v>0.31685375000000005</v>
      </c>
      <c r="AI946" s="142"/>
      <c r="AJ946" s="142">
        <f>I946*0.2</f>
        <v>0.27552500000000002</v>
      </c>
      <c r="AK946" s="142">
        <v>1.1342000000000001</v>
      </c>
      <c r="AL946" s="142">
        <v>1.2090999999999998</v>
      </c>
      <c r="AM946" s="142">
        <v>1.2411999999999999</v>
      </c>
      <c r="AN946" s="142">
        <f>I946*0.12</f>
        <v>0.16531500000000002</v>
      </c>
      <c r="AO946" s="142">
        <f>I946*0.6</f>
        <v>0.82657500000000006</v>
      </c>
      <c r="AP946" s="142">
        <f>I946*0.9</f>
        <v>1.2398625000000001</v>
      </c>
      <c r="AQ946" s="142">
        <f>I946*0.93</f>
        <v>1.2811912500000002</v>
      </c>
      <c r="AR946" s="142">
        <f>I946*0.7</f>
        <v>0.96433749999999996</v>
      </c>
      <c r="AS946" s="142">
        <f>I946*0.35</f>
        <v>0.48216874999999998</v>
      </c>
      <c r="AT946" s="142">
        <v>0</v>
      </c>
      <c r="AU946" s="142">
        <f>I946*0.9</f>
        <v>1.2398625000000001</v>
      </c>
      <c r="AV946" s="142">
        <f>I946*0.18</f>
        <v>0.24797250000000001</v>
      </c>
      <c r="AW946" s="142">
        <f>I946*0.34</f>
        <v>0.46839250000000004</v>
      </c>
      <c r="AX946" s="142">
        <f>I946*0.31</f>
        <v>0.42706375000000002</v>
      </c>
      <c r="AY946" s="142">
        <v>1.2090999999999998</v>
      </c>
      <c r="AZ946" s="142">
        <v>1.2090999999999998</v>
      </c>
      <c r="BB946" s="6">
        <v>0.15153875</v>
      </c>
      <c r="BC946" s="6">
        <v>1.2811912500000002</v>
      </c>
    </row>
    <row r="947" spans="2:55" hidden="1" outlineLevel="1" x14ac:dyDescent="0.2">
      <c r="B947" s="60" t="s">
        <v>291</v>
      </c>
      <c r="C947" s="56" t="s">
        <v>93</v>
      </c>
      <c r="D947" s="128"/>
      <c r="E947" s="160">
        <v>1</v>
      </c>
      <c r="F947" s="189"/>
      <c r="G947" s="189"/>
      <c r="H947" s="189"/>
      <c r="I947" s="88">
        <v>9.9188999999999989</v>
      </c>
      <c r="J947" s="98" t="e">
        <f t="shared" si="14"/>
        <v>#N/A</v>
      </c>
      <c r="K947" s="104" t="e">
        <v>#N/A</v>
      </c>
      <c r="L947" s="106">
        <f>I947*0.2</f>
        <v>1.9837799999999999</v>
      </c>
      <c r="M947" s="106">
        <f>I947*0.28</f>
        <v>2.7772920000000001</v>
      </c>
      <c r="N947" s="106">
        <f>I947*0.27</f>
        <v>2.6781029999999997</v>
      </c>
      <c r="O947" s="106">
        <v>2.0829689999999998</v>
      </c>
      <c r="P947" s="106">
        <f>I947*0.25</f>
        <v>2.4797249999999997</v>
      </c>
      <c r="Q947" s="106">
        <f>I947*0.31</f>
        <v>3.0748589999999996</v>
      </c>
      <c r="R947" s="106">
        <f>I947*0.28</f>
        <v>2.7772920000000001</v>
      </c>
      <c r="S947" s="106">
        <f>I947*0.25</f>
        <v>2.4797249999999997</v>
      </c>
      <c r="T947" s="106">
        <f>I947*0.3</f>
        <v>2.9756699999999996</v>
      </c>
      <c r="U947" s="106">
        <f>I947*0.2</f>
        <v>1.9837799999999999</v>
      </c>
      <c r="V947" s="106">
        <f>I947*0.22</f>
        <v>2.1821579999999998</v>
      </c>
      <c r="W947" s="142"/>
      <c r="X947" s="106">
        <f>I947*0.16</f>
        <v>1.5870239999999998</v>
      </c>
      <c r="Y947" s="106">
        <f>I947*0.15</f>
        <v>1.4878349999999998</v>
      </c>
      <c r="Z947" s="106">
        <f>I947*0.18</f>
        <v>1.7854019999999997</v>
      </c>
      <c r="AA947" s="106">
        <f>I947*0.11</f>
        <v>1.0910789999999999</v>
      </c>
      <c r="AB947" s="142"/>
      <c r="AC947" s="7">
        <f>I947*0.22</f>
        <v>2.1821579999999998</v>
      </c>
      <c r="AD947" s="7">
        <f>I947*0.3</f>
        <v>2.9756699999999996</v>
      </c>
      <c r="AE947" s="148" t="s">
        <v>93</v>
      </c>
      <c r="AF947" s="7">
        <f>I947*0.245</f>
        <v>2.4301304999999997</v>
      </c>
      <c r="AG947" s="7">
        <f>I947*0.2</f>
        <v>1.9837799999999999</v>
      </c>
      <c r="AH947" s="7">
        <f>I947*0.23</f>
        <v>2.2813469999999998</v>
      </c>
      <c r="AI947" s="142"/>
      <c r="AJ947" s="142">
        <f>I947*0.2</f>
        <v>1.9837799999999999</v>
      </c>
      <c r="AK947" s="142">
        <v>8.1854999999999993</v>
      </c>
      <c r="AL947" s="142">
        <v>8.6669999999999998</v>
      </c>
      <c r="AM947" s="142">
        <v>8.955899999999998</v>
      </c>
      <c r="AN947" s="142">
        <f>I947*0.12</f>
        <v>1.1902679999999999</v>
      </c>
      <c r="AO947" s="142">
        <f>I947*0.6</f>
        <v>5.9513399999999992</v>
      </c>
      <c r="AP947" s="142">
        <f>I947*0.9</f>
        <v>8.9270099999999992</v>
      </c>
      <c r="AQ947" s="142">
        <f>I947*0.93</f>
        <v>9.224577</v>
      </c>
      <c r="AR947" s="142">
        <f>I947*0.7</f>
        <v>6.9432299999999989</v>
      </c>
      <c r="AS947" s="142">
        <f>I947*0.35</f>
        <v>3.4716149999999995</v>
      </c>
      <c r="AT947" s="142">
        <v>0</v>
      </c>
      <c r="AU947" s="142">
        <f>I947*0.9</f>
        <v>8.9270099999999992</v>
      </c>
      <c r="AV947" s="142">
        <f>I947*0.18</f>
        <v>1.7854019999999997</v>
      </c>
      <c r="AW947" s="142">
        <f>I947*0.34</f>
        <v>3.3724259999999999</v>
      </c>
      <c r="AX947" s="142">
        <f>I947*0.31</f>
        <v>3.0748589999999996</v>
      </c>
      <c r="AY947" s="142">
        <v>8.6669999999999998</v>
      </c>
      <c r="AZ947" s="142">
        <v>8.6669999999999998</v>
      </c>
      <c r="BB947" s="6">
        <v>1.0910789999999999</v>
      </c>
      <c r="BC947" s="6">
        <v>9.224577</v>
      </c>
    </row>
    <row r="948" spans="2:55" hidden="1" outlineLevel="1" x14ac:dyDescent="0.2">
      <c r="B948" s="60" t="s">
        <v>167</v>
      </c>
      <c r="C948" s="56" t="s">
        <v>93</v>
      </c>
      <c r="D948" s="128"/>
      <c r="E948" s="160">
        <v>2</v>
      </c>
      <c r="F948" s="189"/>
      <c r="G948" s="189"/>
      <c r="H948" s="189"/>
      <c r="I948" s="88">
        <v>454.28561999999999</v>
      </c>
      <c r="J948" s="98" t="e">
        <f t="shared" si="14"/>
        <v>#N/A</v>
      </c>
      <c r="K948" s="104" t="e">
        <v>#N/A</v>
      </c>
      <c r="L948" s="106">
        <f>I948*0.2</f>
        <v>90.857123999999999</v>
      </c>
      <c r="M948" s="106">
        <f>I948*0.28</f>
        <v>127.19997360000001</v>
      </c>
      <c r="N948" s="106">
        <f>I948*0.27</f>
        <v>122.6571174</v>
      </c>
      <c r="O948" s="106">
        <v>95.399980200000002</v>
      </c>
      <c r="P948" s="106">
        <f>I948*0.25</f>
        <v>113.571405</v>
      </c>
      <c r="Q948" s="106">
        <f>I948*0.31</f>
        <v>140.82854219999999</v>
      </c>
      <c r="R948" s="106">
        <f>I948*0.28</f>
        <v>127.19997360000001</v>
      </c>
      <c r="S948" s="106">
        <f>I948*0.25</f>
        <v>113.571405</v>
      </c>
      <c r="T948" s="106">
        <f>I948*0.3</f>
        <v>136.285686</v>
      </c>
      <c r="U948" s="106">
        <f>I948*0.2</f>
        <v>90.857123999999999</v>
      </c>
      <c r="V948" s="106">
        <f>I948*0.22</f>
        <v>99.942836400000004</v>
      </c>
      <c r="W948" s="142"/>
      <c r="X948" s="106">
        <f>I948*0.16</f>
        <v>72.685699200000002</v>
      </c>
      <c r="Y948" s="106">
        <f>I948*0.15</f>
        <v>68.142842999999999</v>
      </c>
      <c r="Z948" s="106">
        <f>I948*0.18</f>
        <v>81.771411599999993</v>
      </c>
      <c r="AA948" s="106">
        <f>I948*0.11</f>
        <v>49.971418200000002</v>
      </c>
      <c r="AB948" s="142"/>
      <c r="AC948" s="7">
        <f>I948*0.22</f>
        <v>99.942836400000004</v>
      </c>
      <c r="AD948" s="7">
        <f>I948*0.3</f>
        <v>136.285686</v>
      </c>
      <c r="AE948" s="148" t="s">
        <v>93</v>
      </c>
      <c r="AF948" s="7">
        <f>I948*0.245</f>
        <v>111.29997689999999</v>
      </c>
      <c r="AG948" s="7">
        <f>I948*0.2</f>
        <v>90.857123999999999</v>
      </c>
      <c r="AH948" s="7">
        <f>I948*0.23</f>
        <v>104.48569260000001</v>
      </c>
      <c r="AI948" s="142"/>
      <c r="AJ948" s="142">
        <f>I948*0.2</f>
        <v>90.857123999999999</v>
      </c>
      <c r="AK948" s="142">
        <v>374.89590000000004</v>
      </c>
      <c r="AL948" s="142">
        <v>396.9486</v>
      </c>
      <c r="AM948" s="142">
        <v>410.18450000000001</v>
      </c>
      <c r="AN948" s="142">
        <f>I948*0.12</f>
        <v>54.514274399999998</v>
      </c>
      <c r="AO948" s="142">
        <f>I948*0.6</f>
        <v>272.571372</v>
      </c>
      <c r="AP948" s="142">
        <f>I948*0.9</f>
        <v>408.85705799999999</v>
      </c>
      <c r="AQ948" s="142">
        <f>I948*0.93</f>
        <v>422.48562659999999</v>
      </c>
      <c r="AR948" s="142">
        <f>I948*0.7</f>
        <v>317.999934</v>
      </c>
      <c r="AS948" s="142">
        <f>I948*0.35</f>
        <v>158.999967</v>
      </c>
      <c r="AT948" s="142">
        <v>0</v>
      </c>
      <c r="AU948" s="142">
        <f>I948*0.9</f>
        <v>408.85705799999999</v>
      </c>
      <c r="AV948" s="142">
        <f>I948*0.18</f>
        <v>81.771411599999993</v>
      </c>
      <c r="AW948" s="142">
        <f>I948*0.34</f>
        <v>154.45711080000001</v>
      </c>
      <c r="AX948" s="142">
        <f>I948*0.31</f>
        <v>140.82854219999999</v>
      </c>
      <c r="AY948" s="142">
        <v>396.9486</v>
      </c>
      <c r="AZ948" s="142">
        <v>396.9486</v>
      </c>
      <c r="BB948" s="6">
        <v>49.971418200000002</v>
      </c>
      <c r="BC948" s="6">
        <v>422.48562659999999</v>
      </c>
    </row>
    <row r="949" spans="2:55" hidden="1" outlineLevel="1" x14ac:dyDescent="0.2">
      <c r="B949" s="60" t="s">
        <v>274</v>
      </c>
      <c r="C949" s="56" t="s">
        <v>93</v>
      </c>
      <c r="D949" s="128"/>
      <c r="E949" s="160">
        <v>1</v>
      </c>
      <c r="F949" s="189"/>
      <c r="G949" s="189"/>
      <c r="H949" s="189"/>
      <c r="I949" s="88">
        <v>9.3678500000000007</v>
      </c>
      <c r="J949" s="98" t="e">
        <f t="shared" si="14"/>
        <v>#N/A</v>
      </c>
      <c r="K949" s="104" t="e">
        <v>#N/A</v>
      </c>
      <c r="L949" s="106">
        <f>I949*0.2</f>
        <v>1.8735700000000002</v>
      </c>
      <c r="M949" s="106">
        <f>I949*0.28</f>
        <v>2.6229980000000004</v>
      </c>
      <c r="N949" s="106">
        <f>I949*0.27</f>
        <v>2.5293195000000002</v>
      </c>
      <c r="O949" s="106">
        <v>1.9672485000000002</v>
      </c>
      <c r="P949" s="106">
        <f>I949*0.25</f>
        <v>2.3419625000000002</v>
      </c>
      <c r="Q949" s="106">
        <f>I949*0.31</f>
        <v>2.9040335000000002</v>
      </c>
      <c r="R949" s="106">
        <f>I949*0.28</f>
        <v>2.6229980000000004</v>
      </c>
      <c r="S949" s="106">
        <f>I949*0.25</f>
        <v>2.3419625000000002</v>
      </c>
      <c r="T949" s="106">
        <f>I949*0.3</f>
        <v>2.8103549999999999</v>
      </c>
      <c r="U949" s="106">
        <f>I949*0.2</f>
        <v>1.8735700000000002</v>
      </c>
      <c r="V949" s="106">
        <f>I949*0.22</f>
        <v>2.060927</v>
      </c>
      <c r="W949" s="142"/>
      <c r="X949" s="106">
        <f>I949*0.16</f>
        <v>1.4988560000000002</v>
      </c>
      <c r="Y949" s="106">
        <f>I949*0.15</f>
        <v>1.4051775</v>
      </c>
      <c r="Z949" s="106">
        <f>I949*0.18</f>
        <v>1.686213</v>
      </c>
      <c r="AA949" s="106">
        <f>I949*0.11</f>
        <v>1.0304635</v>
      </c>
      <c r="AB949" s="142"/>
      <c r="AC949" s="7">
        <f>I949*0.22</f>
        <v>2.060927</v>
      </c>
      <c r="AD949" s="7">
        <f>I949*0.3</f>
        <v>2.8103549999999999</v>
      </c>
      <c r="AE949" s="148" t="s">
        <v>93</v>
      </c>
      <c r="AF949" s="7">
        <f>I949*0.245</f>
        <v>2.2951232500000001</v>
      </c>
      <c r="AG949" s="7">
        <f>I949*0.2</f>
        <v>1.8735700000000002</v>
      </c>
      <c r="AH949" s="7">
        <f>I949*0.23</f>
        <v>2.1546055000000002</v>
      </c>
      <c r="AI949" s="142"/>
      <c r="AJ949" s="142">
        <f>I949*0.2</f>
        <v>1.8735700000000002</v>
      </c>
      <c r="AK949" s="142">
        <v>7.7361000000000004</v>
      </c>
      <c r="AL949" s="142">
        <v>8.1854999999999993</v>
      </c>
      <c r="AM949" s="142">
        <v>8.4637000000000011</v>
      </c>
      <c r="AN949" s="142">
        <f>I949*0.12</f>
        <v>1.124142</v>
      </c>
      <c r="AO949" s="142">
        <f>I949*0.6</f>
        <v>5.6207099999999999</v>
      </c>
      <c r="AP949" s="142">
        <f>I949*0.9</f>
        <v>8.4310650000000003</v>
      </c>
      <c r="AQ949" s="142">
        <f>I949*0.93</f>
        <v>8.7121005000000018</v>
      </c>
      <c r="AR949" s="142">
        <f>I949*0.7</f>
        <v>6.5574950000000003</v>
      </c>
      <c r="AS949" s="142">
        <f>I949*0.35</f>
        <v>3.2787475000000001</v>
      </c>
      <c r="AT949" s="142">
        <v>0</v>
      </c>
      <c r="AU949" s="142">
        <f>I949*0.9</f>
        <v>8.4310650000000003</v>
      </c>
      <c r="AV949" s="142">
        <f>I949*0.18</f>
        <v>1.686213</v>
      </c>
      <c r="AW949" s="142">
        <f>I949*0.34</f>
        <v>3.1850690000000004</v>
      </c>
      <c r="AX949" s="142">
        <f>I949*0.31</f>
        <v>2.9040335000000002</v>
      </c>
      <c r="AY949" s="142">
        <v>8.1854999999999993</v>
      </c>
      <c r="AZ949" s="142">
        <v>8.1854999999999993</v>
      </c>
      <c r="BB949" s="6">
        <v>1.0304635</v>
      </c>
      <c r="BC949" s="6">
        <v>8.7121005000000018</v>
      </c>
    </row>
    <row r="950" spans="2:55" hidden="1" outlineLevel="1" x14ac:dyDescent="0.2">
      <c r="B950" s="60" t="s">
        <v>320</v>
      </c>
      <c r="C950" s="56" t="s">
        <v>93</v>
      </c>
      <c r="D950" s="128"/>
      <c r="E950" s="160">
        <v>1</v>
      </c>
      <c r="F950" s="189"/>
      <c r="G950" s="189"/>
      <c r="H950" s="189"/>
      <c r="I950" s="88">
        <v>22.317525000000003</v>
      </c>
      <c r="J950" s="98" t="e">
        <f t="shared" si="14"/>
        <v>#N/A</v>
      </c>
      <c r="K950" s="104" t="e">
        <v>#N/A</v>
      </c>
      <c r="L950" s="106">
        <f>I950*0.2</f>
        <v>4.4635050000000005</v>
      </c>
      <c r="M950" s="106">
        <f>I950*0.28</f>
        <v>6.2489070000000018</v>
      </c>
      <c r="N950" s="106">
        <f>I950*0.27</f>
        <v>6.0257317500000012</v>
      </c>
      <c r="O950" s="106">
        <v>4.6866802500000002</v>
      </c>
      <c r="P950" s="106">
        <f>I950*0.25</f>
        <v>5.5793812500000008</v>
      </c>
      <c r="Q950" s="106">
        <f>I950*0.31</f>
        <v>6.9184327500000009</v>
      </c>
      <c r="R950" s="106">
        <f>I950*0.28</f>
        <v>6.2489070000000018</v>
      </c>
      <c r="S950" s="106">
        <f>I950*0.25</f>
        <v>5.5793812500000008</v>
      </c>
      <c r="T950" s="106">
        <f>I950*0.3</f>
        <v>6.6952575000000012</v>
      </c>
      <c r="U950" s="106">
        <f>I950*0.2</f>
        <v>4.4635050000000005</v>
      </c>
      <c r="V950" s="106">
        <f>I950*0.22</f>
        <v>4.9098555000000008</v>
      </c>
      <c r="W950" s="142"/>
      <c r="X950" s="106">
        <f>I950*0.16</f>
        <v>3.5708040000000008</v>
      </c>
      <c r="Y950" s="106">
        <f>I950*0.15</f>
        <v>3.3476287500000006</v>
      </c>
      <c r="Z950" s="106">
        <f>I950*0.18</f>
        <v>4.0171545000000002</v>
      </c>
      <c r="AA950" s="106">
        <f>I950*0.11</f>
        <v>2.4549277500000004</v>
      </c>
      <c r="AB950" s="142"/>
      <c r="AC950" s="7">
        <f>I950*0.22</f>
        <v>4.9098555000000008</v>
      </c>
      <c r="AD950" s="7">
        <f>I950*0.3</f>
        <v>6.6952575000000012</v>
      </c>
      <c r="AE950" s="148" t="s">
        <v>93</v>
      </c>
      <c r="AF950" s="7">
        <f>I950*0.245</f>
        <v>5.4677936250000005</v>
      </c>
      <c r="AG950" s="7">
        <f>I950*0.2</f>
        <v>4.4635050000000005</v>
      </c>
      <c r="AH950" s="7">
        <f>I950*0.23</f>
        <v>5.1330307500000014</v>
      </c>
      <c r="AI950" s="142"/>
      <c r="AJ950" s="142">
        <f>I950*0.2</f>
        <v>4.4635050000000005</v>
      </c>
      <c r="AK950" s="142">
        <v>18.414700000000003</v>
      </c>
      <c r="AL950" s="142">
        <v>19.506100000000004</v>
      </c>
      <c r="AM950" s="142">
        <v>20.148099999999999</v>
      </c>
      <c r="AN950" s="142">
        <f>I950*0.12</f>
        <v>2.6781030000000001</v>
      </c>
      <c r="AO950" s="142">
        <f>I950*0.6</f>
        <v>13.390515000000002</v>
      </c>
      <c r="AP950" s="142">
        <f>I950*0.9</f>
        <v>20.085772500000004</v>
      </c>
      <c r="AQ950" s="142">
        <f>I950*0.93</f>
        <v>20.755298250000003</v>
      </c>
      <c r="AR950" s="142">
        <f>I950*0.7</f>
        <v>15.622267500000001</v>
      </c>
      <c r="AS950" s="142">
        <f>I950*0.35</f>
        <v>7.8111337500000007</v>
      </c>
      <c r="AT950" s="142">
        <v>0</v>
      </c>
      <c r="AU950" s="142">
        <f>I950*0.9</f>
        <v>20.085772500000004</v>
      </c>
      <c r="AV950" s="142">
        <f>I950*0.18</f>
        <v>4.0171545000000002</v>
      </c>
      <c r="AW950" s="142">
        <f>I950*0.34</f>
        <v>7.5879585000000018</v>
      </c>
      <c r="AX950" s="142">
        <f>I950*0.31</f>
        <v>6.9184327500000009</v>
      </c>
      <c r="AY950" s="142">
        <v>19.506100000000004</v>
      </c>
      <c r="AZ950" s="142">
        <v>19.506100000000004</v>
      </c>
      <c r="BB950" s="6">
        <v>2.4549277500000004</v>
      </c>
      <c r="BC950" s="6">
        <v>20.755298250000003</v>
      </c>
    </row>
    <row r="951" spans="2:55" hidden="1" outlineLevel="1" x14ac:dyDescent="0.2">
      <c r="B951" s="60" t="s">
        <v>278</v>
      </c>
      <c r="C951" s="56" t="s">
        <v>93</v>
      </c>
      <c r="D951" s="128"/>
      <c r="E951" s="160">
        <v>1</v>
      </c>
      <c r="F951" s="189"/>
      <c r="G951" s="189"/>
      <c r="H951" s="189"/>
      <c r="I951" s="88">
        <v>34.319393999999996</v>
      </c>
      <c r="J951" s="98" t="e">
        <f t="shared" si="14"/>
        <v>#N/A</v>
      </c>
      <c r="K951" s="104" t="e">
        <v>#N/A</v>
      </c>
      <c r="L951" s="106">
        <f>I951*0.2</f>
        <v>6.8638787999999993</v>
      </c>
      <c r="M951" s="106">
        <f>I951*0.28</f>
        <v>9.6094303199999995</v>
      </c>
      <c r="N951" s="106">
        <f>I951*0.27</f>
        <v>9.2662363799999987</v>
      </c>
      <c r="O951" s="106">
        <v>7.2070727399999992</v>
      </c>
      <c r="P951" s="106">
        <f>I951*0.25</f>
        <v>8.5798484999999989</v>
      </c>
      <c r="Q951" s="106">
        <f>I951*0.31</f>
        <v>10.639012139999998</v>
      </c>
      <c r="R951" s="106">
        <f>I951*0.28</f>
        <v>9.6094303199999995</v>
      </c>
      <c r="S951" s="106">
        <f>I951*0.25</f>
        <v>8.5798484999999989</v>
      </c>
      <c r="T951" s="106">
        <f>I951*0.3</f>
        <v>10.295818199999998</v>
      </c>
      <c r="U951" s="106">
        <f>I951*0.2</f>
        <v>6.8638787999999993</v>
      </c>
      <c r="V951" s="106">
        <f>I951*0.22</f>
        <v>7.5502666799999991</v>
      </c>
      <c r="W951" s="142"/>
      <c r="X951" s="106">
        <f>I951*0.16</f>
        <v>5.4911030399999996</v>
      </c>
      <c r="Y951" s="106">
        <f>I951*0.15</f>
        <v>5.1479090999999988</v>
      </c>
      <c r="Z951" s="106">
        <f>I951*0.18</f>
        <v>6.1774909199999986</v>
      </c>
      <c r="AA951" s="106">
        <f>I951*0.11</f>
        <v>3.7751333399999996</v>
      </c>
      <c r="AB951" s="142"/>
      <c r="AC951" s="7">
        <f>I951*0.22</f>
        <v>7.5502666799999991</v>
      </c>
      <c r="AD951" s="7">
        <f>I951*0.3</f>
        <v>10.295818199999998</v>
      </c>
      <c r="AE951" s="148" t="s">
        <v>93</v>
      </c>
      <c r="AF951" s="7">
        <f>I951*0.245</f>
        <v>8.4082515299999994</v>
      </c>
      <c r="AG951" s="7">
        <f>I951*0.2</f>
        <v>6.8638787999999993</v>
      </c>
      <c r="AH951" s="7">
        <f>I951*0.23</f>
        <v>7.893460619999999</v>
      </c>
      <c r="AI951" s="142"/>
      <c r="AJ951" s="142">
        <f>I951*0.2</f>
        <v>6.8638787999999993</v>
      </c>
      <c r="AK951" s="142">
        <v>28.322899999999997</v>
      </c>
      <c r="AL951" s="142">
        <v>29.992100000000001</v>
      </c>
      <c r="AM951" s="142">
        <v>30.987199999999998</v>
      </c>
      <c r="AN951" s="142">
        <f>I951*0.12</f>
        <v>4.118327279999999</v>
      </c>
      <c r="AO951" s="142">
        <f>I951*0.6</f>
        <v>20.591636399999995</v>
      </c>
      <c r="AP951" s="142">
        <f>I951*0.9</f>
        <v>30.887454599999998</v>
      </c>
      <c r="AQ951" s="142">
        <f>I951*0.93</f>
        <v>31.917036419999999</v>
      </c>
      <c r="AR951" s="142">
        <f>I951*0.7</f>
        <v>24.023575799999996</v>
      </c>
      <c r="AS951" s="142">
        <f>I951*0.35</f>
        <v>12.011787899999998</v>
      </c>
      <c r="AT951" s="142">
        <v>0</v>
      </c>
      <c r="AU951" s="142">
        <f>I951*0.9</f>
        <v>30.887454599999998</v>
      </c>
      <c r="AV951" s="142">
        <f>I951*0.18</f>
        <v>6.1774909199999986</v>
      </c>
      <c r="AW951" s="142">
        <f>I951*0.34</f>
        <v>11.668593959999999</v>
      </c>
      <c r="AX951" s="142">
        <f>I951*0.31</f>
        <v>10.639012139999998</v>
      </c>
      <c r="AY951" s="142">
        <v>29.992100000000001</v>
      </c>
      <c r="AZ951" s="142">
        <v>29.992100000000001</v>
      </c>
      <c r="BB951" s="6">
        <v>3.7751333399999996</v>
      </c>
      <c r="BC951" s="6">
        <v>31.917036419999999</v>
      </c>
    </row>
    <row r="952" spans="2:55" hidden="1" outlineLevel="1" x14ac:dyDescent="0.2">
      <c r="B952" s="60" t="s">
        <v>169</v>
      </c>
      <c r="C952" s="56" t="s">
        <v>93</v>
      </c>
      <c r="D952" s="128"/>
      <c r="E952" s="160">
        <v>1</v>
      </c>
      <c r="F952" s="189"/>
      <c r="G952" s="189"/>
      <c r="H952" s="189"/>
      <c r="I952" s="88">
        <v>4.1328750000000003</v>
      </c>
      <c r="J952" s="98" t="e">
        <f t="shared" si="14"/>
        <v>#N/A</v>
      </c>
      <c r="K952" s="104" t="e">
        <v>#N/A</v>
      </c>
      <c r="L952" s="106">
        <f>I952*0.2</f>
        <v>0.82657500000000006</v>
      </c>
      <c r="M952" s="106">
        <f>I952*0.28</f>
        <v>1.1572050000000003</v>
      </c>
      <c r="N952" s="106">
        <f>I952*0.27</f>
        <v>1.1158762500000001</v>
      </c>
      <c r="O952" s="106">
        <v>0.86790375000000008</v>
      </c>
      <c r="P952" s="106">
        <f>I952*0.25</f>
        <v>1.0332187500000001</v>
      </c>
      <c r="Q952" s="106">
        <f>I952*0.31</f>
        <v>1.28119125</v>
      </c>
      <c r="R952" s="106">
        <f>I952*0.28</f>
        <v>1.1572050000000003</v>
      </c>
      <c r="S952" s="106">
        <f>I952*0.25</f>
        <v>1.0332187500000001</v>
      </c>
      <c r="T952" s="106">
        <f>I952*0.3</f>
        <v>1.2398625000000001</v>
      </c>
      <c r="U952" s="106">
        <f>I952*0.2</f>
        <v>0.82657500000000006</v>
      </c>
      <c r="V952" s="106">
        <f>I952*0.22</f>
        <v>0.90923250000000011</v>
      </c>
      <c r="W952" s="142"/>
      <c r="X952" s="106">
        <f>I952*0.16</f>
        <v>0.66126000000000007</v>
      </c>
      <c r="Y952" s="106">
        <f>I952*0.15</f>
        <v>0.61993125000000004</v>
      </c>
      <c r="Z952" s="106">
        <f>I952*0.18</f>
        <v>0.74391750000000001</v>
      </c>
      <c r="AA952" s="106">
        <f>I952*0.11</f>
        <v>0.45461625000000006</v>
      </c>
      <c r="AB952" s="142"/>
      <c r="AC952" s="7">
        <f>I952*0.22</f>
        <v>0.90923250000000011</v>
      </c>
      <c r="AD952" s="7">
        <f>I952*0.3</f>
        <v>1.2398625000000001</v>
      </c>
      <c r="AE952" s="148" t="s">
        <v>93</v>
      </c>
      <c r="AF952" s="7">
        <f>I952*0.245</f>
        <v>1.0125543750000001</v>
      </c>
      <c r="AG952" s="7">
        <f>I952*0.2</f>
        <v>0.82657500000000006</v>
      </c>
      <c r="AH952" s="7">
        <f>I952*0.23</f>
        <v>0.95056125000000014</v>
      </c>
      <c r="AI952" s="142"/>
      <c r="AJ952" s="142">
        <f>I952*0.2</f>
        <v>0.82657500000000006</v>
      </c>
      <c r="AK952" s="142">
        <v>3.4133000000000004</v>
      </c>
      <c r="AL952" s="142">
        <v>3.6166000000000005</v>
      </c>
      <c r="AM952" s="142">
        <v>3.7343000000000011</v>
      </c>
      <c r="AN952" s="142">
        <f>I952*0.12</f>
        <v>0.49594500000000002</v>
      </c>
      <c r="AO952" s="142">
        <f>I952*0.6</f>
        <v>2.4797250000000002</v>
      </c>
      <c r="AP952" s="142">
        <f>I952*0.9</f>
        <v>3.7195875000000003</v>
      </c>
      <c r="AQ952" s="142">
        <f>I952*0.93</f>
        <v>3.8435737500000005</v>
      </c>
      <c r="AR952" s="142">
        <f>I952*0.7</f>
        <v>2.8930125000000002</v>
      </c>
      <c r="AS952" s="142">
        <f>I952*0.35</f>
        <v>1.4465062500000001</v>
      </c>
      <c r="AT952" s="142">
        <v>0</v>
      </c>
      <c r="AU952" s="142">
        <f>I952*0.9</f>
        <v>3.7195875000000003</v>
      </c>
      <c r="AV952" s="142">
        <f>I952*0.18</f>
        <v>0.74391750000000001</v>
      </c>
      <c r="AW952" s="142">
        <f>I952*0.34</f>
        <v>1.4051775000000002</v>
      </c>
      <c r="AX952" s="142">
        <f>I952*0.31</f>
        <v>1.28119125</v>
      </c>
      <c r="AY952" s="142">
        <v>3.6166000000000005</v>
      </c>
      <c r="AZ952" s="142">
        <v>3.6166000000000005</v>
      </c>
      <c r="BB952" s="6">
        <v>0.45461625000000006</v>
      </c>
      <c r="BC952" s="6">
        <v>3.8435737500000005</v>
      </c>
    </row>
    <row r="953" spans="2:55" hidden="1" outlineLevel="1" x14ac:dyDescent="0.2">
      <c r="B953" s="60" t="s">
        <v>321</v>
      </c>
      <c r="C953" s="56" t="s">
        <v>93</v>
      </c>
      <c r="D953" s="128"/>
      <c r="E953" s="160">
        <v>1</v>
      </c>
      <c r="F953" s="189"/>
      <c r="G953" s="189"/>
      <c r="H953" s="189"/>
      <c r="I953" s="88">
        <v>0.82657499999999995</v>
      </c>
      <c r="J953" s="98" t="e">
        <f t="shared" si="14"/>
        <v>#N/A</v>
      </c>
      <c r="K953" s="104" t="e">
        <v>#N/A</v>
      </c>
      <c r="L953" s="106">
        <f>I953*0.2</f>
        <v>0.16531499999999999</v>
      </c>
      <c r="M953" s="106">
        <f>I953*0.28</f>
        <v>0.23144100000000001</v>
      </c>
      <c r="N953" s="106">
        <f>I953*0.27</f>
        <v>0.22317524999999999</v>
      </c>
      <c r="O953" s="106">
        <v>0.17358074999999998</v>
      </c>
      <c r="P953" s="106">
        <f>I953*0.25</f>
        <v>0.20664374999999999</v>
      </c>
      <c r="Q953" s="106">
        <f>I953*0.31</f>
        <v>0.25623825</v>
      </c>
      <c r="R953" s="106">
        <f>I953*0.28</f>
        <v>0.23144100000000001</v>
      </c>
      <c r="S953" s="106">
        <f>I953*0.25</f>
        <v>0.20664374999999999</v>
      </c>
      <c r="T953" s="106">
        <f>I953*0.3</f>
        <v>0.24797249999999998</v>
      </c>
      <c r="U953" s="106">
        <f>I953*0.2</f>
        <v>0.16531499999999999</v>
      </c>
      <c r="V953" s="106">
        <f>I953*0.22</f>
        <v>0.18184649999999999</v>
      </c>
      <c r="W953" s="142"/>
      <c r="X953" s="106">
        <f>I953*0.16</f>
        <v>0.13225199999999998</v>
      </c>
      <c r="Y953" s="106">
        <f>I953*0.15</f>
        <v>0.12398624999999999</v>
      </c>
      <c r="Z953" s="106">
        <f>I953*0.18</f>
        <v>0.14878349999999999</v>
      </c>
      <c r="AA953" s="106">
        <f>I953*0.11</f>
        <v>9.0923249999999997E-2</v>
      </c>
      <c r="AB953" s="142"/>
      <c r="AC953" s="7">
        <f>I953*0.22</f>
        <v>0.18184649999999999</v>
      </c>
      <c r="AD953" s="7">
        <f>I953*0.3</f>
        <v>0.24797249999999998</v>
      </c>
      <c r="AE953" s="148" t="s">
        <v>93</v>
      </c>
      <c r="AF953" s="7">
        <f>I953*0.245</f>
        <v>0.20251087499999998</v>
      </c>
      <c r="AG953" s="7">
        <f>I953*0.2</f>
        <v>0.16531499999999999</v>
      </c>
      <c r="AH953" s="7">
        <f>I953*0.23</f>
        <v>0.19011224999999998</v>
      </c>
      <c r="AI953" s="142"/>
      <c r="AJ953" s="142">
        <f>I953*0.2</f>
        <v>0.16531499999999999</v>
      </c>
      <c r="AK953" s="142">
        <v>0.68479999999999996</v>
      </c>
      <c r="AL953" s="142">
        <v>0.72760000000000002</v>
      </c>
      <c r="AM953" s="142">
        <v>0.749</v>
      </c>
      <c r="AN953" s="142">
        <f>I953*0.12</f>
        <v>9.9188999999999986E-2</v>
      </c>
      <c r="AO953" s="142">
        <f>I953*0.6</f>
        <v>0.49594499999999997</v>
      </c>
      <c r="AP953" s="142">
        <f>I953*0.9</f>
        <v>0.74391750000000001</v>
      </c>
      <c r="AQ953" s="142">
        <f>I953*0.93</f>
        <v>0.76871475</v>
      </c>
      <c r="AR953" s="142">
        <f>I953*0.7</f>
        <v>0.57860249999999991</v>
      </c>
      <c r="AS953" s="142">
        <f>I953*0.35</f>
        <v>0.28930124999999995</v>
      </c>
      <c r="AT953" s="142">
        <v>0</v>
      </c>
      <c r="AU953" s="142">
        <f>I953*0.9</f>
        <v>0.74391750000000001</v>
      </c>
      <c r="AV953" s="142">
        <f>I953*0.18</f>
        <v>0.14878349999999999</v>
      </c>
      <c r="AW953" s="142">
        <f>I953*0.34</f>
        <v>0.28103549999999999</v>
      </c>
      <c r="AX953" s="142">
        <f>I953*0.31</f>
        <v>0.25623825</v>
      </c>
      <c r="AY953" s="142">
        <v>0.72760000000000002</v>
      </c>
      <c r="AZ953" s="142">
        <v>0.72760000000000002</v>
      </c>
      <c r="BB953" s="6">
        <v>9.0923249999999997E-2</v>
      </c>
      <c r="BC953" s="6">
        <v>0.76871475</v>
      </c>
    </row>
    <row r="954" spans="2:55" hidden="1" outlineLevel="1" x14ac:dyDescent="0.2">
      <c r="B954" s="60" t="s">
        <v>170</v>
      </c>
      <c r="C954" s="56" t="s">
        <v>93</v>
      </c>
      <c r="D954" s="128"/>
      <c r="E954" s="160">
        <v>1</v>
      </c>
      <c r="F954" s="189"/>
      <c r="G954" s="189"/>
      <c r="H954" s="189"/>
      <c r="I954" s="88">
        <v>40.270734000000004</v>
      </c>
      <c r="J954" s="98" t="e">
        <f t="shared" si="14"/>
        <v>#N/A</v>
      </c>
      <c r="K954" s="104" t="e">
        <v>#N/A</v>
      </c>
      <c r="L954" s="106">
        <f>I954*0.2</f>
        <v>8.0541468000000016</v>
      </c>
      <c r="M954" s="106">
        <f>I954*0.28</f>
        <v>11.275805520000002</v>
      </c>
      <c r="N954" s="106">
        <f>I954*0.27</f>
        <v>10.873098180000001</v>
      </c>
      <c r="O954" s="106">
        <v>8.4568541400000008</v>
      </c>
      <c r="P954" s="106">
        <f>I954*0.25</f>
        <v>10.067683500000001</v>
      </c>
      <c r="Q954" s="106">
        <f>I954*0.31</f>
        <v>12.483927540000002</v>
      </c>
      <c r="R954" s="106">
        <f>I954*0.28</f>
        <v>11.275805520000002</v>
      </c>
      <c r="S954" s="106">
        <f>I954*0.25</f>
        <v>10.067683500000001</v>
      </c>
      <c r="T954" s="106">
        <f>I954*0.3</f>
        <v>12.081220200000001</v>
      </c>
      <c r="U954" s="106">
        <f>I954*0.2</f>
        <v>8.0541468000000016</v>
      </c>
      <c r="V954" s="106">
        <f>I954*0.22</f>
        <v>8.8595614800000018</v>
      </c>
      <c r="W954" s="142"/>
      <c r="X954" s="106">
        <f>I954*0.16</f>
        <v>6.4433174400000013</v>
      </c>
      <c r="Y954" s="106">
        <f>I954*0.15</f>
        <v>6.0406101000000003</v>
      </c>
      <c r="Z954" s="106">
        <f>I954*0.18</f>
        <v>7.2487321200000006</v>
      </c>
      <c r="AA954" s="106">
        <f>I954*0.11</f>
        <v>4.4297807400000009</v>
      </c>
      <c r="AB954" s="142"/>
      <c r="AC954" s="7">
        <f>I954*0.22</f>
        <v>8.8595614800000018</v>
      </c>
      <c r="AD954" s="7">
        <f>I954*0.3</f>
        <v>12.081220200000001</v>
      </c>
      <c r="AE954" s="148" t="s">
        <v>93</v>
      </c>
      <c r="AF954" s="7">
        <f>I954*0.245</f>
        <v>9.8663298300000015</v>
      </c>
      <c r="AG954" s="7">
        <f>I954*0.2</f>
        <v>8.0541468000000016</v>
      </c>
      <c r="AH954" s="7">
        <f>I954*0.23</f>
        <v>9.262268820000001</v>
      </c>
      <c r="AI954" s="142"/>
      <c r="AJ954" s="142">
        <f>I954*0.2</f>
        <v>8.0541468000000016</v>
      </c>
      <c r="AK954" s="142">
        <v>33.234200000000001</v>
      </c>
      <c r="AL954" s="142">
        <v>35.192300000000003</v>
      </c>
      <c r="AM954" s="142">
        <v>36.358600000000003</v>
      </c>
      <c r="AN954" s="142">
        <f>I954*0.12</f>
        <v>4.8324880800000001</v>
      </c>
      <c r="AO954" s="142">
        <f>I954*0.6</f>
        <v>24.162440400000001</v>
      </c>
      <c r="AP954" s="142">
        <f>I954*0.9</f>
        <v>36.243660600000005</v>
      </c>
      <c r="AQ954" s="142">
        <f>I954*0.93</f>
        <v>37.451782620000003</v>
      </c>
      <c r="AR954" s="142">
        <f>I954*0.7</f>
        <v>28.1895138</v>
      </c>
      <c r="AS954" s="142">
        <f>I954*0.35</f>
        <v>14.0947569</v>
      </c>
      <c r="AT954" s="142">
        <v>0</v>
      </c>
      <c r="AU954" s="142">
        <f>I954*0.9</f>
        <v>36.243660600000005</v>
      </c>
      <c r="AV954" s="142">
        <f>I954*0.18</f>
        <v>7.2487321200000006</v>
      </c>
      <c r="AW954" s="142">
        <f>I954*0.34</f>
        <v>13.692049560000003</v>
      </c>
      <c r="AX954" s="142">
        <f>I954*0.31</f>
        <v>12.483927540000002</v>
      </c>
      <c r="AY954" s="142">
        <v>35.192300000000003</v>
      </c>
      <c r="AZ954" s="142">
        <v>35.192300000000003</v>
      </c>
      <c r="BB954" s="6">
        <v>4.4297807400000009</v>
      </c>
      <c r="BC954" s="6">
        <v>37.451782620000003</v>
      </c>
    </row>
    <row r="955" spans="2:55" hidden="1" outlineLevel="1" x14ac:dyDescent="0.2">
      <c r="B955" s="60" t="s">
        <v>115</v>
      </c>
      <c r="C955" s="56" t="s">
        <v>93</v>
      </c>
      <c r="D955" s="128"/>
      <c r="E955" s="160">
        <v>2</v>
      </c>
      <c r="F955" s="189"/>
      <c r="G955" s="189"/>
      <c r="H955" s="189"/>
      <c r="I955" s="88">
        <v>8.2657500000000006</v>
      </c>
      <c r="J955" s="98" t="e">
        <f t="shared" si="14"/>
        <v>#N/A</v>
      </c>
      <c r="K955" s="104" t="e">
        <v>#N/A</v>
      </c>
      <c r="L955" s="106">
        <f>I955*0.2</f>
        <v>1.6531500000000001</v>
      </c>
      <c r="M955" s="106">
        <f>I955*0.28</f>
        <v>2.3144100000000005</v>
      </c>
      <c r="N955" s="106">
        <f>I955*0.27</f>
        <v>2.2317525000000002</v>
      </c>
      <c r="O955" s="106">
        <v>1.7358075000000002</v>
      </c>
      <c r="P955" s="106">
        <f>I955*0.25</f>
        <v>2.0664375000000001</v>
      </c>
      <c r="Q955" s="106">
        <f>I955*0.31</f>
        <v>2.5623825</v>
      </c>
      <c r="R955" s="106">
        <f>I955*0.28</f>
        <v>2.3144100000000005</v>
      </c>
      <c r="S955" s="106">
        <f>I955*0.25</f>
        <v>2.0664375000000001</v>
      </c>
      <c r="T955" s="106">
        <f>I955*0.3</f>
        <v>2.4797250000000002</v>
      </c>
      <c r="U955" s="106">
        <f>I955*0.2</f>
        <v>1.6531500000000001</v>
      </c>
      <c r="V955" s="106">
        <f>I955*0.22</f>
        <v>1.8184650000000002</v>
      </c>
      <c r="W955" s="142"/>
      <c r="X955" s="106">
        <f>I955*0.16</f>
        <v>1.3225200000000001</v>
      </c>
      <c r="Y955" s="106">
        <f>I955*0.15</f>
        <v>1.2398625000000001</v>
      </c>
      <c r="Z955" s="106">
        <f>I955*0.18</f>
        <v>1.487835</v>
      </c>
      <c r="AA955" s="106">
        <f>I955*0.11</f>
        <v>0.90923250000000011</v>
      </c>
      <c r="AB955" s="142"/>
      <c r="AC955" s="7">
        <f>I955*0.22</f>
        <v>1.8184650000000002</v>
      </c>
      <c r="AD955" s="7">
        <f>I955*0.3</f>
        <v>2.4797250000000002</v>
      </c>
      <c r="AE955" s="148" t="s">
        <v>93</v>
      </c>
      <c r="AF955" s="7">
        <f>I955*0.245</f>
        <v>2.0251087500000002</v>
      </c>
      <c r="AG955" s="7">
        <f>I955*0.2</f>
        <v>1.6531500000000001</v>
      </c>
      <c r="AH955" s="7">
        <f>I955*0.23</f>
        <v>1.9011225000000003</v>
      </c>
      <c r="AI955" s="142"/>
      <c r="AJ955" s="142">
        <f>I955*0.2</f>
        <v>1.6531500000000001</v>
      </c>
      <c r="AK955" s="142">
        <v>6.8266000000000009</v>
      </c>
      <c r="AL955" s="142">
        <v>7.222500000000001</v>
      </c>
      <c r="AM955" s="142">
        <v>7.4686000000000021</v>
      </c>
      <c r="AN955" s="142">
        <f>I955*0.12</f>
        <v>0.99189000000000005</v>
      </c>
      <c r="AO955" s="142">
        <f>I955*0.6</f>
        <v>4.9594500000000004</v>
      </c>
      <c r="AP955" s="142">
        <f>I955*0.9</f>
        <v>7.4391750000000005</v>
      </c>
      <c r="AQ955" s="142">
        <f>I955*0.93</f>
        <v>7.6871475000000009</v>
      </c>
      <c r="AR955" s="142">
        <f>I955*0.7</f>
        <v>5.7860250000000004</v>
      </c>
      <c r="AS955" s="142">
        <f>I955*0.35</f>
        <v>2.8930125000000002</v>
      </c>
      <c r="AT955" s="142">
        <v>0</v>
      </c>
      <c r="AU955" s="142">
        <f>I955*0.9</f>
        <v>7.4391750000000005</v>
      </c>
      <c r="AV955" s="142">
        <f>I955*0.18</f>
        <v>1.487835</v>
      </c>
      <c r="AW955" s="142">
        <f>I955*0.34</f>
        <v>2.8103550000000004</v>
      </c>
      <c r="AX955" s="142">
        <f>I955*0.31</f>
        <v>2.5623825</v>
      </c>
      <c r="AY955" s="142">
        <v>7.222500000000001</v>
      </c>
      <c r="AZ955" s="142">
        <v>7.222500000000001</v>
      </c>
      <c r="BB955" s="6">
        <v>0.90923250000000011</v>
      </c>
      <c r="BC955" s="6">
        <v>7.6871475000000009</v>
      </c>
    </row>
    <row r="956" spans="2:55" hidden="1" outlineLevel="1" x14ac:dyDescent="0.2">
      <c r="B956" s="60" t="s">
        <v>172</v>
      </c>
      <c r="C956" s="56" t="s">
        <v>93</v>
      </c>
      <c r="D956" s="128"/>
      <c r="E956" s="160">
        <v>1</v>
      </c>
      <c r="F956" s="189"/>
      <c r="G956" s="189"/>
      <c r="H956" s="189"/>
      <c r="I956" s="88">
        <v>26.174875</v>
      </c>
      <c r="J956" s="98" t="e">
        <f t="shared" si="14"/>
        <v>#N/A</v>
      </c>
      <c r="K956" s="104" t="e">
        <v>#N/A</v>
      </c>
      <c r="L956" s="106">
        <f>I956*0.2</f>
        <v>5.2349750000000004</v>
      </c>
      <c r="M956" s="106">
        <f>I956*0.28</f>
        <v>7.3289650000000011</v>
      </c>
      <c r="N956" s="106">
        <f>I956*0.27</f>
        <v>7.0672162500000004</v>
      </c>
      <c r="O956" s="106">
        <v>5.4967237500000001</v>
      </c>
      <c r="P956" s="106">
        <f>I956*0.25</f>
        <v>6.54371875</v>
      </c>
      <c r="Q956" s="106">
        <f>I956*0.31</f>
        <v>8.1142112500000003</v>
      </c>
      <c r="R956" s="106">
        <f>I956*0.28</f>
        <v>7.3289650000000011</v>
      </c>
      <c r="S956" s="106">
        <f>I956*0.25</f>
        <v>6.54371875</v>
      </c>
      <c r="T956" s="106">
        <f>I956*0.3</f>
        <v>7.8524624999999997</v>
      </c>
      <c r="U956" s="106">
        <f>I956*0.2</f>
        <v>5.2349750000000004</v>
      </c>
      <c r="V956" s="106">
        <f>I956*0.22</f>
        <v>5.7584724999999999</v>
      </c>
      <c r="W956" s="142"/>
      <c r="X956" s="106">
        <f>I956*0.16</f>
        <v>4.1879800000000005</v>
      </c>
      <c r="Y956" s="106">
        <f>I956*0.15</f>
        <v>3.9262312499999998</v>
      </c>
      <c r="Z956" s="106">
        <f>I956*0.18</f>
        <v>4.7114775</v>
      </c>
      <c r="AA956" s="106">
        <f>I956*0.11</f>
        <v>2.8792362499999999</v>
      </c>
      <c r="AB956" s="142"/>
      <c r="AC956" s="7">
        <f>I956*0.22</f>
        <v>5.7584724999999999</v>
      </c>
      <c r="AD956" s="7">
        <f>I956*0.3</f>
        <v>7.8524624999999997</v>
      </c>
      <c r="AE956" s="148" t="s">
        <v>93</v>
      </c>
      <c r="AF956" s="7">
        <f>I956*0.245</f>
        <v>6.4128443749999997</v>
      </c>
      <c r="AG956" s="7">
        <f>I956*0.2</f>
        <v>5.2349750000000004</v>
      </c>
      <c r="AH956" s="7">
        <f>I956*0.23</f>
        <v>6.0202212500000005</v>
      </c>
      <c r="AI956" s="142"/>
      <c r="AJ956" s="142">
        <f>I956*0.2</f>
        <v>5.2349750000000004</v>
      </c>
      <c r="AK956" s="142">
        <v>21.603300000000001</v>
      </c>
      <c r="AL956" s="142">
        <v>22.876600000000003</v>
      </c>
      <c r="AM956" s="142">
        <v>23.636300000000002</v>
      </c>
      <c r="AN956" s="142">
        <f>I956*0.12</f>
        <v>3.1409849999999997</v>
      </c>
      <c r="AO956" s="142">
        <f>I956*0.6</f>
        <v>15.704924999999999</v>
      </c>
      <c r="AP956" s="142">
        <f>I956*0.9</f>
        <v>23.557387500000001</v>
      </c>
      <c r="AQ956" s="142">
        <f>I956*0.93</f>
        <v>24.342633750000001</v>
      </c>
      <c r="AR956" s="142">
        <f>I956*0.7</f>
        <v>18.322412499999999</v>
      </c>
      <c r="AS956" s="142">
        <f>I956*0.35</f>
        <v>9.1612062499999993</v>
      </c>
      <c r="AT956" s="142">
        <v>0</v>
      </c>
      <c r="AU956" s="142">
        <f>I956*0.9</f>
        <v>23.557387500000001</v>
      </c>
      <c r="AV956" s="142">
        <f>I956*0.18</f>
        <v>4.7114775</v>
      </c>
      <c r="AW956" s="142">
        <f>I956*0.34</f>
        <v>8.8994575000000005</v>
      </c>
      <c r="AX956" s="142">
        <f>I956*0.31</f>
        <v>8.1142112500000003</v>
      </c>
      <c r="AY956" s="142">
        <v>22.876600000000003</v>
      </c>
      <c r="AZ956" s="142">
        <v>22.876600000000003</v>
      </c>
      <c r="BB956" s="6">
        <v>2.8792362499999999</v>
      </c>
      <c r="BC956" s="6">
        <v>24.342633750000001</v>
      </c>
    </row>
    <row r="957" spans="2:55" hidden="1" outlineLevel="1" x14ac:dyDescent="0.2">
      <c r="B957" s="60" t="s">
        <v>173</v>
      </c>
      <c r="C957" s="56" t="s">
        <v>93</v>
      </c>
      <c r="D957" s="128"/>
      <c r="E957" s="160">
        <v>2</v>
      </c>
      <c r="F957" s="189"/>
      <c r="G957" s="189"/>
      <c r="H957" s="189"/>
      <c r="I957" s="88">
        <v>11.021000000000001</v>
      </c>
      <c r="J957" s="98" t="e">
        <f t="shared" si="14"/>
        <v>#N/A</v>
      </c>
      <c r="K957" s="104" t="e">
        <v>#N/A</v>
      </c>
      <c r="L957" s="106">
        <f>I957*0.2</f>
        <v>2.2042000000000002</v>
      </c>
      <c r="M957" s="106">
        <f>I957*0.28</f>
        <v>3.0858800000000004</v>
      </c>
      <c r="N957" s="106">
        <f>I957*0.27</f>
        <v>2.9756700000000005</v>
      </c>
      <c r="O957" s="106">
        <v>2.3144100000000001</v>
      </c>
      <c r="P957" s="106">
        <f>I957*0.25</f>
        <v>2.7552500000000002</v>
      </c>
      <c r="Q957" s="106">
        <f>I957*0.31</f>
        <v>3.4165100000000002</v>
      </c>
      <c r="R957" s="106">
        <f>I957*0.28</f>
        <v>3.0858800000000004</v>
      </c>
      <c r="S957" s="106">
        <f>I957*0.25</f>
        <v>2.7552500000000002</v>
      </c>
      <c r="T957" s="106">
        <f>I957*0.3</f>
        <v>3.3063000000000002</v>
      </c>
      <c r="U957" s="106">
        <f>I957*0.2</f>
        <v>2.2042000000000002</v>
      </c>
      <c r="V957" s="106">
        <f>I957*0.22</f>
        <v>2.42462</v>
      </c>
      <c r="W957" s="142"/>
      <c r="X957" s="106">
        <f>I957*0.16</f>
        <v>1.7633600000000003</v>
      </c>
      <c r="Y957" s="106">
        <f>I957*0.15</f>
        <v>1.6531500000000001</v>
      </c>
      <c r="Z957" s="106">
        <f>I957*0.18</f>
        <v>1.9837800000000001</v>
      </c>
      <c r="AA957" s="106">
        <f>I957*0.11</f>
        <v>1.21231</v>
      </c>
      <c r="AB957" s="142"/>
      <c r="AC957" s="7">
        <f>I957*0.22</f>
        <v>2.42462</v>
      </c>
      <c r="AD957" s="7">
        <f>I957*0.3</f>
        <v>3.3063000000000002</v>
      </c>
      <c r="AE957" s="148" t="s">
        <v>93</v>
      </c>
      <c r="AF957" s="7">
        <f>I957*0.245</f>
        <v>2.700145</v>
      </c>
      <c r="AG957" s="7">
        <f>I957*0.2</f>
        <v>2.2042000000000002</v>
      </c>
      <c r="AH957" s="7">
        <f>I957*0.23</f>
        <v>2.5348300000000004</v>
      </c>
      <c r="AI957" s="142"/>
      <c r="AJ957" s="142">
        <f>I957*0.2</f>
        <v>2.2042000000000002</v>
      </c>
      <c r="AK957" s="142">
        <v>9.0950000000000006</v>
      </c>
      <c r="AL957" s="142">
        <v>9.6300000000000008</v>
      </c>
      <c r="AM957" s="142">
        <v>9.9510000000000005</v>
      </c>
      <c r="AN957" s="142">
        <f>I957*0.12</f>
        <v>1.3225200000000001</v>
      </c>
      <c r="AO957" s="142">
        <f>I957*0.6</f>
        <v>6.6126000000000005</v>
      </c>
      <c r="AP957" s="142">
        <f>I957*0.9</f>
        <v>9.9189000000000007</v>
      </c>
      <c r="AQ957" s="142">
        <f>I957*0.93</f>
        <v>10.249530000000002</v>
      </c>
      <c r="AR957" s="142">
        <f>I957*0.7</f>
        <v>7.7146999999999997</v>
      </c>
      <c r="AS957" s="142">
        <f>I957*0.35</f>
        <v>3.8573499999999998</v>
      </c>
      <c r="AT957" s="142">
        <v>0</v>
      </c>
      <c r="AU957" s="142">
        <f>I957*0.9</f>
        <v>9.9189000000000007</v>
      </c>
      <c r="AV957" s="142">
        <f>I957*0.18</f>
        <v>1.9837800000000001</v>
      </c>
      <c r="AW957" s="142">
        <f>I957*0.34</f>
        <v>3.7471400000000004</v>
      </c>
      <c r="AX957" s="142">
        <f>I957*0.31</f>
        <v>3.4165100000000002</v>
      </c>
      <c r="AY957" s="142">
        <v>9.6300000000000008</v>
      </c>
      <c r="AZ957" s="142">
        <v>9.6300000000000008</v>
      </c>
      <c r="BB957" s="6">
        <v>1.21231</v>
      </c>
      <c r="BC957" s="6">
        <v>10.249530000000002</v>
      </c>
    </row>
    <row r="958" spans="2:55" hidden="1" outlineLevel="1" x14ac:dyDescent="0.2">
      <c r="B958" s="60" t="s">
        <v>176</v>
      </c>
      <c r="C958" s="56" t="s">
        <v>93</v>
      </c>
      <c r="D958" s="128"/>
      <c r="E958" s="160">
        <v>1</v>
      </c>
      <c r="F958" s="189"/>
      <c r="G958" s="189"/>
      <c r="H958" s="189"/>
      <c r="I958" s="88">
        <v>144.63960399999999</v>
      </c>
      <c r="J958" s="98" t="e">
        <f t="shared" si="14"/>
        <v>#N/A</v>
      </c>
      <c r="K958" s="104" t="e">
        <v>#N/A</v>
      </c>
      <c r="L958" s="106">
        <f>I958*0.2</f>
        <v>28.927920799999999</v>
      </c>
      <c r="M958" s="106">
        <f>I958*0.28</f>
        <v>40.499089120000001</v>
      </c>
      <c r="N958" s="106">
        <f>I958*0.27</f>
        <v>39.052693079999997</v>
      </c>
      <c r="O958" s="106">
        <v>30.374316839999999</v>
      </c>
      <c r="P958" s="106">
        <f>I958*0.25</f>
        <v>36.159900999999998</v>
      </c>
      <c r="Q958" s="106">
        <f>I958*0.31</f>
        <v>44.838277239999996</v>
      </c>
      <c r="R958" s="106">
        <f>I958*0.28</f>
        <v>40.499089120000001</v>
      </c>
      <c r="S958" s="106">
        <f>I958*0.25</f>
        <v>36.159900999999998</v>
      </c>
      <c r="T958" s="106">
        <f>I958*0.3</f>
        <v>43.391881199999993</v>
      </c>
      <c r="U958" s="106">
        <f>I958*0.2</f>
        <v>28.927920799999999</v>
      </c>
      <c r="V958" s="106">
        <f>I958*0.22</f>
        <v>31.820712879999999</v>
      </c>
      <c r="W958" s="142"/>
      <c r="X958" s="106">
        <f>I958*0.16</f>
        <v>23.14233664</v>
      </c>
      <c r="Y958" s="106">
        <f>I958*0.15</f>
        <v>21.695940599999997</v>
      </c>
      <c r="Z958" s="106">
        <f>I958*0.18</f>
        <v>26.035128719999996</v>
      </c>
      <c r="AA958" s="106">
        <f>I958*0.11</f>
        <v>15.910356439999999</v>
      </c>
      <c r="AB958" s="142"/>
      <c r="AC958" s="7">
        <f>I958*0.22</f>
        <v>31.820712879999999</v>
      </c>
      <c r="AD958" s="7">
        <f>I958*0.3</f>
        <v>43.391881199999993</v>
      </c>
      <c r="AE958" s="148" t="s">
        <v>93</v>
      </c>
      <c r="AF958" s="7">
        <f>I958*0.245</f>
        <v>35.43670298</v>
      </c>
      <c r="AG958" s="7">
        <f>I958*0.2</f>
        <v>28.927920799999999</v>
      </c>
      <c r="AH958" s="7">
        <f>I958*0.23</f>
        <v>33.267108919999998</v>
      </c>
      <c r="AI958" s="142"/>
      <c r="AJ958" s="142">
        <f>I958*0.2</f>
        <v>28.927920799999999</v>
      </c>
      <c r="AK958" s="142">
        <v>119.35849999999998</v>
      </c>
      <c r="AL958" s="142">
        <v>126.3884</v>
      </c>
      <c r="AM958" s="142">
        <v>130.59349999999998</v>
      </c>
      <c r="AN958" s="142">
        <f>I958*0.12</f>
        <v>17.356752479999997</v>
      </c>
      <c r="AO958" s="142">
        <f>I958*0.6</f>
        <v>86.783762399999986</v>
      </c>
      <c r="AP958" s="142">
        <f>I958*0.9</f>
        <v>130.1756436</v>
      </c>
      <c r="AQ958" s="142">
        <f>I958*0.93</f>
        <v>134.51483171999999</v>
      </c>
      <c r="AR958" s="142">
        <f>I958*0.7</f>
        <v>101.24772279999999</v>
      </c>
      <c r="AS958" s="142">
        <f>I958*0.35</f>
        <v>50.623861399999996</v>
      </c>
      <c r="AT958" s="142">
        <v>0</v>
      </c>
      <c r="AU958" s="142">
        <f>I958*0.9</f>
        <v>130.1756436</v>
      </c>
      <c r="AV958" s="142">
        <f>I958*0.18</f>
        <v>26.035128719999996</v>
      </c>
      <c r="AW958" s="142">
        <f>I958*0.34</f>
        <v>49.177465359999999</v>
      </c>
      <c r="AX958" s="142">
        <f>I958*0.31</f>
        <v>44.838277239999996</v>
      </c>
      <c r="AY958" s="142">
        <v>126.3884</v>
      </c>
      <c r="AZ958" s="142">
        <v>126.3884</v>
      </c>
      <c r="BB958" s="6">
        <v>15.910356439999999</v>
      </c>
      <c r="BC958" s="6">
        <v>134.51483171999999</v>
      </c>
    </row>
    <row r="959" spans="2:55" hidden="1" outlineLevel="1" x14ac:dyDescent="0.2">
      <c r="B959" s="60" t="s">
        <v>177</v>
      </c>
      <c r="C959" s="56" t="s">
        <v>93</v>
      </c>
      <c r="D959" s="128"/>
      <c r="E959" s="160">
        <v>3</v>
      </c>
      <c r="F959" s="189"/>
      <c r="G959" s="189"/>
      <c r="H959" s="189"/>
      <c r="I959" s="88">
        <v>47.114775000000002</v>
      </c>
      <c r="J959" s="98" t="e">
        <f t="shared" si="14"/>
        <v>#N/A</v>
      </c>
      <c r="K959" s="104" t="e">
        <v>#N/A</v>
      </c>
      <c r="L959" s="106">
        <f>I959*0.2</f>
        <v>9.422955</v>
      </c>
      <c r="M959" s="106">
        <f>I959*0.28</f>
        <v>13.192137000000002</v>
      </c>
      <c r="N959" s="106">
        <f>I959*0.27</f>
        <v>12.720989250000001</v>
      </c>
      <c r="O959" s="106">
        <v>9.8941027500000001</v>
      </c>
      <c r="P959" s="106">
        <f>I959*0.25</f>
        <v>11.77869375</v>
      </c>
      <c r="Q959" s="106">
        <f>I959*0.31</f>
        <v>14.605580250000001</v>
      </c>
      <c r="R959" s="106">
        <f>I959*0.28</f>
        <v>13.192137000000002</v>
      </c>
      <c r="S959" s="106">
        <f>I959*0.25</f>
        <v>11.77869375</v>
      </c>
      <c r="T959" s="106">
        <f>I959*0.3</f>
        <v>14.134432500000001</v>
      </c>
      <c r="U959" s="106">
        <f>I959*0.2</f>
        <v>9.422955</v>
      </c>
      <c r="V959" s="106">
        <f>I959*0.22</f>
        <v>10.3652505</v>
      </c>
      <c r="W959" s="142"/>
      <c r="X959" s="106">
        <f>I959*0.16</f>
        <v>7.5383640000000005</v>
      </c>
      <c r="Y959" s="106">
        <f>I959*0.15</f>
        <v>7.0672162500000004</v>
      </c>
      <c r="Z959" s="106">
        <f>I959*0.18</f>
        <v>8.4806594999999998</v>
      </c>
      <c r="AA959" s="106">
        <f>I959*0.11</f>
        <v>5.1826252500000001</v>
      </c>
      <c r="AB959" s="142"/>
      <c r="AC959" s="7">
        <f>I959*0.22</f>
        <v>10.3652505</v>
      </c>
      <c r="AD959" s="7">
        <f>I959*0.3</f>
        <v>14.134432500000001</v>
      </c>
      <c r="AE959" s="148" t="s">
        <v>93</v>
      </c>
      <c r="AF959" s="7">
        <f>I959*0.245</f>
        <v>11.543119875</v>
      </c>
      <c r="AG959" s="7">
        <f>I959*0.2</f>
        <v>9.422955</v>
      </c>
      <c r="AH959" s="7">
        <f>I959*0.23</f>
        <v>10.83639825</v>
      </c>
      <c r="AI959" s="142"/>
      <c r="AJ959" s="142">
        <f>I959*0.2</f>
        <v>9.422955</v>
      </c>
      <c r="AK959" s="142">
        <v>38.883800000000001</v>
      </c>
      <c r="AL959" s="142">
        <v>41.173599999999993</v>
      </c>
      <c r="AM959" s="142">
        <v>42.543200000000006</v>
      </c>
      <c r="AN959" s="142">
        <f>I959*0.12</f>
        <v>5.6537730000000002</v>
      </c>
      <c r="AO959" s="142">
        <f>I959*0.6</f>
        <v>28.268865000000002</v>
      </c>
      <c r="AP959" s="142">
        <f>I959*0.9</f>
        <v>42.403297500000001</v>
      </c>
      <c r="AQ959" s="142">
        <f>I959*0.93</f>
        <v>43.816740750000001</v>
      </c>
      <c r="AR959" s="142">
        <f>I959*0.7</f>
        <v>32.980342499999999</v>
      </c>
      <c r="AS959" s="142">
        <f>I959*0.35</f>
        <v>16.49017125</v>
      </c>
      <c r="AT959" s="142">
        <v>0</v>
      </c>
      <c r="AU959" s="142">
        <f>I959*0.9</f>
        <v>42.403297500000001</v>
      </c>
      <c r="AV959" s="142">
        <f>I959*0.18</f>
        <v>8.4806594999999998</v>
      </c>
      <c r="AW959" s="142">
        <f>I959*0.34</f>
        <v>16.019023500000003</v>
      </c>
      <c r="AX959" s="142">
        <f>I959*0.31</f>
        <v>14.605580250000001</v>
      </c>
      <c r="AY959" s="142">
        <v>41.173599999999993</v>
      </c>
      <c r="AZ959" s="142">
        <v>41.173599999999993</v>
      </c>
      <c r="BB959" s="6">
        <v>5.1826252500000001</v>
      </c>
      <c r="BC959" s="6">
        <v>43.816740750000001</v>
      </c>
    </row>
    <row r="960" spans="2:55" hidden="1" outlineLevel="1" x14ac:dyDescent="0.2">
      <c r="B960" s="60" t="s">
        <v>282</v>
      </c>
      <c r="C960" s="56" t="s">
        <v>93</v>
      </c>
      <c r="D960" s="128"/>
      <c r="E960" s="160">
        <v>1</v>
      </c>
      <c r="F960" s="189"/>
      <c r="G960" s="189"/>
      <c r="H960" s="189"/>
      <c r="I960" s="88">
        <v>9.0923250000000007</v>
      </c>
      <c r="J960" s="98" t="e">
        <f t="shared" si="14"/>
        <v>#N/A</v>
      </c>
      <c r="K960" s="104" t="e">
        <v>#N/A</v>
      </c>
      <c r="L960" s="106">
        <f>I960*0.2</f>
        <v>1.8184650000000002</v>
      </c>
      <c r="M960" s="106">
        <f>I960*0.28</f>
        <v>2.5458510000000003</v>
      </c>
      <c r="N960" s="106">
        <f>I960*0.27</f>
        <v>2.4549277500000004</v>
      </c>
      <c r="O960" s="106">
        <v>1.9093882500000001</v>
      </c>
      <c r="P960" s="106">
        <f>I960*0.25</f>
        <v>2.2730812500000002</v>
      </c>
      <c r="Q960" s="106">
        <f>I960*0.31</f>
        <v>2.81862075</v>
      </c>
      <c r="R960" s="106">
        <f>I960*0.28</f>
        <v>2.5458510000000003</v>
      </c>
      <c r="S960" s="106">
        <f>I960*0.25</f>
        <v>2.2730812500000002</v>
      </c>
      <c r="T960" s="106">
        <f>I960*0.3</f>
        <v>2.7276975000000001</v>
      </c>
      <c r="U960" s="106">
        <f>I960*0.2</f>
        <v>1.8184650000000002</v>
      </c>
      <c r="V960" s="106">
        <f>I960*0.22</f>
        <v>2.0003115</v>
      </c>
      <c r="W960" s="142"/>
      <c r="X960" s="106">
        <f>I960*0.16</f>
        <v>1.4547720000000002</v>
      </c>
      <c r="Y960" s="106">
        <f>I960*0.15</f>
        <v>1.3638487500000001</v>
      </c>
      <c r="Z960" s="106">
        <f>I960*0.18</f>
        <v>1.6366185</v>
      </c>
      <c r="AA960" s="106">
        <f>I960*0.11</f>
        <v>1.00015575</v>
      </c>
      <c r="AB960" s="142"/>
      <c r="AC960" s="7">
        <f>I960*0.22</f>
        <v>2.0003115</v>
      </c>
      <c r="AD960" s="7">
        <f>I960*0.3</f>
        <v>2.7276975000000001</v>
      </c>
      <c r="AE960" s="148" t="s">
        <v>93</v>
      </c>
      <c r="AF960" s="7">
        <f>I960*0.245</f>
        <v>2.227619625</v>
      </c>
      <c r="AG960" s="7">
        <f>I960*0.2</f>
        <v>1.8184650000000002</v>
      </c>
      <c r="AH960" s="7">
        <f>I960*0.23</f>
        <v>2.0912347500000004</v>
      </c>
      <c r="AI960" s="142"/>
      <c r="AJ960" s="142">
        <f>I960*0.2</f>
        <v>1.8184650000000002</v>
      </c>
      <c r="AK960" s="142">
        <v>7.5007000000000001</v>
      </c>
      <c r="AL960" s="142">
        <v>7.9500999999999999</v>
      </c>
      <c r="AM960" s="142">
        <v>8.2068999999999992</v>
      </c>
      <c r="AN960" s="142">
        <f>I960*0.12</f>
        <v>1.0910790000000001</v>
      </c>
      <c r="AO960" s="142">
        <f>I960*0.6</f>
        <v>5.4553950000000002</v>
      </c>
      <c r="AP960" s="142">
        <f>I960*0.9</f>
        <v>8.1830925000000008</v>
      </c>
      <c r="AQ960" s="142">
        <f>I960*0.93</f>
        <v>8.4558622500000009</v>
      </c>
      <c r="AR960" s="142">
        <f>I960*0.7</f>
        <v>6.3646275000000001</v>
      </c>
      <c r="AS960" s="142">
        <f>I960*0.35</f>
        <v>3.1823137500000001</v>
      </c>
      <c r="AT960" s="142">
        <v>0</v>
      </c>
      <c r="AU960" s="142">
        <f>I960*0.9</f>
        <v>8.1830925000000008</v>
      </c>
      <c r="AV960" s="142">
        <f>I960*0.18</f>
        <v>1.6366185</v>
      </c>
      <c r="AW960" s="142">
        <f>I960*0.34</f>
        <v>3.0913905000000006</v>
      </c>
      <c r="AX960" s="142">
        <f>I960*0.31</f>
        <v>2.81862075</v>
      </c>
      <c r="AY960" s="142">
        <v>7.9500999999999999</v>
      </c>
      <c r="AZ960" s="142">
        <v>7.9500999999999999</v>
      </c>
      <c r="BB960" s="6">
        <v>1.00015575</v>
      </c>
      <c r="BC960" s="6">
        <v>8.4558622500000009</v>
      </c>
    </row>
    <row r="961" spans="2:55" hidden="1" outlineLevel="1" x14ac:dyDescent="0.2">
      <c r="B961" s="60" t="s">
        <v>194</v>
      </c>
      <c r="C961" s="56" t="s">
        <v>93</v>
      </c>
      <c r="D961" s="128"/>
      <c r="E961" s="160">
        <v>1</v>
      </c>
      <c r="F961" s="189"/>
      <c r="G961" s="189"/>
      <c r="H961" s="189"/>
      <c r="I961" s="88">
        <v>15.638799000000001</v>
      </c>
      <c r="J961" s="98" t="e">
        <f t="shared" si="14"/>
        <v>#N/A</v>
      </c>
      <c r="K961" s="104" t="e">
        <v>#N/A</v>
      </c>
      <c r="L961" s="106">
        <f>I961*0.2</f>
        <v>3.1277598000000002</v>
      </c>
      <c r="M961" s="106">
        <f>I961*0.28</f>
        <v>4.3788637200000009</v>
      </c>
      <c r="N961" s="106">
        <f>I961*0.27</f>
        <v>4.2224757300000002</v>
      </c>
      <c r="O961" s="106">
        <v>3.28414779</v>
      </c>
      <c r="P961" s="106">
        <f>I961*0.25</f>
        <v>3.9096997500000001</v>
      </c>
      <c r="Q961" s="106">
        <f>I961*0.31</f>
        <v>4.8480276900000003</v>
      </c>
      <c r="R961" s="106">
        <f>I961*0.28</f>
        <v>4.3788637200000009</v>
      </c>
      <c r="S961" s="106">
        <f>I961*0.25</f>
        <v>3.9096997500000001</v>
      </c>
      <c r="T961" s="106">
        <f>I961*0.3</f>
        <v>4.6916396999999996</v>
      </c>
      <c r="U961" s="106">
        <f>I961*0.2</f>
        <v>3.1277598000000002</v>
      </c>
      <c r="V961" s="106">
        <f>I961*0.22</f>
        <v>3.4405357800000003</v>
      </c>
      <c r="W961" s="142"/>
      <c r="X961" s="106">
        <f>I961*0.16</f>
        <v>2.5022078400000001</v>
      </c>
      <c r="Y961" s="106">
        <f>I961*0.15</f>
        <v>2.3458198499999998</v>
      </c>
      <c r="Z961" s="106">
        <f>I961*0.18</f>
        <v>2.8149838200000001</v>
      </c>
      <c r="AA961" s="106">
        <f>I961*0.11</f>
        <v>1.7202678900000001</v>
      </c>
      <c r="AB961" s="142"/>
      <c r="AC961" s="7">
        <f>I961*0.22</f>
        <v>3.4405357800000003</v>
      </c>
      <c r="AD961" s="7">
        <f>I961*0.3</f>
        <v>4.6916396999999996</v>
      </c>
      <c r="AE961" s="148" t="s">
        <v>93</v>
      </c>
      <c r="AF961" s="7">
        <f>I961*0.245</f>
        <v>3.8315057550000002</v>
      </c>
      <c r="AG961" s="7">
        <f>I961*0.2</f>
        <v>3.1277598000000002</v>
      </c>
      <c r="AH961" s="7">
        <f>I961*0.23</f>
        <v>3.5969237700000001</v>
      </c>
      <c r="AI961" s="142"/>
      <c r="AJ961" s="142">
        <f>I961*0.2</f>
        <v>3.1277598000000002</v>
      </c>
      <c r="AK961" s="142">
        <v>12.904199999999999</v>
      </c>
      <c r="AL961" s="142">
        <v>13.6639</v>
      </c>
      <c r="AM961" s="142">
        <v>14.123999999999999</v>
      </c>
      <c r="AN961" s="142">
        <f>I961*0.12</f>
        <v>1.8766558799999999</v>
      </c>
      <c r="AO961" s="142">
        <f>I961*0.6</f>
        <v>9.3832793999999993</v>
      </c>
      <c r="AP961" s="142">
        <f>I961*0.9</f>
        <v>14.074919100000001</v>
      </c>
      <c r="AQ961" s="142">
        <f>I961*0.93</f>
        <v>14.544083070000001</v>
      </c>
      <c r="AR961" s="142">
        <f>I961*0.7</f>
        <v>10.947159299999999</v>
      </c>
      <c r="AS961" s="142">
        <f>I961*0.35</f>
        <v>5.4735796499999996</v>
      </c>
      <c r="AT961" s="142">
        <v>0</v>
      </c>
      <c r="AU961" s="142">
        <f>I961*0.9</f>
        <v>14.074919100000001</v>
      </c>
      <c r="AV961" s="142">
        <f>I961*0.18</f>
        <v>2.8149838200000001</v>
      </c>
      <c r="AW961" s="142">
        <f>I961*0.34</f>
        <v>5.3171916600000007</v>
      </c>
      <c r="AX961" s="142">
        <f>I961*0.31</f>
        <v>4.8480276900000003</v>
      </c>
      <c r="AY961" s="142">
        <v>13.6639</v>
      </c>
      <c r="AZ961" s="142">
        <v>13.6639</v>
      </c>
      <c r="BB961" s="6">
        <v>1.7202678900000001</v>
      </c>
      <c r="BC961" s="6">
        <v>14.544083070000001</v>
      </c>
    </row>
    <row r="962" spans="2:55" hidden="1" outlineLevel="1" x14ac:dyDescent="0.2">
      <c r="B962" s="60" t="s">
        <v>308</v>
      </c>
      <c r="C962" s="56" t="s">
        <v>93</v>
      </c>
      <c r="D962" s="128"/>
      <c r="E962" s="160">
        <v>1</v>
      </c>
      <c r="F962" s="189"/>
      <c r="G962" s="189"/>
      <c r="H962" s="189"/>
      <c r="I962" s="88">
        <v>3.0307750000000002</v>
      </c>
      <c r="J962" s="98" t="e">
        <f t="shared" si="14"/>
        <v>#N/A</v>
      </c>
      <c r="K962" s="104" t="e">
        <v>#N/A</v>
      </c>
      <c r="L962" s="106">
        <f>I962*0.2</f>
        <v>0.60615500000000011</v>
      </c>
      <c r="M962" s="106">
        <f>I962*0.28</f>
        <v>0.84861700000000018</v>
      </c>
      <c r="N962" s="106">
        <f>I962*0.27</f>
        <v>0.8183092500000001</v>
      </c>
      <c r="O962" s="106">
        <v>0.63646275000000008</v>
      </c>
      <c r="P962" s="106">
        <f>I962*0.25</f>
        <v>0.75769375000000005</v>
      </c>
      <c r="Q962" s="106">
        <f>I962*0.31</f>
        <v>0.93954025000000008</v>
      </c>
      <c r="R962" s="106">
        <f>I962*0.28</f>
        <v>0.84861700000000018</v>
      </c>
      <c r="S962" s="106">
        <f>I962*0.25</f>
        <v>0.75769375000000005</v>
      </c>
      <c r="T962" s="106">
        <f>I962*0.3</f>
        <v>0.9092325</v>
      </c>
      <c r="U962" s="106">
        <f>I962*0.2</f>
        <v>0.60615500000000011</v>
      </c>
      <c r="V962" s="106">
        <f>I962*0.22</f>
        <v>0.66677050000000004</v>
      </c>
      <c r="W962" s="142"/>
      <c r="X962" s="106">
        <f>I962*0.16</f>
        <v>0.48492400000000002</v>
      </c>
      <c r="Y962" s="106">
        <f>I962*0.15</f>
        <v>0.45461625</v>
      </c>
      <c r="Z962" s="106">
        <f>I962*0.18</f>
        <v>0.54553950000000007</v>
      </c>
      <c r="AA962" s="106">
        <f>I962*0.11</f>
        <v>0.33338525000000002</v>
      </c>
      <c r="AB962" s="142"/>
      <c r="AC962" s="7">
        <f>I962*0.22</f>
        <v>0.66677050000000004</v>
      </c>
      <c r="AD962" s="7">
        <f>I962*0.3</f>
        <v>0.9092325</v>
      </c>
      <c r="AE962" s="148" t="s">
        <v>93</v>
      </c>
      <c r="AF962" s="7">
        <f>I962*0.245</f>
        <v>0.74253987500000007</v>
      </c>
      <c r="AG962" s="7">
        <f>I962*0.2</f>
        <v>0.60615500000000011</v>
      </c>
      <c r="AH962" s="7">
        <f>I962*0.23</f>
        <v>0.69707825000000012</v>
      </c>
      <c r="AI962" s="142"/>
      <c r="AJ962" s="142">
        <f>I962*0.2</f>
        <v>0.60615500000000011</v>
      </c>
      <c r="AK962" s="142">
        <v>2.5038</v>
      </c>
      <c r="AL962" s="142">
        <v>2.6536000000000004</v>
      </c>
      <c r="AM962" s="142">
        <v>2.7392000000000003</v>
      </c>
      <c r="AN962" s="142">
        <f>I962*0.12</f>
        <v>0.36369299999999999</v>
      </c>
      <c r="AO962" s="142">
        <f>I962*0.6</f>
        <v>1.818465</v>
      </c>
      <c r="AP962" s="142">
        <f>I962*0.9</f>
        <v>2.7276975000000001</v>
      </c>
      <c r="AQ962" s="142">
        <f>I962*0.93</f>
        <v>2.8186207500000005</v>
      </c>
      <c r="AR962" s="142">
        <f>I962*0.7</f>
        <v>2.1215424999999999</v>
      </c>
      <c r="AS962" s="142">
        <f>I962*0.35</f>
        <v>1.0607712499999999</v>
      </c>
      <c r="AT962" s="142">
        <v>0</v>
      </c>
      <c r="AU962" s="142">
        <f>I962*0.9</f>
        <v>2.7276975000000001</v>
      </c>
      <c r="AV962" s="142">
        <f>I962*0.18</f>
        <v>0.54553950000000007</v>
      </c>
      <c r="AW962" s="142">
        <f>I962*0.34</f>
        <v>1.0304635000000002</v>
      </c>
      <c r="AX962" s="142">
        <f>I962*0.31</f>
        <v>0.93954025000000008</v>
      </c>
      <c r="AY962" s="142">
        <v>2.6536000000000004</v>
      </c>
      <c r="AZ962" s="142">
        <v>2.6536000000000004</v>
      </c>
      <c r="BB962" s="6">
        <v>0.33338525000000002</v>
      </c>
      <c r="BC962" s="6">
        <v>2.8186207500000005</v>
      </c>
    </row>
    <row r="963" spans="2:55" hidden="1" outlineLevel="1" x14ac:dyDescent="0.2">
      <c r="B963" s="60" t="s">
        <v>182</v>
      </c>
      <c r="C963" s="56" t="s">
        <v>93</v>
      </c>
      <c r="D963" s="128"/>
      <c r="E963" s="160">
        <v>1</v>
      </c>
      <c r="F963" s="189"/>
      <c r="G963" s="189"/>
      <c r="H963" s="189"/>
      <c r="I963" s="88">
        <v>16.255974999999999</v>
      </c>
      <c r="J963" s="98" t="e">
        <f t="shared" si="14"/>
        <v>#N/A</v>
      </c>
      <c r="K963" s="104" t="e">
        <v>#N/A</v>
      </c>
      <c r="L963" s="106">
        <f>I963*0.2</f>
        <v>3.2511950000000001</v>
      </c>
      <c r="M963" s="106">
        <f>I963*0.28</f>
        <v>4.5516730000000001</v>
      </c>
      <c r="N963" s="106">
        <f>I963*0.27</f>
        <v>4.3891132500000003</v>
      </c>
      <c r="O963" s="106">
        <v>3.4137547499999998</v>
      </c>
      <c r="P963" s="106">
        <f>I963*0.25</f>
        <v>4.0639937499999998</v>
      </c>
      <c r="Q963" s="106">
        <f>I963*0.31</f>
        <v>5.0393522499999994</v>
      </c>
      <c r="R963" s="106">
        <f>I963*0.28</f>
        <v>4.5516730000000001</v>
      </c>
      <c r="S963" s="106">
        <f>I963*0.25</f>
        <v>4.0639937499999998</v>
      </c>
      <c r="T963" s="106">
        <f>I963*0.3</f>
        <v>4.8767924999999996</v>
      </c>
      <c r="U963" s="106">
        <f>I963*0.2</f>
        <v>3.2511950000000001</v>
      </c>
      <c r="V963" s="106">
        <f>I963*0.22</f>
        <v>3.5763145000000001</v>
      </c>
      <c r="W963" s="142"/>
      <c r="X963" s="106">
        <f>I963*0.16</f>
        <v>2.600956</v>
      </c>
      <c r="Y963" s="106">
        <f>I963*0.15</f>
        <v>2.4383962499999998</v>
      </c>
      <c r="Z963" s="106">
        <f>I963*0.18</f>
        <v>2.9260754999999996</v>
      </c>
      <c r="AA963" s="106">
        <f>I963*0.11</f>
        <v>1.78815725</v>
      </c>
      <c r="AB963" s="142"/>
      <c r="AC963" s="7">
        <f>I963*0.22</f>
        <v>3.5763145000000001</v>
      </c>
      <c r="AD963" s="7">
        <f>I963*0.3</f>
        <v>4.8767924999999996</v>
      </c>
      <c r="AE963" s="148" t="s">
        <v>93</v>
      </c>
      <c r="AF963" s="7">
        <f>I963*0.245</f>
        <v>3.982713875</v>
      </c>
      <c r="AG963" s="7">
        <f>I963*0.2</f>
        <v>3.2511950000000001</v>
      </c>
      <c r="AH963" s="7">
        <f>I963*0.23</f>
        <v>3.7388742499999998</v>
      </c>
      <c r="AI963" s="142"/>
      <c r="AJ963" s="142">
        <f>I963*0.2</f>
        <v>3.2511950000000001</v>
      </c>
      <c r="AK963" s="142">
        <v>13.417799999999998</v>
      </c>
      <c r="AL963" s="142">
        <v>14.209599999999998</v>
      </c>
      <c r="AM963" s="142">
        <v>14.680399999999999</v>
      </c>
      <c r="AN963" s="142">
        <f>I963*0.12</f>
        <v>1.9507169999999998</v>
      </c>
      <c r="AO963" s="142">
        <f>I963*0.6</f>
        <v>9.7535849999999993</v>
      </c>
      <c r="AP963" s="142">
        <f>I963*0.9</f>
        <v>14.6303775</v>
      </c>
      <c r="AQ963" s="142">
        <f>I963*0.93</f>
        <v>15.118056750000001</v>
      </c>
      <c r="AR963" s="142">
        <f>I963*0.7</f>
        <v>11.379182499999999</v>
      </c>
      <c r="AS963" s="142">
        <f>I963*0.35</f>
        <v>5.6895912499999994</v>
      </c>
      <c r="AT963" s="142">
        <v>0</v>
      </c>
      <c r="AU963" s="142">
        <f>I963*0.9</f>
        <v>14.6303775</v>
      </c>
      <c r="AV963" s="142">
        <f>I963*0.18</f>
        <v>2.9260754999999996</v>
      </c>
      <c r="AW963" s="142">
        <f>I963*0.34</f>
        <v>5.5270315000000005</v>
      </c>
      <c r="AX963" s="142">
        <f>I963*0.31</f>
        <v>5.0393522499999994</v>
      </c>
      <c r="AY963" s="142">
        <v>14.209599999999998</v>
      </c>
      <c r="AZ963" s="142">
        <v>14.209599999999998</v>
      </c>
      <c r="BB963" s="6">
        <v>1.78815725</v>
      </c>
      <c r="BC963" s="6">
        <v>15.118056750000001</v>
      </c>
    </row>
    <row r="964" spans="2:55" hidden="1" outlineLevel="1" x14ac:dyDescent="0.2">
      <c r="B964" s="60" t="s">
        <v>183</v>
      </c>
      <c r="C964" s="56" t="s">
        <v>93</v>
      </c>
      <c r="D964" s="128"/>
      <c r="E964" s="160">
        <v>5</v>
      </c>
      <c r="F964" s="189"/>
      <c r="G964" s="189"/>
      <c r="H964" s="189"/>
      <c r="I964" s="88">
        <v>188.73462499999999</v>
      </c>
      <c r="J964" s="98" t="e">
        <f t="shared" si="14"/>
        <v>#N/A</v>
      </c>
      <c r="K964" s="104" t="e">
        <v>#N/A</v>
      </c>
      <c r="L964" s="106">
        <f>I964*0.2</f>
        <v>37.746924999999997</v>
      </c>
      <c r="M964" s="106">
        <f>I964*0.28</f>
        <v>52.845695000000006</v>
      </c>
      <c r="N964" s="106">
        <f>I964*0.27</f>
        <v>50.958348749999999</v>
      </c>
      <c r="O964" s="106">
        <v>39.634271249999998</v>
      </c>
      <c r="P964" s="106">
        <f>I964*0.25</f>
        <v>47.183656249999999</v>
      </c>
      <c r="Q964" s="106">
        <f>I964*0.31</f>
        <v>58.50773375</v>
      </c>
      <c r="R964" s="106">
        <f>I964*0.28</f>
        <v>52.845695000000006</v>
      </c>
      <c r="S964" s="106">
        <f>I964*0.25</f>
        <v>47.183656249999999</v>
      </c>
      <c r="T964" s="106">
        <f>I964*0.3</f>
        <v>56.6203875</v>
      </c>
      <c r="U964" s="106">
        <f>I964*0.2</f>
        <v>37.746924999999997</v>
      </c>
      <c r="V964" s="106">
        <f>I964*0.22</f>
        <v>41.521617499999998</v>
      </c>
      <c r="W964" s="142"/>
      <c r="X964" s="106">
        <f>I964*0.16</f>
        <v>30.19754</v>
      </c>
      <c r="Y964" s="106">
        <f>I964*0.15</f>
        <v>28.31019375</v>
      </c>
      <c r="Z964" s="106">
        <f>I964*0.18</f>
        <v>33.972232499999997</v>
      </c>
      <c r="AA964" s="106">
        <f>I964*0.11</f>
        <v>20.760808749999999</v>
      </c>
      <c r="AB964" s="142"/>
      <c r="AC964" s="7">
        <f>I964*0.22</f>
        <v>41.521617499999998</v>
      </c>
      <c r="AD964" s="7">
        <f>I964*0.3</f>
        <v>56.6203875</v>
      </c>
      <c r="AE964" s="148" t="s">
        <v>93</v>
      </c>
      <c r="AF964" s="7">
        <f>I964*0.245</f>
        <v>46.239983124999995</v>
      </c>
      <c r="AG964" s="7">
        <f>I964*0.2</f>
        <v>37.746924999999997</v>
      </c>
      <c r="AH964" s="7">
        <f>I964*0.23</f>
        <v>43.408963749999998</v>
      </c>
      <c r="AI964" s="142"/>
      <c r="AJ964" s="142">
        <f>I964*0.2</f>
        <v>37.746924999999997</v>
      </c>
      <c r="AK964" s="142">
        <v>155.7492</v>
      </c>
      <c r="AL964" s="142">
        <v>164.91909999999999</v>
      </c>
      <c r="AM964" s="142">
        <v>170.40819999999999</v>
      </c>
      <c r="AN964" s="142">
        <f>I964*0.12</f>
        <v>22.648154999999999</v>
      </c>
      <c r="AO964" s="142">
        <f>I964*0.6</f>
        <v>113.240775</v>
      </c>
      <c r="AP964" s="142">
        <f>I964*0.9</f>
        <v>169.86116250000001</v>
      </c>
      <c r="AQ964" s="142">
        <f>I964*0.93</f>
        <v>175.52320125</v>
      </c>
      <c r="AR964" s="142">
        <f>I964*0.7</f>
        <v>132.1142375</v>
      </c>
      <c r="AS964" s="142">
        <f>I964*0.35</f>
        <v>66.057118750000001</v>
      </c>
      <c r="AT964" s="142">
        <v>0</v>
      </c>
      <c r="AU964" s="142">
        <f>I964*0.9</f>
        <v>169.86116250000001</v>
      </c>
      <c r="AV964" s="142">
        <f>I964*0.18</f>
        <v>33.972232499999997</v>
      </c>
      <c r="AW964" s="142">
        <f>I964*0.34</f>
        <v>64.169772500000008</v>
      </c>
      <c r="AX964" s="142">
        <f>I964*0.31</f>
        <v>58.50773375</v>
      </c>
      <c r="AY964" s="142">
        <v>164.91909999999999</v>
      </c>
      <c r="AZ964" s="142">
        <v>164.91909999999999</v>
      </c>
      <c r="BB964" s="6">
        <v>20.760808749999999</v>
      </c>
      <c r="BC964" s="6">
        <v>175.52320125</v>
      </c>
    </row>
    <row r="965" spans="2:55" hidden="1" outlineLevel="1" x14ac:dyDescent="0.2">
      <c r="B965" s="60" t="s">
        <v>285</v>
      </c>
      <c r="C965" s="56" t="s">
        <v>93</v>
      </c>
      <c r="D965" s="128"/>
      <c r="E965" s="160">
        <v>1</v>
      </c>
      <c r="F965" s="189"/>
      <c r="G965" s="189"/>
      <c r="H965" s="189"/>
      <c r="I965" s="88">
        <v>3.0307750000000002</v>
      </c>
      <c r="J965" s="98" t="e">
        <f t="shared" si="14"/>
        <v>#N/A</v>
      </c>
      <c r="K965" s="104" t="e">
        <v>#N/A</v>
      </c>
      <c r="L965" s="106">
        <f>I965*0.2</f>
        <v>0.60615500000000011</v>
      </c>
      <c r="M965" s="106">
        <f>I965*0.28</f>
        <v>0.84861700000000018</v>
      </c>
      <c r="N965" s="106">
        <f>I965*0.27</f>
        <v>0.8183092500000001</v>
      </c>
      <c r="O965" s="106">
        <v>0.63646275000000008</v>
      </c>
      <c r="P965" s="106">
        <f>I965*0.25</f>
        <v>0.75769375000000005</v>
      </c>
      <c r="Q965" s="106">
        <f>I965*0.31</f>
        <v>0.93954025000000008</v>
      </c>
      <c r="R965" s="106">
        <f>I965*0.28</f>
        <v>0.84861700000000018</v>
      </c>
      <c r="S965" s="106">
        <f>I965*0.25</f>
        <v>0.75769375000000005</v>
      </c>
      <c r="T965" s="106">
        <f>I965*0.3</f>
        <v>0.9092325</v>
      </c>
      <c r="U965" s="106">
        <f>I965*0.2</f>
        <v>0.60615500000000011</v>
      </c>
      <c r="V965" s="106">
        <f>I965*0.22</f>
        <v>0.66677050000000004</v>
      </c>
      <c r="W965" s="142"/>
      <c r="X965" s="106">
        <f>I965*0.16</f>
        <v>0.48492400000000002</v>
      </c>
      <c r="Y965" s="106">
        <f>I965*0.15</f>
        <v>0.45461625</v>
      </c>
      <c r="Z965" s="106">
        <f>I965*0.18</f>
        <v>0.54553950000000007</v>
      </c>
      <c r="AA965" s="106">
        <f>I965*0.11</f>
        <v>0.33338525000000002</v>
      </c>
      <c r="AB965" s="142"/>
      <c r="AC965" s="7">
        <f>I965*0.22</f>
        <v>0.66677050000000004</v>
      </c>
      <c r="AD965" s="7">
        <f>I965*0.3</f>
        <v>0.9092325</v>
      </c>
      <c r="AE965" s="148" t="s">
        <v>93</v>
      </c>
      <c r="AF965" s="7">
        <f>I965*0.245</f>
        <v>0.74253987500000007</v>
      </c>
      <c r="AG965" s="7">
        <f>I965*0.2</f>
        <v>0.60615500000000011</v>
      </c>
      <c r="AH965" s="7">
        <f>I965*0.23</f>
        <v>0.69707825000000012</v>
      </c>
      <c r="AI965" s="142"/>
      <c r="AJ965" s="142">
        <f>I965*0.2</f>
        <v>0.60615500000000011</v>
      </c>
      <c r="AK965" s="142">
        <v>2.5038</v>
      </c>
      <c r="AL965" s="142">
        <v>2.6536000000000004</v>
      </c>
      <c r="AM965" s="142">
        <v>2.7392000000000003</v>
      </c>
      <c r="AN965" s="142">
        <f>I965*0.12</f>
        <v>0.36369299999999999</v>
      </c>
      <c r="AO965" s="142">
        <f>I965*0.6</f>
        <v>1.818465</v>
      </c>
      <c r="AP965" s="142">
        <f>I965*0.9</f>
        <v>2.7276975000000001</v>
      </c>
      <c r="AQ965" s="142">
        <f>I965*0.93</f>
        <v>2.8186207500000005</v>
      </c>
      <c r="AR965" s="142">
        <f>I965*0.7</f>
        <v>2.1215424999999999</v>
      </c>
      <c r="AS965" s="142">
        <f>I965*0.35</f>
        <v>1.0607712499999999</v>
      </c>
      <c r="AT965" s="142">
        <v>0</v>
      </c>
      <c r="AU965" s="142">
        <f>I965*0.9</f>
        <v>2.7276975000000001</v>
      </c>
      <c r="AV965" s="142">
        <f>I965*0.18</f>
        <v>0.54553950000000007</v>
      </c>
      <c r="AW965" s="142">
        <f>I965*0.34</f>
        <v>1.0304635000000002</v>
      </c>
      <c r="AX965" s="142">
        <f>I965*0.31</f>
        <v>0.93954025000000008</v>
      </c>
      <c r="AY965" s="142">
        <v>2.6536000000000004</v>
      </c>
      <c r="AZ965" s="142">
        <v>2.6536000000000004</v>
      </c>
      <c r="BB965" s="6">
        <v>0.33338525000000002</v>
      </c>
      <c r="BC965" s="6">
        <v>2.8186207500000005</v>
      </c>
    </row>
    <row r="966" spans="2:55" hidden="1" outlineLevel="1" x14ac:dyDescent="0.2">
      <c r="B966" s="60" t="s">
        <v>196</v>
      </c>
      <c r="C966" s="56" t="s">
        <v>93</v>
      </c>
      <c r="D966" s="128"/>
      <c r="E966" s="160">
        <v>2</v>
      </c>
      <c r="F966" s="189"/>
      <c r="G966" s="189"/>
      <c r="H966" s="189"/>
      <c r="I966" s="88">
        <v>13.225199999999999</v>
      </c>
      <c r="J966" s="98" t="e">
        <f t="shared" si="14"/>
        <v>#N/A</v>
      </c>
      <c r="K966" s="104" t="e">
        <v>#N/A</v>
      </c>
      <c r="L966" s="106">
        <f>I966*0.2</f>
        <v>2.6450399999999998</v>
      </c>
      <c r="M966" s="106">
        <f>I966*0.28</f>
        <v>3.7030560000000001</v>
      </c>
      <c r="N966" s="106">
        <f>I966*0.27</f>
        <v>3.5708039999999999</v>
      </c>
      <c r="O966" s="106">
        <v>2.7772919999999996</v>
      </c>
      <c r="P966" s="106">
        <f>I966*0.25</f>
        <v>3.3062999999999998</v>
      </c>
      <c r="Q966" s="106">
        <f>I966*0.31</f>
        <v>4.099812</v>
      </c>
      <c r="R966" s="106">
        <f>I966*0.28</f>
        <v>3.7030560000000001</v>
      </c>
      <c r="S966" s="106">
        <f>I966*0.25</f>
        <v>3.3062999999999998</v>
      </c>
      <c r="T966" s="106">
        <f>I966*0.3</f>
        <v>3.9675599999999998</v>
      </c>
      <c r="U966" s="106">
        <f>I966*0.2</f>
        <v>2.6450399999999998</v>
      </c>
      <c r="V966" s="106">
        <f>I966*0.22</f>
        <v>2.9095439999999999</v>
      </c>
      <c r="W966" s="142"/>
      <c r="X966" s="106">
        <f>I966*0.16</f>
        <v>2.1160319999999997</v>
      </c>
      <c r="Y966" s="106">
        <f>I966*0.15</f>
        <v>1.9837799999999999</v>
      </c>
      <c r="Z966" s="106">
        <f>I966*0.18</f>
        <v>2.3805359999999998</v>
      </c>
      <c r="AA966" s="106">
        <f>I966*0.11</f>
        <v>1.454772</v>
      </c>
      <c r="AB966" s="142"/>
      <c r="AC966" s="7">
        <f>I966*0.22</f>
        <v>2.9095439999999999</v>
      </c>
      <c r="AD966" s="7">
        <f>I966*0.3</f>
        <v>3.9675599999999998</v>
      </c>
      <c r="AE966" s="148" t="s">
        <v>93</v>
      </c>
      <c r="AF966" s="7">
        <f>I966*0.245</f>
        <v>3.2401739999999997</v>
      </c>
      <c r="AG966" s="7">
        <f>I966*0.2</f>
        <v>2.6450399999999998</v>
      </c>
      <c r="AH966" s="7">
        <f>I966*0.23</f>
        <v>3.0417959999999997</v>
      </c>
      <c r="AI966" s="142"/>
      <c r="AJ966" s="142">
        <f>I966*0.2</f>
        <v>2.6450399999999998</v>
      </c>
      <c r="AK966" s="142">
        <v>10.914</v>
      </c>
      <c r="AL966" s="142">
        <v>11.555999999999999</v>
      </c>
      <c r="AM966" s="142">
        <v>11.9412</v>
      </c>
      <c r="AN966" s="142">
        <f>I966*0.12</f>
        <v>1.5870239999999998</v>
      </c>
      <c r="AO966" s="142">
        <f>I966*0.6</f>
        <v>7.9351199999999995</v>
      </c>
      <c r="AP966" s="142">
        <f>I966*0.9</f>
        <v>11.90268</v>
      </c>
      <c r="AQ966" s="142">
        <f>I966*0.93</f>
        <v>12.299436</v>
      </c>
      <c r="AR966" s="142">
        <f>I966*0.7</f>
        <v>9.2576399999999985</v>
      </c>
      <c r="AS966" s="142">
        <f>I966*0.35</f>
        <v>4.6288199999999993</v>
      </c>
      <c r="AT966" s="142">
        <v>0</v>
      </c>
      <c r="AU966" s="142">
        <f>I966*0.9</f>
        <v>11.90268</v>
      </c>
      <c r="AV966" s="142">
        <f>I966*0.18</f>
        <v>2.3805359999999998</v>
      </c>
      <c r="AW966" s="142">
        <f>I966*0.34</f>
        <v>4.4965679999999999</v>
      </c>
      <c r="AX966" s="142">
        <f>I966*0.31</f>
        <v>4.099812</v>
      </c>
      <c r="AY966" s="142">
        <v>11.555999999999999</v>
      </c>
      <c r="AZ966" s="142">
        <v>11.555999999999999</v>
      </c>
      <c r="BB966" s="6">
        <v>1.454772</v>
      </c>
      <c r="BC966" s="6">
        <v>12.299436</v>
      </c>
    </row>
    <row r="967" spans="2:55" ht="13.5" collapsed="1" thickBot="1" x14ac:dyDescent="0.25">
      <c r="B967" s="45" t="s">
        <v>101</v>
      </c>
      <c r="C967" s="61" t="s">
        <v>93</v>
      </c>
      <c r="D967" s="120">
        <v>59510</v>
      </c>
      <c r="E967" s="161" t="s">
        <v>5630</v>
      </c>
      <c r="F967" s="180"/>
      <c r="G967" s="180"/>
      <c r="H967" s="180"/>
      <c r="I967" s="82">
        <v>19155.700144400002</v>
      </c>
      <c r="J967" s="98">
        <f t="shared" ref="J967:J1030" si="15">K967*110%</f>
        <v>3343.2080000000005</v>
      </c>
      <c r="K967" s="100">
        <v>3039.28</v>
      </c>
      <c r="L967" s="106">
        <f>I967*0.2</f>
        <v>3831.1400288800005</v>
      </c>
      <c r="M967" s="106">
        <f>I967*0.28</f>
        <v>5363.5960404320012</v>
      </c>
      <c r="N967" s="106">
        <f>I967*0.27</f>
        <v>5172.0390389880004</v>
      </c>
      <c r="O967" s="106">
        <v>4022.697030324</v>
      </c>
      <c r="P967" s="106">
        <f>I967*0.25</f>
        <v>4788.9250361000004</v>
      </c>
      <c r="Q967" s="106">
        <f>I967*0.31</f>
        <v>5938.2670447640003</v>
      </c>
      <c r="R967" s="106">
        <f>I967*0.28</f>
        <v>5363.5960404320012</v>
      </c>
      <c r="S967" s="106">
        <f>I967*0.25</f>
        <v>4788.9250361000004</v>
      </c>
      <c r="T967" s="106">
        <f>I967*0.3</f>
        <v>5746.7100433200003</v>
      </c>
      <c r="U967" s="106">
        <f>I967*0.2</f>
        <v>3831.1400288800005</v>
      </c>
      <c r="V967" s="106">
        <f>I967*0.22</f>
        <v>4214.2540317680005</v>
      </c>
      <c r="W967" s="139"/>
      <c r="X967" s="106">
        <f>I967*0.16</f>
        <v>3064.9120231040001</v>
      </c>
      <c r="Y967" s="106">
        <f>I967*0.15</f>
        <v>2873.3550216600001</v>
      </c>
      <c r="Z967" s="106">
        <f>I967*0.18</f>
        <v>3448.0260259920001</v>
      </c>
      <c r="AA967" s="106">
        <f>I967*0.11</f>
        <v>2107.1270158840002</v>
      </c>
      <c r="AB967" s="139"/>
      <c r="AC967" s="7">
        <f>I967*0.22</f>
        <v>4214.2540317680005</v>
      </c>
      <c r="AD967" s="7">
        <f>I967*0.3</f>
        <v>5746.7100433200003</v>
      </c>
      <c r="AE967" s="148" t="s">
        <v>93</v>
      </c>
      <c r="AF967" s="7">
        <f>I967*0.245</f>
        <v>4693.1465353780004</v>
      </c>
      <c r="AG967" s="7">
        <f>I967*0.2</f>
        <v>3831.1400288800005</v>
      </c>
      <c r="AH967" s="7">
        <f>I967*0.23</f>
        <v>4405.8110332120004</v>
      </c>
      <c r="AI967" s="139"/>
      <c r="AJ967" s="168">
        <f>I967*0.2</f>
        <v>3831.1400288800005</v>
      </c>
      <c r="AK967" s="139">
        <v>14275.501299999998</v>
      </c>
      <c r="AL967" s="139">
        <v>15115.237299999999</v>
      </c>
      <c r="AM967" s="139">
        <v>15619.0789</v>
      </c>
      <c r="AN967" s="139">
        <f>I967*0.12</f>
        <v>2298.6840173280002</v>
      </c>
      <c r="AO967" s="139">
        <f>I967*0.6</f>
        <v>11493.420086640001</v>
      </c>
      <c r="AP967" s="139">
        <f>I967*0.9</f>
        <v>17240.130129960002</v>
      </c>
      <c r="AQ967" s="139">
        <f>I967*0.93</f>
        <v>17814.801134292004</v>
      </c>
      <c r="AR967" s="139">
        <f>I967*0.7</f>
        <v>13408.99010108</v>
      </c>
      <c r="AS967" s="139">
        <f>I967*0.35</f>
        <v>6704.4950505400002</v>
      </c>
      <c r="AT967" s="139">
        <v>0</v>
      </c>
      <c r="AU967" s="139">
        <f>I967*0.9</f>
        <v>17240.130129960002</v>
      </c>
      <c r="AV967" s="139">
        <f>I967*0.18</f>
        <v>3448.0260259920001</v>
      </c>
      <c r="AW967" s="139">
        <f>I967*0.34</f>
        <v>6512.9380490960011</v>
      </c>
      <c r="AX967" s="139">
        <f>I967*0.31</f>
        <v>5938.2670447640003</v>
      </c>
      <c r="AY967" s="139">
        <v>15115.237299999999</v>
      </c>
      <c r="AZ967" s="139">
        <v>15115.237299999999</v>
      </c>
      <c r="BB967" s="6">
        <v>2107.1270158840002</v>
      </c>
      <c r="BC967" s="6">
        <v>17814.801134292004</v>
      </c>
    </row>
    <row r="968" spans="2:55" collapsed="1" x14ac:dyDescent="0.2">
      <c r="B968" t="s">
        <v>102</v>
      </c>
      <c r="C968" s="30" t="s">
        <v>93</v>
      </c>
      <c r="D968" s="27">
        <v>59610</v>
      </c>
      <c r="E968" s="137"/>
      <c r="F968" s="197"/>
      <c r="G968" s="197"/>
      <c r="H968" s="197"/>
      <c r="I968" s="94">
        <v>9705</v>
      </c>
      <c r="J968" s="98">
        <f t="shared" si="15"/>
        <v>3510.3860000000004</v>
      </c>
      <c r="K968" s="106">
        <v>3191.26</v>
      </c>
      <c r="L968" s="106">
        <f>I968*0.2</f>
        <v>1941</v>
      </c>
      <c r="M968" s="106">
        <f>I968*0.28</f>
        <v>2717.4</v>
      </c>
      <c r="N968" s="106">
        <f>I968*0.27</f>
        <v>2620.3500000000004</v>
      </c>
      <c r="O968" s="106">
        <v>0</v>
      </c>
      <c r="P968" s="106">
        <f>I968*0.25</f>
        <v>2426.25</v>
      </c>
      <c r="Q968" s="106">
        <f>I968*0.31</f>
        <v>3008.55</v>
      </c>
      <c r="R968" s="106">
        <f>I968*0.28</f>
        <v>2717.4</v>
      </c>
      <c r="S968" s="106">
        <f>I968*0.25</f>
        <v>2426.25</v>
      </c>
      <c r="T968" s="106">
        <f>I968*0.3</f>
        <v>2911.5</v>
      </c>
      <c r="U968" s="106">
        <f>I968*0.2</f>
        <v>1941</v>
      </c>
      <c r="V968" s="106">
        <f>I968*0.22</f>
        <v>2135.1</v>
      </c>
      <c r="W968" s="137"/>
      <c r="X968" s="106">
        <f>I968*0.16</f>
        <v>1552.8</v>
      </c>
      <c r="Y968" s="106">
        <f>I968*0.15</f>
        <v>1455.75</v>
      </c>
      <c r="Z968" s="106">
        <f>I968*0.18</f>
        <v>1746.8999999999999</v>
      </c>
      <c r="AA968" s="106">
        <f>I968*0.11</f>
        <v>1067.55</v>
      </c>
      <c r="AB968" s="137"/>
      <c r="AC968" s="7">
        <f>I968*0.22</f>
        <v>2135.1</v>
      </c>
      <c r="AD968" s="7">
        <f>I968*0.3</f>
        <v>2911.5</v>
      </c>
      <c r="AE968" s="148" t="s">
        <v>93</v>
      </c>
      <c r="AF968" s="7">
        <f>I968*0.245</f>
        <v>2377.7249999999999</v>
      </c>
      <c r="AG968" s="7">
        <f>I968*0.2</f>
        <v>1941</v>
      </c>
      <c r="AH968" s="7">
        <f>I968*0.23</f>
        <v>2232.15</v>
      </c>
      <c r="AI968" s="137"/>
      <c r="AJ968" s="137">
        <f>I968*0.2</f>
        <v>1941</v>
      </c>
      <c r="AK968" s="137">
        <v>0</v>
      </c>
      <c r="AL968" s="137">
        <v>0</v>
      </c>
      <c r="AM968" s="137">
        <v>0</v>
      </c>
      <c r="AN968" s="137">
        <f>I968*0.12</f>
        <v>1164.5999999999999</v>
      </c>
      <c r="AO968" s="137">
        <f>I968*0.6</f>
        <v>5823</v>
      </c>
      <c r="AP968" s="137">
        <f>I968*0.9</f>
        <v>8734.5</v>
      </c>
      <c r="AQ968" s="137">
        <f>I968*0.93</f>
        <v>9025.65</v>
      </c>
      <c r="AR968" s="137">
        <f>I968*0.7</f>
        <v>6793.5</v>
      </c>
      <c r="AS968" s="137">
        <f>I968*0.35</f>
        <v>3396.75</v>
      </c>
      <c r="AT968" s="137">
        <v>0</v>
      </c>
      <c r="AU968" s="137">
        <f>I968*0.9</f>
        <v>8734.5</v>
      </c>
      <c r="AV968" s="137">
        <f>I968*0.18</f>
        <v>1746.8999999999999</v>
      </c>
      <c r="AW968" s="137">
        <f>I968*0.34</f>
        <v>3299.7000000000003</v>
      </c>
      <c r="AX968" s="137">
        <f>I968*0.31</f>
        <v>3008.55</v>
      </c>
      <c r="AY968" s="137">
        <v>0</v>
      </c>
      <c r="AZ968" s="137">
        <v>0</v>
      </c>
      <c r="BB968" s="6">
        <v>0</v>
      </c>
      <c r="BC968" s="6">
        <v>9025.65</v>
      </c>
    </row>
    <row r="969" spans="2:55" hidden="1" outlineLevel="1" x14ac:dyDescent="0.2">
      <c r="B969" s="36"/>
      <c r="C969" s="50"/>
      <c r="D969" s="111" t="s">
        <v>109</v>
      </c>
      <c r="E969" s="159" t="s">
        <v>5629</v>
      </c>
      <c r="F969" s="188"/>
      <c r="G969" s="188"/>
      <c r="H969" s="188"/>
      <c r="I969" s="87"/>
      <c r="J969" s="98" t="e">
        <f t="shared" si="15"/>
        <v>#N/A</v>
      </c>
      <c r="K969" s="100" t="e">
        <v>#N/A</v>
      </c>
      <c r="L969" s="106">
        <f>I969*0.2</f>
        <v>0</v>
      </c>
      <c r="M969" s="106">
        <f>I969*0.28</f>
        <v>0</v>
      </c>
      <c r="N969" s="106">
        <f>I969*0.27</f>
        <v>0</v>
      </c>
      <c r="O969" s="106">
        <v>0</v>
      </c>
      <c r="P969" s="106">
        <f>I969*0.25</f>
        <v>0</v>
      </c>
      <c r="Q969" s="106">
        <f>I969*0.31</f>
        <v>0</v>
      </c>
      <c r="R969" s="106">
        <f>I969*0.28</f>
        <v>0</v>
      </c>
      <c r="S969" s="106">
        <f>I969*0.25</f>
        <v>0</v>
      </c>
      <c r="T969" s="106">
        <f>I969*0.3</f>
        <v>0</v>
      </c>
      <c r="U969" s="106">
        <f>I969*0.2</f>
        <v>0</v>
      </c>
      <c r="V969" s="106">
        <f>I969*0.22</f>
        <v>0</v>
      </c>
      <c r="W969" s="139"/>
      <c r="X969" s="106">
        <f>I969*0.16</f>
        <v>0</v>
      </c>
      <c r="Y969" s="106">
        <f>I969*0.15</f>
        <v>0</v>
      </c>
      <c r="Z969" s="106">
        <f>I969*0.18</f>
        <v>0</v>
      </c>
      <c r="AA969" s="106">
        <f>I969*0.11</f>
        <v>0</v>
      </c>
      <c r="AB969" s="139"/>
      <c r="AC969" s="7">
        <f>I969*0.22</f>
        <v>0</v>
      </c>
      <c r="AD969" s="7">
        <f>I969*0.3</f>
        <v>0</v>
      </c>
      <c r="AE969" s="148" t="s">
        <v>93</v>
      </c>
      <c r="AF969" s="7">
        <f>I969*0.245</f>
        <v>0</v>
      </c>
      <c r="AG969" s="7">
        <f>I969*0.2</f>
        <v>0</v>
      </c>
      <c r="AH969" s="7">
        <f>I969*0.23</f>
        <v>0</v>
      </c>
      <c r="AI969" s="139"/>
      <c r="AJ969" s="168">
        <f>I969*0.2</f>
        <v>0</v>
      </c>
      <c r="AK969" s="139"/>
      <c r="AL969" s="139"/>
      <c r="AM969" s="139"/>
      <c r="AN969" s="139">
        <f>I969*0.12</f>
        <v>0</v>
      </c>
      <c r="AO969" s="139">
        <f>I969*0.6</f>
        <v>0</v>
      </c>
      <c r="AP969" s="139">
        <f>I969*0.9</f>
        <v>0</v>
      </c>
      <c r="AQ969" s="139">
        <f>I969*0.93</f>
        <v>0</v>
      </c>
      <c r="AR969" s="139">
        <f>I969*0.7</f>
        <v>0</v>
      </c>
      <c r="AS969" s="139">
        <f>I969*0.35</f>
        <v>0</v>
      </c>
      <c r="AT969" s="139"/>
      <c r="AU969" s="139">
        <f>I969*0.9</f>
        <v>0</v>
      </c>
      <c r="AV969" s="139">
        <f>I969*0.18</f>
        <v>0</v>
      </c>
      <c r="AW969" s="139">
        <f>I969*0.34</f>
        <v>0</v>
      </c>
      <c r="AX969" s="139">
        <f>I969*0.31</f>
        <v>0</v>
      </c>
      <c r="AY969" s="139"/>
      <c r="AZ969" s="139"/>
      <c r="BB969" s="6">
        <v>0</v>
      </c>
      <c r="BC969" s="6">
        <v>0</v>
      </c>
    </row>
    <row r="970" spans="2:55" hidden="1" outlineLevel="1" x14ac:dyDescent="0.2">
      <c r="B970" s="51" t="s">
        <v>125</v>
      </c>
      <c r="C970" s="9"/>
      <c r="D970" s="122"/>
      <c r="E970" s="160">
        <v>1</v>
      </c>
      <c r="F970" s="189"/>
      <c r="G970" s="189"/>
      <c r="H970" s="189"/>
      <c r="I970" s="88">
        <v>887</v>
      </c>
      <c r="J970" s="98" t="e">
        <f t="shared" si="15"/>
        <v>#N/A</v>
      </c>
      <c r="K970" s="104" t="e">
        <v>#N/A</v>
      </c>
      <c r="L970" s="106">
        <f>I970*0.2</f>
        <v>177.4</v>
      </c>
      <c r="M970" s="106">
        <f>I970*0.28</f>
        <v>248.36</v>
      </c>
      <c r="N970" s="106">
        <f>I970*0.27</f>
        <v>239.49</v>
      </c>
      <c r="O970" s="106">
        <v>186.26999999999998</v>
      </c>
      <c r="P970" s="106">
        <f>I970*0.25</f>
        <v>221.75</v>
      </c>
      <c r="Q970" s="106">
        <f>I970*0.31</f>
        <v>274.96999999999997</v>
      </c>
      <c r="R970" s="106">
        <f>I970*0.28</f>
        <v>248.36</v>
      </c>
      <c r="S970" s="106">
        <f>I970*0.25</f>
        <v>221.75</v>
      </c>
      <c r="T970" s="106">
        <f>I970*0.3</f>
        <v>266.09999999999997</v>
      </c>
      <c r="U970" s="106">
        <f>I970*0.2</f>
        <v>177.4</v>
      </c>
      <c r="V970" s="106">
        <f>I970*0.22</f>
        <v>195.14000000000001</v>
      </c>
      <c r="W970" s="142"/>
      <c r="X970" s="106">
        <f>I970*0.16</f>
        <v>141.92000000000002</v>
      </c>
      <c r="Y970" s="106">
        <f>I970*0.15</f>
        <v>133.04999999999998</v>
      </c>
      <c r="Z970" s="106">
        <f>I970*0.18</f>
        <v>159.66</v>
      </c>
      <c r="AA970" s="106">
        <f>I970*0.11</f>
        <v>97.570000000000007</v>
      </c>
      <c r="AB970" s="142"/>
      <c r="AC970" s="7">
        <f>I970*0.22</f>
        <v>195.14000000000001</v>
      </c>
      <c r="AD970" s="7">
        <f>I970*0.3</f>
        <v>266.09999999999997</v>
      </c>
      <c r="AE970" s="148" t="s">
        <v>93</v>
      </c>
      <c r="AF970" s="7">
        <f>I970*0.245</f>
        <v>217.315</v>
      </c>
      <c r="AG970" s="7">
        <f>I970*0.2</f>
        <v>177.4</v>
      </c>
      <c r="AH970" s="7">
        <f>I970*0.23</f>
        <v>204.01000000000002</v>
      </c>
      <c r="AI970" s="142"/>
      <c r="AJ970" s="142">
        <f>I970*0.2</f>
        <v>177.4</v>
      </c>
      <c r="AK970" s="142">
        <v>609.53619999999989</v>
      </c>
      <c r="AL970" s="142">
        <v>645.39189999999996</v>
      </c>
      <c r="AM970" s="142">
        <v>666.90959999999995</v>
      </c>
      <c r="AN970" s="142">
        <f>I970*0.12</f>
        <v>106.44</v>
      </c>
      <c r="AO970" s="142">
        <f>I970*0.6</f>
        <v>532.19999999999993</v>
      </c>
      <c r="AP970" s="142">
        <f>I970*0.9</f>
        <v>798.30000000000007</v>
      </c>
      <c r="AQ970" s="142">
        <f>I970*0.93</f>
        <v>824.91000000000008</v>
      </c>
      <c r="AR970" s="142">
        <f>I970*0.7</f>
        <v>620.9</v>
      </c>
      <c r="AS970" s="142">
        <f>I970*0.35</f>
        <v>310.45</v>
      </c>
      <c r="AT970" s="142">
        <v>0</v>
      </c>
      <c r="AU970" s="142">
        <f>I970*0.9</f>
        <v>798.30000000000007</v>
      </c>
      <c r="AV970" s="142">
        <f>I970*0.18</f>
        <v>159.66</v>
      </c>
      <c r="AW970" s="142">
        <f>I970*0.34</f>
        <v>301.58000000000004</v>
      </c>
      <c r="AX970" s="142">
        <f>I970*0.31</f>
        <v>274.96999999999997</v>
      </c>
      <c r="AY970" s="142">
        <v>645.39189999999996</v>
      </c>
      <c r="AZ970" s="142">
        <v>645.39189999999996</v>
      </c>
      <c r="BB970" s="6">
        <v>97.570000000000007</v>
      </c>
      <c r="BC970" s="6">
        <v>824.91000000000008</v>
      </c>
    </row>
    <row r="971" spans="2:55" hidden="1" outlineLevel="1" x14ac:dyDescent="0.2">
      <c r="B971" s="51" t="s">
        <v>127</v>
      </c>
      <c r="C971" s="9"/>
      <c r="D971" s="122"/>
      <c r="E971" s="160">
        <v>1</v>
      </c>
      <c r="F971" s="189"/>
      <c r="G971" s="189"/>
      <c r="H971" s="189"/>
      <c r="I971" s="88">
        <v>1412</v>
      </c>
      <c r="J971" s="98" t="e">
        <f t="shared" si="15"/>
        <v>#N/A</v>
      </c>
      <c r="K971" s="104" t="e">
        <v>#N/A</v>
      </c>
      <c r="L971" s="106">
        <f>I971*0.2</f>
        <v>282.40000000000003</v>
      </c>
      <c r="M971" s="106">
        <f>I971*0.28</f>
        <v>395.36</v>
      </c>
      <c r="N971" s="106">
        <f>I971*0.27</f>
        <v>381.24</v>
      </c>
      <c r="O971" s="106">
        <v>296.52</v>
      </c>
      <c r="P971" s="106">
        <f>I971*0.25</f>
        <v>353</v>
      </c>
      <c r="Q971" s="106">
        <f>I971*0.31</f>
        <v>437.71999999999997</v>
      </c>
      <c r="R971" s="106">
        <f>I971*0.28</f>
        <v>395.36</v>
      </c>
      <c r="S971" s="106">
        <f>I971*0.25</f>
        <v>353</v>
      </c>
      <c r="T971" s="106">
        <f>I971*0.3</f>
        <v>423.59999999999997</v>
      </c>
      <c r="U971" s="106">
        <f>I971*0.2</f>
        <v>282.40000000000003</v>
      </c>
      <c r="V971" s="106">
        <f>I971*0.22</f>
        <v>310.64</v>
      </c>
      <c r="W971" s="142"/>
      <c r="X971" s="106">
        <f>I971*0.16</f>
        <v>225.92000000000002</v>
      </c>
      <c r="Y971" s="106">
        <f>I971*0.15</f>
        <v>211.79999999999998</v>
      </c>
      <c r="Z971" s="106">
        <f>I971*0.18</f>
        <v>254.16</v>
      </c>
      <c r="AA971" s="106">
        <f>I971*0.11</f>
        <v>155.32</v>
      </c>
      <c r="AB971" s="142"/>
      <c r="AC971" s="7">
        <f>I971*0.22</f>
        <v>310.64</v>
      </c>
      <c r="AD971" s="7">
        <f>I971*0.3</f>
        <v>423.59999999999997</v>
      </c>
      <c r="AE971" s="148" t="s">
        <v>93</v>
      </c>
      <c r="AF971" s="7">
        <f>I971*0.245</f>
        <v>345.94</v>
      </c>
      <c r="AG971" s="7">
        <f>I971*0.2</f>
        <v>282.40000000000003</v>
      </c>
      <c r="AH971" s="7">
        <f>I971*0.23</f>
        <v>324.76</v>
      </c>
      <c r="AI971" s="142"/>
      <c r="AJ971" s="142">
        <f>I971*0.2</f>
        <v>282.40000000000003</v>
      </c>
      <c r="AK971" s="142">
        <v>971.14269999999999</v>
      </c>
      <c r="AL971" s="142">
        <v>1028.27</v>
      </c>
      <c r="AM971" s="142">
        <v>1062.5527999999999</v>
      </c>
      <c r="AN971" s="142">
        <f>I971*0.12</f>
        <v>169.44</v>
      </c>
      <c r="AO971" s="142">
        <f>I971*0.6</f>
        <v>847.19999999999993</v>
      </c>
      <c r="AP971" s="142">
        <f>I971*0.9</f>
        <v>1270.8</v>
      </c>
      <c r="AQ971" s="142">
        <f>I971*0.93</f>
        <v>1313.16</v>
      </c>
      <c r="AR971" s="142">
        <f>I971*0.7</f>
        <v>988.4</v>
      </c>
      <c r="AS971" s="142">
        <f>I971*0.35</f>
        <v>494.2</v>
      </c>
      <c r="AT971" s="142">
        <v>0</v>
      </c>
      <c r="AU971" s="142">
        <f>I971*0.9</f>
        <v>1270.8</v>
      </c>
      <c r="AV971" s="142">
        <f>I971*0.18</f>
        <v>254.16</v>
      </c>
      <c r="AW971" s="142">
        <f>I971*0.34</f>
        <v>480.08000000000004</v>
      </c>
      <c r="AX971" s="142">
        <f>I971*0.31</f>
        <v>437.71999999999997</v>
      </c>
      <c r="AY971" s="142">
        <v>1028.27</v>
      </c>
      <c r="AZ971" s="142">
        <v>1028.27</v>
      </c>
      <c r="BB971" s="6">
        <v>155.32</v>
      </c>
      <c r="BC971" s="6">
        <v>1313.16</v>
      </c>
    </row>
    <row r="972" spans="2:55" hidden="1" outlineLevel="1" x14ac:dyDescent="0.2">
      <c r="B972" s="51" t="s">
        <v>128</v>
      </c>
      <c r="C972" s="9"/>
      <c r="D972" s="122">
        <v>19120</v>
      </c>
      <c r="E972" s="160">
        <v>2</v>
      </c>
      <c r="F972" s="189"/>
      <c r="G972" s="189"/>
      <c r="H972" s="189"/>
      <c r="I972" s="88">
        <v>6611</v>
      </c>
      <c r="J972" s="98">
        <f t="shared" si="15"/>
        <v>640.50800000000004</v>
      </c>
      <c r="K972" s="104">
        <v>582.28</v>
      </c>
      <c r="L972" s="106">
        <f>I972*0.2</f>
        <v>1322.2</v>
      </c>
      <c r="M972" s="106">
        <f>I972*0.28</f>
        <v>1851.0800000000002</v>
      </c>
      <c r="N972" s="106">
        <f>I972*0.27</f>
        <v>1784.97</v>
      </c>
      <c r="O972" s="106">
        <v>1388.31</v>
      </c>
      <c r="P972" s="106">
        <f>I972*0.25</f>
        <v>1652.75</v>
      </c>
      <c r="Q972" s="106">
        <f>I972*0.31</f>
        <v>2049.41</v>
      </c>
      <c r="R972" s="106">
        <f>I972*0.28</f>
        <v>1851.0800000000002</v>
      </c>
      <c r="S972" s="106">
        <f>I972*0.25</f>
        <v>1652.75</v>
      </c>
      <c r="T972" s="106">
        <f>I972*0.3</f>
        <v>1983.3</v>
      </c>
      <c r="U972" s="106">
        <f>I972*0.2</f>
        <v>1322.2</v>
      </c>
      <c r="V972" s="106">
        <f>I972*0.22</f>
        <v>1454.42</v>
      </c>
      <c r="W972" s="142"/>
      <c r="X972" s="106">
        <f>I972*0.16</f>
        <v>1057.76</v>
      </c>
      <c r="Y972" s="106">
        <f>I972*0.15</f>
        <v>991.65</v>
      </c>
      <c r="Z972" s="106">
        <f>I972*0.18</f>
        <v>1189.98</v>
      </c>
      <c r="AA972" s="106">
        <f>I972*0.11</f>
        <v>727.21</v>
      </c>
      <c r="AB972" s="142"/>
      <c r="AC972" s="7">
        <f>I972*0.22</f>
        <v>1454.42</v>
      </c>
      <c r="AD972" s="7">
        <f>I972*0.3</f>
        <v>1983.3</v>
      </c>
      <c r="AE972" s="148" t="s">
        <v>93</v>
      </c>
      <c r="AF972" s="7">
        <f>I972*0.245</f>
        <v>1619.6949999999999</v>
      </c>
      <c r="AG972" s="7">
        <f>I972*0.2</f>
        <v>1322.2</v>
      </c>
      <c r="AH972" s="7">
        <f>I972*0.23</f>
        <v>1520.53</v>
      </c>
      <c r="AI972" s="142"/>
      <c r="AJ972" s="142">
        <f>I972*0.2</f>
        <v>1322.2</v>
      </c>
      <c r="AK972" s="142">
        <v>2840.1116999999999</v>
      </c>
      <c r="AL972" s="142">
        <v>3007.1814999999997</v>
      </c>
      <c r="AM972" s="142">
        <v>3107.4191000000001</v>
      </c>
      <c r="AN972" s="142">
        <f>I972*0.12</f>
        <v>793.31999999999994</v>
      </c>
      <c r="AO972" s="142">
        <f>I972*0.6</f>
        <v>3966.6</v>
      </c>
      <c r="AP972" s="142">
        <f>I972*0.9</f>
        <v>5949.9000000000005</v>
      </c>
      <c r="AQ972" s="142">
        <f>I972*0.93</f>
        <v>6148.2300000000005</v>
      </c>
      <c r="AR972" s="142">
        <f>I972*0.7</f>
        <v>4627.7</v>
      </c>
      <c r="AS972" s="142">
        <f>I972*0.35</f>
        <v>2313.85</v>
      </c>
      <c r="AT972" s="142">
        <v>2917.4566500000001</v>
      </c>
      <c r="AU972" s="142">
        <f>I972*0.9</f>
        <v>5949.9000000000005</v>
      </c>
      <c r="AV972" s="142">
        <f>I972*0.18</f>
        <v>1189.98</v>
      </c>
      <c r="AW972" s="142">
        <f>I972*0.34</f>
        <v>2247.7400000000002</v>
      </c>
      <c r="AX972" s="142">
        <f>I972*0.31</f>
        <v>2049.41</v>
      </c>
      <c r="AY972" s="142">
        <v>3007.1814999999997</v>
      </c>
      <c r="AZ972" s="142">
        <v>3007.1814999999997</v>
      </c>
      <c r="BB972" s="6">
        <v>582.28</v>
      </c>
      <c r="BC972" s="6">
        <v>6148.2300000000005</v>
      </c>
    </row>
    <row r="973" spans="2:55" hidden="1" outlineLevel="1" x14ac:dyDescent="0.2">
      <c r="B973" s="51" t="s">
        <v>190</v>
      </c>
      <c r="C973" s="9"/>
      <c r="D973" s="122"/>
      <c r="E973" s="160">
        <v>1</v>
      </c>
      <c r="F973" s="189"/>
      <c r="G973" s="189"/>
      <c r="H973" s="189"/>
      <c r="I973" s="88">
        <v>3.8573499999999998</v>
      </c>
      <c r="J973" s="98" t="e">
        <f t="shared" si="15"/>
        <v>#N/A</v>
      </c>
      <c r="K973" s="104" t="e">
        <v>#N/A</v>
      </c>
      <c r="L973" s="106">
        <f>I973*0.2</f>
        <v>0.77146999999999999</v>
      </c>
      <c r="M973" s="106">
        <f>I973*0.28</f>
        <v>1.080058</v>
      </c>
      <c r="N973" s="106">
        <f>I973*0.27</f>
        <v>1.0414844999999999</v>
      </c>
      <c r="O973" s="106">
        <v>0.81004349999999992</v>
      </c>
      <c r="P973" s="106">
        <f>I973*0.25</f>
        <v>0.96433749999999996</v>
      </c>
      <c r="Q973" s="106">
        <f>I973*0.31</f>
        <v>1.1957784999999999</v>
      </c>
      <c r="R973" s="106">
        <f>I973*0.28</f>
        <v>1.080058</v>
      </c>
      <c r="S973" s="106">
        <f>I973*0.25</f>
        <v>0.96433749999999996</v>
      </c>
      <c r="T973" s="106">
        <f>I973*0.3</f>
        <v>1.1572049999999998</v>
      </c>
      <c r="U973" s="106">
        <f>I973*0.2</f>
        <v>0.77146999999999999</v>
      </c>
      <c r="V973" s="106">
        <f>I973*0.22</f>
        <v>0.84861699999999995</v>
      </c>
      <c r="W973" s="142"/>
      <c r="X973" s="106">
        <f>I973*0.16</f>
        <v>0.61717599999999995</v>
      </c>
      <c r="Y973" s="106">
        <f>I973*0.15</f>
        <v>0.57860249999999991</v>
      </c>
      <c r="Z973" s="106">
        <f>I973*0.18</f>
        <v>0.69432299999999991</v>
      </c>
      <c r="AA973" s="106">
        <f>I973*0.11</f>
        <v>0.42430849999999998</v>
      </c>
      <c r="AB973" s="142"/>
      <c r="AC973" s="7">
        <f>I973*0.22</f>
        <v>0.84861699999999995</v>
      </c>
      <c r="AD973" s="7">
        <f>I973*0.3</f>
        <v>1.1572049999999998</v>
      </c>
      <c r="AE973" s="148" t="s">
        <v>93</v>
      </c>
      <c r="AF973" s="7">
        <f>I973*0.245</f>
        <v>0.94505074999999994</v>
      </c>
      <c r="AG973" s="7">
        <f>I973*0.2</f>
        <v>0.77146999999999999</v>
      </c>
      <c r="AH973" s="7">
        <f>I973*0.23</f>
        <v>0.88719049999999999</v>
      </c>
      <c r="AI973" s="142"/>
      <c r="AJ973" s="142">
        <f>I973*0.2</f>
        <v>0.77146999999999999</v>
      </c>
      <c r="AK973" s="142">
        <v>3.1885999999999997</v>
      </c>
      <c r="AL973" s="142">
        <v>3.3704999999999998</v>
      </c>
      <c r="AM973" s="142">
        <v>3.4881999999999995</v>
      </c>
      <c r="AN973" s="142">
        <f>I973*0.12</f>
        <v>0.46288199999999996</v>
      </c>
      <c r="AO973" s="142">
        <f>I973*0.6</f>
        <v>2.3144099999999996</v>
      </c>
      <c r="AP973" s="142">
        <f>I973*0.9</f>
        <v>3.4716149999999999</v>
      </c>
      <c r="AQ973" s="142">
        <f>I973*0.93</f>
        <v>3.5873355</v>
      </c>
      <c r="AR973" s="142">
        <f>I973*0.7</f>
        <v>2.7001449999999996</v>
      </c>
      <c r="AS973" s="142">
        <f>I973*0.35</f>
        <v>1.3500724999999998</v>
      </c>
      <c r="AT973" s="142">
        <v>0</v>
      </c>
      <c r="AU973" s="142">
        <f>I973*0.9</f>
        <v>3.4716149999999999</v>
      </c>
      <c r="AV973" s="142">
        <f>I973*0.18</f>
        <v>0.69432299999999991</v>
      </c>
      <c r="AW973" s="142">
        <f>I973*0.34</f>
        <v>1.311499</v>
      </c>
      <c r="AX973" s="142">
        <f>I973*0.31</f>
        <v>1.1957784999999999</v>
      </c>
      <c r="AY973" s="142">
        <v>3.3704999999999998</v>
      </c>
      <c r="AZ973" s="142">
        <v>3.3704999999999998</v>
      </c>
      <c r="BB973" s="6">
        <v>0.42430849999999998</v>
      </c>
      <c r="BC973" s="6">
        <v>3.5873355</v>
      </c>
    </row>
    <row r="974" spans="2:55" hidden="1" outlineLevel="1" x14ac:dyDescent="0.2">
      <c r="B974" s="51" t="s">
        <v>132</v>
      </c>
      <c r="C974" s="9"/>
      <c r="D974" s="122"/>
      <c r="E974" s="160">
        <v>1</v>
      </c>
      <c r="F974" s="189"/>
      <c r="G974" s="189"/>
      <c r="H974" s="189"/>
      <c r="I974" s="88">
        <v>12.949674999999999</v>
      </c>
      <c r="J974" s="98" t="e">
        <f t="shared" si="15"/>
        <v>#N/A</v>
      </c>
      <c r="K974" s="104" t="e">
        <v>#N/A</v>
      </c>
      <c r="L974" s="106">
        <f>I974*0.2</f>
        <v>2.5899350000000001</v>
      </c>
      <c r="M974" s="106">
        <f>I974*0.28</f>
        <v>3.625909</v>
      </c>
      <c r="N974" s="106">
        <f>I974*0.27</f>
        <v>3.4964122500000001</v>
      </c>
      <c r="O974" s="106">
        <v>2.7194317499999996</v>
      </c>
      <c r="P974" s="106">
        <f>I974*0.25</f>
        <v>3.2374187499999998</v>
      </c>
      <c r="Q974" s="106">
        <f>I974*0.31</f>
        <v>4.0143992499999994</v>
      </c>
      <c r="R974" s="106">
        <f>I974*0.28</f>
        <v>3.625909</v>
      </c>
      <c r="S974" s="106">
        <f>I974*0.25</f>
        <v>3.2374187499999998</v>
      </c>
      <c r="T974" s="106">
        <f>I974*0.3</f>
        <v>3.8849024999999995</v>
      </c>
      <c r="U974" s="106">
        <f>I974*0.2</f>
        <v>2.5899350000000001</v>
      </c>
      <c r="V974" s="106">
        <f>I974*0.22</f>
        <v>2.8489285</v>
      </c>
      <c r="W974" s="142"/>
      <c r="X974" s="106">
        <f>I974*0.16</f>
        <v>2.0719479999999999</v>
      </c>
      <c r="Y974" s="106">
        <f>I974*0.15</f>
        <v>1.9424512499999997</v>
      </c>
      <c r="Z974" s="106">
        <f>I974*0.18</f>
        <v>2.3309414999999998</v>
      </c>
      <c r="AA974" s="106">
        <f>I974*0.11</f>
        <v>1.42446425</v>
      </c>
      <c r="AB974" s="142"/>
      <c r="AC974" s="7">
        <f>I974*0.22</f>
        <v>2.8489285</v>
      </c>
      <c r="AD974" s="7">
        <f>I974*0.3</f>
        <v>3.8849024999999995</v>
      </c>
      <c r="AE974" s="148" t="s">
        <v>93</v>
      </c>
      <c r="AF974" s="7">
        <f>I974*0.245</f>
        <v>3.1726703749999996</v>
      </c>
      <c r="AG974" s="7">
        <f>I974*0.2</f>
        <v>2.5899350000000001</v>
      </c>
      <c r="AH974" s="7">
        <f>I974*0.23</f>
        <v>2.9784252499999999</v>
      </c>
      <c r="AI974" s="142"/>
      <c r="AJ974" s="142">
        <f>I974*0.2</f>
        <v>2.5899350000000001</v>
      </c>
      <c r="AK974" s="142">
        <v>10.689299999999999</v>
      </c>
      <c r="AL974" s="142">
        <v>11.320600000000001</v>
      </c>
      <c r="AM974" s="142">
        <v>11.6951</v>
      </c>
      <c r="AN974" s="142">
        <f>I974*0.12</f>
        <v>1.5539609999999999</v>
      </c>
      <c r="AO974" s="142">
        <f>I974*0.6</f>
        <v>7.769804999999999</v>
      </c>
      <c r="AP974" s="142">
        <f>I974*0.9</f>
        <v>11.654707499999999</v>
      </c>
      <c r="AQ974" s="142">
        <f>I974*0.93</f>
        <v>12.043197749999999</v>
      </c>
      <c r="AR974" s="142">
        <f>I974*0.7</f>
        <v>9.0647724999999983</v>
      </c>
      <c r="AS974" s="142">
        <f>I974*0.35</f>
        <v>4.5323862499999992</v>
      </c>
      <c r="AT974" s="142">
        <v>0</v>
      </c>
      <c r="AU974" s="142">
        <f>I974*0.9</f>
        <v>11.654707499999999</v>
      </c>
      <c r="AV974" s="142">
        <f>I974*0.18</f>
        <v>2.3309414999999998</v>
      </c>
      <c r="AW974" s="142">
        <f>I974*0.34</f>
        <v>4.4028894999999997</v>
      </c>
      <c r="AX974" s="142">
        <f>I974*0.31</f>
        <v>4.0143992499999994</v>
      </c>
      <c r="AY974" s="142">
        <v>11.320600000000001</v>
      </c>
      <c r="AZ974" s="142">
        <v>11.320600000000001</v>
      </c>
      <c r="BB974" s="6">
        <v>1.42446425</v>
      </c>
      <c r="BC974" s="6">
        <v>12.043197749999999</v>
      </c>
    </row>
    <row r="975" spans="2:55" hidden="1" outlineLevel="1" x14ac:dyDescent="0.2">
      <c r="B975" s="51" t="s">
        <v>212</v>
      </c>
      <c r="C975" s="9"/>
      <c r="D975" s="122"/>
      <c r="E975" s="160">
        <v>1</v>
      </c>
      <c r="F975" s="189"/>
      <c r="G975" s="189"/>
      <c r="H975" s="189"/>
      <c r="I975" s="88">
        <v>6.0615500000000004</v>
      </c>
      <c r="J975" s="98" t="e">
        <f t="shared" si="15"/>
        <v>#N/A</v>
      </c>
      <c r="K975" s="104" t="e">
        <v>#N/A</v>
      </c>
      <c r="L975" s="106">
        <f>I975*0.2</f>
        <v>1.2123100000000002</v>
      </c>
      <c r="M975" s="106">
        <f>I975*0.28</f>
        <v>1.6972340000000004</v>
      </c>
      <c r="N975" s="106">
        <f>I975*0.27</f>
        <v>1.6366185000000002</v>
      </c>
      <c r="O975" s="106">
        <v>1.2729255000000002</v>
      </c>
      <c r="P975" s="106">
        <f>I975*0.25</f>
        <v>1.5153875000000001</v>
      </c>
      <c r="Q975" s="106">
        <f>I975*0.31</f>
        <v>1.8790805000000002</v>
      </c>
      <c r="R975" s="106">
        <f>I975*0.28</f>
        <v>1.6972340000000004</v>
      </c>
      <c r="S975" s="106">
        <f>I975*0.25</f>
        <v>1.5153875000000001</v>
      </c>
      <c r="T975" s="106">
        <f>I975*0.3</f>
        <v>1.818465</v>
      </c>
      <c r="U975" s="106">
        <f>I975*0.2</f>
        <v>1.2123100000000002</v>
      </c>
      <c r="V975" s="106">
        <f>I975*0.22</f>
        <v>1.3335410000000001</v>
      </c>
      <c r="W975" s="142"/>
      <c r="X975" s="106">
        <f>I975*0.16</f>
        <v>0.96984800000000004</v>
      </c>
      <c r="Y975" s="106">
        <f>I975*0.15</f>
        <v>0.9092325</v>
      </c>
      <c r="Z975" s="106">
        <f>I975*0.18</f>
        <v>1.0910790000000001</v>
      </c>
      <c r="AA975" s="106">
        <f>I975*0.11</f>
        <v>0.66677050000000004</v>
      </c>
      <c r="AB975" s="142"/>
      <c r="AC975" s="7">
        <f>I975*0.22</f>
        <v>1.3335410000000001</v>
      </c>
      <c r="AD975" s="7">
        <f>I975*0.3</f>
        <v>1.818465</v>
      </c>
      <c r="AE975" s="148" t="s">
        <v>93</v>
      </c>
      <c r="AF975" s="7">
        <f>I975*0.245</f>
        <v>1.4850797500000001</v>
      </c>
      <c r="AG975" s="7">
        <f>I975*0.2</f>
        <v>1.2123100000000002</v>
      </c>
      <c r="AH975" s="7">
        <f>I975*0.23</f>
        <v>1.3941565000000002</v>
      </c>
      <c r="AI975" s="142"/>
      <c r="AJ975" s="142">
        <f>I975*0.2</f>
        <v>1.2123100000000002</v>
      </c>
      <c r="AK975" s="142">
        <v>5.0076000000000001</v>
      </c>
      <c r="AL975" s="142">
        <v>5.2965000000000009</v>
      </c>
      <c r="AM975" s="142">
        <v>5.4784000000000006</v>
      </c>
      <c r="AN975" s="142">
        <f>I975*0.12</f>
        <v>0.72738599999999998</v>
      </c>
      <c r="AO975" s="142">
        <f>I975*0.6</f>
        <v>3.63693</v>
      </c>
      <c r="AP975" s="142">
        <f>I975*0.9</f>
        <v>5.4553950000000002</v>
      </c>
      <c r="AQ975" s="142">
        <f>I975*0.93</f>
        <v>5.6372415000000009</v>
      </c>
      <c r="AR975" s="142">
        <f>I975*0.7</f>
        <v>4.2430849999999998</v>
      </c>
      <c r="AS975" s="142">
        <f>I975*0.35</f>
        <v>2.1215424999999999</v>
      </c>
      <c r="AT975" s="142">
        <v>0</v>
      </c>
      <c r="AU975" s="142">
        <f>I975*0.9</f>
        <v>5.4553950000000002</v>
      </c>
      <c r="AV975" s="142">
        <f>I975*0.18</f>
        <v>1.0910790000000001</v>
      </c>
      <c r="AW975" s="142">
        <f>I975*0.34</f>
        <v>2.0609270000000004</v>
      </c>
      <c r="AX975" s="142">
        <f>I975*0.31</f>
        <v>1.8790805000000002</v>
      </c>
      <c r="AY975" s="142">
        <v>5.2965000000000009</v>
      </c>
      <c r="AZ975" s="142">
        <v>5.2965000000000009</v>
      </c>
      <c r="BB975" s="6">
        <v>0.66677050000000004</v>
      </c>
      <c r="BC975" s="6">
        <v>5.6372415000000009</v>
      </c>
    </row>
    <row r="976" spans="2:55" hidden="1" outlineLevel="1" x14ac:dyDescent="0.2">
      <c r="B976" s="51" t="s">
        <v>133</v>
      </c>
      <c r="C976" s="9"/>
      <c r="D976" s="122"/>
      <c r="E976" s="160">
        <v>1</v>
      </c>
      <c r="F976" s="189"/>
      <c r="G976" s="189"/>
      <c r="H976" s="189"/>
      <c r="I976" s="88">
        <v>30.032225</v>
      </c>
      <c r="J976" s="98" t="e">
        <f t="shared" si="15"/>
        <v>#N/A</v>
      </c>
      <c r="K976" s="104" t="e">
        <v>#N/A</v>
      </c>
      <c r="L976" s="106">
        <f>I976*0.2</f>
        <v>6.0064450000000003</v>
      </c>
      <c r="M976" s="106">
        <f>I976*0.28</f>
        <v>8.4090230000000012</v>
      </c>
      <c r="N976" s="106">
        <f>I976*0.27</f>
        <v>8.1087007500000006</v>
      </c>
      <c r="O976" s="106">
        <v>6.30676725</v>
      </c>
      <c r="P976" s="106">
        <f>I976*0.25</f>
        <v>7.5080562500000001</v>
      </c>
      <c r="Q976" s="106">
        <f>I976*0.31</f>
        <v>9.3099897499999997</v>
      </c>
      <c r="R976" s="106">
        <f>I976*0.28</f>
        <v>8.4090230000000012</v>
      </c>
      <c r="S976" s="106">
        <f>I976*0.25</f>
        <v>7.5080562500000001</v>
      </c>
      <c r="T976" s="106">
        <f>I976*0.3</f>
        <v>9.0096674999999991</v>
      </c>
      <c r="U976" s="106">
        <f>I976*0.2</f>
        <v>6.0064450000000003</v>
      </c>
      <c r="V976" s="106">
        <f>I976*0.22</f>
        <v>6.6070894999999998</v>
      </c>
      <c r="W976" s="142"/>
      <c r="X976" s="106">
        <f>I976*0.16</f>
        <v>4.8051560000000002</v>
      </c>
      <c r="Y976" s="106">
        <f>I976*0.15</f>
        <v>4.5048337499999995</v>
      </c>
      <c r="Z976" s="106">
        <f>I976*0.18</f>
        <v>5.4058004999999998</v>
      </c>
      <c r="AA976" s="106">
        <f>I976*0.11</f>
        <v>3.3035447499999999</v>
      </c>
      <c r="AB976" s="142"/>
      <c r="AC976" s="7">
        <f>I976*0.22</f>
        <v>6.6070894999999998</v>
      </c>
      <c r="AD976" s="7">
        <f>I976*0.3</f>
        <v>9.0096674999999991</v>
      </c>
      <c r="AE976" s="148" t="s">
        <v>93</v>
      </c>
      <c r="AF976" s="7">
        <f>I976*0.245</f>
        <v>7.3578951249999998</v>
      </c>
      <c r="AG976" s="7">
        <f>I976*0.2</f>
        <v>6.0064450000000003</v>
      </c>
      <c r="AH976" s="7">
        <f>I976*0.23</f>
        <v>6.9074117500000005</v>
      </c>
      <c r="AI976" s="142"/>
      <c r="AJ976" s="142">
        <f>I976*0.2</f>
        <v>6.0064450000000003</v>
      </c>
      <c r="AK976" s="142">
        <v>24.781200000000002</v>
      </c>
      <c r="AL976" s="142">
        <v>26.247100000000003</v>
      </c>
      <c r="AM976" s="142">
        <v>27.113800000000001</v>
      </c>
      <c r="AN976" s="142">
        <f>I976*0.12</f>
        <v>3.6038669999999997</v>
      </c>
      <c r="AO976" s="142">
        <f>I976*0.6</f>
        <v>18.019334999999998</v>
      </c>
      <c r="AP976" s="142">
        <f>I976*0.9</f>
        <v>27.029002500000001</v>
      </c>
      <c r="AQ976" s="142">
        <f>I976*0.93</f>
        <v>27.929969250000003</v>
      </c>
      <c r="AR976" s="142">
        <f>I976*0.7</f>
        <v>21.022557499999998</v>
      </c>
      <c r="AS976" s="142">
        <f>I976*0.35</f>
        <v>10.511278749999999</v>
      </c>
      <c r="AT976" s="142">
        <v>0</v>
      </c>
      <c r="AU976" s="142">
        <f>I976*0.9</f>
        <v>27.029002500000001</v>
      </c>
      <c r="AV976" s="142">
        <f>I976*0.18</f>
        <v>5.4058004999999998</v>
      </c>
      <c r="AW976" s="142">
        <f>I976*0.34</f>
        <v>10.2109565</v>
      </c>
      <c r="AX976" s="142">
        <f>I976*0.31</f>
        <v>9.3099897499999997</v>
      </c>
      <c r="AY976" s="142">
        <v>26.247100000000003</v>
      </c>
      <c r="AZ976" s="142">
        <v>26.247100000000003</v>
      </c>
      <c r="BB976" s="6">
        <v>3.3035447499999999</v>
      </c>
      <c r="BC976" s="6">
        <v>27.929969250000003</v>
      </c>
    </row>
    <row r="977" spans="2:55" hidden="1" outlineLevel="1" x14ac:dyDescent="0.2">
      <c r="B977" s="51" t="s">
        <v>203</v>
      </c>
      <c r="C977" s="9"/>
      <c r="D977" s="122">
        <v>88304</v>
      </c>
      <c r="E977" s="160">
        <v>1</v>
      </c>
      <c r="F977" s="189"/>
      <c r="G977" s="189"/>
      <c r="H977" s="189"/>
      <c r="I977" s="88">
        <v>350</v>
      </c>
      <c r="J977" s="98">
        <f t="shared" si="15"/>
        <v>62.865000000000002</v>
      </c>
      <c r="K977" s="104">
        <v>57.15</v>
      </c>
      <c r="L977" s="106">
        <f>I977*0.2</f>
        <v>70</v>
      </c>
      <c r="M977" s="106">
        <f>I977*0.28</f>
        <v>98.000000000000014</v>
      </c>
      <c r="N977" s="106">
        <f>I977*0.27</f>
        <v>94.5</v>
      </c>
      <c r="O977" s="106">
        <v>73.5</v>
      </c>
      <c r="P977" s="106">
        <f>I977*0.25</f>
        <v>87.5</v>
      </c>
      <c r="Q977" s="106">
        <f>I977*0.31</f>
        <v>108.5</v>
      </c>
      <c r="R977" s="106">
        <f>I977*0.28</f>
        <v>98.000000000000014</v>
      </c>
      <c r="S977" s="106">
        <f>I977*0.25</f>
        <v>87.5</v>
      </c>
      <c r="T977" s="106">
        <f>I977*0.3</f>
        <v>105</v>
      </c>
      <c r="U977" s="106">
        <f>I977*0.2</f>
        <v>70</v>
      </c>
      <c r="V977" s="106">
        <f>I977*0.22</f>
        <v>77</v>
      </c>
      <c r="W977" s="142"/>
      <c r="X977" s="106">
        <f>I977*0.16</f>
        <v>56</v>
      </c>
      <c r="Y977" s="106">
        <f>I977*0.15</f>
        <v>52.5</v>
      </c>
      <c r="Z977" s="106">
        <f>I977*0.18</f>
        <v>63</v>
      </c>
      <c r="AA977" s="106">
        <f>I977*0.11</f>
        <v>38.5</v>
      </c>
      <c r="AB977" s="142"/>
      <c r="AC977" s="7">
        <f>I977*0.22</f>
        <v>77</v>
      </c>
      <c r="AD977" s="7">
        <f>I977*0.3</f>
        <v>105</v>
      </c>
      <c r="AE977" s="148" t="s">
        <v>93</v>
      </c>
      <c r="AF977" s="7">
        <f>I977*0.245</f>
        <v>85.75</v>
      </c>
      <c r="AG977" s="7">
        <f>I977*0.2</f>
        <v>70</v>
      </c>
      <c r="AH977" s="7">
        <f>I977*0.23</f>
        <v>80.5</v>
      </c>
      <c r="AI977" s="142"/>
      <c r="AJ977" s="142">
        <f>I977*0.2</f>
        <v>70</v>
      </c>
      <c r="AK977" s="142">
        <v>266.13040000000001</v>
      </c>
      <c r="AL977" s="142">
        <v>281.78450000000004</v>
      </c>
      <c r="AM977" s="142">
        <v>291.17910000000001</v>
      </c>
      <c r="AN977" s="142">
        <f>I977*0.12</f>
        <v>42</v>
      </c>
      <c r="AO977" s="142">
        <f>I977*0.6</f>
        <v>210</v>
      </c>
      <c r="AP977" s="142">
        <f>I977*0.9</f>
        <v>315</v>
      </c>
      <c r="AQ977" s="142">
        <f>I977*0.93</f>
        <v>325.5</v>
      </c>
      <c r="AR977" s="142">
        <f>I977*0.7</f>
        <v>244.99999999999997</v>
      </c>
      <c r="AS977" s="142">
        <f>I977*0.35</f>
        <v>122.49999999999999</v>
      </c>
      <c r="AT977" s="142">
        <v>47.639610000000005</v>
      </c>
      <c r="AU977" s="142">
        <f>I977*0.9</f>
        <v>315</v>
      </c>
      <c r="AV977" s="142">
        <f>I977*0.18</f>
        <v>63</v>
      </c>
      <c r="AW977" s="142">
        <f>I977*0.34</f>
        <v>119.00000000000001</v>
      </c>
      <c r="AX977" s="142">
        <f>I977*0.31</f>
        <v>108.5</v>
      </c>
      <c r="AY977" s="142">
        <v>281.78450000000004</v>
      </c>
      <c r="AZ977" s="142">
        <v>281.78450000000004</v>
      </c>
      <c r="BB977" s="6">
        <v>38.5</v>
      </c>
      <c r="BC977" s="6">
        <v>325.5</v>
      </c>
    </row>
    <row r="978" spans="2:55" hidden="1" outlineLevel="1" x14ac:dyDescent="0.2">
      <c r="B978" s="51" t="s">
        <v>145</v>
      </c>
      <c r="C978" s="9"/>
      <c r="D978" s="122" t="s">
        <v>63</v>
      </c>
      <c r="E978" s="160">
        <v>10</v>
      </c>
      <c r="F978" s="189"/>
      <c r="G978" s="189"/>
      <c r="H978" s="189"/>
      <c r="I978" s="88">
        <v>11.79247</v>
      </c>
      <c r="J978" s="98" t="e">
        <f t="shared" si="15"/>
        <v>#N/A</v>
      </c>
      <c r="K978" s="104" t="e">
        <v>#N/A</v>
      </c>
      <c r="L978" s="106">
        <f>I978*0.2</f>
        <v>2.3584939999999999</v>
      </c>
      <c r="M978" s="106">
        <f>I978*0.28</f>
        <v>3.3018916000000003</v>
      </c>
      <c r="N978" s="106">
        <f>I978*0.27</f>
        <v>3.1839669000000002</v>
      </c>
      <c r="O978" s="106">
        <v>2.4764187</v>
      </c>
      <c r="P978" s="106">
        <f>I978*0.25</f>
        <v>2.9481174999999999</v>
      </c>
      <c r="Q978" s="106">
        <f>I978*0.31</f>
        <v>3.6556657000000001</v>
      </c>
      <c r="R978" s="106">
        <f>I978*0.28</f>
        <v>3.3018916000000003</v>
      </c>
      <c r="S978" s="106">
        <f>I978*0.25</f>
        <v>2.9481174999999999</v>
      </c>
      <c r="T978" s="106">
        <f>I978*0.3</f>
        <v>3.537741</v>
      </c>
      <c r="U978" s="106">
        <f>I978*0.2</f>
        <v>2.3584939999999999</v>
      </c>
      <c r="V978" s="106">
        <f>I978*0.22</f>
        <v>2.5943434000000001</v>
      </c>
      <c r="W978" s="142"/>
      <c r="X978" s="106">
        <f>I978*0.16</f>
        <v>1.8867951999999999</v>
      </c>
      <c r="Y978" s="106">
        <f>I978*0.15</f>
        <v>1.7688705</v>
      </c>
      <c r="Z978" s="106">
        <f>I978*0.18</f>
        <v>2.1226446000000001</v>
      </c>
      <c r="AA978" s="106">
        <f>I978*0.11</f>
        <v>1.2971717</v>
      </c>
      <c r="AB978" s="142"/>
      <c r="AC978" s="7">
        <f>I978*0.22</f>
        <v>2.5943434000000001</v>
      </c>
      <c r="AD978" s="7">
        <f>I978*0.3</f>
        <v>3.537741</v>
      </c>
      <c r="AE978" s="148" t="s">
        <v>93</v>
      </c>
      <c r="AF978" s="7">
        <f>I978*0.245</f>
        <v>2.8891551500000001</v>
      </c>
      <c r="AG978" s="7">
        <f>I978*0.2</f>
        <v>2.3584939999999999</v>
      </c>
      <c r="AH978" s="7">
        <f>I978*0.23</f>
        <v>2.7122681000000002</v>
      </c>
      <c r="AI978" s="142"/>
      <c r="AJ978" s="142">
        <f>I978*0.2</f>
        <v>2.3584939999999999</v>
      </c>
      <c r="AK978" s="142">
        <v>9.7370000000000001</v>
      </c>
      <c r="AL978" s="142">
        <v>10.304100000000002</v>
      </c>
      <c r="AM978" s="142">
        <v>10.6465</v>
      </c>
      <c r="AN978" s="142">
        <f>I978*0.12</f>
        <v>1.4150963999999999</v>
      </c>
      <c r="AO978" s="142">
        <f>I978*0.6</f>
        <v>7.075482</v>
      </c>
      <c r="AP978" s="142">
        <f>I978*0.9</f>
        <v>10.613223</v>
      </c>
      <c r="AQ978" s="142">
        <f>I978*0.93</f>
        <v>10.9669971</v>
      </c>
      <c r="AR978" s="142">
        <f>I978*0.7</f>
        <v>8.2547289999999993</v>
      </c>
      <c r="AS978" s="142">
        <f>I978*0.35</f>
        <v>4.1273644999999997</v>
      </c>
      <c r="AT978" s="142">
        <v>0</v>
      </c>
      <c r="AU978" s="142">
        <f>I978*0.9</f>
        <v>10.613223</v>
      </c>
      <c r="AV978" s="142">
        <f>I978*0.18</f>
        <v>2.1226446000000001</v>
      </c>
      <c r="AW978" s="142">
        <f>I978*0.34</f>
        <v>4.0094398</v>
      </c>
      <c r="AX978" s="142">
        <f>I978*0.31</f>
        <v>3.6556657000000001</v>
      </c>
      <c r="AY978" s="142">
        <v>10.304100000000002</v>
      </c>
      <c r="AZ978" s="142">
        <v>10.304100000000002</v>
      </c>
      <c r="BB978" s="6">
        <v>1.2971717</v>
      </c>
      <c r="BC978" s="6">
        <v>10.9669971</v>
      </c>
    </row>
    <row r="979" spans="2:55" hidden="1" outlineLevel="1" x14ac:dyDescent="0.2">
      <c r="B979" s="51" t="s">
        <v>108</v>
      </c>
      <c r="C979" s="9"/>
      <c r="D979" s="122"/>
      <c r="E979" s="160">
        <v>1</v>
      </c>
      <c r="F979" s="189"/>
      <c r="G979" s="189"/>
      <c r="H979" s="189"/>
      <c r="I979" s="88">
        <v>8.5963799999999981</v>
      </c>
      <c r="J979" s="98" t="e">
        <f t="shared" si="15"/>
        <v>#N/A</v>
      </c>
      <c r="K979" s="104" t="e">
        <v>#N/A</v>
      </c>
      <c r="L979" s="106">
        <f>I979*0.2</f>
        <v>1.7192759999999998</v>
      </c>
      <c r="M979" s="106">
        <f>I979*0.28</f>
        <v>2.4069863999999996</v>
      </c>
      <c r="N979" s="106">
        <f>I979*0.27</f>
        <v>2.3210225999999996</v>
      </c>
      <c r="O979" s="106">
        <v>1.8052397999999996</v>
      </c>
      <c r="P979" s="106">
        <f>I979*0.25</f>
        <v>2.1490949999999995</v>
      </c>
      <c r="Q979" s="106">
        <f>I979*0.31</f>
        <v>2.6648777999999993</v>
      </c>
      <c r="R979" s="106">
        <f>I979*0.28</f>
        <v>2.4069863999999996</v>
      </c>
      <c r="S979" s="106">
        <f>I979*0.25</f>
        <v>2.1490949999999995</v>
      </c>
      <c r="T979" s="106">
        <f>I979*0.3</f>
        <v>2.5789139999999993</v>
      </c>
      <c r="U979" s="106">
        <f>I979*0.2</f>
        <v>1.7192759999999998</v>
      </c>
      <c r="V979" s="106">
        <f>I979*0.22</f>
        <v>1.8912035999999997</v>
      </c>
      <c r="W979" s="142"/>
      <c r="X979" s="106">
        <f>I979*0.16</f>
        <v>1.3754207999999997</v>
      </c>
      <c r="Y979" s="106">
        <f>I979*0.15</f>
        <v>1.2894569999999996</v>
      </c>
      <c r="Z979" s="106">
        <f>I979*0.18</f>
        <v>1.5473483999999995</v>
      </c>
      <c r="AA979" s="106">
        <f>I979*0.11</f>
        <v>0.94560179999999983</v>
      </c>
      <c r="AB979" s="142"/>
      <c r="AC979" s="7">
        <f>I979*0.22</f>
        <v>1.8912035999999997</v>
      </c>
      <c r="AD979" s="7">
        <f>I979*0.3</f>
        <v>2.5789139999999993</v>
      </c>
      <c r="AE979" s="148" t="s">
        <v>93</v>
      </c>
      <c r="AF979" s="7">
        <f>I979*0.245</f>
        <v>2.1061130999999995</v>
      </c>
      <c r="AG979" s="7">
        <f>I979*0.2</f>
        <v>1.7192759999999998</v>
      </c>
      <c r="AH979" s="7">
        <f>I979*0.23</f>
        <v>1.9771673999999997</v>
      </c>
      <c r="AI979" s="142"/>
      <c r="AJ979" s="142">
        <f>I979*0.2</f>
        <v>1.7192759999999998</v>
      </c>
      <c r="AK979" s="142">
        <v>7.0940999999999992</v>
      </c>
      <c r="AL979" s="142">
        <v>7.5113999999999992</v>
      </c>
      <c r="AM979" s="142">
        <v>7.7574999999999994</v>
      </c>
      <c r="AN979" s="142">
        <f>I979*0.12</f>
        <v>1.0315655999999997</v>
      </c>
      <c r="AO979" s="142">
        <f>I979*0.6</f>
        <v>5.1578279999999985</v>
      </c>
      <c r="AP979" s="142">
        <f>I979*0.9</f>
        <v>7.7367419999999987</v>
      </c>
      <c r="AQ979" s="142">
        <f>I979*0.93</f>
        <v>7.9946333999999988</v>
      </c>
      <c r="AR979" s="142">
        <f>I979*0.7</f>
        <v>6.017465999999998</v>
      </c>
      <c r="AS979" s="142">
        <f>I979*0.35</f>
        <v>3.008732999999999</v>
      </c>
      <c r="AT979" s="142">
        <v>0</v>
      </c>
      <c r="AU979" s="142">
        <f>I979*0.9</f>
        <v>7.7367419999999987</v>
      </c>
      <c r="AV979" s="142">
        <f>I979*0.18</f>
        <v>1.5473483999999995</v>
      </c>
      <c r="AW979" s="142">
        <f>I979*0.34</f>
        <v>2.9227691999999994</v>
      </c>
      <c r="AX979" s="142">
        <f>I979*0.31</f>
        <v>2.6648777999999993</v>
      </c>
      <c r="AY979" s="142">
        <v>7.5113999999999992</v>
      </c>
      <c r="AZ979" s="142">
        <v>7.5113999999999992</v>
      </c>
      <c r="BB979" s="6">
        <v>0.94560179999999983</v>
      </c>
      <c r="BC979" s="6">
        <v>7.9946333999999988</v>
      </c>
    </row>
    <row r="980" spans="2:55" hidden="1" outlineLevel="1" x14ac:dyDescent="0.2">
      <c r="B980" s="51" t="s">
        <v>120</v>
      </c>
      <c r="C980" s="9"/>
      <c r="D980" s="122"/>
      <c r="E980" s="160">
        <v>1</v>
      </c>
      <c r="F980" s="189"/>
      <c r="G980" s="189"/>
      <c r="H980" s="189"/>
      <c r="I980" s="88">
        <v>14.98856</v>
      </c>
      <c r="J980" s="98" t="e">
        <f t="shared" si="15"/>
        <v>#N/A</v>
      </c>
      <c r="K980" s="104" t="e">
        <v>#N/A</v>
      </c>
      <c r="L980" s="106">
        <f>I980*0.2</f>
        <v>2.9977119999999999</v>
      </c>
      <c r="M980" s="106">
        <f>I980*0.28</f>
        <v>4.1967968000000004</v>
      </c>
      <c r="N980" s="106">
        <f>I980*0.27</f>
        <v>4.0469112000000003</v>
      </c>
      <c r="O980" s="106">
        <v>3.1475975999999997</v>
      </c>
      <c r="P980" s="106">
        <f>I980*0.25</f>
        <v>3.7471399999999999</v>
      </c>
      <c r="Q980" s="106">
        <f>I980*0.31</f>
        <v>4.6464536000000001</v>
      </c>
      <c r="R980" s="106">
        <f>I980*0.28</f>
        <v>4.1967968000000004</v>
      </c>
      <c r="S980" s="106">
        <f>I980*0.25</f>
        <v>3.7471399999999999</v>
      </c>
      <c r="T980" s="106">
        <f>I980*0.3</f>
        <v>4.4965679999999999</v>
      </c>
      <c r="U980" s="106">
        <f>I980*0.2</f>
        <v>2.9977119999999999</v>
      </c>
      <c r="V980" s="106">
        <f>I980*0.22</f>
        <v>3.2974831999999998</v>
      </c>
      <c r="W980" s="142"/>
      <c r="X980" s="106">
        <f>I980*0.16</f>
        <v>2.3981696000000001</v>
      </c>
      <c r="Y980" s="106">
        <f>I980*0.15</f>
        <v>2.2482839999999999</v>
      </c>
      <c r="Z980" s="106">
        <f>I980*0.18</f>
        <v>2.6979408</v>
      </c>
      <c r="AA980" s="106">
        <f>I980*0.11</f>
        <v>1.6487415999999999</v>
      </c>
      <c r="AB980" s="142"/>
      <c r="AC980" s="7">
        <f>I980*0.22</f>
        <v>3.2974831999999998</v>
      </c>
      <c r="AD980" s="7">
        <f>I980*0.3</f>
        <v>4.4965679999999999</v>
      </c>
      <c r="AE980" s="148" t="s">
        <v>93</v>
      </c>
      <c r="AF980" s="7">
        <f>I980*0.245</f>
        <v>3.6721971999999998</v>
      </c>
      <c r="AG980" s="7">
        <f>I980*0.2</f>
        <v>2.9977119999999999</v>
      </c>
      <c r="AH980" s="7">
        <f>I980*0.23</f>
        <v>3.4473688</v>
      </c>
      <c r="AI980" s="142"/>
      <c r="AJ980" s="142">
        <f>I980*0.2</f>
        <v>2.9977119999999999</v>
      </c>
      <c r="AK980" s="142">
        <v>12.369200000000001</v>
      </c>
      <c r="AL980" s="142">
        <v>13.0968</v>
      </c>
      <c r="AM980" s="142">
        <v>13.535500000000001</v>
      </c>
      <c r="AN980" s="142">
        <f>I980*0.12</f>
        <v>1.7986271999999999</v>
      </c>
      <c r="AO980" s="142">
        <f>I980*0.6</f>
        <v>8.9931359999999998</v>
      </c>
      <c r="AP980" s="142">
        <f>I980*0.9</f>
        <v>13.489704</v>
      </c>
      <c r="AQ980" s="142">
        <f>I980*0.93</f>
        <v>13.939360800000001</v>
      </c>
      <c r="AR980" s="142">
        <f>I980*0.7</f>
        <v>10.491992</v>
      </c>
      <c r="AS980" s="142">
        <f>I980*0.35</f>
        <v>5.2459959999999999</v>
      </c>
      <c r="AT980" s="142">
        <v>0</v>
      </c>
      <c r="AU980" s="142">
        <f>I980*0.9</f>
        <v>13.489704</v>
      </c>
      <c r="AV980" s="142">
        <f>I980*0.18</f>
        <v>2.6979408</v>
      </c>
      <c r="AW980" s="142">
        <f>I980*0.34</f>
        <v>5.0961104000000006</v>
      </c>
      <c r="AX980" s="142">
        <f>I980*0.31</f>
        <v>4.6464536000000001</v>
      </c>
      <c r="AY980" s="142">
        <v>13.0968</v>
      </c>
      <c r="AZ980" s="142">
        <v>13.0968</v>
      </c>
      <c r="BB980" s="6">
        <v>1.6487415999999999</v>
      </c>
      <c r="BC980" s="6">
        <v>13.939360800000001</v>
      </c>
    </row>
    <row r="981" spans="2:55" hidden="1" outlineLevel="1" x14ac:dyDescent="0.2">
      <c r="B981" s="51" t="s">
        <v>146</v>
      </c>
      <c r="C981" s="9"/>
      <c r="D981" s="122" t="s">
        <v>65</v>
      </c>
      <c r="E981" s="160">
        <v>4</v>
      </c>
      <c r="F981" s="189"/>
      <c r="G981" s="189"/>
      <c r="H981" s="189"/>
      <c r="I981" s="88">
        <v>29.977119999999999</v>
      </c>
      <c r="J981" s="98" t="e">
        <f t="shared" si="15"/>
        <v>#N/A</v>
      </c>
      <c r="K981" s="104" t="e">
        <v>#N/A</v>
      </c>
      <c r="L981" s="106">
        <f>I981*0.2</f>
        <v>5.9954239999999999</v>
      </c>
      <c r="M981" s="106">
        <f>I981*0.28</f>
        <v>8.3935936000000009</v>
      </c>
      <c r="N981" s="106">
        <f>I981*0.27</f>
        <v>8.0938224000000005</v>
      </c>
      <c r="O981" s="106">
        <v>6.2951951999999993</v>
      </c>
      <c r="P981" s="106">
        <f>I981*0.25</f>
        <v>7.4942799999999998</v>
      </c>
      <c r="Q981" s="106">
        <f>I981*0.31</f>
        <v>9.2929072000000001</v>
      </c>
      <c r="R981" s="106">
        <f>I981*0.28</f>
        <v>8.3935936000000009</v>
      </c>
      <c r="S981" s="106">
        <f>I981*0.25</f>
        <v>7.4942799999999998</v>
      </c>
      <c r="T981" s="106">
        <f>I981*0.3</f>
        <v>8.9931359999999998</v>
      </c>
      <c r="U981" s="106">
        <f>I981*0.2</f>
        <v>5.9954239999999999</v>
      </c>
      <c r="V981" s="106">
        <f>I981*0.22</f>
        <v>6.5949663999999997</v>
      </c>
      <c r="W981" s="142"/>
      <c r="X981" s="106">
        <f>I981*0.16</f>
        <v>4.7963392000000002</v>
      </c>
      <c r="Y981" s="106">
        <f>I981*0.15</f>
        <v>4.4965679999999999</v>
      </c>
      <c r="Z981" s="106">
        <f>I981*0.18</f>
        <v>5.3958816000000001</v>
      </c>
      <c r="AA981" s="106">
        <f>I981*0.11</f>
        <v>3.2974831999999998</v>
      </c>
      <c r="AB981" s="142"/>
      <c r="AC981" s="7">
        <f>I981*0.22</f>
        <v>6.5949663999999997</v>
      </c>
      <c r="AD981" s="7">
        <f>I981*0.3</f>
        <v>8.9931359999999998</v>
      </c>
      <c r="AE981" s="148" t="s">
        <v>93</v>
      </c>
      <c r="AF981" s="7">
        <f>I981*0.245</f>
        <v>7.3443943999999997</v>
      </c>
      <c r="AG981" s="7">
        <f>I981*0.2</f>
        <v>5.9954239999999999</v>
      </c>
      <c r="AH981" s="7">
        <f>I981*0.23</f>
        <v>6.8947376</v>
      </c>
      <c r="AI981" s="142"/>
      <c r="AJ981" s="142">
        <f>I981*0.2</f>
        <v>5.9954239999999999</v>
      </c>
      <c r="AK981" s="142">
        <v>24.738400000000002</v>
      </c>
      <c r="AL981" s="142">
        <v>26.1936</v>
      </c>
      <c r="AM981" s="142">
        <v>27.071000000000002</v>
      </c>
      <c r="AN981" s="142">
        <f>I981*0.12</f>
        <v>3.5972543999999997</v>
      </c>
      <c r="AO981" s="142">
        <f>I981*0.6</f>
        <v>17.986272</v>
      </c>
      <c r="AP981" s="142">
        <f>I981*0.9</f>
        <v>26.979407999999999</v>
      </c>
      <c r="AQ981" s="142">
        <f>I981*0.93</f>
        <v>27.878721600000002</v>
      </c>
      <c r="AR981" s="142">
        <f>I981*0.7</f>
        <v>20.983984</v>
      </c>
      <c r="AS981" s="142">
        <f>I981*0.35</f>
        <v>10.491992</v>
      </c>
      <c r="AT981" s="142">
        <v>0</v>
      </c>
      <c r="AU981" s="142">
        <f>I981*0.9</f>
        <v>26.979407999999999</v>
      </c>
      <c r="AV981" s="142">
        <f>I981*0.18</f>
        <v>5.3958816000000001</v>
      </c>
      <c r="AW981" s="142">
        <f>I981*0.34</f>
        <v>10.192220800000001</v>
      </c>
      <c r="AX981" s="142">
        <f>I981*0.31</f>
        <v>9.2929072000000001</v>
      </c>
      <c r="AY981" s="142">
        <v>26.1936</v>
      </c>
      <c r="AZ981" s="142">
        <v>26.1936</v>
      </c>
      <c r="BB981" s="6">
        <v>3.2974831999999998</v>
      </c>
      <c r="BC981" s="6">
        <v>27.878721600000002</v>
      </c>
    </row>
    <row r="982" spans="2:55" hidden="1" outlineLevel="1" x14ac:dyDescent="0.2">
      <c r="B982" s="51" t="s">
        <v>121</v>
      </c>
      <c r="C982" s="9"/>
      <c r="D982" s="122" t="s">
        <v>72</v>
      </c>
      <c r="E982" s="160">
        <v>1</v>
      </c>
      <c r="F982" s="189"/>
      <c r="G982" s="189"/>
      <c r="H982" s="189"/>
      <c r="I982" s="88">
        <v>14.98856</v>
      </c>
      <c r="J982" s="98" t="e">
        <f t="shared" si="15"/>
        <v>#N/A</v>
      </c>
      <c r="K982" s="104" t="e">
        <v>#N/A</v>
      </c>
      <c r="L982" s="106">
        <f>I982*0.2</f>
        <v>2.9977119999999999</v>
      </c>
      <c r="M982" s="106">
        <f>I982*0.28</f>
        <v>4.1967968000000004</v>
      </c>
      <c r="N982" s="106">
        <f>I982*0.27</f>
        <v>4.0469112000000003</v>
      </c>
      <c r="O982" s="106">
        <v>3.1475975999999997</v>
      </c>
      <c r="P982" s="106">
        <f>I982*0.25</f>
        <v>3.7471399999999999</v>
      </c>
      <c r="Q982" s="106">
        <f>I982*0.31</f>
        <v>4.6464536000000001</v>
      </c>
      <c r="R982" s="106">
        <f>I982*0.28</f>
        <v>4.1967968000000004</v>
      </c>
      <c r="S982" s="106">
        <f>I982*0.25</f>
        <v>3.7471399999999999</v>
      </c>
      <c r="T982" s="106">
        <f>I982*0.3</f>
        <v>4.4965679999999999</v>
      </c>
      <c r="U982" s="106">
        <f>I982*0.2</f>
        <v>2.9977119999999999</v>
      </c>
      <c r="V982" s="106">
        <f>I982*0.22</f>
        <v>3.2974831999999998</v>
      </c>
      <c r="W982" s="142"/>
      <c r="X982" s="106">
        <f>I982*0.16</f>
        <v>2.3981696000000001</v>
      </c>
      <c r="Y982" s="106">
        <f>I982*0.15</f>
        <v>2.2482839999999999</v>
      </c>
      <c r="Z982" s="106">
        <f>I982*0.18</f>
        <v>2.6979408</v>
      </c>
      <c r="AA982" s="106">
        <f>I982*0.11</f>
        <v>1.6487415999999999</v>
      </c>
      <c r="AB982" s="142"/>
      <c r="AC982" s="7">
        <f>I982*0.22</f>
        <v>3.2974831999999998</v>
      </c>
      <c r="AD982" s="7">
        <f>I982*0.3</f>
        <v>4.4965679999999999</v>
      </c>
      <c r="AE982" s="148" t="s">
        <v>93</v>
      </c>
      <c r="AF982" s="7">
        <f>I982*0.245</f>
        <v>3.6721971999999998</v>
      </c>
      <c r="AG982" s="7">
        <f>I982*0.2</f>
        <v>2.9977119999999999</v>
      </c>
      <c r="AH982" s="7">
        <f>I982*0.23</f>
        <v>3.4473688</v>
      </c>
      <c r="AI982" s="142"/>
      <c r="AJ982" s="142">
        <f>I982*0.2</f>
        <v>2.9977119999999999</v>
      </c>
      <c r="AK982" s="142">
        <v>12.369200000000001</v>
      </c>
      <c r="AL982" s="142">
        <v>13.0968</v>
      </c>
      <c r="AM982" s="142">
        <v>13.535500000000001</v>
      </c>
      <c r="AN982" s="142">
        <f>I982*0.12</f>
        <v>1.7986271999999999</v>
      </c>
      <c r="AO982" s="142">
        <f>I982*0.6</f>
        <v>8.9931359999999998</v>
      </c>
      <c r="AP982" s="142">
        <f>I982*0.9</f>
        <v>13.489704</v>
      </c>
      <c r="AQ982" s="142">
        <f>I982*0.93</f>
        <v>13.939360800000001</v>
      </c>
      <c r="AR982" s="142">
        <f>I982*0.7</f>
        <v>10.491992</v>
      </c>
      <c r="AS982" s="142">
        <f>I982*0.35</f>
        <v>5.2459959999999999</v>
      </c>
      <c r="AT982" s="142">
        <v>0</v>
      </c>
      <c r="AU982" s="142">
        <f>I982*0.9</f>
        <v>13.489704</v>
      </c>
      <c r="AV982" s="142">
        <f>I982*0.18</f>
        <v>2.6979408</v>
      </c>
      <c r="AW982" s="142">
        <f>I982*0.34</f>
        <v>5.0961104000000006</v>
      </c>
      <c r="AX982" s="142">
        <f>I982*0.31</f>
        <v>4.6464536000000001</v>
      </c>
      <c r="AY982" s="142">
        <v>13.0968</v>
      </c>
      <c r="AZ982" s="142">
        <v>13.0968</v>
      </c>
      <c r="BB982" s="6">
        <v>1.6487415999999999</v>
      </c>
      <c r="BC982" s="6">
        <v>13.939360800000001</v>
      </c>
    </row>
    <row r="983" spans="2:55" hidden="1" outlineLevel="1" x14ac:dyDescent="0.2">
      <c r="B983" s="51" t="s">
        <v>205</v>
      </c>
      <c r="C983" s="9"/>
      <c r="D983" s="122"/>
      <c r="E983" s="160">
        <v>1</v>
      </c>
      <c r="F983" s="189"/>
      <c r="G983" s="189"/>
      <c r="H983" s="189"/>
      <c r="I983" s="88">
        <v>8.5963799999999981</v>
      </c>
      <c r="J983" s="98" t="e">
        <f t="shared" si="15"/>
        <v>#N/A</v>
      </c>
      <c r="K983" s="104" t="e">
        <v>#N/A</v>
      </c>
      <c r="L983" s="106">
        <f>I983*0.2</f>
        <v>1.7192759999999998</v>
      </c>
      <c r="M983" s="106">
        <f>I983*0.28</f>
        <v>2.4069863999999996</v>
      </c>
      <c r="N983" s="106">
        <f>I983*0.27</f>
        <v>2.3210225999999996</v>
      </c>
      <c r="O983" s="106">
        <v>1.8052397999999996</v>
      </c>
      <c r="P983" s="106">
        <f>I983*0.25</f>
        <v>2.1490949999999995</v>
      </c>
      <c r="Q983" s="106">
        <f>I983*0.31</f>
        <v>2.6648777999999993</v>
      </c>
      <c r="R983" s="106">
        <f>I983*0.28</f>
        <v>2.4069863999999996</v>
      </c>
      <c r="S983" s="106">
        <f>I983*0.25</f>
        <v>2.1490949999999995</v>
      </c>
      <c r="T983" s="106">
        <f>I983*0.3</f>
        <v>2.5789139999999993</v>
      </c>
      <c r="U983" s="106">
        <f>I983*0.2</f>
        <v>1.7192759999999998</v>
      </c>
      <c r="V983" s="106">
        <f>I983*0.22</f>
        <v>1.8912035999999997</v>
      </c>
      <c r="W983" s="142"/>
      <c r="X983" s="106">
        <f>I983*0.16</f>
        <v>1.3754207999999997</v>
      </c>
      <c r="Y983" s="106">
        <f>I983*0.15</f>
        <v>1.2894569999999996</v>
      </c>
      <c r="Z983" s="106">
        <f>I983*0.18</f>
        <v>1.5473483999999995</v>
      </c>
      <c r="AA983" s="106">
        <f>I983*0.11</f>
        <v>0.94560179999999983</v>
      </c>
      <c r="AB983" s="142"/>
      <c r="AC983" s="7">
        <f>I983*0.22</f>
        <v>1.8912035999999997</v>
      </c>
      <c r="AD983" s="7">
        <f>I983*0.3</f>
        <v>2.5789139999999993</v>
      </c>
      <c r="AE983" s="148" t="s">
        <v>93</v>
      </c>
      <c r="AF983" s="7">
        <f>I983*0.245</f>
        <v>2.1061130999999995</v>
      </c>
      <c r="AG983" s="7">
        <f>I983*0.2</f>
        <v>1.7192759999999998</v>
      </c>
      <c r="AH983" s="7">
        <f>I983*0.23</f>
        <v>1.9771673999999997</v>
      </c>
      <c r="AI983" s="142"/>
      <c r="AJ983" s="142">
        <f>I983*0.2</f>
        <v>1.7192759999999998</v>
      </c>
      <c r="AK983" s="142">
        <v>7.0940999999999992</v>
      </c>
      <c r="AL983" s="142">
        <v>7.5113999999999992</v>
      </c>
      <c r="AM983" s="142">
        <v>7.7574999999999994</v>
      </c>
      <c r="AN983" s="142">
        <f>I983*0.12</f>
        <v>1.0315655999999997</v>
      </c>
      <c r="AO983" s="142">
        <f>I983*0.6</f>
        <v>5.1578279999999985</v>
      </c>
      <c r="AP983" s="142">
        <f>I983*0.9</f>
        <v>7.7367419999999987</v>
      </c>
      <c r="AQ983" s="142">
        <f>I983*0.93</f>
        <v>7.9946333999999988</v>
      </c>
      <c r="AR983" s="142">
        <f>I983*0.7</f>
        <v>6.017465999999998</v>
      </c>
      <c r="AS983" s="142">
        <f>I983*0.35</f>
        <v>3.008732999999999</v>
      </c>
      <c r="AT983" s="142">
        <v>0</v>
      </c>
      <c r="AU983" s="142">
        <f>I983*0.9</f>
        <v>7.7367419999999987</v>
      </c>
      <c r="AV983" s="142">
        <f>I983*0.18</f>
        <v>1.5473483999999995</v>
      </c>
      <c r="AW983" s="142">
        <f>I983*0.34</f>
        <v>2.9227691999999994</v>
      </c>
      <c r="AX983" s="142">
        <f>I983*0.31</f>
        <v>2.6648777999999993</v>
      </c>
      <c r="AY983" s="142">
        <v>7.5113999999999992</v>
      </c>
      <c r="AZ983" s="142">
        <v>7.5113999999999992</v>
      </c>
      <c r="BB983" s="6">
        <v>0.94560179999999983</v>
      </c>
      <c r="BC983" s="6">
        <v>7.9946333999999988</v>
      </c>
    </row>
    <row r="984" spans="2:55" hidden="1" outlineLevel="1" x14ac:dyDescent="0.2">
      <c r="B984" s="51" t="s">
        <v>122</v>
      </c>
      <c r="C984" s="9"/>
      <c r="D984" s="122"/>
      <c r="E984" s="160">
        <v>1</v>
      </c>
      <c r="F984" s="189"/>
      <c r="G984" s="189"/>
      <c r="H984" s="189"/>
      <c r="I984" s="88">
        <v>10.580159999999999</v>
      </c>
      <c r="J984" s="98" t="e">
        <f t="shared" si="15"/>
        <v>#N/A</v>
      </c>
      <c r="K984" s="104" t="e">
        <v>#N/A</v>
      </c>
      <c r="L984" s="106">
        <f>I984*0.2</f>
        <v>2.1160320000000001</v>
      </c>
      <c r="M984" s="106">
        <f>I984*0.28</f>
        <v>2.9624448000000001</v>
      </c>
      <c r="N984" s="106">
        <f>I984*0.27</f>
        <v>2.8566432000000002</v>
      </c>
      <c r="O984" s="106">
        <v>2.2218335999999996</v>
      </c>
      <c r="P984" s="106">
        <f>I984*0.25</f>
        <v>2.6450399999999998</v>
      </c>
      <c r="Q984" s="106">
        <f>I984*0.31</f>
        <v>3.2798495999999999</v>
      </c>
      <c r="R984" s="106">
        <f>I984*0.28</f>
        <v>2.9624448000000001</v>
      </c>
      <c r="S984" s="106">
        <f>I984*0.25</f>
        <v>2.6450399999999998</v>
      </c>
      <c r="T984" s="106">
        <f>I984*0.3</f>
        <v>3.1740479999999995</v>
      </c>
      <c r="U984" s="106">
        <f>I984*0.2</f>
        <v>2.1160320000000001</v>
      </c>
      <c r="V984" s="106">
        <f>I984*0.22</f>
        <v>2.3276352</v>
      </c>
      <c r="W984" s="142"/>
      <c r="X984" s="106">
        <f>I984*0.16</f>
        <v>1.6928255999999999</v>
      </c>
      <c r="Y984" s="106">
        <f>I984*0.15</f>
        <v>1.5870239999999998</v>
      </c>
      <c r="Z984" s="106">
        <f>I984*0.18</f>
        <v>1.9044287999999998</v>
      </c>
      <c r="AA984" s="106">
        <f>I984*0.11</f>
        <v>1.1638176</v>
      </c>
      <c r="AB984" s="142"/>
      <c r="AC984" s="7">
        <f>I984*0.22</f>
        <v>2.3276352</v>
      </c>
      <c r="AD984" s="7">
        <f>I984*0.3</f>
        <v>3.1740479999999995</v>
      </c>
      <c r="AE984" s="148" t="s">
        <v>93</v>
      </c>
      <c r="AF984" s="7">
        <f>I984*0.245</f>
        <v>2.5921391999999996</v>
      </c>
      <c r="AG984" s="7">
        <f>I984*0.2</f>
        <v>2.1160320000000001</v>
      </c>
      <c r="AH984" s="7">
        <f>I984*0.23</f>
        <v>2.4334368</v>
      </c>
      <c r="AI984" s="142"/>
      <c r="AJ984" s="142">
        <f>I984*0.2</f>
        <v>2.1160320000000001</v>
      </c>
      <c r="AK984" s="142">
        <v>8.7311999999999994</v>
      </c>
      <c r="AL984" s="142">
        <v>9.2447999999999997</v>
      </c>
      <c r="AM984" s="142">
        <v>9.5550999999999995</v>
      </c>
      <c r="AN984" s="142">
        <f>I984*0.12</f>
        <v>1.2696191999999999</v>
      </c>
      <c r="AO984" s="142">
        <f>I984*0.6</f>
        <v>6.3480959999999991</v>
      </c>
      <c r="AP984" s="142">
        <f>I984*0.9</f>
        <v>9.5221439999999991</v>
      </c>
      <c r="AQ984" s="142">
        <f>I984*0.93</f>
        <v>9.8395487999999993</v>
      </c>
      <c r="AR984" s="142">
        <f>I984*0.7</f>
        <v>7.4061119999999994</v>
      </c>
      <c r="AS984" s="142">
        <f>I984*0.35</f>
        <v>3.7030559999999997</v>
      </c>
      <c r="AT984" s="142">
        <v>0</v>
      </c>
      <c r="AU984" s="142">
        <f>I984*0.9</f>
        <v>9.5221439999999991</v>
      </c>
      <c r="AV984" s="142">
        <f>I984*0.18</f>
        <v>1.9044287999999998</v>
      </c>
      <c r="AW984" s="142">
        <f>I984*0.34</f>
        <v>3.5972544000000002</v>
      </c>
      <c r="AX984" s="142">
        <f>I984*0.31</f>
        <v>3.2798495999999999</v>
      </c>
      <c r="AY984" s="142">
        <v>9.2447999999999997</v>
      </c>
      <c r="AZ984" s="142">
        <v>9.2447999999999997</v>
      </c>
      <c r="BB984" s="6">
        <v>1.1638176</v>
      </c>
      <c r="BC984" s="6">
        <v>9.8395487999999993</v>
      </c>
    </row>
    <row r="985" spans="2:55" hidden="1" outlineLevel="1" x14ac:dyDescent="0.2">
      <c r="B985" s="51" t="s">
        <v>123</v>
      </c>
      <c r="C985" s="9"/>
      <c r="D985" s="122"/>
      <c r="E985" s="160">
        <v>1</v>
      </c>
      <c r="F985" s="189"/>
      <c r="G985" s="189"/>
      <c r="H985" s="189"/>
      <c r="I985" s="88">
        <v>22.042000000000002</v>
      </c>
      <c r="J985" s="98" t="e">
        <f t="shared" si="15"/>
        <v>#N/A</v>
      </c>
      <c r="K985" s="104" t="e">
        <v>#N/A</v>
      </c>
      <c r="L985" s="106">
        <f>I985*0.2</f>
        <v>4.4084000000000003</v>
      </c>
      <c r="M985" s="106">
        <f>I985*0.28</f>
        <v>6.1717600000000008</v>
      </c>
      <c r="N985" s="106">
        <f>I985*0.27</f>
        <v>5.951340000000001</v>
      </c>
      <c r="O985" s="106">
        <v>4.6288200000000002</v>
      </c>
      <c r="P985" s="106">
        <f>I985*0.25</f>
        <v>5.5105000000000004</v>
      </c>
      <c r="Q985" s="106">
        <f>I985*0.31</f>
        <v>6.8330200000000003</v>
      </c>
      <c r="R985" s="106">
        <f>I985*0.28</f>
        <v>6.1717600000000008</v>
      </c>
      <c r="S985" s="106">
        <f>I985*0.25</f>
        <v>5.5105000000000004</v>
      </c>
      <c r="T985" s="106">
        <f>I985*0.3</f>
        <v>6.6126000000000005</v>
      </c>
      <c r="U985" s="106">
        <f>I985*0.2</f>
        <v>4.4084000000000003</v>
      </c>
      <c r="V985" s="106">
        <f>I985*0.22</f>
        <v>4.84924</v>
      </c>
      <c r="W985" s="142"/>
      <c r="X985" s="106">
        <f>I985*0.16</f>
        <v>3.5267200000000005</v>
      </c>
      <c r="Y985" s="106">
        <f>I985*0.15</f>
        <v>3.3063000000000002</v>
      </c>
      <c r="Z985" s="106">
        <f>I985*0.18</f>
        <v>3.9675600000000002</v>
      </c>
      <c r="AA985" s="106">
        <f>I985*0.11</f>
        <v>2.42462</v>
      </c>
      <c r="AB985" s="142"/>
      <c r="AC985" s="7">
        <f>I985*0.22</f>
        <v>4.84924</v>
      </c>
      <c r="AD985" s="7">
        <f>I985*0.3</f>
        <v>6.6126000000000005</v>
      </c>
      <c r="AE985" s="148" t="s">
        <v>93</v>
      </c>
      <c r="AF985" s="7">
        <f>I985*0.245</f>
        <v>5.40029</v>
      </c>
      <c r="AG985" s="7">
        <f>I985*0.2</f>
        <v>4.4084000000000003</v>
      </c>
      <c r="AH985" s="7">
        <f>I985*0.23</f>
        <v>5.0696600000000007</v>
      </c>
      <c r="AI985" s="142"/>
      <c r="AJ985" s="142">
        <f>I985*0.2</f>
        <v>4.4084000000000003</v>
      </c>
      <c r="AK985" s="142">
        <v>18.190000000000001</v>
      </c>
      <c r="AL985" s="142">
        <v>19.260000000000002</v>
      </c>
      <c r="AM985" s="142">
        <v>19.902000000000001</v>
      </c>
      <c r="AN985" s="142">
        <f>I985*0.12</f>
        <v>2.6450400000000003</v>
      </c>
      <c r="AO985" s="142">
        <f>I985*0.6</f>
        <v>13.225200000000001</v>
      </c>
      <c r="AP985" s="142">
        <f>I985*0.9</f>
        <v>19.837800000000001</v>
      </c>
      <c r="AQ985" s="142">
        <f>I985*0.93</f>
        <v>20.499060000000004</v>
      </c>
      <c r="AR985" s="142">
        <f>I985*0.7</f>
        <v>15.429399999999999</v>
      </c>
      <c r="AS985" s="142">
        <f>I985*0.35</f>
        <v>7.7146999999999997</v>
      </c>
      <c r="AT985" s="142">
        <v>0</v>
      </c>
      <c r="AU985" s="142">
        <f>I985*0.9</f>
        <v>19.837800000000001</v>
      </c>
      <c r="AV985" s="142">
        <f>I985*0.18</f>
        <v>3.9675600000000002</v>
      </c>
      <c r="AW985" s="142">
        <f>I985*0.34</f>
        <v>7.4942800000000007</v>
      </c>
      <c r="AX985" s="142">
        <f>I985*0.31</f>
        <v>6.8330200000000003</v>
      </c>
      <c r="AY985" s="142">
        <v>19.260000000000002</v>
      </c>
      <c r="AZ985" s="142">
        <v>19.260000000000002</v>
      </c>
      <c r="BB985" s="6">
        <v>2.42462</v>
      </c>
      <c r="BC985" s="6">
        <v>20.499060000000004</v>
      </c>
    </row>
    <row r="986" spans="2:55" hidden="1" outlineLevel="1" x14ac:dyDescent="0.2">
      <c r="B986" s="51" t="s">
        <v>192</v>
      </c>
      <c r="C986" s="9"/>
      <c r="D986" s="122"/>
      <c r="E986" s="160">
        <v>1</v>
      </c>
      <c r="F986" s="189"/>
      <c r="G986" s="189"/>
      <c r="H986" s="189"/>
      <c r="I986" s="88">
        <v>20.939900000000002</v>
      </c>
      <c r="J986" s="98" t="e">
        <f t="shared" si="15"/>
        <v>#N/A</v>
      </c>
      <c r="K986" s="104" t="e">
        <v>#N/A</v>
      </c>
      <c r="L986" s="106">
        <f>I986*0.2</f>
        <v>4.1879800000000005</v>
      </c>
      <c r="M986" s="106">
        <f>I986*0.28</f>
        <v>5.8631720000000014</v>
      </c>
      <c r="N986" s="106">
        <f>I986*0.27</f>
        <v>5.653773000000001</v>
      </c>
      <c r="O986" s="106">
        <v>4.3973789999999999</v>
      </c>
      <c r="P986" s="106">
        <f>I986*0.25</f>
        <v>5.2349750000000004</v>
      </c>
      <c r="Q986" s="106">
        <f>I986*0.31</f>
        <v>6.4913690000000006</v>
      </c>
      <c r="R986" s="106">
        <f>I986*0.28</f>
        <v>5.8631720000000014</v>
      </c>
      <c r="S986" s="106">
        <f>I986*0.25</f>
        <v>5.2349750000000004</v>
      </c>
      <c r="T986" s="106">
        <f>I986*0.3</f>
        <v>6.2819700000000003</v>
      </c>
      <c r="U986" s="106">
        <f>I986*0.2</f>
        <v>4.1879800000000005</v>
      </c>
      <c r="V986" s="106">
        <f>I986*0.22</f>
        <v>4.6067780000000003</v>
      </c>
      <c r="W986" s="142"/>
      <c r="X986" s="106">
        <f>I986*0.16</f>
        <v>3.3503840000000005</v>
      </c>
      <c r="Y986" s="106">
        <f>I986*0.15</f>
        <v>3.1409850000000001</v>
      </c>
      <c r="Z986" s="106">
        <f>I986*0.18</f>
        <v>3.7691820000000003</v>
      </c>
      <c r="AA986" s="106">
        <f>I986*0.11</f>
        <v>2.3033890000000001</v>
      </c>
      <c r="AB986" s="142"/>
      <c r="AC986" s="7">
        <f>I986*0.22</f>
        <v>4.6067780000000003</v>
      </c>
      <c r="AD986" s="7">
        <f>I986*0.3</f>
        <v>6.2819700000000003</v>
      </c>
      <c r="AE986" s="148" t="s">
        <v>93</v>
      </c>
      <c r="AF986" s="7">
        <f>I986*0.245</f>
        <v>5.1302755000000007</v>
      </c>
      <c r="AG986" s="7">
        <f>I986*0.2</f>
        <v>4.1879800000000005</v>
      </c>
      <c r="AH986" s="7">
        <f>I986*0.23</f>
        <v>4.8161770000000006</v>
      </c>
      <c r="AI986" s="142"/>
      <c r="AJ986" s="142">
        <f>I986*0.2</f>
        <v>4.1879800000000005</v>
      </c>
      <c r="AK986" s="142">
        <v>17.2805</v>
      </c>
      <c r="AL986" s="142">
        <v>18.297000000000004</v>
      </c>
      <c r="AM986" s="142">
        <v>18.906900000000004</v>
      </c>
      <c r="AN986" s="142">
        <f>I986*0.12</f>
        <v>2.512788</v>
      </c>
      <c r="AO986" s="142">
        <f>I986*0.6</f>
        <v>12.563940000000001</v>
      </c>
      <c r="AP986" s="142">
        <f>I986*0.9</f>
        <v>18.845910000000003</v>
      </c>
      <c r="AQ986" s="142">
        <f>I986*0.93</f>
        <v>19.474107000000004</v>
      </c>
      <c r="AR986" s="142">
        <f>I986*0.7</f>
        <v>14.65793</v>
      </c>
      <c r="AS986" s="142">
        <f>I986*0.35</f>
        <v>7.3289650000000002</v>
      </c>
      <c r="AT986" s="142">
        <v>0</v>
      </c>
      <c r="AU986" s="142">
        <f>I986*0.9</f>
        <v>18.845910000000003</v>
      </c>
      <c r="AV986" s="142">
        <f>I986*0.18</f>
        <v>3.7691820000000003</v>
      </c>
      <c r="AW986" s="142">
        <f>I986*0.34</f>
        <v>7.1195660000000007</v>
      </c>
      <c r="AX986" s="142">
        <f>I986*0.31</f>
        <v>6.4913690000000006</v>
      </c>
      <c r="AY986" s="142">
        <v>18.297000000000004</v>
      </c>
      <c r="AZ986" s="142">
        <v>18.297000000000004</v>
      </c>
      <c r="BB986" s="6">
        <v>2.3033890000000001</v>
      </c>
      <c r="BC986" s="6">
        <v>19.474107000000004</v>
      </c>
    </row>
    <row r="987" spans="2:55" hidden="1" outlineLevel="1" x14ac:dyDescent="0.2">
      <c r="B987" s="51" t="s">
        <v>165</v>
      </c>
      <c r="C987" s="9"/>
      <c r="D987" s="122"/>
      <c r="E987" s="160">
        <v>1</v>
      </c>
      <c r="F987" s="189"/>
      <c r="G987" s="189"/>
      <c r="H987" s="189"/>
      <c r="I987" s="88">
        <v>17.909125</v>
      </c>
      <c r="J987" s="98" t="e">
        <f t="shared" si="15"/>
        <v>#N/A</v>
      </c>
      <c r="K987" s="104" t="e">
        <v>#N/A</v>
      </c>
      <c r="L987" s="106">
        <f>I987*0.2</f>
        <v>3.5818250000000003</v>
      </c>
      <c r="M987" s="106">
        <f>I987*0.28</f>
        <v>5.0145550000000005</v>
      </c>
      <c r="N987" s="106">
        <f>I987*0.27</f>
        <v>4.8354637500000006</v>
      </c>
      <c r="O987" s="106">
        <v>3.7609162499999997</v>
      </c>
      <c r="P987" s="106">
        <f>I987*0.25</f>
        <v>4.4772812499999999</v>
      </c>
      <c r="Q987" s="106">
        <f>I987*0.31</f>
        <v>5.5518287499999994</v>
      </c>
      <c r="R987" s="106">
        <f>I987*0.28</f>
        <v>5.0145550000000005</v>
      </c>
      <c r="S987" s="106">
        <f>I987*0.25</f>
        <v>4.4772812499999999</v>
      </c>
      <c r="T987" s="106">
        <f>I987*0.3</f>
        <v>5.3727374999999995</v>
      </c>
      <c r="U987" s="106">
        <f>I987*0.2</f>
        <v>3.5818250000000003</v>
      </c>
      <c r="V987" s="106">
        <f>I987*0.22</f>
        <v>3.9400075000000001</v>
      </c>
      <c r="W987" s="142"/>
      <c r="X987" s="106">
        <f>I987*0.16</f>
        <v>2.8654600000000001</v>
      </c>
      <c r="Y987" s="106">
        <f>I987*0.15</f>
        <v>2.6863687499999997</v>
      </c>
      <c r="Z987" s="106">
        <f>I987*0.18</f>
        <v>3.2236425</v>
      </c>
      <c r="AA987" s="106">
        <f>I987*0.11</f>
        <v>1.9700037500000001</v>
      </c>
      <c r="AB987" s="142"/>
      <c r="AC987" s="7">
        <f>I987*0.22</f>
        <v>3.9400075000000001</v>
      </c>
      <c r="AD987" s="7">
        <f>I987*0.3</f>
        <v>5.3727374999999995</v>
      </c>
      <c r="AE987" s="148" t="s">
        <v>93</v>
      </c>
      <c r="AF987" s="7">
        <f>I987*0.245</f>
        <v>4.3877356249999995</v>
      </c>
      <c r="AG987" s="7">
        <f>I987*0.2</f>
        <v>3.5818250000000003</v>
      </c>
      <c r="AH987" s="7">
        <f>I987*0.23</f>
        <v>4.11909875</v>
      </c>
      <c r="AI987" s="142"/>
      <c r="AJ987" s="142">
        <f>I987*0.2</f>
        <v>3.5818250000000003</v>
      </c>
      <c r="AK987" s="142">
        <v>14.7767</v>
      </c>
      <c r="AL987" s="142">
        <v>15.6541</v>
      </c>
      <c r="AM987" s="142">
        <v>16.1677</v>
      </c>
      <c r="AN987" s="142">
        <f>I987*0.12</f>
        <v>2.149095</v>
      </c>
      <c r="AO987" s="142">
        <f>I987*0.6</f>
        <v>10.745474999999999</v>
      </c>
      <c r="AP987" s="142">
        <f>I987*0.9</f>
        <v>16.118212499999998</v>
      </c>
      <c r="AQ987" s="142">
        <f>I987*0.93</f>
        <v>16.655486249999999</v>
      </c>
      <c r="AR987" s="142">
        <f>I987*0.7</f>
        <v>12.536387499999998</v>
      </c>
      <c r="AS987" s="142">
        <f>I987*0.35</f>
        <v>6.2681937499999991</v>
      </c>
      <c r="AT987" s="142">
        <v>0</v>
      </c>
      <c r="AU987" s="142">
        <f>I987*0.9</f>
        <v>16.118212499999998</v>
      </c>
      <c r="AV987" s="142">
        <f>I987*0.18</f>
        <v>3.2236425</v>
      </c>
      <c r="AW987" s="142">
        <f>I987*0.34</f>
        <v>6.0891025000000001</v>
      </c>
      <c r="AX987" s="142">
        <f>I987*0.31</f>
        <v>5.5518287499999994</v>
      </c>
      <c r="AY987" s="142">
        <v>15.6541</v>
      </c>
      <c r="AZ987" s="142">
        <v>15.6541</v>
      </c>
      <c r="BB987" s="6">
        <v>1.9700037500000001</v>
      </c>
      <c r="BC987" s="6">
        <v>16.655486249999999</v>
      </c>
    </row>
    <row r="988" spans="2:55" hidden="1" outlineLevel="1" x14ac:dyDescent="0.2">
      <c r="B988" s="51" t="s">
        <v>166</v>
      </c>
      <c r="C988" s="9"/>
      <c r="D988" s="122"/>
      <c r="E988" s="160">
        <v>1</v>
      </c>
      <c r="F988" s="189"/>
      <c r="G988" s="189"/>
      <c r="H988" s="189"/>
      <c r="I988" s="88">
        <v>1.3776250000000001</v>
      </c>
      <c r="J988" s="98" t="e">
        <f t="shared" si="15"/>
        <v>#N/A</v>
      </c>
      <c r="K988" s="104" t="e">
        <v>#N/A</v>
      </c>
      <c r="L988" s="106">
        <f>I988*0.2</f>
        <v>0.27552500000000002</v>
      </c>
      <c r="M988" s="106">
        <f>I988*0.28</f>
        <v>0.38573500000000005</v>
      </c>
      <c r="N988" s="106">
        <f>I988*0.27</f>
        <v>0.37195875000000006</v>
      </c>
      <c r="O988" s="106">
        <v>0.28930125000000001</v>
      </c>
      <c r="P988" s="106">
        <f>I988*0.25</f>
        <v>0.34440625000000002</v>
      </c>
      <c r="Q988" s="106">
        <f>I988*0.31</f>
        <v>0.42706375000000002</v>
      </c>
      <c r="R988" s="106">
        <f>I988*0.28</f>
        <v>0.38573500000000005</v>
      </c>
      <c r="S988" s="106">
        <f>I988*0.25</f>
        <v>0.34440625000000002</v>
      </c>
      <c r="T988" s="106">
        <f>I988*0.3</f>
        <v>0.41328750000000003</v>
      </c>
      <c r="U988" s="106">
        <f>I988*0.2</f>
        <v>0.27552500000000002</v>
      </c>
      <c r="V988" s="106">
        <f>I988*0.22</f>
        <v>0.3030775</v>
      </c>
      <c r="W988" s="142"/>
      <c r="X988" s="106">
        <f>I988*0.16</f>
        <v>0.22042000000000003</v>
      </c>
      <c r="Y988" s="106">
        <f>I988*0.15</f>
        <v>0.20664375000000001</v>
      </c>
      <c r="Z988" s="106">
        <f>I988*0.18</f>
        <v>0.24797250000000001</v>
      </c>
      <c r="AA988" s="106">
        <f>I988*0.11</f>
        <v>0.15153875</v>
      </c>
      <c r="AB988" s="142"/>
      <c r="AC988" s="7">
        <f>I988*0.22</f>
        <v>0.3030775</v>
      </c>
      <c r="AD988" s="7">
        <f>I988*0.3</f>
        <v>0.41328750000000003</v>
      </c>
      <c r="AE988" s="148" t="s">
        <v>93</v>
      </c>
      <c r="AF988" s="7">
        <f>I988*0.245</f>
        <v>0.337518125</v>
      </c>
      <c r="AG988" s="7">
        <f>I988*0.2</f>
        <v>0.27552500000000002</v>
      </c>
      <c r="AH988" s="7">
        <f>I988*0.23</f>
        <v>0.31685375000000005</v>
      </c>
      <c r="AI988" s="142"/>
      <c r="AJ988" s="142">
        <f>I988*0.2</f>
        <v>0.27552500000000002</v>
      </c>
      <c r="AK988" s="142">
        <v>1.1342000000000001</v>
      </c>
      <c r="AL988" s="142">
        <v>1.2090999999999998</v>
      </c>
      <c r="AM988" s="142">
        <v>1.2411999999999999</v>
      </c>
      <c r="AN988" s="142">
        <f>I988*0.12</f>
        <v>0.16531500000000002</v>
      </c>
      <c r="AO988" s="142">
        <f>I988*0.6</f>
        <v>0.82657500000000006</v>
      </c>
      <c r="AP988" s="142">
        <f>I988*0.9</f>
        <v>1.2398625000000001</v>
      </c>
      <c r="AQ988" s="142">
        <f>I988*0.93</f>
        <v>1.2811912500000002</v>
      </c>
      <c r="AR988" s="142">
        <f>I988*0.7</f>
        <v>0.96433749999999996</v>
      </c>
      <c r="AS988" s="142">
        <f>I988*0.35</f>
        <v>0.48216874999999998</v>
      </c>
      <c r="AT988" s="142">
        <v>0</v>
      </c>
      <c r="AU988" s="142">
        <f>I988*0.9</f>
        <v>1.2398625000000001</v>
      </c>
      <c r="AV988" s="142">
        <f>I988*0.18</f>
        <v>0.24797250000000001</v>
      </c>
      <c r="AW988" s="142">
        <f>I988*0.34</f>
        <v>0.46839250000000004</v>
      </c>
      <c r="AX988" s="142">
        <f>I988*0.31</f>
        <v>0.42706375000000002</v>
      </c>
      <c r="AY988" s="142">
        <v>1.2090999999999998</v>
      </c>
      <c r="AZ988" s="142">
        <v>1.2090999999999998</v>
      </c>
      <c r="BB988" s="6">
        <v>0.15153875</v>
      </c>
      <c r="BC988" s="6">
        <v>1.2811912500000002</v>
      </c>
    </row>
    <row r="989" spans="2:55" hidden="1" outlineLevel="1" x14ac:dyDescent="0.2">
      <c r="B989" s="51" t="s">
        <v>167</v>
      </c>
      <c r="C989" s="9"/>
      <c r="D989" s="122"/>
      <c r="E989" s="160">
        <v>1</v>
      </c>
      <c r="F989" s="189"/>
      <c r="G989" s="189"/>
      <c r="H989" s="189"/>
      <c r="I989" s="88">
        <v>227.14281</v>
      </c>
      <c r="J989" s="98" t="e">
        <f t="shared" si="15"/>
        <v>#N/A</v>
      </c>
      <c r="K989" s="104" t="e">
        <v>#N/A</v>
      </c>
      <c r="L989" s="106">
        <f>I989*0.2</f>
        <v>45.428561999999999</v>
      </c>
      <c r="M989" s="106">
        <f>I989*0.28</f>
        <v>63.599986800000003</v>
      </c>
      <c r="N989" s="106">
        <f>I989*0.27</f>
        <v>61.328558700000002</v>
      </c>
      <c r="O989" s="106">
        <v>47.699990100000001</v>
      </c>
      <c r="P989" s="106">
        <f>I989*0.25</f>
        <v>56.785702499999999</v>
      </c>
      <c r="Q989" s="106">
        <f>I989*0.31</f>
        <v>70.414271099999993</v>
      </c>
      <c r="R989" s="106">
        <f>I989*0.28</f>
        <v>63.599986800000003</v>
      </c>
      <c r="S989" s="106">
        <f>I989*0.25</f>
        <v>56.785702499999999</v>
      </c>
      <c r="T989" s="106">
        <f>I989*0.3</f>
        <v>68.142842999999999</v>
      </c>
      <c r="U989" s="106">
        <f>I989*0.2</f>
        <v>45.428561999999999</v>
      </c>
      <c r="V989" s="106">
        <f>I989*0.22</f>
        <v>49.971418200000002</v>
      </c>
      <c r="W989" s="142"/>
      <c r="X989" s="106">
        <f>I989*0.16</f>
        <v>36.342849600000001</v>
      </c>
      <c r="Y989" s="106">
        <f>I989*0.15</f>
        <v>34.0714215</v>
      </c>
      <c r="Z989" s="106">
        <f>I989*0.18</f>
        <v>40.885705799999997</v>
      </c>
      <c r="AA989" s="106">
        <f>I989*0.11</f>
        <v>24.985709100000001</v>
      </c>
      <c r="AB989" s="142"/>
      <c r="AC989" s="7">
        <f>I989*0.22</f>
        <v>49.971418200000002</v>
      </c>
      <c r="AD989" s="7">
        <f>I989*0.3</f>
        <v>68.142842999999999</v>
      </c>
      <c r="AE989" s="148" t="s">
        <v>93</v>
      </c>
      <c r="AF989" s="7">
        <f>I989*0.245</f>
        <v>55.649988449999995</v>
      </c>
      <c r="AG989" s="7">
        <f>I989*0.2</f>
        <v>45.428561999999999</v>
      </c>
      <c r="AH989" s="7">
        <f>I989*0.23</f>
        <v>52.242846300000004</v>
      </c>
      <c r="AI989" s="142"/>
      <c r="AJ989" s="142">
        <f>I989*0.2</f>
        <v>45.428561999999999</v>
      </c>
      <c r="AK989" s="142">
        <v>187.45330000000001</v>
      </c>
      <c r="AL989" s="142">
        <v>198.4743</v>
      </c>
      <c r="AM989" s="142">
        <v>205.08689999999999</v>
      </c>
      <c r="AN989" s="142">
        <f>I989*0.12</f>
        <v>27.257137199999999</v>
      </c>
      <c r="AO989" s="142">
        <f>I989*0.6</f>
        <v>136.285686</v>
      </c>
      <c r="AP989" s="142">
        <f>I989*0.9</f>
        <v>204.428529</v>
      </c>
      <c r="AQ989" s="142">
        <f>I989*0.93</f>
        <v>211.24281329999999</v>
      </c>
      <c r="AR989" s="142">
        <f>I989*0.7</f>
        <v>158.999967</v>
      </c>
      <c r="AS989" s="142">
        <f>I989*0.35</f>
        <v>79.499983499999999</v>
      </c>
      <c r="AT989" s="142">
        <v>0</v>
      </c>
      <c r="AU989" s="142">
        <f>I989*0.9</f>
        <v>204.428529</v>
      </c>
      <c r="AV989" s="142">
        <f>I989*0.18</f>
        <v>40.885705799999997</v>
      </c>
      <c r="AW989" s="142">
        <f>I989*0.34</f>
        <v>77.228555400000005</v>
      </c>
      <c r="AX989" s="142">
        <f>I989*0.31</f>
        <v>70.414271099999993</v>
      </c>
      <c r="AY989" s="142">
        <v>198.4743</v>
      </c>
      <c r="AZ989" s="142">
        <v>198.4743</v>
      </c>
      <c r="BB989" s="6">
        <v>24.985709100000001</v>
      </c>
      <c r="BC989" s="6">
        <v>211.24281329999999</v>
      </c>
    </row>
    <row r="990" spans="2:55" hidden="1" outlineLevel="1" x14ac:dyDescent="0.2">
      <c r="B990" s="51" t="s">
        <v>169</v>
      </c>
      <c r="C990" s="9"/>
      <c r="D990" s="122"/>
      <c r="E990" s="160">
        <v>1</v>
      </c>
      <c r="F990" s="189"/>
      <c r="G990" s="189"/>
      <c r="H990" s="189"/>
      <c r="I990" s="88">
        <v>4.1328750000000003</v>
      </c>
      <c r="J990" s="98" t="e">
        <f t="shared" si="15"/>
        <v>#N/A</v>
      </c>
      <c r="K990" s="104" t="e">
        <v>#N/A</v>
      </c>
      <c r="L990" s="106">
        <f>I990*0.2</f>
        <v>0.82657500000000006</v>
      </c>
      <c r="M990" s="106">
        <f>I990*0.28</f>
        <v>1.1572050000000003</v>
      </c>
      <c r="N990" s="106">
        <f>I990*0.27</f>
        <v>1.1158762500000001</v>
      </c>
      <c r="O990" s="106">
        <v>0.86790375000000008</v>
      </c>
      <c r="P990" s="106">
        <f>I990*0.25</f>
        <v>1.0332187500000001</v>
      </c>
      <c r="Q990" s="106">
        <f>I990*0.31</f>
        <v>1.28119125</v>
      </c>
      <c r="R990" s="106">
        <f>I990*0.28</f>
        <v>1.1572050000000003</v>
      </c>
      <c r="S990" s="106">
        <f>I990*0.25</f>
        <v>1.0332187500000001</v>
      </c>
      <c r="T990" s="106">
        <f>I990*0.3</f>
        <v>1.2398625000000001</v>
      </c>
      <c r="U990" s="106">
        <f>I990*0.2</f>
        <v>0.82657500000000006</v>
      </c>
      <c r="V990" s="106">
        <f>I990*0.22</f>
        <v>0.90923250000000011</v>
      </c>
      <c r="W990" s="142"/>
      <c r="X990" s="106">
        <f>I990*0.16</f>
        <v>0.66126000000000007</v>
      </c>
      <c r="Y990" s="106">
        <f>I990*0.15</f>
        <v>0.61993125000000004</v>
      </c>
      <c r="Z990" s="106">
        <f>I990*0.18</f>
        <v>0.74391750000000001</v>
      </c>
      <c r="AA990" s="106">
        <f>I990*0.11</f>
        <v>0.45461625000000006</v>
      </c>
      <c r="AB990" s="142"/>
      <c r="AC990" s="7">
        <f>I990*0.22</f>
        <v>0.90923250000000011</v>
      </c>
      <c r="AD990" s="7">
        <f>I990*0.3</f>
        <v>1.2398625000000001</v>
      </c>
      <c r="AE990" s="148" t="s">
        <v>93</v>
      </c>
      <c r="AF990" s="7">
        <f>I990*0.245</f>
        <v>1.0125543750000001</v>
      </c>
      <c r="AG990" s="7">
        <f>I990*0.2</f>
        <v>0.82657500000000006</v>
      </c>
      <c r="AH990" s="7">
        <f>I990*0.23</f>
        <v>0.95056125000000014</v>
      </c>
      <c r="AI990" s="142"/>
      <c r="AJ990" s="142">
        <f>I990*0.2</f>
        <v>0.82657500000000006</v>
      </c>
      <c r="AK990" s="142">
        <v>3.4133000000000004</v>
      </c>
      <c r="AL990" s="142">
        <v>3.6166000000000005</v>
      </c>
      <c r="AM990" s="142">
        <v>3.7343000000000011</v>
      </c>
      <c r="AN990" s="142">
        <f>I990*0.12</f>
        <v>0.49594500000000002</v>
      </c>
      <c r="AO990" s="142">
        <f>I990*0.6</f>
        <v>2.4797250000000002</v>
      </c>
      <c r="AP990" s="142">
        <f>I990*0.9</f>
        <v>3.7195875000000003</v>
      </c>
      <c r="AQ990" s="142">
        <f>I990*0.93</f>
        <v>3.8435737500000005</v>
      </c>
      <c r="AR990" s="142">
        <f>I990*0.7</f>
        <v>2.8930125000000002</v>
      </c>
      <c r="AS990" s="142">
        <f>I990*0.35</f>
        <v>1.4465062500000001</v>
      </c>
      <c r="AT990" s="142">
        <v>0</v>
      </c>
      <c r="AU990" s="142">
        <f>I990*0.9</f>
        <v>3.7195875000000003</v>
      </c>
      <c r="AV990" s="142">
        <f>I990*0.18</f>
        <v>0.74391750000000001</v>
      </c>
      <c r="AW990" s="142">
        <f>I990*0.34</f>
        <v>1.4051775000000002</v>
      </c>
      <c r="AX990" s="142">
        <f>I990*0.31</f>
        <v>1.28119125</v>
      </c>
      <c r="AY990" s="142">
        <v>3.6166000000000005</v>
      </c>
      <c r="AZ990" s="142">
        <v>3.6166000000000005</v>
      </c>
      <c r="BB990" s="6">
        <v>0.45461625000000006</v>
      </c>
      <c r="BC990" s="6">
        <v>3.8435737500000005</v>
      </c>
    </row>
    <row r="991" spans="2:55" hidden="1" outlineLevel="1" x14ac:dyDescent="0.2">
      <c r="B991" s="51" t="s">
        <v>170</v>
      </c>
      <c r="C991" s="9"/>
      <c r="D991" s="122"/>
      <c r="E991" s="160">
        <v>2</v>
      </c>
      <c r="F991" s="189"/>
      <c r="G991" s="189"/>
      <c r="H991" s="189"/>
      <c r="I991" s="88">
        <v>80.541468000000009</v>
      </c>
      <c r="J991" s="98" t="e">
        <f t="shared" si="15"/>
        <v>#N/A</v>
      </c>
      <c r="K991" s="104" t="e">
        <v>#N/A</v>
      </c>
      <c r="L991" s="106">
        <f>I991*0.2</f>
        <v>16.108293600000003</v>
      </c>
      <c r="M991" s="106">
        <f>I991*0.28</f>
        <v>22.551611040000004</v>
      </c>
      <c r="N991" s="106">
        <f>I991*0.27</f>
        <v>21.746196360000003</v>
      </c>
      <c r="O991" s="106">
        <v>16.913708280000002</v>
      </c>
      <c r="P991" s="106">
        <f>I991*0.25</f>
        <v>20.135367000000002</v>
      </c>
      <c r="Q991" s="106">
        <f>I991*0.31</f>
        <v>24.967855080000003</v>
      </c>
      <c r="R991" s="106">
        <f>I991*0.28</f>
        <v>22.551611040000004</v>
      </c>
      <c r="S991" s="106">
        <f>I991*0.25</f>
        <v>20.135367000000002</v>
      </c>
      <c r="T991" s="106">
        <f>I991*0.3</f>
        <v>24.162440400000001</v>
      </c>
      <c r="U991" s="106">
        <f>I991*0.2</f>
        <v>16.108293600000003</v>
      </c>
      <c r="V991" s="106">
        <f>I991*0.22</f>
        <v>17.719122960000004</v>
      </c>
      <c r="W991" s="142"/>
      <c r="X991" s="106">
        <f>I991*0.16</f>
        <v>12.886634880000003</v>
      </c>
      <c r="Y991" s="106">
        <f>I991*0.15</f>
        <v>12.081220200000001</v>
      </c>
      <c r="Z991" s="106">
        <f>I991*0.18</f>
        <v>14.497464240000001</v>
      </c>
      <c r="AA991" s="106">
        <f>I991*0.11</f>
        <v>8.8595614800000018</v>
      </c>
      <c r="AB991" s="142"/>
      <c r="AC991" s="7">
        <f>I991*0.22</f>
        <v>17.719122960000004</v>
      </c>
      <c r="AD991" s="7">
        <f>I991*0.3</f>
        <v>24.162440400000001</v>
      </c>
      <c r="AE991" s="148" t="s">
        <v>93</v>
      </c>
      <c r="AF991" s="7">
        <f>I991*0.245</f>
        <v>19.732659660000003</v>
      </c>
      <c r="AG991" s="7">
        <f>I991*0.2</f>
        <v>16.108293600000003</v>
      </c>
      <c r="AH991" s="7">
        <f>I991*0.23</f>
        <v>18.524537640000002</v>
      </c>
      <c r="AI991" s="142"/>
      <c r="AJ991" s="142">
        <f>I991*0.2</f>
        <v>16.108293600000003</v>
      </c>
      <c r="AK991" s="142">
        <v>66.468400000000003</v>
      </c>
      <c r="AL991" s="142">
        <v>70.373900000000006</v>
      </c>
      <c r="AM991" s="142">
        <v>72.717200000000005</v>
      </c>
      <c r="AN991" s="142">
        <f>I991*0.12</f>
        <v>9.6649761600000001</v>
      </c>
      <c r="AO991" s="142">
        <f>I991*0.6</f>
        <v>48.324880800000003</v>
      </c>
      <c r="AP991" s="142">
        <f>I991*0.9</f>
        <v>72.487321200000011</v>
      </c>
      <c r="AQ991" s="142">
        <f>I991*0.93</f>
        <v>74.903565240000006</v>
      </c>
      <c r="AR991" s="142">
        <f>I991*0.7</f>
        <v>56.379027600000001</v>
      </c>
      <c r="AS991" s="142">
        <f>I991*0.35</f>
        <v>28.1895138</v>
      </c>
      <c r="AT991" s="142">
        <v>0</v>
      </c>
      <c r="AU991" s="142">
        <f>I991*0.9</f>
        <v>72.487321200000011</v>
      </c>
      <c r="AV991" s="142">
        <f>I991*0.18</f>
        <v>14.497464240000001</v>
      </c>
      <c r="AW991" s="142">
        <f>I991*0.34</f>
        <v>27.384099120000005</v>
      </c>
      <c r="AX991" s="142">
        <f>I991*0.31</f>
        <v>24.967855080000003</v>
      </c>
      <c r="AY991" s="142">
        <v>70.373900000000006</v>
      </c>
      <c r="AZ991" s="142">
        <v>70.373900000000006</v>
      </c>
      <c r="BB991" s="6">
        <v>8.8595614800000018</v>
      </c>
      <c r="BC991" s="6">
        <v>74.903565240000006</v>
      </c>
    </row>
    <row r="992" spans="2:55" hidden="1" outlineLevel="1" x14ac:dyDescent="0.2">
      <c r="B992" s="51" t="s">
        <v>214</v>
      </c>
      <c r="C992" s="9"/>
      <c r="D992" s="122"/>
      <c r="E992" s="160">
        <v>1</v>
      </c>
      <c r="F992" s="189"/>
      <c r="G992" s="189"/>
      <c r="H992" s="189"/>
      <c r="I992" s="88">
        <v>10.469950000000001</v>
      </c>
      <c r="J992" s="98" t="e">
        <f t="shared" si="15"/>
        <v>#N/A</v>
      </c>
      <c r="K992" s="104" t="e">
        <v>#N/A</v>
      </c>
      <c r="L992" s="106">
        <f>I992*0.2</f>
        <v>2.0939900000000002</v>
      </c>
      <c r="M992" s="106">
        <f>I992*0.28</f>
        <v>2.9315860000000007</v>
      </c>
      <c r="N992" s="106">
        <f>I992*0.27</f>
        <v>2.8268865000000005</v>
      </c>
      <c r="O992" s="106">
        <v>2.1986895</v>
      </c>
      <c r="P992" s="106">
        <f>I992*0.25</f>
        <v>2.6174875000000002</v>
      </c>
      <c r="Q992" s="106">
        <f>I992*0.31</f>
        <v>3.2456845000000003</v>
      </c>
      <c r="R992" s="106">
        <f>I992*0.28</f>
        <v>2.9315860000000007</v>
      </c>
      <c r="S992" s="106">
        <f>I992*0.25</f>
        <v>2.6174875000000002</v>
      </c>
      <c r="T992" s="106">
        <f>I992*0.3</f>
        <v>3.1409850000000001</v>
      </c>
      <c r="U992" s="106">
        <f>I992*0.2</f>
        <v>2.0939900000000002</v>
      </c>
      <c r="V992" s="106">
        <f>I992*0.22</f>
        <v>2.3033890000000001</v>
      </c>
      <c r="W992" s="142"/>
      <c r="X992" s="106">
        <f>I992*0.16</f>
        <v>1.6751920000000002</v>
      </c>
      <c r="Y992" s="106">
        <f>I992*0.15</f>
        <v>1.5704925000000001</v>
      </c>
      <c r="Z992" s="106">
        <f>I992*0.18</f>
        <v>1.8845910000000001</v>
      </c>
      <c r="AA992" s="106">
        <f>I992*0.11</f>
        <v>1.1516945000000001</v>
      </c>
      <c r="AB992" s="142"/>
      <c r="AC992" s="7">
        <f>I992*0.22</f>
        <v>2.3033890000000001</v>
      </c>
      <c r="AD992" s="7">
        <f>I992*0.3</f>
        <v>3.1409850000000001</v>
      </c>
      <c r="AE992" s="148" t="s">
        <v>93</v>
      </c>
      <c r="AF992" s="7">
        <f>I992*0.245</f>
        <v>2.5651377500000003</v>
      </c>
      <c r="AG992" s="7">
        <f>I992*0.2</f>
        <v>2.0939900000000002</v>
      </c>
      <c r="AH992" s="7">
        <f>I992*0.23</f>
        <v>2.4080885000000003</v>
      </c>
      <c r="AI992" s="142"/>
      <c r="AJ992" s="142">
        <f>I992*0.2</f>
        <v>2.0939900000000002</v>
      </c>
      <c r="AK992" s="142">
        <v>8.6456</v>
      </c>
      <c r="AL992" s="142">
        <v>9.1485000000000021</v>
      </c>
      <c r="AM992" s="142">
        <v>9.4588000000000001</v>
      </c>
      <c r="AN992" s="142">
        <f>I992*0.12</f>
        <v>1.256394</v>
      </c>
      <c r="AO992" s="142">
        <f>I992*0.6</f>
        <v>6.2819700000000003</v>
      </c>
      <c r="AP992" s="142">
        <f>I992*0.9</f>
        <v>9.4229550000000017</v>
      </c>
      <c r="AQ992" s="142">
        <f>I992*0.93</f>
        <v>9.7370535000000018</v>
      </c>
      <c r="AR992" s="142">
        <f>I992*0.7</f>
        <v>7.3289650000000002</v>
      </c>
      <c r="AS992" s="142">
        <f>I992*0.35</f>
        <v>3.6644825000000001</v>
      </c>
      <c r="AT992" s="142">
        <v>0</v>
      </c>
      <c r="AU992" s="142">
        <f>I992*0.9</f>
        <v>9.4229550000000017</v>
      </c>
      <c r="AV992" s="142">
        <f>I992*0.18</f>
        <v>1.8845910000000001</v>
      </c>
      <c r="AW992" s="142">
        <f>I992*0.34</f>
        <v>3.5597830000000004</v>
      </c>
      <c r="AX992" s="142">
        <f>I992*0.31</f>
        <v>3.2456845000000003</v>
      </c>
      <c r="AY992" s="142">
        <v>9.1485000000000021</v>
      </c>
      <c r="AZ992" s="142">
        <v>9.1485000000000021</v>
      </c>
      <c r="BB992" s="6">
        <v>1.1516945000000001</v>
      </c>
      <c r="BC992" s="6">
        <v>9.7370535000000018</v>
      </c>
    </row>
    <row r="993" spans="2:55" hidden="1" outlineLevel="1" x14ac:dyDescent="0.2">
      <c r="B993" s="51" t="s">
        <v>173</v>
      </c>
      <c r="C993" s="9"/>
      <c r="D993" s="122"/>
      <c r="E993" s="160">
        <v>1</v>
      </c>
      <c r="F993" s="189"/>
      <c r="G993" s="189"/>
      <c r="H993" s="189"/>
      <c r="I993" s="88">
        <v>5.5105000000000004</v>
      </c>
      <c r="J993" s="98" t="e">
        <f t="shared" si="15"/>
        <v>#N/A</v>
      </c>
      <c r="K993" s="104" t="e">
        <v>#N/A</v>
      </c>
      <c r="L993" s="106">
        <f>I993*0.2</f>
        <v>1.1021000000000001</v>
      </c>
      <c r="M993" s="106">
        <f>I993*0.28</f>
        <v>1.5429400000000002</v>
      </c>
      <c r="N993" s="106">
        <f>I993*0.27</f>
        <v>1.4878350000000002</v>
      </c>
      <c r="O993" s="106">
        <v>1.157205</v>
      </c>
      <c r="P993" s="106">
        <f>I993*0.25</f>
        <v>1.3776250000000001</v>
      </c>
      <c r="Q993" s="106">
        <f>I993*0.31</f>
        <v>1.7082550000000001</v>
      </c>
      <c r="R993" s="106">
        <f>I993*0.28</f>
        <v>1.5429400000000002</v>
      </c>
      <c r="S993" s="106">
        <f>I993*0.25</f>
        <v>1.3776250000000001</v>
      </c>
      <c r="T993" s="106">
        <f>I993*0.3</f>
        <v>1.6531500000000001</v>
      </c>
      <c r="U993" s="106">
        <f>I993*0.2</f>
        <v>1.1021000000000001</v>
      </c>
      <c r="V993" s="106">
        <f>I993*0.22</f>
        <v>1.21231</v>
      </c>
      <c r="W993" s="142"/>
      <c r="X993" s="106">
        <f>I993*0.16</f>
        <v>0.88168000000000013</v>
      </c>
      <c r="Y993" s="106">
        <f>I993*0.15</f>
        <v>0.82657500000000006</v>
      </c>
      <c r="Z993" s="106">
        <f>I993*0.18</f>
        <v>0.99189000000000005</v>
      </c>
      <c r="AA993" s="106">
        <f>I993*0.11</f>
        <v>0.606155</v>
      </c>
      <c r="AB993" s="142"/>
      <c r="AC993" s="7">
        <f>I993*0.22</f>
        <v>1.21231</v>
      </c>
      <c r="AD993" s="7">
        <f>I993*0.3</f>
        <v>1.6531500000000001</v>
      </c>
      <c r="AE993" s="148" t="s">
        <v>93</v>
      </c>
      <c r="AF993" s="7">
        <f>I993*0.245</f>
        <v>1.3500725</v>
      </c>
      <c r="AG993" s="7">
        <f>I993*0.2</f>
        <v>1.1021000000000001</v>
      </c>
      <c r="AH993" s="7">
        <f>I993*0.23</f>
        <v>1.2674150000000002</v>
      </c>
      <c r="AI993" s="142"/>
      <c r="AJ993" s="142">
        <f>I993*0.2</f>
        <v>1.1021000000000001</v>
      </c>
      <c r="AK993" s="142">
        <v>4.5475000000000003</v>
      </c>
      <c r="AL993" s="142">
        <v>4.8150000000000004</v>
      </c>
      <c r="AM993" s="142">
        <v>4.9755000000000003</v>
      </c>
      <c r="AN993" s="142">
        <f>I993*0.12</f>
        <v>0.66126000000000007</v>
      </c>
      <c r="AO993" s="142">
        <f>I993*0.6</f>
        <v>3.3063000000000002</v>
      </c>
      <c r="AP993" s="142">
        <f>I993*0.9</f>
        <v>4.9594500000000004</v>
      </c>
      <c r="AQ993" s="142">
        <f>I993*0.93</f>
        <v>5.1247650000000009</v>
      </c>
      <c r="AR993" s="142">
        <f>I993*0.7</f>
        <v>3.8573499999999998</v>
      </c>
      <c r="AS993" s="142">
        <f>I993*0.35</f>
        <v>1.9286749999999999</v>
      </c>
      <c r="AT993" s="142">
        <v>0</v>
      </c>
      <c r="AU993" s="142">
        <f>I993*0.9</f>
        <v>4.9594500000000004</v>
      </c>
      <c r="AV993" s="142">
        <f>I993*0.18</f>
        <v>0.99189000000000005</v>
      </c>
      <c r="AW993" s="142">
        <f>I993*0.34</f>
        <v>1.8735700000000002</v>
      </c>
      <c r="AX993" s="142">
        <f>I993*0.31</f>
        <v>1.7082550000000001</v>
      </c>
      <c r="AY993" s="142">
        <v>4.8150000000000004</v>
      </c>
      <c r="AZ993" s="142">
        <v>4.8150000000000004</v>
      </c>
      <c r="BB993" s="6">
        <v>0.606155</v>
      </c>
      <c r="BC993" s="6">
        <v>5.1247650000000009</v>
      </c>
    </row>
    <row r="994" spans="2:55" hidden="1" outlineLevel="1" x14ac:dyDescent="0.2">
      <c r="B994" s="51" t="s">
        <v>119</v>
      </c>
      <c r="C994" s="9"/>
      <c r="D994" s="122"/>
      <c r="E994" s="160">
        <v>1</v>
      </c>
      <c r="F994" s="189"/>
      <c r="G994" s="189"/>
      <c r="H994" s="189"/>
      <c r="I994" s="88">
        <v>18.460175000000003</v>
      </c>
      <c r="J994" s="98" t="e">
        <f t="shared" si="15"/>
        <v>#N/A</v>
      </c>
      <c r="K994" s="104" t="e">
        <v>#N/A</v>
      </c>
      <c r="L994" s="106">
        <f>I994*0.2</f>
        <v>3.6920350000000006</v>
      </c>
      <c r="M994" s="106">
        <f>I994*0.28</f>
        <v>5.1688490000000016</v>
      </c>
      <c r="N994" s="106">
        <f>I994*0.27</f>
        <v>4.984247250000001</v>
      </c>
      <c r="O994" s="106">
        <v>3.8766367500000003</v>
      </c>
      <c r="P994" s="106">
        <f>I994*0.25</f>
        <v>4.6150437500000008</v>
      </c>
      <c r="Q994" s="106">
        <f>I994*0.31</f>
        <v>5.7226542500000006</v>
      </c>
      <c r="R994" s="106">
        <f>I994*0.28</f>
        <v>5.1688490000000016</v>
      </c>
      <c r="S994" s="106">
        <f>I994*0.25</f>
        <v>4.6150437500000008</v>
      </c>
      <c r="T994" s="106">
        <f>I994*0.3</f>
        <v>5.5380525000000009</v>
      </c>
      <c r="U994" s="106">
        <f>I994*0.2</f>
        <v>3.6920350000000006</v>
      </c>
      <c r="V994" s="106">
        <f>I994*0.22</f>
        <v>4.0612385000000009</v>
      </c>
      <c r="W994" s="142"/>
      <c r="X994" s="106">
        <f>I994*0.16</f>
        <v>2.9536280000000006</v>
      </c>
      <c r="Y994" s="106">
        <f>I994*0.15</f>
        <v>2.7690262500000005</v>
      </c>
      <c r="Z994" s="106">
        <f>I994*0.18</f>
        <v>3.3228315000000004</v>
      </c>
      <c r="AA994" s="106">
        <f>I994*0.11</f>
        <v>2.0306192500000004</v>
      </c>
      <c r="AB994" s="142"/>
      <c r="AC994" s="7">
        <f>I994*0.22</f>
        <v>4.0612385000000009</v>
      </c>
      <c r="AD994" s="7">
        <f>I994*0.3</f>
        <v>5.5380525000000009</v>
      </c>
      <c r="AE994" s="148" t="s">
        <v>93</v>
      </c>
      <c r="AF994" s="7">
        <f>I994*0.245</f>
        <v>4.5227428750000005</v>
      </c>
      <c r="AG994" s="7">
        <f>I994*0.2</f>
        <v>3.6920350000000006</v>
      </c>
      <c r="AH994" s="7">
        <f>I994*0.23</f>
        <v>4.2458402500000005</v>
      </c>
      <c r="AI994" s="142"/>
      <c r="AJ994" s="142">
        <f>I994*0.2</f>
        <v>3.6920350000000006</v>
      </c>
      <c r="AK994" s="142">
        <v>15.236800000000002</v>
      </c>
      <c r="AL994" s="142">
        <v>16.135600000000004</v>
      </c>
      <c r="AM994" s="142">
        <v>16.6706</v>
      </c>
      <c r="AN994" s="142">
        <f>I994*0.12</f>
        <v>2.2152210000000001</v>
      </c>
      <c r="AO994" s="142">
        <f>I994*0.6</f>
        <v>11.076105000000002</v>
      </c>
      <c r="AP994" s="142">
        <f>I994*0.9</f>
        <v>16.614157500000005</v>
      </c>
      <c r="AQ994" s="142">
        <f>I994*0.93</f>
        <v>17.167962750000004</v>
      </c>
      <c r="AR994" s="142">
        <f>I994*0.7</f>
        <v>12.922122500000002</v>
      </c>
      <c r="AS994" s="142">
        <f>I994*0.35</f>
        <v>6.4610612500000011</v>
      </c>
      <c r="AT994" s="142">
        <v>0</v>
      </c>
      <c r="AU994" s="142">
        <f>I994*0.9</f>
        <v>16.614157500000005</v>
      </c>
      <c r="AV994" s="142">
        <f>I994*0.18</f>
        <v>3.3228315000000004</v>
      </c>
      <c r="AW994" s="142">
        <f>I994*0.34</f>
        <v>6.2764595000000014</v>
      </c>
      <c r="AX994" s="142">
        <f>I994*0.31</f>
        <v>5.7226542500000006</v>
      </c>
      <c r="AY994" s="142">
        <v>16.135600000000004</v>
      </c>
      <c r="AZ994" s="142">
        <v>16.135600000000004</v>
      </c>
      <c r="BB994" s="6">
        <v>2.0306192500000004</v>
      </c>
      <c r="BC994" s="6">
        <v>17.167962750000004</v>
      </c>
    </row>
    <row r="995" spans="2:55" hidden="1" outlineLevel="1" x14ac:dyDescent="0.2">
      <c r="B995" s="51" t="s">
        <v>113</v>
      </c>
      <c r="C995" s="9"/>
      <c r="D995" s="122"/>
      <c r="E995" s="160">
        <v>1</v>
      </c>
      <c r="F995" s="189"/>
      <c r="G995" s="189"/>
      <c r="H995" s="189"/>
      <c r="I995" s="88">
        <v>7.4391749999999996</v>
      </c>
      <c r="J995" s="98" t="e">
        <f t="shared" si="15"/>
        <v>#N/A</v>
      </c>
      <c r="K995" s="104" t="e">
        <v>#N/A</v>
      </c>
      <c r="L995" s="106">
        <f>I995*0.2</f>
        <v>1.487835</v>
      </c>
      <c r="M995" s="106">
        <f>I995*0.28</f>
        <v>2.0829690000000003</v>
      </c>
      <c r="N995" s="106">
        <f>I995*0.27</f>
        <v>2.0085772500000001</v>
      </c>
      <c r="O995" s="106">
        <v>1.5622267499999998</v>
      </c>
      <c r="P995" s="106">
        <f>I995*0.25</f>
        <v>1.8597937499999999</v>
      </c>
      <c r="Q995" s="106">
        <f>I995*0.31</f>
        <v>2.30614425</v>
      </c>
      <c r="R995" s="106">
        <f>I995*0.28</f>
        <v>2.0829690000000003</v>
      </c>
      <c r="S995" s="106">
        <f>I995*0.25</f>
        <v>1.8597937499999999</v>
      </c>
      <c r="T995" s="106">
        <f>I995*0.3</f>
        <v>2.2317524999999998</v>
      </c>
      <c r="U995" s="106">
        <f>I995*0.2</f>
        <v>1.487835</v>
      </c>
      <c r="V995" s="106">
        <f>I995*0.22</f>
        <v>1.6366185</v>
      </c>
      <c r="W995" s="142"/>
      <c r="X995" s="106">
        <f>I995*0.16</f>
        <v>1.1902679999999999</v>
      </c>
      <c r="Y995" s="106">
        <f>I995*0.15</f>
        <v>1.1158762499999999</v>
      </c>
      <c r="Z995" s="106">
        <f>I995*0.18</f>
        <v>1.3390514999999998</v>
      </c>
      <c r="AA995" s="106">
        <f>I995*0.11</f>
        <v>0.81830924999999999</v>
      </c>
      <c r="AB995" s="142"/>
      <c r="AC995" s="7">
        <f>I995*0.22</f>
        <v>1.6366185</v>
      </c>
      <c r="AD995" s="7">
        <f>I995*0.3</f>
        <v>2.2317524999999998</v>
      </c>
      <c r="AE995" s="148" t="s">
        <v>93</v>
      </c>
      <c r="AF995" s="7">
        <f>I995*0.245</f>
        <v>1.8225978749999998</v>
      </c>
      <c r="AG995" s="7">
        <f>I995*0.2</f>
        <v>1.487835</v>
      </c>
      <c r="AH995" s="7">
        <f>I995*0.23</f>
        <v>1.71101025</v>
      </c>
      <c r="AI995" s="142"/>
      <c r="AJ995" s="142">
        <f>I995*0.2</f>
        <v>1.487835</v>
      </c>
      <c r="AK995" s="142">
        <v>6.1417999999999999</v>
      </c>
      <c r="AL995" s="142">
        <v>6.5056000000000003</v>
      </c>
      <c r="AM995" s="142">
        <v>6.7195999999999998</v>
      </c>
      <c r="AN995" s="142">
        <f>I995*0.12</f>
        <v>0.89270099999999997</v>
      </c>
      <c r="AO995" s="142">
        <f>I995*0.6</f>
        <v>4.4635049999999996</v>
      </c>
      <c r="AP995" s="142">
        <f>I995*0.9</f>
        <v>6.6952574999999994</v>
      </c>
      <c r="AQ995" s="142">
        <f>I995*0.93</f>
        <v>6.91843275</v>
      </c>
      <c r="AR995" s="142">
        <f>I995*0.7</f>
        <v>5.2074224999999998</v>
      </c>
      <c r="AS995" s="142">
        <f>I995*0.35</f>
        <v>2.6037112499999999</v>
      </c>
      <c r="AT995" s="142">
        <v>0</v>
      </c>
      <c r="AU995" s="142">
        <f>I995*0.9</f>
        <v>6.6952574999999994</v>
      </c>
      <c r="AV995" s="142">
        <f>I995*0.18</f>
        <v>1.3390514999999998</v>
      </c>
      <c r="AW995" s="142">
        <f>I995*0.34</f>
        <v>2.5293195000000002</v>
      </c>
      <c r="AX995" s="142">
        <f>I995*0.31</f>
        <v>2.30614425</v>
      </c>
      <c r="AY995" s="142">
        <v>6.5056000000000003</v>
      </c>
      <c r="AZ995" s="142">
        <v>6.5056000000000003</v>
      </c>
      <c r="BB995" s="6">
        <v>0.81830924999999999</v>
      </c>
      <c r="BC995" s="6">
        <v>6.91843275</v>
      </c>
    </row>
    <row r="996" spans="2:55" hidden="1" outlineLevel="1" x14ac:dyDescent="0.2">
      <c r="B996" s="51" t="s">
        <v>179</v>
      </c>
      <c r="C996" s="9"/>
      <c r="D996" s="122"/>
      <c r="E996" s="160">
        <v>1</v>
      </c>
      <c r="F996" s="189"/>
      <c r="G996" s="189"/>
      <c r="H996" s="189"/>
      <c r="I996" s="88">
        <v>6.0615500000000004</v>
      </c>
      <c r="J996" s="98" t="e">
        <f t="shared" si="15"/>
        <v>#N/A</v>
      </c>
      <c r="K996" s="104" t="e">
        <v>#N/A</v>
      </c>
      <c r="L996" s="106">
        <f>I996*0.2</f>
        <v>1.2123100000000002</v>
      </c>
      <c r="M996" s="106">
        <f>I996*0.28</f>
        <v>1.6972340000000004</v>
      </c>
      <c r="N996" s="106">
        <f>I996*0.27</f>
        <v>1.6366185000000002</v>
      </c>
      <c r="O996" s="106">
        <v>1.2729255000000002</v>
      </c>
      <c r="P996" s="106">
        <f>I996*0.25</f>
        <v>1.5153875000000001</v>
      </c>
      <c r="Q996" s="106">
        <f>I996*0.31</f>
        <v>1.8790805000000002</v>
      </c>
      <c r="R996" s="106">
        <f>I996*0.28</f>
        <v>1.6972340000000004</v>
      </c>
      <c r="S996" s="106">
        <f>I996*0.25</f>
        <v>1.5153875000000001</v>
      </c>
      <c r="T996" s="106">
        <f>I996*0.3</f>
        <v>1.818465</v>
      </c>
      <c r="U996" s="106">
        <f>I996*0.2</f>
        <v>1.2123100000000002</v>
      </c>
      <c r="V996" s="106">
        <f>I996*0.22</f>
        <v>1.3335410000000001</v>
      </c>
      <c r="W996" s="142"/>
      <c r="X996" s="106">
        <f>I996*0.16</f>
        <v>0.96984800000000004</v>
      </c>
      <c r="Y996" s="106">
        <f>I996*0.15</f>
        <v>0.9092325</v>
      </c>
      <c r="Z996" s="106">
        <f>I996*0.18</f>
        <v>1.0910790000000001</v>
      </c>
      <c r="AA996" s="106">
        <f>I996*0.11</f>
        <v>0.66677050000000004</v>
      </c>
      <c r="AB996" s="142"/>
      <c r="AC996" s="7">
        <f>I996*0.22</f>
        <v>1.3335410000000001</v>
      </c>
      <c r="AD996" s="7">
        <f>I996*0.3</f>
        <v>1.818465</v>
      </c>
      <c r="AE996" s="148" t="s">
        <v>93</v>
      </c>
      <c r="AF996" s="7">
        <f>I996*0.245</f>
        <v>1.4850797500000001</v>
      </c>
      <c r="AG996" s="7">
        <f>I996*0.2</f>
        <v>1.2123100000000002</v>
      </c>
      <c r="AH996" s="7">
        <f>I996*0.23</f>
        <v>1.3941565000000002</v>
      </c>
      <c r="AI996" s="142"/>
      <c r="AJ996" s="142">
        <f>I996*0.2</f>
        <v>1.2123100000000002</v>
      </c>
      <c r="AK996" s="142">
        <v>5.0076000000000001</v>
      </c>
      <c r="AL996" s="142">
        <v>5.2965000000000009</v>
      </c>
      <c r="AM996" s="142">
        <v>5.4784000000000006</v>
      </c>
      <c r="AN996" s="142">
        <f>I996*0.12</f>
        <v>0.72738599999999998</v>
      </c>
      <c r="AO996" s="142">
        <f>I996*0.6</f>
        <v>3.63693</v>
      </c>
      <c r="AP996" s="142">
        <f>I996*0.9</f>
        <v>5.4553950000000002</v>
      </c>
      <c r="AQ996" s="142">
        <f>I996*0.93</f>
        <v>5.6372415000000009</v>
      </c>
      <c r="AR996" s="142">
        <f>I996*0.7</f>
        <v>4.2430849999999998</v>
      </c>
      <c r="AS996" s="142">
        <f>I996*0.35</f>
        <v>2.1215424999999999</v>
      </c>
      <c r="AT996" s="142">
        <v>0</v>
      </c>
      <c r="AU996" s="142">
        <f>I996*0.9</f>
        <v>5.4553950000000002</v>
      </c>
      <c r="AV996" s="142">
        <f>I996*0.18</f>
        <v>1.0910790000000001</v>
      </c>
      <c r="AW996" s="142">
        <f>I996*0.34</f>
        <v>2.0609270000000004</v>
      </c>
      <c r="AX996" s="142">
        <f>I996*0.31</f>
        <v>1.8790805000000002</v>
      </c>
      <c r="AY996" s="142">
        <v>5.2965000000000009</v>
      </c>
      <c r="AZ996" s="142">
        <v>5.2965000000000009</v>
      </c>
      <c r="BB996" s="6">
        <v>0.66677050000000004</v>
      </c>
      <c r="BC996" s="6">
        <v>5.6372415000000009</v>
      </c>
    </row>
    <row r="997" spans="2:55" hidden="1" outlineLevel="1" x14ac:dyDescent="0.2">
      <c r="B997" s="51" t="s">
        <v>194</v>
      </c>
      <c r="C997" s="9"/>
      <c r="D997" s="122"/>
      <c r="E997" s="160">
        <v>1</v>
      </c>
      <c r="F997" s="189"/>
      <c r="G997" s="189"/>
      <c r="H997" s="189"/>
      <c r="I997" s="88">
        <v>15.638799000000001</v>
      </c>
      <c r="J997" s="98" t="e">
        <f t="shared" si="15"/>
        <v>#N/A</v>
      </c>
      <c r="K997" s="104" t="e">
        <v>#N/A</v>
      </c>
      <c r="L997" s="106">
        <f>I997*0.2</f>
        <v>3.1277598000000002</v>
      </c>
      <c r="M997" s="106">
        <f>I997*0.28</f>
        <v>4.3788637200000009</v>
      </c>
      <c r="N997" s="106">
        <f>I997*0.27</f>
        <v>4.2224757300000002</v>
      </c>
      <c r="O997" s="106">
        <v>3.28414779</v>
      </c>
      <c r="P997" s="106">
        <f>I997*0.25</f>
        <v>3.9096997500000001</v>
      </c>
      <c r="Q997" s="106">
        <f>I997*0.31</f>
        <v>4.8480276900000003</v>
      </c>
      <c r="R997" s="106">
        <f>I997*0.28</f>
        <v>4.3788637200000009</v>
      </c>
      <c r="S997" s="106">
        <f>I997*0.25</f>
        <v>3.9096997500000001</v>
      </c>
      <c r="T997" s="106">
        <f>I997*0.3</f>
        <v>4.6916396999999996</v>
      </c>
      <c r="U997" s="106">
        <f>I997*0.2</f>
        <v>3.1277598000000002</v>
      </c>
      <c r="V997" s="106">
        <f>I997*0.22</f>
        <v>3.4405357800000003</v>
      </c>
      <c r="W997" s="142"/>
      <c r="X997" s="106">
        <f>I997*0.16</f>
        <v>2.5022078400000001</v>
      </c>
      <c r="Y997" s="106">
        <f>I997*0.15</f>
        <v>2.3458198499999998</v>
      </c>
      <c r="Z997" s="106">
        <f>I997*0.18</f>
        <v>2.8149838200000001</v>
      </c>
      <c r="AA997" s="106">
        <f>I997*0.11</f>
        <v>1.7202678900000001</v>
      </c>
      <c r="AB997" s="142"/>
      <c r="AC997" s="7">
        <f>I997*0.22</f>
        <v>3.4405357800000003</v>
      </c>
      <c r="AD997" s="7">
        <f>I997*0.3</f>
        <v>4.6916396999999996</v>
      </c>
      <c r="AE997" s="148" t="s">
        <v>93</v>
      </c>
      <c r="AF997" s="7">
        <f>I997*0.245</f>
        <v>3.8315057550000002</v>
      </c>
      <c r="AG997" s="7">
        <f>I997*0.2</f>
        <v>3.1277598000000002</v>
      </c>
      <c r="AH997" s="7">
        <f>I997*0.23</f>
        <v>3.5969237700000001</v>
      </c>
      <c r="AI997" s="142"/>
      <c r="AJ997" s="142">
        <f>I997*0.2</f>
        <v>3.1277598000000002</v>
      </c>
      <c r="AK997" s="142">
        <v>12.904199999999999</v>
      </c>
      <c r="AL997" s="142">
        <v>13.6639</v>
      </c>
      <c r="AM997" s="142">
        <v>14.123999999999999</v>
      </c>
      <c r="AN997" s="142">
        <f>I997*0.12</f>
        <v>1.8766558799999999</v>
      </c>
      <c r="AO997" s="142">
        <f>I997*0.6</f>
        <v>9.3832793999999993</v>
      </c>
      <c r="AP997" s="142">
        <f>I997*0.9</f>
        <v>14.074919100000001</v>
      </c>
      <c r="AQ997" s="142">
        <f>I997*0.93</f>
        <v>14.544083070000001</v>
      </c>
      <c r="AR997" s="142">
        <f>I997*0.7</f>
        <v>10.947159299999999</v>
      </c>
      <c r="AS997" s="142">
        <f>I997*0.35</f>
        <v>5.4735796499999996</v>
      </c>
      <c r="AT997" s="142">
        <v>0</v>
      </c>
      <c r="AU997" s="142">
        <f>I997*0.9</f>
        <v>14.074919100000001</v>
      </c>
      <c r="AV997" s="142">
        <f>I997*0.18</f>
        <v>2.8149838200000001</v>
      </c>
      <c r="AW997" s="142">
        <f>I997*0.34</f>
        <v>5.3171916600000007</v>
      </c>
      <c r="AX997" s="142">
        <f>I997*0.31</f>
        <v>4.8480276900000003</v>
      </c>
      <c r="AY997" s="142">
        <v>13.6639</v>
      </c>
      <c r="AZ997" s="142">
        <v>13.6639</v>
      </c>
      <c r="BB997" s="6">
        <v>1.7202678900000001</v>
      </c>
      <c r="BC997" s="6">
        <v>14.544083070000001</v>
      </c>
    </row>
    <row r="998" spans="2:55" hidden="1" outlineLevel="1" x14ac:dyDescent="0.2">
      <c r="B998" s="51" t="s">
        <v>183</v>
      </c>
      <c r="C998" s="9"/>
      <c r="D998" s="122"/>
      <c r="E998" s="160">
        <v>1</v>
      </c>
      <c r="F998" s="189"/>
      <c r="G998" s="189"/>
      <c r="H998" s="189"/>
      <c r="I998" s="88">
        <v>37.746925000000005</v>
      </c>
      <c r="J998" s="98" t="e">
        <f t="shared" si="15"/>
        <v>#N/A</v>
      </c>
      <c r="K998" s="104" t="e">
        <v>#N/A</v>
      </c>
      <c r="L998" s="106">
        <f>I998*0.2</f>
        <v>7.5493850000000009</v>
      </c>
      <c r="M998" s="106">
        <f>I998*0.28</f>
        <v>10.569139000000002</v>
      </c>
      <c r="N998" s="106">
        <f>I998*0.27</f>
        <v>10.191669750000003</v>
      </c>
      <c r="O998" s="106">
        <v>7.9268542500000008</v>
      </c>
      <c r="P998" s="106">
        <f>I998*0.25</f>
        <v>9.4367312500000011</v>
      </c>
      <c r="Q998" s="106">
        <f>I998*0.31</f>
        <v>11.701546750000002</v>
      </c>
      <c r="R998" s="106">
        <f>I998*0.28</f>
        <v>10.569139000000002</v>
      </c>
      <c r="S998" s="106">
        <f>I998*0.25</f>
        <v>9.4367312500000011</v>
      </c>
      <c r="T998" s="106">
        <f>I998*0.3</f>
        <v>11.324077500000001</v>
      </c>
      <c r="U998" s="106">
        <f>I998*0.2</f>
        <v>7.5493850000000009</v>
      </c>
      <c r="V998" s="106">
        <f>I998*0.22</f>
        <v>8.3043235000000006</v>
      </c>
      <c r="W998" s="142"/>
      <c r="X998" s="106">
        <f>I998*0.16</f>
        <v>6.0395080000000005</v>
      </c>
      <c r="Y998" s="106">
        <f>I998*0.15</f>
        <v>5.6620387500000007</v>
      </c>
      <c r="Z998" s="106">
        <f>I998*0.18</f>
        <v>6.7944465000000003</v>
      </c>
      <c r="AA998" s="106">
        <f>I998*0.11</f>
        <v>4.1521617500000003</v>
      </c>
      <c r="AB998" s="142"/>
      <c r="AC998" s="7">
        <f>I998*0.22</f>
        <v>8.3043235000000006</v>
      </c>
      <c r="AD998" s="7">
        <f>I998*0.3</f>
        <v>11.324077500000001</v>
      </c>
      <c r="AE998" s="148" t="s">
        <v>93</v>
      </c>
      <c r="AF998" s="7">
        <f>I998*0.245</f>
        <v>9.2479966250000007</v>
      </c>
      <c r="AG998" s="7">
        <f>I998*0.2</f>
        <v>7.5493850000000009</v>
      </c>
      <c r="AH998" s="7">
        <f>I998*0.23</f>
        <v>8.6817927500000014</v>
      </c>
      <c r="AI998" s="142"/>
      <c r="AJ998" s="142">
        <f>I998*0.2</f>
        <v>7.5493850000000009</v>
      </c>
      <c r="AK998" s="142">
        <v>31.1477</v>
      </c>
      <c r="AL998" s="142">
        <v>32.988100000000003</v>
      </c>
      <c r="AM998" s="142">
        <v>34.079500000000003</v>
      </c>
      <c r="AN998" s="142">
        <f>I998*0.12</f>
        <v>4.5296310000000002</v>
      </c>
      <c r="AO998" s="142">
        <f>I998*0.6</f>
        <v>22.648155000000003</v>
      </c>
      <c r="AP998" s="142">
        <f>I998*0.9</f>
        <v>33.972232500000004</v>
      </c>
      <c r="AQ998" s="142">
        <f>I998*0.93</f>
        <v>35.104640250000003</v>
      </c>
      <c r="AR998" s="142">
        <f>I998*0.7</f>
        <v>26.422847500000003</v>
      </c>
      <c r="AS998" s="142">
        <f>I998*0.35</f>
        <v>13.211423750000002</v>
      </c>
      <c r="AT998" s="142">
        <v>0</v>
      </c>
      <c r="AU998" s="142">
        <f>I998*0.9</f>
        <v>33.972232500000004</v>
      </c>
      <c r="AV998" s="142">
        <f>I998*0.18</f>
        <v>6.7944465000000003</v>
      </c>
      <c r="AW998" s="142">
        <f>I998*0.34</f>
        <v>12.833954500000003</v>
      </c>
      <c r="AX998" s="142">
        <f>I998*0.31</f>
        <v>11.701546750000002</v>
      </c>
      <c r="AY998" s="142">
        <v>32.988100000000003</v>
      </c>
      <c r="AZ998" s="142">
        <v>32.988100000000003</v>
      </c>
      <c r="BB998" s="6">
        <v>4.1521617500000003</v>
      </c>
      <c r="BC998" s="6">
        <v>35.104640250000003</v>
      </c>
    </row>
    <row r="999" spans="2:55" hidden="1" outlineLevel="1" x14ac:dyDescent="0.2">
      <c r="B999" s="51" t="s">
        <v>184</v>
      </c>
      <c r="C999" s="9"/>
      <c r="D999" s="122"/>
      <c r="E999" s="160">
        <v>1</v>
      </c>
      <c r="F999" s="189"/>
      <c r="G999" s="189"/>
      <c r="H999" s="189"/>
      <c r="I999" s="88">
        <v>73.388839000000004</v>
      </c>
      <c r="J999" s="98" t="e">
        <f t="shared" si="15"/>
        <v>#N/A</v>
      </c>
      <c r="K999" s="104" t="e">
        <v>#N/A</v>
      </c>
      <c r="L999" s="106">
        <f>I999*0.2</f>
        <v>14.677767800000002</v>
      </c>
      <c r="M999" s="106">
        <f>I999*0.28</f>
        <v>20.548874920000003</v>
      </c>
      <c r="N999" s="106">
        <f>I999*0.27</f>
        <v>19.814986530000002</v>
      </c>
      <c r="O999" s="106">
        <v>15.41165619</v>
      </c>
      <c r="P999" s="106">
        <f>I999*0.25</f>
        <v>18.347209750000001</v>
      </c>
      <c r="Q999" s="106">
        <f>I999*0.31</f>
        <v>22.750540090000001</v>
      </c>
      <c r="R999" s="106">
        <f>I999*0.28</f>
        <v>20.548874920000003</v>
      </c>
      <c r="S999" s="106">
        <f>I999*0.25</f>
        <v>18.347209750000001</v>
      </c>
      <c r="T999" s="106">
        <f>I999*0.3</f>
        <v>22.016651700000001</v>
      </c>
      <c r="U999" s="106">
        <f>I999*0.2</f>
        <v>14.677767800000002</v>
      </c>
      <c r="V999" s="106">
        <f>I999*0.22</f>
        <v>16.145544580000003</v>
      </c>
      <c r="W999" s="142"/>
      <c r="X999" s="106">
        <f>I999*0.16</f>
        <v>11.742214240000001</v>
      </c>
      <c r="Y999" s="106">
        <f>I999*0.15</f>
        <v>11.00832585</v>
      </c>
      <c r="Z999" s="106">
        <f>I999*0.18</f>
        <v>13.20999102</v>
      </c>
      <c r="AA999" s="106">
        <f>I999*0.11</f>
        <v>8.0727722900000014</v>
      </c>
      <c r="AB999" s="142"/>
      <c r="AC999" s="7">
        <f>I999*0.22</f>
        <v>16.145544580000003</v>
      </c>
      <c r="AD999" s="7">
        <f>I999*0.3</f>
        <v>22.016651700000001</v>
      </c>
      <c r="AE999" s="148" t="s">
        <v>93</v>
      </c>
      <c r="AF999" s="7">
        <f>I999*0.245</f>
        <v>17.980265554999999</v>
      </c>
      <c r="AG999" s="7">
        <f>I999*0.2</f>
        <v>14.677767800000002</v>
      </c>
      <c r="AH999" s="7">
        <f>I999*0.23</f>
        <v>16.879432970000003</v>
      </c>
      <c r="AI999" s="142"/>
      <c r="AJ999" s="142">
        <f>I999*0.2</f>
        <v>14.677767800000002</v>
      </c>
      <c r="AK999" s="142">
        <v>60.562000000000005</v>
      </c>
      <c r="AL999" s="142">
        <v>64.125100000000003</v>
      </c>
      <c r="AM999" s="142">
        <v>66.265100000000004</v>
      </c>
      <c r="AN999" s="142">
        <f>I999*0.12</f>
        <v>8.8066606800000002</v>
      </c>
      <c r="AO999" s="142">
        <f>I999*0.6</f>
        <v>44.033303400000001</v>
      </c>
      <c r="AP999" s="142">
        <f>I999*0.9</f>
        <v>66.049955100000005</v>
      </c>
      <c r="AQ999" s="142">
        <f>I999*0.93</f>
        <v>68.251620270000004</v>
      </c>
      <c r="AR999" s="142">
        <f>I999*0.7</f>
        <v>51.3721873</v>
      </c>
      <c r="AS999" s="142">
        <f>I999*0.35</f>
        <v>25.68609365</v>
      </c>
      <c r="AT999" s="142">
        <v>0</v>
      </c>
      <c r="AU999" s="142">
        <f>I999*0.9</f>
        <v>66.049955100000005</v>
      </c>
      <c r="AV999" s="142">
        <f>I999*0.18</f>
        <v>13.20999102</v>
      </c>
      <c r="AW999" s="142">
        <f>I999*0.34</f>
        <v>24.952205260000003</v>
      </c>
      <c r="AX999" s="142">
        <f>I999*0.31</f>
        <v>22.750540090000001</v>
      </c>
      <c r="AY999" s="142">
        <v>64.125100000000003</v>
      </c>
      <c r="AZ999" s="142">
        <v>64.125100000000003</v>
      </c>
      <c r="BB999" s="6">
        <v>8.0727722900000014</v>
      </c>
      <c r="BC999" s="6">
        <v>68.251620270000004</v>
      </c>
    </row>
    <row r="1000" spans="2:55" ht="13.5" collapsed="1" thickBot="1" x14ac:dyDescent="0.25">
      <c r="B1000" s="45" t="s">
        <v>83</v>
      </c>
      <c r="C1000" s="35">
        <v>360</v>
      </c>
      <c r="D1000" s="120">
        <v>19120</v>
      </c>
      <c r="E1000" s="161" t="s">
        <v>5630</v>
      </c>
      <c r="F1000" s="180"/>
      <c r="G1000" s="180"/>
      <c r="H1000" s="180"/>
      <c r="I1000" s="82">
        <v>9961.2221459999982</v>
      </c>
      <c r="J1000" s="98">
        <f t="shared" si="15"/>
        <v>640.50800000000004</v>
      </c>
      <c r="K1000" s="100">
        <v>582.28</v>
      </c>
      <c r="L1000" s="106">
        <f>I1000*0.2</f>
        <v>1992.2444291999998</v>
      </c>
      <c r="M1000" s="106">
        <f>I1000*0.28</f>
        <v>2789.1422008799996</v>
      </c>
      <c r="N1000" s="106">
        <f>I1000*0.27</f>
        <v>2689.5299794199996</v>
      </c>
      <c r="O1000" s="106">
        <v>2091.8566506599996</v>
      </c>
      <c r="P1000" s="106">
        <f>I1000*0.25</f>
        <v>2490.3055364999996</v>
      </c>
      <c r="Q1000" s="106">
        <f>I1000*0.31</f>
        <v>3087.9788652599996</v>
      </c>
      <c r="R1000" s="106">
        <f>I1000*0.28</f>
        <v>2789.1422008799996</v>
      </c>
      <c r="S1000" s="106">
        <f>I1000*0.25</f>
        <v>2490.3055364999996</v>
      </c>
      <c r="T1000" s="106">
        <f>I1000*0.3</f>
        <v>2988.3666437999996</v>
      </c>
      <c r="U1000" s="106">
        <f>I1000*0.2</f>
        <v>1992.2444291999998</v>
      </c>
      <c r="V1000" s="106">
        <f>I1000*0.22</f>
        <v>2191.4688721199996</v>
      </c>
      <c r="W1000" s="139"/>
      <c r="X1000" s="106">
        <f>I1000*0.16</f>
        <v>1593.7955433599998</v>
      </c>
      <c r="Y1000" s="106">
        <f>I1000*0.15</f>
        <v>1494.1833218999998</v>
      </c>
      <c r="Z1000" s="106">
        <f>I1000*0.18</f>
        <v>1793.0199862799996</v>
      </c>
      <c r="AA1000" s="106">
        <f>I1000*0.11</f>
        <v>1095.7344360599998</v>
      </c>
      <c r="AB1000" s="139"/>
      <c r="AC1000" s="7">
        <f>I1000*0.22</f>
        <v>2191.4688721199996</v>
      </c>
      <c r="AD1000" s="7">
        <f>I1000*0.3</f>
        <v>2988.3666437999996</v>
      </c>
      <c r="AE1000" s="148" t="s">
        <v>93</v>
      </c>
      <c r="AF1000" s="7">
        <f>I1000*0.245</f>
        <v>2440.4994257699996</v>
      </c>
      <c r="AG1000" s="7">
        <f>I1000*0.2</f>
        <v>1992.2444291999998</v>
      </c>
      <c r="AH1000" s="7">
        <f>I1000*0.23</f>
        <v>2291.0810935799996</v>
      </c>
      <c r="AI1000" s="139"/>
      <c r="AJ1000" s="168">
        <f>I1000*0.2</f>
        <v>1992.2444291999998</v>
      </c>
      <c r="AK1000" s="139">
        <v>5265.6090999999997</v>
      </c>
      <c r="AL1000" s="139">
        <v>5575.3420000000006</v>
      </c>
      <c r="AM1000" s="139">
        <v>5761.1902999999993</v>
      </c>
      <c r="AN1000" s="139">
        <f>I1000*0.12</f>
        <v>1195.3466575199998</v>
      </c>
      <c r="AO1000" s="139">
        <f>I1000*0.6</f>
        <v>5976.7332875999991</v>
      </c>
      <c r="AP1000" s="139">
        <f>I1000*0.9</f>
        <v>8965.0999313999982</v>
      </c>
      <c r="AQ1000" s="139">
        <f>I1000*0.93</f>
        <v>9263.9365957799982</v>
      </c>
      <c r="AR1000" s="139">
        <f>I1000*0.7</f>
        <v>6972.8555021999982</v>
      </c>
      <c r="AS1000" s="139">
        <f>I1000*0.35</f>
        <v>3486.4277510999991</v>
      </c>
      <c r="AT1000" s="139">
        <v>2917.4566499999996</v>
      </c>
      <c r="AU1000" s="139">
        <f>I1000*0.9</f>
        <v>8965.0999313999982</v>
      </c>
      <c r="AV1000" s="139">
        <f>I1000*0.18</f>
        <v>1793.0199862799996</v>
      </c>
      <c r="AW1000" s="139">
        <f>I1000*0.34</f>
        <v>3386.8155296399996</v>
      </c>
      <c r="AX1000" s="139">
        <f>I1000*0.31</f>
        <v>3087.9788652599996</v>
      </c>
      <c r="AY1000" s="139">
        <v>5575.3420000000006</v>
      </c>
      <c r="AZ1000" s="139">
        <v>5575.3420000000006</v>
      </c>
      <c r="BB1000" s="6">
        <v>582.28</v>
      </c>
      <c r="BC1000" s="6">
        <v>9263.9365957799982</v>
      </c>
    </row>
    <row r="1001" spans="2:55" hidden="1" outlineLevel="1" x14ac:dyDescent="0.2">
      <c r="B1001" s="36"/>
      <c r="C1001" s="50"/>
      <c r="D1001" s="111" t="s">
        <v>109</v>
      </c>
      <c r="E1001" s="159" t="s">
        <v>5629</v>
      </c>
      <c r="F1001" s="188"/>
      <c r="G1001" s="188"/>
      <c r="H1001" s="188"/>
      <c r="I1001" s="87"/>
      <c r="J1001" s="98">
        <f t="shared" si="15"/>
        <v>0</v>
      </c>
      <c r="K1001" s="100"/>
      <c r="L1001" s="106">
        <f>I1001*0.2</f>
        <v>0</v>
      </c>
      <c r="M1001" s="106">
        <f>I1001*0.28</f>
        <v>0</v>
      </c>
      <c r="N1001" s="106">
        <f>I1001*0.27</f>
        <v>0</v>
      </c>
      <c r="O1001" s="106">
        <v>0</v>
      </c>
      <c r="P1001" s="106">
        <f>I1001*0.25</f>
        <v>0</v>
      </c>
      <c r="Q1001" s="106">
        <f>I1001*0.31</f>
        <v>0</v>
      </c>
      <c r="R1001" s="106">
        <f>I1001*0.28</f>
        <v>0</v>
      </c>
      <c r="S1001" s="106">
        <f>I1001*0.25</f>
        <v>0</v>
      </c>
      <c r="T1001" s="106">
        <f>I1001*0.3</f>
        <v>0</v>
      </c>
      <c r="U1001" s="106">
        <f>I1001*0.2</f>
        <v>0</v>
      </c>
      <c r="V1001" s="106">
        <f>I1001*0.22</f>
        <v>0</v>
      </c>
      <c r="W1001" s="139"/>
      <c r="X1001" s="106">
        <f>I1001*0.16</f>
        <v>0</v>
      </c>
      <c r="Y1001" s="106">
        <f>I1001*0.15</f>
        <v>0</v>
      </c>
      <c r="Z1001" s="106">
        <f>I1001*0.18</f>
        <v>0</v>
      </c>
      <c r="AA1001" s="106">
        <f>I1001*0.11</f>
        <v>0</v>
      </c>
      <c r="AB1001" s="139"/>
      <c r="AC1001" s="7">
        <f>I1001*0.22</f>
        <v>0</v>
      </c>
      <c r="AD1001" s="7">
        <f>I1001*0.3</f>
        <v>0</v>
      </c>
      <c r="AE1001" s="148" t="s">
        <v>93</v>
      </c>
      <c r="AF1001" s="7">
        <f>I1001*0.245</f>
        <v>0</v>
      </c>
      <c r="AG1001" s="7">
        <f>I1001*0.2</f>
        <v>0</v>
      </c>
      <c r="AH1001" s="7">
        <f>I1001*0.23</f>
        <v>0</v>
      </c>
      <c r="AI1001" s="139"/>
      <c r="AJ1001" s="168">
        <f>I1001*0.2</f>
        <v>0</v>
      </c>
      <c r="AK1001" s="139"/>
      <c r="AL1001" s="139"/>
      <c r="AM1001" s="139"/>
      <c r="AN1001" s="139">
        <f>I1001*0.12</f>
        <v>0</v>
      </c>
      <c r="AO1001" s="139">
        <f>I1001*0.6</f>
        <v>0</v>
      </c>
      <c r="AP1001" s="139">
        <f>I1001*0.9</f>
        <v>0</v>
      </c>
      <c r="AQ1001" s="139">
        <f>I1001*0.93</f>
        <v>0</v>
      </c>
      <c r="AR1001" s="139">
        <f>I1001*0.7</f>
        <v>0</v>
      </c>
      <c r="AS1001" s="139">
        <f>I1001*0.35</f>
        <v>0</v>
      </c>
      <c r="AT1001" s="139"/>
      <c r="AU1001" s="139">
        <f>I1001*0.9</f>
        <v>0</v>
      </c>
      <c r="AV1001" s="139">
        <f>I1001*0.18</f>
        <v>0</v>
      </c>
      <c r="AW1001" s="139">
        <f>I1001*0.34</f>
        <v>0</v>
      </c>
      <c r="AX1001" s="139">
        <f>I1001*0.31</f>
        <v>0</v>
      </c>
      <c r="AY1001" s="139"/>
      <c r="AZ1001" s="139"/>
      <c r="BB1001" s="6">
        <v>0</v>
      </c>
      <c r="BC1001" s="6">
        <v>0</v>
      </c>
    </row>
    <row r="1002" spans="2:55" hidden="1" outlineLevel="1" x14ac:dyDescent="0.2">
      <c r="B1002" s="51" t="s">
        <v>125</v>
      </c>
      <c r="C1002" s="9"/>
      <c r="D1002" s="122"/>
      <c r="E1002" s="160">
        <v>1</v>
      </c>
      <c r="F1002" s="189"/>
      <c r="G1002" s="189"/>
      <c r="H1002" s="189"/>
      <c r="I1002" s="88">
        <v>738.616399</v>
      </c>
      <c r="J1002" s="98" t="e">
        <f t="shared" si="15"/>
        <v>#N/A</v>
      </c>
      <c r="K1002" s="104" t="e">
        <v>#N/A</v>
      </c>
      <c r="L1002" s="106">
        <f>I1002*0.2</f>
        <v>147.7232798</v>
      </c>
      <c r="M1002" s="106">
        <f>I1002*0.28</f>
        <v>206.81259172000003</v>
      </c>
      <c r="N1002" s="106">
        <f>I1002*0.27</f>
        <v>199.42642773</v>
      </c>
      <c r="O1002" s="106">
        <v>155.10944379</v>
      </c>
      <c r="P1002" s="106">
        <f>I1002*0.25</f>
        <v>184.65409975</v>
      </c>
      <c r="Q1002" s="106">
        <f>I1002*0.31</f>
        <v>228.97108369</v>
      </c>
      <c r="R1002" s="106">
        <f>I1002*0.28</f>
        <v>206.81259172000003</v>
      </c>
      <c r="S1002" s="106">
        <f>I1002*0.25</f>
        <v>184.65409975</v>
      </c>
      <c r="T1002" s="106">
        <f>I1002*0.3</f>
        <v>221.5849197</v>
      </c>
      <c r="U1002" s="106">
        <f>I1002*0.2</f>
        <v>147.7232798</v>
      </c>
      <c r="V1002" s="106">
        <f>I1002*0.22</f>
        <v>162.49560778</v>
      </c>
      <c r="W1002" s="142"/>
      <c r="X1002" s="106">
        <f>I1002*0.16</f>
        <v>118.17862384</v>
      </c>
      <c r="Y1002" s="106">
        <f>I1002*0.15</f>
        <v>110.79245985</v>
      </c>
      <c r="Z1002" s="106">
        <f>I1002*0.18</f>
        <v>132.95095182</v>
      </c>
      <c r="AA1002" s="106">
        <f>I1002*0.11</f>
        <v>81.24780389</v>
      </c>
      <c r="AB1002" s="142"/>
      <c r="AC1002" s="7">
        <f>I1002*0.22</f>
        <v>162.49560778</v>
      </c>
      <c r="AD1002" s="7">
        <f>I1002*0.3</f>
        <v>221.5849197</v>
      </c>
      <c r="AE1002" s="148" t="s">
        <v>93</v>
      </c>
      <c r="AF1002" s="7">
        <f>I1002*0.245</f>
        <v>180.961017755</v>
      </c>
      <c r="AG1002" s="7">
        <f>I1002*0.2</f>
        <v>147.7232798</v>
      </c>
      <c r="AH1002" s="7">
        <f>I1002*0.23</f>
        <v>169.88177177</v>
      </c>
      <c r="AI1002" s="142"/>
      <c r="AJ1002" s="142">
        <f>I1002*0.2</f>
        <v>147.7232798</v>
      </c>
      <c r="AK1002" s="142">
        <v>609.53619999999989</v>
      </c>
      <c r="AL1002" s="142">
        <v>645.39189999999996</v>
      </c>
      <c r="AM1002" s="142">
        <v>666.90959999999995</v>
      </c>
      <c r="AN1002" s="142">
        <f>I1002*0.12</f>
        <v>88.63396788</v>
      </c>
      <c r="AO1002" s="142">
        <f>I1002*0.6</f>
        <v>443.1698394</v>
      </c>
      <c r="AP1002" s="142">
        <f>I1002*0.9</f>
        <v>664.7547591</v>
      </c>
      <c r="AQ1002" s="142">
        <f>I1002*0.93</f>
        <v>686.91325107</v>
      </c>
      <c r="AR1002" s="142">
        <f>I1002*0.7</f>
        <v>517.0314793</v>
      </c>
      <c r="AS1002" s="142">
        <f>I1002*0.35</f>
        <v>258.51573965</v>
      </c>
      <c r="AT1002" s="142">
        <v>0</v>
      </c>
      <c r="AU1002" s="142">
        <f>I1002*0.9</f>
        <v>664.7547591</v>
      </c>
      <c r="AV1002" s="142">
        <f>I1002*0.18</f>
        <v>132.95095182</v>
      </c>
      <c r="AW1002" s="142">
        <f>I1002*0.34</f>
        <v>251.12957566000003</v>
      </c>
      <c r="AX1002" s="142">
        <f>I1002*0.31</f>
        <v>228.97108369</v>
      </c>
      <c r="AY1002" s="142">
        <v>645.39189999999996</v>
      </c>
      <c r="AZ1002" s="142">
        <v>645.39189999999996</v>
      </c>
      <c r="BB1002" s="6">
        <v>81.24780389</v>
      </c>
      <c r="BC1002" s="6">
        <v>686.91325107</v>
      </c>
    </row>
    <row r="1003" spans="2:55" hidden="1" outlineLevel="1" x14ac:dyDescent="0.2">
      <c r="B1003" s="51" t="s">
        <v>111</v>
      </c>
      <c r="C1003" s="9"/>
      <c r="D1003" s="122"/>
      <c r="E1003" s="160">
        <v>1</v>
      </c>
      <c r="F1003" s="189"/>
      <c r="G1003" s="189"/>
      <c r="H1003" s="189"/>
      <c r="I1003" s="88">
        <v>46.012675000000002</v>
      </c>
      <c r="J1003" s="98" t="e">
        <f t="shared" si="15"/>
        <v>#N/A</v>
      </c>
      <c r="K1003" s="104" t="e">
        <v>#N/A</v>
      </c>
      <c r="L1003" s="106">
        <f>I1003*0.2</f>
        <v>9.202535000000001</v>
      </c>
      <c r="M1003" s="106">
        <f>I1003*0.28</f>
        <v>12.883549000000002</v>
      </c>
      <c r="N1003" s="106">
        <f>I1003*0.27</f>
        <v>12.423422250000002</v>
      </c>
      <c r="O1003" s="106">
        <v>9.6626617499999998</v>
      </c>
      <c r="P1003" s="106">
        <f>I1003*0.25</f>
        <v>11.50316875</v>
      </c>
      <c r="Q1003" s="106">
        <f>I1003*0.31</f>
        <v>14.26392925</v>
      </c>
      <c r="R1003" s="106">
        <f>I1003*0.28</f>
        <v>12.883549000000002</v>
      </c>
      <c r="S1003" s="106">
        <f>I1003*0.25</f>
        <v>11.50316875</v>
      </c>
      <c r="T1003" s="106">
        <f>I1003*0.3</f>
        <v>13.8038025</v>
      </c>
      <c r="U1003" s="106">
        <f>I1003*0.2</f>
        <v>9.202535000000001</v>
      </c>
      <c r="V1003" s="106">
        <f>I1003*0.22</f>
        <v>10.1227885</v>
      </c>
      <c r="W1003" s="142"/>
      <c r="X1003" s="106">
        <f>I1003*0.16</f>
        <v>7.3620280000000005</v>
      </c>
      <c r="Y1003" s="106">
        <f>I1003*0.15</f>
        <v>6.9019012499999999</v>
      </c>
      <c r="Z1003" s="106">
        <f>I1003*0.18</f>
        <v>8.2822814999999999</v>
      </c>
      <c r="AA1003" s="106">
        <f>I1003*0.11</f>
        <v>5.0613942500000002</v>
      </c>
      <c r="AB1003" s="142"/>
      <c r="AC1003" s="7">
        <f>I1003*0.22</f>
        <v>10.1227885</v>
      </c>
      <c r="AD1003" s="7">
        <f>I1003*0.3</f>
        <v>13.8038025</v>
      </c>
      <c r="AE1003" s="148" t="s">
        <v>93</v>
      </c>
      <c r="AF1003" s="7">
        <f>I1003*0.245</f>
        <v>11.273105375</v>
      </c>
      <c r="AG1003" s="7">
        <f>I1003*0.2</f>
        <v>9.202535000000001</v>
      </c>
      <c r="AH1003" s="7">
        <f>I1003*0.23</f>
        <v>10.582915250000001</v>
      </c>
      <c r="AI1003" s="142"/>
      <c r="AJ1003" s="142">
        <f>I1003*0.2</f>
        <v>9.202535000000001</v>
      </c>
      <c r="AK1003" s="142">
        <v>37.974300000000007</v>
      </c>
      <c r="AL1003" s="142">
        <v>40.210600000000007</v>
      </c>
      <c r="AM1003" s="142">
        <v>41.548100000000005</v>
      </c>
      <c r="AN1003" s="142">
        <f>I1003*0.12</f>
        <v>5.5215209999999999</v>
      </c>
      <c r="AO1003" s="142">
        <f>I1003*0.6</f>
        <v>27.607605</v>
      </c>
      <c r="AP1003" s="142">
        <f>I1003*0.9</f>
        <v>41.411407500000003</v>
      </c>
      <c r="AQ1003" s="142">
        <f>I1003*0.93</f>
        <v>42.791787750000005</v>
      </c>
      <c r="AR1003" s="142">
        <f>I1003*0.7</f>
        <v>32.208872499999998</v>
      </c>
      <c r="AS1003" s="142">
        <f>I1003*0.35</f>
        <v>16.104436249999999</v>
      </c>
      <c r="AT1003" s="142">
        <v>0</v>
      </c>
      <c r="AU1003" s="142">
        <f>I1003*0.9</f>
        <v>41.411407500000003</v>
      </c>
      <c r="AV1003" s="142">
        <f>I1003*0.18</f>
        <v>8.2822814999999999</v>
      </c>
      <c r="AW1003" s="142">
        <f>I1003*0.34</f>
        <v>15.644309500000002</v>
      </c>
      <c r="AX1003" s="142">
        <f>I1003*0.31</f>
        <v>14.26392925</v>
      </c>
      <c r="AY1003" s="142">
        <v>40.210600000000007</v>
      </c>
      <c r="AZ1003" s="142">
        <v>40.210600000000007</v>
      </c>
      <c r="BB1003" s="6">
        <v>5.0613942500000002</v>
      </c>
      <c r="BC1003" s="6">
        <v>42.791787750000005</v>
      </c>
    </row>
    <row r="1004" spans="2:55" hidden="1" outlineLevel="1" x14ac:dyDescent="0.2">
      <c r="B1004" s="51" t="s">
        <v>127</v>
      </c>
      <c r="C1004" s="9"/>
      <c r="D1004" s="122"/>
      <c r="E1004" s="160">
        <v>2</v>
      </c>
      <c r="F1004" s="189"/>
      <c r="G1004" s="189"/>
      <c r="H1004" s="189"/>
      <c r="I1004" s="88">
        <v>2824</v>
      </c>
      <c r="J1004" s="98" t="e">
        <f t="shared" si="15"/>
        <v>#N/A</v>
      </c>
      <c r="K1004" s="104" t="e">
        <v>#N/A</v>
      </c>
      <c r="L1004" s="106">
        <f>I1004*0.2</f>
        <v>564.80000000000007</v>
      </c>
      <c r="M1004" s="106">
        <f>I1004*0.28</f>
        <v>790.72</v>
      </c>
      <c r="N1004" s="106">
        <f>I1004*0.27</f>
        <v>762.48</v>
      </c>
      <c r="O1004" s="106">
        <v>593.04</v>
      </c>
      <c r="P1004" s="106">
        <f>I1004*0.25</f>
        <v>706</v>
      </c>
      <c r="Q1004" s="106">
        <f>I1004*0.31</f>
        <v>875.43999999999994</v>
      </c>
      <c r="R1004" s="106">
        <f>I1004*0.28</f>
        <v>790.72</v>
      </c>
      <c r="S1004" s="106">
        <f>I1004*0.25</f>
        <v>706</v>
      </c>
      <c r="T1004" s="106">
        <f>I1004*0.3</f>
        <v>847.19999999999993</v>
      </c>
      <c r="U1004" s="106">
        <f>I1004*0.2</f>
        <v>564.80000000000007</v>
      </c>
      <c r="V1004" s="106">
        <f>I1004*0.22</f>
        <v>621.28</v>
      </c>
      <c r="W1004" s="142"/>
      <c r="X1004" s="106">
        <f>I1004*0.16</f>
        <v>451.84000000000003</v>
      </c>
      <c r="Y1004" s="106">
        <f>I1004*0.15</f>
        <v>423.59999999999997</v>
      </c>
      <c r="Z1004" s="106">
        <f>I1004*0.18</f>
        <v>508.32</v>
      </c>
      <c r="AA1004" s="106">
        <f>I1004*0.11</f>
        <v>310.64</v>
      </c>
      <c r="AB1004" s="142"/>
      <c r="AC1004" s="7">
        <f>I1004*0.22</f>
        <v>621.28</v>
      </c>
      <c r="AD1004" s="7">
        <f>I1004*0.3</f>
        <v>847.19999999999993</v>
      </c>
      <c r="AE1004" s="148" t="s">
        <v>93</v>
      </c>
      <c r="AF1004" s="7">
        <f>I1004*0.245</f>
        <v>691.88</v>
      </c>
      <c r="AG1004" s="7">
        <f>I1004*0.2</f>
        <v>564.80000000000007</v>
      </c>
      <c r="AH1004" s="7">
        <f>I1004*0.23</f>
        <v>649.52</v>
      </c>
      <c r="AI1004" s="142"/>
      <c r="AJ1004" s="142">
        <f>I1004*0.2</f>
        <v>564.80000000000007</v>
      </c>
      <c r="AK1004" s="142">
        <v>1942.2960999999998</v>
      </c>
      <c r="AL1004" s="142">
        <v>2056.54</v>
      </c>
      <c r="AM1004" s="142">
        <v>2125.0949000000001</v>
      </c>
      <c r="AN1004" s="142">
        <f>I1004*0.12</f>
        <v>338.88</v>
      </c>
      <c r="AO1004" s="142">
        <f>I1004*0.6</f>
        <v>1694.3999999999999</v>
      </c>
      <c r="AP1004" s="142">
        <f>I1004*0.9</f>
        <v>2541.6</v>
      </c>
      <c r="AQ1004" s="142">
        <f>I1004*0.93</f>
        <v>2626.32</v>
      </c>
      <c r="AR1004" s="142">
        <f>I1004*0.7</f>
        <v>1976.8</v>
      </c>
      <c r="AS1004" s="142">
        <f>I1004*0.35</f>
        <v>988.4</v>
      </c>
      <c r="AT1004" s="142">
        <v>0</v>
      </c>
      <c r="AU1004" s="142">
        <f>I1004*0.9</f>
        <v>2541.6</v>
      </c>
      <c r="AV1004" s="142">
        <f>I1004*0.18</f>
        <v>508.32</v>
      </c>
      <c r="AW1004" s="142">
        <f>I1004*0.34</f>
        <v>960.16000000000008</v>
      </c>
      <c r="AX1004" s="142">
        <f>I1004*0.31</f>
        <v>875.43999999999994</v>
      </c>
      <c r="AY1004" s="142">
        <v>2056.54</v>
      </c>
      <c r="AZ1004" s="142">
        <v>2056.54</v>
      </c>
      <c r="BB1004" s="6">
        <v>310.64</v>
      </c>
      <c r="BC1004" s="6">
        <v>2626.32</v>
      </c>
    </row>
    <row r="1005" spans="2:55" hidden="1" outlineLevel="1" x14ac:dyDescent="0.2">
      <c r="B1005" s="51" t="s">
        <v>128</v>
      </c>
      <c r="C1005" s="9"/>
      <c r="D1005" s="122">
        <v>29881</v>
      </c>
      <c r="E1005" s="160">
        <v>1</v>
      </c>
      <c r="F1005" s="189"/>
      <c r="G1005" s="189"/>
      <c r="H1005" s="189"/>
      <c r="I1005" s="88">
        <v>7290</v>
      </c>
      <c r="J1005" s="98">
        <f t="shared" si="15"/>
        <v>914.60600000000011</v>
      </c>
      <c r="K1005" s="104">
        <v>831.46</v>
      </c>
      <c r="L1005" s="106">
        <f>I1005*0.2</f>
        <v>1458</v>
      </c>
      <c r="M1005" s="106">
        <f>I1005*0.28</f>
        <v>2041.2000000000003</v>
      </c>
      <c r="N1005" s="106">
        <f>I1005*0.27</f>
        <v>1968.3000000000002</v>
      </c>
      <c r="O1005" s="106">
        <v>1530.8999999999999</v>
      </c>
      <c r="P1005" s="106">
        <f>I1005*0.25</f>
        <v>1822.5</v>
      </c>
      <c r="Q1005" s="106">
        <f>I1005*0.31</f>
        <v>2259.9</v>
      </c>
      <c r="R1005" s="106">
        <f>I1005*0.28</f>
        <v>2041.2000000000003</v>
      </c>
      <c r="S1005" s="106">
        <f>I1005*0.25</f>
        <v>1822.5</v>
      </c>
      <c r="T1005" s="106">
        <f>I1005*0.3</f>
        <v>2187</v>
      </c>
      <c r="U1005" s="106">
        <f>I1005*0.2</f>
        <v>1458</v>
      </c>
      <c r="V1005" s="106">
        <f>I1005*0.22</f>
        <v>1603.8</v>
      </c>
      <c r="W1005" s="142"/>
      <c r="X1005" s="106">
        <f>I1005*0.16</f>
        <v>1166.4000000000001</v>
      </c>
      <c r="Y1005" s="106">
        <f>I1005*0.15</f>
        <v>1093.5</v>
      </c>
      <c r="Z1005" s="106">
        <f>I1005*0.18</f>
        <v>1312.2</v>
      </c>
      <c r="AA1005" s="106">
        <f>I1005*0.11</f>
        <v>801.9</v>
      </c>
      <c r="AB1005" s="142"/>
      <c r="AC1005" s="7">
        <f>I1005*0.22</f>
        <v>1603.8</v>
      </c>
      <c r="AD1005" s="7">
        <f>I1005*0.3</f>
        <v>2187</v>
      </c>
      <c r="AE1005" s="148" t="s">
        <v>93</v>
      </c>
      <c r="AF1005" s="7">
        <f>I1005*0.245</f>
        <v>1786.05</v>
      </c>
      <c r="AG1005" s="7">
        <f>I1005*0.2</f>
        <v>1458</v>
      </c>
      <c r="AH1005" s="7">
        <f>I1005*0.23</f>
        <v>1676.7</v>
      </c>
      <c r="AI1005" s="142"/>
      <c r="AJ1005" s="142">
        <f>I1005*0.2</f>
        <v>1458</v>
      </c>
      <c r="AK1005" s="142">
        <v>2840.1116999999995</v>
      </c>
      <c r="AL1005" s="142">
        <v>3007.1814999999997</v>
      </c>
      <c r="AM1005" s="142">
        <v>3107.4191000000001</v>
      </c>
      <c r="AN1005" s="142">
        <f>I1005*0.12</f>
        <v>874.8</v>
      </c>
      <c r="AO1005" s="142">
        <f>I1005*0.6</f>
        <v>4374</v>
      </c>
      <c r="AP1005" s="142">
        <f>I1005*0.9</f>
        <v>6561</v>
      </c>
      <c r="AQ1005" s="142">
        <f>I1005*0.93</f>
        <v>6779.7000000000007</v>
      </c>
      <c r="AR1005" s="142">
        <f>I1005*0.7</f>
        <v>5103</v>
      </c>
      <c r="AS1005" s="142">
        <f>I1005*0.35</f>
        <v>2551.5</v>
      </c>
      <c r="AT1005" s="142">
        <v>2636.16435</v>
      </c>
      <c r="AU1005" s="142">
        <f>I1005*0.9</f>
        <v>6561</v>
      </c>
      <c r="AV1005" s="142">
        <f>I1005*0.18</f>
        <v>1312.2</v>
      </c>
      <c r="AW1005" s="142">
        <f>I1005*0.34</f>
        <v>2478.6000000000004</v>
      </c>
      <c r="AX1005" s="142">
        <f>I1005*0.31</f>
        <v>2259.9</v>
      </c>
      <c r="AY1005" s="142">
        <v>3007.1814999999997</v>
      </c>
      <c r="AZ1005" s="142">
        <v>3007.1814999999997</v>
      </c>
      <c r="BB1005" s="6">
        <v>801.9</v>
      </c>
      <c r="BC1005" s="6">
        <v>6779.7000000000007</v>
      </c>
    </row>
    <row r="1006" spans="2:55" hidden="1" outlineLevel="1" x14ac:dyDescent="0.2">
      <c r="B1006" s="51" t="s">
        <v>226</v>
      </c>
      <c r="C1006" s="9"/>
      <c r="D1006" s="122"/>
      <c r="E1006" s="160">
        <v>1</v>
      </c>
      <c r="F1006" s="189"/>
      <c r="G1006" s="189"/>
      <c r="H1006" s="189"/>
      <c r="I1006" s="88">
        <v>9.6433749999999989</v>
      </c>
      <c r="J1006" s="98" t="e">
        <f t="shared" si="15"/>
        <v>#N/A</v>
      </c>
      <c r="K1006" s="104" t="e">
        <v>#N/A</v>
      </c>
      <c r="L1006" s="106">
        <f>I1006*0.2</f>
        <v>1.9286749999999999</v>
      </c>
      <c r="M1006" s="106">
        <f>I1006*0.28</f>
        <v>2.700145</v>
      </c>
      <c r="N1006" s="106">
        <f>I1006*0.27</f>
        <v>2.6037112499999999</v>
      </c>
      <c r="O1006" s="106">
        <v>2.0251087499999998</v>
      </c>
      <c r="P1006" s="106">
        <f>I1006*0.25</f>
        <v>2.4108437499999997</v>
      </c>
      <c r="Q1006" s="106">
        <f>I1006*0.31</f>
        <v>2.9894462499999999</v>
      </c>
      <c r="R1006" s="106">
        <f>I1006*0.28</f>
        <v>2.700145</v>
      </c>
      <c r="S1006" s="106">
        <f>I1006*0.25</f>
        <v>2.4108437499999997</v>
      </c>
      <c r="T1006" s="106">
        <f>I1006*0.3</f>
        <v>2.8930124999999998</v>
      </c>
      <c r="U1006" s="106">
        <f>I1006*0.2</f>
        <v>1.9286749999999999</v>
      </c>
      <c r="V1006" s="106">
        <f>I1006*0.22</f>
        <v>2.1215424999999999</v>
      </c>
      <c r="W1006" s="142"/>
      <c r="X1006" s="106">
        <f>I1006*0.16</f>
        <v>1.5429399999999998</v>
      </c>
      <c r="Y1006" s="106">
        <f>I1006*0.15</f>
        <v>1.4465062499999999</v>
      </c>
      <c r="Z1006" s="106">
        <f>I1006*0.18</f>
        <v>1.7358074999999997</v>
      </c>
      <c r="AA1006" s="106">
        <f>I1006*0.11</f>
        <v>1.0607712499999999</v>
      </c>
      <c r="AB1006" s="142"/>
      <c r="AC1006" s="7">
        <f>I1006*0.22</f>
        <v>2.1215424999999999</v>
      </c>
      <c r="AD1006" s="7">
        <f>I1006*0.3</f>
        <v>2.8930124999999998</v>
      </c>
      <c r="AE1006" s="148" t="s">
        <v>93</v>
      </c>
      <c r="AF1006" s="7">
        <f>I1006*0.245</f>
        <v>2.3626268749999997</v>
      </c>
      <c r="AG1006" s="7">
        <f>I1006*0.2</f>
        <v>1.9286749999999999</v>
      </c>
      <c r="AH1006" s="7">
        <f>I1006*0.23</f>
        <v>2.21797625</v>
      </c>
      <c r="AI1006" s="142"/>
      <c r="AJ1006" s="142">
        <f>I1006*0.2</f>
        <v>1.9286749999999999</v>
      </c>
      <c r="AK1006" s="142">
        <v>7.9607999999999999</v>
      </c>
      <c r="AL1006" s="142">
        <v>8.4315999999999995</v>
      </c>
      <c r="AM1006" s="142">
        <v>8.7097999999999995</v>
      </c>
      <c r="AN1006" s="142">
        <f>I1006*0.12</f>
        <v>1.1572049999999998</v>
      </c>
      <c r="AO1006" s="142">
        <f>I1006*0.6</f>
        <v>5.7860249999999995</v>
      </c>
      <c r="AP1006" s="142">
        <f>I1006*0.9</f>
        <v>8.6790374999999997</v>
      </c>
      <c r="AQ1006" s="142">
        <f>I1006*0.93</f>
        <v>8.9683387499999991</v>
      </c>
      <c r="AR1006" s="142">
        <f>I1006*0.7</f>
        <v>6.7503624999999987</v>
      </c>
      <c r="AS1006" s="142">
        <f>I1006*0.35</f>
        <v>3.3751812499999994</v>
      </c>
      <c r="AT1006" s="142">
        <v>0</v>
      </c>
      <c r="AU1006" s="142">
        <f>I1006*0.9</f>
        <v>8.6790374999999997</v>
      </c>
      <c r="AV1006" s="142">
        <f>I1006*0.18</f>
        <v>1.7358074999999997</v>
      </c>
      <c r="AW1006" s="142">
        <f>I1006*0.34</f>
        <v>3.2787474999999997</v>
      </c>
      <c r="AX1006" s="142">
        <f>I1006*0.31</f>
        <v>2.9894462499999999</v>
      </c>
      <c r="AY1006" s="142">
        <v>8.4315999999999995</v>
      </c>
      <c r="AZ1006" s="142">
        <v>8.4315999999999995</v>
      </c>
      <c r="BB1006" s="6">
        <v>1.0607712499999999</v>
      </c>
      <c r="BC1006" s="6">
        <v>8.9683387499999991</v>
      </c>
    </row>
    <row r="1007" spans="2:55" hidden="1" outlineLevel="1" x14ac:dyDescent="0.2">
      <c r="B1007" s="51" t="s">
        <v>190</v>
      </c>
      <c r="C1007" s="9"/>
      <c r="D1007" s="122"/>
      <c r="E1007" s="160">
        <v>1</v>
      </c>
      <c r="F1007" s="189"/>
      <c r="G1007" s="189"/>
      <c r="H1007" s="189"/>
      <c r="I1007" s="88">
        <v>3.8573499999999998</v>
      </c>
      <c r="J1007" s="98" t="e">
        <f t="shared" si="15"/>
        <v>#N/A</v>
      </c>
      <c r="K1007" s="104" t="e">
        <v>#N/A</v>
      </c>
      <c r="L1007" s="106">
        <f>I1007*0.2</f>
        <v>0.77146999999999999</v>
      </c>
      <c r="M1007" s="106">
        <f>I1007*0.28</f>
        <v>1.080058</v>
      </c>
      <c r="N1007" s="106">
        <f>I1007*0.27</f>
        <v>1.0414844999999999</v>
      </c>
      <c r="O1007" s="106">
        <v>0.81004349999999992</v>
      </c>
      <c r="P1007" s="106">
        <f>I1007*0.25</f>
        <v>0.96433749999999996</v>
      </c>
      <c r="Q1007" s="106">
        <f>I1007*0.31</f>
        <v>1.1957784999999999</v>
      </c>
      <c r="R1007" s="106">
        <f>I1007*0.28</f>
        <v>1.080058</v>
      </c>
      <c r="S1007" s="106">
        <f>I1007*0.25</f>
        <v>0.96433749999999996</v>
      </c>
      <c r="T1007" s="106">
        <f>I1007*0.3</f>
        <v>1.1572049999999998</v>
      </c>
      <c r="U1007" s="106">
        <f>I1007*0.2</f>
        <v>0.77146999999999999</v>
      </c>
      <c r="V1007" s="106">
        <f>I1007*0.22</f>
        <v>0.84861699999999995</v>
      </c>
      <c r="W1007" s="142"/>
      <c r="X1007" s="106">
        <f>I1007*0.16</f>
        <v>0.61717599999999995</v>
      </c>
      <c r="Y1007" s="106">
        <f>I1007*0.15</f>
        <v>0.57860249999999991</v>
      </c>
      <c r="Z1007" s="106">
        <f>I1007*0.18</f>
        <v>0.69432299999999991</v>
      </c>
      <c r="AA1007" s="106">
        <f>I1007*0.11</f>
        <v>0.42430849999999998</v>
      </c>
      <c r="AB1007" s="142"/>
      <c r="AC1007" s="7">
        <f>I1007*0.22</f>
        <v>0.84861699999999995</v>
      </c>
      <c r="AD1007" s="7">
        <f>I1007*0.3</f>
        <v>1.1572049999999998</v>
      </c>
      <c r="AE1007" s="148" t="s">
        <v>93</v>
      </c>
      <c r="AF1007" s="7">
        <f>I1007*0.245</f>
        <v>0.94505074999999994</v>
      </c>
      <c r="AG1007" s="7">
        <f>I1007*0.2</f>
        <v>0.77146999999999999</v>
      </c>
      <c r="AH1007" s="7">
        <f>I1007*0.23</f>
        <v>0.88719049999999999</v>
      </c>
      <c r="AI1007" s="142"/>
      <c r="AJ1007" s="142">
        <f>I1007*0.2</f>
        <v>0.77146999999999999</v>
      </c>
      <c r="AK1007" s="142">
        <v>3.1885999999999997</v>
      </c>
      <c r="AL1007" s="142">
        <v>3.3704999999999998</v>
      </c>
      <c r="AM1007" s="142">
        <v>3.4881999999999995</v>
      </c>
      <c r="AN1007" s="142">
        <f>I1007*0.12</f>
        <v>0.46288199999999996</v>
      </c>
      <c r="AO1007" s="142">
        <f>I1007*0.6</f>
        <v>2.3144099999999996</v>
      </c>
      <c r="AP1007" s="142">
        <f>I1007*0.9</f>
        <v>3.4716149999999999</v>
      </c>
      <c r="AQ1007" s="142">
        <f>I1007*0.93</f>
        <v>3.5873355</v>
      </c>
      <c r="AR1007" s="142">
        <f>I1007*0.7</f>
        <v>2.7001449999999996</v>
      </c>
      <c r="AS1007" s="142">
        <f>I1007*0.35</f>
        <v>1.3500724999999998</v>
      </c>
      <c r="AT1007" s="142">
        <v>0</v>
      </c>
      <c r="AU1007" s="142">
        <f>I1007*0.9</f>
        <v>3.4716149999999999</v>
      </c>
      <c r="AV1007" s="142">
        <f>I1007*0.18</f>
        <v>0.69432299999999991</v>
      </c>
      <c r="AW1007" s="142">
        <f>I1007*0.34</f>
        <v>1.311499</v>
      </c>
      <c r="AX1007" s="142">
        <f>I1007*0.31</f>
        <v>1.1957784999999999</v>
      </c>
      <c r="AY1007" s="142">
        <v>3.3704999999999998</v>
      </c>
      <c r="AZ1007" s="142">
        <v>3.3704999999999998</v>
      </c>
      <c r="BB1007" s="6">
        <v>0.42430849999999998</v>
      </c>
      <c r="BC1007" s="6">
        <v>3.5873355</v>
      </c>
    </row>
    <row r="1008" spans="2:55" hidden="1" outlineLevel="1" x14ac:dyDescent="0.2">
      <c r="B1008" s="51" t="s">
        <v>131</v>
      </c>
      <c r="C1008" s="9"/>
      <c r="D1008" s="122"/>
      <c r="E1008" s="160">
        <v>1</v>
      </c>
      <c r="F1008" s="189"/>
      <c r="G1008" s="189"/>
      <c r="H1008" s="189"/>
      <c r="I1008" s="88">
        <v>290.52458100000001</v>
      </c>
      <c r="J1008" s="98" t="e">
        <f t="shared" si="15"/>
        <v>#N/A</v>
      </c>
      <c r="K1008" s="104" t="e">
        <v>#N/A</v>
      </c>
      <c r="L1008" s="106">
        <f>I1008*0.2</f>
        <v>58.104916200000005</v>
      </c>
      <c r="M1008" s="106">
        <f>I1008*0.28</f>
        <v>81.346882680000007</v>
      </c>
      <c r="N1008" s="106">
        <f>I1008*0.27</f>
        <v>78.441636870000011</v>
      </c>
      <c r="O1008" s="106">
        <v>61.010162010000002</v>
      </c>
      <c r="P1008" s="106">
        <f>I1008*0.25</f>
        <v>72.631145250000003</v>
      </c>
      <c r="Q1008" s="106">
        <f>I1008*0.31</f>
        <v>90.062620109999997</v>
      </c>
      <c r="R1008" s="106">
        <f>I1008*0.28</f>
        <v>81.346882680000007</v>
      </c>
      <c r="S1008" s="106">
        <f>I1008*0.25</f>
        <v>72.631145250000003</v>
      </c>
      <c r="T1008" s="106">
        <f>I1008*0.3</f>
        <v>87.157374300000001</v>
      </c>
      <c r="U1008" s="106">
        <f>I1008*0.2</f>
        <v>58.104916200000005</v>
      </c>
      <c r="V1008" s="106">
        <f>I1008*0.22</f>
        <v>63.915407820000006</v>
      </c>
      <c r="W1008" s="142"/>
      <c r="X1008" s="106">
        <f>I1008*0.16</f>
        <v>46.483932960000004</v>
      </c>
      <c r="Y1008" s="106">
        <f>I1008*0.15</f>
        <v>43.57868715</v>
      </c>
      <c r="Z1008" s="106">
        <f>I1008*0.18</f>
        <v>52.294424579999998</v>
      </c>
      <c r="AA1008" s="106">
        <f>I1008*0.11</f>
        <v>31.957703910000003</v>
      </c>
      <c r="AB1008" s="142"/>
      <c r="AC1008" s="7">
        <f>I1008*0.22</f>
        <v>63.915407820000006</v>
      </c>
      <c r="AD1008" s="7">
        <f>I1008*0.3</f>
        <v>87.157374300000001</v>
      </c>
      <c r="AE1008" s="148" t="s">
        <v>93</v>
      </c>
      <c r="AF1008" s="7">
        <f>I1008*0.245</f>
        <v>71.178522345000005</v>
      </c>
      <c r="AG1008" s="7">
        <f>I1008*0.2</f>
        <v>58.104916200000005</v>
      </c>
      <c r="AH1008" s="7">
        <f>I1008*0.23</f>
        <v>66.82065363000001</v>
      </c>
      <c r="AI1008" s="142"/>
      <c r="AJ1008" s="142">
        <f>I1008*0.2</f>
        <v>58.104916200000005</v>
      </c>
      <c r="AK1008" s="142">
        <v>239.75489999999999</v>
      </c>
      <c r="AL1008" s="142">
        <v>253.85749999999999</v>
      </c>
      <c r="AM1008" s="142">
        <v>262.32119999999998</v>
      </c>
      <c r="AN1008" s="142">
        <f>I1008*0.12</f>
        <v>34.862949720000003</v>
      </c>
      <c r="AO1008" s="142">
        <f>I1008*0.6</f>
        <v>174.3147486</v>
      </c>
      <c r="AP1008" s="142">
        <f>I1008*0.9</f>
        <v>261.47212290000004</v>
      </c>
      <c r="AQ1008" s="142">
        <f>I1008*0.93</f>
        <v>270.18786033000003</v>
      </c>
      <c r="AR1008" s="142">
        <f>I1008*0.7</f>
        <v>203.3672067</v>
      </c>
      <c r="AS1008" s="142">
        <f>I1008*0.35</f>
        <v>101.68360335</v>
      </c>
      <c r="AT1008" s="142">
        <v>0</v>
      </c>
      <c r="AU1008" s="142">
        <f>I1008*0.9</f>
        <v>261.47212290000004</v>
      </c>
      <c r="AV1008" s="142">
        <f>I1008*0.18</f>
        <v>52.294424579999998</v>
      </c>
      <c r="AW1008" s="142">
        <f>I1008*0.34</f>
        <v>98.778357540000016</v>
      </c>
      <c r="AX1008" s="142">
        <f>I1008*0.31</f>
        <v>90.062620109999997</v>
      </c>
      <c r="AY1008" s="142">
        <v>253.85749999999999</v>
      </c>
      <c r="AZ1008" s="142">
        <v>253.85749999999999</v>
      </c>
      <c r="BB1008" s="6">
        <v>31.957703910000003</v>
      </c>
      <c r="BC1008" s="6">
        <v>270.18786033000003</v>
      </c>
    </row>
    <row r="1009" spans="2:55" hidden="1" outlineLevel="1" x14ac:dyDescent="0.2">
      <c r="B1009" s="51" t="s">
        <v>132</v>
      </c>
      <c r="C1009" s="9"/>
      <c r="D1009" s="122"/>
      <c r="E1009" s="160">
        <v>1</v>
      </c>
      <c r="F1009" s="189"/>
      <c r="G1009" s="189"/>
      <c r="H1009" s="189"/>
      <c r="I1009" s="88">
        <v>12.949674999999999</v>
      </c>
      <c r="J1009" s="98" t="e">
        <f t="shared" si="15"/>
        <v>#N/A</v>
      </c>
      <c r="K1009" s="104" t="e">
        <v>#N/A</v>
      </c>
      <c r="L1009" s="106">
        <f>I1009*0.2</f>
        <v>2.5899350000000001</v>
      </c>
      <c r="M1009" s="106">
        <f>I1009*0.28</f>
        <v>3.625909</v>
      </c>
      <c r="N1009" s="106">
        <f>I1009*0.27</f>
        <v>3.4964122500000001</v>
      </c>
      <c r="O1009" s="106">
        <v>2.7194317499999996</v>
      </c>
      <c r="P1009" s="106">
        <f>I1009*0.25</f>
        <v>3.2374187499999998</v>
      </c>
      <c r="Q1009" s="106">
        <f>I1009*0.31</f>
        <v>4.0143992499999994</v>
      </c>
      <c r="R1009" s="106">
        <f>I1009*0.28</f>
        <v>3.625909</v>
      </c>
      <c r="S1009" s="106">
        <f>I1009*0.25</f>
        <v>3.2374187499999998</v>
      </c>
      <c r="T1009" s="106">
        <f>I1009*0.3</f>
        <v>3.8849024999999995</v>
      </c>
      <c r="U1009" s="106">
        <f>I1009*0.2</f>
        <v>2.5899350000000001</v>
      </c>
      <c r="V1009" s="106">
        <f>I1009*0.22</f>
        <v>2.8489285</v>
      </c>
      <c r="W1009" s="142"/>
      <c r="X1009" s="106">
        <f>I1009*0.16</f>
        <v>2.0719479999999999</v>
      </c>
      <c r="Y1009" s="106">
        <f>I1009*0.15</f>
        <v>1.9424512499999997</v>
      </c>
      <c r="Z1009" s="106">
        <f>I1009*0.18</f>
        <v>2.3309414999999998</v>
      </c>
      <c r="AA1009" s="106">
        <f>I1009*0.11</f>
        <v>1.42446425</v>
      </c>
      <c r="AB1009" s="142"/>
      <c r="AC1009" s="7">
        <f>I1009*0.22</f>
        <v>2.8489285</v>
      </c>
      <c r="AD1009" s="7">
        <f>I1009*0.3</f>
        <v>3.8849024999999995</v>
      </c>
      <c r="AE1009" s="148" t="s">
        <v>93</v>
      </c>
      <c r="AF1009" s="7">
        <f>I1009*0.245</f>
        <v>3.1726703749999996</v>
      </c>
      <c r="AG1009" s="7">
        <f>I1009*0.2</f>
        <v>2.5899350000000001</v>
      </c>
      <c r="AH1009" s="7">
        <f>I1009*0.23</f>
        <v>2.9784252499999999</v>
      </c>
      <c r="AI1009" s="142"/>
      <c r="AJ1009" s="142">
        <f>I1009*0.2</f>
        <v>2.5899350000000001</v>
      </c>
      <c r="AK1009" s="142">
        <v>10.689299999999999</v>
      </c>
      <c r="AL1009" s="142">
        <v>11.320600000000001</v>
      </c>
      <c r="AM1009" s="142">
        <v>11.6951</v>
      </c>
      <c r="AN1009" s="142">
        <f>I1009*0.12</f>
        <v>1.5539609999999999</v>
      </c>
      <c r="AO1009" s="142">
        <f>I1009*0.6</f>
        <v>7.769804999999999</v>
      </c>
      <c r="AP1009" s="142">
        <f>I1009*0.9</f>
        <v>11.654707499999999</v>
      </c>
      <c r="AQ1009" s="142">
        <f>I1009*0.93</f>
        <v>12.043197749999999</v>
      </c>
      <c r="AR1009" s="142">
        <f>I1009*0.7</f>
        <v>9.0647724999999983</v>
      </c>
      <c r="AS1009" s="142">
        <f>I1009*0.35</f>
        <v>4.5323862499999992</v>
      </c>
      <c r="AT1009" s="142">
        <v>0</v>
      </c>
      <c r="AU1009" s="142">
        <f>I1009*0.9</f>
        <v>11.654707499999999</v>
      </c>
      <c r="AV1009" s="142">
        <f>I1009*0.18</f>
        <v>2.3309414999999998</v>
      </c>
      <c r="AW1009" s="142">
        <f>I1009*0.34</f>
        <v>4.4028894999999997</v>
      </c>
      <c r="AX1009" s="142">
        <f>I1009*0.31</f>
        <v>4.0143992499999994</v>
      </c>
      <c r="AY1009" s="142">
        <v>11.320600000000001</v>
      </c>
      <c r="AZ1009" s="142">
        <v>11.320600000000001</v>
      </c>
      <c r="BB1009" s="6">
        <v>1.42446425</v>
      </c>
      <c r="BC1009" s="6">
        <v>12.043197749999999</v>
      </c>
    </row>
    <row r="1010" spans="2:55" hidden="1" outlineLevel="1" x14ac:dyDescent="0.2">
      <c r="B1010" s="51" t="s">
        <v>133</v>
      </c>
      <c r="C1010" s="9"/>
      <c r="D1010" s="122"/>
      <c r="E1010" s="160">
        <v>1</v>
      </c>
      <c r="F1010" s="189"/>
      <c r="G1010" s="189"/>
      <c r="H1010" s="189"/>
      <c r="I1010" s="88">
        <v>30.032225</v>
      </c>
      <c r="J1010" s="98" t="e">
        <f t="shared" si="15"/>
        <v>#N/A</v>
      </c>
      <c r="K1010" s="104" t="e">
        <v>#N/A</v>
      </c>
      <c r="L1010" s="106">
        <f>I1010*0.2</f>
        <v>6.0064450000000003</v>
      </c>
      <c r="M1010" s="106">
        <f>I1010*0.28</f>
        <v>8.4090230000000012</v>
      </c>
      <c r="N1010" s="106">
        <f>I1010*0.27</f>
        <v>8.1087007500000006</v>
      </c>
      <c r="O1010" s="106">
        <v>6.30676725</v>
      </c>
      <c r="P1010" s="106">
        <f>I1010*0.25</f>
        <v>7.5080562500000001</v>
      </c>
      <c r="Q1010" s="106">
        <f>I1010*0.31</f>
        <v>9.3099897499999997</v>
      </c>
      <c r="R1010" s="106">
        <f>I1010*0.28</f>
        <v>8.4090230000000012</v>
      </c>
      <c r="S1010" s="106">
        <f>I1010*0.25</f>
        <v>7.5080562500000001</v>
      </c>
      <c r="T1010" s="106">
        <f>I1010*0.3</f>
        <v>9.0096674999999991</v>
      </c>
      <c r="U1010" s="106">
        <f>I1010*0.2</f>
        <v>6.0064450000000003</v>
      </c>
      <c r="V1010" s="106">
        <f>I1010*0.22</f>
        <v>6.6070894999999998</v>
      </c>
      <c r="W1010" s="142"/>
      <c r="X1010" s="106">
        <f>I1010*0.16</f>
        <v>4.8051560000000002</v>
      </c>
      <c r="Y1010" s="106">
        <f>I1010*0.15</f>
        <v>4.5048337499999995</v>
      </c>
      <c r="Z1010" s="106">
        <f>I1010*0.18</f>
        <v>5.4058004999999998</v>
      </c>
      <c r="AA1010" s="106">
        <f>I1010*0.11</f>
        <v>3.3035447499999999</v>
      </c>
      <c r="AB1010" s="142"/>
      <c r="AC1010" s="7">
        <f>I1010*0.22</f>
        <v>6.6070894999999998</v>
      </c>
      <c r="AD1010" s="7">
        <f>I1010*0.3</f>
        <v>9.0096674999999991</v>
      </c>
      <c r="AE1010" s="148" t="s">
        <v>93</v>
      </c>
      <c r="AF1010" s="7">
        <f>I1010*0.245</f>
        <v>7.3578951249999998</v>
      </c>
      <c r="AG1010" s="7">
        <f>I1010*0.2</f>
        <v>6.0064450000000003</v>
      </c>
      <c r="AH1010" s="7">
        <f>I1010*0.23</f>
        <v>6.9074117500000005</v>
      </c>
      <c r="AI1010" s="142"/>
      <c r="AJ1010" s="142">
        <f>I1010*0.2</f>
        <v>6.0064450000000003</v>
      </c>
      <c r="AK1010" s="142">
        <v>24.781200000000002</v>
      </c>
      <c r="AL1010" s="142">
        <v>26.247100000000003</v>
      </c>
      <c r="AM1010" s="142">
        <v>27.113800000000001</v>
      </c>
      <c r="AN1010" s="142">
        <f>I1010*0.12</f>
        <v>3.6038669999999997</v>
      </c>
      <c r="AO1010" s="142">
        <f>I1010*0.6</f>
        <v>18.019334999999998</v>
      </c>
      <c r="AP1010" s="142">
        <f>I1010*0.9</f>
        <v>27.029002500000001</v>
      </c>
      <c r="AQ1010" s="142">
        <f>I1010*0.93</f>
        <v>27.929969250000003</v>
      </c>
      <c r="AR1010" s="142">
        <f>I1010*0.7</f>
        <v>21.022557499999998</v>
      </c>
      <c r="AS1010" s="142">
        <f>I1010*0.35</f>
        <v>10.511278749999999</v>
      </c>
      <c r="AT1010" s="142">
        <v>0</v>
      </c>
      <c r="AU1010" s="142">
        <f>I1010*0.9</f>
        <v>27.029002500000001</v>
      </c>
      <c r="AV1010" s="142">
        <f>I1010*0.18</f>
        <v>5.4058004999999998</v>
      </c>
      <c r="AW1010" s="142">
        <f>I1010*0.34</f>
        <v>10.2109565</v>
      </c>
      <c r="AX1010" s="142">
        <f>I1010*0.31</f>
        <v>9.3099897499999997</v>
      </c>
      <c r="AY1010" s="142">
        <v>26.247100000000003</v>
      </c>
      <c r="AZ1010" s="142">
        <v>26.247100000000003</v>
      </c>
      <c r="BB1010" s="6">
        <v>3.3035447499999999</v>
      </c>
      <c r="BC1010" s="6">
        <v>27.929969250000003</v>
      </c>
    </row>
    <row r="1011" spans="2:55" hidden="1" outlineLevel="1" x14ac:dyDescent="0.2">
      <c r="B1011" s="51" t="s">
        <v>227</v>
      </c>
      <c r="C1011" s="9"/>
      <c r="D1011" s="122"/>
      <c r="E1011" s="160">
        <v>1</v>
      </c>
      <c r="F1011" s="189"/>
      <c r="G1011" s="189"/>
      <c r="H1011" s="189"/>
      <c r="I1011" s="88">
        <v>3.5818250000000003</v>
      </c>
      <c r="J1011" s="98" t="e">
        <f t="shared" si="15"/>
        <v>#N/A</v>
      </c>
      <c r="K1011" s="104" t="e">
        <v>#N/A</v>
      </c>
      <c r="L1011" s="106">
        <f>I1011*0.2</f>
        <v>0.71636500000000014</v>
      </c>
      <c r="M1011" s="106">
        <f>I1011*0.28</f>
        <v>1.0029110000000001</v>
      </c>
      <c r="N1011" s="106">
        <f>I1011*0.27</f>
        <v>0.96709275000000017</v>
      </c>
      <c r="O1011" s="106">
        <v>0.75218325000000008</v>
      </c>
      <c r="P1011" s="106">
        <f>I1011*0.25</f>
        <v>0.89545625000000006</v>
      </c>
      <c r="Q1011" s="106">
        <f>I1011*0.31</f>
        <v>1.1103657500000002</v>
      </c>
      <c r="R1011" s="106">
        <f>I1011*0.28</f>
        <v>1.0029110000000001</v>
      </c>
      <c r="S1011" s="106">
        <f>I1011*0.25</f>
        <v>0.89545625000000006</v>
      </c>
      <c r="T1011" s="106">
        <f>I1011*0.3</f>
        <v>1.0745475</v>
      </c>
      <c r="U1011" s="106">
        <f>I1011*0.2</f>
        <v>0.71636500000000014</v>
      </c>
      <c r="V1011" s="106">
        <f>I1011*0.22</f>
        <v>0.78800150000000002</v>
      </c>
      <c r="W1011" s="142"/>
      <c r="X1011" s="106">
        <f>I1011*0.16</f>
        <v>0.57309200000000005</v>
      </c>
      <c r="Y1011" s="106">
        <f>I1011*0.15</f>
        <v>0.53727374999999999</v>
      </c>
      <c r="Z1011" s="106">
        <f>I1011*0.18</f>
        <v>0.64472850000000004</v>
      </c>
      <c r="AA1011" s="106">
        <f>I1011*0.11</f>
        <v>0.39400075000000001</v>
      </c>
      <c r="AB1011" s="142"/>
      <c r="AC1011" s="7">
        <f>I1011*0.22</f>
        <v>0.78800150000000002</v>
      </c>
      <c r="AD1011" s="7">
        <f>I1011*0.3</f>
        <v>1.0745475</v>
      </c>
      <c r="AE1011" s="148" t="s">
        <v>93</v>
      </c>
      <c r="AF1011" s="7">
        <f>I1011*0.245</f>
        <v>0.87754712500000009</v>
      </c>
      <c r="AG1011" s="7">
        <f>I1011*0.2</f>
        <v>0.71636500000000014</v>
      </c>
      <c r="AH1011" s="7">
        <f>I1011*0.23</f>
        <v>0.82381975000000007</v>
      </c>
      <c r="AI1011" s="142"/>
      <c r="AJ1011" s="142">
        <f>I1011*0.2</f>
        <v>0.71636500000000014</v>
      </c>
      <c r="AK1011" s="142">
        <v>2.9531999999999998</v>
      </c>
      <c r="AL1011" s="142">
        <v>3.1351</v>
      </c>
      <c r="AM1011" s="142">
        <v>3.2313999999999998</v>
      </c>
      <c r="AN1011" s="142">
        <f>I1011*0.12</f>
        <v>0.42981900000000001</v>
      </c>
      <c r="AO1011" s="142">
        <f>I1011*0.6</f>
        <v>2.149095</v>
      </c>
      <c r="AP1011" s="142">
        <f>I1011*0.9</f>
        <v>3.2236425000000004</v>
      </c>
      <c r="AQ1011" s="142">
        <f>I1011*0.93</f>
        <v>3.3310972500000005</v>
      </c>
      <c r="AR1011" s="142">
        <f>I1011*0.7</f>
        <v>2.5072774999999998</v>
      </c>
      <c r="AS1011" s="142">
        <f>I1011*0.35</f>
        <v>1.2536387499999999</v>
      </c>
      <c r="AT1011" s="142">
        <v>0</v>
      </c>
      <c r="AU1011" s="142">
        <f>I1011*0.9</f>
        <v>3.2236425000000004</v>
      </c>
      <c r="AV1011" s="142">
        <f>I1011*0.18</f>
        <v>0.64472850000000004</v>
      </c>
      <c r="AW1011" s="142">
        <f>I1011*0.34</f>
        <v>1.2178205000000002</v>
      </c>
      <c r="AX1011" s="142">
        <f>I1011*0.31</f>
        <v>1.1103657500000002</v>
      </c>
      <c r="AY1011" s="142">
        <v>3.1351</v>
      </c>
      <c r="AZ1011" s="142">
        <v>3.1351</v>
      </c>
      <c r="BB1011" s="6">
        <v>0.39400075000000001</v>
      </c>
      <c r="BC1011" s="6">
        <v>3.3310972500000005</v>
      </c>
    </row>
    <row r="1012" spans="2:55" hidden="1" outlineLevel="1" x14ac:dyDescent="0.2">
      <c r="B1012" s="51" t="s">
        <v>202</v>
      </c>
      <c r="C1012" s="9"/>
      <c r="D1012" s="122"/>
      <c r="E1012" s="160">
        <v>3</v>
      </c>
      <c r="F1012" s="189"/>
      <c r="G1012" s="189"/>
      <c r="H1012" s="189"/>
      <c r="I1012" s="88">
        <v>958.827</v>
      </c>
      <c r="J1012" s="98" t="e">
        <f t="shared" si="15"/>
        <v>#N/A</v>
      </c>
      <c r="K1012" s="104" t="e">
        <v>#N/A</v>
      </c>
      <c r="L1012" s="106">
        <f>I1012*0.2</f>
        <v>191.7654</v>
      </c>
      <c r="M1012" s="106">
        <f>I1012*0.28</f>
        <v>268.47156000000001</v>
      </c>
      <c r="N1012" s="106">
        <f>I1012*0.27</f>
        <v>258.88328999999999</v>
      </c>
      <c r="O1012" s="106">
        <v>201.35366999999999</v>
      </c>
      <c r="P1012" s="106">
        <f>I1012*0.25</f>
        <v>239.70675</v>
      </c>
      <c r="Q1012" s="106">
        <f>I1012*0.31</f>
        <v>297.23637000000002</v>
      </c>
      <c r="R1012" s="106">
        <f>I1012*0.28</f>
        <v>268.47156000000001</v>
      </c>
      <c r="S1012" s="106">
        <f>I1012*0.25</f>
        <v>239.70675</v>
      </c>
      <c r="T1012" s="106">
        <f>I1012*0.3</f>
        <v>287.6481</v>
      </c>
      <c r="U1012" s="106">
        <f>I1012*0.2</f>
        <v>191.7654</v>
      </c>
      <c r="V1012" s="106">
        <f>I1012*0.22</f>
        <v>210.94193999999999</v>
      </c>
      <c r="W1012" s="142"/>
      <c r="X1012" s="106">
        <f>I1012*0.16</f>
        <v>153.41231999999999</v>
      </c>
      <c r="Y1012" s="106">
        <f>I1012*0.15</f>
        <v>143.82405</v>
      </c>
      <c r="Z1012" s="106">
        <f>I1012*0.18</f>
        <v>172.58885999999998</v>
      </c>
      <c r="AA1012" s="106">
        <f>I1012*0.11</f>
        <v>105.47096999999999</v>
      </c>
      <c r="AB1012" s="142"/>
      <c r="AC1012" s="7">
        <f>I1012*0.22</f>
        <v>210.94193999999999</v>
      </c>
      <c r="AD1012" s="7">
        <f>I1012*0.3</f>
        <v>287.6481</v>
      </c>
      <c r="AE1012" s="148" t="s">
        <v>93</v>
      </c>
      <c r="AF1012" s="7">
        <f>I1012*0.245</f>
        <v>234.91261499999999</v>
      </c>
      <c r="AG1012" s="7">
        <f>I1012*0.2</f>
        <v>191.7654</v>
      </c>
      <c r="AH1012" s="7">
        <f>I1012*0.23</f>
        <v>220.53021000000001</v>
      </c>
      <c r="AI1012" s="142"/>
      <c r="AJ1012" s="142">
        <f>I1012*0.2</f>
        <v>191.7654</v>
      </c>
      <c r="AK1012" s="142">
        <v>791.26499999999999</v>
      </c>
      <c r="AL1012" s="142">
        <v>837.81</v>
      </c>
      <c r="AM1012" s="142">
        <v>865.73700000000008</v>
      </c>
      <c r="AN1012" s="142">
        <f>I1012*0.12</f>
        <v>115.05924</v>
      </c>
      <c r="AO1012" s="142">
        <f>I1012*0.6</f>
        <v>575.2962</v>
      </c>
      <c r="AP1012" s="142">
        <f>I1012*0.9</f>
        <v>862.9443</v>
      </c>
      <c r="AQ1012" s="142">
        <f>I1012*0.93</f>
        <v>891.70911000000001</v>
      </c>
      <c r="AR1012" s="142">
        <f>I1012*0.7</f>
        <v>671.1789</v>
      </c>
      <c r="AS1012" s="142">
        <f>I1012*0.35</f>
        <v>335.58945</v>
      </c>
      <c r="AT1012" s="142">
        <v>0</v>
      </c>
      <c r="AU1012" s="142">
        <f>I1012*0.9</f>
        <v>862.9443</v>
      </c>
      <c r="AV1012" s="142">
        <f>I1012*0.18</f>
        <v>172.58885999999998</v>
      </c>
      <c r="AW1012" s="142">
        <f>I1012*0.34</f>
        <v>326.00118000000003</v>
      </c>
      <c r="AX1012" s="142">
        <f>I1012*0.31</f>
        <v>297.23637000000002</v>
      </c>
      <c r="AY1012" s="142">
        <v>837.81</v>
      </c>
      <c r="AZ1012" s="142">
        <v>837.81</v>
      </c>
      <c r="BB1012" s="6">
        <v>105.47096999999999</v>
      </c>
      <c r="BC1012" s="6">
        <v>891.70911000000001</v>
      </c>
    </row>
    <row r="1013" spans="2:55" hidden="1" outlineLevel="1" x14ac:dyDescent="0.2">
      <c r="B1013" s="51" t="s">
        <v>138</v>
      </c>
      <c r="C1013" s="9"/>
      <c r="D1013" s="122"/>
      <c r="E1013" s="160">
        <v>1</v>
      </c>
      <c r="F1013" s="189"/>
      <c r="G1013" s="189"/>
      <c r="H1013" s="189"/>
      <c r="I1013" s="88">
        <v>1088.588254</v>
      </c>
      <c r="J1013" s="98" t="e">
        <f t="shared" si="15"/>
        <v>#N/A</v>
      </c>
      <c r="K1013" s="104" t="e">
        <v>#N/A</v>
      </c>
      <c r="L1013" s="106">
        <f>I1013*0.2</f>
        <v>217.7176508</v>
      </c>
      <c r="M1013" s="106">
        <f>I1013*0.28</f>
        <v>304.80471112000004</v>
      </c>
      <c r="N1013" s="106">
        <f>I1013*0.27</f>
        <v>293.91882858000002</v>
      </c>
      <c r="O1013" s="106">
        <v>228.60353333999998</v>
      </c>
      <c r="P1013" s="106">
        <f>I1013*0.25</f>
        <v>272.1470635</v>
      </c>
      <c r="Q1013" s="106">
        <f>I1013*0.31</f>
        <v>337.46235874000001</v>
      </c>
      <c r="R1013" s="106">
        <f>I1013*0.28</f>
        <v>304.80471112000004</v>
      </c>
      <c r="S1013" s="106">
        <f>I1013*0.25</f>
        <v>272.1470635</v>
      </c>
      <c r="T1013" s="106">
        <f>I1013*0.3</f>
        <v>326.5764762</v>
      </c>
      <c r="U1013" s="106">
        <f>I1013*0.2</f>
        <v>217.7176508</v>
      </c>
      <c r="V1013" s="106">
        <f>I1013*0.22</f>
        <v>239.48941588</v>
      </c>
      <c r="W1013" s="142"/>
      <c r="X1013" s="106">
        <f>I1013*0.16</f>
        <v>174.17412064000001</v>
      </c>
      <c r="Y1013" s="106">
        <f>I1013*0.15</f>
        <v>163.2882381</v>
      </c>
      <c r="Z1013" s="106">
        <f>I1013*0.18</f>
        <v>195.94588572000001</v>
      </c>
      <c r="AA1013" s="106">
        <f>I1013*0.11</f>
        <v>119.74470794</v>
      </c>
      <c r="AB1013" s="142"/>
      <c r="AC1013" s="7">
        <f>I1013*0.22</f>
        <v>239.48941588</v>
      </c>
      <c r="AD1013" s="7">
        <f>I1013*0.3</f>
        <v>326.5764762</v>
      </c>
      <c r="AE1013" s="148" t="s">
        <v>93</v>
      </c>
      <c r="AF1013" s="7">
        <f>I1013*0.245</f>
        <v>266.70412223</v>
      </c>
      <c r="AG1013" s="7">
        <f>I1013*0.2</f>
        <v>217.7176508</v>
      </c>
      <c r="AH1013" s="7">
        <f>I1013*0.23</f>
        <v>250.37529842000001</v>
      </c>
      <c r="AI1013" s="142"/>
      <c r="AJ1013" s="142">
        <f>I1013*0.2</f>
        <v>217.7176508</v>
      </c>
      <c r="AK1013" s="142">
        <v>898.35059999999999</v>
      </c>
      <c r="AL1013" s="142">
        <v>951.1979</v>
      </c>
      <c r="AM1013" s="142">
        <v>982.90200000000004</v>
      </c>
      <c r="AN1013" s="142">
        <f>I1013*0.12</f>
        <v>130.63059048</v>
      </c>
      <c r="AO1013" s="142">
        <f>I1013*0.6</f>
        <v>653.1529524</v>
      </c>
      <c r="AP1013" s="142">
        <f>I1013*0.9</f>
        <v>979.72942860000001</v>
      </c>
      <c r="AQ1013" s="142">
        <f>I1013*0.93</f>
        <v>1012.38707622</v>
      </c>
      <c r="AR1013" s="142">
        <f>I1013*0.7</f>
        <v>762.0117778</v>
      </c>
      <c r="AS1013" s="142">
        <f>I1013*0.35</f>
        <v>381.0058889</v>
      </c>
      <c r="AT1013" s="142">
        <v>0</v>
      </c>
      <c r="AU1013" s="142">
        <f>I1013*0.9</f>
        <v>979.72942860000001</v>
      </c>
      <c r="AV1013" s="142">
        <f>I1013*0.18</f>
        <v>195.94588572000001</v>
      </c>
      <c r="AW1013" s="142">
        <f>I1013*0.34</f>
        <v>370.12000636000005</v>
      </c>
      <c r="AX1013" s="142">
        <f>I1013*0.31</f>
        <v>337.46235874000001</v>
      </c>
      <c r="AY1013" s="142">
        <v>951.1979</v>
      </c>
      <c r="AZ1013" s="142">
        <v>951.1979</v>
      </c>
      <c r="BB1013" s="6">
        <v>119.74470794</v>
      </c>
      <c r="BC1013" s="6">
        <v>1012.38707622</v>
      </c>
    </row>
    <row r="1014" spans="2:55" hidden="1" outlineLevel="1" x14ac:dyDescent="0.2">
      <c r="B1014" s="51" t="s">
        <v>228</v>
      </c>
      <c r="C1014" s="9"/>
      <c r="D1014" s="122" t="s">
        <v>52</v>
      </c>
      <c r="E1014" s="160">
        <v>60</v>
      </c>
      <c r="F1014" s="189"/>
      <c r="G1014" s="189"/>
      <c r="H1014" s="189"/>
      <c r="I1014" s="88">
        <v>253.92384000000001</v>
      </c>
      <c r="J1014" s="98" t="e">
        <f t="shared" si="15"/>
        <v>#N/A</v>
      </c>
      <c r="K1014" s="104" t="e">
        <v>#N/A</v>
      </c>
      <c r="L1014" s="106">
        <f>I1014*0.2</f>
        <v>50.784768000000007</v>
      </c>
      <c r="M1014" s="106">
        <f>I1014*0.28</f>
        <v>71.098675200000017</v>
      </c>
      <c r="N1014" s="106">
        <f>I1014*0.27</f>
        <v>68.559436800000015</v>
      </c>
      <c r="O1014" s="106">
        <v>53.324006400000002</v>
      </c>
      <c r="P1014" s="106">
        <f>I1014*0.25</f>
        <v>63.480960000000003</v>
      </c>
      <c r="Q1014" s="106">
        <f>I1014*0.31</f>
        <v>78.716390400000009</v>
      </c>
      <c r="R1014" s="106">
        <f>I1014*0.28</f>
        <v>71.098675200000017</v>
      </c>
      <c r="S1014" s="106">
        <f>I1014*0.25</f>
        <v>63.480960000000003</v>
      </c>
      <c r="T1014" s="106">
        <f>I1014*0.3</f>
        <v>76.177152000000007</v>
      </c>
      <c r="U1014" s="106">
        <f>I1014*0.2</f>
        <v>50.784768000000007</v>
      </c>
      <c r="V1014" s="106">
        <f>I1014*0.22</f>
        <v>55.863244800000004</v>
      </c>
      <c r="W1014" s="142"/>
      <c r="X1014" s="106">
        <f>I1014*0.16</f>
        <v>40.627814400000005</v>
      </c>
      <c r="Y1014" s="106">
        <f>I1014*0.15</f>
        <v>38.088576000000003</v>
      </c>
      <c r="Z1014" s="106">
        <f>I1014*0.18</f>
        <v>45.706291200000003</v>
      </c>
      <c r="AA1014" s="106">
        <f>I1014*0.11</f>
        <v>27.931622400000002</v>
      </c>
      <c r="AB1014" s="142"/>
      <c r="AC1014" s="7">
        <f>I1014*0.22</f>
        <v>55.863244800000004</v>
      </c>
      <c r="AD1014" s="7">
        <f>I1014*0.3</f>
        <v>76.177152000000007</v>
      </c>
      <c r="AE1014" s="148" t="s">
        <v>93</v>
      </c>
      <c r="AF1014" s="7">
        <f>I1014*0.245</f>
        <v>62.211340800000002</v>
      </c>
      <c r="AG1014" s="7">
        <f>I1014*0.2</f>
        <v>50.784768000000007</v>
      </c>
      <c r="AH1014" s="7">
        <f>I1014*0.23</f>
        <v>58.402483200000006</v>
      </c>
      <c r="AI1014" s="142"/>
      <c r="AJ1014" s="142">
        <f>I1014*0.2</f>
        <v>50.784768000000007</v>
      </c>
      <c r="AK1014" s="142">
        <v>209.5488</v>
      </c>
      <c r="AL1014" s="142">
        <v>221.87520000000004</v>
      </c>
      <c r="AM1014" s="142">
        <v>229.26890000000003</v>
      </c>
      <c r="AN1014" s="142">
        <f>I1014*0.12</f>
        <v>30.470860800000001</v>
      </c>
      <c r="AO1014" s="142">
        <f>I1014*0.6</f>
        <v>152.35430400000001</v>
      </c>
      <c r="AP1014" s="142">
        <f>I1014*0.9</f>
        <v>228.53145600000002</v>
      </c>
      <c r="AQ1014" s="142">
        <f>I1014*0.93</f>
        <v>236.14917120000001</v>
      </c>
      <c r="AR1014" s="142">
        <f>I1014*0.7</f>
        <v>177.74668800000001</v>
      </c>
      <c r="AS1014" s="142">
        <f>I1014*0.35</f>
        <v>88.873344000000003</v>
      </c>
      <c r="AT1014" s="142">
        <v>0</v>
      </c>
      <c r="AU1014" s="142">
        <f>I1014*0.9</f>
        <v>228.53145600000002</v>
      </c>
      <c r="AV1014" s="142">
        <f>I1014*0.18</f>
        <v>45.706291200000003</v>
      </c>
      <c r="AW1014" s="142">
        <f>I1014*0.34</f>
        <v>86.334105600000015</v>
      </c>
      <c r="AX1014" s="142">
        <f>I1014*0.31</f>
        <v>78.716390400000009</v>
      </c>
      <c r="AY1014" s="142">
        <v>221.87520000000004</v>
      </c>
      <c r="AZ1014" s="142">
        <v>221.87520000000004</v>
      </c>
      <c r="BB1014" s="6">
        <v>27.931622400000002</v>
      </c>
      <c r="BC1014" s="6">
        <v>236.14917120000001</v>
      </c>
    </row>
    <row r="1015" spans="2:55" hidden="1" outlineLevel="1" x14ac:dyDescent="0.2">
      <c r="B1015" s="51" t="s">
        <v>145</v>
      </c>
      <c r="C1015" s="9"/>
      <c r="D1015" s="122" t="s">
        <v>63</v>
      </c>
      <c r="E1015" s="160">
        <v>10</v>
      </c>
      <c r="F1015" s="189"/>
      <c r="G1015" s="189"/>
      <c r="H1015" s="189"/>
      <c r="I1015" s="88">
        <v>11.79247</v>
      </c>
      <c r="J1015" s="98" t="e">
        <f t="shared" si="15"/>
        <v>#N/A</v>
      </c>
      <c r="K1015" s="104" t="e">
        <v>#N/A</v>
      </c>
      <c r="L1015" s="106">
        <f>I1015*0.2</f>
        <v>2.3584939999999999</v>
      </c>
      <c r="M1015" s="106">
        <f>I1015*0.28</f>
        <v>3.3018916000000003</v>
      </c>
      <c r="N1015" s="106">
        <f>I1015*0.27</f>
        <v>3.1839669000000002</v>
      </c>
      <c r="O1015" s="106">
        <v>2.4764187</v>
      </c>
      <c r="P1015" s="106">
        <f>I1015*0.25</f>
        <v>2.9481174999999999</v>
      </c>
      <c r="Q1015" s="106">
        <f>I1015*0.31</f>
        <v>3.6556657000000001</v>
      </c>
      <c r="R1015" s="106">
        <f>I1015*0.28</f>
        <v>3.3018916000000003</v>
      </c>
      <c r="S1015" s="106">
        <f>I1015*0.25</f>
        <v>2.9481174999999999</v>
      </c>
      <c r="T1015" s="106">
        <f>I1015*0.3</f>
        <v>3.537741</v>
      </c>
      <c r="U1015" s="106">
        <f>I1015*0.2</f>
        <v>2.3584939999999999</v>
      </c>
      <c r="V1015" s="106">
        <f>I1015*0.22</f>
        <v>2.5943434000000001</v>
      </c>
      <c r="W1015" s="142"/>
      <c r="X1015" s="106">
        <f>I1015*0.16</f>
        <v>1.8867951999999999</v>
      </c>
      <c r="Y1015" s="106">
        <f>I1015*0.15</f>
        <v>1.7688705</v>
      </c>
      <c r="Z1015" s="106">
        <f>I1015*0.18</f>
        <v>2.1226446000000001</v>
      </c>
      <c r="AA1015" s="106">
        <f>I1015*0.11</f>
        <v>1.2971717</v>
      </c>
      <c r="AB1015" s="142"/>
      <c r="AC1015" s="7">
        <f>I1015*0.22</f>
        <v>2.5943434000000001</v>
      </c>
      <c r="AD1015" s="7">
        <f>I1015*0.3</f>
        <v>3.537741</v>
      </c>
      <c r="AE1015" s="148" t="s">
        <v>93</v>
      </c>
      <c r="AF1015" s="7">
        <f>I1015*0.245</f>
        <v>2.8891551500000001</v>
      </c>
      <c r="AG1015" s="7">
        <f>I1015*0.2</f>
        <v>2.3584939999999999</v>
      </c>
      <c r="AH1015" s="7">
        <f>I1015*0.23</f>
        <v>2.7122681000000002</v>
      </c>
      <c r="AI1015" s="142"/>
      <c r="AJ1015" s="142">
        <f>I1015*0.2</f>
        <v>2.3584939999999999</v>
      </c>
      <c r="AK1015" s="142">
        <v>9.7370000000000001</v>
      </c>
      <c r="AL1015" s="142">
        <v>10.304100000000002</v>
      </c>
      <c r="AM1015" s="142">
        <v>10.6465</v>
      </c>
      <c r="AN1015" s="142">
        <f>I1015*0.12</f>
        <v>1.4150963999999999</v>
      </c>
      <c r="AO1015" s="142">
        <f>I1015*0.6</f>
        <v>7.075482</v>
      </c>
      <c r="AP1015" s="142">
        <f>I1015*0.9</f>
        <v>10.613223</v>
      </c>
      <c r="AQ1015" s="142">
        <f>I1015*0.93</f>
        <v>10.9669971</v>
      </c>
      <c r="AR1015" s="142">
        <f>I1015*0.7</f>
        <v>8.2547289999999993</v>
      </c>
      <c r="AS1015" s="142">
        <f>I1015*0.35</f>
        <v>4.1273644999999997</v>
      </c>
      <c r="AT1015" s="142">
        <v>0</v>
      </c>
      <c r="AU1015" s="142">
        <f>I1015*0.9</f>
        <v>10.613223</v>
      </c>
      <c r="AV1015" s="142">
        <f>I1015*0.18</f>
        <v>2.1226446000000001</v>
      </c>
      <c r="AW1015" s="142">
        <f>I1015*0.34</f>
        <v>4.0094398</v>
      </c>
      <c r="AX1015" s="142">
        <f>I1015*0.31</f>
        <v>3.6556657000000001</v>
      </c>
      <c r="AY1015" s="142">
        <v>10.304100000000002</v>
      </c>
      <c r="AZ1015" s="142">
        <v>10.304100000000002</v>
      </c>
      <c r="BB1015" s="6">
        <v>1.2971717</v>
      </c>
      <c r="BC1015" s="6">
        <v>10.9669971</v>
      </c>
    </row>
    <row r="1016" spans="2:55" hidden="1" outlineLevel="1" x14ac:dyDescent="0.2">
      <c r="B1016" s="51" t="s">
        <v>146</v>
      </c>
      <c r="C1016" s="9"/>
      <c r="D1016" s="122" t="s">
        <v>65</v>
      </c>
      <c r="E1016" s="160">
        <v>2</v>
      </c>
      <c r="F1016" s="189"/>
      <c r="G1016" s="189"/>
      <c r="H1016" s="189"/>
      <c r="I1016" s="88">
        <v>14.98856</v>
      </c>
      <c r="J1016" s="98" t="e">
        <f t="shared" si="15"/>
        <v>#N/A</v>
      </c>
      <c r="K1016" s="104" t="e">
        <v>#N/A</v>
      </c>
      <c r="L1016" s="106">
        <f>I1016*0.2</f>
        <v>2.9977119999999999</v>
      </c>
      <c r="M1016" s="106">
        <f>I1016*0.28</f>
        <v>4.1967968000000004</v>
      </c>
      <c r="N1016" s="106">
        <f>I1016*0.27</f>
        <v>4.0469112000000003</v>
      </c>
      <c r="O1016" s="106">
        <v>3.1475975999999997</v>
      </c>
      <c r="P1016" s="106">
        <f>I1016*0.25</f>
        <v>3.7471399999999999</v>
      </c>
      <c r="Q1016" s="106">
        <f>I1016*0.31</f>
        <v>4.6464536000000001</v>
      </c>
      <c r="R1016" s="106">
        <f>I1016*0.28</f>
        <v>4.1967968000000004</v>
      </c>
      <c r="S1016" s="106">
        <f>I1016*0.25</f>
        <v>3.7471399999999999</v>
      </c>
      <c r="T1016" s="106">
        <f>I1016*0.3</f>
        <v>4.4965679999999999</v>
      </c>
      <c r="U1016" s="106">
        <f>I1016*0.2</f>
        <v>2.9977119999999999</v>
      </c>
      <c r="V1016" s="106">
        <f>I1016*0.22</f>
        <v>3.2974831999999998</v>
      </c>
      <c r="W1016" s="142"/>
      <c r="X1016" s="106">
        <f>I1016*0.16</f>
        <v>2.3981696000000001</v>
      </c>
      <c r="Y1016" s="106">
        <f>I1016*0.15</f>
        <v>2.2482839999999999</v>
      </c>
      <c r="Z1016" s="106">
        <f>I1016*0.18</f>
        <v>2.6979408</v>
      </c>
      <c r="AA1016" s="106">
        <f>I1016*0.11</f>
        <v>1.6487415999999999</v>
      </c>
      <c r="AB1016" s="142"/>
      <c r="AC1016" s="7">
        <f>I1016*0.22</f>
        <v>3.2974831999999998</v>
      </c>
      <c r="AD1016" s="7">
        <f>I1016*0.3</f>
        <v>4.4965679999999999</v>
      </c>
      <c r="AE1016" s="148" t="s">
        <v>93</v>
      </c>
      <c r="AF1016" s="7">
        <f>I1016*0.245</f>
        <v>3.6721971999999998</v>
      </c>
      <c r="AG1016" s="7">
        <f>I1016*0.2</f>
        <v>2.9977119999999999</v>
      </c>
      <c r="AH1016" s="7">
        <f>I1016*0.23</f>
        <v>3.4473688</v>
      </c>
      <c r="AI1016" s="142"/>
      <c r="AJ1016" s="142">
        <f>I1016*0.2</f>
        <v>2.9977119999999999</v>
      </c>
      <c r="AK1016" s="142">
        <v>12.369200000000001</v>
      </c>
      <c r="AL1016" s="142">
        <v>13.0968</v>
      </c>
      <c r="AM1016" s="142">
        <v>13.535500000000001</v>
      </c>
      <c r="AN1016" s="142">
        <f>I1016*0.12</f>
        <v>1.7986271999999999</v>
      </c>
      <c r="AO1016" s="142">
        <f>I1016*0.6</f>
        <v>8.9931359999999998</v>
      </c>
      <c r="AP1016" s="142">
        <f>I1016*0.9</f>
        <v>13.489704</v>
      </c>
      <c r="AQ1016" s="142">
        <f>I1016*0.93</f>
        <v>13.939360800000001</v>
      </c>
      <c r="AR1016" s="142">
        <f>I1016*0.7</f>
        <v>10.491992</v>
      </c>
      <c r="AS1016" s="142">
        <f>I1016*0.35</f>
        <v>5.2459959999999999</v>
      </c>
      <c r="AT1016" s="142">
        <v>0</v>
      </c>
      <c r="AU1016" s="142">
        <f>I1016*0.9</f>
        <v>13.489704</v>
      </c>
      <c r="AV1016" s="142">
        <f>I1016*0.18</f>
        <v>2.6979408</v>
      </c>
      <c r="AW1016" s="142">
        <f>I1016*0.34</f>
        <v>5.0961104000000006</v>
      </c>
      <c r="AX1016" s="142">
        <f>I1016*0.31</f>
        <v>4.6464536000000001</v>
      </c>
      <c r="AY1016" s="142">
        <v>13.0968</v>
      </c>
      <c r="AZ1016" s="142">
        <v>13.0968</v>
      </c>
      <c r="BB1016" s="6">
        <v>1.6487415999999999</v>
      </c>
      <c r="BC1016" s="6">
        <v>13.939360800000001</v>
      </c>
    </row>
    <row r="1017" spans="2:55" hidden="1" outlineLevel="1" x14ac:dyDescent="0.2">
      <c r="B1017" s="51" t="s">
        <v>229</v>
      </c>
      <c r="C1017" s="9"/>
      <c r="D1017" s="122" t="s">
        <v>64</v>
      </c>
      <c r="E1017" s="160">
        <v>1</v>
      </c>
      <c r="F1017" s="189"/>
      <c r="G1017" s="189"/>
      <c r="H1017" s="189"/>
      <c r="I1017" s="88">
        <v>14.98856</v>
      </c>
      <c r="J1017" s="98" t="e">
        <f t="shared" si="15"/>
        <v>#N/A</v>
      </c>
      <c r="K1017" s="104" t="e">
        <v>#N/A</v>
      </c>
      <c r="L1017" s="106">
        <f>I1017*0.2</f>
        <v>2.9977119999999999</v>
      </c>
      <c r="M1017" s="106">
        <f>I1017*0.28</f>
        <v>4.1967968000000004</v>
      </c>
      <c r="N1017" s="106">
        <f>I1017*0.27</f>
        <v>4.0469112000000003</v>
      </c>
      <c r="O1017" s="106">
        <v>3.1475975999999997</v>
      </c>
      <c r="P1017" s="106">
        <f>I1017*0.25</f>
        <v>3.7471399999999999</v>
      </c>
      <c r="Q1017" s="106">
        <f>I1017*0.31</f>
        <v>4.6464536000000001</v>
      </c>
      <c r="R1017" s="106">
        <f>I1017*0.28</f>
        <v>4.1967968000000004</v>
      </c>
      <c r="S1017" s="106">
        <f>I1017*0.25</f>
        <v>3.7471399999999999</v>
      </c>
      <c r="T1017" s="106">
        <f>I1017*0.3</f>
        <v>4.4965679999999999</v>
      </c>
      <c r="U1017" s="106">
        <f>I1017*0.2</f>
        <v>2.9977119999999999</v>
      </c>
      <c r="V1017" s="106">
        <f>I1017*0.22</f>
        <v>3.2974831999999998</v>
      </c>
      <c r="W1017" s="142"/>
      <c r="X1017" s="106">
        <f>I1017*0.16</f>
        <v>2.3981696000000001</v>
      </c>
      <c r="Y1017" s="106">
        <f>I1017*0.15</f>
        <v>2.2482839999999999</v>
      </c>
      <c r="Z1017" s="106">
        <f>I1017*0.18</f>
        <v>2.6979408</v>
      </c>
      <c r="AA1017" s="106">
        <f>I1017*0.11</f>
        <v>1.6487415999999999</v>
      </c>
      <c r="AB1017" s="142"/>
      <c r="AC1017" s="7">
        <f>I1017*0.22</f>
        <v>3.2974831999999998</v>
      </c>
      <c r="AD1017" s="7">
        <f>I1017*0.3</f>
        <v>4.4965679999999999</v>
      </c>
      <c r="AE1017" s="148" t="s">
        <v>93</v>
      </c>
      <c r="AF1017" s="7">
        <f>I1017*0.245</f>
        <v>3.6721971999999998</v>
      </c>
      <c r="AG1017" s="7">
        <f>I1017*0.2</f>
        <v>2.9977119999999999</v>
      </c>
      <c r="AH1017" s="7">
        <f>I1017*0.23</f>
        <v>3.4473688</v>
      </c>
      <c r="AI1017" s="142"/>
      <c r="AJ1017" s="142">
        <f>I1017*0.2</f>
        <v>2.9977119999999999</v>
      </c>
      <c r="AK1017" s="142">
        <v>12.369200000000001</v>
      </c>
      <c r="AL1017" s="142">
        <v>13.0968</v>
      </c>
      <c r="AM1017" s="142">
        <v>13.535500000000001</v>
      </c>
      <c r="AN1017" s="142">
        <f>I1017*0.12</f>
        <v>1.7986271999999999</v>
      </c>
      <c r="AO1017" s="142">
        <f>I1017*0.6</f>
        <v>8.9931359999999998</v>
      </c>
      <c r="AP1017" s="142">
        <f>I1017*0.9</f>
        <v>13.489704</v>
      </c>
      <c r="AQ1017" s="142">
        <f>I1017*0.93</f>
        <v>13.939360800000001</v>
      </c>
      <c r="AR1017" s="142">
        <f>I1017*0.7</f>
        <v>10.491992</v>
      </c>
      <c r="AS1017" s="142">
        <f>I1017*0.35</f>
        <v>5.2459959999999999</v>
      </c>
      <c r="AT1017" s="142">
        <v>0</v>
      </c>
      <c r="AU1017" s="142">
        <f>I1017*0.9</f>
        <v>13.489704</v>
      </c>
      <c r="AV1017" s="142">
        <f>I1017*0.18</f>
        <v>2.6979408</v>
      </c>
      <c r="AW1017" s="142">
        <f>I1017*0.34</f>
        <v>5.0961104000000006</v>
      </c>
      <c r="AX1017" s="142">
        <f>I1017*0.31</f>
        <v>4.6464536000000001</v>
      </c>
      <c r="AY1017" s="142">
        <v>13.0968</v>
      </c>
      <c r="AZ1017" s="142">
        <v>13.0968</v>
      </c>
      <c r="BB1017" s="6">
        <v>1.6487415999999999</v>
      </c>
      <c r="BC1017" s="6">
        <v>13.939360800000001</v>
      </c>
    </row>
    <row r="1018" spans="2:55" hidden="1" outlineLevel="1" x14ac:dyDescent="0.2">
      <c r="B1018" s="51" t="s">
        <v>121</v>
      </c>
      <c r="C1018" s="9"/>
      <c r="D1018" s="122" t="s">
        <v>72</v>
      </c>
      <c r="E1018" s="160">
        <v>1</v>
      </c>
      <c r="F1018" s="189"/>
      <c r="G1018" s="189"/>
      <c r="H1018" s="189"/>
      <c r="I1018" s="88">
        <v>14.98856</v>
      </c>
      <c r="J1018" s="98" t="e">
        <f t="shared" si="15"/>
        <v>#N/A</v>
      </c>
      <c r="K1018" s="104" t="e">
        <v>#N/A</v>
      </c>
      <c r="L1018" s="106">
        <f>I1018*0.2</f>
        <v>2.9977119999999999</v>
      </c>
      <c r="M1018" s="106">
        <f>I1018*0.28</f>
        <v>4.1967968000000004</v>
      </c>
      <c r="N1018" s="106">
        <f>I1018*0.27</f>
        <v>4.0469112000000003</v>
      </c>
      <c r="O1018" s="106">
        <v>3.1475975999999997</v>
      </c>
      <c r="P1018" s="106">
        <f>I1018*0.25</f>
        <v>3.7471399999999999</v>
      </c>
      <c r="Q1018" s="106">
        <f>I1018*0.31</f>
        <v>4.6464536000000001</v>
      </c>
      <c r="R1018" s="106">
        <f>I1018*0.28</f>
        <v>4.1967968000000004</v>
      </c>
      <c r="S1018" s="106">
        <f>I1018*0.25</f>
        <v>3.7471399999999999</v>
      </c>
      <c r="T1018" s="106">
        <f>I1018*0.3</f>
        <v>4.4965679999999999</v>
      </c>
      <c r="U1018" s="106">
        <f>I1018*0.2</f>
        <v>2.9977119999999999</v>
      </c>
      <c r="V1018" s="106">
        <f>I1018*0.22</f>
        <v>3.2974831999999998</v>
      </c>
      <c r="W1018" s="142"/>
      <c r="X1018" s="106">
        <f>I1018*0.16</f>
        <v>2.3981696000000001</v>
      </c>
      <c r="Y1018" s="106">
        <f>I1018*0.15</f>
        <v>2.2482839999999999</v>
      </c>
      <c r="Z1018" s="106">
        <f>I1018*0.18</f>
        <v>2.6979408</v>
      </c>
      <c r="AA1018" s="106">
        <f>I1018*0.11</f>
        <v>1.6487415999999999</v>
      </c>
      <c r="AB1018" s="142"/>
      <c r="AC1018" s="7">
        <f>I1018*0.22</f>
        <v>3.2974831999999998</v>
      </c>
      <c r="AD1018" s="7">
        <f>I1018*0.3</f>
        <v>4.4965679999999999</v>
      </c>
      <c r="AE1018" s="148" t="s">
        <v>93</v>
      </c>
      <c r="AF1018" s="7">
        <f>I1018*0.245</f>
        <v>3.6721971999999998</v>
      </c>
      <c r="AG1018" s="7">
        <f>I1018*0.2</f>
        <v>2.9977119999999999</v>
      </c>
      <c r="AH1018" s="7">
        <f>I1018*0.23</f>
        <v>3.4473688</v>
      </c>
      <c r="AI1018" s="142"/>
      <c r="AJ1018" s="142">
        <f>I1018*0.2</f>
        <v>2.9977119999999999</v>
      </c>
      <c r="AK1018" s="142">
        <v>12.369200000000001</v>
      </c>
      <c r="AL1018" s="142">
        <v>13.0968</v>
      </c>
      <c r="AM1018" s="142">
        <v>13.535500000000001</v>
      </c>
      <c r="AN1018" s="142">
        <f>I1018*0.12</f>
        <v>1.7986271999999999</v>
      </c>
      <c r="AO1018" s="142">
        <f>I1018*0.6</f>
        <v>8.9931359999999998</v>
      </c>
      <c r="AP1018" s="142">
        <f>I1018*0.9</f>
        <v>13.489704</v>
      </c>
      <c r="AQ1018" s="142">
        <f>I1018*0.93</f>
        <v>13.939360800000001</v>
      </c>
      <c r="AR1018" s="142">
        <f>I1018*0.7</f>
        <v>10.491992</v>
      </c>
      <c r="AS1018" s="142">
        <f>I1018*0.35</f>
        <v>5.2459959999999999</v>
      </c>
      <c r="AT1018" s="142">
        <v>0</v>
      </c>
      <c r="AU1018" s="142">
        <f>I1018*0.9</f>
        <v>13.489704</v>
      </c>
      <c r="AV1018" s="142">
        <f>I1018*0.18</f>
        <v>2.6979408</v>
      </c>
      <c r="AW1018" s="142">
        <f>I1018*0.34</f>
        <v>5.0961104000000006</v>
      </c>
      <c r="AX1018" s="142">
        <f>I1018*0.31</f>
        <v>4.6464536000000001</v>
      </c>
      <c r="AY1018" s="142">
        <v>13.0968</v>
      </c>
      <c r="AZ1018" s="142">
        <v>13.0968</v>
      </c>
      <c r="BB1018" s="6">
        <v>1.6487415999999999</v>
      </c>
      <c r="BC1018" s="6">
        <v>13.939360800000001</v>
      </c>
    </row>
    <row r="1019" spans="2:55" hidden="1" outlineLevel="1" x14ac:dyDescent="0.2">
      <c r="B1019" s="51" t="s">
        <v>149</v>
      </c>
      <c r="C1019" s="9"/>
      <c r="D1019" s="122" t="s">
        <v>58</v>
      </c>
      <c r="E1019" s="160">
        <v>1</v>
      </c>
      <c r="F1019" s="189"/>
      <c r="G1019" s="189"/>
      <c r="H1019" s="189"/>
      <c r="I1019" s="88">
        <v>14.98856</v>
      </c>
      <c r="J1019" s="98" t="e">
        <f t="shared" si="15"/>
        <v>#N/A</v>
      </c>
      <c r="K1019" s="104" t="e">
        <v>#N/A</v>
      </c>
      <c r="L1019" s="106">
        <f>I1019*0.2</f>
        <v>2.9977119999999999</v>
      </c>
      <c r="M1019" s="106">
        <f>I1019*0.28</f>
        <v>4.1967968000000004</v>
      </c>
      <c r="N1019" s="106">
        <f>I1019*0.27</f>
        <v>4.0469112000000003</v>
      </c>
      <c r="O1019" s="106">
        <v>3.1475975999999997</v>
      </c>
      <c r="P1019" s="106">
        <f>I1019*0.25</f>
        <v>3.7471399999999999</v>
      </c>
      <c r="Q1019" s="106">
        <f>I1019*0.31</f>
        <v>4.6464536000000001</v>
      </c>
      <c r="R1019" s="106">
        <f>I1019*0.28</f>
        <v>4.1967968000000004</v>
      </c>
      <c r="S1019" s="106">
        <f>I1019*0.25</f>
        <v>3.7471399999999999</v>
      </c>
      <c r="T1019" s="106">
        <f>I1019*0.3</f>
        <v>4.4965679999999999</v>
      </c>
      <c r="U1019" s="106">
        <f>I1019*0.2</f>
        <v>2.9977119999999999</v>
      </c>
      <c r="V1019" s="106">
        <f>I1019*0.22</f>
        <v>3.2974831999999998</v>
      </c>
      <c r="W1019" s="142"/>
      <c r="X1019" s="106">
        <f>I1019*0.16</f>
        <v>2.3981696000000001</v>
      </c>
      <c r="Y1019" s="106">
        <f>I1019*0.15</f>
        <v>2.2482839999999999</v>
      </c>
      <c r="Z1019" s="106">
        <f>I1019*0.18</f>
        <v>2.6979408</v>
      </c>
      <c r="AA1019" s="106">
        <f>I1019*0.11</f>
        <v>1.6487415999999999</v>
      </c>
      <c r="AB1019" s="142"/>
      <c r="AC1019" s="7">
        <f>I1019*0.22</f>
        <v>3.2974831999999998</v>
      </c>
      <c r="AD1019" s="7">
        <f>I1019*0.3</f>
        <v>4.4965679999999999</v>
      </c>
      <c r="AE1019" s="148" t="s">
        <v>93</v>
      </c>
      <c r="AF1019" s="7">
        <f>I1019*0.245</f>
        <v>3.6721971999999998</v>
      </c>
      <c r="AG1019" s="7">
        <f>I1019*0.2</f>
        <v>2.9977119999999999</v>
      </c>
      <c r="AH1019" s="7">
        <f>I1019*0.23</f>
        <v>3.4473688</v>
      </c>
      <c r="AI1019" s="142"/>
      <c r="AJ1019" s="142">
        <f>I1019*0.2</f>
        <v>2.9977119999999999</v>
      </c>
      <c r="AK1019" s="142">
        <v>12.369200000000001</v>
      </c>
      <c r="AL1019" s="142">
        <v>13.0968</v>
      </c>
      <c r="AM1019" s="142">
        <v>13.535500000000001</v>
      </c>
      <c r="AN1019" s="142">
        <f>I1019*0.12</f>
        <v>1.7986271999999999</v>
      </c>
      <c r="AO1019" s="142">
        <f>I1019*0.6</f>
        <v>8.9931359999999998</v>
      </c>
      <c r="AP1019" s="142">
        <f>I1019*0.9</f>
        <v>13.489704</v>
      </c>
      <c r="AQ1019" s="142">
        <f>I1019*0.93</f>
        <v>13.939360800000001</v>
      </c>
      <c r="AR1019" s="142">
        <f>I1019*0.7</f>
        <v>10.491992</v>
      </c>
      <c r="AS1019" s="142">
        <f>I1019*0.35</f>
        <v>5.2459959999999999</v>
      </c>
      <c r="AT1019" s="142">
        <v>0</v>
      </c>
      <c r="AU1019" s="142">
        <f>I1019*0.9</f>
        <v>13.489704</v>
      </c>
      <c r="AV1019" s="142">
        <f>I1019*0.18</f>
        <v>2.6979408</v>
      </c>
      <c r="AW1019" s="142">
        <f>I1019*0.34</f>
        <v>5.0961104000000006</v>
      </c>
      <c r="AX1019" s="142">
        <f>I1019*0.31</f>
        <v>4.6464536000000001</v>
      </c>
      <c r="AY1019" s="142">
        <v>13.0968</v>
      </c>
      <c r="AZ1019" s="142">
        <v>13.0968</v>
      </c>
      <c r="BB1019" s="6">
        <v>1.6487415999999999</v>
      </c>
      <c r="BC1019" s="6">
        <v>13.939360800000001</v>
      </c>
    </row>
    <row r="1020" spans="2:55" hidden="1" outlineLevel="1" x14ac:dyDescent="0.2">
      <c r="B1020" s="51" t="s">
        <v>151</v>
      </c>
      <c r="C1020" s="9"/>
      <c r="D1020" s="122" t="s">
        <v>61</v>
      </c>
      <c r="E1020" s="160">
        <v>2</v>
      </c>
      <c r="F1020" s="189"/>
      <c r="G1020" s="189"/>
      <c r="H1020" s="189"/>
      <c r="I1020" s="88">
        <v>8.5963799999999981</v>
      </c>
      <c r="J1020" s="98" t="e">
        <f t="shared" si="15"/>
        <v>#N/A</v>
      </c>
      <c r="K1020" s="104" t="e">
        <v>#N/A</v>
      </c>
      <c r="L1020" s="106">
        <f>I1020*0.2</f>
        <v>1.7192759999999998</v>
      </c>
      <c r="M1020" s="106">
        <f>I1020*0.28</f>
        <v>2.4069863999999996</v>
      </c>
      <c r="N1020" s="106">
        <f>I1020*0.27</f>
        <v>2.3210225999999996</v>
      </c>
      <c r="O1020" s="106">
        <v>1.8052397999999996</v>
      </c>
      <c r="P1020" s="106">
        <f>I1020*0.25</f>
        <v>2.1490949999999995</v>
      </c>
      <c r="Q1020" s="106">
        <f>I1020*0.31</f>
        <v>2.6648777999999993</v>
      </c>
      <c r="R1020" s="106">
        <f>I1020*0.28</f>
        <v>2.4069863999999996</v>
      </c>
      <c r="S1020" s="106">
        <f>I1020*0.25</f>
        <v>2.1490949999999995</v>
      </c>
      <c r="T1020" s="106">
        <f>I1020*0.3</f>
        <v>2.5789139999999993</v>
      </c>
      <c r="U1020" s="106">
        <f>I1020*0.2</f>
        <v>1.7192759999999998</v>
      </c>
      <c r="V1020" s="106">
        <f>I1020*0.22</f>
        <v>1.8912035999999997</v>
      </c>
      <c r="W1020" s="142"/>
      <c r="X1020" s="106">
        <f>I1020*0.16</f>
        <v>1.3754207999999997</v>
      </c>
      <c r="Y1020" s="106">
        <f>I1020*0.15</f>
        <v>1.2894569999999996</v>
      </c>
      <c r="Z1020" s="106">
        <f>I1020*0.18</f>
        <v>1.5473483999999995</v>
      </c>
      <c r="AA1020" s="106">
        <f>I1020*0.11</f>
        <v>0.94560179999999983</v>
      </c>
      <c r="AB1020" s="142"/>
      <c r="AC1020" s="7">
        <f>I1020*0.22</f>
        <v>1.8912035999999997</v>
      </c>
      <c r="AD1020" s="7">
        <f>I1020*0.3</f>
        <v>2.5789139999999993</v>
      </c>
      <c r="AE1020" s="148" t="s">
        <v>93</v>
      </c>
      <c r="AF1020" s="7">
        <f>I1020*0.245</f>
        <v>2.1061130999999995</v>
      </c>
      <c r="AG1020" s="7">
        <f>I1020*0.2</f>
        <v>1.7192759999999998</v>
      </c>
      <c r="AH1020" s="7">
        <f>I1020*0.23</f>
        <v>1.9771673999999997</v>
      </c>
      <c r="AI1020" s="142"/>
      <c r="AJ1020" s="142">
        <f>I1020*0.2</f>
        <v>1.7192759999999998</v>
      </c>
      <c r="AK1020" s="142">
        <v>7.0940999999999992</v>
      </c>
      <c r="AL1020" s="142">
        <v>7.5113999999999992</v>
      </c>
      <c r="AM1020" s="142">
        <v>7.7574999999999994</v>
      </c>
      <c r="AN1020" s="142">
        <f>I1020*0.12</f>
        <v>1.0315655999999997</v>
      </c>
      <c r="AO1020" s="142">
        <f>I1020*0.6</f>
        <v>5.1578279999999985</v>
      </c>
      <c r="AP1020" s="142">
        <f>I1020*0.9</f>
        <v>7.7367419999999987</v>
      </c>
      <c r="AQ1020" s="142">
        <f>I1020*0.93</f>
        <v>7.9946333999999988</v>
      </c>
      <c r="AR1020" s="142">
        <f>I1020*0.7</f>
        <v>6.017465999999998</v>
      </c>
      <c r="AS1020" s="142">
        <f>I1020*0.35</f>
        <v>3.008732999999999</v>
      </c>
      <c r="AT1020" s="142">
        <v>0</v>
      </c>
      <c r="AU1020" s="142">
        <f>I1020*0.9</f>
        <v>7.7367419999999987</v>
      </c>
      <c r="AV1020" s="142">
        <f>I1020*0.18</f>
        <v>1.5473483999999995</v>
      </c>
      <c r="AW1020" s="142">
        <f>I1020*0.34</f>
        <v>2.9227691999999994</v>
      </c>
      <c r="AX1020" s="142">
        <f>I1020*0.31</f>
        <v>2.6648777999999993</v>
      </c>
      <c r="AY1020" s="142">
        <v>7.5113999999999992</v>
      </c>
      <c r="AZ1020" s="142">
        <v>7.5113999999999992</v>
      </c>
      <c r="BB1020" s="6">
        <v>0.94560179999999983</v>
      </c>
      <c r="BC1020" s="6">
        <v>7.9946333999999988</v>
      </c>
    </row>
    <row r="1021" spans="2:55" hidden="1" outlineLevel="1" x14ac:dyDescent="0.2">
      <c r="B1021" s="51" t="s">
        <v>122</v>
      </c>
      <c r="C1021" s="9"/>
      <c r="D1021" s="122"/>
      <c r="E1021" s="160">
        <v>1</v>
      </c>
      <c r="F1021" s="189"/>
      <c r="G1021" s="189"/>
      <c r="H1021" s="189"/>
      <c r="I1021" s="88">
        <v>10.580159999999999</v>
      </c>
      <c r="J1021" s="98" t="e">
        <f t="shared" si="15"/>
        <v>#N/A</v>
      </c>
      <c r="K1021" s="104" t="e">
        <v>#N/A</v>
      </c>
      <c r="L1021" s="106">
        <f>I1021*0.2</f>
        <v>2.1160320000000001</v>
      </c>
      <c r="M1021" s="106">
        <f>I1021*0.28</f>
        <v>2.9624448000000001</v>
      </c>
      <c r="N1021" s="106">
        <f>I1021*0.27</f>
        <v>2.8566432000000002</v>
      </c>
      <c r="O1021" s="106">
        <v>2.2218335999999996</v>
      </c>
      <c r="P1021" s="106">
        <f>I1021*0.25</f>
        <v>2.6450399999999998</v>
      </c>
      <c r="Q1021" s="106">
        <f>I1021*0.31</f>
        <v>3.2798495999999999</v>
      </c>
      <c r="R1021" s="106">
        <f>I1021*0.28</f>
        <v>2.9624448000000001</v>
      </c>
      <c r="S1021" s="106">
        <f>I1021*0.25</f>
        <v>2.6450399999999998</v>
      </c>
      <c r="T1021" s="106">
        <f>I1021*0.3</f>
        <v>3.1740479999999995</v>
      </c>
      <c r="U1021" s="106">
        <f>I1021*0.2</f>
        <v>2.1160320000000001</v>
      </c>
      <c r="V1021" s="106">
        <f>I1021*0.22</f>
        <v>2.3276352</v>
      </c>
      <c r="W1021" s="142"/>
      <c r="X1021" s="106">
        <f>I1021*0.16</f>
        <v>1.6928255999999999</v>
      </c>
      <c r="Y1021" s="106">
        <f>I1021*0.15</f>
        <v>1.5870239999999998</v>
      </c>
      <c r="Z1021" s="106">
        <f>I1021*0.18</f>
        <v>1.9044287999999998</v>
      </c>
      <c r="AA1021" s="106">
        <f>I1021*0.11</f>
        <v>1.1638176</v>
      </c>
      <c r="AB1021" s="142"/>
      <c r="AC1021" s="7">
        <f>I1021*0.22</f>
        <v>2.3276352</v>
      </c>
      <c r="AD1021" s="7">
        <f>I1021*0.3</f>
        <v>3.1740479999999995</v>
      </c>
      <c r="AE1021" s="148" t="s">
        <v>93</v>
      </c>
      <c r="AF1021" s="7">
        <f>I1021*0.245</f>
        <v>2.5921391999999996</v>
      </c>
      <c r="AG1021" s="7">
        <f>I1021*0.2</f>
        <v>2.1160320000000001</v>
      </c>
      <c r="AH1021" s="7">
        <f>I1021*0.23</f>
        <v>2.4334368</v>
      </c>
      <c r="AI1021" s="142"/>
      <c r="AJ1021" s="142">
        <f>I1021*0.2</f>
        <v>2.1160320000000001</v>
      </c>
      <c r="AK1021" s="142">
        <v>8.7311999999999994</v>
      </c>
      <c r="AL1021" s="142">
        <v>9.2447999999999997</v>
      </c>
      <c r="AM1021" s="142">
        <v>9.5550999999999995</v>
      </c>
      <c r="AN1021" s="142">
        <f>I1021*0.12</f>
        <v>1.2696191999999999</v>
      </c>
      <c r="AO1021" s="142">
        <f>I1021*0.6</f>
        <v>6.3480959999999991</v>
      </c>
      <c r="AP1021" s="142">
        <f>I1021*0.9</f>
        <v>9.5221439999999991</v>
      </c>
      <c r="AQ1021" s="142">
        <f>I1021*0.93</f>
        <v>9.8395487999999993</v>
      </c>
      <c r="AR1021" s="142">
        <f>I1021*0.7</f>
        <v>7.4061119999999994</v>
      </c>
      <c r="AS1021" s="142">
        <f>I1021*0.35</f>
        <v>3.7030559999999997</v>
      </c>
      <c r="AT1021" s="142">
        <v>0</v>
      </c>
      <c r="AU1021" s="142">
        <f>I1021*0.9</f>
        <v>9.5221439999999991</v>
      </c>
      <c r="AV1021" s="142">
        <f>I1021*0.18</f>
        <v>1.9044287999999998</v>
      </c>
      <c r="AW1021" s="142">
        <f>I1021*0.34</f>
        <v>3.5972544000000002</v>
      </c>
      <c r="AX1021" s="142">
        <f>I1021*0.31</f>
        <v>3.2798495999999999</v>
      </c>
      <c r="AY1021" s="142">
        <v>9.2447999999999997</v>
      </c>
      <c r="AZ1021" s="142">
        <v>9.2447999999999997</v>
      </c>
      <c r="BB1021" s="6">
        <v>1.1638176</v>
      </c>
      <c r="BC1021" s="6">
        <v>9.8395487999999993</v>
      </c>
    </row>
    <row r="1022" spans="2:55" hidden="1" outlineLevel="1" x14ac:dyDescent="0.2">
      <c r="B1022" s="51" t="s">
        <v>230</v>
      </c>
      <c r="C1022" s="9"/>
      <c r="D1022" s="122"/>
      <c r="E1022" s="160">
        <v>1</v>
      </c>
      <c r="F1022" s="189"/>
      <c r="G1022" s="189"/>
      <c r="H1022" s="189"/>
      <c r="I1022" s="88">
        <v>11.682259999999999</v>
      </c>
      <c r="J1022" s="98" t="e">
        <f t="shared" si="15"/>
        <v>#N/A</v>
      </c>
      <c r="K1022" s="104" t="e">
        <v>#N/A</v>
      </c>
      <c r="L1022" s="106">
        <f>I1022*0.2</f>
        <v>2.336452</v>
      </c>
      <c r="M1022" s="106">
        <f>I1022*0.28</f>
        <v>3.2710328</v>
      </c>
      <c r="N1022" s="106">
        <f>I1022*0.27</f>
        <v>3.1542102000000001</v>
      </c>
      <c r="O1022" s="106">
        <v>2.4532745999999999</v>
      </c>
      <c r="P1022" s="106">
        <f>I1022*0.25</f>
        <v>2.9205649999999999</v>
      </c>
      <c r="Q1022" s="106">
        <f>I1022*0.31</f>
        <v>3.6215005999999996</v>
      </c>
      <c r="R1022" s="106">
        <f>I1022*0.28</f>
        <v>3.2710328</v>
      </c>
      <c r="S1022" s="106">
        <f>I1022*0.25</f>
        <v>2.9205649999999999</v>
      </c>
      <c r="T1022" s="106">
        <f>I1022*0.3</f>
        <v>3.5046779999999997</v>
      </c>
      <c r="U1022" s="106">
        <f>I1022*0.2</f>
        <v>2.336452</v>
      </c>
      <c r="V1022" s="106">
        <f>I1022*0.22</f>
        <v>2.5700971999999997</v>
      </c>
      <c r="W1022" s="142"/>
      <c r="X1022" s="106">
        <f>I1022*0.16</f>
        <v>1.8691616</v>
      </c>
      <c r="Y1022" s="106">
        <f>I1022*0.15</f>
        <v>1.7523389999999999</v>
      </c>
      <c r="Z1022" s="106">
        <f>I1022*0.18</f>
        <v>2.1028067999999998</v>
      </c>
      <c r="AA1022" s="106">
        <f>I1022*0.11</f>
        <v>1.2850485999999999</v>
      </c>
      <c r="AB1022" s="142"/>
      <c r="AC1022" s="7">
        <f>I1022*0.22</f>
        <v>2.5700971999999997</v>
      </c>
      <c r="AD1022" s="7">
        <f>I1022*0.3</f>
        <v>3.5046779999999997</v>
      </c>
      <c r="AE1022" s="148" t="s">
        <v>93</v>
      </c>
      <c r="AF1022" s="7">
        <f>I1022*0.245</f>
        <v>2.8621536999999999</v>
      </c>
      <c r="AG1022" s="7">
        <f>I1022*0.2</f>
        <v>2.336452</v>
      </c>
      <c r="AH1022" s="7">
        <f>I1022*0.23</f>
        <v>2.6869198000000001</v>
      </c>
      <c r="AI1022" s="142"/>
      <c r="AJ1022" s="142">
        <f>I1022*0.2</f>
        <v>2.336452</v>
      </c>
      <c r="AK1022" s="142">
        <v>9.6407000000000007</v>
      </c>
      <c r="AL1022" s="142">
        <v>10.207799999999999</v>
      </c>
      <c r="AM1022" s="142">
        <v>10.550199999999998</v>
      </c>
      <c r="AN1022" s="142">
        <f>I1022*0.12</f>
        <v>1.4018712</v>
      </c>
      <c r="AO1022" s="142">
        <f>I1022*0.6</f>
        <v>7.0093559999999995</v>
      </c>
      <c r="AP1022" s="142">
        <f>I1022*0.9</f>
        <v>10.514034000000001</v>
      </c>
      <c r="AQ1022" s="142">
        <f>I1022*0.93</f>
        <v>10.864501799999999</v>
      </c>
      <c r="AR1022" s="142">
        <f>I1022*0.7</f>
        <v>8.1775819999999992</v>
      </c>
      <c r="AS1022" s="142">
        <f>I1022*0.35</f>
        <v>4.0887909999999996</v>
      </c>
      <c r="AT1022" s="142">
        <v>0</v>
      </c>
      <c r="AU1022" s="142">
        <f>I1022*0.9</f>
        <v>10.514034000000001</v>
      </c>
      <c r="AV1022" s="142">
        <f>I1022*0.18</f>
        <v>2.1028067999999998</v>
      </c>
      <c r="AW1022" s="142">
        <f>I1022*0.34</f>
        <v>3.9719684000000002</v>
      </c>
      <c r="AX1022" s="142">
        <f>I1022*0.31</f>
        <v>3.6215005999999996</v>
      </c>
      <c r="AY1022" s="142">
        <v>10.207799999999999</v>
      </c>
      <c r="AZ1022" s="142">
        <v>10.207799999999999</v>
      </c>
      <c r="BB1022" s="6">
        <v>1.2850485999999999</v>
      </c>
      <c r="BC1022" s="6">
        <v>10.864501799999999</v>
      </c>
    </row>
    <row r="1023" spans="2:55" hidden="1" outlineLevel="1" x14ac:dyDescent="0.2">
      <c r="B1023" s="51" t="s">
        <v>152</v>
      </c>
      <c r="C1023" s="9"/>
      <c r="D1023" s="122" t="s">
        <v>68</v>
      </c>
      <c r="E1023" s="160">
        <v>4</v>
      </c>
      <c r="F1023" s="189"/>
      <c r="G1023" s="189"/>
      <c r="H1023" s="189"/>
      <c r="I1023" s="88">
        <v>9.6300000000000008</v>
      </c>
      <c r="J1023" s="98" t="e">
        <f t="shared" si="15"/>
        <v>#N/A</v>
      </c>
      <c r="K1023" s="104" t="e">
        <v>#N/A</v>
      </c>
      <c r="L1023" s="106">
        <f>I1023*0.2</f>
        <v>1.9260000000000002</v>
      </c>
      <c r="M1023" s="106">
        <f>I1023*0.28</f>
        <v>2.6964000000000006</v>
      </c>
      <c r="N1023" s="106">
        <f>I1023*0.27</f>
        <v>2.6001000000000003</v>
      </c>
      <c r="O1023" s="106">
        <v>2.0223</v>
      </c>
      <c r="P1023" s="106">
        <f>I1023*0.25</f>
        <v>2.4075000000000002</v>
      </c>
      <c r="Q1023" s="106">
        <f>I1023*0.31</f>
        <v>2.9853000000000001</v>
      </c>
      <c r="R1023" s="106">
        <f>I1023*0.28</f>
        <v>2.6964000000000006</v>
      </c>
      <c r="S1023" s="106">
        <f>I1023*0.25</f>
        <v>2.4075000000000002</v>
      </c>
      <c r="T1023" s="106">
        <f>I1023*0.3</f>
        <v>2.8890000000000002</v>
      </c>
      <c r="U1023" s="106">
        <f>I1023*0.2</f>
        <v>1.9260000000000002</v>
      </c>
      <c r="V1023" s="106">
        <f>I1023*0.22</f>
        <v>2.1186000000000003</v>
      </c>
      <c r="W1023" s="142"/>
      <c r="X1023" s="106">
        <f>I1023*0.16</f>
        <v>1.5408000000000002</v>
      </c>
      <c r="Y1023" s="106">
        <f>I1023*0.15</f>
        <v>1.4445000000000001</v>
      </c>
      <c r="Z1023" s="106">
        <f>I1023*0.18</f>
        <v>1.7334000000000001</v>
      </c>
      <c r="AA1023" s="106">
        <f>I1023*0.11</f>
        <v>1.0593000000000001</v>
      </c>
      <c r="AB1023" s="142"/>
      <c r="AC1023" s="7">
        <f>I1023*0.22</f>
        <v>2.1186000000000003</v>
      </c>
      <c r="AD1023" s="7">
        <f>I1023*0.3</f>
        <v>2.8890000000000002</v>
      </c>
      <c r="AE1023" s="148" t="s">
        <v>93</v>
      </c>
      <c r="AF1023" s="7">
        <f>I1023*0.245</f>
        <v>2.3593500000000001</v>
      </c>
      <c r="AG1023" s="7">
        <f>I1023*0.2</f>
        <v>1.9260000000000002</v>
      </c>
      <c r="AH1023" s="7">
        <f>I1023*0.23</f>
        <v>2.2149000000000001</v>
      </c>
      <c r="AI1023" s="142"/>
      <c r="AJ1023" s="142">
        <f>I1023*0.2</f>
        <v>1.9260000000000002</v>
      </c>
      <c r="AK1023" s="142">
        <v>7.094100000000001</v>
      </c>
      <c r="AL1023" s="142">
        <v>7.5114000000000001</v>
      </c>
      <c r="AM1023" s="142">
        <v>7.7575000000000012</v>
      </c>
      <c r="AN1023" s="142">
        <f>I1023*0.12</f>
        <v>1.1556</v>
      </c>
      <c r="AO1023" s="142">
        <f>I1023*0.6</f>
        <v>5.7780000000000005</v>
      </c>
      <c r="AP1023" s="142">
        <f>I1023*0.9</f>
        <v>8.6670000000000016</v>
      </c>
      <c r="AQ1023" s="142">
        <f>I1023*0.93</f>
        <v>8.9559000000000015</v>
      </c>
      <c r="AR1023" s="142">
        <f>I1023*0.7</f>
        <v>6.7410000000000005</v>
      </c>
      <c r="AS1023" s="142">
        <f>I1023*0.35</f>
        <v>3.3705000000000003</v>
      </c>
      <c r="AT1023" s="142">
        <v>0</v>
      </c>
      <c r="AU1023" s="142">
        <f>I1023*0.9</f>
        <v>8.6670000000000016</v>
      </c>
      <c r="AV1023" s="142">
        <f>I1023*0.18</f>
        <v>1.7334000000000001</v>
      </c>
      <c r="AW1023" s="142">
        <f>I1023*0.34</f>
        <v>3.2742000000000004</v>
      </c>
      <c r="AX1023" s="142">
        <f>I1023*0.31</f>
        <v>2.9853000000000001</v>
      </c>
      <c r="AY1023" s="142">
        <v>7.5114000000000001</v>
      </c>
      <c r="AZ1023" s="142">
        <v>7.5114000000000001</v>
      </c>
      <c r="BB1023" s="6">
        <v>1.0593000000000001</v>
      </c>
      <c r="BC1023" s="6">
        <v>8.9559000000000015</v>
      </c>
    </row>
    <row r="1024" spans="2:55" hidden="1" outlineLevel="1" x14ac:dyDescent="0.2">
      <c r="B1024" s="51" t="s">
        <v>155</v>
      </c>
      <c r="C1024" s="9"/>
      <c r="D1024" s="122" t="s">
        <v>51</v>
      </c>
      <c r="E1024" s="160">
        <v>100</v>
      </c>
      <c r="F1024" s="189"/>
      <c r="G1024" s="189"/>
      <c r="H1024" s="189"/>
      <c r="I1024" s="88">
        <v>151.20811999999998</v>
      </c>
      <c r="J1024" s="98" t="e">
        <f t="shared" si="15"/>
        <v>#N/A</v>
      </c>
      <c r="K1024" s="104" t="e">
        <v>#N/A</v>
      </c>
      <c r="L1024" s="106">
        <f>I1024*0.2</f>
        <v>30.241623999999998</v>
      </c>
      <c r="M1024" s="106">
        <f>I1024*0.28</f>
        <v>42.338273600000001</v>
      </c>
      <c r="N1024" s="106">
        <f>I1024*0.27</f>
        <v>40.826192399999996</v>
      </c>
      <c r="O1024" s="106">
        <v>31.753705199999995</v>
      </c>
      <c r="P1024" s="106">
        <f>I1024*0.25</f>
        <v>37.802029999999995</v>
      </c>
      <c r="Q1024" s="106">
        <f>I1024*0.31</f>
        <v>46.874517199999993</v>
      </c>
      <c r="R1024" s="106">
        <f>I1024*0.28</f>
        <v>42.338273600000001</v>
      </c>
      <c r="S1024" s="106">
        <f>I1024*0.25</f>
        <v>37.802029999999995</v>
      </c>
      <c r="T1024" s="106">
        <f>I1024*0.3</f>
        <v>45.362435999999995</v>
      </c>
      <c r="U1024" s="106">
        <f>I1024*0.2</f>
        <v>30.241623999999998</v>
      </c>
      <c r="V1024" s="106">
        <f>I1024*0.22</f>
        <v>33.265786399999996</v>
      </c>
      <c r="W1024" s="142"/>
      <c r="X1024" s="106">
        <f>I1024*0.16</f>
        <v>24.193299199999998</v>
      </c>
      <c r="Y1024" s="106">
        <f>I1024*0.15</f>
        <v>22.681217999999998</v>
      </c>
      <c r="Z1024" s="106">
        <f>I1024*0.18</f>
        <v>27.217461599999996</v>
      </c>
      <c r="AA1024" s="106">
        <f>I1024*0.11</f>
        <v>16.632893199999998</v>
      </c>
      <c r="AB1024" s="142"/>
      <c r="AC1024" s="7">
        <f>I1024*0.22</f>
        <v>33.265786399999996</v>
      </c>
      <c r="AD1024" s="7">
        <f>I1024*0.3</f>
        <v>45.362435999999995</v>
      </c>
      <c r="AE1024" s="148" t="s">
        <v>93</v>
      </c>
      <c r="AF1024" s="7">
        <f>I1024*0.245</f>
        <v>37.045989399999996</v>
      </c>
      <c r="AG1024" s="7">
        <f>I1024*0.2</f>
        <v>30.241623999999998</v>
      </c>
      <c r="AH1024" s="7">
        <f>I1024*0.23</f>
        <v>34.777867599999993</v>
      </c>
      <c r="AI1024" s="142"/>
      <c r="AJ1024" s="142">
        <f>I1024*0.2</f>
        <v>30.241623999999998</v>
      </c>
      <c r="AK1024" s="142">
        <v>124.78340000000001</v>
      </c>
      <c r="AL1024" s="142">
        <v>132.12360000000001</v>
      </c>
      <c r="AM1024" s="142">
        <v>136.53200000000001</v>
      </c>
      <c r="AN1024" s="142">
        <f>I1024*0.12</f>
        <v>18.144974399999995</v>
      </c>
      <c r="AO1024" s="142">
        <f>I1024*0.6</f>
        <v>90.724871999999991</v>
      </c>
      <c r="AP1024" s="142">
        <f>I1024*0.9</f>
        <v>136.08730799999998</v>
      </c>
      <c r="AQ1024" s="142">
        <f>I1024*0.93</f>
        <v>140.62355159999998</v>
      </c>
      <c r="AR1024" s="142">
        <f>I1024*0.7</f>
        <v>105.84568399999998</v>
      </c>
      <c r="AS1024" s="142">
        <f>I1024*0.35</f>
        <v>52.922841999999989</v>
      </c>
      <c r="AT1024" s="142">
        <v>0</v>
      </c>
      <c r="AU1024" s="142">
        <f>I1024*0.9</f>
        <v>136.08730799999998</v>
      </c>
      <c r="AV1024" s="142">
        <f>I1024*0.18</f>
        <v>27.217461599999996</v>
      </c>
      <c r="AW1024" s="142">
        <f>I1024*0.34</f>
        <v>51.410760799999998</v>
      </c>
      <c r="AX1024" s="142">
        <f>I1024*0.31</f>
        <v>46.874517199999993</v>
      </c>
      <c r="AY1024" s="142">
        <v>132.12360000000001</v>
      </c>
      <c r="AZ1024" s="142">
        <v>132.12360000000001</v>
      </c>
      <c r="BB1024" s="6">
        <v>16.632893199999998</v>
      </c>
      <c r="BC1024" s="6">
        <v>140.62355159999998</v>
      </c>
    </row>
    <row r="1025" spans="2:55" hidden="1" outlineLevel="1" x14ac:dyDescent="0.2">
      <c r="B1025" s="51" t="s">
        <v>157</v>
      </c>
      <c r="C1025" s="9"/>
      <c r="D1025" s="122" t="s">
        <v>55</v>
      </c>
      <c r="E1025" s="160">
        <v>4</v>
      </c>
      <c r="F1025" s="189"/>
      <c r="G1025" s="189"/>
      <c r="H1025" s="189"/>
      <c r="I1025" s="88">
        <v>31.85069</v>
      </c>
      <c r="J1025" s="98" t="e">
        <f t="shared" si="15"/>
        <v>#N/A</v>
      </c>
      <c r="K1025" s="104" t="e">
        <v>#N/A</v>
      </c>
      <c r="L1025" s="106">
        <f>I1025*0.2</f>
        <v>6.3701380000000007</v>
      </c>
      <c r="M1025" s="106">
        <f>I1025*0.28</f>
        <v>8.918193200000001</v>
      </c>
      <c r="N1025" s="106">
        <f>I1025*0.27</f>
        <v>8.5996863000000001</v>
      </c>
      <c r="O1025" s="106">
        <v>6.6886448999999999</v>
      </c>
      <c r="P1025" s="106">
        <f>I1025*0.25</f>
        <v>7.9626725</v>
      </c>
      <c r="Q1025" s="106">
        <f>I1025*0.31</f>
        <v>9.8737139000000003</v>
      </c>
      <c r="R1025" s="106">
        <f>I1025*0.28</f>
        <v>8.918193200000001</v>
      </c>
      <c r="S1025" s="106">
        <f>I1025*0.25</f>
        <v>7.9626725</v>
      </c>
      <c r="T1025" s="106">
        <f>I1025*0.3</f>
        <v>9.5552069999999993</v>
      </c>
      <c r="U1025" s="106">
        <f>I1025*0.2</f>
        <v>6.3701380000000007</v>
      </c>
      <c r="V1025" s="106">
        <f>I1025*0.22</f>
        <v>7.0071517999999999</v>
      </c>
      <c r="W1025" s="142"/>
      <c r="X1025" s="106">
        <f>I1025*0.16</f>
        <v>5.0961103999999997</v>
      </c>
      <c r="Y1025" s="106">
        <f>I1025*0.15</f>
        <v>4.7776034999999997</v>
      </c>
      <c r="Z1025" s="106">
        <f>I1025*0.18</f>
        <v>5.7331241999999998</v>
      </c>
      <c r="AA1025" s="106">
        <f>I1025*0.11</f>
        <v>3.5035759</v>
      </c>
      <c r="AB1025" s="142"/>
      <c r="AC1025" s="7">
        <f>I1025*0.22</f>
        <v>7.0071517999999999</v>
      </c>
      <c r="AD1025" s="7">
        <f>I1025*0.3</f>
        <v>9.5552069999999993</v>
      </c>
      <c r="AE1025" s="148" t="s">
        <v>93</v>
      </c>
      <c r="AF1025" s="7">
        <f>I1025*0.245</f>
        <v>7.8034190499999996</v>
      </c>
      <c r="AG1025" s="7">
        <f>I1025*0.2</f>
        <v>6.3701380000000007</v>
      </c>
      <c r="AH1025" s="7">
        <f>I1025*0.23</f>
        <v>7.3256587</v>
      </c>
      <c r="AI1025" s="142"/>
      <c r="AJ1025" s="142">
        <f>I1025*0.2</f>
        <v>6.3701380000000007</v>
      </c>
      <c r="AK1025" s="142">
        <v>26.289900000000003</v>
      </c>
      <c r="AL1025" s="142">
        <v>27.8307</v>
      </c>
      <c r="AM1025" s="142">
        <v>28.761599999999998</v>
      </c>
      <c r="AN1025" s="142">
        <f>I1025*0.12</f>
        <v>3.8220828</v>
      </c>
      <c r="AO1025" s="142">
        <f>I1025*0.6</f>
        <v>19.110413999999999</v>
      </c>
      <c r="AP1025" s="142">
        <f>I1025*0.9</f>
        <v>28.665621000000002</v>
      </c>
      <c r="AQ1025" s="142">
        <f>I1025*0.93</f>
        <v>29.621141700000003</v>
      </c>
      <c r="AR1025" s="142">
        <f>I1025*0.7</f>
        <v>22.295482999999997</v>
      </c>
      <c r="AS1025" s="142">
        <f>I1025*0.35</f>
        <v>11.147741499999999</v>
      </c>
      <c r="AT1025" s="142">
        <v>0</v>
      </c>
      <c r="AU1025" s="142">
        <f>I1025*0.9</f>
        <v>28.665621000000002</v>
      </c>
      <c r="AV1025" s="142">
        <f>I1025*0.18</f>
        <v>5.7331241999999998</v>
      </c>
      <c r="AW1025" s="142">
        <f>I1025*0.34</f>
        <v>10.829234600000001</v>
      </c>
      <c r="AX1025" s="142">
        <f>I1025*0.31</f>
        <v>9.8737139000000003</v>
      </c>
      <c r="AY1025" s="142">
        <v>27.8307</v>
      </c>
      <c r="AZ1025" s="142">
        <v>27.8307</v>
      </c>
      <c r="BB1025" s="6">
        <v>3.5035759</v>
      </c>
      <c r="BC1025" s="6">
        <v>29.621141700000003</v>
      </c>
    </row>
    <row r="1026" spans="2:55" hidden="1" outlineLevel="1" x14ac:dyDescent="0.2">
      <c r="B1026" s="51" t="s">
        <v>158</v>
      </c>
      <c r="C1026" s="9"/>
      <c r="D1026" s="122"/>
      <c r="E1026" s="160">
        <v>1</v>
      </c>
      <c r="F1026" s="189"/>
      <c r="G1026" s="189"/>
      <c r="H1026" s="189"/>
      <c r="I1026" s="88">
        <v>54.002899999999997</v>
      </c>
      <c r="J1026" s="98" t="e">
        <f t="shared" si="15"/>
        <v>#N/A</v>
      </c>
      <c r="K1026" s="104" t="e">
        <v>#N/A</v>
      </c>
      <c r="L1026" s="106">
        <f>I1026*0.2</f>
        <v>10.80058</v>
      </c>
      <c r="M1026" s="106">
        <f>I1026*0.28</f>
        <v>15.120812000000001</v>
      </c>
      <c r="N1026" s="106">
        <f>I1026*0.27</f>
        <v>14.580783</v>
      </c>
      <c r="O1026" s="106">
        <v>11.340608999999999</v>
      </c>
      <c r="P1026" s="106">
        <f>I1026*0.25</f>
        <v>13.500724999999999</v>
      </c>
      <c r="Q1026" s="106">
        <f>I1026*0.31</f>
        <v>16.740898999999999</v>
      </c>
      <c r="R1026" s="106">
        <f>I1026*0.28</f>
        <v>15.120812000000001</v>
      </c>
      <c r="S1026" s="106">
        <f>I1026*0.25</f>
        <v>13.500724999999999</v>
      </c>
      <c r="T1026" s="106">
        <f>I1026*0.3</f>
        <v>16.200869999999998</v>
      </c>
      <c r="U1026" s="106">
        <f>I1026*0.2</f>
        <v>10.80058</v>
      </c>
      <c r="V1026" s="106">
        <f>I1026*0.22</f>
        <v>11.880637999999999</v>
      </c>
      <c r="W1026" s="142"/>
      <c r="X1026" s="106">
        <f>I1026*0.16</f>
        <v>8.6404639999999997</v>
      </c>
      <c r="Y1026" s="106">
        <f>I1026*0.15</f>
        <v>8.1004349999999992</v>
      </c>
      <c r="Z1026" s="106">
        <f>I1026*0.18</f>
        <v>9.720521999999999</v>
      </c>
      <c r="AA1026" s="106">
        <f>I1026*0.11</f>
        <v>5.9403189999999997</v>
      </c>
      <c r="AB1026" s="142"/>
      <c r="AC1026" s="7">
        <f>I1026*0.22</f>
        <v>11.880637999999999</v>
      </c>
      <c r="AD1026" s="7">
        <f>I1026*0.3</f>
        <v>16.200869999999998</v>
      </c>
      <c r="AE1026" s="148" t="s">
        <v>93</v>
      </c>
      <c r="AF1026" s="7">
        <f>I1026*0.245</f>
        <v>13.230710499999999</v>
      </c>
      <c r="AG1026" s="7">
        <f>I1026*0.2</f>
        <v>10.80058</v>
      </c>
      <c r="AH1026" s="7">
        <f>I1026*0.23</f>
        <v>12.420667</v>
      </c>
      <c r="AI1026" s="142"/>
      <c r="AJ1026" s="142">
        <f>I1026*0.2</f>
        <v>10.80058</v>
      </c>
      <c r="AK1026" s="142">
        <v>44.565499999999993</v>
      </c>
      <c r="AL1026" s="142">
        <v>47.186999999999998</v>
      </c>
      <c r="AM1026" s="142">
        <v>48.759900000000002</v>
      </c>
      <c r="AN1026" s="142">
        <f>I1026*0.12</f>
        <v>6.4803479999999993</v>
      </c>
      <c r="AO1026" s="142">
        <f>I1026*0.6</f>
        <v>32.401739999999997</v>
      </c>
      <c r="AP1026" s="142">
        <f>I1026*0.9</f>
        <v>48.602609999999999</v>
      </c>
      <c r="AQ1026" s="142">
        <f>I1026*0.93</f>
        <v>50.222696999999997</v>
      </c>
      <c r="AR1026" s="142">
        <f>I1026*0.7</f>
        <v>37.802029999999995</v>
      </c>
      <c r="AS1026" s="142">
        <f>I1026*0.35</f>
        <v>18.901014999999997</v>
      </c>
      <c r="AT1026" s="142">
        <v>0</v>
      </c>
      <c r="AU1026" s="142">
        <f>I1026*0.9</f>
        <v>48.602609999999999</v>
      </c>
      <c r="AV1026" s="142">
        <f>I1026*0.18</f>
        <v>9.720521999999999</v>
      </c>
      <c r="AW1026" s="142">
        <f>I1026*0.34</f>
        <v>18.360986</v>
      </c>
      <c r="AX1026" s="142">
        <f>I1026*0.31</f>
        <v>16.740898999999999</v>
      </c>
      <c r="AY1026" s="142">
        <v>47.186999999999998</v>
      </c>
      <c r="AZ1026" s="142">
        <v>47.186999999999998</v>
      </c>
      <c r="BB1026" s="6">
        <v>5.9403189999999997</v>
      </c>
      <c r="BC1026" s="6">
        <v>50.222696999999997</v>
      </c>
    </row>
    <row r="1027" spans="2:55" hidden="1" outlineLevel="1" x14ac:dyDescent="0.2">
      <c r="B1027" s="51" t="s">
        <v>160</v>
      </c>
      <c r="C1027" s="9"/>
      <c r="D1027" s="122"/>
      <c r="E1027" s="160">
        <v>1</v>
      </c>
      <c r="F1027" s="189"/>
      <c r="G1027" s="189"/>
      <c r="H1027" s="189"/>
      <c r="I1027" s="88">
        <v>7.7146999999999997</v>
      </c>
      <c r="J1027" s="98" t="e">
        <f t="shared" si="15"/>
        <v>#N/A</v>
      </c>
      <c r="K1027" s="104" t="e">
        <v>#N/A</v>
      </c>
      <c r="L1027" s="106">
        <f>I1027*0.2</f>
        <v>1.54294</v>
      </c>
      <c r="M1027" s="106">
        <f>I1027*0.28</f>
        <v>2.1601159999999999</v>
      </c>
      <c r="N1027" s="106">
        <f>I1027*0.27</f>
        <v>2.0829689999999998</v>
      </c>
      <c r="O1027" s="106">
        <v>1.6200869999999998</v>
      </c>
      <c r="P1027" s="106">
        <f>I1027*0.25</f>
        <v>1.9286749999999999</v>
      </c>
      <c r="Q1027" s="106">
        <f>I1027*0.31</f>
        <v>2.3915569999999997</v>
      </c>
      <c r="R1027" s="106">
        <f>I1027*0.28</f>
        <v>2.1601159999999999</v>
      </c>
      <c r="S1027" s="106">
        <f>I1027*0.25</f>
        <v>1.9286749999999999</v>
      </c>
      <c r="T1027" s="106">
        <f>I1027*0.3</f>
        <v>2.3144099999999996</v>
      </c>
      <c r="U1027" s="106">
        <f>I1027*0.2</f>
        <v>1.54294</v>
      </c>
      <c r="V1027" s="106">
        <f>I1027*0.22</f>
        <v>1.6972339999999999</v>
      </c>
      <c r="W1027" s="142"/>
      <c r="X1027" s="106">
        <f>I1027*0.16</f>
        <v>1.2343519999999999</v>
      </c>
      <c r="Y1027" s="106">
        <f>I1027*0.15</f>
        <v>1.1572049999999998</v>
      </c>
      <c r="Z1027" s="106">
        <f>I1027*0.18</f>
        <v>1.3886459999999998</v>
      </c>
      <c r="AA1027" s="106">
        <f>I1027*0.11</f>
        <v>0.84861699999999995</v>
      </c>
      <c r="AB1027" s="142"/>
      <c r="AC1027" s="7">
        <f>I1027*0.22</f>
        <v>1.6972339999999999</v>
      </c>
      <c r="AD1027" s="7">
        <f>I1027*0.3</f>
        <v>2.3144099999999996</v>
      </c>
      <c r="AE1027" s="148" t="s">
        <v>93</v>
      </c>
      <c r="AF1027" s="7">
        <f>I1027*0.245</f>
        <v>1.8901014999999999</v>
      </c>
      <c r="AG1027" s="7">
        <f>I1027*0.2</f>
        <v>1.54294</v>
      </c>
      <c r="AH1027" s="7">
        <f>I1027*0.23</f>
        <v>1.774381</v>
      </c>
      <c r="AI1027" s="142"/>
      <c r="AJ1027" s="142">
        <f>I1027*0.2</f>
        <v>1.54294</v>
      </c>
      <c r="AK1027" s="142">
        <v>6.3665000000000003</v>
      </c>
      <c r="AL1027" s="142">
        <v>6.7409999999999997</v>
      </c>
      <c r="AM1027" s="142">
        <v>6.9656999999999991</v>
      </c>
      <c r="AN1027" s="142">
        <f>I1027*0.12</f>
        <v>0.92576399999999992</v>
      </c>
      <c r="AO1027" s="142">
        <f>I1027*0.6</f>
        <v>4.6288199999999993</v>
      </c>
      <c r="AP1027" s="142">
        <f>I1027*0.9</f>
        <v>6.9432299999999998</v>
      </c>
      <c r="AQ1027" s="142">
        <f>I1027*0.93</f>
        <v>7.174671</v>
      </c>
      <c r="AR1027" s="142">
        <f>I1027*0.7</f>
        <v>5.4002899999999991</v>
      </c>
      <c r="AS1027" s="142">
        <f>I1027*0.35</f>
        <v>2.7001449999999996</v>
      </c>
      <c r="AT1027" s="142">
        <v>0</v>
      </c>
      <c r="AU1027" s="142">
        <f>I1027*0.9</f>
        <v>6.9432299999999998</v>
      </c>
      <c r="AV1027" s="142">
        <f>I1027*0.18</f>
        <v>1.3886459999999998</v>
      </c>
      <c r="AW1027" s="142">
        <f>I1027*0.34</f>
        <v>2.6229979999999999</v>
      </c>
      <c r="AX1027" s="142">
        <f>I1027*0.31</f>
        <v>2.3915569999999997</v>
      </c>
      <c r="AY1027" s="142">
        <v>6.7409999999999997</v>
      </c>
      <c r="AZ1027" s="142">
        <v>6.7409999999999997</v>
      </c>
      <c r="BB1027" s="6">
        <v>0.84861699999999995</v>
      </c>
      <c r="BC1027" s="6">
        <v>7.174671</v>
      </c>
    </row>
    <row r="1028" spans="2:55" hidden="1" outlineLevel="1" x14ac:dyDescent="0.2">
      <c r="B1028" s="51" t="s">
        <v>161</v>
      </c>
      <c r="C1028" s="9"/>
      <c r="D1028" s="122"/>
      <c r="E1028" s="160">
        <v>1</v>
      </c>
      <c r="F1028" s="189"/>
      <c r="G1028" s="189"/>
      <c r="H1028" s="189"/>
      <c r="I1028" s="88">
        <v>4.9594499999999995</v>
      </c>
      <c r="J1028" s="98" t="e">
        <f t="shared" si="15"/>
        <v>#N/A</v>
      </c>
      <c r="K1028" s="104" t="e">
        <v>#N/A</v>
      </c>
      <c r="L1028" s="106">
        <f>I1028*0.2</f>
        <v>0.99188999999999994</v>
      </c>
      <c r="M1028" s="106">
        <f>I1028*0.28</f>
        <v>1.388646</v>
      </c>
      <c r="N1028" s="106">
        <f>I1028*0.27</f>
        <v>1.3390514999999998</v>
      </c>
      <c r="O1028" s="106">
        <v>1.0414844999999999</v>
      </c>
      <c r="P1028" s="106">
        <f>I1028*0.25</f>
        <v>1.2398624999999999</v>
      </c>
      <c r="Q1028" s="106">
        <f>I1028*0.31</f>
        <v>1.5374294999999998</v>
      </c>
      <c r="R1028" s="106">
        <f>I1028*0.28</f>
        <v>1.388646</v>
      </c>
      <c r="S1028" s="106">
        <f>I1028*0.25</f>
        <v>1.2398624999999999</v>
      </c>
      <c r="T1028" s="106">
        <f>I1028*0.3</f>
        <v>1.4878349999999998</v>
      </c>
      <c r="U1028" s="106">
        <f>I1028*0.2</f>
        <v>0.99188999999999994</v>
      </c>
      <c r="V1028" s="106">
        <f>I1028*0.22</f>
        <v>1.0910789999999999</v>
      </c>
      <c r="W1028" s="142"/>
      <c r="X1028" s="106">
        <f>I1028*0.16</f>
        <v>0.79351199999999988</v>
      </c>
      <c r="Y1028" s="106">
        <f>I1028*0.15</f>
        <v>0.7439174999999999</v>
      </c>
      <c r="Z1028" s="106">
        <f>I1028*0.18</f>
        <v>0.89270099999999986</v>
      </c>
      <c r="AA1028" s="106">
        <f>I1028*0.11</f>
        <v>0.54553949999999996</v>
      </c>
      <c r="AB1028" s="142"/>
      <c r="AC1028" s="7">
        <f>I1028*0.22</f>
        <v>1.0910789999999999</v>
      </c>
      <c r="AD1028" s="7">
        <f>I1028*0.3</f>
        <v>1.4878349999999998</v>
      </c>
      <c r="AE1028" s="148" t="s">
        <v>93</v>
      </c>
      <c r="AF1028" s="7">
        <f>I1028*0.245</f>
        <v>1.2150652499999999</v>
      </c>
      <c r="AG1028" s="7">
        <f>I1028*0.2</f>
        <v>0.99188999999999994</v>
      </c>
      <c r="AH1028" s="7">
        <f>I1028*0.23</f>
        <v>1.1406734999999999</v>
      </c>
      <c r="AI1028" s="142"/>
      <c r="AJ1028" s="142">
        <f>I1028*0.2</f>
        <v>0.99188999999999994</v>
      </c>
      <c r="AK1028" s="142">
        <v>4.0980999999999996</v>
      </c>
      <c r="AL1028" s="142">
        <v>4.3334999999999999</v>
      </c>
      <c r="AM1028" s="142">
        <v>4.4833000000000007</v>
      </c>
      <c r="AN1028" s="142">
        <f>I1028*0.12</f>
        <v>0.59513399999999994</v>
      </c>
      <c r="AO1028" s="142">
        <f>I1028*0.6</f>
        <v>2.9756699999999996</v>
      </c>
      <c r="AP1028" s="142">
        <f>I1028*0.9</f>
        <v>4.4635049999999996</v>
      </c>
      <c r="AQ1028" s="142">
        <f>I1028*0.93</f>
        <v>4.6122885</v>
      </c>
      <c r="AR1028" s="142">
        <f>I1028*0.7</f>
        <v>3.4716149999999995</v>
      </c>
      <c r="AS1028" s="142">
        <f>I1028*0.35</f>
        <v>1.7358074999999997</v>
      </c>
      <c r="AT1028" s="142">
        <v>0</v>
      </c>
      <c r="AU1028" s="142">
        <f>I1028*0.9</f>
        <v>4.4635049999999996</v>
      </c>
      <c r="AV1028" s="142">
        <f>I1028*0.18</f>
        <v>0.89270099999999986</v>
      </c>
      <c r="AW1028" s="142">
        <f>I1028*0.34</f>
        <v>1.686213</v>
      </c>
      <c r="AX1028" s="142">
        <f>I1028*0.31</f>
        <v>1.5374294999999998</v>
      </c>
      <c r="AY1028" s="142">
        <v>4.3334999999999999</v>
      </c>
      <c r="AZ1028" s="142">
        <v>4.3334999999999999</v>
      </c>
      <c r="BB1028" s="6">
        <v>0.54553949999999996</v>
      </c>
      <c r="BC1028" s="6">
        <v>4.6122885</v>
      </c>
    </row>
    <row r="1029" spans="2:55" hidden="1" outlineLevel="1" x14ac:dyDescent="0.2">
      <c r="B1029" s="51" t="s">
        <v>115</v>
      </c>
      <c r="C1029" s="9"/>
      <c r="D1029" s="122"/>
      <c r="E1029" s="160">
        <v>1</v>
      </c>
      <c r="F1029" s="189"/>
      <c r="G1029" s="189"/>
      <c r="H1029" s="189"/>
      <c r="I1029" s="88">
        <v>4.1328750000000003</v>
      </c>
      <c r="J1029" s="98" t="e">
        <f t="shared" si="15"/>
        <v>#N/A</v>
      </c>
      <c r="K1029" s="104" t="e">
        <v>#N/A</v>
      </c>
      <c r="L1029" s="106">
        <f>I1029*0.2</f>
        <v>0.82657500000000006</v>
      </c>
      <c r="M1029" s="106">
        <f>I1029*0.28</f>
        <v>1.1572050000000003</v>
      </c>
      <c r="N1029" s="106">
        <f>I1029*0.27</f>
        <v>1.1158762500000001</v>
      </c>
      <c r="O1029" s="106">
        <v>0.86790375000000008</v>
      </c>
      <c r="P1029" s="106">
        <f>I1029*0.25</f>
        <v>1.0332187500000001</v>
      </c>
      <c r="Q1029" s="106">
        <f>I1029*0.31</f>
        <v>1.28119125</v>
      </c>
      <c r="R1029" s="106">
        <f>I1029*0.28</f>
        <v>1.1572050000000003</v>
      </c>
      <c r="S1029" s="106">
        <f>I1029*0.25</f>
        <v>1.0332187500000001</v>
      </c>
      <c r="T1029" s="106">
        <f>I1029*0.3</f>
        <v>1.2398625000000001</v>
      </c>
      <c r="U1029" s="106">
        <f>I1029*0.2</f>
        <v>0.82657500000000006</v>
      </c>
      <c r="V1029" s="106">
        <f>I1029*0.22</f>
        <v>0.90923250000000011</v>
      </c>
      <c r="W1029" s="142"/>
      <c r="X1029" s="106">
        <f>I1029*0.16</f>
        <v>0.66126000000000007</v>
      </c>
      <c r="Y1029" s="106">
        <f>I1029*0.15</f>
        <v>0.61993125000000004</v>
      </c>
      <c r="Z1029" s="106">
        <f>I1029*0.18</f>
        <v>0.74391750000000001</v>
      </c>
      <c r="AA1029" s="106">
        <f>I1029*0.11</f>
        <v>0.45461625000000006</v>
      </c>
      <c r="AB1029" s="142"/>
      <c r="AC1029" s="7">
        <f>I1029*0.22</f>
        <v>0.90923250000000011</v>
      </c>
      <c r="AD1029" s="7">
        <f>I1029*0.3</f>
        <v>1.2398625000000001</v>
      </c>
      <c r="AE1029" s="148" t="s">
        <v>93</v>
      </c>
      <c r="AF1029" s="7">
        <f>I1029*0.245</f>
        <v>1.0125543750000001</v>
      </c>
      <c r="AG1029" s="7">
        <f>I1029*0.2</f>
        <v>0.82657500000000006</v>
      </c>
      <c r="AH1029" s="7">
        <f>I1029*0.23</f>
        <v>0.95056125000000014</v>
      </c>
      <c r="AI1029" s="142"/>
      <c r="AJ1029" s="142">
        <f>I1029*0.2</f>
        <v>0.82657500000000006</v>
      </c>
      <c r="AK1029" s="142">
        <v>3.4133000000000004</v>
      </c>
      <c r="AL1029" s="142">
        <v>3.6166000000000005</v>
      </c>
      <c r="AM1029" s="142">
        <v>3.7343000000000011</v>
      </c>
      <c r="AN1029" s="142">
        <f>I1029*0.12</f>
        <v>0.49594500000000002</v>
      </c>
      <c r="AO1029" s="142">
        <f>I1029*0.6</f>
        <v>2.4797250000000002</v>
      </c>
      <c r="AP1029" s="142">
        <f>I1029*0.9</f>
        <v>3.7195875000000003</v>
      </c>
      <c r="AQ1029" s="142">
        <f>I1029*0.93</f>
        <v>3.8435737500000005</v>
      </c>
      <c r="AR1029" s="142">
        <f>I1029*0.7</f>
        <v>2.8930125000000002</v>
      </c>
      <c r="AS1029" s="142">
        <f>I1029*0.35</f>
        <v>1.4465062500000001</v>
      </c>
      <c r="AT1029" s="142">
        <v>0</v>
      </c>
      <c r="AU1029" s="142">
        <f>I1029*0.9</f>
        <v>3.7195875000000003</v>
      </c>
      <c r="AV1029" s="142">
        <f>I1029*0.18</f>
        <v>0.74391750000000001</v>
      </c>
      <c r="AW1029" s="142">
        <f>I1029*0.34</f>
        <v>1.4051775000000002</v>
      </c>
      <c r="AX1029" s="142">
        <f>I1029*0.31</f>
        <v>1.28119125</v>
      </c>
      <c r="AY1029" s="142">
        <v>3.6166000000000005</v>
      </c>
      <c r="AZ1029" s="142">
        <v>3.6166000000000005</v>
      </c>
      <c r="BB1029" s="6">
        <v>0.45461625000000006</v>
      </c>
      <c r="BC1029" s="6">
        <v>3.8435737500000005</v>
      </c>
    </row>
    <row r="1030" spans="2:55" hidden="1" outlineLevel="1" x14ac:dyDescent="0.2">
      <c r="B1030" s="51" t="s">
        <v>164</v>
      </c>
      <c r="C1030" s="9"/>
      <c r="D1030" s="122"/>
      <c r="E1030" s="160">
        <v>1</v>
      </c>
      <c r="F1030" s="189"/>
      <c r="G1030" s="189"/>
      <c r="H1030" s="189"/>
      <c r="I1030" s="88">
        <v>3.8573499999999998</v>
      </c>
      <c r="J1030" s="98" t="e">
        <f t="shared" si="15"/>
        <v>#N/A</v>
      </c>
      <c r="K1030" s="104" t="e">
        <v>#N/A</v>
      </c>
      <c r="L1030" s="106">
        <f>I1030*0.2</f>
        <v>0.77146999999999999</v>
      </c>
      <c r="M1030" s="106">
        <f>I1030*0.28</f>
        <v>1.080058</v>
      </c>
      <c r="N1030" s="106">
        <f>I1030*0.27</f>
        <v>1.0414844999999999</v>
      </c>
      <c r="O1030" s="106">
        <v>0.81004349999999992</v>
      </c>
      <c r="P1030" s="106">
        <f>I1030*0.25</f>
        <v>0.96433749999999996</v>
      </c>
      <c r="Q1030" s="106">
        <f>I1030*0.31</f>
        <v>1.1957784999999999</v>
      </c>
      <c r="R1030" s="106">
        <f>I1030*0.28</f>
        <v>1.080058</v>
      </c>
      <c r="S1030" s="106">
        <f>I1030*0.25</f>
        <v>0.96433749999999996</v>
      </c>
      <c r="T1030" s="106">
        <f>I1030*0.3</f>
        <v>1.1572049999999998</v>
      </c>
      <c r="U1030" s="106">
        <f>I1030*0.2</f>
        <v>0.77146999999999999</v>
      </c>
      <c r="V1030" s="106">
        <f>I1030*0.22</f>
        <v>0.84861699999999995</v>
      </c>
      <c r="W1030" s="142"/>
      <c r="X1030" s="106">
        <f>I1030*0.16</f>
        <v>0.61717599999999995</v>
      </c>
      <c r="Y1030" s="106">
        <f>I1030*0.15</f>
        <v>0.57860249999999991</v>
      </c>
      <c r="Z1030" s="106">
        <f>I1030*0.18</f>
        <v>0.69432299999999991</v>
      </c>
      <c r="AA1030" s="106">
        <f>I1030*0.11</f>
        <v>0.42430849999999998</v>
      </c>
      <c r="AB1030" s="142"/>
      <c r="AC1030" s="7">
        <f>I1030*0.22</f>
        <v>0.84861699999999995</v>
      </c>
      <c r="AD1030" s="7">
        <f>I1030*0.3</f>
        <v>1.1572049999999998</v>
      </c>
      <c r="AE1030" s="148" t="s">
        <v>93</v>
      </c>
      <c r="AF1030" s="7">
        <f>I1030*0.245</f>
        <v>0.94505074999999994</v>
      </c>
      <c r="AG1030" s="7">
        <f>I1030*0.2</f>
        <v>0.77146999999999999</v>
      </c>
      <c r="AH1030" s="7">
        <f>I1030*0.23</f>
        <v>0.88719049999999999</v>
      </c>
      <c r="AI1030" s="142"/>
      <c r="AJ1030" s="142">
        <f>I1030*0.2</f>
        <v>0.77146999999999999</v>
      </c>
      <c r="AK1030" s="142">
        <v>3.1885999999999997</v>
      </c>
      <c r="AL1030" s="142">
        <v>3.3704999999999998</v>
      </c>
      <c r="AM1030" s="142">
        <v>3.4881999999999995</v>
      </c>
      <c r="AN1030" s="142">
        <f>I1030*0.12</f>
        <v>0.46288199999999996</v>
      </c>
      <c r="AO1030" s="142">
        <f>I1030*0.6</f>
        <v>2.3144099999999996</v>
      </c>
      <c r="AP1030" s="142">
        <f>I1030*0.9</f>
        <v>3.4716149999999999</v>
      </c>
      <c r="AQ1030" s="142">
        <f>I1030*0.93</f>
        <v>3.5873355</v>
      </c>
      <c r="AR1030" s="142">
        <f>I1030*0.7</f>
        <v>2.7001449999999996</v>
      </c>
      <c r="AS1030" s="142">
        <f>I1030*0.35</f>
        <v>1.3500724999999998</v>
      </c>
      <c r="AT1030" s="142">
        <v>0</v>
      </c>
      <c r="AU1030" s="142">
        <f>I1030*0.9</f>
        <v>3.4716149999999999</v>
      </c>
      <c r="AV1030" s="142">
        <f>I1030*0.18</f>
        <v>0.69432299999999991</v>
      </c>
      <c r="AW1030" s="142">
        <f>I1030*0.34</f>
        <v>1.311499</v>
      </c>
      <c r="AX1030" s="142">
        <f>I1030*0.31</f>
        <v>1.1957784999999999</v>
      </c>
      <c r="AY1030" s="142">
        <v>3.3704999999999998</v>
      </c>
      <c r="AZ1030" s="142">
        <v>3.3704999999999998</v>
      </c>
      <c r="BB1030" s="6">
        <v>0.42430849999999998</v>
      </c>
      <c r="BC1030" s="6">
        <v>3.5873355</v>
      </c>
    </row>
    <row r="1031" spans="2:55" hidden="1" outlineLevel="1" x14ac:dyDescent="0.2">
      <c r="B1031" s="51" t="s">
        <v>231</v>
      </c>
      <c r="C1031" s="9"/>
      <c r="D1031" s="122"/>
      <c r="E1031" s="160">
        <v>1</v>
      </c>
      <c r="F1031" s="189"/>
      <c r="G1031" s="189"/>
      <c r="H1031" s="189"/>
      <c r="I1031" s="88">
        <v>44.910574999999994</v>
      </c>
      <c r="J1031" s="98" t="e">
        <f t="shared" ref="J1031:J1094" si="16">K1031*110%</f>
        <v>#N/A</v>
      </c>
      <c r="K1031" s="104" t="e">
        <v>#N/A</v>
      </c>
      <c r="L1031" s="106">
        <f>I1031*0.2</f>
        <v>8.9821149999999985</v>
      </c>
      <c r="M1031" s="106">
        <f>I1031*0.28</f>
        <v>12.574961</v>
      </c>
      <c r="N1031" s="106">
        <f>I1031*0.27</f>
        <v>12.125855249999999</v>
      </c>
      <c r="O1031" s="106">
        <v>9.4312207499999978</v>
      </c>
      <c r="P1031" s="106">
        <f>I1031*0.25</f>
        <v>11.227643749999999</v>
      </c>
      <c r="Q1031" s="106">
        <f>I1031*0.31</f>
        <v>13.922278249999998</v>
      </c>
      <c r="R1031" s="106">
        <f>I1031*0.28</f>
        <v>12.574961</v>
      </c>
      <c r="S1031" s="106">
        <f>I1031*0.25</f>
        <v>11.227643749999999</v>
      </c>
      <c r="T1031" s="106">
        <f>I1031*0.3</f>
        <v>13.473172499999999</v>
      </c>
      <c r="U1031" s="106">
        <f>I1031*0.2</f>
        <v>8.9821149999999985</v>
      </c>
      <c r="V1031" s="106">
        <f>I1031*0.22</f>
        <v>9.8803264999999989</v>
      </c>
      <c r="W1031" s="142"/>
      <c r="X1031" s="106">
        <f>I1031*0.16</f>
        <v>7.1856919999999995</v>
      </c>
      <c r="Y1031" s="106">
        <f>I1031*0.15</f>
        <v>6.7365862499999993</v>
      </c>
      <c r="Z1031" s="106">
        <f>I1031*0.18</f>
        <v>8.0839034999999981</v>
      </c>
      <c r="AA1031" s="106">
        <f>I1031*0.11</f>
        <v>4.9401632499999995</v>
      </c>
      <c r="AB1031" s="142"/>
      <c r="AC1031" s="7">
        <f>I1031*0.22</f>
        <v>9.8803264999999989</v>
      </c>
      <c r="AD1031" s="7">
        <f>I1031*0.3</f>
        <v>13.473172499999999</v>
      </c>
      <c r="AE1031" s="148" t="s">
        <v>93</v>
      </c>
      <c r="AF1031" s="7">
        <f>I1031*0.245</f>
        <v>11.003090874999998</v>
      </c>
      <c r="AG1031" s="7">
        <f>I1031*0.2</f>
        <v>8.9821149999999985</v>
      </c>
      <c r="AH1031" s="7">
        <f>I1031*0.23</f>
        <v>10.32943225</v>
      </c>
      <c r="AI1031" s="142"/>
      <c r="AJ1031" s="142">
        <f>I1031*0.2</f>
        <v>8.9821149999999985</v>
      </c>
      <c r="AK1031" s="142">
        <v>37.064799999999998</v>
      </c>
      <c r="AL1031" s="142">
        <v>39.247599999999998</v>
      </c>
      <c r="AM1031" s="142">
        <v>40.552999999999997</v>
      </c>
      <c r="AN1031" s="142">
        <f>I1031*0.12</f>
        <v>5.3892689999999988</v>
      </c>
      <c r="AO1031" s="142">
        <f>I1031*0.6</f>
        <v>26.946344999999997</v>
      </c>
      <c r="AP1031" s="142">
        <f>I1031*0.9</f>
        <v>40.419517499999998</v>
      </c>
      <c r="AQ1031" s="142">
        <f>I1031*0.93</f>
        <v>41.766834749999994</v>
      </c>
      <c r="AR1031" s="142">
        <f>I1031*0.7</f>
        <v>31.437402499999994</v>
      </c>
      <c r="AS1031" s="142">
        <f>I1031*0.35</f>
        <v>15.718701249999997</v>
      </c>
      <c r="AT1031" s="142">
        <v>0</v>
      </c>
      <c r="AU1031" s="142">
        <f>I1031*0.9</f>
        <v>40.419517499999998</v>
      </c>
      <c r="AV1031" s="142">
        <f>I1031*0.18</f>
        <v>8.0839034999999981</v>
      </c>
      <c r="AW1031" s="142">
        <f>I1031*0.34</f>
        <v>15.269595499999999</v>
      </c>
      <c r="AX1031" s="142">
        <f>I1031*0.31</f>
        <v>13.922278249999998</v>
      </c>
      <c r="AY1031" s="142">
        <v>39.247599999999998</v>
      </c>
      <c r="AZ1031" s="142">
        <v>39.247599999999998</v>
      </c>
      <c r="BB1031" s="6">
        <v>4.9401632499999995</v>
      </c>
      <c r="BC1031" s="6">
        <v>41.766834749999994</v>
      </c>
    </row>
    <row r="1032" spans="2:55" hidden="1" outlineLevel="1" x14ac:dyDescent="0.2">
      <c r="B1032" s="51" t="s">
        <v>165</v>
      </c>
      <c r="C1032" s="9"/>
      <c r="D1032" s="122"/>
      <c r="E1032" s="160">
        <v>1</v>
      </c>
      <c r="F1032" s="189"/>
      <c r="G1032" s="189"/>
      <c r="H1032" s="189"/>
      <c r="I1032" s="88">
        <v>17.909125</v>
      </c>
      <c r="J1032" s="98" t="e">
        <f t="shared" si="16"/>
        <v>#N/A</v>
      </c>
      <c r="K1032" s="104" t="e">
        <v>#N/A</v>
      </c>
      <c r="L1032" s="106">
        <f>I1032*0.2</f>
        <v>3.5818250000000003</v>
      </c>
      <c r="M1032" s="106">
        <f>I1032*0.28</f>
        <v>5.0145550000000005</v>
      </c>
      <c r="N1032" s="106">
        <f>I1032*0.27</f>
        <v>4.8354637500000006</v>
      </c>
      <c r="O1032" s="106">
        <v>3.7609162499999997</v>
      </c>
      <c r="P1032" s="106">
        <f>I1032*0.25</f>
        <v>4.4772812499999999</v>
      </c>
      <c r="Q1032" s="106">
        <f>I1032*0.31</f>
        <v>5.5518287499999994</v>
      </c>
      <c r="R1032" s="106">
        <f>I1032*0.28</f>
        <v>5.0145550000000005</v>
      </c>
      <c r="S1032" s="106">
        <f>I1032*0.25</f>
        <v>4.4772812499999999</v>
      </c>
      <c r="T1032" s="106">
        <f>I1032*0.3</f>
        <v>5.3727374999999995</v>
      </c>
      <c r="U1032" s="106">
        <f>I1032*0.2</f>
        <v>3.5818250000000003</v>
      </c>
      <c r="V1032" s="106">
        <f>I1032*0.22</f>
        <v>3.9400075000000001</v>
      </c>
      <c r="W1032" s="142"/>
      <c r="X1032" s="106">
        <f>I1032*0.16</f>
        <v>2.8654600000000001</v>
      </c>
      <c r="Y1032" s="106">
        <f>I1032*0.15</f>
        <v>2.6863687499999997</v>
      </c>
      <c r="Z1032" s="106">
        <f>I1032*0.18</f>
        <v>3.2236425</v>
      </c>
      <c r="AA1032" s="106">
        <f>I1032*0.11</f>
        <v>1.9700037500000001</v>
      </c>
      <c r="AB1032" s="142"/>
      <c r="AC1032" s="7">
        <f>I1032*0.22</f>
        <v>3.9400075000000001</v>
      </c>
      <c r="AD1032" s="7">
        <f>I1032*0.3</f>
        <v>5.3727374999999995</v>
      </c>
      <c r="AE1032" s="148" t="s">
        <v>93</v>
      </c>
      <c r="AF1032" s="7">
        <f>I1032*0.245</f>
        <v>4.3877356249999995</v>
      </c>
      <c r="AG1032" s="7">
        <f>I1032*0.2</f>
        <v>3.5818250000000003</v>
      </c>
      <c r="AH1032" s="7">
        <f>I1032*0.23</f>
        <v>4.11909875</v>
      </c>
      <c r="AI1032" s="142"/>
      <c r="AJ1032" s="142">
        <f>I1032*0.2</f>
        <v>3.5818250000000003</v>
      </c>
      <c r="AK1032" s="142">
        <v>14.7767</v>
      </c>
      <c r="AL1032" s="142">
        <v>15.6541</v>
      </c>
      <c r="AM1032" s="142">
        <v>16.1677</v>
      </c>
      <c r="AN1032" s="142">
        <f>I1032*0.12</f>
        <v>2.149095</v>
      </c>
      <c r="AO1032" s="142">
        <f>I1032*0.6</f>
        <v>10.745474999999999</v>
      </c>
      <c r="AP1032" s="142">
        <f>I1032*0.9</f>
        <v>16.118212499999998</v>
      </c>
      <c r="AQ1032" s="142">
        <f>I1032*0.93</f>
        <v>16.655486249999999</v>
      </c>
      <c r="AR1032" s="142">
        <f>I1032*0.7</f>
        <v>12.536387499999998</v>
      </c>
      <c r="AS1032" s="142">
        <f>I1032*0.35</f>
        <v>6.2681937499999991</v>
      </c>
      <c r="AT1032" s="142">
        <v>0</v>
      </c>
      <c r="AU1032" s="142">
        <f>I1032*0.9</f>
        <v>16.118212499999998</v>
      </c>
      <c r="AV1032" s="142">
        <f>I1032*0.18</f>
        <v>3.2236425</v>
      </c>
      <c r="AW1032" s="142">
        <f>I1032*0.34</f>
        <v>6.0891025000000001</v>
      </c>
      <c r="AX1032" s="142">
        <f>I1032*0.31</f>
        <v>5.5518287499999994</v>
      </c>
      <c r="AY1032" s="142">
        <v>15.6541</v>
      </c>
      <c r="AZ1032" s="142">
        <v>15.6541</v>
      </c>
      <c r="BB1032" s="6">
        <v>1.9700037500000001</v>
      </c>
      <c r="BC1032" s="6">
        <v>16.655486249999999</v>
      </c>
    </row>
    <row r="1033" spans="2:55" hidden="1" outlineLevel="1" x14ac:dyDescent="0.2">
      <c r="B1033" s="51" t="s">
        <v>166</v>
      </c>
      <c r="C1033" s="9"/>
      <c r="D1033" s="122"/>
      <c r="E1033" s="160">
        <v>2</v>
      </c>
      <c r="F1033" s="189"/>
      <c r="G1033" s="189"/>
      <c r="H1033" s="189"/>
      <c r="I1033" s="88">
        <v>2.7552500000000002</v>
      </c>
      <c r="J1033" s="98" t="e">
        <f t="shared" si="16"/>
        <v>#N/A</v>
      </c>
      <c r="K1033" s="104" t="e">
        <v>#N/A</v>
      </c>
      <c r="L1033" s="106">
        <f>I1033*0.2</f>
        <v>0.55105000000000004</v>
      </c>
      <c r="M1033" s="106">
        <f>I1033*0.28</f>
        <v>0.7714700000000001</v>
      </c>
      <c r="N1033" s="106">
        <f>I1033*0.27</f>
        <v>0.74391750000000012</v>
      </c>
      <c r="O1033" s="106">
        <v>0.57860250000000002</v>
      </c>
      <c r="P1033" s="106">
        <f>I1033*0.25</f>
        <v>0.68881250000000005</v>
      </c>
      <c r="Q1033" s="106">
        <f>I1033*0.31</f>
        <v>0.85412750000000004</v>
      </c>
      <c r="R1033" s="106">
        <f>I1033*0.28</f>
        <v>0.7714700000000001</v>
      </c>
      <c r="S1033" s="106">
        <f>I1033*0.25</f>
        <v>0.68881250000000005</v>
      </c>
      <c r="T1033" s="106">
        <f>I1033*0.3</f>
        <v>0.82657500000000006</v>
      </c>
      <c r="U1033" s="106">
        <f>I1033*0.2</f>
        <v>0.55105000000000004</v>
      </c>
      <c r="V1033" s="106">
        <f>I1033*0.22</f>
        <v>0.606155</v>
      </c>
      <c r="W1033" s="142"/>
      <c r="X1033" s="106">
        <f>I1033*0.16</f>
        <v>0.44084000000000007</v>
      </c>
      <c r="Y1033" s="106">
        <f>I1033*0.15</f>
        <v>0.41328750000000003</v>
      </c>
      <c r="Z1033" s="106">
        <f>I1033*0.18</f>
        <v>0.49594500000000002</v>
      </c>
      <c r="AA1033" s="106">
        <f>I1033*0.11</f>
        <v>0.3030775</v>
      </c>
      <c r="AB1033" s="142"/>
      <c r="AC1033" s="7">
        <f>I1033*0.22</f>
        <v>0.606155</v>
      </c>
      <c r="AD1033" s="7">
        <f>I1033*0.3</f>
        <v>0.82657500000000006</v>
      </c>
      <c r="AE1033" s="148" t="s">
        <v>93</v>
      </c>
      <c r="AF1033" s="7">
        <f>I1033*0.245</f>
        <v>0.67503625</v>
      </c>
      <c r="AG1033" s="7">
        <f>I1033*0.2</f>
        <v>0.55105000000000004</v>
      </c>
      <c r="AH1033" s="7">
        <f>I1033*0.23</f>
        <v>0.63370750000000009</v>
      </c>
      <c r="AI1033" s="142"/>
      <c r="AJ1033" s="142">
        <f>I1033*0.2</f>
        <v>0.55105000000000004</v>
      </c>
      <c r="AK1033" s="142">
        <v>2.2791000000000001</v>
      </c>
      <c r="AL1033" s="142">
        <v>2.4075000000000002</v>
      </c>
      <c r="AM1033" s="142">
        <v>2.4931000000000001</v>
      </c>
      <c r="AN1033" s="142">
        <f>I1033*0.12</f>
        <v>0.33063000000000003</v>
      </c>
      <c r="AO1033" s="142">
        <f>I1033*0.6</f>
        <v>1.6531500000000001</v>
      </c>
      <c r="AP1033" s="142">
        <f>I1033*0.9</f>
        <v>2.4797250000000002</v>
      </c>
      <c r="AQ1033" s="142">
        <f>I1033*0.93</f>
        <v>2.5623825000000005</v>
      </c>
      <c r="AR1033" s="142">
        <f>I1033*0.7</f>
        <v>1.9286749999999999</v>
      </c>
      <c r="AS1033" s="142">
        <f>I1033*0.35</f>
        <v>0.96433749999999996</v>
      </c>
      <c r="AT1033" s="142">
        <v>0</v>
      </c>
      <c r="AU1033" s="142">
        <f>I1033*0.9</f>
        <v>2.4797250000000002</v>
      </c>
      <c r="AV1033" s="142">
        <f>I1033*0.18</f>
        <v>0.49594500000000002</v>
      </c>
      <c r="AW1033" s="142">
        <f>I1033*0.34</f>
        <v>0.93678500000000009</v>
      </c>
      <c r="AX1033" s="142">
        <f>I1033*0.31</f>
        <v>0.85412750000000004</v>
      </c>
      <c r="AY1033" s="142">
        <v>2.4075000000000002</v>
      </c>
      <c r="AZ1033" s="142">
        <v>2.4075000000000002</v>
      </c>
      <c r="BB1033" s="6">
        <v>0.3030775</v>
      </c>
      <c r="BC1033" s="6">
        <v>2.5623825000000005</v>
      </c>
    </row>
    <row r="1034" spans="2:55" hidden="1" outlineLevel="1" x14ac:dyDescent="0.2">
      <c r="B1034" s="51" t="s">
        <v>232</v>
      </c>
      <c r="C1034" s="9"/>
      <c r="D1034" s="122"/>
      <c r="E1034" s="160">
        <v>1</v>
      </c>
      <c r="F1034" s="189"/>
      <c r="G1034" s="189"/>
      <c r="H1034" s="189"/>
      <c r="I1034" s="88">
        <v>4.9594499999999995</v>
      </c>
      <c r="J1034" s="98" t="e">
        <f t="shared" si="16"/>
        <v>#N/A</v>
      </c>
      <c r="K1034" s="104" t="e">
        <v>#N/A</v>
      </c>
      <c r="L1034" s="106">
        <f>I1034*0.2</f>
        <v>0.99188999999999994</v>
      </c>
      <c r="M1034" s="106">
        <f>I1034*0.28</f>
        <v>1.388646</v>
      </c>
      <c r="N1034" s="106">
        <f>I1034*0.27</f>
        <v>1.3390514999999998</v>
      </c>
      <c r="O1034" s="106">
        <v>1.0414844999999999</v>
      </c>
      <c r="P1034" s="106">
        <f>I1034*0.25</f>
        <v>1.2398624999999999</v>
      </c>
      <c r="Q1034" s="106">
        <f>I1034*0.31</f>
        <v>1.5374294999999998</v>
      </c>
      <c r="R1034" s="106">
        <f>I1034*0.28</f>
        <v>1.388646</v>
      </c>
      <c r="S1034" s="106">
        <f>I1034*0.25</f>
        <v>1.2398624999999999</v>
      </c>
      <c r="T1034" s="106">
        <f>I1034*0.3</f>
        <v>1.4878349999999998</v>
      </c>
      <c r="U1034" s="106">
        <f>I1034*0.2</f>
        <v>0.99188999999999994</v>
      </c>
      <c r="V1034" s="106">
        <f>I1034*0.22</f>
        <v>1.0910789999999999</v>
      </c>
      <c r="W1034" s="142"/>
      <c r="X1034" s="106">
        <f>I1034*0.16</f>
        <v>0.79351199999999988</v>
      </c>
      <c r="Y1034" s="106">
        <f>I1034*0.15</f>
        <v>0.7439174999999999</v>
      </c>
      <c r="Z1034" s="106">
        <f>I1034*0.18</f>
        <v>0.89270099999999986</v>
      </c>
      <c r="AA1034" s="106">
        <f>I1034*0.11</f>
        <v>0.54553949999999996</v>
      </c>
      <c r="AB1034" s="142"/>
      <c r="AC1034" s="7">
        <f>I1034*0.22</f>
        <v>1.0910789999999999</v>
      </c>
      <c r="AD1034" s="7">
        <f>I1034*0.3</f>
        <v>1.4878349999999998</v>
      </c>
      <c r="AE1034" s="148" t="s">
        <v>93</v>
      </c>
      <c r="AF1034" s="7">
        <f>I1034*0.245</f>
        <v>1.2150652499999999</v>
      </c>
      <c r="AG1034" s="7">
        <f>I1034*0.2</f>
        <v>0.99188999999999994</v>
      </c>
      <c r="AH1034" s="7">
        <f>I1034*0.23</f>
        <v>1.1406734999999999</v>
      </c>
      <c r="AI1034" s="142"/>
      <c r="AJ1034" s="142">
        <f>I1034*0.2</f>
        <v>0.99188999999999994</v>
      </c>
      <c r="AK1034" s="142">
        <v>4.0980999999999996</v>
      </c>
      <c r="AL1034" s="142">
        <v>4.3334999999999999</v>
      </c>
      <c r="AM1034" s="142">
        <v>4.4833000000000007</v>
      </c>
      <c r="AN1034" s="142">
        <f>I1034*0.12</f>
        <v>0.59513399999999994</v>
      </c>
      <c r="AO1034" s="142">
        <f>I1034*0.6</f>
        <v>2.9756699999999996</v>
      </c>
      <c r="AP1034" s="142">
        <f>I1034*0.9</f>
        <v>4.4635049999999996</v>
      </c>
      <c r="AQ1034" s="142">
        <f>I1034*0.93</f>
        <v>4.6122885</v>
      </c>
      <c r="AR1034" s="142">
        <f>I1034*0.7</f>
        <v>3.4716149999999995</v>
      </c>
      <c r="AS1034" s="142">
        <f>I1034*0.35</f>
        <v>1.7358074999999997</v>
      </c>
      <c r="AT1034" s="142">
        <v>0</v>
      </c>
      <c r="AU1034" s="142">
        <f>I1034*0.9</f>
        <v>4.4635049999999996</v>
      </c>
      <c r="AV1034" s="142">
        <f>I1034*0.18</f>
        <v>0.89270099999999986</v>
      </c>
      <c r="AW1034" s="142">
        <f>I1034*0.34</f>
        <v>1.686213</v>
      </c>
      <c r="AX1034" s="142">
        <f>I1034*0.31</f>
        <v>1.5374294999999998</v>
      </c>
      <c r="AY1034" s="142">
        <v>4.3334999999999999</v>
      </c>
      <c r="AZ1034" s="142">
        <v>4.3334999999999999</v>
      </c>
      <c r="BB1034" s="6">
        <v>0.54553949999999996</v>
      </c>
      <c r="BC1034" s="6">
        <v>4.6122885</v>
      </c>
    </row>
    <row r="1035" spans="2:55" hidden="1" outlineLevel="1" x14ac:dyDescent="0.2">
      <c r="B1035" s="51" t="s">
        <v>171</v>
      </c>
      <c r="C1035" s="9"/>
      <c r="D1035" s="122"/>
      <c r="E1035" s="160">
        <v>1</v>
      </c>
      <c r="F1035" s="189"/>
      <c r="G1035" s="189"/>
      <c r="H1035" s="189"/>
      <c r="I1035" s="88">
        <v>286.40272700000003</v>
      </c>
      <c r="J1035" s="98" t="e">
        <f t="shared" si="16"/>
        <v>#N/A</v>
      </c>
      <c r="K1035" s="104" t="e">
        <v>#N/A</v>
      </c>
      <c r="L1035" s="106">
        <f>I1035*0.2</f>
        <v>57.280545400000008</v>
      </c>
      <c r="M1035" s="106">
        <f>I1035*0.28</f>
        <v>80.192763560000017</v>
      </c>
      <c r="N1035" s="106">
        <f>I1035*0.27</f>
        <v>77.328736290000009</v>
      </c>
      <c r="O1035" s="106">
        <v>60.144572670000002</v>
      </c>
      <c r="P1035" s="106">
        <f>I1035*0.25</f>
        <v>71.600681750000007</v>
      </c>
      <c r="Q1035" s="106">
        <f>I1035*0.31</f>
        <v>88.784845370000014</v>
      </c>
      <c r="R1035" s="106">
        <f>I1035*0.28</f>
        <v>80.192763560000017</v>
      </c>
      <c r="S1035" s="106">
        <f>I1035*0.25</f>
        <v>71.600681750000007</v>
      </c>
      <c r="T1035" s="106">
        <f>I1035*0.3</f>
        <v>85.920818100000005</v>
      </c>
      <c r="U1035" s="106">
        <f>I1035*0.2</f>
        <v>57.280545400000008</v>
      </c>
      <c r="V1035" s="106">
        <f>I1035*0.22</f>
        <v>63.008599940000003</v>
      </c>
      <c r="W1035" s="142"/>
      <c r="X1035" s="106">
        <f>I1035*0.16</f>
        <v>45.824436320000004</v>
      </c>
      <c r="Y1035" s="106">
        <f>I1035*0.15</f>
        <v>42.960409050000003</v>
      </c>
      <c r="Z1035" s="106">
        <f>I1035*0.18</f>
        <v>51.552490860000006</v>
      </c>
      <c r="AA1035" s="106">
        <f>I1035*0.11</f>
        <v>31.504299970000002</v>
      </c>
      <c r="AB1035" s="142"/>
      <c r="AC1035" s="7">
        <f>I1035*0.22</f>
        <v>63.008599940000003</v>
      </c>
      <c r="AD1035" s="7">
        <f>I1035*0.3</f>
        <v>85.920818100000005</v>
      </c>
      <c r="AE1035" s="148" t="s">
        <v>93</v>
      </c>
      <c r="AF1035" s="7">
        <f>I1035*0.245</f>
        <v>70.168668115000003</v>
      </c>
      <c r="AG1035" s="7">
        <f>I1035*0.2</f>
        <v>57.280545400000008</v>
      </c>
      <c r="AH1035" s="7">
        <f>I1035*0.23</f>
        <v>65.872627210000005</v>
      </c>
      <c r="AI1035" s="142"/>
      <c r="AJ1035" s="142">
        <f>I1035*0.2</f>
        <v>57.280545400000008</v>
      </c>
      <c r="AK1035" s="142">
        <v>236.35229999999999</v>
      </c>
      <c r="AL1035" s="142">
        <v>250.2516</v>
      </c>
      <c r="AM1035" s="142">
        <v>258.5976</v>
      </c>
      <c r="AN1035" s="142">
        <f>I1035*0.12</f>
        <v>34.368327239999999</v>
      </c>
      <c r="AO1035" s="142">
        <f>I1035*0.6</f>
        <v>171.84163620000001</v>
      </c>
      <c r="AP1035" s="142">
        <f>I1035*0.9</f>
        <v>257.76245430000006</v>
      </c>
      <c r="AQ1035" s="142">
        <f>I1035*0.93</f>
        <v>266.35453611000003</v>
      </c>
      <c r="AR1035" s="142">
        <f>I1035*0.7</f>
        <v>200.48190890000001</v>
      </c>
      <c r="AS1035" s="142">
        <f>I1035*0.35</f>
        <v>100.24095445</v>
      </c>
      <c r="AT1035" s="142">
        <v>0</v>
      </c>
      <c r="AU1035" s="142">
        <f>I1035*0.9</f>
        <v>257.76245430000006</v>
      </c>
      <c r="AV1035" s="142">
        <f>I1035*0.18</f>
        <v>51.552490860000006</v>
      </c>
      <c r="AW1035" s="142">
        <f>I1035*0.34</f>
        <v>97.37692718000001</v>
      </c>
      <c r="AX1035" s="142">
        <f>I1035*0.31</f>
        <v>88.784845370000014</v>
      </c>
      <c r="AY1035" s="142">
        <v>250.2516</v>
      </c>
      <c r="AZ1035" s="142">
        <v>250.2516</v>
      </c>
      <c r="BB1035" s="6">
        <v>31.504299970000002</v>
      </c>
      <c r="BC1035" s="6">
        <v>266.35453611000003</v>
      </c>
    </row>
    <row r="1036" spans="2:55" hidden="1" outlineLevel="1" x14ac:dyDescent="0.2">
      <c r="B1036" s="51" t="s">
        <v>115</v>
      </c>
      <c r="C1036" s="9"/>
      <c r="D1036" s="122"/>
      <c r="E1036" s="160">
        <v>2</v>
      </c>
      <c r="F1036" s="189"/>
      <c r="G1036" s="189"/>
      <c r="H1036" s="189"/>
      <c r="I1036" s="88">
        <v>8.2657500000000006</v>
      </c>
      <c r="J1036" s="98" t="e">
        <f t="shared" si="16"/>
        <v>#N/A</v>
      </c>
      <c r="K1036" s="104" t="e">
        <v>#N/A</v>
      </c>
      <c r="L1036" s="106">
        <f>I1036*0.2</f>
        <v>1.6531500000000001</v>
      </c>
      <c r="M1036" s="106">
        <f>I1036*0.28</f>
        <v>2.3144100000000005</v>
      </c>
      <c r="N1036" s="106">
        <f>I1036*0.27</f>
        <v>2.2317525000000002</v>
      </c>
      <c r="O1036" s="106">
        <v>1.7358075000000002</v>
      </c>
      <c r="P1036" s="106">
        <f>I1036*0.25</f>
        <v>2.0664375000000001</v>
      </c>
      <c r="Q1036" s="106">
        <f>I1036*0.31</f>
        <v>2.5623825</v>
      </c>
      <c r="R1036" s="106">
        <f>I1036*0.28</f>
        <v>2.3144100000000005</v>
      </c>
      <c r="S1036" s="106">
        <f>I1036*0.25</f>
        <v>2.0664375000000001</v>
      </c>
      <c r="T1036" s="106">
        <f>I1036*0.3</f>
        <v>2.4797250000000002</v>
      </c>
      <c r="U1036" s="106">
        <f>I1036*0.2</f>
        <v>1.6531500000000001</v>
      </c>
      <c r="V1036" s="106">
        <f>I1036*0.22</f>
        <v>1.8184650000000002</v>
      </c>
      <c r="W1036" s="142"/>
      <c r="X1036" s="106">
        <f>I1036*0.16</f>
        <v>1.3225200000000001</v>
      </c>
      <c r="Y1036" s="106">
        <f>I1036*0.15</f>
        <v>1.2398625000000001</v>
      </c>
      <c r="Z1036" s="106">
        <f>I1036*0.18</f>
        <v>1.487835</v>
      </c>
      <c r="AA1036" s="106">
        <f>I1036*0.11</f>
        <v>0.90923250000000011</v>
      </c>
      <c r="AB1036" s="142"/>
      <c r="AC1036" s="7">
        <f>I1036*0.22</f>
        <v>1.8184650000000002</v>
      </c>
      <c r="AD1036" s="7">
        <f>I1036*0.3</f>
        <v>2.4797250000000002</v>
      </c>
      <c r="AE1036" s="148" t="s">
        <v>93</v>
      </c>
      <c r="AF1036" s="7">
        <f>I1036*0.245</f>
        <v>2.0251087500000002</v>
      </c>
      <c r="AG1036" s="7">
        <f>I1036*0.2</f>
        <v>1.6531500000000001</v>
      </c>
      <c r="AH1036" s="7">
        <f>I1036*0.23</f>
        <v>1.9011225000000003</v>
      </c>
      <c r="AI1036" s="142"/>
      <c r="AJ1036" s="142">
        <f>I1036*0.2</f>
        <v>1.6531500000000001</v>
      </c>
      <c r="AK1036" s="142">
        <v>6.8266000000000009</v>
      </c>
      <c r="AL1036" s="142">
        <v>7.222500000000001</v>
      </c>
      <c r="AM1036" s="142">
        <v>7.4686000000000021</v>
      </c>
      <c r="AN1036" s="142">
        <f>I1036*0.12</f>
        <v>0.99189000000000005</v>
      </c>
      <c r="AO1036" s="142">
        <f>I1036*0.6</f>
        <v>4.9594500000000004</v>
      </c>
      <c r="AP1036" s="142">
        <f>I1036*0.9</f>
        <v>7.4391750000000005</v>
      </c>
      <c r="AQ1036" s="142">
        <f>I1036*0.93</f>
        <v>7.6871475000000009</v>
      </c>
      <c r="AR1036" s="142">
        <f>I1036*0.7</f>
        <v>5.7860250000000004</v>
      </c>
      <c r="AS1036" s="142">
        <f>I1036*0.35</f>
        <v>2.8930125000000002</v>
      </c>
      <c r="AT1036" s="142">
        <v>0</v>
      </c>
      <c r="AU1036" s="142">
        <f>I1036*0.9</f>
        <v>7.4391750000000005</v>
      </c>
      <c r="AV1036" s="142">
        <f>I1036*0.18</f>
        <v>1.487835</v>
      </c>
      <c r="AW1036" s="142">
        <f>I1036*0.34</f>
        <v>2.8103550000000004</v>
      </c>
      <c r="AX1036" s="142">
        <f>I1036*0.31</f>
        <v>2.5623825</v>
      </c>
      <c r="AY1036" s="142">
        <v>7.222500000000001</v>
      </c>
      <c r="AZ1036" s="142">
        <v>7.222500000000001</v>
      </c>
      <c r="BB1036" s="6">
        <v>0.90923250000000011</v>
      </c>
      <c r="BC1036" s="6">
        <v>7.6871475000000009</v>
      </c>
    </row>
    <row r="1037" spans="2:55" hidden="1" outlineLevel="1" x14ac:dyDescent="0.2">
      <c r="B1037" s="51" t="s">
        <v>172</v>
      </c>
      <c r="C1037" s="9"/>
      <c r="D1037" s="122"/>
      <c r="E1037" s="160">
        <v>1</v>
      </c>
      <c r="F1037" s="189"/>
      <c r="G1037" s="189"/>
      <c r="H1037" s="189"/>
      <c r="I1037" s="88">
        <v>26.174875</v>
      </c>
      <c r="J1037" s="98" t="e">
        <f t="shared" si="16"/>
        <v>#N/A</v>
      </c>
      <c r="K1037" s="104" t="e">
        <v>#N/A</v>
      </c>
      <c r="L1037" s="106">
        <f>I1037*0.2</f>
        <v>5.2349750000000004</v>
      </c>
      <c r="M1037" s="106">
        <f>I1037*0.28</f>
        <v>7.3289650000000011</v>
      </c>
      <c r="N1037" s="106">
        <f>I1037*0.27</f>
        <v>7.0672162500000004</v>
      </c>
      <c r="O1037" s="106">
        <v>5.4967237500000001</v>
      </c>
      <c r="P1037" s="106">
        <f>I1037*0.25</f>
        <v>6.54371875</v>
      </c>
      <c r="Q1037" s="106">
        <f>I1037*0.31</f>
        <v>8.1142112500000003</v>
      </c>
      <c r="R1037" s="106">
        <f>I1037*0.28</f>
        <v>7.3289650000000011</v>
      </c>
      <c r="S1037" s="106">
        <f>I1037*0.25</f>
        <v>6.54371875</v>
      </c>
      <c r="T1037" s="106">
        <f>I1037*0.3</f>
        <v>7.8524624999999997</v>
      </c>
      <c r="U1037" s="106">
        <f>I1037*0.2</f>
        <v>5.2349750000000004</v>
      </c>
      <c r="V1037" s="106">
        <f>I1037*0.22</f>
        <v>5.7584724999999999</v>
      </c>
      <c r="W1037" s="142"/>
      <c r="X1037" s="106">
        <f>I1037*0.16</f>
        <v>4.1879800000000005</v>
      </c>
      <c r="Y1037" s="106">
        <f>I1037*0.15</f>
        <v>3.9262312499999998</v>
      </c>
      <c r="Z1037" s="106">
        <f>I1037*0.18</f>
        <v>4.7114775</v>
      </c>
      <c r="AA1037" s="106">
        <f>I1037*0.11</f>
        <v>2.8792362499999999</v>
      </c>
      <c r="AB1037" s="142"/>
      <c r="AC1037" s="7">
        <f>I1037*0.22</f>
        <v>5.7584724999999999</v>
      </c>
      <c r="AD1037" s="7">
        <f>I1037*0.3</f>
        <v>7.8524624999999997</v>
      </c>
      <c r="AE1037" s="148" t="s">
        <v>93</v>
      </c>
      <c r="AF1037" s="7">
        <f>I1037*0.245</f>
        <v>6.4128443749999997</v>
      </c>
      <c r="AG1037" s="7">
        <f>I1037*0.2</f>
        <v>5.2349750000000004</v>
      </c>
      <c r="AH1037" s="7">
        <f>I1037*0.23</f>
        <v>6.0202212500000005</v>
      </c>
      <c r="AI1037" s="142"/>
      <c r="AJ1037" s="142">
        <f>I1037*0.2</f>
        <v>5.2349750000000004</v>
      </c>
      <c r="AK1037" s="142">
        <v>21.603300000000001</v>
      </c>
      <c r="AL1037" s="142">
        <v>22.876600000000003</v>
      </c>
      <c r="AM1037" s="142">
        <v>23.636300000000002</v>
      </c>
      <c r="AN1037" s="142">
        <f>I1037*0.12</f>
        <v>3.1409849999999997</v>
      </c>
      <c r="AO1037" s="142">
        <f>I1037*0.6</f>
        <v>15.704924999999999</v>
      </c>
      <c r="AP1037" s="142">
        <f>I1037*0.9</f>
        <v>23.557387500000001</v>
      </c>
      <c r="AQ1037" s="142">
        <f>I1037*0.93</f>
        <v>24.342633750000001</v>
      </c>
      <c r="AR1037" s="142">
        <f>I1037*0.7</f>
        <v>18.322412499999999</v>
      </c>
      <c r="AS1037" s="142">
        <f>I1037*0.35</f>
        <v>9.1612062499999993</v>
      </c>
      <c r="AT1037" s="142">
        <v>0</v>
      </c>
      <c r="AU1037" s="142">
        <f>I1037*0.9</f>
        <v>23.557387500000001</v>
      </c>
      <c r="AV1037" s="142">
        <f>I1037*0.18</f>
        <v>4.7114775</v>
      </c>
      <c r="AW1037" s="142">
        <f>I1037*0.34</f>
        <v>8.8994575000000005</v>
      </c>
      <c r="AX1037" s="142">
        <f>I1037*0.31</f>
        <v>8.1142112500000003</v>
      </c>
      <c r="AY1037" s="142">
        <v>22.876600000000003</v>
      </c>
      <c r="AZ1037" s="142">
        <v>22.876600000000003</v>
      </c>
      <c r="BB1037" s="6">
        <v>2.8792362499999999</v>
      </c>
      <c r="BC1037" s="6">
        <v>24.342633750000001</v>
      </c>
    </row>
    <row r="1038" spans="2:55" hidden="1" outlineLevel="1" x14ac:dyDescent="0.2">
      <c r="B1038" s="51" t="s">
        <v>173</v>
      </c>
      <c r="C1038" s="9"/>
      <c r="D1038" s="122"/>
      <c r="E1038" s="160">
        <v>1</v>
      </c>
      <c r="F1038" s="189"/>
      <c r="G1038" s="189"/>
      <c r="H1038" s="189"/>
      <c r="I1038" s="88">
        <v>5.5105000000000004</v>
      </c>
      <c r="J1038" s="98" t="e">
        <f t="shared" si="16"/>
        <v>#N/A</v>
      </c>
      <c r="K1038" s="104" t="e">
        <v>#N/A</v>
      </c>
      <c r="L1038" s="106">
        <f>I1038*0.2</f>
        <v>1.1021000000000001</v>
      </c>
      <c r="M1038" s="106">
        <f>I1038*0.28</f>
        <v>1.5429400000000002</v>
      </c>
      <c r="N1038" s="106">
        <f>I1038*0.27</f>
        <v>1.4878350000000002</v>
      </c>
      <c r="O1038" s="106">
        <v>1.157205</v>
      </c>
      <c r="P1038" s="106">
        <f>I1038*0.25</f>
        <v>1.3776250000000001</v>
      </c>
      <c r="Q1038" s="106">
        <f>I1038*0.31</f>
        <v>1.7082550000000001</v>
      </c>
      <c r="R1038" s="106">
        <f>I1038*0.28</f>
        <v>1.5429400000000002</v>
      </c>
      <c r="S1038" s="106">
        <f>I1038*0.25</f>
        <v>1.3776250000000001</v>
      </c>
      <c r="T1038" s="106">
        <f>I1038*0.3</f>
        <v>1.6531500000000001</v>
      </c>
      <c r="U1038" s="106">
        <f>I1038*0.2</f>
        <v>1.1021000000000001</v>
      </c>
      <c r="V1038" s="106">
        <f>I1038*0.22</f>
        <v>1.21231</v>
      </c>
      <c r="W1038" s="142"/>
      <c r="X1038" s="106">
        <f>I1038*0.16</f>
        <v>0.88168000000000013</v>
      </c>
      <c r="Y1038" s="106">
        <f>I1038*0.15</f>
        <v>0.82657500000000006</v>
      </c>
      <c r="Z1038" s="106">
        <f>I1038*0.18</f>
        <v>0.99189000000000005</v>
      </c>
      <c r="AA1038" s="106">
        <f>I1038*0.11</f>
        <v>0.606155</v>
      </c>
      <c r="AB1038" s="142"/>
      <c r="AC1038" s="7">
        <f>I1038*0.22</f>
        <v>1.21231</v>
      </c>
      <c r="AD1038" s="7">
        <f>I1038*0.3</f>
        <v>1.6531500000000001</v>
      </c>
      <c r="AE1038" s="148" t="s">
        <v>93</v>
      </c>
      <c r="AF1038" s="7">
        <f>I1038*0.245</f>
        <v>1.3500725</v>
      </c>
      <c r="AG1038" s="7">
        <f>I1038*0.2</f>
        <v>1.1021000000000001</v>
      </c>
      <c r="AH1038" s="7">
        <f>I1038*0.23</f>
        <v>1.2674150000000002</v>
      </c>
      <c r="AI1038" s="142"/>
      <c r="AJ1038" s="142">
        <f>I1038*0.2</f>
        <v>1.1021000000000001</v>
      </c>
      <c r="AK1038" s="142">
        <v>4.5475000000000003</v>
      </c>
      <c r="AL1038" s="142">
        <v>4.8150000000000004</v>
      </c>
      <c r="AM1038" s="142">
        <v>4.9755000000000003</v>
      </c>
      <c r="AN1038" s="142">
        <f>I1038*0.12</f>
        <v>0.66126000000000007</v>
      </c>
      <c r="AO1038" s="142">
        <f>I1038*0.6</f>
        <v>3.3063000000000002</v>
      </c>
      <c r="AP1038" s="142">
        <f>I1038*0.9</f>
        <v>4.9594500000000004</v>
      </c>
      <c r="AQ1038" s="142">
        <f>I1038*0.93</f>
        <v>5.1247650000000009</v>
      </c>
      <c r="AR1038" s="142">
        <f>I1038*0.7</f>
        <v>3.8573499999999998</v>
      </c>
      <c r="AS1038" s="142">
        <f>I1038*0.35</f>
        <v>1.9286749999999999</v>
      </c>
      <c r="AT1038" s="142">
        <v>0</v>
      </c>
      <c r="AU1038" s="142">
        <f>I1038*0.9</f>
        <v>4.9594500000000004</v>
      </c>
      <c r="AV1038" s="142">
        <f>I1038*0.18</f>
        <v>0.99189000000000005</v>
      </c>
      <c r="AW1038" s="142">
        <f>I1038*0.34</f>
        <v>1.8735700000000002</v>
      </c>
      <c r="AX1038" s="142">
        <f>I1038*0.31</f>
        <v>1.7082550000000001</v>
      </c>
      <c r="AY1038" s="142">
        <v>4.8150000000000004</v>
      </c>
      <c r="AZ1038" s="142">
        <v>4.8150000000000004</v>
      </c>
      <c r="BB1038" s="6">
        <v>0.606155</v>
      </c>
      <c r="BC1038" s="6">
        <v>5.1247650000000009</v>
      </c>
    </row>
    <row r="1039" spans="2:55" hidden="1" outlineLevel="1" x14ac:dyDescent="0.2">
      <c r="B1039" s="51" t="s">
        <v>119</v>
      </c>
      <c r="C1039" s="9"/>
      <c r="D1039" s="122"/>
      <c r="E1039" s="160">
        <v>1</v>
      </c>
      <c r="F1039" s="189"/>
      <c r="G1039" s="189"/>
      <c r="H1039" s="189"/>
      <c r="I1039" s="88">
        <v>18.460175000000003</v>
      </c>
      <c r="J1039" s="98" t="e">
        <f t="shared" si="16"/>
        <v>#N/A</v>
      </c>
      <c r="K1039" s="104" t="e">
        <v>#N/A</v>
      </c>
      <c r="L1039" s="106">
        <f>I1039*0.2</f>
        <v>3.6920350000000006</v>
      </c>
      <c r="M1039" s="106">
        <f>I1039*0.28</f>
        <v>5.1688490000000016</v>
      </c>
      <c r="N1039" s="106">
        <f>I1039*0.27</f>
        <v>4.984247250000001</v>
      </c>
      <c r="O1039" s="106">
        <v>3.8766367500000003</v>
      </c>
      <c r="P1039" s="106">
        <f>I1039*0.25</f>
        <v>4.6150437500000008</v>
      </c>
      <c r="Q1039" s="106">
        <f>I1039*0.31</f>
        <v>5.7226542500000006</v>
      </c>
      <c r="R1039" s="106">
        <f>I1039*0.28</f>
        <v>5.1688490000000016</v>
      </c>
      <c r="S1039" s="106">
        <f>I1039*0.25</f>
        <v>4.6150437500000008</v>
      </c>
      <c r="T1039" s="106">
        <f>I1039*0.3</f>
        <v>5.5380525000000009</v>
      </c>
      <c r="U1039" s="106">
        <f>I1039*0.2</f>
        <v>3.6920350000000006</v>
      </c>
      <c r="V1039" s="106">
        <f>I1039*0.22</f>
        <v>4.0612385000000009</v>
      </c>
      <c r="W1039" s="142"/>
      <c r="X1039" s="106">
        <f>I1039*0.16</f>
        <v>2.9536280000000006</v>
      </c>
      <c r="Y1039" s="106">
        <f>I1039*0.15</f>
        <v>2.7690262500000005</v>
      </c>
      <c r="Z1039" s="106">
        <f>I1039*0.18</f>
        <v>3.3228315000000004</v>
      </c>
      <c r="AA1039" s="106">
        <f>I1039*0.11</f>
        <v>2.0306192500000004</v>
      </c>
      <c r="AB1039" s="142"/>
      <c r="AC1039" s="7">
        <f>I1039*0.22</f>
        <v>4.0612385000000009</v>
      </c>
      <c r="AD1039" s="7">
        <f>I1039*0.3</f>
        <v>5.5380525000000009</v>
      </c>
      <c r="AE1039" s="148" t="s">
        <v>93</v>
      </c>
      <c r="AF1039" s="7">
        <f>I1039*0.245</f>
        <v>4.5227428750000005</v>
      </c>
      <c r="AG1039" s="7">
        <f>I1039*0.2</f>
        <v>3.6920350000000006</v>
      </c>
      <c r="AH1039" s="7">
        <f>I1039*0.23</f>
        <v>4.2458402500000005</v>
      </c>
      <c r="AI1039" s="142"/>
      <c r="AJ1039" s="142">
        <f>I1039*0.2</f>
        <v>3.6920350000000006</v>
      </c>
      <c r="AK1039" s="142">
        <v>15.236800000000002</v>
      </c>
      <c r="AL1039" s="142">
        <v>16.135600000000004</v>
      </c>
      <c r="AM1039" s="142">
        <v>16.6706</v>
      </c>
      <c r="AN1039" s="142">
        <f>I1039*0.12</f>
        <v>2.2152210000000001</v>
      </c>
      <c r="AO1039" s="142">
        <f>I1039*0.6</f>
        <v>11.076105000000002</v>
      </c>
      <c r="AP1039" s="142">
        <f>I1039*0.9</f>
        <v>16.614157500000005</v>
      </c>
      <c r="AQ1039" s="142">
        <f>I1039*0.93</f>
        <v>17.167962750000004</v>
      </c>
      <c r="AR1039" s="142">
        <f>I1039*0.7</f>
        <v>12.922122500000002</v>
      </c>
      <c r="AS1039" s="142">
        <f>I1039*0.35</f>
        <v>6.4610612500000011</v>
      </c>
      <c r="AT1039" s="142">
        <v>0</v>
      </c>
      <c r="AU1039" s="142">
        <f>I1039*0.9</f>
        <v>16.614157500000005</v>
      </c>
      <c r="AV1039" s="142">
        <f>I1039*0.18</f>
        <v>3.3228315000000004</v>
      </c>
      <c r="AW1039" s="142">
        <f>I1039*0.34</f>
        <v>6.2764595000000014</v>
      </c>
      <c r="AX1039" s="142">
        <f>I1039*0.31</f>
        <v>5.7226542500000006</v>
      </c>
      <c r="AY1039" s="142">
        <v>16.135600000000004</v>
      </c>
      <c r="AZ1039" s="142">
        <v>16.135600000000004</v>
      </c>
      <c r="BB1039" s="6">
        <v>2.0306192500000004</v>
      </c>
      <c r="BC1039" s="6">
        <v>17.167962750000004</v>
      </c>
    </row>
    <row r="1040" spans="2:55" hidden="1" outlineLevel="1" x14ac:dyDescent="0.2">
      <c r="B1040" s="51" t="s">
        <v>174</v>
      </c>
      <c r="C1040" s="9"/>
      <c r="D1040" s="122"/>
      <c r="E1040" s="160">
        <v>2</v>
      </c>
      <c r="F1040" s="189"/>
      <c r="G1040" s="189"/>
      <c r="H1040" s="189"/>
      <c r="I1040" s="88">
        <v>59.513399999999997</v>
      </c>
      <c r="J1040" s="98" t="e">
        <f t="shared" si="16"/>
        <v>#N/A</v>
      </c>
      <c r="K1040" s="104" t="e">
        <v>#N/A</v>
      </c>
      <c r="L1040" s="106">
        <f>I1040*0.2</f>
        <v>11.90268</v>
      </c>
      <c r="M1040" s="106">
        <f>I1040*0.28</f>
        <v>16.663752000000002</v>
      </c>
      <c r="N1040" s="106">
        <f>I1040*0.27</f>
        <v>16.068618000000001</v>
      </c>
      <c r="O1040" s="106">
        <v>12.497813999999998</v>
      </c>
      <c r="P1040" s="106">
        <f>I1040*0.25</f>
        <v>14.878349999999999</v>
      </c>
      <c r="Q1040" s="106">
        <f>I1040*0.31</f>
        <v>18.449154</v>
      </c>
      <c r="R1040" s="106">
        <f>I1040*0.28</f>
        <v>16.663752000000002</v>
      </c>
      <c r="S1040" s="106">
        <f>I1040*0.25</f>
        <v>14.878349999999999</v>
      </c>
      <c r="T1040" s="106">
        <f>I1040*0.3</f>
        <v>17.854019999999998</v>
      </c>
      <c r="U1040" s="106">
        <f>I1040*0.2</f>
        <v>11.90268</v>
      </c>
      <c r="V1040" s="106">
        <f>I1040*0.22</f>
        <v>13.092948</v>
      </c>
      <c r="W1040" s="142"/>
      <c r="X1040" s="106">
        <f>I1040*0.16</f>
        <v>9.5221439999999991</v>
      </c>
      <c r="Y1040" s="106">
        <f>I1040*0.15</f>
        <v>8.9270099999999992</v>
      </c>
      <c r="Z1040" s="106">
        <f>I1040*0.18</f>
        <v>10.712411999999999</v>
      </c>
      <c r="AA1040" s="106">
        <f>I1040*0.11</f>
        <v>6.5464739999999999</v>
      </c>
      <c r="AB1040" s="142"/>
      <c r="AC1040" s="7">
        <f>I1040*0.22</f>
        <v>13.092948</v>
      </c>
      <c r="AD1040" s="7">
        <f>I1040*0.3</f>
        <v>17.854019999999998</v>
      </c>
      <c r="AE1040" s="148" t="s">
        <v>93</v>
      </c>
      <c r="AF1040" s="7">
        <f>I1040*0.245</f>
        <v>14.580782999999998</v>
      </c>
      <c r="AG1040" s="7">
        <f>I1040*0.2</f>
        <v>11.90268</v>
      </c>
      <c r="AH1040" s="7">
        <f>I1040*0.23</f>
        <v>13.688082</v>
      </c>
      <c r="AI1040" s="142"/>
      <c r="AJ1040" s="142">
        <f>I1040*0.2</f>
        <v>11.90268</v>
      </c>
      <c r="AK1040" s="142">
        <v>49.112999999999992</v>
      </c>
      <c r="AL1040" s="142">
        <v>52.002000000000002</v>
      </c>
      <c r="AM1040" s="142">
        <v>53.735399999999998</v>
      </c>
      <c r="AN1040" s="142">
        <f>I1040*0.12</f>
        <v>7.1416079999999997</v>
      </c>
      <c r="AO1040" s="142">
        <f>I1040*0.6</f>
        <v>35.708039999999997</v>
      </c>
      <c r="AP1040" s="142">
        <f>I1040*0.9</f>
        <v>53.562059999999995</v>
      </c>
      <c r="AQ1040" s="142">
        <f>I1040*0.93</f>
        <v>55.347462</v>
      </c>
      <c r="AR1040" s="142">
        <f>I1040*0.7</f>
        <v>41.659379999999999</v>
      </c>
      <c r="AS1040" s="142">
        <f>I1040*0.35</f>
        <v>20.829689999999999</v>
      </c>
      <c r="AT1040" s="142">
        <v>0</v>
      </c>
      <c r="AU1040" s="142">
        <f>I1040*0.9</f>
        <v>53.562059999999995</v>
      </c>
      <c r="AV1040" s="142">
        <f>I1040*0.18</f>
        <v>10.712411999999999</v>
      </c>
      <c r="AW1040" s="142">
        <f>I1040*0.34</f>
        <v>20.234556000000001</v>
      </c>
      <c r="AX1040" s="142">
        <f>I1040*0.31</f>
        <v>18.449154</v>
      </c>
      <c r="AY1040" s="142">
        <v>52.002000000000002</v>
      </c>
      <c r="AZ1040" s="142">
        <v>52.002000000000002</v>
      </c>
      <c r="BB1040" s="6">
        <v>6.5464739999999999</v>
      </c>
      <c r="BC1040" s="6">
        <v>55.347462</v>
      </c>
    </row>
    <row r="1041" spans="2:55" hidden="1" outlineLevel="1" x14ac:dyDescent="0.2">
      <c r="B1041" s="51" t="s">
        <v>113</v>
      </c>
      <c r="C1041" s="9"/>
      <c r="D1041" s="122"/>
      <c r="E1041" s="160">
        <v>1</v>
      </c>
      <c r="F1041" s="189"/>
      <c r="G1041" s="189"/>
      <c r="H1041" s="189"/>
      <c r="I1041" s="88">
        <v>7.4391749999999996</v>
      </c>
      <c r="J1041" s="98" t="e">
        <f t="shared" si="16"/>
        <v>#N/A</v>
      </c>
      <c r="K1041" s="104" t="e">
        <v>#N/A</v>
      </c>
      <c r="L1041" s="106">
        <f>I1041*0.2</f>
        <v>1.487835</v>
      </c>
      <c r="M1041" s="106">
        <f>I1041*0.28</f>
        <v>2.0829690000000003</v>
      </c>
      <c r="N1041" s="106">
        <f>I1041*0.27</f>
        <v>2.0085772500000001</v>
      </c>
      <c r="O1041" s="106">
        <v>1.5622267499999998</v>
      </c>
      <c r="P1041" s="106">
        <f>I1041*0.25</f>
        <v>1.8597937499999999</v>
      </c>
      <c r="Q1041" s="106">
        <f>I1041*0.31</f>
        <v>2.30614425</v>
      </c>
      <c r="R1041" s="106">
        <f>I1041*0.28</f>
        <v>2.0829690000000003</v>
      </c>
      <c r="S1041" s="106">
        <f>I1041*0.25</f>
        <v>1.8597937499999999</v>
      </c>
      <c r="T1041" s="106">
        <f>I1041*0.3</f>
        <v>2.2317524999999998</v>
      </c>
      <c r="U1041" s="106">
        <f>I1041*0.2</f>
        <v>1.487835</v>
      </c>
      <c r="V1041" s="106">
        <f>I1041*0.22</f>
        <v>1.6366185</v>
      </c>
      <c r="W1041" s="142"/>
      <c r="X1041" s="106">
        <f>I1041*0.16</f>
        <v>1.1902679999999999</v>
      </c>
      <c r="Y1041" s="106">
        <f>I1041*0.15</f>
        <v>1.1158762499999999</v>
      </c>
      <c r="Z1041" s="106">
        <f>I1041*0.18</f>
        <v>1.3390514999999998</v>
      </c>
      <c r="AA1041" s="106">
        <f>I1041*0.11</f>
        <v>0.81830924999999999</v>
      </c>
      <c r="AB1041" s="142"/>
      <c r="AC1041" s="7">
        <f>I1041*0.22</f>
        <v>1.6366185</v>
      </c>
      <c r="AD1041" s="7">
        <f>I1041*0.3</f>
        <v>2.2317524999999998</v>
      </c>
      <c r="AE1041" s="148" t="s">
        <v>93</v>
      </c>
      <c r="AF1041" s="7">
        <f>I1041*0.245</f>
        <v>1.8225978749999998</v>
      </c>
      <c r="AG1041" s="7">
        <f>I1041*0.2</f>
        <v>1.487835</v>
      </c>
      <c r="AH1041" s="7">
        <f>I1041*0.23</f>
        <v>1.71101025</v>
      </c>
      <c r="AI1041" s="142"/>
      <c r="AJ1041" s="142">
        <f>I1041*0.2</f>
        <v>1.487835</v>
      </c>
      <c r="AK1041" s="142">
        <v>6.1417999999999999</v>
      </c>
      <c r="AL1041" s="142">
        <v>6.5056000000000003</v>
      </c>
      <c r="AM1041" s="142">
        <v>6.7195999999999998</v>
      </c>
      <c r="AN1041" s="142">
        <f>I1041*0.12</f>
        <v>0.89270099999999997</v>
      </c>
      <c r="AO1041" s="142">
        <f>I1041*0.6</f>
        <v>4.4635049999999996</v>
      </c>
      <c r="AP1041" s="142">
        <f>I1041*0.9</f>
        <v>6.6952574999999994</v>
      </c>
      <c r="AQ1041" s="142">
        <f>I1041*0.93</f>
        <v>6.91843275</v>
      </c>
      <c r="AR1041" s="142">
        <f>I1041*0.7</f>
        <v>5.2074224999999998</v>
      </c>
      <c r="AS1041" s="142">
        <f>I1041*0.35</f>
        <v>2.6037112499999999</v>
      </c>
      <c r="AT1041" s="142">
        <v>0</v>
      </c>
      <c r="AU1041" s="142">
        <f>I1041*0.9</f>
        <v>6.6952574999999994</v>
      </c>
      <c r="AV1041" s="142">
        <f>I1041*0.18</f>
        <v>1.3390514999999998</v>
      </c>
      <c r="AW1041" s="142">
        <f>I1041*0.34</f>
        <v>2.5293195000000002</v>
      </c>
      <c r="AX1041" s="142">
        <f>I1041*0.31</f>
        <v>2.30614425</v>
      </c>
      <c r="AY1041" s="142">
        <v>6.5056000000000003</v>
      </c>
      <c r="AZ1041" s="142">
        <v>6.5056000000000003</v>
      </c>
      <c r="BB1041" s="6">
        <v>0.81830924999999999</v>
      </c>
      <c r="BC1041" s="6">
        <v>6.91843275</v>
      </c>
    </row>
    <row r="1042" spans="2:55" hidden="1" outlineLevel="1" x14ac:dyDescent="0.2">
      <c r="B1042" s="51" t="s">
        <v>178</v>
      </c>
      <c r="C1042" s="9"/>
      <c r="D1042" s="122"/>
      <c r="E1042" s="160">
        <v>1</v>
      </c>
      <c r="F1042" s="189"/>
      <c r="G1042" s="189"/>
      <c r="H1042" s="189"/>
      <c r="I1042" s="88">
        <v>11.847574999999999</v>
      </c>
      <c r="J1042" s="98" t="e">
        <f t="shared" si="16"/>
        <v>#N/A</v>
      </c>
      <c r="K1042" s="104" t="e">
        <v>#N/A</v>
      </c>
      <c r="L1042" s="106">
        <f>I1042*0.2</f>
        <v>2.3695149999999998</v>
      </c>
      <c r="M1042" s="106">
        <f>I1042*0.28</f>
        <v>3.3173210000000002</v>
      </c>
      <c r="N1042" s="106">
        <f>I1042*0.27</f>
        <v>3.1988452499999998</v>
      </c>
      <c r="O1042" s="106">
        <v>2.4879907499999998</v>
      </c>
      <c r="P1042" s="106">
        <f>I1042*0.25</f>
        <v>2.9618937499999998</v>
      </c>
      <c r="Q1042" s="106">
        <f>I1042*0.31</f>
        <v>3.6727482499999997</v>
      </c>
      <c r="R1042" s="106">
        <f>I1042*0.28</f>
        <v>3.3173210000000002</v>
      </c>
      <c r="S1042" s="106">
        <f>I1042*0.25</f>
        <v>2.9618937499999998</v>
      </c>
      <c r="T1042" s="106">
        <f>I1042*0.3</f>
        <v>3.5542724999999997</v>
      </c>
      <c r="U1042" s="106">
        <f>I1042*0.2</f>
        <v>2.3695149999999998</v>
      </c>
      <c r="V1042" s="106">
        <f>I1042*0.22</f>
        <v>2.6064664999999998</v>
      </c>
      <c r="W1042" s="142"/>
      <c r="X1042" s="106">
        <f>I1042*0.16</f>
        <v>1.8956119999999999</v>
      </c>
      <c r="Y1042" s="106">
        <f>I1042*0.15</f>
        <v>1.7771362499999999</v>
      </c>
      <c r="Z1042" s="106">
        <f>I1042*0.18</f>
        <v>2.1325634999999998</v>
      </c>
      <c r="AA1042" s="106">
        <f>I1042*0.11</f>
        <v>1.3032332499999999</v>
      </c>
      <c r="AB1042" s="142"/>
      <c r="AC1042" s="7">
        <f>I1042*0.22</f>
        <v>2.6064664999999998</v>
      </c>
      <c r="AD1042" s="7">
        <f>I1042*0.3</f>
        <v>3.5542724999999997</v>
      </c>
      <c r="AE1042" s="148" t="s">
        <v>93</v>
      </c>
      <c r="AF1042" s="7">
        <f>I1042*0.245</f>
        <v>2.9026558749999998</v>
      </c>
      <c r="AG1042" s="7">
        <f>I1042*0.2</f>
        <v>2.3695149999999998</v>
      </c>
      <c r="AH1042" s="7">
        <f>I1042*0.23</f>
        <v>2.7249422499999998</v>
      </c>
      <c r="AI1042" s="142"/>
      <c r="AJ1042" s="142">
        <f>I1042*0.2</f>
        <v>2.3695149999999998</v>
      </c>
      <c r="AK1042" s="142">
        <v>9.7797999999999998</v>
      </c>
      <c r="AL1042" s="142">
        <v>10.3576</v>
      </c>
      <c r="AM1042" s="142">
        <v>10.7</v>
      </c>
      <c r="AN1042" s="142">
        <f>I1042*0.12</f>
        <v>1.4217089999999999</v>
      </c>
      <c r="AO1042" s="142">
        <f>I1042*0.6</f>
        <v>7.1085449999999994</v>
      </c>
      <c r="AP1042" s="142">
        <f>I1042*0.9</f>
        <v>10.662817499999999</v>
      </c>
      <c r="AQ1042" s="142">
        <f>I1042*0.93</f>
        <v>11.018244749999999</v>
      </c>
      <c r="AR1042" s="142">
        <f>I1042*0.7</f>
        <v>8.2933024999999994</v>
      </c>
      <c r="AS1042" s="142">
        <f>I1042*0.35</f>
        <v>4.1466512499999997</v>
      </c>
      <c r="AT1042" s="142">
        <v>0</v>
      </c>
      <c r="AU1042" s="142">
        <f>I1042*0.9</f>
        <v>10.662817499999999</v>
      </c>
      <c r="AV1042" s="142">
        <f>I1042*0.18</f>
        <v>2.1325634999999998</v>
      </c>
      <c r="AW1042" s="142">
        <f>I1042*0.34</f>
        <v>4.0281754999999997</v>
      </c>
      <c r="AX1042" s="142">
        <f>I1042*0.31</f>
        <v>3.6727482499999997</v>
      </c>
      <c r="AY1042" s="142">
        <v>10.3576</v>
      </c>
      <c r="AZ1042" s="142">
        <v>10.3576</v>
      </c>
      <c r="BB1042" s="6">
        <v>1.3032332499999999</v>
      </c>
      <c r="BC1042" s="6">
        <v>11.018244749999999</v>
      </c>
    </row>
    <row r="1043" spans="2:55" hidden="1" outlineLevel="1" x14ac:dyDescent="0.2">
      <c r="B1043" s="51" t="s">
        <v>179</v>
      </c>
      <c r="C1043" s="9"/>
      <c r="D1043" s="122"/>
      <c r="E1043" s="160">
        <v>1</v>
      </c>
      <c r="F1043" s="189"/>
      <c r="G1043" s="189"/>
      <c r="H1043" s="189"/>
      <c r="I1043" s="88">
        <v>6.0615500000000004</v>
      </c>
      <c r="J1043" s="98" t="e">
        <f t="shared" si="16"/>
        <v>#N/A</v>
      </c>
      <c r="K1043" s="104" t="e">
        <v>#N/A</v>
      </c>
      <c r="L1043" s="106">
        <f>I1043*0.2</f>
        <v>1.2123100000000002</v>
      </c>
      <c r="M1043" s="106">
        <f>I1043*0.28</f>
        <v>1.6972340000000004</v>
      </c>
      <c r="N1043" s="106">
        <f>I1043*0.27</f>
        <v>1.6366185000000002</v>
      </c>
      <c r="O1043" s="106">
        <v>1.2729255000000002</v>
      </c>
      <c r="P1043" s="106">
        <f>I1043*0.25</f>
        <v>1.5153875000000001</v>
      </c>
      <c r="Q1043" s="106">
        <f>I1043*0.31</f>
        <v>1.8790805000000002</v>
      </c>
      <c r="R1043" s="106">
        <f>I1043*0.28</f>
        <v>1.6972340000000004</v>
      </c>
      <c r="S1043" s="106">
        <f>I1043*0.25</f>
        <v>1.5153875000000001</v>
      </c>
      <c r="T1043" s="106">
        <f>I1043*0.3</f>
        <v>1.818465</v>
      </c>
      <c r="U1043" s="106">
        <f>I1043*0.2</f>
        <v>1.2123100000000002</v>
      </c>
      <c r="V1043" s="106">
        <f>I1043*0.22</f>
        <v>1.3335410000000001</v>
      </c>
      <c r="W1043" s="142"/>
      <c r="X1043" s="106">
        <f>I1043*0.16</f>
        <v>0.96984800000000004</v>
      </c>
      <c r="Y1043" s="106">
        <f>I1043*0.15</f>
        <v>0.9092325</v>
      </c>
      <c r="Z1043" s="106">
        <f>I1043*0.18</f>
        <v>1.0910790000000001</v>
      </c>
      <c r="AA1043" s="106">
        <f>I1043*0.11</f>
        <v>0.66677050000000004</v>
      </c>
      <c r="AB1043" s="142"/>
      <c r="AC1043" s="7">
        <f>I1043*0.22</f>
        <v>1.3335410000000001</v>
      </c>
      <c r="AD1043" s="7">
        <f>I1043*0.3</f>
        <v>1.818465</v>
      </c>
      <c r="AE1043" s="148" t="s">
        <v>93</v>
      </c>
      <c r="AF1043" s="7">
        <f>I1043*0.245</f>
        <v>1.4850797500000001</v>
      </c>
      <c r="AG1043" s="7">
        <f>I1043*0.2</f>
        <v>1.2123100000000002</v>
      </c>
      <c r="AH1043" s="7">
        <f>I1043*0.23</f>
        <v>1.3941565000000002</v>
      </c>
      <c r="AI1043" s="142"/>
      <c r="AJ1043" s="142">
        <f>I1043*0.2</f>
        <v>1.2123100000000002</v>
      </c>
      <c r="AK1043" s="142">
        <v>5.0076000000000001</v>
      </c>
      <c r="AL1043" s="142">
        <v>5.2965000000000009</v>
      </c>
      <c r="AM1043" s="142">
        <v>5.4784000000000006</v>
      </c>
      <c r="AN1043" s="142">
        <f>I1043*0.12</f>
        <v>0.72738599999999998</v>
      </c>
      <c r="AO1043" s="142">
        <f>I1043*0.6</f>
        <v>3.63693</v>
      </c>
      <c r="AP1043" s="142">
        <f>I1043*0.9</f>
        <v>5.4553950000000002</v>
      </c>
      <c r="AQ1043" s="142">
        <f>I1043*0.93</f>
        <v>5.6372415000000009</v>
      </c>
      <c r="AR1043" s="142">
        <f>I1043*0.7</f>
        <v>4.2430849999999998</v>
      </c>
      <c r="AS1043" s="142">
        <f>I1043*0.35</f>
        <v>2.1215424999999999</v>
      </c>
      <c r="AT1043" s="142">
        <v>0</v>
      </c>
      <c r="AU1043" s="142">
        <f>I1043*0.9</f>
        <v>5.4553950000000002</v>
      </c>
      <c r="AV1043" s="142">
        <f>I1043*0.18</f>
        <v>1.0910790000000001</v>
      </c>
      <c r="AW1043" s="142">
        <f>I1043*0.34</f>
        <v>2.0609270000000004</v>
      </c>
      <c r="AX1043" s="142">
        <f>I1043*0.31</f>
        <v>1.8790805000000002</v>
      </c>
      <c r="AY1043" s="142">
        <v>5.2965000000000009</v>
      </c>
      <c r="AZ1043" s="142">
        <v>5.2965000000000009</v>
      </c>
      <c r="BB1043" s="6">
        <v>0.66677050000000004</v>
      </c>
      <c r="BC1043" s="6">
        <v>5.6372415000000009</v>
      </c>
    </row>
    <row r="1044" spans="2:55" hidden="1" outlineLevel="1" x14ac:dyDescent="0.2">
      <c r="B1044" s="51" t="s">
        <v>233</v>
      </c>
      <c r="C1044" s="9"/>
      <c r="D1044" s="122"/>
      <c r="E1044" s="160">
        <v>1</v>
      </c>
      <c r="F1044" s="189"/>
      <c r="G1044" s="189"/>
      <c r="H1044" s="189"/>
      <c r="I1044" s="88">
        <v>11.847574999999999</v>
      </c>
      <c r="J1044" s="98" t="e">
        <f t="shared" si="16"/>
        <v>#N/A</v>
      </c>
      <c r="K1044" s="104" t="e">
        <v>#N/A</v>
      </c>
      <c r="L1044" s="106">
        <f>I1044*0.2</f>
        <v>2.3695149999999998</v>
      </c>
      <c r="M1044" s="106">
        <f>I1044*0.28</f>
        <v>3.3173210000000002</v>
      </c>
      <c r="N1044" s="106">
        <f>I1044*0.27</f>
        <v>3.1988452499999998</v>
      </c>
      <c r="O1044" s="106">
        <v>2.4879907499999998</v>
      </c>
      <c r="P1044" s="106">
        <f>I1044*0.25</f>
        <v>2.9618937499999998</v>
      </c>
      <c r="Q1044" s="106">
        <f>I1044*0.31</f>
        <v>3.6727482499999997</v>
      </c>
      <c r="R1044" s="106">
        <f>I1044*0.28</f>
        <v>3.3173210000000002</v>
      </c>
      <c r="S1044" s="106">
        <f>I1044*0.25</f>
        <v>2.9618937499999998</v>
      </c>
      <c r="T1044" s="106">
        <f>I1044*0.3</f>
        <v>3.5542724999999997</v>
      </c>
      <c r="U1044" s="106">
        <f>I1044*0.2</f>
        <v>2.3695149999999998</v>
      </c>
      <c r="V1044" s="106">
        <f>I1044*0.22</f>
        <v>2.6064664999999998</v>
      </c>
      <c r="W1044" s="142"/>
      <c r="X1044" s="106">
        <f>I1044*0.16</f>
        <v>1.8956119999999999</v>
      </c>
      <c r="Y1044" s="106">
        <f>I1044*0.15</f>
        <v>1.7771362499999999</v>
      </c>
      <c r="Z1044" s="106">
        <f>I1044*0.18</f>
        <v>2.1325634999999998</v>
      </c>
      <c r="AA1044" s="106">
        <f>I1044*0.11</f>
        <v>1.3032332499999999</v>
      </c>
      <c r="AB1044" s="142"/>
      <c r="AC1044" s="7">
        <f>I1044*0.22</f>
        <v>2.6064664999999998</v>
      </c>
      <c r="AD1044" s="7">
        <f>I1044*0.3</f>
        <v>3.5542724999999997</v>
      </c>
      <c r="AE1044" s="148" t="s">
        <v>93</v>
      </c>
      <c r="AF1044" s="7">
        <f>I1044*0.245</f>
        <v>2.9026558749999998</v>
      </c>
      <c r="AG1044" s="7">
        <f>I1044*0.2</f>
        <v>2.3695149999999998</v>
      </c>
      <c r="AH1044" s="7">
        <f>I1044*0.23</f>
        <v>2.7249422499999998</v>
      </c>
      <c r="AI1044" s="142"/>
      <c r="AJ1044" s="142">
        <f>I1044*0.2</f>
        <v>2.3695149999999998</v>
      </c>
      <c r="AK1044" s="142">
        <v>9.7797999999999998</v>
      </c>
      <c r="AL1044" s="142">
        <v>10.3576</v>
      </c>
      <c r="AM1044" s="142">
        <v>10.7</v>
      </c>
      <c r="AN1044" s="142">
        <f>I1044*0.12</f>
        <v>1.4217089999999999</v>
      </c>
      <c r="AO1044" s="142">
        <f>I1044*0.6</f>
        <v>7.1085449999999994</v>
      </c>
      <c r="AP1044" s="142">
        <f>I1044*0.9</f>
        <v>10.662817499999999</v>
      </c>
      <c r="AQ1044" s="142">
        <f>I1044*0.93</f>
        <v>11.018244749999999</v>
      </c>
      <c r="AR1044" s="142">
        <f>I1044*0.7</f>
        <v>8.2933024999999994</v>
      </c>
      <c r="AS1044" s="142">
        <f>I1044*0.35</f>
        <v>4.1466512499999997</v>
      </c>
      <c r="AT1044" s="142">
        <v>0</v>
      </c>
      <c r="AU1044" s="142">
        <f>I1044*0.9</f>
        <v>10.662817499999999</v>
      </c>
      <c r="AV1044" s="142">
        <f>I1044*0.18</f>
        <v>2.1325634999999998</v>
      </c>
      <c r="AW1044" s="142">
        <f>I1044*0.34</f>
        <v>4.0281754999999997</v>
      </c>
      <c r="AX1044" s="142">
        <f>I1044*0.31</f>
        <v>3.6727482499999997</v>
      </c>
      <c r="AY1044" s="142">
        <v>10.3576</v>
      </c>
      <c r="AZ1044" s="142">
        <v>10.3576</v>
      </c>
      <c r="BB1044" s="6">
        <v>1.3032332499999999</v>
      </c>
      <c r="BC1044" s="6">
        <v>11.018244749999999</v>
      </c>
    </row>
    <row r="1045" spans="2:55" hidden="1" outlineLevel="1" x14ac:dyDescent="0.2">
      <c r="B1045" s="51" t="s">
        <v>180</v>
      </c>
      <c r="C1045" s="9"/>
      <c r="D1045" s="122"/>
      <c r="E1045" s="160">
        <v>1</v>
      </c>
      <c r="F1045" s="189"/>
      <c r="G1045" s="189"/>
      <c r="H1045" s="189"/>
      <c r="I1045" s="88">
        <v>6.3370750000000005</v>
      </c>
      <c r="J1045" s="98" t="e">
        <f t="shared" si="16"/>
        <v>#N/A</v>
      </c>
      <c r="K1045" s="104" t="e">
        <v>#N/A</v>
      </c>
      <c r="L1045" s="106">
        <f>I1045*0.2</f>
        <v>1.2674150000000002</v>
      </c>
      <c r="M1045" s="106">
        <f>I1045*0.28</f>
        <v>1.7743810000000002</v>
      </c>
      <c r="N1045" s="106">
        <f>I1045*0.27</f>
        <v>1.7110102500000002</v>
      </c>
      <c r="O1045" s="106">
        <v>1.33078575</v>
      </c>
      <c r="P1045" s="106">
        <f>I1045*0.25</f>
        <v>1.5842687500000001</v>
      </c>
      <c r="Q1045" s="106">
        <f>I1045*0.31</f>
        <v>1.9644932500000001</v>
      </c>
      <c r="R1045" s="106">
        <f>I1045*0.28</f>
        <v>1.7743810000000002</v>
      </c>
      <c r="S1045" s="106">
        <f>I1045*0.25</f>
        <v>1.5842687500000001</v>
      </c>
      <c r="T1045" s="106">
        <f>I1045*0.3</f>
        <v>1.9011225</v>
      </c>
      <c r="U1045" s="106">
        <f>I1045*0.2</f>
        <v>1.2674150000000002</v>
      </c>
      <c r="V1045" s="106">
        <f>I1045*0.22</f>
        <v>1.3941565</v>
      </c>
      <c r="W1045" s="142"/>
      <c r="X1045" s="106">
        <f>I1045*0.16</f>
        <v>1.0139320000000001</v>
      </c>
      <c r="Y1045" s="106">
        <f>I1045*0.15</f>
        <v>0.95056125000000002</v>
      </c>
      <c r="Z1045" s="106">
        <f>I1045*0.18</f>
        <v>1.1406735000000001</v>
      </c>
      <c r="AA1045" s="106">
        <f>I1045*0.11</f>
        <v>0.69707825000000001</v>
      </c>
      <c r="AB1045" s="142"/>
      <c r="AC1045" s="7">
        <f>I1045*0.22</f>
        <v>1.3941565</v>
      </c>
      <c r="AD1045" s="7">
        <f>I1045*0.3</f>
        <v>1.9011225</v>
      </c>
      <c r="AE1045" s="148" t="s">
        <v>93</v>
      </c>
      <c r="AF1045" s="7">
        <f>I1045*0.245</f>
        <v>1.552583375</v>
      </c>
      <c r="AG1045" s="7">
        <f>I1045*0.2</f>
        <v>1.2674150000000002</v>
      </c>
      <c r="AH1045" s="7">
        <f>I1045*0.23</f>
        <v>1.4575272500000003</v>
      </c>
      <c r="AI1045" s="142"/>
      <c r="AJ1045" s="142">
        <f>I1045*0.2</f>
        <v>1.2674150000000002</v>
      </c>
      <c r="AK1045" s="142">
        <v>5.2322999999999995</v>
      </c>
      <c r="AL1045" s="142">
        <v>5.5425999999999993</v>
      </c>
      <c r="AM1045" s="142">
        <v>5.724499999999999</v>
      </c>
      <c r="AN1045" s="142">
        <f>I1045*0.12</f>
        <v>0.76044900000000004</v>
      </c>
      <c r="AO1045" s="142">
        <f>I1045*0.6</f>
        <v>3.8022450000000001</v>
      </c>
      <c r="AP1045" s="142">
        <f>I1045*0.9</f>
        <v>5.7033675000000006</v>
      </c>
      <c r="AQ1045" s="142">
        <f>I1045*0.93</f>
        <v>5.8934797500000009</v>
      </c>
      <c r="AR1045" s="142">
        <f>I1045*0.7</f>
        <v>4.4359525</v>
      </c>
      <c r="AS1045" s="142">
        <f>I1045*0.35</f>
        <v>2.21797625</v>
      </c>
      <c r="AT1045" s="142">
        <v>0</v>
      </c>
      <c r="AU1045" s="142">
        <f>I1045*0.9</f>
        <v>5.7033675000000006</v>
      </c>
      <c r="AV1045" s="142">
        <f>I1045*0.18</f>
        <v>1.1406735000000001</v>
      </c>
      <c r="AW1045" s="142">
        <f>I1045*0.34</f>
        <v>2.1546055000000002</v>
      </c>
      <c r="AX1045" s="142">
        <f>I1045*0.31</f>
        <v>1.9644932500000001</v>
      </c>
      <c r="AY1045" s="142">
        <v>5.5425999999999993</v>
      </c>
      <c r="AZ1045" s="142">
        <v>5.5425999999999993</v>
      </c>
      <c r="BB1045" s="6">
        <v>0.69707825000000001</v>
      </c>
      <c r="BC1045" s="6">
        <v>5.8934797500000009</v>
      </c>
    </row>
    <row r="1046" spans="2:55" hidden="1" outlineLevel="1" x14ac:dyDescent="0.2">
      <c r="B1046" s="51" t="s">
        <v>181</v>
      </c>
      <c r="C1046" s="9"/>
      <c r="D1046" s="122"/>
      <c r="E1046" s="160">
        <v>1</v>
      </c>
      <c r="F1046" s="189"/>
      <c r="G1046" s="189"/>
      <c r="H1046" s="189"/>
      <c r="I1046" s="88">
        <v>13.225199999999999</v>
      </c>
      <c r="J1046" s="98" t="e">
        <f t="shared" si="16"/>
        <v>#N/A</v>
      </c>
      <c r="K1046" s="104" t="e">
        <v>#N/A</v>
      </c>
      <c r="L1046" s="106">
        <f>I1046*0.2</f>
        <v>2.6450399999999998</v>
      </c>
      <c r="M1046" s="106">
        <f>I1046*0.28</f>
        <v>3.7030560000000001</v>
      </c>
      <c r="N1046" s="106">
        <f>I1046*0.27</f>
        <v>3.5708039999999999</v>
      </c>
      <c r="O1046" s="106">
        <v>2.7772919999999996</v>
      </c>
      <c r="P1046" s="106">
        <f>I1046*0.25</f>
        <v>3.3062999999999998</v>
      </c>
      <c r="Q1046" s="106">
        <f>I1046*0.31</f>
        <v>4.099812</v>
      </c>
      <c r="R1046" s="106">
        <f>I1046*0.28</f>
        <v>3.7030560000000001</v>
      </c>
      <c r="S1046" s="106">
        <f>I1046*0.25</f>
        <v>3.3062999999999998</v>
      </c>
      <c r="T1046" s="106">
        <f>I1046*0.3</f>
        <v>3.9675599999999998</v>
      </c>
      <c r="U1046" s="106">
        <f>I1046*0.2</f>
        <v>2.6450399999999998</v>
      </c>
      <c r="V1046" s="106">
        <f>I1046*0.22</f>
        <v>2.9095439999999999</v>
      </c>
      <c r="W1046" s="142"/>
      <c r="X1046" s="106">
        <f>I1046*0.16</f>
        <v>2.1160319999999997</v>
      </c>
      <c r="Y1046" s="106">
        <f>I1046*0.15</f>
        <v>1.9837799999999999</v>
      </c>
      <c r="Z1046" s="106">
        <f>I1046*0.18</f>
        <v>2.3805359999999998</v>
      </c>
      <c r="AA1046" s="106">
        <f>I1046*0.11</f>
        <v>1.454772</v>
      </c>
      <c r="AB1046" s="142"/>
      <c r="AC1046" s="7">
        <f>I1046*0.22</f>
        <v>2.9095439999999999</v>
      </c>
      <c r="AD1046" s="7">
        <f>I1046*0.3</f>
        <v>3.9675599999999998</v>
      </c>
      <c r="AE1046" s="148" t="s">
        <v>93</v>
      </c>
      <c r="AF1046" s="7">
        <f>I1046*0.245</f>
        <v>3.2401739999999997</v>
      </c>
      <c r="AG1046" s="7">
        <f>I1046*0.2</f>
        <v>2.6450399999999998</v>
      </c>
      <c r="AH1046" s="7">
        <f>I1046*0.23</f>
        <v>3.0417959999999997</v>
      </c>
      <c r="AI1046" s="142"/>
      <c r="AJ1046" s="142">
        <f>I1046*0.2</f>
        <v>2.6450399999999998</v>
      </c>
      <c r="AK1046" s="142">
        <v>10.914</v>
      </c>
      <c r="AL1046" s="142">
        <v>11.555999999999999</v>
      </c>
      <c r="AM1046" s="142">
        <v>11.9412</v>
      </c>
      <c r="AN1046" s="142">
        <f>I1046*0.12</f>
        <v>1.5870239999999998</v>
      </c>
      <c r="AO1046" s="142">
        <f>I1046*0.6</f>
        <v>7.9351199999999995</v>
      </c>
      <c r="AP1046" s="142">
        <f>I1046*0.9</f>
        <v>11.90268</v>
      </c>
      <c r="AQ1046" s="142">
        <f>I1046*0.93</f>
        <v>12.299436</v>
      </c>
      <c r="AR1046" s="142">
        <f>I1046*0.7</f>
        <v>9.2576399999999985</v>
      </c>
      <c r="AS1046" s="142">
        <f>I1046*0.35</f>
        <v>4.6288199999999993</v>
      </c>
      <c r="AT1046" s="142">
        <v>0</v>
      </c>
      <c r="AU1046" s="142">
        <f>I1046*0.9</f>
        <v>11.90268</v>
      </c>
      <c r="AV1046" s="142">
        <f>I1046*0.18</f>
        <v>2.3805359999999998</v>
      </c>
      <c r="AW1046" s="142">
        <f>I1046*0.34</f>
        <v>4.4965679999999999</v>
      </c>
      <c r="AX1046" s="142">
        <f>I1046*0.31</f>
        <v>4.099812</v>
      </c>
      <c r="AY1046" s="142">
        <v>11.555999999999999</v>
      </c>
      <c r="AZ1046" s="142">
        <v>11.555999999999999</v>
      </c>
      <c r="BB1046" s="6">
        <v>1.454772</v>
      </c>
      <c r="BC1046" s="6">
        <v>12.299436</v>
      </c>
    </row>
    <row r="1047" spans="2:55" hidden="1" outlineLevel="1" x14ac:dyDescent="0.2">
      <c r="B1047" s="51" t="s">
        <v>182</v>
      </c>
      <c r="C1047" s="9"/>
      <c r="D1047" s="122"/>
      <c r="E1047" s="160">
        <v>2</v>
      </c>
      <c r="F1047" s="189"/>
      <c r="G1047" s="189"/>
      <c r="H1047" s="189"/>
      <c r="I1047" s="88">
        <v>32.511949999999999</v>
      </c>
      <c r="J1047" s="98" t="e">
        <f t="shared" si="16"/>
        <v>#N/A</v>
      </c>
      <c r="K1047" s="104" t="e">
        <v>#N/A</v>
      </c>
      <c r="L1047" s="106">
        <f>I1047*0.2</f>
        <v>6.5023900000000001</v>
      </c>
      <c r="M1047" s="106">
        <f>I1047*0.28</f>
        <v>9.1033460000000002</v>
      </c>
      <c r="N1047" s="106">
        <f>I1047*0.27</f>
        <v>8.7782265000000006</v>
      </c>
      <c r="O1047" s="106">
        <v>6.8275094999999997</v>
      </c>
      <c r="P1047" s="106">
        <f>I1047*0.25</f>
        <v>8.1279874999999997</v>
      </c>
      <c r="Q1047" s="106">
        <f>I1047*0.31</f>
        <v>10.078704499999999</v>
      </c>
      <c r="R1047" s="106">
        <f>I1047*0.28</f>
        <v>9.1033460000000002</v>
      </c>
      <c r="S1047" s="106">
        <f>I1047*0.25</f>
        <v>8.1279874999999997</v>
      </c>
      <c r="T1047" s="106">
        <f>I1047*0.3</f>
        <v>9.7535849999999993</v>
      </c>
      <c r="U1047" s="106">
        <f>I1047*0.2</f>
        <v>6.5023900000000001</v>
      </c>
      <c r="V1047" s="106">
        <f>I1047*0.22</f>
        <v>7.1526290000000001</v>
      </c>
      <c r="W1047" s="142"/>
      <c r="X1047" s="106">
        <f>I1047*0.16</f>
        <v>5.2019120000000001</v>
      </c>
      <c r="Y1047" s="106">
        <f>I1047*0.15</f>
        <v>4.8767924999999996</v>
      </c>
      <c r="Z1047" s="106">
        <f>I1047*0.18</f>
        <v>5.8521509999999992</v>
      </c>
      <c r="AA1047" s="106">
        <f>I1047*0.11</f>
        <v>3.5763145000000001</v>
      </c>
      <c r="AB1047" s="142"/>
      <c r="AC1047" s="7">
        <f>I1047*0.22</f>
        <v>7.1526290000000001</v>
      </c>
      <c r="AD1047" s="7">
        <f>I1047*0.3</f>
        <v>9.7535849999999993</v>
      </c>
      <c r="AE1047" s="148" t="s">
        <v>93</v>
      </c>
      <c r="AF1047" s="7">
        <f>I1047*0.245</f>
        <v>7.9654277499999999</v>
      </c>
      <c r="AG1047" s="7">
        <f>I1047*0.2</f>
        <v>6.5023900000000001</v>
      </c>
      <c r="AH1047" s="7">
        <f>I1047*0.23</f>
        <v>7.4777484999999997</v>
      </c>
      <c r="AI1047" s="142"/>
      <c r="AJ1047" s="142">
        <f>I1047*0.2</f>
        <v>6.5023900000000001</v>
      </c>
      <c r="AK1047" s="142">
        <v>26.835599999999996</v>
      </c>
      <c r="AL1047" s="142">
        <v>28.408499999999997</v>
      </c>
      <c r="AM1047" s="142">
        <v>29.360799999999998</v>
      </c>
      <c r="AN1047" s="142">
        <f>I1047*0.12</f>
        <v>3.9014339999999996</v>
      </c>
      <c r="AO1047" s="142">
        <f>I1047*0.6</f>
        <v>19.507169999999999</v>
      </c>
      <c r="AP1047" s="142">
        <f>I1047*0.9</f>
        <v>29.260755</v>
      </c>
      <c r="AQ1047" s="142">
        <f>I1047*0.93</f>
        <v>30.236113500000002</v>
      </c>
      <c r="AR1047" s="142">
        <f>I1047*0.7</f>
        <v>22.758364999999998</v>
      </c>
      <c r="AS1047" s="142">
        <f>I1047*0.35</f>
        <v>11.379182499999999</v>
      </c>
      <c r="AT1047" s="142">
        <v>0</v>
      </c>
      <c r="AU1047" s="142">
        <f>I1047*0.9</f>
        <v>29.260755</v>
      </c>
      <c r="AV1047" s="142">
        <f>I1047*0.18</f>
        <v>5.8521509999999992</v>
      </c>
      <c r="AW1047" s="142">
        <f>I1047*0.34</f>
        <v>11.054063000000001</v>
      </c>
      <c r="AX1047" s="142">
        <f>I1047*0.31</f>
        <v>10.078704499999999</v>
      </c>
      <c r="AY1047" s="142">
        <v>28.408499999999997</v>
      </c>
      <c r="AZ1047" s="142">
        <v>28.408499999999997</v>
      </c>
      <c r="BB1047" s="6">
        <v>3.5763145000000001</v>
      </c>
      <c r="BC1047" s="6">
        <v>30.236113500000002</v>
      </c>
    </row>
    <row r="1048" spans="2:55" ht="13.5" collapsed="1" thickBot="1" x14ac:dyDescent="0.25">
      <c r="B1048" s="45" t="s">
        <v>84</v>
      </c>
      <c r="C1048" s="35">
        <v>360</v>
      </c>
      <c r="D1048" s="120">
        <v>29881</v>
      </c>
      <c r="E1048" s="161" t="s">
        <v>5630</v>
      </c>
      <c r="F1048" s="180"/>
      <c r="G1048" s="180"/>
      <c r="H1048" s="180"/>
      <c r="I1048" s="82">
        <v>14484.650720999998</v>
      </c>
      <c r="J1048" s="98">
        <f t="shared" si="16"/>
        <v>914.60600000000011</v>
      </c>
      <c r="K1048" s="100">
        <v>831.46</v>
      </c>
      <c r="L1048" s="106">
        <f>I1048*0.2</f>
        <v>2896.9301441999996</v>
      </c>
      <c r="M1048" s="106">
        <f>I1048*0.28</f>
        <v>4055.7022018799998</v>
      </c>
      <c r="N1048" s="106">
        <f>I1048*0.27</f>
        <v>3910.8556946699996</v>
      </c>
      <c r="O1048" s="106">
        <v>3041.7766514099994</v>
      </c>
      <c r="P1048" s="106">
        <f>I1048*0.25</f>
        <v>3621.1626802499995</v>
      </c>
      <c r="Q1048" s="106">
        <f>I1048*0.31</f>
        <v>4490.2417235099992</v>
      </c>
      <c r="R1048" s="106">
        <f>I1048*0.28</f>
        <v>4055.7022018799998</v>
      </c>
      <c r="S1048" s="106">
        <f>I1048*0.25</f>
        <v>3621.1626802499995</v>
      </c>
      <c r="T1048" s="106">
        <f>I1048*0.3</f>
        <v>4345.3952162999994</v>
      </c>
      <c r="U1048" s="106">
        <f>I1048*0.2</f>
        <v>2896.9301441999996</v>
      </c>
      <c r="V1048" s="106">
        <f>I1048*0.22</f>
        <v>3186.6231586199997</v>
      </c>
      <c r="W1048" s="139"/>
      <c r="X1048" s="106">
        <f>I1048*0.16</f>
        <v>2317.54411536</v>
      </c>
      <c r="Y1048" s="106">
        <f>I1048*0.15</f>
        <v>2172.6976081499997</v>
      </c>
      <c r="Z1048" s="106">
        <f>I1048*0.18</f>
        <v>2607.2371297799996</v>
      </c>
      <c r="AA1048" s="106">
        <f>I1048*0.11</f>
        <v>1593.3115793099998</v>
      </c>
      <c r="AB1048" s="139"/>
      <c r="AC1048" s="7">
        <f>I1048*0.22</f>
        <v>3186.6231586199997</v>
      </c>
      <c r="AD1048" s="7">
        <f>I1048*0.3</f>
        <v>4345.3952162999994</v>
      </c>
      <c r="AE1048" s="148" t="s">
        <v>93</v>
      </c>
      <c r="AF1048" s="7">
        <f>I1048*0.245</f>
        <v>3548.7394266449996</v>
      </c>
      <c r="AG1048" s="7">
        <f>I1048*0.2</f>
        <v>2896.9301441999996</v>
      </c>
      <c r="AH1048" s="7">
        <f>I1048*0.23</f>
        <v>3331.4696658299999</v>
      </c>
      <c r="AI1048" s="139"/>
      <c r="AJ1048" s="168">
        <f>I1048*0.2</f>
        <v>2896.9301441999996</v>
      </c>
      <c r="AK1048" s="139">
        <v>8388.4040999999979</v>
      </c>
      <c r="AL1048" s="139">
        <v>8881.8345999999983</v>
      </c>
      <c r="AM1048" s="139">
        <v>9177.8928999999971</v>
      </c>
      <c r="AN1048" s="139">
        <f>I1048*0.12</f>
        <v>1738.1580865199996</v>
      </c>
      <c r="AO1048" s="139">
        <f>I1048*0.6</f>
        <v>8690.7904325999989</v>
      </c>
      <c r="AP1048" s="139">
        <f>I1048*0.9</f>
        <v>13036.185648899998</v>
      </c>
      <c r="AQ1048" s="139">
        <f>I1048*0.93</f>
        <v>13470.725170529999</v>
      </c>
      <c r="AR1048" s="139">
        <f>I1048*0.7</f>
        <v>10139.255504699999</v>
      </c>
      <c r="AS1048" s="139">
        <f>I1048*0.35</f>
        <v>5069.6277523499994</v>
      </c>
      <c r="AT1048" s="139">
        <v>2636.1643499999996</v>
      </c>
      <c r="AU1048" s="139">
        <f>I1048*0.9</f>
        <v>13036.185648899998</v>
      </c>
      <c r="AV1048" s="139">
        <f>I1048*0.18</f>
        <v>2607.2371297799996</v>
      </c>
      <c r="AW1048" s="139">
        <f>I1048*0.34</f>
        <v>4924.7812451399996</v>
      </c>
      <c r="AX1048" s="139">
        <f>I1048*0.31</f>
        <v>4490.2417235099992</v>
      </c>
      <c r="AY1048" s="139">
        <v>8881.8345999999983</v>
      </c>
      <c r="AZ1048" s="139">
        <v>8881.8345999999983</v>
      </c>
      <c r="BB1048" s="6">
        <v>831.46</v>
      </c>
      <c r="BC1048" s="6">
        <v>13470.725170529999</v>
      </c>
    </row>
    <row r="1049" spans="2:55" hidden="1" outlineLevel="1" x14ac:dyDescent="0.2">
      <c r="B1049" s="36"/>
      <c r="C1049" s="50"/>
      <c r="D1049" s="111" t="s">
        <v>109</v>
      </c>
      <c r="E1049" s="159" t="s">
        <v>5629</v>
      </c>
      <c r="F1049" s="188"/>
      <c r="G1049" s="188"/>
      <c r="H1049" s="188"/>
      <c r="I1049" s="87"/>
      <c r="J1049" s="98">
        <f t="shared" si="16"/>
        <v>0</v>
      </c>
      <c r="K1049" s="100"/>
      <c r="L1049" s="106">
        <f>I1049*0.2</f>
        <v>0</v>
      </c>
      <c r="M1049" s="106">
        <f>I1049*0.28</f>
        <v>0</v>
      </c>
      <c r="N1049" s="106">
        <f>I1049*0.27</f>
        <v>0</v>
      </c>
      <c r="O1049" s="106">
        <v>0</v>
      </c>
      <c r="P1049" s="106">
        <f>I1049*0.25</f>
        <v>0</v>
      </c>
      <c r="Q1049" s="106">
        <f>I1049*0.31</f>
        <v>0</v>
      </c>
      <c r="R1049" s="106">
        <f>I1049*0.28</f>
        <v>0</v>
      </c>
      <c r="S1049" s="106">
        <f>I1049*0.25</f>
        <v>0</v>
      </c>
      <c r="T1049" s="106">
        <f>I1049*0.3</f>
        <v>0</v>
      </c>
      <c r="U1049" s="106">
        <f>I1049*0.2</f>
        <v>0</v>
      </c>
      <c r="V1049" s="106">
        <f>I1049*0.22</f>
        <v>0</v>
      </c>
      <c r="W1049" s="139"/>
      <c r="X1049" s="106">
        <f>I1049*0.16</f>
        <v>0</v>
      </c>
      <c r="Y1049" s="106">
        <f>I1049*0.15</f>
        <v>0</v>
      </c>
      <c r="Z1049" s="106">
        <f>I1049*0.18</f>
        <v>0</v>
      </c>
      <c r="AA1049" s="106">
        <f>I1049*0.11</f>
        <v>0</v>
      </c>
      <c r="AB1049" s="139"/>
      <c r="AC1049" s="7">
        <f>I1049*0.22</f>
        <v>0</v>
      </c>
      <c r="AD1049" s="7">
        <f>I1049*0.3</f>
        <v>0</v>
      </c>
      <c r="AE1049" s="148" t="s">
        <v>93</v>
      </c>
      <c r="AF1049" s="7">
        <f>I1049*0.245</f>
        <v>0</v>
      </c>
      <c r="AG1049" s="7">
        <f>I1049*0.2</f>
        <v>0</v>
      </c>
      <c r="AH1049" s="7">
        <f>I1049*0.23</f>
        <v>0</v>
      </c>
      <c r="AI1049" s="139"/>
      <c r="AJ1049" s="168">
        <f>I1049*0.2</f>
        <v>0</v>
      </c>
      <c r="AK1049" s="139"/>
      <c r="AL1049" s="139"/>
      <c r="AM1049" s="139"/>
      <c r="AN1049" s="139">
        <f>I1049*0.12</f>
        <v>0</v>
      </c>
      <c r="AO1049" s="139">
        <f>I1049*0.6</f>
        <v>0</v>
      </c>
      <c r="AP1049" s="139">
        <f>I1049*0.9</f>
        <v>0</v>
      </c>
      <c r="AQ1049" s="139">
        <f>I1049*0.93</f>
        <v>0</v>
      </c>
      <c r="AR1049" s="139">
        <f>I1049*0.7</f>
        <v>0</v>
      </c>
      <c r="AS1049" s="139">
        <f>I1049*0.35</f>
        <v>0</v>
      </c>
      <c r="AT1049" s="139"/>
      <c r="AU1049" s="139">
        <f>I1049*0.9</f>
        <v>0</v>
      </c>
      <c r="AV1049" s="139">
        <f>I1049*0.18</f>
        <v>0</v>
      </c>
      <c r="AW1049" s="139">
        <f>I1049*0.34</f>
        <v>0</v>
      </c>
      <c r="AX1049" s="139">
        <f>I1049*0.31</f>
        <v>0</v>
      </c>
      <c r="AY1049" s="139"/>
      <c r="AZ1049" s="139"/>
      <c r="BB1049" s="6">
        <v>0</v>
      </c>
      <c r="BC1049" s="6">
        <v>0</v>
      </c>
    </row>
    <row r="1050" spans="2:55" hidden="1" outlineLevel="1" x14ac:dyDescent="0.2">
      <c r="B1050" s="52" t="s">
        <v>111</v>
      </c>
      <c r="C1050" s="12"/>
      <c r="D1050" s="122"/>
      <c r="E1050" s="160">
        <v>1</v>
      </c>
      <c r="F1050" s="189"/>
      <c r="G1050" s="189"/>
      <c r="H1050" s="189"/>
      <c r="I1050" s="88">
        <v>46.012675000000002</v>
      </c>
      <c r="J1050" s="98" t="e">
        <f t="shared" si="16"/>
        <v>#N/A</v>
      </c>
      <c r="K1050" s="104" t="e">
        <v>#N/A</v>
      </c>
      <c r="L1050" s="106">
        <f>I1050*0.2</f>
        <v>9.202535000000001</v>
      </c>
      <c r="M1050" s="106">
        <f>I1050*0.28</f>
        <v>12.883549000000002</v>
      </c>
      <c r="N1050" s="106">
        <f>I1050*0.27</f>
        <v>12.423422250000002</v>
      </c>
      <c r="O1050" s="106">
        <v>9.6626617499999998</v>
      </c>
      <c r="P1050" s="106">
        <f>I1050*0.25</f>
        <v>11.50316875</v>
      </c>
      <c r="Q1050" s="106">
        <f>I1050*0.31</f>
        <v>14.26392925</v>
      </c>
      <c r="R1050" s="106">
        <f>I1050*0.28</f>
        <v>12.883549000000002</v>
      </c>
      <c r="S1050" s="106">
        <f>I1050*0.25</f>
        <v>11.50316875</v>
      </c>
      <c r="T1050" s="106">
        <f>I1050*0.3</f>
        <v>13.8038025</v>
      </c>
      <c r="U1050" s="106">
        <f>I1050*0.2</f>
        <v>9.202535000000001</v>
      </c>
      <c r="V1050" s="106">
        <f>I1050*0.22</f>
        <v>10.1227885</v>
      </c>
      <c r="W1050" s="142"/>
      <c r="X1050" s="106">
        <f>I1050*0.16</f>
        <v>7.3620280000000005</v>
      </c>
      <c r="Y1050" s="106">
        <f>I1050*0.15</f>
        <v>6.9019012499999999</v>
      </c>
      <c r="Z1050" s="106">
        <f>I1050*0.18</f>
        <v>8.2822814999999999</v>
      </c>
      <c r="AA1050" s="106">
        <f>I1050*0.11</f>
        <v>5.0613942500000002</v>
      </c>
      <c r="AB1050" s="142"/>
      <c r="AC1050" s="7">
        <f>I1050*0.22</f>
        <v>10.1227885</v>
      </c>
      <c r="AD1050" s="7">
        <f>I1050*0.3</f>
        <v>13.8038025</v>
      </c>
      <c r="AE1050" s="148" t="s">
        <v>93</v>
      </c>
      <c r="AF1050" s="7">
        <f>I1050*0.245</f>
        <v>11.273105375</v>
      </c>
      <c r="AG1050" s="7">
        <f>I1050*0.2</f>
        <v>9.202535000000001</v>
      </c>
      <c r="AH1050" s="7">
        <f>I1050*0.23</f>
        <v>10.582915250000001</v>
      </c>
      <c r="AI1050" s="142"/>
      <c r="AJ1050" s="142">
        <f>I1050*0.2</f>
        <v>9.202535000000001</v>
      </c>
      <c r="AK1050" s="142">
        <v>37.974300000000007</v>
      </c>
      <c r="AL1050" s="142">
        <v>40.210600000000007</v>
      </c>
      <c r="AM1050" s="142">
        <v>41.548100000000005</v>
      </c>
      <c r="AN1050" s="142">
        <f>I1050*0.12</f>
        <v>5.5215209999999999</v>
      </c>
      <c r="AO1050" s="142">
        <f>I1050*0.6</f>
        <v>27.607605</v>
      </c>
      <c r="AP1050" s="142">
        <f>I1050*0.9</f>
        <v>41.411407500000003</v>
      </c>
      <c r="AQ1050" s="142">
        <f>I1050*0.93</f>
        <v>42.791787750000005</v>
      </c>
      <c r="AR1050" s="142">
        <f>I1050*0.7</f>
        <v>32.208872499999998</v>
      </c>
      <c r="AS1050" s="142">
        <f>I1050*0.35</f>
        <v>16.104436249999999</v>
      </c>
      <c r="AT1050" s="142">
        <v>0</v>
      </c>
      <c r="AU1050" s="142">
        <f>I1050*0.9</f>
        <v>41.411407500000003</v>
      </c>
      <c r="AV1050" s="142">
        <f>I1050*0.18</f>
        <v>8.2822814999999999</v>
      </c>
      <c r="AW1050" s="142">
        <f>I1050*0.34</f>
        <v>15.644309500000002</v>
      </c>
      <c r="AX1050" s="142">
        <f>I1050*0.31</f>
        <v>14.26392925</v>
      </c>
      <c r="AY1050" s="142">
        <v>40.210600000000007</v>
      </c>
      <c r="AZ1050" s="142">
        <v>40.210600000000007</v>
      </c>
      <c r="BB1050" s="6">
        <v>5.0613942500000002</v>
      </c>
      <c r="BC1050" s="6">
        <v>42.791787750000005</v>
      </c>
    </row>
    <row r="1051" spans="2:55" hidden="1" outlineLevel="1" x14ac:dyDescent="0.2">
      <c r="B1051" s="52" t="s">
        <v>215</v>
      </c>
      <c r="C1051" s="12"/>
      <c r="D1051" s="122">
        <v>43239</v>
      </c>
      <c r="E1051" s="160">
        <v>1</v>
      </c>
      <c r="F1051" s="189"/>
      <c r="G1051" s="189"/>
      <c r="H1051" s="189"/>
      <c r="I1051" s="88">
        <v>3198</v>
      </c>
      <c r="J1051" s="98">
        <f t="shared" si="16"/>
        <v>208.17500000000001</v>
      </c>
      <c r="K1051" s="104">
        <v>189.25</v>
      </c>
      <c r="L1051" s="106">
        <f>I1051*0.2</f>
        <v>639.6</v>
      </c>
      <c r="M1051" s="106">
        <f>I1051*0.28</f>
        <v>895.44</v>
      </c>
      <c r="N1051" s="106">
        <f>I1051*0.27</f>
        <v>863.46</v>
      </c>
      <c r="O1051" s="106">
        <v>671.57999999999993</v>
      </c>
      <c r="P1051" s="106">
        <f>I1051*0.25</f>
        <v>799.5</v>
      </c>
      <c r="Q1051" s="106">
        <f>I1051*0.31</f>
        <v>991.38</v>
      </c>
      <c r="R1051" s="106">
        <f>I1051*0.28</f>
        <v>895.44</v>
      </c>
      <c r="S1051" s="106">
        <f>I1051*0.25</f>
        <v>799.5</v>
      </c>
      <c r="T1051" s="106">
        <f>I1051*0.3</f>
        <v>959.4</v>
      </c>
      <c r="U1051" s="106">
        <f>I1051*0.2</f>
        <v>639.6</v>
      </c>
      <c r="V1051" s="106">
        <f>I1051*0.22</f>
        <v>703.56000000000006</v>
      </c>
      <c r="W1051" s="142"/>
      <c r="X1051" s="106">
        <f>I1051*0.16</f>
        <v>511.68</v>
      </c>
      <c r="Y1051" s="106">
        <f>I1051*0.15</f>
        <v>479.7</v>
      </c>
      <c r="Z1051" s="106">
        <f>I1051*0.18</f>
        <v>575.64</v>
      </c>
      <c r="AA1051" s="106">
        <f>I1051*0.11</f>
        <v>351.78000000000003</v>
      </c>
      <c r="AB1051" s="142"/>
      <c r="AC1051" s="7">
        <f>I1051*0.22</f>
        <v>703.56000000000006</v>
      </c>
      <c r="AD1051" s="7">
        <f>I1051*0.3</f>
        <v>959.4</v>
      </c>
      <c r="AE1051" s="148" t="s">
        <v>93</v>
      </c>
      <c r="AF1051" s="7">
        <f>I1051*0.245</f>
        <v>783.51</v>
      </c>
      <c r="AG1051" s="7">
        <f>I1051*0.2</f>
        <v>639.6</v>
      </c>
      <c r="AH1051" s="7">
        <f>I1051*0.23</f>
        <v>735.54000000000008</v>
      </c>
      <c r="AI1051" s="142"/>
      <c r="AJ1051" s="142">
        <f>I1051*0.2</f>
        <v>639.6</v>
      </c>
      <c r="AK1051" s="142">
        <v>2437.8880000000004</v>
      </c>
      <c r="AL1051" s="142">
        <v>2581.2894000000001</v>
      </c>
      <c r="AM1051" s="142">
        <v>2667.3388000000004</v>
      </c>
      <c r="AN1051" s="142">
        <f>I1051*0.12</f>
        <v>383.76</v>
      </c>
      <c r="AO1051" s="142">
        <f>I1051*0.6</f>
        <v>1918.8</v>
      </c>
      <c r="AP1051" s="142">
        <f>I1051*0.9</f>
        <v>2878.2000000000003</v>
      </c>
      <c r="AQ1051" s="142">
        <f>I1051*0.93</f>
        <v>2974.1400000000003</v>
      </c>
      <c r="AR1051" s="142">
        <f>I1051*0.7</f>
        <v>2238.6</v>
      </c>
      <c r="AS1051" s="142">
        <f>I1051*0.35</f>
        <v>1119.3</v>
      </c>
      <c r="AT1051" s="142">
        <v>756.84096</v>
      </c>
      <c r="AU1051" s="142">
        <f>I1051*0.9</f>
        <v>2878.2000000000003</v>
      </c>
      <c r="AV1051" s="142">
        <f>I1051*0.18</f>
        <v>575.64</v>
      </c>
      <c r="AW1051" s="142">
        <f>I1051*0.34</f>
        <v>1087.3200000000002</v>
      </c>
      <c r="AX1051" s="142">
        <f>I1051*0.31</f>
        <v>991.38</v>
      </c>
      <c r="AY1051" s="142">
        <v>2581.2894000000001</v>
      </c>
      <c r="AZ1051" s="142">
        <v>2581.2894000000001</v>
      </c>
      <c r="BB1051" s="6">
        <v>189.25</v>
      </c>
      <c r="BC1051" s="6">
        <v>2974.1400000000003</v>
      </c>
    </row>
    <row r="1052" spans="2:55" hidden="1" outlineLevel="1" x14ac:dyDescent="0.2">
      <c r="B1052" s="52" t="s">
        <v>113</v>
      </c>
      <c r="C1052" s="12"/>
      <c r="D1052" s="122"/>
      <c r="E1052" s="160">
        <v>1</v>
      </c>
      <c r="F1052" s="189"/>
      <c r="G1052" s="189"/>
      <c r="H1052" s="189"/>
      <c r="I1052" s="88">
        <v>7.4391749999999996</v>
      </c>
      <c r="J1052" s="98" t="e">
        <f t="shared" si="16"/>
        <v>#N/A</v>
      </c>
      <c r="K1052" s="104" t="e">
        <v>#N/A</v>
      </c>
      <c r="L1052" s="106">
        <f>I1052*0.2</f>
        <v>1.487835</v>
      </c>
      <c r="M1052" s="106">
        <f>I1052*0.28</f>
        <v>2.0829690000000003</v>
      </c>
      <c r="N1052" s="106">
        <f>I1052*0.27</f>
        <v>2.0085772500000001</v>
      </c>
      <c r="O1052" s="106">
        <v>1.5622267499999998</v>
      </c>
      <c r="P1052" s="106">
        <f>I1052*0.25</f>
        <v>1.8597937499999999</v>
      </c>
      <c r="Q1052" s="106">
        <f>I1052*0.31</f>
        <v>2.30614425</v>
      </c>
      <c r="R1052" s="106">
        <f>I1052*0.28</f>
        <v>2.0829690000000003</v>
      </c>
      <c r="S1052" s="106">
        <f>I1052*0.25</f>
        <v>1.8597937499999999</v>
      </c>
      <c r="T1052" s="106">
        <f>I1052*0.3</f>
        <v>2.2317524999999998</v>
      </c>
      <c r="U1052" s="106">
        <f>I1052*0.2</f>
        <v>1.487835</v>
      </c>
      <c r="V1052" s="106">
        <f>I1052*0.22</f>
        <v>1.6366185</v>
      </c>
      <c r="W1052" s="142"/>
      <c r="X1052" s="106">
        <f>I1052*0.16</f>
        <v>1.1902679999999999</v>
      </c>
      <c r="Y1052" s="106">
        <f>I1052*0.15</f>
        <v>1.1158762499999999</v>
      </c>
      <c r="Z1052" s="106">
        <f>I1052*0.18</f>
        <v>1.3390514999999998</v>
      </c>
      <c r="AA1052" s="106">
        <f>I1052*0.11</f>
        <v>0.81830924999999999</v>
      </c>
      <c r="AB1052" s="142"/>
      <c r="AC1052" s="7">
        <f>I1052*0.22</f>
        <v>1.6366185</v>
      </c>
      <c r="AD1052" s="7">
        <f>I1052*0.3</f>
        <v>2.2317524999999998</v>
      </c>
      <c r="AE1052" s="148" t="s">
        <v>93</v>
      </c>
      <c r="AF1052" s="7">
        <f>I1052*0.245</f>
        <v>1.8225978749999998</v>
      </c>
      <c r="AG1052" s="7">
        <f>I1052*0.2</f>
        <v>1.487835</v>
      </c>
      <c r="AH1052" s="7">
        <f>I1052*0.23</f>
        <v>1.71101025</v>
      </c>
      <c r="AI1052" s="142"/>
      <c r="AJ1052" s="142">
        <f>I1052*0.2</f>
        <v>1.487835</v>
      </c>
      <c r="AK1052" s="142">
        <v>6.1417999999999999</v>
      </c>
      <c r="AL1052" s="142">
        <v>6.5056000000000003</v>
      </c>
      <c r="AM1052" s="142">
        <v>6.7195999999999998</v>
      </c>
      <c r="AN1052" s="142">
        <f>I1052*0.12</f>
        <v>0.89270099999999997</v>
      </c>
      <c r="AO1052" s="142">
        <f>I1052*0.6</f>
        <v>4.4635049999999996</v>
      </c>
      <c r="AP1052" s="142">
        <f>I1052*0.9</f>
        <v>6.6952574999999994</v>
      </c>
      <c r="AQ1052" s="142">
        <f>I1052*0.93</f>
        <v>6.91843275</v>
      </c>
      <c r="AR1052" s="142">
        <f>I1052*0.7</f>
        <v>5.2074224999999998</v>
      </c>
      <c r="AS1052" s="142">
        <f>I1052*0.35</f>
        <v>2.6037112499999999</v>
      </c>
      <c r="AT1052" s="142">
        <v>0</v>
      </c>
      <c r="AU1052" s="142">
        <f>I1052*0.9</f>
        <v>6.6952574999999994</v>
      </c>
      <c r="AV1052" s="142">
        <f>I1052*0.18</f>
        <v>1.3390514999999998</v>
      </c>
      <c r="AW1052" s="142">
        <f>I1052*0.34</f>
        <v>2.5293195000000002</v>
      </c>
      <c r="AX1052" s="142">
        <f>I1052*0.31</f>
        <v>2.30614425</v>
      </c>
      <c r="AY1052" s="142">
        <v>6.5056000000000003</v>
      </c>
      <c r="AZ1052" s="142">
        <v>6.5056000000000003</v>
      </c>
      <c r="BB1052" s="6">
        <v>0.81830924999999999</v>
      </c>
      <c r="BC1052" s="6">
        <v>6.91843275</v>
      </c>
    </row>
    <row r="1053" spans="2:55" hidden="1" outlineLevel="1" x14ac:dyDescent="0.2">
      <c r="B1053" s="52" t="s">
        <v>114</v>
      </c>
      <c r="C1053" s="12"/>
      <c r="D1053" s="122"/>
      <c r="E1053" s="160">
        <v>1</v>
      </c>
      <c r="F1053" s="189"/>
      <c r="G1053" s="189"/>
      <c r="H1053" s="189"/>
      <c r="I1053" s="88">
        <v>1.3776250000000001</v>
      </c>
      <c r="J1053" s="98" t="e">
        <f t="shared" si="16"/>
        <v>#N/A</v>
      </c>
      <c r="K1053" s="104" t="e">
        <v>#N/A</v>
      </c>
      <c r="L1053" s="106">
        <f>I1053*0.2</f>
        <v>0.27552500000000002</v>
      </c>
      <c r="M1053" s="106">
        <f>I1053*0.28</f>
        <v>0.38573500000000005</v>
      </c>
      <c r="N1053" s="106">
        <f>I1053*0.27</f>
        <v>0.37195875000000006</v>
      </c>
      <c r="O1053" s="106">
        <v>0.28930125000000001</v>
      </c>
      <c r="P1053" s="106">
        <f>I1053*0.25</f>
        <v>0.34440625000000002</v>
      </c>
      <c r="Q1053" s="106">
        <f>I1053*0.31</f>
        <v>0.42706375000000002</v>
      </c>
      <c r="R1053" s="106">
        <f>I1053*0.28</f>
        <v>0.38573500000000005</v>
      </c>
      <c r="S1053" s="106">
        <f>I1053*0.25</f>
        <v>0.34440625000000002</v>
      </c>
      <c r="T1053" s="106">
        <f>I1053*0.3</f>
        <v>0.41328750000000003</v>
      </c>
      <c r="U1053" s="106">
        <f>I1053*0.2</f>
        <v>0.27552500000000002</v>
      </c>
      <c r="V1053" s="106">
        <f>I1053*0.22</f>
        <v>0.3030775</v>
      </c>
      <c r="W1053" s="142"/>
      <c r="X1053" s="106">
        <f>I1053*0.16</f>
        <v>0.22042000000000003</v>
      </c>
      <c r="Y1053" s="106">
        <f>I1053*0.15</f>
        <v>0.20664375000000001</v>
      </c>
      <c r="Z1053" s="106">
        <f>I1053*0.18</f>
        <v>0.24797250000000001</v>
      </c>
      <c r="AA1053" s="106">
        <f>I1053*0.11</f>
        <v>0.15153875</v>
      </c>
      <c r="AB1053" s="142"/>
      <c r="AC1053" s="7">
        <f>I1053*0.22</f>
        <v>0.3030775</v>
      </c>
      <c r="AD1053" s="7">
        <f>I1053*0.3</f>
        <v>0.41328750000000003</v>
      </c>
      <c r="AE1053" s="148" t="s">
        <v>93</v>
      </c>
      <c r="AF1053" s="7">
        <f>I1053*0.245</f>
        <v>0.337518125</v>
      </c>
      <c r="AG1053" s="7">
        <f>I1053*0.2</f>
        <v>0.27552500000000002</v>
      </c>
      <c r="AH1053" s="7">
        <f>I1053*0.23</f>
        <v>0.31685375000000005</v>
      </c>
      <c r="AI1053" s="142"/>
      <c r="AJ1053" s="142">
        <f>I1053*0.2</f>
        <v>0.27552500000000002</v>
      </c>
      <c r="AK1053" s="142">
        <v>1.1342000000000001</v>
      </c>
      <c r="AL1053" s="142">
        <v>1.2090999999999998</v>
      </c>
      <c r="AM1053" s="142">
        <v>1.2411999999999999</v>
      </c>
      <c r="AN1053" s="142">
        <f>I1053*0.12</f>
        <v>0.16531500000000002</v>
      </c>
      <c r="AO1053" s="142">
        <f>I1053*0.6</f>
        <v>0.82657500000000006</v>
      </c>
      <c r="AP1053" s="142">
        <f>I1053*0.9</f>
        <v>1.2398625000000001</v>
      </c>
      <c r="AQ1053" s="142">
        <f>I1053*0.93</f>
        <v>1.2811912500000002</v>
      </c>
      <c r="AR1053" s="142">
        <f>I1053*0.7</f>
        <v>0.96433749999999996</v>
      </c>
      <c r="AS1053" s="142">
        <f>I1053*0.35</f>
        <v>0.48216874999999998</v>
      </c>
      <c r="AT1053" s="142">
        <v>0</v>
      </c>
      <c r="AU1053" s="142">
        <f>I1053*0.9</f>
        <v>1.2398625000000001</v>
      </c>
      <c r="AV1053" s="142">
        <f>I1053*0.18</f>
        <v>0.24797250000000001</v>
      </c>
      <c r="AW1053" s="142">
        <f>I1053*0.34</f>
        <v>0.46839250000000004</v>
      </c>
      <c r="AX1053" s="142">
        <f>I1053*0.31</f>
        <v>0.42706375000000002</v>
      </c>
      <c r="AY1053" s="142">
        <v>1.2090999999999998</v>
      </c>
      <c r="AZ1053" s="142">
        <v>1.2090999999999998</v>
      </c>
      <c r="BB1053" s="6">
        <v>0.15153875</v>
      </c>
      <c r="BC1053" s="6">
        <v>1.2811912500000002</v>
      </c>
    </row>
    <row r="1054" spans="2:55" hidden="1" outlineLevel="1" x14ac:dyDescent="0.2">
      <c r="B1054" s="52" t="s">
        <v>216</v>
      </c>
      <c r="C1054" s="12"/>
      <c r="D1054" s="122"/>
      <c r="E1054" s="160">
        <v>1</v>
      </c>
      <c r="F1054" s="189"/>
      <c r="G1054" s="189"/>
      <c r="H1054" s="189"/>
      <c r="I1054" s="88">
        <v>36.920350000000006</v>
      </c>
      <c r="J1054" s="98" t="e">
        <f t="shared" si="16"/>
        <v>#N/A</v>
      </c>
      <c r="K1054" s="104" t="e">
        <v>#N/A</v>
      </c>
      <c r="L1054" s="106">
        <f>I1054*0.2</f>
        <v>7.3840700000000012</v>
      </c>
      <c r="M1054" s="106">
        <f>I1054*0.28</f>
        <v>10.337698000000003</v>
      </c>
      <c r="N1054" s="106">
        <f>I1054*0.27</f>
        <v>9.968494500000002</v>
      </c>
      <c r="O1054" s="106">
        <v>7.7532735000000006</v>
      </c>
      <c r="P1054" s="106">
        <f>I1054*0.25</f>
        <v>9.2300875000000016</v>
      </c>
      <c r="Q1054" s="106">
        <f>I1054*0.31</f>
        <v>11.445308500000001</v>
      </c>
      <c r="R1054" s="106">
        <f>I1054*0.28</f>
        <v>10.337698000000003</v>
      </c>
      <c r="S1054" s="106">
        <f>I1054*0.25</f>
        <v>9.2300875000000016</v>
      </c>
      <c r="T1054" s="106">
        <f>I1054*0.3</f>
        <v>11.076105000000002</v>
      </c>
      <c r="U1054" s="106">
        <f>I1054*0.2</f>
        <v>7.3840700000000012</v>
      </c>
      <c r="V1054" s="106">
        <f>I1054*0.22</f>
        <v>8.1224770000000017</v>
      </c>
      <c r="W1054" s="142"/>
      <c r="X1054" s="106">
        <f>I1054*0.16</f>
        <v>5.9072560000000012</v>
      </c>
      <c r="Y1054" s="106">
        <f>I1054*0.15</f>
        <v>5.5380525000000009</v>
      </c>
      <c r="Z1054" s="106">
        <f>I1054*0.18</f>
        <v>6.6456630000000008</v>
      </c>
      <c r="AA1054" s="106">
        <f>I1054*0.11</f>
        <v>4.0612385000000009</v>
      </c>
      <c r="AB1054" s="142"/>
      <c r="AC1054" s="7">
        <f>I1054*0.22</f>
        <v>8.1224770000000017</v>
      </c>
      <c r="AD1054" s="7">
        <f>I1054*0.3</f>
        <v>11.076105000000002</v>
      </c>
      <c r="AE1054" s="148" t="s">
        <v>93</v>
      </c>
      <c r="AF1054" s="7">
        <f>I1054*0.245</f>
        <v>9.045485750000001</v>
      </c>
      <c r="AG1054" s="7">
        <f>I1054*0.2</f>
        <v>7.3840700000000012</v>
      </c>
      <c r="AH1054" s="7">
        <f>I1054*0.23</f>
        <v>8.4916805000000011</v>
      </c>
      <c r="AI1054" s="142"/>
      <c r="AJ1054" s="142">
        <f>I1054*0.2</f>
        <v>7.3840700000000012</v>
      </c>
      <c r="AK1054" s="142">
        <v>30.473600000000005</v>
      </c>
      <c r="AL1054" s="142">
        <v>32.2605</v>
      </c>
      <c r="AM1054" s="142">
        <v>33.341200000000001</v>
      </c>
      <c r="AN1054" s="142">
        <f>I1054*0.12</f>
        <v>4.4304420000000002</v>
      </c>
      <c r="AO1054" s="142">
        <f>I1054*0.6</f>
        <v>22.152210000000004</v>
      </c>
      <c r="AP1054" s="142">
        <f>I1054*0.9</f>
        <v>33.228315000000009</v>
      </c>
      <c r="AQ1054" s="142">
        <f>I1054*0.93</f>
        <v>34.335925500000009</v>
      </c>
      <c r="AR1054" s="142">
        <f>I1054*0.7</f>
        <v>25.844245000000004</v>
      </c>
      <c r="AS1054" s="142">
        <f>I1054*0.35</f>
        <v>12.922122500000002</v>
      </c>
      <c r="AT1054" s="142">
        <v>0</v>
      </c>
      <c r="AU1054" s="142">
        <f>I1054*0.9</f>
        <v>33.228315000000009</v>
      </c>
      <c r="AV1054" s="142">
        <f>I1054*0.18</f>
        <v>6.6456630000000008</v>
      </c>
      <c r="AW1054" s="142">
        <f>I1054*0.34</f>
        <v>12.552919000000003</v>
      </c>
      <c r="AX1054" s="142">
        <f>I1054*0.31</f>
        <v>11.445308500000001</v>
      </c>
      <c r="AY1054" s="142">
        <v>32.2605</v>
      </c>
      <c r="AZ1054" s="142">
        <v>32.2605</v>
      </c>
      <c r="BB1054" s="6">
        <v>4.0612385000000009</v>
      </c>
      <c r="BC1054" s="6">
        <v>34.335925500000009</v>
      </c>
    </row>
    <row r="1055" spans="2:55" hidden="1" outlineLevel="1" x14ac:dyDescent="0.2">
      <c r="B1055" s="52" t="s">
        <v>115</v>
      </c>
      <c r="C1055" s="12"/>
      <c r="D1055" s="122"/>
      <c r="E1055" s="160">
        <v>1</v>
      </c>
      <c r="F1055" s="189"/>
      <c r="G1055" s="189"/>
      <c r="H1055" s="189"/>
      <c r="I1055" s="88">
        <v>4.1328750000000003</v>
      </c>
      <c r="J1055" s="98" t="e">
        <f t="shared" si="16"/>
        <v>#N/A</v>
      </c>
      <c r="K1055" s="104" t="e">
        <v>#N/A</v>
      </c>
      <c r="L1055" s="106">
        <f>I1055*0.2</f>
        <v>0.82657500000000006</v>
      </c>
      <c r="M1055" s="106">
        <f>I1055*0.28</f>
        <v>1.1572050000000003</v>
      </c>
      <c r="N1055" s="106">
        <f>I1055*0.27</f>
        <v>1.1158762500000001</v>
      </c>
      <c r="O1055" s="106">
        <v>0.86790375000000008</v>
      </c>
      <c r="P1055" s="106">
        <f>I1055*0.25</f>
        <v>1.0332187500000001</v>
      </c>
      <c r="Q1055" s="106">
        <f>I1055*0.31</f>
        <v>1.28119125</v>
      </c>
      <c r="R1055" s="106">
        <f>I1055*0.28</f>
        <v>1.1572050000000003</v>
      </c>
      <c r="S1055" s="106">
        <f>I1055*0.25</f>
        <v>1.0332187500000001</v>
      </c>
      <c r="T1055" s="106">
        <f>I1055*0.3</f>
        <v>1.2398625000000001</v>
      </c>
      <c r="U1055" s="106">
        <f>I1055*0.2</f>
        <v>0.82657500000000006</v>
      </c>
      <c r="V1055" s="106">
        <f>I1055*0.22</f>
        <v>0.90923250000000011</v>
      </c>
      <c r="W1055" s="142"/>
      <c r="X1055" s="106">
        <f>I1055*0.16</f>
        <v>0.66126000000000007</v>
      </c>
      <c r="Y1055" s="106">
        <f>I1055*0.15</f>
        <v>0.61993125000000004</v>
      </c>
      <c r="Z1055" s="106">
        <f>I1055*0.18</f>
        <v>0.74391750000000001</v>
      </c>
      <c r="AA1055" s="106">
        <f>I1055*0.11</f>
        <v>0.45461625000000006</v>
      </c>
      <c r="AB1055" s="142"/>
      <c r="AC1055" s="7">
        <f>I1055*0.22</f>
        <v>0.90923250000000011</v>
      </c>
      <c r="AD1055" s="7">
        <f>I1055*0.3</f>
        <v>1.2398625000000001</v>
      </c>
      <c r="AE1055" s="148" t="s">
        <v>93</v>
      </c>
      <c r="AF1055" s="7">
        <f>I1055*0.245</f>
        <v>1.0125543750000001</v>
      </c>
      <c r="AG1055" s="7">
        <f>I1055*0.2</f>
        <v>0.82657500000000006</v>
      </c>
      <c r="AH1055" s="7">
        <f>I1055*0.23</f>
        <v>0.95056125000000014</v>
      </c>
      <c r="AI1055" s="142"/>
      <c r="AJ1055" s="142">
        <f>I1055*0.2</f>
        <v>0.82657500000000006</v>
      </c>
      <c r="AK1055" s="142">
        <v>3.4133000000000004</v>
      </c>
      <c r="AL1055" s="142">
        <v>3.6166000000000005</v>
      </c>
      <c r="AM1055" s="142">
        <v>3.7343000000000011</v>
      </c>
      <c r="AN1055" s="142">
        <f>I1055*0.12</f>
        <v>0.49594500000000002</v>
      </c>
      <c r="AO1055" s="142">
        <f>I1055*0.6</f>
        <v>2.4797250000000002</v>
      </c>
      <c r="AP1055" s="142">
        <f>I1055*0.9</f>
        <v>3.7195875000000003</v>
      </c>
      <c r="AQ1055" s="142">
        <f>I1055*0.93</f>
        <v>3.8435737500000005</v>
      </c>
      <c r="AR1055" s="142">
        <f>I1055*0.7</f>
        <v>2.8930125000000002</v>
      </c>
      <c r="AS1055" s="142">
        <f>I1055*0.35</f>
        <v>1.4465062500000001</v>
      </c>
      <c r="AT1055" s="142">
        <v>0</v>
      </c>
      <c r="AU1055" s="142">
        <f>I1055*0.9</f>
        <v>3.7195875000000003</v>
      </c>
      <c r="AV1055" s="142">
        <f>I1055*0.18</f>
        <v>0.74391750000000001</v>
      </c>
      <c r="AW1055" s="142">
        <f>I1055*0.34</f>
        <v>1.4051775000000002</v>
      </c>
      <c r="AX1055" s="142">
        <f>I1055*0.31</f>
        <v>1.28119125</v>
      </c>
      <c r="AY1055" s="142">
        <v>3.6166000000000005</v>
      </c>
      <c r="AZ1055" s="142">
        <v>3.6166000000000005</v>
      </c>
      <c r="BB1055" s="6">
        <v>0.45461625000000006</v>
      </c>
      <c r="BC1055" s="6">
        <v>3.8435737500000005</v>
      </c>
    </row>
    <row r="1056" spans="2:55" hidden="1" outlineLevel="1" x14ac:dyDescent="0.2">
      <c r="B1056" s="52" t="s">
        <v>116</v>
      </c>
      <c r="C1056" s="12"/>
      <c r="D1056" s="122">
        <v>99156</v>
      </c>
      <c r="E1056" s="160">
        <v>1</v>
      </c>
      <c r="F1056" s="189"/>
      <c r="G1056" s="189"/>
      <c r="H1056" s="189"/>
      <c r="I1056" s="88">
        <v>381</v>
      </c>
      <c r="J1056" s="98">
        <f t="shared" si="16"/>
        <v>126.52200000000001</v>
      </c>
      <c r="K1056" s="104">
        <v>115.02</v>
      </c>
      <c r="L1056" s="106">
        <f>I1056*0.2</f>
        <v>76.2</v>
      </c>
      <c r="M1056" s="106">
        <f>I1056*0.28</f>
        <v>106.68</v>
      </c>
      <c r="N1056" s="106">
        <f>I1056*0.27</f>
        <v>102.87</v>
      </c>
      <c r="O1056" s="106">
        <v>80.009999999999991</v>
      </c>
      <c r="P1056" s="106">
        <f>I1056*0.25</f>
        <v>95.25</v>
      </c>
      <c r="Q1056" s="106">
        <f>I1056*0.31</f>
        <v>118.11</v>
      </c>
      <c r="R1056" s="106">
        <f>I1056*0.28</f>
        <v>106.68</v>
      </c>
      <c r="S1056" s="106">
        <f>I1056*0.25</f>
        <v>95.25</v>
      </c>
      <c r="T1056" s="106">
        <f>I1056*0.3</f>
        <v>114.3</v>
      </c>
      <c r="U1056" s="106">
        <f>I1056*0.2</f>
        <v>76.2</v>
      </c>
      <c r="V1056" s="106">
        <f>I1056*0.22</f>
        <v>83.820000000000007</v>
      </c>
      <c r="W1056" s="142"/>
      <c r="X1056" s="106">
        <f>I1056*0.16</f>
        <v>60.96</v>
      </c>
      <c r="Y1056" s="106">
        <f>I1056*0.15</f>
        <v>57.15</v>
      </c>
      <c r="Z1056" s="106">
        <f>I1056*0.18</f>
        <v>68.58</v>
      </c>
      <c r="AA1056" s="106">
        <f>I1056*0.11</f>
        <v>41.910000000000004</v>
      </c>
      <c r="AB1056" s="142"/>
      <c r="AC1056" s="7">
        <f>I1056*0.22</f>
        <v>83.820000000000007</v>
      </c>
      <c r="AD1056" s="7">
        <f>I1056*0.3</f>
        <v>114.3</v>
      </c>
      <c r="AE1056" s="148" t="s">
        <v>93</v>
      </c>
      <c r="AF1056" s="7">
        <f>I1056*0.245</f>
        <v>93.344999999999999</v>
      </c>
      <c r="AG1056" s="7">
        <f>I1056*0.2</f>
        <v>76.2</v>
      </c>
      <c r="AH1056" s="7">
        <f>I1056*0.23</f>
        <v>87.63000000000001</v>
      </c>
      <c r="AI1056" s="142"/>
      <c r="AJ1056" s="142">
        <f>I1056*0.2</f>
        <v>76.2</v>
      </c>
      <c r="AK1056" s="142">
        <v>241.59529999999998</v>
      </c>
      <c r="AL1056" s="142">
        <v>255.81560000000005</v>
      </c>
      <c r="AM1056" s="142">
        <v>264.34350000000001</v>
      </c>
      <c r="AN1056" s="142">
        <f>I1056*0.12</f>
        <v>45.72</v>
      </c>
      <c r="AO1056" s="142">
        <f>I1056*0.6</f>
        <v>228.6</v>
      </c>
      <c r="AP1056" s="142">
        <f>I1056*0.9</f>
        <v>342.90000000000003</v>
      </c>
      <c r="AQ1056" s="142">
        <f>I1056*0.93</f>
        <v>354.33000000000004</v>
      </c>
      <c r="AR1056" s="142">
        <f>I1056*0.7</f>
        <v>266.7</v>
      </c>
      <c r="AS1056" s="142">
        <f>I1056*0.35</f>
        <v>133.35</v>
      </c>
      <c r="AT1056" s="142">
        <v>0</v>
      </c>
      <c r="AU1056" s="142">
        <f>I1056*0.9</f>
        <v>342.90000000000003</v>
      </c>
      <c r="AV1056" s="142">
        <f>I1056*0.18</f>
        <v>68.58</v>
      </c>
      <c r="AW1056" s="142">
        <f>I1056*0.34</f>
        <v>129.54000000000002</v>
      </c>
      <c r="AX1056" s="142">
        <f>I1056*0.31</f>
        <v>118.11</v>
      </c>
      <c r="AY1056" s="142">
        <v>255.81560000000005</v>
      </c>
      <c r="AZ1056" s="142">
        <v>255.81560000000005</v>
      </c>
      <c r="BB1056" s="6">
        <v>41.910000000000004</v>
      </c>
      <c r="BC1056" s="6">
        <v>354.33000000000004</v>
      </c>
    </row>
    <row r="1057" spans="2:55" hidden="1" outlineLevel="1" x14ac:dyDescent="0.2">
      <c r="B1057" s="52" t="s">
        <v>217</v>
      </c>
      <c r="C1057" s="12"/>
      <c r="D1057" s="122"/>
      <c r="E1057" s="160">
        <v>1</v>
      </c>
      <c r="F1057" s="189"/>
      <c r="G1057" s="189"/>
      <c r="H1057" s="189"/>
      <c r="I1057" s="88">
        <v>195.07169999999999</v>
      </c>
      <c r="J1057" s="98" t="e">
        <f t="shared" si="16"/>
        <v>#N/A</v>
      </c>
      <c r="K1057" s="104" t="e">
        <v>#N/A</v>
      </c>
      <c r="L1057" s="106">
        <f>I1057*0.2</f>
        <v>39.014340000000004</v>
      </c>
      <c r="M1057" s="106">
        <f>I1057*0.28</f>
        <v>54.620076000000005</v>
      </c>
      <c r="N1057" s="106">
        <f>I1057*0.27</f>
        <v>52.669359</v>
      </c>
      <c r="O1057" s="106">
        <v>40.965056999999995</v>
      </c>
      <c r="P1057" s="106">
        <f>I1057*0.25</f>
        <v>48.767924999999998</v>
      </c>
      <c r="Q1057" s="106">
        <f>I1057*0.31</f>
        <v>60.472226999999997</v>
      </c>
      <c r="R1057" s="106">
        <f>I1057*0.28</f>
        <v>54.620076000000005</v>
      </c>
      <c r="S1057" s="106">
        <f>I1057*0.25</f>
        <v>48.767924999999998</v>
      </c>
      <c r="T1057" s="106">
        <f>I1057*0.3</f>
        <v>58.521509999999992</v>
      </c>
      <c r="U1057" s="106">
        <f>I1057*0.2</f>
        <v>39.014340000000004</v>
      </c>
      <c r="V1057" s="106">
        <f>I1057*0.22</f>
        <v>42.915773999999999</v>
      </c>
      <c r="W1057" s="142"/>
      <c r="X1057" s="106">
        <f>I1057*0.16</f>
        <v>31.211472000000001</v>
      </c>
      <c r="Y1057" s="106">
        <f>I1057*0.15</f>
        <v>29.260754999999996</v>
      </c>
      <c r="Z1057" s="106">
        <f>I1057*0.18</f>
        <v>35.112905999999995</v>
      </c>
      <c r="AA1057" s="106">
        <f>I1057*0.11</f>
        <v>21.457886999999999</v>
      </c>
      <c r="AB1057" s="142"/>
      <c r="AC1057" s="7">
        <f>I1057*0.22</f>
        <v>42.915773999999999</v>
      </c>
      <c r="AD1057" s="7">
        <f>I1057*0.3</f>
        <v>58.521509999999992</v>
      </c>
      <c r="AE1057" s="148" t="s">
        <v>93</v>
      </c>
      <c r="AF1057" s="7">
        <f>I1057*0.245</f>
        <v>47.7925665</v>
      </c>
      <c r="AG1057" s="7">
        <f>I1057*0.2</f>
        <v>39.014340000000004</v>
      </c>
      <c r="AH1057" s="7">
        <f>I1057*0.23</f>
        <v>44.866491000000003</v>
      </c>
      <c r="AI1057" s="142"/>
      <c r="AJ1057" s="142">
        <f>I1057*0.2</f>
        <v>39.014340000000004</v>
      </c>
      <c r="AK1057" s="142">
        <v>160.98149999999998</v>
      </c>
      <c r="AL1057" s="142">
        <v>170.45099999999999</v>
      </c>
      <c r="AM1057" s="142">
        <v>176.1327</v>
      </c>
      <c r="AN1057" s="142">
        <f>I1057*0.12</f>
        <v>23.408603999999997</v>
      </c>
      <c r="AO1057" s="142">
        <f>I1057*0.6</f>
        <v>117.04301999999998</v>
      </c>
      <c r="AP1057" s="142">
        <f>I1057*0.9</f>
        <v>175.56452999999999</v>
      </c>
      <c r="AQ1057" s="142">
        <f>I1057*0.93</f>
        <v>181.41668100000001</v>
      </c>
      <c r="AR1057" s="142">
        <f>I1057*0.7</f>
        <v>136.55018999999999</v>
      </c>
      <c r="AS1057" s="142">
        <f>I1057*0.35</f>
        <v>68.275094999999993</v>
      </c>
      <c r="AT1057" s="142">
        <v>0</v>
      </c>
      <c r="AU1057" s="142">
        <f>I1057*0.9</f>
        <v>175.56452999999999</v>
      </c>
      <c r="AV1057" s="142">
        <f>I1057*0.18</f>
        <v>35.112905999999995</v>
      </c>
      <c r="AW1057" s="142">
        <f>I1057*0.34</f>
        <v>66.324377999999996</v>
      </c>
      <c r="AX1057" s="142">
        <f>I1057*0.31</f>
        <v>60.472226999999997</v>
      </c>
      <c r="AY1057" s="142">
        <v>170.45099999999999</v>
      </c>
      <c r="AZ1057" s="142">
        <v>170.45099999999999</v>
      </c>
      <c r="BB1057" s="6">
        <v>21.457886999999999</v>
      </c>
      <c r="BC1057" s="6">
        <v>181.41668100000001</v>
      </c>
    </row>
    <row r="1058" spans="2:55" hidden="1" outlineLevel="1" x14ac:dyDescent="0.2">
      <c r="B1058" s="52" t="s">
        <v>117</v>
      </c>
      <c r="C1058" s="12"/>
      <c r="D1058" s="122"/>
      <c r="E1058" s="160">
        <v>1</v>
      </c>
      <c r="F1058" s="189"/>
      <c r="G1058" s="189"/>
      <c r="H1058" s="189"/>
      <c r="I1058" s="88">
        <v>8.8168000000000006</v>
      </c>
      <c r="J1058" s="98" t="e">
        <f t="shared" si="16"/>
        <v>#N/A</v>
      </c>
      <c r="K1058" s="104" t="e">
        <v>#N/A</v>
      </c>
      <c r="L1058" s="106">
        <f>I1058*0.2</f>
        <v>1.7633600000000003</v>
      </c>
      <c r="M1058" s="106">
        <f>I1058*0.28</f>
        <v>2.4687040000000002</v>
      </c>
      <c r="N1058" s="106">
        <f>I1058*0.27</f>
        <v>2.3805360000000002</v>
      </c>
      <c r="O1058" s="106">
        <v>1.8515280000000001</v>
      </c>
      <c r="P1058" s="106">
        <f>I1058*0.25</f>
        <v>2.2042000000000002</v>
      </c>
      <c r="Q1058" s="106">
        <f>I1058*0.31</f>
        <v>2.7332080000000003</v>
      </c>
      <c r="R1058" s="106">
        <f>I1058*0.28</f>
        <v>2.4687040000000002</v>
      </c>
      <c r="S1058" s="106">
        <f>I1058*0.25</f>
        <v>2.2042000000000002</v>
      </c>
      <c r="T1058" s="106">
        <f>I1058*0.3</f>
        <v>2.6450400000000003</v>
      </c>
      <c r="U1058" s="106">
        <f>I1058*0.2</f>
        <v>1.7633600000000003</v>
      </c>
      <c r="V1058" s="106">
        <f>I1058*0.22</f>
        <v>1.9396960000000001</v>
      </c>
      <c r="W1058" s="142"/>
      <c r="X1058" s="106">
        <f>I1058*0.16</f>
        <v>1.4106880000000002</v>
      </c>
      <c r="Y1058" s="106">
        <f>I1058*0.15</f>
        <v>1.3225200000000001</v>
      </c>
      <c r="Z1058" s="106">
        <f>I1058*0.18</f>
        <v>1.587024</v>
      </c>
      <c r="AA1058" s="106">
        <f>I1058*0.11</f>
        <v>0.96984800000000004</v>
      </c>
      <c r="AB1058" s="142"/>
      <c r="AC1058" s="7">
        <f>I1058*0.22</f>
        <v>1.9396960000000001</v>
      </c>
      <c r="AD1058" s="7">
        <f>I1058*0.3</f>
        <v>2.6450400000000003</v>
      </c>
      <c r="AE1058" s="148" t="s">
        <v>93</v>
      </c>
      <c r="AF1058" s="7">
        <f>I1058*0.245</f>
        <v>2.1601159999999999</v>
      </c>
      <c r="AG1058" s="7">
        <f>I1058*0.2</f>
        <v>1.7633600000000003</v>
      </c>
      <c r="AH1058" s="7">
        <f>I1058*0.23</f>
        <v>2.0278640000000001</v>
      </c>
      <c r="AI1058" s="142"/>
      <c r="AJ1058" s="142">
        <f>I1058*0.2</f>
        <v>1.7633600000000003</v>
      </c>
      <c r="AK1058" s="142">
        <v>7.2759999999999998</v>
      </c>
      <c r="AL1058" s="142">
        <v>7.7039999999999997</v>
      </c>
      <c r="AM1058" s="142">
        <v>7.9608000000000008</v>
      </c>
      <c r="AN1058" s="142">
        <f>I1058*0.12</f>
        <v>1.0580160000000001</v>
      </c>
      <c r="AO1058" s="142">
        <f>I1058*0.6</f>
        <v>5.2900800000000006</v>
      </c>
      <c r="AP1058" s="142">
        <f>I1058*0.9</f>
        <v>7.9351200000000004</v>
      </c>
      <c r="AQ1058" s="142">
        <f>I1058*0.93</f>
        <v>8.1996240000000018</v>
      </c>
      <c r="AR1058" s="142">
        <f>I1058*0.7</f>
        <v>6.1717599999999999</v>
      </c>
      <c r="AS1058" s="142">
        <f>I1058*0.35</f>
        <v>3.08588</v>
      </c>
      <c r="AT1058" s="142">
        <v>0</v>
      </c>
      <c r="AU1058" s="142">
        <f>I1058*0.9</f>
        <v>7.9351200000000004</v>
      </c>
      <c r="AV1058" s="142">
        <f>I1058*0.18</f>
        <v>1.587024</v>
      </c>
      <c r="AW1058" s="142">
        <f>I1058*0.34</f>
        <v>2.9977120000000004</v>
      </c>
      <c r="AX1058" s="142">
        <f>I1058*0.31</f>
        <v>2.7332080000000003</v>
      </c>
      <c r="AY1058" s="142">
        <v>7.7039999999999997</v>
      </c>
      <c r="AZ1058" s="142">
        <v>7.7039999999999997</v>
      </c>
      <c r="BB1058" s="6">
        <v>0.96984800000000004</v>
      </c>
      <c r="BC1058" s="6">
        <v>8.1996240000000018</v>
      </c>
    </row>
    <row r="1059" spans="2:55" hidden="1" outlineLevel="1" x14ac:dyDescent="0.2">
      <c r="B1059" s="52" t="s">
        <v>119</v>
      </c>
      <c r="C1059" s="12"/>
      <c r="D1059" s="122"/>
      <c r="E1059" s="160">
        <v>1</v>
      </c>
      <c r="F1059" s="189"/>
      <c r="G1059" s="189"/>
      <c r="H1059" s="189"/>
      <c r="I1059" s="88">
        <v>20.388850000000001</v>
      </c>
      <c r="J1059" s="98" t="e">
        <f t="shared" si="16"/>
        <v>#N/A</v>
      </c>
      <c r="K1059" s="104" t="e">
        <v>#N/A</v>
      </c>
      <c r="L1059" s="106">
        <f>I1059*0.2</f>
        <v>4.0777700000000001</v>
      </c>
      <c r="M1059" s="106">
        <f>I1059*0.28</f>
        <v>5.7088780000000012</v>
      </c>
      <c r="N1059" s="106">
        <f>I1059*0.27</f>
        <v>5.5049895000000006</v>
      </c>
      <c r="O1059" s="106">
        <v>4.2816584999999998</v>
      </c>
      <c r="P1059" s="106">
        <f>I1059*0.25</f>
        <v>5.0972125000000004</v>
      </c>
      <c r="Q1059" s="106">
        <f>I1059*0.31</f>
        <v>6.3205435000000003</v>
      </c>
      <c r="R1059" s="106">
        <f>I1059*0.28</f>
        <v>5.7088780000000012</v>
      </c>
      <c r="S1059" s="106">
        <f>I1059*0.25</f>
        <v>5.0972125000000004</v>
      </c>
      <c r="T1059" s="106">
        <f>I1059*0.3</f>
        <v>6.1166550000000006</v>
      </c>
      <c r="U1059" s="106">
        <f>I1059*0.2</f>
        <v>4.0777700000000001</v>
      </c>
      <c r="V1059" s="106">
        <f>I1059*0.22</f>
        <v>4.4855470000000004</v>
      </c>
      <c r="W1059" s="142"/>
      <c r="X1059" s="106">
        <f>I1059*0.16</f>
        <v>3.2622160000000004</v>
      </c>
      <c r="Y1059" s="106">
        <f>I1059*0.15</f>
        <v>3.0583275000000003</v>
      </c>
      <c r="Z1059" s="106">
        <f>I1059*0.18</f>
        <v>3.6699930000000003</v>
      </c>
      <c r="AA1059" s="106">
        <f>I1059*0.11</f>
        <v>2.2427735000000002</v>
      </c>
      <c r="AB1059" s="142"/>
      <c r="AC1059" s="7">
        <f>I1059*0.22</f>
        <v>4.4855470000000004</v>
      </c>
      <c r="AD1059" s="7">
        <f>I1059*0.3</f>
        <v>6.1166550000000006</v>
      </c>
      <c r="AE1059" s="148" t="s">
        <v>93</v>
      </c>
      <c r="AF1059" s="7">
        <f>I1059*0.245</f>
        <v>4.9952682500000005</v>
      </c>
      <c r="AG1059" s="7">
        <f>I1059*0.2</f>
        <v>4.0777700000000001</v>
      </c>
      <c r="AH1059" s="7">
        <f>I1059*0.23</f>
        <v>4.689435500000001</v>
      </c>
      <c r="AI1059" s="142"/>
      <c r="AJ1059" s="142">
        <f>I1059*0.2</f>
        <v>4.0777700000000001</v>
      </c>
      <c r="AK1059" s="142">
        <v>16.831100000000003</v>
      </c>
      <c r="AL1059" s="142">
        <v>17.8155</v>
      </c>
      <c r="AM1059" s="142">
        <v>18.414700000000003</v>
      </c>
      <c r="AN1059" s="142">
        <f>I1059*0.12</f>
        <v>2.4466619999999999</v>
      </c>
      <c r="AO1059" s="142">
        <f>I1059*0.6</f>
        <v>12.233310000000001</v>
      </c>
      <c r="AP1059" s="142">
        <f>I1059*0.9</f>
        <v>18.349965000000001</v>
      </c>
      <c r="AQ1059" s="142">
        <f>I1059*0.93</f>
        <v>18.961630500000002</v>
      </c>
      <c r="AR1059" s="142">
        <f>I1059*0.7</f>
        <v>14.272195</v>
      </c>
      <c r="AS1059" s="142">
        <f>I1059*0.35</f>
        <v>7.1360975</v>
      </c>
      <c r="AT1059" s="142">
        <v>0</v>
      </c>
      <c r="AU1059" s="142">
        <f>I1059*0.9</f>
        <v>18.349965000000001</v>
      </c>
      <c r="AV1059" s="142">
        <f>I1059*0.18</f>
        <v>3.6699930000000003</v>
      </c>
      <c r="AW1059" s="142">
        <f>I1059*0.34</f>
        <v>6.9322090000000012</v>
      </c>
      <c r="AX1059" s="142">
        <f>I1059*0.31</f>
        <v>6.3205435000000003</v>
      </c>
      <c r="AY1059" s="142">
        <v>17.8155</v>
      </c>
      <c r="AZ1059" s="142">
        <v>17.8155</v>
      </c>
      <c r="BB1059" s="6">
        <v>2.2427735000000002</v>
      </c>
      <c r="BC1059" s="6">
        <v>18.961630500000002</v>
      </c>
    </row>
    <row r="1060" spans="2:55" hidden="1" outlineLevel="1" x14ac:dyDescent="0.2">
      <c r="B1060" s="52" t="s">
        <v>218</v>
      </c>
      <c r="C1060" s="12"/>
      <c r="D1060" s="122">
        <v>88342</v>
      </c>
      <c r="E1060" s="160">
        <v>1</v>
      </c>
      <c r="F1060" s="189"/>
      <c r="G1060" s="189"/>
      <c r="H1060" s="189"/>
      <c r="I1060" s="88">
        <v>485</v>
      </c>
      <c r="J1060" s="98">
        <f t="shared" si="16"/>
        <v>152.52600000000001</v>
      </c>
      <c r="K1060" s="104">
        <v>138.66</v>
      </c>
      <c r="L1060" s="106">
        <f>I1060*0.2</f>
        <v>97</v>
      </c>
      <c r="M1060" s="106">
        <f>I1060*0.28</f>
        <v>135.80000000000001</v>
      </c>
      <c r="N1060" s="106">
        <f>I1060*0.27</f>
        <v>130.95000000000002</v>
      </c>
      <c r="O1060" s="106">
        <v>101.85</v>
      </c>
      <c r="P1060" s="106">
        <f>I1060*0.25</f>
        <v>121.25</v>
      </c>
      <c r="Q1060" s="106">
        <f>I1060*0.31</f>
        <v>150.35</v>
      </c>
      <c r="R1060" s="106">
        <f>I1060*0.28</f>
        <v>135.80000000000001</v>
      </c>
      <c r="S1060" s="106">
        <f>I1060*0.25</f>
        <v>121.25</v>
      </c>
      <c r="T1060" s="106">
        <f>I1060*0.3</f>
        <v>145.5</v>
      </c>
      <c r="U1060" s="106">
        <f>I1060*0.2</f>
        <v>97</v>
      </c>
      <c r="V1060" s="106">
        <f>I1060*0.22</f>
        <v>106.7</v>
      </c>
      <c r="W1060" s="142"/>
      <c r="X1060" s="106">
        <f>I1060*0.16</f>
        <v>77.600000000000009</v>
      </c>
      <c r="Y1060" s="106">
        <f>I1060*0.15</f>
        <v>72.75</v>
      </c>
      <c r="Z1060" s="106">
        <f>I1060*0.18</f>
        <v>87.3</v>
      </c>
      <c r="AA1060" s="106">
        <f>I1060*0.11</f>
        <v>53.35</v>
      </c>
      <c r="AB1060" s="142"/>
      <c r="AC1060" s="7">
        <f>I1060*0.22</f>
        <v>106.7</v>
      </c>
      <c r="AD1060" s="7">
        <f>I1060*0.3</f>
        <v>145.5</v>
      </c>
      <c r="AE1060" s="148" t="s">
        <v>93</v>
      </c>
      <c r="AF1060" s="7">
        <f>I1060*0.245</f>
        <v>118.825</v>
      </c>
      <c r="AG1060" s="7">
        <f>I1060*0.2</f>
        <v>97</v>
      </c>
      <c r="AH1060" s="7">
        <f>I1060*0.23</f>
        <v>111.55000000000001</v>
      </c>
      <c r="AI1060" s="142"/>
      <c r="AJ1060" s="142">
        <f>I1060*0.2</f>
        <v>97</v>
      </c>
      <c r="AK1060" s="142">
        <v>369.25700000000001</v>
      </c>
      <c r="AL1060" s="142">
        <v>390.97800000000001</v>
      </c>
      <c r="AM1060" s="142">
        <v>404.01060000000001</v>
      </c>
      <c r="AN1060" s="142">
        <f>I1060*0.12</f>
        <v>58.199999999999996</v>
      </c>
      <c r="AO1060" s="142">
        <f>I1060*0.6</f>
        <v>291</v>
      </c>
      <c r="AP1060" s="142">
        <f>I1060*0.9</f>
        <v>436.5</v>
      </c>
      <c r="AQ1060" s="142">
        <f>I1060*0.93</f>
        <v>451.05</v>
      </c>
      <c r="AR1060" s="142">
        <f>I1060*0.7</f>
        <v>339.5</v>
      </c>
      <c r="AS1060" s="142">
        <f>I1060*0.35</f>
        <v>169.75</v>
      </c>
      <c r="AT1060" s="142">
        <v>138.19050000000001</v>
      </c>
      <c r="AU1060" s="142">
        <f>I1060*0.9</f>
        <v>436.5</v>
      </c>
      <c r="AV1060" s="142">
        <f>I1060*0.18</f>
        <v>87.3</v>
      </c>
      <c r="AW1060" s="142">
        <f>I1060*0.34</f>
        <v>164.9</v>
      </c>
      <c r="AX1060" s="142">
        <f>I1060*0.31</f>
        <v>150.35</v>
      </c>
      <c r="AY1060" s="142">
        <v>390.97800000000001</v>
      </c>
      <c r="AZ1060" s="142">
        <v>390.97800000000001</v>
      </c>
      <c r="BB1060" s="6">
        <v>53.35</v>
      </c>
      <c r="BC1060" s="6">
        <v>451.05</v>
      </c>
    </row>
    <row r="1061" spans="2:55" hidden="1" outlineLevel="1" x14ac:dyDescent="0.2">
      <c r="B1061" s="52" t="s">
        <v>104</v>
      </c>
      <c r="C1061" s="12"/>
      <c r="D1061" s="122">
        <v>88305</v>
      </c>
      <c r="E1061" s="160">
        <v>1</v>
      </c>
      <c r="F1061" s="189"/>
      <c r="G1061" s="189"/>
      <c r="H1061" s="189"/>
      <c r="I1061" s="88">
        <v>786</v>
      </c>
      <c r="J1061" s="98">
        <f t="shared" si="16"/>
        <v>103.983</v>
      </c>
      <c r="K1061" s="104">
        <v>94.53</v>
      </c>
      <c r="L1061" s="106">
        <f>I1061*0.2</f>
        <v>157.20000000000002</v>
      </c>
      <c r="M1061" s="106">
        <f>I1061*0.28</f>
        <v>220.08</v>
      </c>
      <c r="N1061" s="106">
        <f>I1061*0.27</f>
        <v>212.22000000000003</v>
      </c>
      <c r="O1061" s="106">
        <v>165.06</v>
      </c>
      <c r="P1061" s="106">
        <f>I1061*0.25</f>
        <v>196.5</v>
      </c>
      <c r="Q1061" s="106">
        <f>I1061*0.31</f>
        <v>243.66</v>
      </c>
      <c r="R1061" s="106">
        <f>I1061*0.28</f>
        <v>220.08</v>
      </c>
      <c r="S1061" s="106">
        <f>I1061*0.25</f>
        <v>196.5</v>
      </c>
      <c r="T1061" s="106">
        <f>I1061*0.3</f>
        <v>235.79999999999998</v>
      </c>
      <c r="U1061" s="106">
        <f>I1061*0.2</f>
        <v>157.20000000000002</v>
      </c>
      <c r="V1061" s="106">
        <f>I1061*0.22</f>
        <v>172.92</v>
      </c>
      <c r="W1061" s="142"/>
      <c r="X1061" s="106">
        <f>I1061*0.16</f>
        <v>125.76</v>
      </c>
      <c r="Y1061" s="106">
        <f>I1061*0.15</f>
        <v>117.89999999999999</v>
      </c>
      <c r="Z1061" s="106">
        <f>I1061*0.18</f>
        <v>141.47999999999999</v>
      </c>
      <c r="AA1061" s="106">
        <f>I1061*0.11</f>
        <v>86.46</v>
      </c>
      <c r="AB1061" s="142"/>
      <c r="AC1061" s="7">
        <f>I1061*0.22</f>
        <v>172.92</v>
      </c>
      <c r="AD1061" s="7">
        <f>I1061*0.3</f>
        <v>235.79999999999998</v>
      </c>
      <c r="AE1061" s="148" t="s">
        <v>93</v>
      </c>
      <c r="AF1061" s="7">
        <f>I1061*0.245</f>
        <v>192.57</v>
      </c>
      <c r="AG1061" s="7">
        <f>I1061*0.2</f>
        <v>157.20000000000002</v>
      </c>
      <c r="AH1061" s="7">
        <f>I1061*0.23</f>
        <v>180.78</v>
      </c>
      <c r="AI1061" s="142"/>
      <c r="AJ1061" s="142">
        <f>I1061*0.2</f>
        <v>157.20000000000002</v>
      </c>
      <c r="AK1061" s="142">
        <v>347.88909999999998</v>
      </c>
      <c r="AL1061" s="142">
        <v>368.35819999999995</v>
      </c>
      <c r="AM1061" s="142">
        <v>380.6311</v>
      </c>
      <c r="AN1061" s="142">
        <f>I1061*0.12</f>
        <v>94.32</v>
      </c>
      <c r="AO1061" s="142">
        <f>I1061*0.6</f>
        <v>471.59999999999997</v>
      </c>
      <c r="AP1061" s="142">
        <f>I1061*0.9</f>
        <v>707.4</v>
      </c>
      <c r="AQ1061" s="142">
        <f>I1061*0.93</f>
        <v>730.98</v>
      </c>
      <c r="AR1061" s="142">
        <f>I1061*0.7</f>
        <v>550.19999999999993</v>
      </c>
      <c r="AS1061" s="142">
        <f>I1061*0.35</f>
        <v>275.09999999999997</v>
      </c>
      <c r="AT1061" s="142">
        <v>47.639610000000005</v>
      </c>
      <c r="AU1061" s="142">
        <f>I1061*0.9</f>
        <v>707.4</v>
      </c>
      <c r="AV1061" s="142">
        <f>I1061*0.18</f>
        <v>141.47999999999999</v>
      </c>
      <c r="AW1061" s="142">
        <f>I1061*0.34</f>
        <v>267.24</v>
      </c>
      <c r="AX1061" s="142">
        <f>I1061*0.31</f>
        <v>243.66</v>
      </c>
      <c r="AY1061" s="142">
        <v>368.35819999999995</v>
      </c>
      <c r="AZ1061" s="142">
        <v>368.35819999999995</v>
      </c>
      <c r="BB1061" s="6">
        <v>86.46</v>
      </c>
      <c r="BC1061" s="6">
        <v>730.98</v>
      </c>
    </row>
    <row r="1062" spans="2:55" hidden="1" outlineLevel="1" x14ac:dyDescent="0.2">
      <c r="B1062" s="52" t="s">
        <v>120</v>
      </c>
      <c r="C1062" s="12"/>
      <c r="D1062" s="122"/>
      <c r="E1062" s="160">
        <v>1</v>
      </c>
      <c r="F1062" s="189"/>
      <c r="G1062" s="189"/>
      <c r="H1062" s="189"/>
      <c r="I1062" s="88">
        <v>14.98856</v>
      </c>
      <c r="J1062" s="98" t="e">
        <f t="shared" si="16"/>
        <v>#N/A</v>
      </c>
      <c r="K1062" s="104" t="e">
        <v>#N/A</v>
      </c>
      <c r="L1062" s="106">
        <f>I1062*0.2</f>
        <v>2.9977119999999999</v>
      </c>
      <c r="M1062" s="106">
        <f>I1062*0.28</f>
        <v>4.1967968000000004</v>
      </c>
      <c r="N1062" s="106">
        <f>I1062*0.27</f>
        <v>4.0469112000000003</v>
      </c>
      <c r="O1062" s="106">
        <v>3.1475975999999997</v>
      </c>
      <c r="P1062" s="106">
        <f>I1062*0.25</f>
        <v>3.7471399999999999</v>
      </c>
      <c r="Q1062" s="106">
        <f>I1062*0.31</f>
        <v>4.6464536000000001</v>
      </c>
      <c r="R1062" s="106">
        <f>I1062*0.28</f>
        <v>4.1967968000000004</v>
      </c>
      <c r="S1062" s="106">
        <f>I1062*0.25</f>
        <v>3.7471399999999999</v>
      </c>
      <c r="T1062" s="106">
        <f>I1062*0.3</f>
        <v>4.4965679999999999</v>
      </c>
      <c r="U1062" s="106">
        <f>I1062*0.2</f>
        <v>2.9977119999999999</v>
      </c>
      <c r="V1062" s="106">
        <f>I1062*0.22</f>
        <v>3.2974831999999998</v>
      </c>
      <c r="W1062" s="142"/>
      <c r="X1062" s="106">
        <f>I1062*0.16</f>
        <v>2.3981696000000001</v>
      </c>
      <c r="Y1062" s="106">
        <f>I1062*0.15</f>
        <v>2.2482839999999999</v>
      </c>
      <c r="Z1062" s="106">
        <f>I1062*0.18</f>
        <v>2.6979408</v>
      </c>
      <c r="AA1062" s="106">
        <f>I1062*0.11</f>
        <v>1.6487415999999999</v>
      </c>
      <c r="AB1062" s="142"/>
      <c r="AC1062" s="7">
        <f>I1062*0.22</f>
        <v>3.2974831999999998</v>
      </c>
      <c r="AD1062" s="7">
        <f>I1062*0.3</f>
        <v>4.4965679999999999</v>
      </c>
      <c r="AE1062" s="148" t="s">
        <v>93</v>
      </c>
      <c r="AF1062" s="7">
        <f>I1062*0.245</f>
        <v>3.6721971999999998</v>
      </c>
      <c r="AG1062" s="7">
        <f>I1062*0.2</f>
        <v>2.9977119999999999</v>
      </c>
      <c r="AH1062" s="7">
        <f>I1062*0.23</f>
        <v>3.4473688</v>
      </c>
      <c r="AI1062" s="142"/>
      <c r="AJ1062" s="142">
        <f>I1062*0.2</f>
        <v>2.9977119999999999</v>
      </c>
      <c r="AK1062" s="142">
        <v>12.369200000000001</v>
      </c>
      <c r="AL1062" s="142">
        <v>13.0968</v>
      </c>
      <c r="AM1062" s="142">
        <v>13.535500000000001</v>
      </c>
      <c r="AN1062" s="142">
        <f>I1062*0.12</f>
        <v>1.7986271999999999</v>
      </c>
      <c r="AO1062" s="142">
        <f>I1062*0.6</f>
        <v>8.9931359999999998</v>
      </c>
      <c r="AP1062" s="142">
        <f>I1062*0.9</f>
        <v>13.489704</v>
      </c>
      <c r="AQ1062" s="142">
        <f>I1062*0.93</f>
        <v>13.939360800000001</v>
      </c>
      <c r="AR1062" s="142">
        <f>I1062*0.7</f>
        <v>10.491992</v>
      </c>
      <c r="AS1062" s="142">
        <f>I1062*0.35</f>
        <v>5.2459959999999999</v>
      </c>
      <c r="AT1062" s="142">
        <v>0</v>
      </c>
      <c r="AU1062" s="142">
        <f>I1062*0.9</f>
        <v>13.489704</v>
      </c>
      <c r="AV1062" s="142">
        <f>I1062*0.18</f>
        <v>2.6979408</v>
      </c>
      <c r="AW1062" s="142">
        <f>I1062*0.34</f>
        <v>5.0961104000000006</v>
      </c>
      <c r="AX1062" s="142">
        <f>I1062*0.31</f>
        <v>4.6464536000000001</v>
      </c>
      <c r="AY1062" s="142">
        <v>13.0968</v>
      </c>
      <c r="AZ1062" s="142">
        <v>13.0968</v>
      </c>
      <c r="BB1062" s="6">
        <v>1.6487415999999999</v>
      </c>
      <c r="BC1062" s="6">
        <v>13.939360800000001</v>
      </c>
    </row>
    <row r="1063" spans="2:55" hidden="1" outlineLevel="1" x14ac:dyDescent="0.2">
      <c r="B1063" s="52" t="s">
        <v>121</v>
      </c>
      <c r="C1063" s="12"/>
      <c r="D1063" s="122" t="s">
        <v>72</v>
      </c>
      <c r="E1063" s="160">
        <v>2</v>
      </c>
      <c r="F1063" s="189"/>
      <c r="G1063" s="189"/>
      <c r="H1063" s="189"/>
      <c r="I1063" s="88">
        <v>29.977119999999999</v>
      </c>
      <c r="J1063" s="98" t="e">
        <f t="shared" si="16"/>
        <v>#N/A</v>
      </c>
      <c r="K1063" s="104" t="e">
        <v>#N/A</v>
      </c>
      <c r="L1063" s="106">
        <f>I1063*0.2</f>
        <v>5.9954239999999999</v>
      </c>
      <c r="M1063" s="106">
        <f>I1063*0.28</f>
        <v>8.3935936000000009</v>
      </c>
      <c r="N1063" s="106">
        <f>I1063*0.27</f>
        <v>8.0938224000000005</v>
      </c>
      <c r="O1063" s="106">
        <v>6.2951951999999993</v>
      </c>
      <c r="P1063" s="106">
        <f>I1063*0.25</f>
        <v>7.4942799999999998</v>
      </c>
      <c r="Q1063" s="106">
        <f>I1063*0.31</f>
        <v>9.2929072000000001</v>
      </c>
      <c r="R1063" s="106">
        <f>I1063*0.28</f>
        <v>8.3935936000000009</v>
      </c>
      <c r="S1063" s="106">
        <f>I1063*0.25</f>
        <v>7.4942799999999998</v>
      </c>
      <c r="T1063" s="106">
        <f>I1063*0.3</f>
        <v>8.9931359999999998</v>
      </c>
      <c r="U1063" s="106">
        <f>I1063*0.2</f>
        <v>5.9954239999999999</v>
      </c>
      <c r="V1063" s="106">
        <f>I1063*0.22</f>
        <v>6.5949663999999997</v>
      </c>
      <c r="W1063" s="142"/>
      <c r="X1063" s="106">
        <f>I1063*0.16</f>
        <v>4.7963392000000002</v>
      </c>
      <c r="Y1063" s="106">
        <f>I1063*0.15</f>
        <v>4.4965679999999999</v>
      </c>
      <c r="Z1063" s="106">
        <f>I1063*0.18</f>
        <v>5.3958816000000001</v>
      </c>
      <c r="AA1063" s="106">
        <f>I1063*0.11</f>
        <v>3.2974831999999998</v>
      </c>
      <c r="AB1063" s="142"/>
      <c r="AC1063" s="7">
        <f>I1063*0.22</f>
        <v>6.5949663999999997</v>
      </c>
      <c r="AD1063" s="7">
        <f>I1063*0.3</f>
        <v>8.9931359999999998</v>
      </c>
      <c r="AE1063" s="148" t="s">
        <v>93</v>
      </c>
      <c r="AF1063" s="7">
        <f>I1063*0.245</f>
        <v>7.3443943999999997</v>
      </c>
      <c r="AG1063" s="7">
        <f>I1063*0.2</f>
        <v>5.9954239999999999</v>
      </c>
      <c r="AH1063" s="7">
        <f>I1063*0.23</f>
        <v>6.8947376</v>
      </c>
      <c r="AI1063" s="142"/>
      <c r="AJ1063" s="142">
        <f>I1063*0.2</f>
        <v>5.9954239999999999</v>
      </c>
      <c r="AK1063" s="142">
        <v>24.738400000000002</v>
      </c>
      <c r="AL1063" s="142">
        <v>26.1936</v>
      </c>
      <c r="AM1063" s="142">
        <v>27.071000000000002</v>
      </c>
      <c r="AN1063" s="142">
        <f>I1063*0.12</f>
        <v>3.5972543999999997</v>
      </c>
      <c r="AO1063" s="142">
        <f>I1063*0.6</f>
        <v>17.986272</v>
      </c>
      <c r="AP1063" s="142">
        <f>I1063*0.9</f>
        <v>26.979407999999999</v>
      </c>
      <c r="AQ1063" s="142">
        <f>I1063*0.93</f>
        <v>27.878721600000002</v>
      </c>
      <c r="AR1063" s="142">
        <f>I1063*0.7</f>
        <v>20.983984</v>
      </c>
      <c r="AS1063" s="142">
        <f>I1063*0.35</f>
        <v>10.491992</v>
      </c>
      <c r="AT1063" s="142">
        <v>0</v>
      </c>
      <c r="AU1063" s="142">
        <f>I1063*0.9</f>
        <v>26.979407999999999</v>
      </c>
      <c r="AV1063" s="142">
        <f>I1063*0.18</f>
        <v>5.3958816000000001</v>
      </c>
      <c r="AW1063" s="142">
        <f>I1063*0.34</f>
        <v>10.192220800000001</v>
      </c>
      <c r="AX1063" s="142">
        <f>I1063*0.31</f>
        <v>9.2929072000000001</v>
      </c>
      <c r="AY1063" s="142">
        <v>26.1936</v>
      </c>
      <c r="AZ1063" s="142">
        <v>26.1936</v>
      </c>
      <c r="BB1063" s="6">
        <v>3.2974831999999998</v>
      </c>
      <c r="BC1063" s="6">
        <v>27.878721600000002</v>
      </c>
    </row>
    <row r="1064" spans="2:55" hidden="1" outlineLevel="1" x14ac:dyDescent="0.2">
      <c r="B1064" s="52" t="s">
        <v>122</v>
      </c>
      <c r="C1064" s="12"/>
      <c r="D1064" s="122"/>
      <c r="E1064" s="160">
        <v>1</v>
      </c>
      <c r="F1064" s="189"/>
      <c r="G1064" s="189"/>
      <c r="H1064" s="189"/>
      <c r="I1064" s="88">
        <v>10.580159999999999</v>
      </c>
      <c r="J1064" s="98" t="e">
        <f t="shared" si="16"/>
        <v>#N/A</v>
      </c>
      <c r="K1064" s="104" t="e">
        <v>#N/A</v>
      </c>
      <c r="L1064" s="106">
        <f>I1064*0.2</f>
        <v>2.1160320000000001</v>
      </c>
      <c r="M1064" s="106">
        <f>I1064*0.28</f>
        <v>2.9624448000000001</v>
      </c>
      <c r="N1064" s="106">
        <f>I1064*0.27</f>
        <v>2.8566432000000002</v>
      </c>
      <c r="O1064" s="106">
        <v>2.2218335999999996</v>
      </c>
      <c r="P1064" s="106">
        <f>I1064*0.25</f>
        <v>2.6450399999999998</v>
      </c>
      <c r="Q1064" s="106">
        <f>I1064*0.31</f>
        <v>3.2798495999999999</v>
      </c>
      <c r="R1064" s="106">
        <f>I1064*0.28</f>
        <v>2.9624448000000001</v>
      </c>
      <c r="S1064" s="106">
        <f>I1064*0.25</f>
        <v>2.6450399999999998</v>
      </c>
      <c r="T1064" s="106">
        <f>I1064*0.3</f>
        <v>3.1740479999999995</v>
      </c>
      <c r="U1064" s="106">
        <f>I1064*0.2</f>
        <v>2.1160320000000001</v>
      </c>
      <c r="V1064" s="106">
        <f>I1064*0.22</f>
        <v>2.3276352</v>
      </c>
      <c r="W1064" s="142"/>
      <c r="X1064" s="106">
        <f>I1064*0.16</f>
        <v>1.6928255999999999</v>
      </c>
      <c r="Y1064" s="106">
        <f>I1064*0.15</f>
        <v>1.5870239999999998</v>
      </c>
      <c r="Z1064" s="106">
        <f>I1064*0.18</f>
        <v>1.9044287999999998</v>
      </c>
      <c r="AA1064" s="106">
        <f>I1064*0.11</f>
        <v>1.1638176</v>
      </c>
      <c r="AB1064" s="142"/>
      <c r="AC1064" s="7">
        <f>I1064*0.22</f>
        <v>2.3276352</v>
      </c>
      <c r="AD1064" s="7">
        <f>I1064*0.3</f>
        <v>3.1740479999999995</v>
      </c>
      <c r="AE1064" s="148" t="s">
        <v>93</v>
      </c>
      <c r="AF1064" s="7">
        <f>I1064*0.245</f>
        <v>2.5921391999999996</v>
      </c>
      <c r="AG1064" s="7">
        <f>I1064*0.2</f>
        <v>2.1160320000000001</v>
      </c>
      <c r="AH1064" s="7">
        <f>I1064*0.23</f>
        <v>2.4334368</v>
      </c>
      <c r="AI1064" s="142"/>
      <c r="AJ1064" s="142">
        <f>I1064*0.2</f>
        <v>2.1160320000000001</v>
      </c>
      <c r="AK1064" s="142">
        <v>8.7311999999999994</v>
      </c>
      <c r="AL1064" s="142">
        <v>9.2447999999999997</v>
      </c>
      <c r="AM1064" s="142">
        <v>9.5550999999999995</v>
      </c>
      <c r="AN1064" s="142">
        <f>I1064*0.12</f>
        <v>1.2696191999999999</v>
      </c>
      <c r="AO1064" s="142">
        <f>I1064*0.6</f>
        <v>6.3480959999999991</v>
      </c>
      <c r="AP1064" s="142">
        <f>I1064*0.9</f>
        <v>9.5221439999999991</v>
      </c>
      <c r="AQ1064" s="142">
        <f>I1064*0.93</f>
        <v>9.8395487999999993</v>
      </c>
      <c r="AR1064" s="142">
        <f>I1064*0.7</f>
        <v>7.4061119999999994</v>
      </c>
      <c r="AS1064" s="142">
        <f>I1064*0.35</f>
        <v>3.7030559999999997</v>
      </c>
      <c r="AT1064" s="142">
        <v>0</v>
      </c>
      <c r="AU1064" s="142">
        <f>I1064*0.9</f>
        <v>9.5221439999999991</v>
      </c>
      <c r="AV1064" s="142">
        <f>I1064*0.18</f>
        <v>1.9044287999999998</v>
      </c>
      <c r="AW1064" s="142">
        <f>I1064*0.34</f>
        <v>3.5972544000000002</v>
      </c>
      <c r="AX1064" s="142">
        <f>I1064*0.31</f>
        <v>3.2798495999999999</v>
      </c>
      <c r="AY1064" s="142">
        <v>9.2447999999999997</v>
      </c>
      <c r="AZ1064" s="142">
        <v>9.2447999999999997</v>
      </c>
      <c r="BB1064" s="6">
        <v>1.1638176</v>
      </c>
      <c r="BC1064" s="6">
        <v>9.8395487999999993</v>
      </c>
    </row>
    <row r="1065" spans="2:55" hidden="1" outlineLevel="1" x14ac:dyDescent="0.2">
      <c r="B1065" s="52" t="s">
        <v>123</v>
      </c>
      <c r="C1065" s="12"/>
      <c r="D1065" s="122"/>
      <c r="E1065" s="160">
        <v>1</v>
      </c>
      <c r="F1065" s="189"/>
      <c r="G1065" s="189"/>
      <c r="H1065" s="189"/>
      <c r="I1065" s="88">
        <v>22.042000000000002</v>
      </c>
      <c r="J1065" s="98" t="e">
        <f t="shared" si="16"/>
        <v>#N/A</v>
      </c>
      <c r="K1065" s="104" t="e">
        <v>#N/A</v>
      </c>
      <c r="L1065" s="106">
        <f>I1065*0.2</f>
        <v>4.4084000000000003</v>
      </c>
      <c r="M1065" s="106">
        <f>I1065*0.28</f>
        <v>6.1717600000000008</v>
      </c>
      <c r="N1065" s="106">
        <f>I1065*0.27</f>
        <v>5.951340000000001</v>
      </c>
      <c r="O1065" s="106">
        <v>4.6288200000000002</v>
      </c>
      <c r="P1065" s="106">
        <f>I1065*0.25</f>
        <v>5.5105000000000004</v>
      </c>
      <c r="Q1065" s="106">
        <f>I1065*0.31</f>
        <v>6.8330200000000003</v>
      </c>
      <c r="R1065" s="106">
        <f>I1065*0.28</f>
        <v>6.1717600000000008</v>
      </c>
      <c r="S1065" s="106">
        <f>I1065*0.25</f>
        <v>5.5105000000000004</v>
      </c>
      <c r="T1065" s="106">
        <f>I1065*0.3</f>
        <v>6.6126000000000005</v>
      </c>
      <c r="U1065" s="106">
        <f>I1065*0.2</f>
        <v>4.4084000000000003</v>
      </c>
      <c r="V1065" s="106">
        <f>I1065*0.22</f>
        <v>4.84924</v>
      </c>
      <c r="W1065" s="142"/>
      <c r="X1065" s="106">
        <f>I1065*0.16</f>
        <v>3.5267200000000005</v>
      </c>
      <c r="Y1065" s="106">
        <f>I1065*0.15</f>
        <v>3.3063000000000002</v>
      </c>
      <c r="Z1065" s="106">
        <f>I1065*0.18</f>
        <v>3.9675600000000002</v>
      </c>
      <c r="AA1065" s="106">
        <f>I1065*0.11</f>
        <v>2.42462</v>
      </c>
      <c r="AB1065" s="142"/>
      <c r="AC1065" s="7">
        <f>I1065*0.22</f>
        <v>4.84924</v>
      </c>
      <c r="AD1065" s="7">
        <f>I1065*0.3</f>
        <v>6.6126000000000005</v>
      </c>
      <c r="AE1065" s="148" t="s">
        <v>93</v>
      </c>
      <c r="AF1065" s="7">
        <f>I1065*0.245</f>
        <v>5.40029</v>
      </c>
      <c r="AG1065" s="7">
        <f>I1065*0.2</f>
        <v>4.4084000000000003</v>
      </c>
      <c r="AH1065" s="7">
        <f>I1065*0.23</f>
        <v>5.0696600000000007</v>
      </c>
      <c r="AI1065" s="142"/>
      <c r="AJ1065" s="142">
        <f>I1065*0.2</f>
        <v>4.4084000000000003</v>
      </c>
      <c r="AK1065" s="142">
        <v>18.190000000000001</v>
      </c>
      <c r="AL1065" s="142">
        <v>19.260000000000002</v>
      </c>
      <c r="AM1065" s="142">
        <v>19.902000000000001</v>
      </c>
      <c r="AN1065" s="142">
        <f>I1065*0.12</f>
        <v>2.6450400000000003</v>
      </c>
      <c r="AO1065" s="142">
        <f>I1065*0.6</f>
        <v>13.225200000000001</v>
      </c>
      <c r="AP1065" s="142">
        <f>I1065*0.9</f>
        <v>19.837800000000001</v>
      </c>
      <c r="AQ1065" s="142">
        <f>I1065*0.93</f>
        <v>20.499060000000004</v>
      </c>
      <c r="AR1065" s="142">
        <f>I1065*0.7</f>
        <v>15.429399999999999</v>
      </c>
      <c r="AS1065" s="142">
        <f>I1065*0.35</f>
        <v>7.7146999999999997</v>
      </c>
      <c r="AT1065" s="142">
        <v>0</v>
      </c>
      <c r="AU1065" s="142">
        <f>I1065*0.9</f>
        <v>19.837800000000001</v>
      </c>
      <c r="AV1065" s="142">
        <f>I1065*0.18</f>
        <v>3.9675600000000002</v>
      </c>
      <c r="AW1065" s="142">
        <f>I1065*0.34</f>
        <v>7.4942800000000007</v>
      </c>
      <c r="AX1065" s="142">
        <f>I1065*0.31</f>
        <v>6.8330200000000003</v>
      </c>
      <c r="AY1065" s="142">
        <v>19.260000000000002</v>
      </c>
      <c r="AZ1065" s="142">
        <v>19.260000000000002</v>
      </c>
      <c r="BB1065" s="6">
        <v>2.42462</v>
      </c>
      <c r="BC1065" s="6">
        <v>20.499060000000004</v>
      </c>
    </row>
    <row r="1066" spans="2:55" ht="13.5" collapsed="1" thickBot="1" x14ac:dyDescent="0.25">
      <c r="B1066" s="45" t="s">
        <v>85</v>
      </c>
      <c r="C1066" s="35">
        <v>360</v>
      </c>
      <c r="D1066" s="120">
        <v>43239</v>
      </c>
      <c r="E1066" s="161" t="s">
        <v>5630</v>
      </c>
      <c r="F1066" s="180"/>
      <c r="G1066" s="180"/>
      <c r="H1066" s="180"/>
      <c r="I1066" s="82">
        <v>5247.7478899999996</v>
      </c>
      <c r="J1066" s="98">
        <f t="shared" si="16"/>
        <v>208.17500000000001</v>
      </c>
      <c r="K1066" s="100">
        <v>189.25</v>
      </c>
      <c r="L1066" s="106">
        <f>I1066*0.2</f>
        <v>1049.5495779999999</v>
      </c>
      <c r="M1066" s="106">
        <f>I1066*0.28</f>
        <v>1469.3694092000001</v>
      </c>
      <c r="N1066" s="106">
        <f>I1066*0.27</f>
        <v>1416.8919303</v>
      </c>
      <c r="O1066" s="106">
        <v>1102.0270568999999</v>
      </c>
      <c r="P1066" s="106">
        <f>I1066*0.25</f>
        <v>1311.9369724999999</v>
      </c>
      <c r="Q1066" s="106">
        <f>I1066*0.31</f>
        <v>1626.8018459</v>
      </c>
      <c r="R1066" s="106">
        <f>I1066*0.28</f>
        <v>1469.3694092000001</v>
      </c>
      <c r="S1066" s="106">
        <f>I1066*0.25</f>
        <v>1311.9369724999999</v>
      </c>
      <c r="T1066" s="106">
        <f>I1066*0.3</f>
        <v>1574.3243669999999</v>
      </c>
      <c r="U1066" s="106">
        <f>I1066*0.2</f>
        <v>1049.5495779999999</v>
      </c>
      <c r="V1066" s="106">
        <f>I1066*0.22</f>
        <v>1154.5045358</v>
      </c>
      <c r="W1066" s="139"/>
      <c r="X1066" s="106">
        <f>I1066*0.16</f>
        <v>839.63966239999991</v>
      </c>
      <c r="Y1066" s="106">
        <f>I1066*0.15</f>
        <v>787.16218349999997</v>
      </c>
      <c r="Z1066" s="106">
        <f>I1066*0.18</f>
        <v>944.59462019999989</v>
      </c>
      <c r="AA1066" s="106">
        <f>I1066*0.11</f>
        <v>577.25226789999999</v>
      </c>
      <c r="AB1066" s="139"/>
      <c r="AC1066" s="7">
        <f>I1066*0.22</f>
        <v>1154.5045358</v>
      </c>
      <c r="AD1066" s="7">
        <f>I1066*0.3</f>
        <v>1574.3243669999999</v>
      </c>
      <c r="AE1066" s="148" t="s">
        <v>93</v>
      </c>
      <c r="AF1066" s="7">
        <f>I1066*0.245</f>
        <v>1285.69823305</v>
      </c>
      <c r="AG1066" s="7">
        <f>I1066*0.2</f>
        <v>1049.5495779999999</v>
      </c>
      <c r="AH1066" s="7">
        <f>I1066*0.23</f>
        <v>1206.9820147</v>
      </c>
      <c r="AI1066" s="139"/>
      <c r="AJ1066" s="168">
        <f>I1066*0.2</f>
        <v>1049.5495779999999</v>
      </c>
      <c r="AK1066" s="139">
        <v>3724.8732999999997</v>
      </c>
      <c r="AL1066" s="139">
        <v>3943.9879000000001</v>
      </c>
      <c r="AM1066" s="139">
        <v>4075.4481000000001</v>
      </c>
      <c r="AN1066" s="139">
        <f>I1066*0.12</f>
        <v>629.72974679999993</v>
      </c>
      <c r="AO1066" s="139">
        <f>I1066*0.6</f>
        <v>3148.6487339999999</v>
      </c>
      <c r="AP1066" s="139">
        <f>I1066*0.9</f>
        <v>4722.9731009999996</v>
      </c>
      <c r="AQ1066" s="139">
        <f>I1066*0.93</f>
        <v>4880.4055376999995</v>
      </c>
      <c r="AR1066" s="139">
        <f>I1066*0.7</f>
        <v>3673.4235229999995</v>
      </c>
      <c r="AS1066" s="139">
        <f>I1066*0.35</f>
        <v>1836.7117614999997</v>
      </c>
      <c r="AT1066" s="139">
        <v>756.84096</v>
      </c>
      <c r="AU1066" s="139">
        <f>I1066*0.9</f>
        <v>4722.9731009999996</v>
      </c>
      <c r="AV1066" s="139">
        <f>I1066*0.18</f>
        <v>944.59462019999989</v>
      </c>
      <c r="AW1066" s="139">
        <f>I1066*0.34</f>
        <v>1784.2342825999999</v>
      </c>
      <c r="AX1066" s="139">
        <f>I1066*0.31</f>
        <v>1626.8018459</v>
      </c>
      <c r="AY1066" s="139">
        <v>3943.9879000000001</v>
      </c>
      <c r="AZ1066" s="139">
        <v>3943.9879000000001</v>
      </c>
      <c r="BB1066" s="6">
        <v>189.25</v>
      </c>
      <c r="BC1066" s="6">
        <v>4880.4055376999995</v>
      </c>
    </row>
    <row r="1067" spans="2:55" hidden="1" outlineLevel="1" x14ac:dyDescent="0.2">
      <c r="B1067" s="36"/>
      <c r="C1067" s="50"/>
      <c r="D1067" s="111" t="s">
        <v>109</v>
      </c>
      <c r="E1067" s="159" t="s">
        <v>5629</v>
      </c>
      <c r="F1067" s="188"/>
      <c r="G1067" s="188"/>
      <c r="H1067" s="188"/>
      <c r="I1067" s="87"/>
      <c r="J1067" s="98">
        <f t="shared" si="16"/>
        <v>0</v>
      </c>
      <c r="K1067" s="7"/>
      <c r="L1067" s="106">
        <f>I1067*0.2</f>
        <v>0</v>
      </c>
      <c r="M1067" s="106">
        <f>I1067*0.28</f>
        <v>0</v>
      </c>
      <c r="N1067" s="106">
        <f>I1067*0.27</f>
        <v>0</v>
      </c>
      <c r="O1067" s="106">
        <v>0</v>
      </c>
      <c r="P1067" s="106">
        <f>I1067*0.25</f>
        <v>0</v>
      </c>
      <c r="Q1067" s="106">
        <f>I1067*0.31</f>
        <v>0</v>
      </c>
      <c r="R1067" s="106">
        <f>I1067*0.28</f>
        <v>0</v>
      </c>
      <c r="S1067" s="106">
        <f>I1067*0.25</f>
        <v>0</v>
      </c>
      <c r="T1067" s="106">
        <f>I1067*0.3</f>
        <v>0</v>
      </c>
      <c r="U1067" s="106">
        <f>I1067*0.2</f>
        <v>0</v>
      </c>
      <c r="V1067" s="106">
        <f>I1067*0.22</f>
        <v>0</v>
      </c>
      <c r="W1067" s="141"/>
      <c r="X1067" s="106">
        <f>I1067*0.16</f>
        <v>0</v>
      </c>
      <c r="Y1067" s="106">
        <f>I1067*0.15</f>
        <v>0</v>
      </c>
      <c r="Z1067" s="106">
        <f>I1067*0.18</f>
        <v>0</v>
      </c>
      <c r="AA1067" s="106">
        <f>I1067*0.11</f>
        <v>0</v>
      </c>
      <c r="AB1067" s="141"/>
      <c r="AC1067" s="7">
        <f>I1067*0.22</f>
        <v>0</v>
      </c>
      <c r="AD1067" s="7">
        <f>I1067*0.3</f>
        <v>0</v>
      </c>
      <c r="AE1067" s="148" t="s">
        <v>93</v>
      </c>
      <c r="AF1067" s="7">
        <f>I1067*0.245</f>
        <v>0</v>
      </c>
      <c r="AG1067" s="7">
        <f>I1067*0.2</f>
        <v>0</v>
      </c>
      <c r="AH1067" s="7">
        <f>I1067*0.23</f>
        <v>0</v>
      </c>
      <c r="AI1067" s="141"/>
      <c r="AJ1067" s="144">
        <f>I1067*0.2</f>
        <v>0</v>
      </c>
      <c r="AK1067" s="141"/>
      <c r="AL1067" s="141"/>
      <c r="AM1067" s="141"/>
      <c r="AN1067" s="141">
        <f>I1067*0.12</f>
        <v>0</v>
      </c>
      <c r="AO1067" s="141">
        <f>I1067*0.6</f>
        <v>0</v>
      </c>
      <c r="AP1067" s="141">
        <f>I1067*0.9</f>
        <v>0</v>
      </c>
      <c r="AQ1067" s="141">
        <f>I1067*0.93</f>
        <v>0</v>
      </c>
      <c r="AR1067" s="141">
        <f>I1067*0.7</f>
        <v>0</v>
      </c>
      <c r="AS1067" s="141">
        <f>I1067*0.35</f>
        <v>0</v>
      </c>
      <c r="AT1067" s="141"/>
      <c r="AU1067" s="141">
        <f>I1067*0.9</f>
        <v>0</v>
      </c>
      <c r="AV1067" s="141">
        <f>I1067*0.18</f>
        <v>0</v>
      </c>
      <c r="AW1067" s="141">
        <f>I1067*0.34</f>
        <v>0</v>
      </c>
      <c r="AX1067" s="141">
        <f>I1067*0.31</f>
        <v>0</v>
      </c>
      <c r="AY1067" s="141"/>
      <c r="AZ1067" s="141"/>
      <c r="BB1067" s="6">
        <v>0</v>
      </c>
      <c r="BC1067" s="6">
        <v>0</v>
      </c>
    </row>
    <row r="1068" spans="2:55" hidden="1" outlineLevel="1" x14ac:dyDescent="0.2">
      <c r="B1068" s="52" t="s">
        <v>111</v>
      </c>
      <c r="C1068" s="12"/>
      <c r="D1068" s="122"/>
      <c r="E1068" s="160">
        <v>1</v>
      </c>
      <c r="F1068" s="189"/>
      <c r="G1068" s="189"/>
      <c r="H1068" s="189"/>
      <c r="I1068" s="88">
        <v>46.012675000000002</v>
      </c>
      <c r="J1068" s="98" t="e">
        <f t="shared" si="16"/>
        <v>#N/A</v>
      </c>
      <c r="K1068" s="104" t="e">
        <v>#N/A</v>
      </c>
      <c r="L1068" s="106">
        <f>I1068*0.2</f>
        <v>9.202535000000001</v>
      </c>
      <c r="M1068" s="106">
        <f>I1068*0.28</f>
        <v>12.883549000000002</v>
      </c>
      <c r="N1068" s="106">
        <f>I1068*0.27</f>
        <v>12.423422250000002</v>
      </c>
      <c r="O1068" s="106">
        <v>9.6626617499999998</v>
      </c>
      <c r="P1068" s="106">
        <f>I1068*0.25</f>
        <v>11.50316875</v>
      </c>
      <c r="Q1068" s="106">
        <f>I1068*0.31</f>
        <v>14.26392925</v>
      </c>
      <c r="R1068" s="106">
        <f>I1068*0.28</f>
        <v>12.883549000000002</v>
      </c>
      <c r="S1068" s="106">
        <f>I1068*0.25</f>
        <v>11.50316875</v>
      </c>
      <c r="T1068" s="106">
        <f>I1068*0.3</f>
        <v>13.8038025</v>
      </c>
      <c r="U1068" s="106">
        <f>I1068*0.2</f>
        <v>9.202535000000001</v>
      </c>
      <c r="V1068" s="106">
        <f>I1068*0.22</f>
        <v>10.1227885</v>
      </c>
      <c r="W1068" s="142"/>
      <c r="X1068" s="106">
        <f>I1068*0.16</f>
        <v>7.3620280000000005</v>
      </c>
      <c r="Y1068" s="106">
        <f>I1068*0.15</f>
        <v>6.9019012499999999</v>
      </c>
      <c r="Z1068" s="106">
        <f>I1068*0.18</f>
        <v>8.2822814999999999</v>
      </c>
      <c r="AA1068" s="106">
        <f>I1068*0.11</f>
        <v>5.0613942500000002</v>
      </c>
      <c r="AB1068" s="142"/>
      <c r="AC1068" s="7">
        <f>I1068*0.22</f>
        <v>10.1227885</v>
      </c>
      <c r="AD1068" s="7">
        <f>I1068*0.3</f>
        <v>13.8038025</v>
      </c>
      <c r="AE1068" s="148" t="s">
        <v>93</v>
      </c>
      <c r="AF1068" s="7">
        <f>I1068*0.245</f>
        <v>11.273105375</v>
      </c>
      <c r="AG1068" s="7">
        <f>I1068*0.2</f>
        <v>9.202535000000001</v>
      </c>
      <c r="AH1068" s="7">
        <f>I1068*0.23</f>
        <v>10.582915250000001</v>
      </c>
      <c r="AI1068" s="142"/>
      <c r="AJ1068" s="142">
        <f>I1068*0.2</f>
        <v>9.202535000000001</v>
      </c>
      <c r="AK1068" s="142">
        <v>37.974300000000007</v>
      </c>
      <c r="AL1068" s="142">
        <v>40.210600000000007</v>
      </c>
      <c r="AM1068" s="142">
        <v>41.548100000000005</v>
      </c>
      <c r="AN1068" s="142">
        <f>I1068*0.12</f>
        <v>5.5215209999999999</v>
      </c>
      <c r="AO1068" s="142">
        <f>I1068*0.6</f>
        <v>27.607605</v>
      </c>
      <c r="AP1068" s="142">
        <f>I1068*0.9</f>
        <v>41.411407500000003</v>
      </c>
      <c r="AQ1068" s="142">
        <f>I1068*0.93</f>
        <v>42.791787750000005</v>
      </c>
      <c r="AR1068" s="142">
        <f>I1068*0.7</f>
        <v>32.208872499999998</v>
      </c>
      <c r="AS1068" s="142">
        <f>I1068*0.35</f>
        <v>16.104436249999999</v>
      </c>
      <c r="AT1068" s="142">
        <v>0</v>
      </c>
      <c r="AU1068" s="142">
        <f>I1068*0.9</f>
        <v>41.411407500000003</v>
      </c>
      <c r="AV1068" s="142">
        <f>I1068*0.18</f>
        <v>8.2822814999999999</v>
      </c>
      <c r="AW1068" s="142">
        <f>I1068*0.34</f>
        <v>15.644309500000002</v>
      </c>
      <c r="AX1068" s="142">
        <f>I1068*0.31</f>
        <v>14.26392925</v>
      </c>
      <c r="AY1068" s="142">
        <v>40.210600000000007</v>
      </c>
      <c r="AZ1068" s="142">
        <v>40.210600000000007</v>
      </c>
      <c r="BB1068" s="6">
        <v>5.0613942500000002</v>
      </c>
      <c r="BC1068" s="6">
        <v>42.791787750000005</v>
      </c>
    </row>
    <row r="1069" spans="2:55" hidden="1" outlineLevel="1" x14ac:dyDescent="0.2">
      <c r="B1069" s="52" t="s">
        <v>225</v>
      </c>
      <c r="C1069" s="12"/>
      <c r="D1069" s="122">
        <v>45378</v>
      </c>
      <c r="E1069" s="160">
        <v>1</v>
      </c>
      <c r="F1069" s="189"/>
      <c r="G1069" s="189"/>
      <c r="H1069" s="189"/>
      <c r="I1069" s="88">
        <v>3163</v>
      </c>
      <c r="J1069" s="98">
        <f t="shared" si="16"/>
        <v>278.25600000000003</v>
      </c>
      <c r="K1069" s="104">
        <v>252.96</v>
      </c>
      <c r="L1069" s="106">
        <f>I1069*0.2</f>
        <v>632.6</v>
      </c>
      <c r="M1069" s="106">
        <f>I1069*0.28</f>
        <v>885.6400000000001</v>
      </c>
      <c r="N1069" s="106">
        <f>I1069*0.27</f>
        <v>854.0100000000001</v>
      </c>
      <c r="O1069" s="106">
        <v>664.23</v>
      </c>
      <c r="P1069" s="106">
        <f>I1069*0.25</f>
        <v>790.75</v>
      </c>
      <c r="Q1069" s="106">
        <f>I1069*0.31</f>
        <v>980.53</v>
      </c>
      <c r="R1069" s="106">
        <f>I1069*0.28</f>
        <v>885.6400000000001</v>
      </c>
      <c r="S1069" s="106">
        <f>I1069*0.25</f>
        <v>790.75</v>
      </c>
      <c r="T1069" s="106">
        <f>I1069*0.3</f>
        <v>948.9</v>
      </c>
      <c r="U1069" s="106">
        <f>I1069*0.2</f>
        <v>632.6</v>
      </c>
      <c r="V1069" s="106">
        <f>I1069*0.22</f>
        <v>695.86</v>
      </c>
      <c r="W1069" s="142"/>
      <c r="X1069" s="106">
        <f>I1069*0.16</f>
        <v>506.08</v>
      </c>
      <c r="Y1069" s="106">
        <f>I1069*0.15</f>
        <v>474.45</v>
      </c>
      <c r="Z1069" s="106">
        <f>I1069*0.18</f>
        <v>569.34</v>
      </c>
      <c r="AA1069" s="106">
        <f>I1069*0.11</f>
        <v>347.93</v>
      </c>
      <c r="AB1069" s="142"/>
      <c r="AC1069" s="7">
        <f>I1069*0.22</f>
        <v>695.86</v>
      </c>
      <c r="AD1069" s="7">
        <f>I1069*0.3</f>
        <v>948.9</v>
      </c>
      <c r="AE1069" s="148" t="s">
        <v>93</v>
      </c>
      <c r="AF1069" s="7">
        <f>I1069*0.245</f>
        <v>774.93499999999995</v>
      </c>
      <c r="AG1069" s="7">
        <f>I1069*0.2</f>
        <v>632.6</v>
      </c>
      <c r="AH1069" s="7">
        <f>I1069*0.23</f>
        <v>727.49</v>
      </c>
      <c r="AI1069" s="142"/>
      <c r="AJ1069" s="142">
        <f>I1069*0.2</f>
        <v>632.6</v>
      </c>
      <c r="AK1069" s="142">
        <v>2599.0407</v>
      </c>
      <c r="AL1069" s="142">
        <v>2751.9222999999997</v>
      </c>
      <c r="AM1069" s="142">
        <v>2843.6533999999997</v>
      </c>
      <c r="AN1069" s="142">
        <f>I1069*0.12</f>
        <v>379.56</v>
      </c>
      <c r="AO1069" s="142">
        <f>I1069*0.6</f>
        <v>1897.8</v>
      </c>
      <c r="AP1069" s="142">
        <f>I1069*0.9</f>
        <v>2846.7000000000003</v>
      </c>
      <c r="AQ1069" s="142">
        <f>I1069*0.93</f>
        <v>2941.59</v>
      </c>
      <c r="AR1069" s="142">
        <f>I1069*0.7</f>
        <v>2214.1</v>
      </c>
      <c r="AS1069" s="142">
        <f>I1069*0.35</f>
        <v>1107.05</v>
      </c>
      <c r="AT1069" s="142">
        <v>735.6164399999999</v>
      </c>
      <c r="AU1069" s="142">
        <f>I1069*0.9</f>
        <v>2846.7000000000003</v>
      </c>
      <c r="AV1069" s="142">
        <f>I1069*0.18</f>
        <v>569.34</v>
      </c>
      <c r="AW1069" s="142">
        <f>I1069*0.34</f>
        <v>1075.42</v>
      </c>
      <c r="AX1069" s="142">
        <f>I1069*0.31</f>
        <v>980.53</v>
      </c>
      <c r="AY1069" s="142">
        <v>2751.9222999999997</v>
      </c>
      <c r="AZ1069" s="142">
        <v>2751.9222999999997</v>
      </c>
      <c r="BB1069" s="6">
        <v>252.96</v>
      </c>
      <c r="BC1069" s="6">
        <v>2941.59</v>
      </c>
    </row>
    <row r="1070" spans="2:55" hidden="1" outlineLevel="1" x14ac:dyDescent="0.2">
      <c r="B1070" s="52" t="s">
        <v>113</v>
      </c>
      <c r="C1070" s="12"/>
      <c r="D1070" s="122"/>
      <c r="E1070" s="160">
        <v>1</v>
      </c>
      <c r="F1070" s="189"/>
      <c r="G1070" s="189"/>
      <c r="H1070" s="189"/>
      <c r="I1070" s="88">
        <v>7.4391749999999996</v>
      </c>
      <c r="J1070" s="98" t="e">
        <f t="shared" si="16"/>
        <v>#N/A</v>
      </c>
      <c r="K1070" s="104" t="e">
        <v>#N/A</v>
      </c>
      <c r="L1070" s="106">
        <f>I1070*0.2</f>
        <v>1.487835</v>
      </c>
      <c r="M1070" s="106">
        <f>I1070*0.28</f>
        <v>2.0829690000000003</v>
      </c>
      <c r="N1070" s="106">
        <f>I1070*0.27</f>
        <v>2.0085772500000001</v>
      </c>
      <c r="O1070" s="106">
        <v>1.5622267499999998</v>
      </c>
      <c r="P1070" s="106">
        <f>I1070*0.25</f>
        <v>1.8597937499999999</v>
      </c>
      <c r="Q1070" s="106">
        <f>I1070*0.31</f>
        <v>2.30614425</v>
      </c>
      <c r="R1070" s="106">
        <f>I1070*0.28</f>
        <v>2.0829690000000003</v>
      </c>
      <c r="S1070" s="106">
        <f>I1070*0.25</f>
        <v>1.8597937499999999</v>
      </c>
      <c r="T1070" s="106">
        <f>I1070*0.3</f>
        <v>2.2317524999999998</v>
      </c>
      <c r="U1070" s="106">
        <f>I1070*0.2</f>
        <v>1.487835</v>
      </c>
      <c r="V1070" s="106">
        <f>I1070*0.22</f>
        <v>1.6366185</v>
      </c>
      <c r="W1070" s="142"/>
      <c r="X1070" s="106">
        <f>I1070*0.16</f>
        <v>1.1902679999999999</v>
      </c>
      <c r="Y1070" s="106">
        <f>I1070*0.15</f>
        <v>1.1158762499999999</v>
      </c>
      <c r="Z1070" s="106">
        <f>I1070*0.18</f>
        <v>1.3390514999999998</v>
      </c>
      <c r="AA1070" s="106">
        <f>I1070*0.11</f>
        <v>0.81830924999999999</v>
      </c>
      <c r="AB1070" s="142"/>
      <c r="AC1070" s="7">
        <f>I1070*0.22</f>
        <v>1.6366185</v>
      </c>
      <c r="AD1070" s="7">
        <f>I1070*0.3</f>
        <v>2.2317524999999998</v>
      </c>
      <c r="AE1070" s="148" t="s">
        <v>93</v>
      </c>
      <c r="AF1070" s="7">
        <f>I1070*0.245</f>
        <v>1.8225978749999998</v>
      </c>
      <c r="AG1070" s="7">
        <f>I1070*0.2</f>
        <v>1.487835</v>
      </c>
      <c r="AH1070" s="7">
        <f>I1070*0.23</f>
        <v>1.71101025</v>
      </c>
      <c r="AI1070" s="142"/>
      <c r="AJ1070" s="142">
        <f>I1070*0.2</f>
        <v>1.487835</v>
      </c>
      <c r="AK1070" s="142">
        <v>6.1417999999999999</v>
      </c>
      <c r="AL1070" s="142">
        <v>6.5056000000000003</v>
      </c>
      <c r="AM1070" s="142">
        <v>6.7195999999999998</v>
      </c>
      <c r="AN1070" s="142">
        <f>I1070*0.12</f>
        <v>0.89270099999999997</v>
      </c>
      <c r="AO1070" s="142">
        <f>I1070*0.6</f>
        <v>4.4635049999999996</v>
      </c>
      <c r="AP1070" s="142">
        <f>I1070*0.9</f>
        <v>6.6952574999999994</v>
      </c>
      <c r="AQ1070" s="142">
        <f>I1070*0.93</f>
        <v>6.91843275</v>
      </c>
      <c r="AR1070" s="142">
        <f>I1070*0.7</f>
        <v>5.2074224999999998</v>
      </c>
      <c r="AS1070" s="142">
        <f>I1070*0.35</f>
        <v>2.6037112499999999</v>
      </c>
      <c r="AT1070" s="142">
        <v>0</v>
      </c>
      <c r="AU1070" s="142">
        <f>I1070*0.9</f>
        <v>6.6952574999999994</v>
      </c>
      <c r="AV1070" s="142">
        <f>I1070*0.18</f>
        <v>1.3390514999999998</v>
      </c>
      <c r="AW1070" s="142">
        <f>I1070*0.34</f>
        <v>2.5293195000000002</v>
      </c>
      <c r="AX1070" s="142">
        <f>I1070*0.31</f>
        <v>2.30614425</v>
      </c>
      <c r="AY1070" s="142">
        <v>6.5056000000000003</v>
      </c>
      <c r="AZ1070" s="142">
        <v>6.5056000000000003</v>
      </c>
      <c r="BB1070" s="6">
        <v>0.81830924999999999</v>
      </c>
      <c r="BC1070" s="6">
        <v>6.91843275</v>
      </c>
    </row>
    <row r="1071" spans="2:55" hidden="1" outlineLevel="1" x14ac:dyDescent="0.2">
      <c r="B1071" s="52" t="s">
        <v>114</v>
      </c>
      <c r="C1071" s="12"/>
      <c r="D1071" s="122"/>
      <c r="E1071" s="160">
        <v>1</v>
      </c>
      <c r="F1071" s="189"/>
      <c r="G1071" s="189"/>
      <c r="H1071" s="189"/>
      <c r="I1071" s="88">
        <v>1.3776250000000001</v>
      </c>
      <c r="J1071" s="98" t="e">
        <f t="shared" si="16"/>
        <v>#N/A</v>
      </c>
      <c r="K1071" s="104" t="e">
        <v>#N/A</v>
      </c>
      <c r="L1071" s="106">
        <f>I1071*0.2</f>
        <v>0.27552500000000002</v>
      </c>
      <c r="M1071" s="106">
        <f>I1071*0.28</f>
        <v>0.38573500000000005</v>
      </c>
      <c r="N1071" s="106">
        <f>I1071*0.27</f>
        <v>0.37195875000000006</v>
      </c>
      <c r="O1071" s="106">
        <v>0.28930125000000001</v>
      </c>
      <c r="P1071" s="106">
        <f>I1071*0.25</f>
        <v>0.34440625000000002</v>
      </c>
      <c r="Q1071" s="106">
        <f>I1071*0.31</f>
        <v>0.42706375000000002</v>
      </c>
      <c r="R1071" s="106">
        <f>I1071*0.28</f>
        <v>0.38573500000000005</v>
      </c>
      <c r="S1071" s="106">
        <f>I1071*0.25</f>
        <v>0.34440625000000002</v>
      </c>
      <c r="T1071" s="106">
        <f>I1071*0.3</f>
        <v>0.41328750000000003</v>
      </c>
      <c r="U1071" s="106">
        <f>I1071*0.2</f>
        <v>0.27552500000000002</v>
      </c>
      <c r="V1071" s="106">
        <f>I1071*0.22</f>
        <v>0.3030775</v>
      </c>
      <c r="W1071" s="142"/>
      <c r="X1071" s="106">
        <f>I1071*0.16</f>
        <v>0.22042000000000003</v>
      </c>
      <c r="Y1071" s="106">
        <f>I1071*0.15</f>
        <v>0.20664375000000001</v>
      </c>
      <c r="Z1071" s="106">
        <f>I1071*0.18</f>
        <v>0.24797250000000001</v>
      </c>
      <c r="AA1071" s="106">
        <f>I1071*0.11</f>
        <v>0.15153875</v>
      </c>
      <c r="AB1071" s="142"/>
      <c r="AC1071" s="7">
        <f>I1071*0.22</f>
        <v>0.3030775</v>
      </c>
      <c r="AD1071" s="7">
        <f>I1071*0.3</f>
        <v>0.41328750000000003</v>
      </c>
      <c r="AE1071" s="148" t="s">
        <v>93</v>
      </c>
      <c r="AF1071" s="7">
        <f>I1071*0.245</f>
        <v>0.337518125</v>
      </c>
      <c r="AG1071" s="7">
        <f>I1071*0.2</f>
        <v>0.27552500000000002</v>
      </c>
      <c r="AH1071" s="7">
        <f>I1071*0.23</f>
        <v>0.31685375000000005</v>
      </c>
      <c r="AI1071" s="142"/>
      <c r="AJ1071" s="142">
        <f>I1071*0.2</f>
        <v>0.27552500000000002</v>
      </c>
      <c r="AK1071" s="142">
        <v>1.1342000000000001</v>
      </c>
      <c r="AL1071" s="142">
        <v>1.2090999999999998</v>
      </c>
      <c r="AM1071" s="142">
        <v>1.2411999999999999</v>
      </c>
      <c r="AN1071" s="142">
        <f>I1071*0.12</f>
        <v>0.16531500000000002</v>
      </c>
      <c r="AO1071" s="142">
        <f>I1071*0.6</f>
        <v>0.82657500000000006</v>
      </c>
      <c r="AP1071" s="142">
        <f>I1071*0.9</f>
        <v>1.2398625000000001</v>
      </c>
      <c r="AQ1071" s="142">
        <f>I1071*0.93</f>
        <v>1.2811912500000002</v>
      </c>
      <c r="AR1071" s="142">
        <f>I1071*0.7</f>
        <v>0.96433749999999996</v>
      </c>
      <c r="AS1071" s="142">
        <f>I1071*0.35</f>
        <v>0.48216874999999998</v>
      </c>
      <c r="AT1071" s="142">
        <v>0</v>
      </c>
      <c r="AU1071" s="142">
        <f>I1071*0.9</f>
        <v>1.2398625000000001</v>
      </c>
      <c r="AV1071" s="142">
        <f>I1071*0.18</f>
        <v>0.24797250000000001</v>
      </c>
      <c r="AW1071" s="142">
        <f>I1071*0.34</f>
        <v>0.46839250000000004</v>
      </c>
      <c r="AX1071" s="142">
        <f>I1071*0.31</f>
        <v>0.42706375000000002</v>
      </c>
      <c r="AY1071" s="142">
        <v>1.2090999999999998</v>
      </c>
      <c r="AZ1071" s="142">
        <v>1.2090999999999998</v>
      </c>
      <c r="BB1071" s="6">
        <v>0.15153875</v>
      </c>
      <c r="BC1071" s="6">
        <v>1.2811912500000002</v>
      </c>
    </row>
    <row r="1072" spans="2:55" hidden="1" outlineLevel="1" x14ac:dyDescent="0.2">
      <c r="B1072" s="52" t="s">
        <v>216</v>
      </c>
      <c r="C1072" s="12"/>
      <c r="D1072" s="122"/>
      <c r="E1072" s="160">
        <v>1</v>
      </c>
      <c r="F1072" s="189"/>
      <c r="G1072" s="189"/>
      <c r="H1072" s="189"/>
      <c r="I1072" s="88">
        <v>36.920350000000006</v>
      </c>
      <c r="J1072" s="98" t="e">
        <f t="shared" si="16"/>
        <v>#N/A</v>
      </c>
      <c r="K1072" s="104" t="e">
        <v>#N/A</v>
      </c>
      <c r="L1072" s="106">
        <f>I1072*0.2</f>
        <v>7.3840700000000012</v>
      </c>
      <c r="M1072" s="106">
        <f>I1072*0.28</f>
        <v>10.337698000000003</v>
      </c>
      <c r="N1072" s="106">
        <f>I1072*0.27</f>
        <v>9.968494500000002</v>
      </c>
      <c r="O1072" s="106">
        <v>7.7532735000000006</v>
      </c>
      <c r="P1072" s="106">
        <f>I1072*0.25</f>
        <v>9.2300875000000016</v>
      </c>
      <c r="Q1072" s="106">
        <f>I1072*0.31</f>
        <v>11.445308500000001</v>
      </c>
      <c r="R1072" s="106">
        <f>I1072*0.28</f>
        <v>10.337698000000003</v>
      </c>
      <c r="S1072" s="106">
        <f>I1072*0.25</f>
        <v>9.2300875000000016</v>
      </c>
      <c r="T1072" s="106">
        <f>I1072*0.3</f>
        <v>11.076105000000002</v>
      </c>
      <c r="U1072" s="106">
        <f>I1072*0.2</f>
        <v>7.3840700000000012</v>
      </c>
      <c r="V1072" s="106">
        <f>I1072*0.22</f>
        <v>8.1224770000000017</v>
      </c>
      <c r="W1072" s="142"/>
      <c r="X1072" s="106">
        <f>I1072*0.16</f>
        <v>5.9072560000000012</v>
      </c>
      <c r="Y1072" s="106">
        <f>I1072*0.15</f>
        <v>5.5380525000000009</v>
      </c>
      <c r="Z1072" s="106">
        <f>I1072*0.18</f>
        <v>6.6456630000000008</v>
      </c>
      <c r="AA1072" s="106">
        <f>I1072*0.11</f>
        <v>4.0612385000000009</v>
      </c>
      <c r="AB1072" s="142"/>
      <c r="AC1072" s="7">
        <f>I1072*0.22</f>
        <v>8.1224770000000017</v>
      </c>
      <c r="AD1072" s="7">
        <f>I1072*0.3</f>
        <v>11.076105000000002</v>
      </c>
      <c r="AE1072" s="148" t="s">
        <v>93</v>
      </c>
      <c r="AF1072" s="7">
        <f>I1072*0.245</f>
        <v>9.045485750000001</v>
      </c>
      <c r="AG1072" s="7">
        <f>I1072*0.2</f>
        <v>7.3840700000000012</v>
      </c>
      <c r="AH1072" s="7">
        <f>I1072*0.23</f>
        <v>8.4916805000000011</v>
      </c>
      <c r="AI1072" s="142"/>
      <c r="AJ1072" s="142">
        <f>I1072*0.2</f>
        <v>7.3840700000000012</v>
      </c>
      <c r="AK1072" s="142">
        <v>30.473600000000005</v>
      </c>
      <c r="AL1072" s="142">
        <v>32.2605</v>
      </c>
      <c r="AM1072" s="142">
        <v>33.341200000000001</v>
      </c>
      <c r="AN1072" s="142">
        <f>I1072*0.12</f>
        <v>4.4304420000000002</v>
      </c>
      <c r="AO1072" s="142">
        <f>I1072*0.6</f>
        <v>22.152210000000004</v>
      </c>
      <c r="AP1072" s="142">
        <f>I1072*0.9</f>
        <v>33.228315000000009</v>
      </c>
      <c r="AQ1072" s="142">
        <f>I1072*0.93</f>
        <v>34.335925500000009</v>
      </c>
      <c r="AR1072" s="142">
        <f>I1072*0.7</f>
        <v>25.844245000000004</v>
      </c>
      <c r="AS1072" s="142">
        <f>I1072*0.35</f>
        <v>12.922122500000002</v>
      </c>
      <c r="AT1072" s="142">
        <v>0</v>
      </c>
      <c r="AU1072" s="142">
        <f>I1072*0.9</f>
        <v>33.228315000000009</v>
      </c>
      <c r="AV1072" s="142">
        <f>I1072*0.18</f>
        <v>6.6456630000000008</v>
      </c>
      <c r="AW1072" s="142">
        <f>I1072*0.34</f>
        <v>12.552919000000003</v>
      </c>
      <c r="AX1072" s="142">
        <f>I1072*0.31</f>
        <v>11.445308500000001</v>
      </c>
      <c r="AY1072" s="142">
        <v>32.2605</v>
      </c>
      <c r="AZ1072" s="142">
        <v>32.2605</v>
      </c>
      <c r="BB1072" s="6">
        <v>4.0612385000000009</v>
      </c>
      <c r="BC1072" s="6">
        <v>34.335925500000009</v>
      </c>
    </row>
    <row r="1073" spans="2:55" hidden="1" outlineLevel="1" x14ac:dyDescent="0.2">
      <c r="B1073" s="52" t="s">
        <v>115</v>
      </c>
      <c r="C1073" s="12"/>
      <c r="D1073" s="122"/>
      <c r="E1073" s="160">
        <v>1</v>
      </c>
      <c r="F1073" s="189"/>
      <c r="G1073" s="189"/>
      <c r="H1073" s="189"/>
      <c r="I1073" s="88">
        <v>4.1328750000000003</v>
      </c>
      <c r="J1073" s="98" t="e">
        <f t="shared" si="16"/>
        <v>#N/A</v>
      </c>
      <c r="K1073" s="104" t="e">
        <v>#N/A</v>
      </c>
      <c r="L1073" s="106">
        <f>I1073*0.2</f>
        <v>0.82657500000000006</v>
      </c>
      <c r="M1073" s="106">
        <f>I1073*0.28</f>
        <v>1.1572050000000003</v>
      </c>
      <c r="N1073" s="106">
        <f>I1073*0.27</f>
        <v>1.1158762500000001</v>
      </c>
      <c r="O1073" s="106">
        <v>0.86790375000000008</v>
      </c>
      <c r="P1073" s="106">
        <f>I1073*0.25</f>
        <v>1.0332187500000001</v>
      </c>
      <c r="Q1073" s="106">
        <f>I1073*0.31</f>
        <v>1.28119125</v>
      </c>
      <c r="R1073" s="106">
        <f>I1073*0.28</f>
        <v>1.1572050000000003</v>
      </c>
      <c r="S1073" s="106">
        <f>I1073*0.25</f>
        <v>1.0332187500000001</v>
      </c>
      <c r="T1073" s="106">
        <f>I1073*0.3</f>
        <v>1.2398625000000001</v>
      </c>
      <c r="U1073" s="106">
        <f>I1073*0.2</f>
        <v>0.82657500000000006</v>
      </c>
      <c r="V1073" s="106">
        <f>I1073*0.22</f>
        <v>0.90923250000000011</v>
      </c>
      <c r="W1073" s="142"/>
      <c r="X1073" s="106">
        <f>I1073*0.16</f>
        <v>0.66126000000000007</v>
      </c>
      <c r="Y1073" s="106">
        <f>I1073*0.15</f>
        <v>0.61993125000000004</v>
      </c>
      <c r="Z1073" s="106">
        <f>I1073*0.18</f>
        <v>0.74391750000000001</v>
      </c>
      <c r="AA1073" s="106">
        <f>I1073*0.11</f>
        <v>0.45461625000000006</v>
      </c>
      <c r="AB1073" s="142"/>
      <c r="AC1073" s="7">
        <f>I1073*0.22</f>
        <v>0.90923250000000011</v>
      </c>
      <c r="AD1073" s="7">
        <f>I1073*0.3</f>
        <v>1.2398625000000001</v>
      </c>
      <c r="AE1073" s="148" t="s">
        <v>93</v>
      </c>
      <c r="AF1073" s="7">
        <f>I1073*0.245</f>
        <v>1.0125543750000001</v>
      </c>
      <c r="AG1073" s="7">
        <f>I1073*0.2</f>
        <v>0.82657500000000006</v>
      </c>
      <c r="AH1073" s="7">
        <f>I1073*0.23</f>
        <v>0.95056125000000014</v>
      </c>
      <c r="AI1073" s="142"/>
      <c r="AJ1073" s="142">
        <f>I1073*0.2</f>
        <v>0.82657500000000006</v>
      </c>
      <c r="AK1073" s="142">
        <v>3.4133000000000004</v>
      </c>
      <c r="AL1073" s="142">
        <v>3.6166000000000005</v>
      </c>
      <c r="AM1073" s="142">
        <v>3.7343000000000011</v>
      </c>
      <c r="AN1073" s="142">
        <f>I1073*0.12</f>
        <v>0.49594500000000002</v>
      </c>
      <c r="AO1073" s="142">
        <f>I1073*0.6</f>
        <v>2.4797250000000002</v>
      </c>
      <c r="AP1073" s="142">
        <f>I1073*0.9</f>
        <v>3.7195875000000003</v>
      </c>
      <c r="AQ1073" s="142">
        <f>I1073*0.93</f>
        <v>3.8435737500000005</v>
      </c>
      <c r="AR1073" s="142">
        <f>I1073*0.7</f>
        <v>2.8930125000000002</v>
      </c>
      <c r="AS1073" s="142">
        <f>I1073*0.35</f>
        <v>1.4465062500000001</v>
      </c>
      <c r="AT1073" s="142">
        <v>0</v>
      </c>
      <c r="AU1073" s="142">
        <f>I1073*0.9</f>
        <v>3.7195875000000003</v>
      </c>
      <c r="AV1073" s="142">
        <f>I1073*0.18</f>
        <v>0.74391750000000001</v>
      </c>
      <c r="AW1073" s="142">
        <f>I1073*0.34</f>
        <v>1.4051775000000002</v>
      </c>
      <c r="AX1073" s="142">
        <f>I1073*0.31</f>
        <v>1.28119125</v>
      </c>
      <c r="AY1073" s="142">
        <v>3.6166000000000005</v>
      </c>
      <c r="AZ1073" s="142">
        <v>3.6166000000000005</v>
      </c>
      <c r="BB1073" s="6">
        <v>0.45461625000000006</v>
      </c>
      <c r="BC1073" s="6">
        <v>3.8435737500000005</v>
      </c>
    </row>
    <row r="1074" spans="2:55" hidden="1" outlineLevel="1" x14ac:dyDescent="0.2">
      <c r="B1074" s="52" t="s">
        <v>116</v>
      </c>
      <c r="C1074" s="12"/>
      <c r="D1074" s="122">
        <v>99152</v>
      </c>
      <c r="E1074" s="160">
        <v>1</v>
      </c>
      <c r="F1074" s="189"/>
      <c r="G1074" s="189"/>
      <c r="H1074" s="189"/>
      <c r="I1074" s="88">
        <v>377</v>
      </c>
      <c r="J1074" s="98">
        <f t="shared" si="16"/>
        <v>20.988</v>
      </c>
      <c r="K1074" s="104">
        <v>19.079999999999998</v>
      </c>
      <c r="L1074" s="106">
        <f>I1074*0.2</f>
        <v>75.400000000000006</v>
      </c>
      <c r="M1074" s="106">
        <f>I1074*0.28</f>
        <v>105.56000000000002</v>
      </c>
      <c r="N1074" s="106">
        <f>I1074*0.27</f>
        <v>101.79</v>
      </c>
      <c r="O1074" s="106">
        <v>79.17</v>
      </c>
      <c r="P1074" s="106">
        <f>I1074*0.25</f>
        <v>94.25</v>
      </c>
      <c r="Q1074" s="106">
        <f>I1074*0.31</f>
        <v>116.87</v>
      </c>
      <c r="R1074" s="106">
        <f>I1074*0.28</f>
        <v>105.56000000000002</v>
      </c>
      <c r="S1074" s="106">
        <f>I1074*0.25</f>
        <v>94.25</v>
      </c>
      <c r="T1074" s="106">
        <f>I1074*0.3</f>
        <v>113.1</v>
      </c>
      <c r="U1074" s="106">
        <f>I1074*0.2</f>
        <v>75.400000000000006</v>
      </c>
      <c r="V1074" s="106">
        <f>I1074*0.22</f>
        <v>82.94</v>
      </c>
      <c r="W1074" s="142"/>
      <c r="X1074" s="106">
        <f>I1074*0.16</f>
        <v>60.32</v>
      </c>
      <c r="Y1074" s="106">
        <f>I1074*0.15</f>
        <v>56.55</v>
      </c>
      <c r="Z1074" s="106">
        <f>I1074*0.18</f>
        <v>67.86</v>
      </c>
      <c r="AA1074" s="106">
        <f>I1074*0.11</f>
        <v>41.47</v>
      </c>
      <c r="AB1074" s="142"/>
      <c r="AC1074" s="7">
        <f>I1074*0.22</f>
        <v>82.94</v>
      </c>
      <c r="AD1074" s="7">
        <f>I1074*0.3</f>
        <v>113.1</v>
      </c>
      <c r="AE1074" s="148" t="s">
        <v>93</v>
      </c>
      <c r="AF1074" s="7">
        <f>I1074*0.245</f>
        <v>92.364999999999995</v>
      </c>
      <c r="AG1074" s="7">
        <f>I1074*0.2</f>
        <v>75.400000000000006</v>
      </c>
      <c r="AH1074" s="7">
        <f>I1074*0.23</f>
        <v>86.710000000000008</v>
      </c>
      <c r="AI1074" s="142"/>
      <c r="AJ1074" s="142">
        <f>I1074*0.2</f>
        <v>75.400000000000006</v>
      </c>
      <c r="AK1074" s="142">
        <v>241.59530000000001</v>
      </c>
      <c r="AL1074" s="142">
        <v>255.81560000000005</v>
      </c>
      <c r="AM1074" s="142">
        <v>264.34350000000006</v>
      </c>
      <c r="AN1074" s="142">
        <f>I1074*0.12</f>
        <v>45.239999999999995</v>
      </c>
      <c r="AO1074" s="142">
        <f>I1074*0.6</f>
        <v>226.2</v>
      </c>
      <c r="AP1074" s="142">
        <f>I1074*0.9</f>
        <v>339.3</v>
      </c>
      <c r="AQ1074" s="142">
        <f>I1074*0.93</f>
        <v>350.61</v>
      </c>
      <c r="AR1074" s="142">
        <f>I1074*0.7</f>
        <v>263.89999999999998</v>
      </c>
      <c r="AS1074" s="142">
        <f>I1074*0.35</f>
        <v>131.94999999999999</v>
      </c>
      <c r="AT1074" s="142">
        <v>0</v>
      </c>
      <c r="AU1074" s="142">
        <f>I1074*0.9</f>
        <v>339.3</v>
      </c>
      <c r="AV1074" s="142">
        <f>I1074*0.18</f>
        <v>67.86</v>
      </c>
      <c r="AW1074" s="142">
        <f>I1074*0.34</f>
        <v>128.18</v>
      </c>
      <c r="AX1074" s="142">
        <f>I1074*0.31</f>
        <v>116.87</v>
      </c>
      <c r="AY1074" s="142">
        <v>255.81560000000005</v>
      </c>
      <c r="AZ1074" s="142">
        <v>255.81560000000005</v>
      </c>
      <c r="BB1074" s="6">
        <v>19.079999999999998</v>
      </c>
      <c r="BC1074" s="6">
        <v>350.61</v>
      </c>
    </row>
    <row r="1075" spans="2:55" hidden="1" outlineLevel="1" x14ac:dyDescent="0.2">
      <c r="B1075" s="52" t="s">
        <v>117</v>
      </c>
      <c r="C1075" s="12"/>
      <c r="D1075" s="122"/>
      <c r="E1075" s="160">
        <v>1</v>
      </c>
      <c r="F1075" s="189"/>
      <c r="G1075" s="189"/>
      <c r="H1075" s="189"/>
      <c r="I1075" s="88">
        <v>8.8168000000000006</v>
      </c>
      <c r="J1075" s="98" t="e">
        <f t="shared" si="16"/>
        <v>#N/A</v>
      </c>
      <c r="K1075" s="104" t="e">
        <v>#N/A</v>
      </c>
      <c r="L1075" s="106">
        <f>I1075*0.2</f>
        <v>1.7633600000000003</v>
      </c>
      <c r="M1075" s="106">
        <f>I1075*0.28</f>
        <v>2.4687040000000002</v>
      </c>
      <c r="N1075" s="106">
        <f>I1075*0.27</f>
        <v>2.3805360000000002</v>
      </c>
      <c r="O1075" s="106">
        <v>1.8515280000000001</v>
      </c>
      <c r="P1075" s="106">
        <f>I1075*0.25</f>
        <v>2.2042000000000002</v>
      </c>
      <c r="Q1075" s="106">
        <f>I1075*0.31</f>
        <v>2.7332080000000003</v>
      </c>
      <c r="R1075" s="106">
        <f>I1075*0.28</f>
        <v>2.4687040000000002</v>
      </c>
      <c r="S1075" s="106">
        <f>I1075*0.25</f>
        <v>2.2042000000000002</v>
      </c>
      <c r="T1075" s="106">
        <f>I1075*0.3</f>
        <v>2.6450400000000003</v>
      </c>
      <c r="U1075" s="106">
        <f>I1075*0.2</f>
        <v>1.7633600000000003</v>
      </c>
      <c r="V1075" s="106">
        <f>I1075*0.22</f>
        <v>1.9396960000000001</v>
      </c>
      <c r="W1075" s="142"/>
      <c r="X1075" s="106">
        <f>I1075*0.16</f>
        <v>1.4106880000000002</v>
      </c>
      <c r="Y1075" s="106">
        <f>I1075*0.15</f>
        <v>1.3225200000000001</v>
      </c>
      <c r="Z1075" s="106">
        <f>I1075*0.18</f>
        <v>1.587024</v>
      </c>
      <c r="AA1075" s="106">
        <f>I1075*0.11</f>
        <v>0.96984800000000004</v>
      </c>
      <c r="AB1075" s="142"/>
      <c r="AC1075" s="7">
        <f>I1075*0.22</f>
        <v>1.9396960000000001</v>
      </c>
      <c r="AD1075" s="7">
        <f>I1075*0.3</f>
        <v>2.6450400000000003</v>
      </c>
      <c r="AE1075" s="148" t="s">
        <v>93</v>
      </c>
      <c r="AF1075" s="7">
        <f>I1075*0.245</f>
        <v>2.1601159999999999</v>
      </c>
      <c r="AG1075" s="7">
        <f>I1075*0.2</f>
        <v>1.7633600000000003</v>
      </c>
      <c r="AH1075" s="7">
        <f>I1075*0.23</f>
        <v>2.0278640000000001</v>
      </c>
      <c r="AI1075" s="142"/>
      <c r="AJ1075" s="142">
        <f>I1075*0.2</f>
        <v>1.7633600000000003</v>
      </c>
      <c r="AK1075" s="142">
        <v>7.2759999999999998</v>
      </c>
      <c r="AL1075" s="142">
        <v>7.7039999999999997</v>
      </c>
      <c r="AM1075" s="142">
        <v>7.9608000000000008</v>
      </c>
      <c r="AN1075" s="142">
        <f>I1075*0.12</f>
        <v>1.0580160000000001</v>
      </c>
      <c r="AO1075" s="142">
        <f>I1075*0.6</f>
        <v>5.2900800000000006</v>
      </c>
      <c r="AP1075" s="142">
        <f>I1075*0.9</f>
        <v>7.9351200000000004</v>
      </c>
      <c r="AQ1075" s="142">
        <f>I1075*0.93</f>
        <v>8.1996240000000018</v>
      </c>
      <c r="AR1075" s="142">
        <f>I1075*0.7</f>
        <v>6.1717599999999999</v>
      </c>
      <c r="AS1075" s="142">
        <f>I1075*0.35</f>
        <v>3.08588</v>
      </c>
      <c r="AT1075" s="142">
        <v>0</v>
      </c>
      <c r="AU1075" s="142">
        <f>I1075*0.9</f>
        <v>7.9351200000000004</v>
      </c>
      <c r="AV1075" s="142">
        <f>I1075*0.18</f>
        <v>1.587024</v>
      </c>
      <c r="AW1075" s="142">
        <f>I1075*0.34</f>
        <v>2.9977120000000004</v>
      </c>
      <c r="AX1075" s="142">
        <f>I1075*0.31</f>
        <v>2.7332080000000003</v>
      </c>
      <c r="AY1075" s="142">
        <v>7.7039999999999997</v>
      </c>
      <c r="AZ1075" s="142">
        <v>7.7039999999999997</v>
      </c>
      <c r="BB1075" s="6">
        <v>0.96984800000000004</v>
      </c>
      <c r="BC1075" s="6">
        <v>8.1996240000000018</v>
      </c>
    </row>
    <row r="1076" spans="2:55" hidden="1" outlineLevel="1" x14ac:dyDescent="0.2">
      <c r="B1076" s="52" t="s">
        <v>118</v>
      </c>
      <c r="C1076" s="12"/>
      <c r="D1076" s="122">
        <v>99153</v>
      </c>
      <c r="E1076" s="160">
        <v>1</v>
      </c>
      <c r="F1076" s="189"/>
      <c r="G1076" s="189"/>
      <c r="H1076" s="189"/>
      <c r="I1076" s="88">
        <v>71</v>
      </c>
      <c r="J1076" s="98">
        <f t="shared" si="16"/>
        <v>18.161000000000005</v>
      </c>
      <c r="K1076" s="104">
        <v>16.510000000000002</v>
      </c>
      <c r="L1076" s="106">
        <f>I1076*0.2</f>
        <v>14.200000000000001</v>
      </c>
      <c r="M1076" s="106">
        <f>I1076*0.28</f>
        <v>19.880000000000003</v>
      </c>
      <c r="N1076" s="106">
        <f>I1076*0.27</f>
        <v>19.170000000000002</v>
      </c>
      <c r="O1076" s="106">
        <v>14.91</v>
      </c>
      <c r="P1076" s="106">
        <f>I1076*0.25</f>
        <v>17.75</v>
      </c>
      <c r="Q1076" s="106">
        <f>I1076*0.31</f>
        <v>22.01</v>
      </c>
      <c r="R1076" s="106">
        <f>I1076*0.28</f>
        <v>19.880000000000003</v>
      </c>
      <c r="S1076" s="106">
        <f>I1076*0.25</f>
        <v>17.75</v>
      </c>
      <c r="T1076" s="106">
        <f>I1076*0.3</f>
        <v>21.3</v>
      </c>
      <c r="U1076" s="106">
        <f>I1076*0.2</f>
        <v>14.200000000000001</v>
      </c>
      <c r="V1076" s="106">
        <f>I1076*0.22</f>
        <v>15.62</v>
      </c>
      <c r="W1076" s="142"/>
      <c r="X1076" s="106">
        <f>I1076*0.16</f>
        <v>11.36</v>
      </c>
      <c r="Y1076" s="106">
        <f>I1076*0.15</f>
        <v>10.65</v>
      </c>
      <c r="Z1076" s="106">
        <f>I1076*0.18</f>
        <v>12.78</v>
      </c>
      <c r="AA1076" s="106">
        <f>I1076*0.11</f>
        <v>7.81</v>
      </c>
      <c r="AB1076" s="142"/>
      <c r="AC1076" s="7">
        <f>I1076*0.22</f>
        <v>15.62</v>
      </c>
      <c r="AD1076" s="7">
        <f>I1076*0.3</f>
        <v>21.3</v>
      </c>
      <c r="AE1076" s="148" t="s">
        <v>93</v>
      </c>
      <c r="AF1076" s="7">
        <f>I1076*0.245</f>
        <v>17.395</v>
      </c>
      <c r="AG1076" s="7">
        <f>I1076*0.2</f>
        <v>14.200000000000001</v>
      </c>
      <c r="AH1076" s="7">
        <f>I1076*0.23</f>
        <v>16.330000000000002</v>
      </c>
      <c r="AI1076" s="142"/>
      <c r="AJ1076" s="142">
        <f>I1076*0.2</f>
        <v>14.200000000000001</v>
      </c>
      <c r="AK1076" s="142">
        <v>45.368000000000002</v>
      </c>
      <c r="AL1076" s="142">
        <v>48.032299999999999</v>
      </c>
      <c r="AM1076" s="142">
        <v>49.637300000000003</v>
      </c>
      <c r="AN1076" s="142">
        <f>I1076*0.12</f>
        <v>8.52</v>
      </c>
      <c r="AO1076" s="142">
        <f>I1076*0.6</f>
        <v>42.6</v>
      </c>
      <c r="AP1076" s="142">
        <f>I1076*0.9</f>
        <v>63.9</v>
      </c>
      <c r="AQ1076" s="142">
        <f>I1076*0.93</f>
        <v>66.03</v>
      </c>
      <c r="AR1076" s="142">
        <f>I1076*0.7</f>
        <v>49.699999999999996</v>
      </c>
      <c r="AS1076" s="142">
        <f>I1076*0.35</f>
        <v>24.849999999999998</v>
      </c>
      <c r="AT1076" s="142">
        <v>0</v>
      </c>
      <c r="AU1076" s="142">
        <f>I1076*0.9</f>
        <v>63.9</v>
      </c>
      <c r="AV1076" s="142">
        <f>I1076*0.18</f>
        <v>12.78</v>
      </c>
      <c r="AW1076" s="142">
        <f>I1076*0.34</f>
        <v>24.14</v>
      </c>
      <c r="AX1076" s="142">
        <f>I1076*0.31</f>
        <v>22.01</v>
      </c>
      <c r="AY1076" s="142">
        <v>48.032299999999999</v>
      </c>
      <c r="AZ1076" s="142">
        <v>48.032299999999999</v>
      </c>
      <c r="BB1076" s="6">
        <v>7.81</v>
      </c>
      <c r="BC1076" s="6">
        <v>66.03</v>
      </c>
    </row>
    <row r="1077" spans="2:55" hidden="1" outlineLevel="1" x14ac:dyDescent="0.2">
      <c r="B1077" s="52" t="s">
        <v>119</v>
      </c>
      <c r="C1077" s="12"/>
      <c r="D1077" s="122"/>
      <c r="E1077" s="160">
        <v>1</v>
      </c>
      <c r="F1077" s="189"/>
      <c r="G1077" s="189"/>
      <c r="H1077" s="189"/>
      <c r="I1077" s="88">
        <v>20.388850000000001</v>
      </c>
      <c r="J1077" s="98" t="e">
        <f t="shared" si="16"/>
        <v>#N/A</v>
      </c>
      <c r="K1077" s="104" t="e">
        <v>#N/A</v>
      </c>
      <c r="L1077" s="106">
        <f>I1077*0.2</f>
        <v>4.0777700000000001</v>
      </c>
      <c r="M1077" s="106">
        <f>I1077*0.28</f>
        <v>5.7088780000000012</v>
      </c>
      <c r="N1077" s="106">
        <f>I1077*0.27</f>
        <v>5.5049895000000006</v>
      </c>
      <c r="O1077" s="106">
        <v>4.2816584999999998</v>
      </c>
      <c r="P1077" s="106">
        <f>I1077*0.25</f>
        <v>5.0972125000000004</v>
      </c>
      <c r="Q1077" s="106">
        <f>I1077*0.31</f>
        <v>6.3205435000000003</v>
      </c>
      <c r="R1077" s="106">
        <f>I1077*0.28</f>
        <v>5.7088780000000012</v>
      </c>
      <c r="S1077" s="106">
        <f>I1077*0.25</f>
        <v>5.0972125000000004</v>
      </c>
      <c r="T1077" s="106">
        <f>I1077*0.3</f>
        <v>6.1166550000000006</v>
      </c>
      <c r="U1077" s="106">
        <f>I1077*0.2</f>
        <v>4.0777700000000001</v>
      </c>
      <c r="V1077" s="106">
        <f>I1077*0.22</f>
        <v>4.4855470000000004</v>
      </c>
      <c r="W1077" s="142"/>
      <c r="X1077" s="106">
        <f>I1077*0.16</f>
        <v>3.2622160000000004</v>
      </c>
      <c r="Y1077" s="106">
        <f>I1077*0.15</f>
        <v>3.0583275000000003</v>
      </c>
      <c r="Z1077" s="106">
        <f>I1077*0.18</f>
        <v>3.6699930000000003</v>
      </c>
      <c r="AA1077" s="106">
        <f>I1077*0.11</f>
        <v>2.2427735000000002</v>
      </c>
      <c r="AB1077" s="142"/>
      <c r="AC1077" s="7">
        <f>I1077*0.22</f>
        <v>4.4855470000000004</v>
      </c>
      <c r="AD1077" s="7">
        <f>I1077*0.3</f>
        <v>6.1166550000000006</v>
      </c>
      <c r="AE1077" s="148" t="s">
        <v>93</v>
      </c>
      <c r="AF1077" s="7">
        <f>I1077*0.245</f>
        <v>4.9952682500000005</v>
      </c>
      <c r="AG1077" s="7">
        <f>I1077*0.2</f>
        <v>4.0777700000000001</v>
      </c>
      <c r="AH1077" s="7">
        <f>I1077*0.23</f>
        <v>4.689435500000001</v>
      </c>
      <c r="AI1077" s="142"/>
      <c r="AJ1077" s="142">
        <f>I1077*0.2</f>
        <v>4.0777700000000001</v>
      </c>
      <c r="AK1077" s="142">
        <v>16.831100000000003</v>
      </c>
      <c r="AL1077" s="142">
        <v>17.8155</v>
      </c>
      <c r="AM1077" s="142">
        <v>18.414700000000003</v>
      </c>
      <c r="AN1077" s="142">
        <f>I1077*0.12</f>
        <v>2.4466619999999999</v>
      </c>
      <c r="AO1077" s="142">
        <f>I1077*0.6</f>
        <v>12.233310000000001</v>
      </c>
      <c r="AP1077" s="142">
        <f>I1077*0.9</f>
        <v>18.349965000000001</v>
      </c>
      <c r="AQ1077" s="142">
        <f>I1077*0.93</f>
        <v>18.961630500000002</v>
      </c>
      <c r="AR1077" s="142">
        <f>I1077*0.7</f>
        <v>14.272195</v>
      </c>
      <c r="AS1077" s="142">
        <f>I1077*0.35</f>
        <v>7.1360975</v>
      </c>
      <c r="AT1077" s="142">
        <v>0</v>
      </c>
      <c r="AU1077" s="142">
        <f>I1077*0.9</f>
        <v>18.349965000000001</v>
      </c>
      <c r="AV1077" s="142">
        <f>I1077*0.18</f>
        <v>3.6699930000000003</v>
      </c>
      <c r="AW1077" s="142">
        <f>I1077*0.34</f>
        <v>6.9322090000000012</v>
      </c>
      <c r="AX1077" s="142">
        <f>I1077*0.31</f>
        <v>6.3205435000000003</v>
      </c>
      <c r="AY1077" s="142">
        <v>17.8155</v>
      </c>
      <c r="AZ1077" s="142">
        <v>17.8155</v>
      </c>
      <c r="BB1077" s="6">
        <v>2.2427735000000002</v>
      </c>
      <c r="BC1077" s="6">
        <v>18.961630500000002</v>
      </c>
    </row>
    <row r="1078" spans="2:55" hidden="1" outlineLevel="1" x14ac:dyDescent="0.2">
      <c r="B1078" s="52" t="s">
        <v>146</v>
      </c>
      <c r="C1078" s="12"/>
      <c r="D1078" s="122" t="s">
        <v>65</v>
      </c>
      <c r="E1078" s="160">
        <v>6</v>
      </c>
      <c r="F1078" s="189"/>
      <c r="G1078" s="189"/>
      <c r="H1078" s="189"/>
      <c r="I1078" s="88">
        <v>44.965679999999992</v>
      </c>
      <c r="J1078" s="98" t="e">
        <f t="shared" si="16"/>
        <v>#N/A</v>
      </c>
      <c r="K1078" s="104" t="e">
        <v>#N/A</v>
      </c>
      <c r="L1078" s="106">
        <f>I1078*0.2</f>
        <v>8.993135999999998</v>
      </c>
      <c r="M1078" s="106">
        <f>I1078*0.28</f>
        <v>12.590390399999999</v>
      </c>
      <c r="N1078" s="106">
        <f>I1078*0.27</f>
        <v>12.140733599999999</v>
      </c>
      <c r="O1078" s="106">
        <v>9.4427927999999977</v>
      </c>
      <c r="P1078" s="106">
        <f>I1078*0.25</f>
        <v>11.241419999999998</v>
      </c>
      <c r="Q1078" s="106">
        <f>I1078*0.31</f>
        <v>13.939360799999998</v>
      </c>
      <c r="R1078" s="106">
        <f>I1078*0.28</f>
        <v>12.590390399999999</v>
      </c>
      <c r="S1078" s="106">
        <f>I1078*0.25</f>
        <v>11.241419999999998</v>
      </c>
      <c r="T1078" s="106">
        <f>I1078*0.3</f>
        <v>13.489703999999998</v>
      </c>
      <c r="U1078" s="106">
        <f>I1078*0.2</f>
        <v>8.993135999999998</v>
      </c>
      <c r="V1078" s="106">
        <f>I1078*0.22</f>
        <v>9.8924495999999991</v>
      </c>
      <c r="W1078" s="142"/>
      <c r="X1078" s="106">
        <f>I1078*0.16</f>
        <v>7.1945087999999986</v>
      </c>
      <c r="Y1078" s="106">
        <f>I1078*0.15</f>
        <v>6.744851999999999</v>
      </c>
      <c r="Z1078" s="106">
        <f>I1078*0.18</f>
        <v>8.0938223999999988</v>
      </c>
      <c r="AA1078" s="106">
        <f>I1078*0.11</f>
        <v>4.9462247999999995</v>
      </c>
      <c r="AB1078" s="142"/>
      <c r="AC1078" s="7">
        <f>I1078*0.22</f>
        <v>9.8924495999999991</v>
      </c>
      <c r="AD1078" s="7">
        <f>I1078*0.3</f>
        <v>13.489703999999998</v>
      </c>
      <c r="AE1078" s="148" t="s">
        <v>93</v>
      </c>
      <c r="AF1078" s="7">
        <f>I1078*0.245</f>
        <v>11.016591599999998</v>
      </c>
      <c r="AG1078" s="7">
        <f>I1078*0.2</f>
        <v>8.993135999999998</v>
      </c>
      <c r="AH1078" s="7">
        <f>I1078*0.23</f>
        <v>10.342106399999999</v>
      </c>
      <c r="AI1078" s="142"/>
      <c r="AJ1078" s="142">
        <f>I1078*0.2</f>
        <v>8.993135999999998</v>
      </c>
      <c r="AK1078" s="142">
        <v>37.107599999999998</v>
      </c>
      <c r="AL1078" s="142">
        <v>39.290399999999998</v>
      </c>
      <c r="AM1078" s="142">
        <v>40.595799999999997</v>
      </c>
      <c r="AN1078" s="142">
        <f>I1078*0.12</f>
        <v>5.3958815999999992</v>
      </c>
      <c r="AO1078" s="142">
        <f>I1078*0.6</f>
        <v>26.979407999999996</v>
      </c>
      <c r="AP1078" s="142">
        <f>I1078*0.9</f>
        <v>40.469111999999996</v>
      </c>
      <c r="AQ1078" s="142">
        <f>I1078*0.93</f>
        <v>41.818082399999994</v>
      </c>
      <c r="AR1078" s="142">
        <f>I1078*0.7</f>
        <v>31.475975999999992</v>
      </c>
      <c r="AS1078" s="142">
        <f>I1078*0.35</f>
        <v>15.737987999999996</v>
      </c>
      <c r="AT1078" s="142">
        <v>0</v>
      </c>
      <c r="AU1078" s="142">
        <f>I1078*0.9</f>
        <v>40.469111999999996</v>
      </c>
      <c r="AV1078" s="142">
        <f>I1078*0.18</f>
        <v>8.0938223999999988</v>
      </c>
      <c r="AW1078" s="142">
        <f>I1078*0.34</f>
        <v>15.288331199999998</v>
      </c>
      <c r="AX1078" s="142">
        <f>I1078*0.31</f>
        <v>13.939360799999998</v>
      </c>
      <c r="AY1078" s="142">
        <v>39.290399999999998</v>
      </c>
      <c r="AZ1078" s="142">
        <v>39.290399999999998</v>
      </c>
      <c r="BB1078" s="6">
        <v>4.9462247999999995</v>
      </c>
      <c r="BC1078" s="6">
        <v>41.818082399999994</v>
      </c>
    </row>
    <row r="1079" spans="2:55" hidden="1" outlineLevel="1" x14ac:dyDescent="0.2">
      <c r="B1079" s="52" t="s">
        <v>121</v>
      </c>
      <c r="C1079" s="12"/>
      <c r="D1079" s="122" t="s">
        <v>72</v>
      </c>
      <c r="E1079" s="160">
        <v>1</v>
      </c>
      <c r="F1079" s="189"/>
      <c r="G1079" s="189"/>
      <c r="H1079" s="189"/>
      <c r="I1079" s="88">
        <v>14.98856</v>
      </c>
      <c r="J1079" s="98" t="e">
        <f t="shared" si="16"/>
        <v>#N/A</v>
      </c>
      <c r="K1079" s="104" t="e">
        <v>#N/A</v>
      </c>
      <c r="L1079" s="106">
        <f>I1079*0.2</f>
        <v>2.9977119999999999</v>
      </c>
      <c r="M1079" s="106">
        <f>I1079*0.28</f>
        <v>4.1967968000000004</v>
      </c>
      <c r="N1079" s="106">
        <f>I1079*0.27</f>
        <v>4.0469112000000003</v>
      </c>
      <c r="O1079" s="106">
        <v>3.1475975999999997</v>
      </c>
      <c r="P1079" s="106">
        <f>I1079*0.25</f>
        <v>3.7471399999999999</v>
      </c>
      <c r="Q1079" s="106">
        <f>I1079*0.31</f>
        <v>4.6464536000000001</v>
      </c>
      <c r="R1079" s="106">
        <f>I1079*0.28</f>
        <v>4.1967968000000004</v>
      </c>
      <c r="S1079" s="106">
        <f>I1079*0.25</f>
        <v>3.7471399999999999</v>
      </c>
      <c r="T1079" s="106">
        <f>I1079*0.3</f>
        <v>4.4965679999999999</v>
      </c>
      <c r="U1079" s="106">
        <f>I1079*0.2</f>
        <v>2.9977119999999999</v>
      </c>
      <c r="V1079" s="106">
        <f>I1079*0.22</f>
        <v>3.2974831999999998</v>
      </c>
      <c r="W1079" s="142"/>
      <c r="X1079" s="106">
        <f>I1079*0.16</f>
        <v>2.3981696000000001</v>
      </c>
      <c r="Y1079" s="106">
        <f>I1079*0.15</f>
        <v>2.2482839999999999</v>
      </c>
      <c r="Z1079" s="106">
        <f>I1079*0.18</f>
        <v>2.6979408</v>
      </c>
      <c r="AA1079" s="106">
        <f>I1079*0.11</f>
        <v>1.6487415999999999</v>
      </c>
      <c r="AB1079" s="142"/>
      <c r="AC1079" s="7">
        <f>I1079*0.22</f>
        <v>3.2974831999999998</v>
      </c>
      <c r="AD1079" s="7">
        <f>I1079*0.3</f>
        <v>4.4965679999999999</v>
      </c>
      <c r="AE1079" s="148" t="s">
        <v>93</v>
      </c>
      <c r="AF1079" s="7">
        <f>I1079*0.245</f>
        <v>3.6721971999999998</v>
      </c>
      <c r="AG1079" s="7">
        <f>I1079*0.2</f>
        <v>2.9977119999999999</v>
      </c>
      <c r="AH1079" s="7">
        <f>I1079*0.23</f>
        <v>3.4473688</v>
      </c>
      <c r="AI1079" s="142"/>
      <c r="AJ1079" s="142">
        <f>I1079*0.2</f>
        <v>2.9977119999999999</v>
      </c>
      <c r="AK1079" s="142">
        <v>12.369200000000001</v>
      </c>
      <c r="AL1079" s="142">
        <v>13.0968</v>
      </c>
      <c r="AM1079" s="142">
        <v>13.535500000000001</v>
      </c>
      <c r="AN1079" s="142">
        <f>I1079*0.12</f>
        <v>1.7986271999999999</v>
      </c>
      <c r="AO1079" s="142">
        <f>I1079*0.6</f>
        <v>8.9931359999999998</v>
      </c>
      <c r="AP1079" s="142">
        <f>I1079*0.9</f>
        <v>13.489704</v>
      </c>
      <c r="AQ1079" s="142">
        <f>I1079*0.93</f>
        <v>13.939360800000001</v>
      </c>
      <c r="AR1079" s="142">
        <f>I1079*0.7</f>
        <v>10.491992</v>
      </c>
      <c r="AS1079" s="142">
        <f>I1079*0.35</f>
        <v>5.2459959999999999</v>
      </c>
      <c r="AT1079" s="142">
        <v>0</v>
      </c>
      <c r="AU1079" s="142">
        <f>I1079*0.9</f>
        <v>13.489704</v>
      </c>
      <c r="AV1079" s="142">
        <f>I1079*0.18</f>
        <v>2.6979408</v>
      </c>
      <c r="AW1079" s="142">
        <f>I1079*0.34</f>
        <v>5.0961104000000006</v>
      </c>
      <c r="AX1079" s="142">
        <f>I1079*0.31</f>
        <v>4.6464536000000001</v>
      </c>
      <c r="AY1079" s="142">
        <v>13.0968</v>
      </c>
      <c r="AZ1079" s="142">
        <v>13.0968</v>
      </c>
      <c r="BB1079" s="6">
        <v>1.6487415999999999</v>
      </c>
      <c r="BC1079" s="6">
        <v>13.939360800000001</v>
      </c>
    </row>
    <row r="1080" spans="2:55" ht="13.5" collapsed="1" thickBot="1" x14ac:dyDescent="0.25">
      <c r="B1080" s="45" t="s">
        <v>86</v>
      </c>
      <c r="C1080" s="35">
        <v>360</v>
      </c>
      <c r="D1080" s="120">
        <v>45378</v>
      </c>
      <c r="E1080" s="161" t="s">
        <v>5630</v>
      </c>
      <c r="F1080" s="180"/>
      <c r="G1080" s="180"/>
      <c r="H1080" s="180"/>
      <c r="I1080" s="82">
        <v>3796.0425899999991</v>
      </c>
      <c r="J1080" s="98">
        <f t="shared" si="16"/>
        <v>278.25600000000003</v>
      </c>
      <c r="K1080" s="100">
        <v>252.96</v>
      </c>
      <c r="L1080" s="106">
        <f>I1080*0.2</f>
        <v>759.20851799999991</v>
      </c>
      <c r="M1080" s="106">
        <f>I1080*0.28</f>
        <v>1062.8919251999998</v>
      </c>
      <c r="N1080" s="106">
        <f>I1080*0.27</f>
        <v>1024.9314992999998</v>
      </c>
      <c r="O1080" s="106">
        <v>797.16894389999982</v>
      </c>
      <c r="P1080" s="106">
        <f>I1080*0.25</f>
        <v>949.01064749999978</v>
      </c>
      <c r="Q1080" s="106">
        <f>I1080*0.31</f>
        <v>1176.7732028999997</v>
      </c>
      <c r="R1080" s="106">
        <f>I1080*0.28</f>
        <v>1062.8919251999998</v>
      </c>
      <c r="S1080" s="106">
        <f>I1080*0.25</f>
        <v>949.01064749999978</v>
      </c>
      <c r="T1080" s="106">
        <f>I1080*0.3</f>
        <v>1138.8127769999996</v>
      </c>
      <c r="U1080" s="106">
        <f>I1080*0.2</f>
        <v>759.20851799999991</v>
      </c>
      <c r="V1080" s="106">
        <f>I1080*0.22</f>
        <v>835.12936979999984</v>
      </c>
      <c r="W1080" s="139"/>
      <c r="X1080" s="106">
        <f>I1080*0.16</f>
        <v>607.36681439999984</v>
      </c>
      <c r="Y1080" s="106">
        <f>I1080*0.15</f>
        <v>569.40638849999982</v>
      </c>
      <c r="Z1080" s="106">
        <f>I1080*0.18</f>
        <v>683.28766619999976</v>
      </c>
      <c r="AA1080" s="106">
        <f>I1080*0.11</f>
        <v>417.56468489999992</v>
      </c>
      <c r="AB1080" s="139"/>
      <c r="AC1080" s="7">
        <f>I1080*0.22</f>
        <v>835.12936979999984</v>
      </c>
      <c r="AD1080" s="7">
        <f>I1080*0.3</f>
        <v>1138.8127769999996</v>
      </c>
      <c r="AE1080" s="148" t="s">
        <v>93</v>
      </c>
      <c r="AF1080" s="7">
        <f>I1080*0.245</f>
        <v>930.03043454999977</v>
      </c>
      <c r="AG1080" s="7">
        <f>I1080*0.2</f>
        <v>759.20851799999991</v>
      </c>
      <c r="AH1080" s="7">
        <f>I1080*0.23</f>
        <v>873.08979569999985</v>
      </c>
      <c r="AI1080" s="139"/>
      <c r="AJ1080" s="168">
        <f>I1080*0.2</f>
        <v>759.20851799999991</v>
      </c>
      <c r="AK1080" s="139">
        <v>3038.7143999999998</v>
      </c>
      <c r="AL1080" s="139">
        <v>3217.4578999999994</v>
      </c>
      <c r="AM1080" s="139">
        <v>3324.7039999999993</v>
      </c>
      <c r="AN1080" s="139">
        <f>I1080*0.12</f>
        <v>455.52511079999988</v>
      </c>
      <c r="AO1080" s="139">
        <f>I1080*0.6</f>
        <v>2277.6255539999993</v>
      </c>
      <c r="AP1080" s="139">
        <f>I1080*0.9</f>
        <v>3416.4383309999994</v>
      </c>
      <c r="AQ1080" s="139">
        <f>I1080*0.93</f>
        <v>3530.3196086999992</v>
      </c>
      <c r="AR1080" s="139">
        <f>I1080*0.7</f>
        <v>2657.229812999999</v>
      </c>
      <c r="AS1080" s="139">
        <f>I1080*0.35</f>
        <v>1328.6149064999995</v>
      </c>
      <c r="AT1080" s="139">
        <v>735.6164399999999</v>
      </c>
      <c r="AU1080" s="139">
        <f>I1080*0.9</f>
        <v>3416.4383309999994</v>
      </c>
      <c r="AV1080" s="139">
        <f>I1080*0.18</f>
        <v>683.28766619999976</v>
      </c>
      <c r="AW1080" s="139">
        <f>I1080*0.34</f>
        <v>1290.6544805999997</v>
      </c>
      <c r="AX1080" s="139">
        <f>I1080*0.31</f>
        <v>1176.7732028999997</v>
      </c>
      <c r="AY1080" s="139">
        <v>3217.4578999999994</v>
      </c>
      <c r="AZ1080" s="139">
        <v>3217.4578999999994</v>
      </c>
      <c r="BB1080" s="6">
        <v>252.96</v>
      </c>
      <c r="BC1080" s="6">
        <v>3530.3196086999992</v>
      </c>
    </row>
    <row r="1081" spans="2:55" hidden="1" outlineLevel="1" x14ac:dyDescent="0.2">
      <c r="B1081" s="36"/>
      <c r="C1081" s="50"/>
      <c r="D1081" s="111" t="s">
        <v>109</v>
      </c>
      <c r="E1081" s="159" t="s">
        <v>5629</v>
      </c>
      <c r="F1081" s="188"/>
      <c r="G1081" s="188"/>
      <c r="H1081" s="188"/>
      <c r="I1081" s="87"/>
      <c r="J1081" s="98">
        <f t="shared" si="16"/>
        <v>0</v>
      </c>
      <c r="K1081" s="7"/>
      <c r="L1081" s="106">
        <f>I1081*0.2</f>
        <v>0</v>
      </c>
      <c r="M1081" s="106">
        <f>I1081*0.28</f>
        <v>0</v>
      </c>
      <c r="N1081" s="106">
        <f>I1081*0.27</f>
        <v>0</v>
      </c>
      <c r="O1081" s="106">
        <v>0</v>
      </c>
      <c r="P1081" s="106">
        <f>I1081*0.25</f>
        <v>0</v>
      </c>
      <c r="Q1081" s="106">
        <f>I1081*0.31</f>
        <v>0</v>
      </c>
      <c r="R1081" s="106">
        <f>I1081*0.28</f>
        <v>0</v>
      </c>
      <c r="S1081" s="106">
        <f>I1081*0.25</f>
        <v>0</v>
      </c>
      <c r="T1081" s="106">
        <f>I1081*0.3</f>
        <v>0</v>
      </c>
      <c r="U1081" s="106">
        <f>I1081*0.2</f>
        <v>0</v>
      </c>
      <c r="V1081" s="106">
        <f>I1081*0.22</f>
        <v>0</v>
      </c>
      <c r="W1081" s="141"/>
      <c r="X1081" s="106">
        <f>I1081*0.16</f>
        <v>0</v>
      </c>
      <c r="Y1081" s="106">
        <f>I1081*0.15</f>
        <v>0</v>
      </c>
      <c r="Z1081" s="106">
        <f>I1081*0.18</f>
        <v>0</v>
      </c>
      <c r="AA1081" s="106">
        <f>I1081*0.11</f>
        <v>0</v>
      </c>
      <c r="AB1081" s="141"/>
      <c r="AC1081" s="7">
        <f>I1081*0.22</f>
        <v>0</v>
      </c>
      <c r="AD1081" s="7">
        <f>I1081*0.3</f>
        <v>0</v>
      </c>
      <c r="AE1081" s="148" t="s">
        <v>93</v>
      </c>
      <c r="AF1081" s="7">
        <f>I1081*0.245</f>
        <v>0</v>
      </c>
      <c r="AG1081" s="7">
        <f>I1081*0.2</f>
        <v>0</v>
      </c>
      <c r="AH1081" s="7">
        <f>I1081*0.23</f>
        <v>0</v>
      </c>
      <c r="AI1081" s="141"/>
      <c r="AJ1081" s="144">
        <f>I1081*0.2</f>
        <v>0</v>
      </c>
      <c r="AK1081" s="141"/>
      <c r="AL1081" s="141"/>
      <c r="AM1081" s="141"/>
      <c r="AN1081" s="141">
        <f>I1081*0.12</f>
        <v>0</v>
      </c>
      <c r="AO1081" s="141">
        <f>I1081*0.6</f>
        <v>0</v>
      </c>
      <c r="AP1081" s="141">
        <f>I1081*0.9</f>
        <v>0</v>
      </c>
      <c r="AQ1081" s="141">
        <f>I1081*0.93</f>
        <v>0</v>
      </c>
      <c r="AR1081" s="141">
        <f>I1081*0.7</f>
        <v>0</v>
      </c>
      <c r="AS1081" s="141">
        <f>I1081*0.35</f>
        <v>0</v>
      </c>
      <c r="AT1081" s="141"/>
      <c r="AU1081" s="141">
        <f>I1081*0.9</f>
        <v>0</v>
      </c>
      <c r="AV1081" s="141">
        <f>I1081*0.18</f>
        <v>0</v>
      </c>
      <c r="AW1081" s="141">
        <f>I1081*0.34</f>
        <v>0</v>
      </c>
      <c r="AX1081" s="141">
        <f>I1081*0.31</f>
        <v>0</v>
      </c>
      <c r="AY1081" s="141"/>
      <c r="AZ1081" s="141"/>
      <c r="BB1081" s="6">
        <v>0</v>
      </c>
      <c r="BC1081" s="6">
        <v>0</v>
      </c>
    </row>
    <row r="1082" spans="2:55" hidden="1" outlineLevel="1" x14ac:dyDescent="0.2">
      <c r="B1082" s="51" t="s">
        <v>125</v>
      </c>
      <c r="C1082" s="9"/>
      <c r="D1082" s="122"/>
      <c r="E1082" s="160">
        <v>1</v>
      </c>
      <c r="F1082" s="189"/>
      <c r="G1082" s="189"/>
      <c r="H1082" s="189"/>
      <c r="I1082" s="88">
        <v>738.616399</v>
      </c>
      <c r="J1082" s="98" t="e">
        <f t="shared" si="16"/>
        <v>#N/A</v>
      </c>
      <c r="K1082" s="104" t="e">
        <v>#N/A</v>
      </c>
      <c r="L1082" s="106">
        <f>I1082*0.2</f>
        <v>147.7232798</v>
      </c>
      <c r="M1082" s="106">
        <f>I1082*0.28</f>
        <v>206.81259172000003</v>
      </c>
      <c r="N1082" s="106">
        <f>I1082*0.27</f>
        <v>199.42642773</v>
      </c>
      <c r="O1082" s="106">
        <v>155.10944379</v>
      </c>
      <c r="P1082" s="106">
        <f>I1082*0.25</f>
        <v>184.65409975</v>
      </c>
      <c r="Q1082" s="106">
        <f>I1082*0.31</f>
        <v>228.97108369</v>
      </c>
      <c r="R1082" s="106">
        <f>I1082*0.28</f>
        <v>206.81259172000003</v>
      </c>
      <c r="S1082" s="106">
        <f>I1082*0.25</f>
        <v>184.65409975</v>
      </c>
      <c r="T1082" s="106">
        <f>I1082*0.3</f>
        <v>221.5849197</v>
      </c>
      <c r="U1082" s="106">
        <f>I1082*0.2</f>
        <v>147.7232798</v>
      </c>
      <c r="V1082" s="106">
        <f>I1082*0.22</f>
        <v>162.49560778</v>
      </c>
      <c r="W1082" s="142"/>
      <c r="X1082" s="106">
        <f>I1082*0.16</f>
        <v>118.17862384</v>
      </c>
      <c r="Y1082" s="106">
        <f>I1082*0.15</f>
        <v>110.79245985</v>
      </c>
      <c r="Z1082" s="106">
        <f>I1082*0.18</f>
        <v>132.95095182</v>
      </c>
      <c r="AA1082" s="106">
        <f>I1082*0.11</f>
        <v>81.24780389</v>
      </c>
      <c r="AB1082" s="142"/>
      <c r="AC1082" s="7">
        <f>I1082*0.22</f>
        <v>162.49560778</v>
      </c>
      <c r="AD1082" s="7">
        <f>I1082*0.3</f>
        <v>221.5849197</v>
      </c>
      <c r="AE1082" s="148" t="s">
        <v>93</v>
      </c>
      <c r="AF1082" s="7">
        <f>I1082*0.245</f>
        <v>180.961017755</v>
      </c>
      <c r="AG1082" s="7">
        <f>I1082*0.2</f>
        <v>147.7232798</v>
      </c>
      <c r="AH1082" s="7">
        <f>I1082*0.23</f>
        <v>169.88177177</v>
      </c>
      <c r="AI1082" s="142"/>
      <c r="AJ1082" s="142">
        <f>I1082*0.2</f>
        <v>147.7232798</v>
      </c>
      <c r="AK1082" s="142">
        <v>609.53619999999989</v>
      </c>
      <c r="AL1082" s="142">
        <v>645.39189999999996</v>
      </c>
      <c r="AM1082" s="142">
        <v>666.90959999999995</v>
      </c>
      <c r="AN1082" s="142">
        <f>I1082*0.12</f>
        <v>88.63396788</v>
      </c>
      <c r="AO1082" s="142">
        <f>I1082*0.6</f>
        <v>443.1698394</v>
      </c>
      <c r="AP1082" s="142">
        <f>I1082*0.9</f>
        <v>664.7547591</v>
      </c>
      <c r="AQ1082" s="142">
        <f>I1082*0.93</f>
        <v>686.91325107</v>
      </c>
      <c r="AR1082" s="142">
        <f>I1082*0.7</f>
        <v>517.0314793</v>
      </c>
      <c r="AS1082" s="142">
        <f>I1082*0.35</f>
        <v>258.51573965</v>
      </c>
      <c r="AT1082" s="142">
        <v>0</v>
      </c>
      <c r="AU1082" s="142">
        <f>I1082*0.9</f>
        <v>664.7547591</v>
      </c>
      <c r="AV1082" s="142">
        <f>I1082*0.18</f>
        <v>132.95095182</v>
      </c>
      <c r="AW1082" s="142">
        <f>I1082*0.34</f>
        <v>251.12957566000003</v>
      </c>
      <c r="AX1082" s="142">
        <f>I1082*0.31</f>
        <v>228.97108369</v>
      </c>
      <c r="AY1082" s="142">
        <v>645.39189999999996</v>
      </c>
      <c r="AZ1082" s="142">
        <v>645.39189999999996</v>
      </c>
      <c r="BB1082" s="6">
        <v>81.24780389</v>
      </c>
      <c r="BC1082" s="6">
        <v>686.91325107</v>
      </c>
    </row>
    <row r="1083" spans="2:55" hidden="1" outlineLevel="1" x14ac:dyDescent="0.2">
      <c r="B1083" s="51" t="s">
        <v>126</v>
      </c>
      <c r="C1083" s="9"/>
      <c r="D1083" s="122"/>
      <c r="E1083" s="160">
        <v>3</v>
      </c>
      <c r="F1083" s="189"/>
      <c r="G1083" s="189"/>
      <c r="H1083" s="189"/>
      <c r="I1083" s="88">
        <v>497.631213</v>
      </c>
      <c r="J1083" s="98" t="e">
        <f t="shared" si="16"/>
        <v>#N/A</v>
      </c>
      <c r="K1083" s="104" t="e">
        <v>#N/A</v>
      </c>
      <c r="L1083" s="106">
        <f>I1083*0.2</f>
        <v>99.526242600000003</v>
      </c>
      <c r="M1083" s="106">
        <f>I1083*0.28</f>
        <v>139.33673964000002</v>
      </c>
      <c r="N1083" s="106">
        <f>I1083*0.27</f>
        <v>134.36042751000002</v>
      </c>
      <c r="O1083" s="106">
        <v>104.50255473</v>
      </c>
      <c r="P1083" s="106">
        <f>I1083*0.25</f>
        <v>124.40780325</v>
      </c>
      <c r="Q1083" s="106">
        <f>I1083*0.31</f>
        <v>154.26567603000001</v>
      </c>
      <c r="R1083" s="106">
        <f>I1083*0.28</f>
        <v>139.33673964000002</v>
      </c>
      <c r="S1083" s="106">
        <f>I1083*0.25</f>
        <v>124.40780325</v>
      </c>
      <c r="T1083" s="106">
        <f>I1083*0.3</f>
        <v>149.28936389999998</v>
      </c>
      <c r="U1083" s="106">
        <f>I1083*0.2</f>
        <v>99.526242600000003</v>
      </c>
      <c r="V1083" s="106">
        <f>I1083*0.22</f>
        <v>109.47886686</v>
      </c>
      <c r="W1083" s="142"/>
      <c r="X1083" s="106">
        <f>I1083*0.16</f>
        <v>79.620994080000003</v>
      </c>
      <c r="Y1083" s="106">
        <f>I1083*0.15</f>
        <v>74.644681949999992</v>
      </c>
      <c r="Z1083" s="106">
        <f>I1083*0.18</f>
        <v>89.573618339999996</v>
      </c>
      <c r="AA1083" s="106">
        <f>I1083*0.11</f>
        <v>54.739433429999998</v>
      </c>
      <c r="AB1083" s="142"/>
      <c r="AC1083" s="7">
        <f>I1083*0.22</f>
        <v>109.47886686</v>
      </c>
      <c r="AD1083" s="7">
        <f>I1083*0.3</f>
        <v>149.28936389999998</v>
      </c>
      <c r="AE1083" s="148" t="s">
        <v>93</v>
      </c>
      <c r="AF1083" s="7">
        <f>I1083*0.245</f>
        <v>121.919647185</v>
      </c>
      <c r="AG1083" s="7">
        <f>I1083*0.2</f>
        <v>99.526242600000003</v>
      </c>
      <c r="AH1083" s="7">
        <f>I1083*0.23</f>
        <v>114.45517899000001</v>
      </c>
      <c r="AI1083" s="142"/>
      <c r="AJ1083" s="142">
        <f>I1083*0.2</f>
        <v>99.526242600000003</v>
      </c>
      <c r="AK1083" s="142">
        <v>410.66600000000005</v>
      </c>
      <c r="AL1083" s="142">
        <v>434.82660000000004</v>
      </c>
      <c r="AM1083" s="142">
        <v>449.31440000000003</v>
      </c>
      <c r="AN1083" s="142">
        <f>I1083*0.12</f>
        <v>59.715745559999995</v>
      </c>
      <c r="AO1083" s="142">
        <f>I1083*0.6</f>
        <v>298.57872779999997</v>
      </c>
      <c r="AP1083" s="142">
        <f>I1083*0.9</f>
        <v>447.86809170000004</v>
      </c>
      <c r="AQ1083" s="142">
        <f>I1083*0.93</f>
        <v>462.79702809000003</v>
      </c>
      <c r="AR1083" s="142">
        <f>I1083*0.7</f>
        <v>348.34184909999999</v>
      </c>
      <c r="AS1083" s="142">
        <f>I1083*0.35</f>
        <v>174.17092455</v>
      </c>
      <c r="AT1083" s="142">
        <v>0</v>
      </c>
      <c r="AU1083" s="142">
        <f>I1083*0.9</f>
        <v>447.86809170000004</v>
      </c>
      <c r="AV1083" s="142">
        <f>I1083*0.18</f>
        <v>89.573618339999996</v>
      </c>
      <c r="AW1083" s="142">
        <f>I1083*0.34</f>
        <v>169.19461242000003</v>
      </c>
      <c r="AX1083" s="142">
        <f>I1083*0.31</f>
        <v>154.26567603000001</v>
      </c>
      <c r="AY1083" s="142">
        <v>434.82660000000004</v>
      </c>
      <c r="AZ1083" s="142">
        <v>434.82660000000004</v>
      </c>
      <c r="BB1083" s="6">
        <v>54.739433429999998</v>
      </c>
      <c r="BC1083" s="6">
        <v>462.79702809000003</v>
      </c>
    </row>
    <row r="1084" spans="2:55" hidden="1" outlineLevel="1" x14ac:dyDescent="0.2">
      <c r="B1084" s="51" t="s">
        <v>111</v>
      </c>
      <c r="C1084" s="9"/>
      <c r="D1084" s="122"/>
      <c r="E1084" s="160">
        <v>1</v>
      </c>
      <c r="F1084" s="189"/>
      <c r="G1084" s="189"/>
      <c r="H1084" s="189"/>
      <c r="I1084" s="88">
        <v>46.012675000000002</v>
      </c>
      <c r="J1084" s="98" t="e">
        <f t="shared" si="16"/>
        <v>#N/A</v>
      </c>
      <c r="K1084" s="104" t="e">
        <v>#N/A</v>
      </c>
      <c r="L1084" s="106">
        <f>I1084*0.2</f>
        <v>9.202535000000001</v>
      </c>
      <c r="M1084" s="106">
        <f>I1084*0.28</f>
        <v>12.883549000000002</v>
      </c>
      <c r="N1084" s="106">
        <f>I1084*0.27</f>
        <v>12.423422250000002</v>
      </c>
      <c r="O1084" s="106">
        <v>9.6626617499999998</v>
      </c>
      <c r="P1084" s="106">
        <f>I1084*0.25</f>
        <v>11.50316875</v>
      </c>
      <c r="Q1084" s="106">
        <f>I1084*0.31</f>
        <v>14.26392925</v>
      </c>
      <c r="R1084" s="106">
        <f>I1084*0.28</f>
        <v>12.883549000000002</v>
      </c>
      <c r="S1084" s="106">
        <f>I1084*0.25</f>
        <v>11.50316875</v>
      </c>
      <c r="T1084" s="106">
        <f>I1084*0.3</f>
        <v>13.8038025</v>
      </c>
      <c r="U1084" s="106">
        <f>I1084*0.2</f>
        <v>9.202535000000001</v>
      </c>
      <c r="V1084" s="106">
        <f>I1084*0.22</f>
        <v>10.1227885</v>
      </c>
      <c r="W1084" s="142"/>
      <c r="X1084" s="106">
        <f>I1084*0.16</f>
        <v>7.3620280000000005</v>
      </c>
      <c r="Y1084" s="106">
        <f>I1084*0.15</f>
        <v>6.9019012499999999</v>
      </c>
      <c r="Z1084" s="106">
        <f>I1084*0.18</f>
        <v>8.2822814999999999</v>
      </c>
      <c r="AA1084" s="106">
        <f>I1084*0.11</f>
        <v>5.0613942500000002</v>
      </c>
      <c r="AB1084" s="142"/>
      <c r="AC1084" s="7">
        <f>I1084*0.22</f>
        <v>10.1227885</v>
      </c>
      <c r="AD1084" s="7">
        <f>I1084*0.3</f>
        <v>13.8038025</v>
      </c>
      <c r="AE1084" s="148" t="s">
        <v>93</v>
      </c>
      <c r="AF1084" s="7">
        <f>I1084*0.245</f>
        <v>11.273105375</v>
      </c>
      <c r="AG1084" s="7">
        <f>I1084*0.2</f>
        <v>9.202535000000001</v>
      </c>
      <c r="AH1084" s="7">
        <f>I1084*0.23</f>
        <v>10.582915250000001</v>
      </c>
      <c r="AI1084" s="142"/>
      <c r="AJ1084" s="142">
        <f>I1084*0.2</f>
        <v>9.202535000000001</v>
      </c>
      <c r="AK1084" s="142">
        <v>37.974300000000007</v>
      </c>
      <c r="AL1084" s="142">
        <v>40.210600000000007</v>
      </c>
      <c r="AM1084" s="142">
        <v>41.548100000000005</v>
      </c>
      <c r="AN1084" s="142">
        <f>I1084*0.12</f>
        <v>5.5215209999999999</v>
      </c>
      <c r="AO1084" s="142">
        <f>I1084*0.6</f>
        <v>27.607605</v>
      </c>
      <c r="AP1084" s="142">
        <f>I1084*0.9</f>
        <v>41.411407500000003</v>
      </c>
      <c r="AQ1084" s="142">
        <f>I1084*0.93</f>
        <v>42.791787750000005</v>
      </c>
      <c r="AR1084" s="142">
        <f>I1084*0.7</f>
        <v>32.208872499999998</v>
      </c>
      <c r="AS1084" s="142">
        <f>I1084*0.35</f>
        <v>16.104436249999999</v>
      </c>
      <c r="AT1084" s="142">
        <v>0</v>
      </c>
      <c r="AU1084" s="142">
        <f>I1084*0.9</f>
        <v>41.411407500000003</v>
      </c>
      <c r="AV1084" s="142">
        <f>I1084*0.18</f>
        <v>8.2822814999999999</v>
      </c>
      <c r="AW1084" s="142">
        <f>I1084*0.34</f>
        <v>15.644309500000002</v>
      </c>
      <c r="AX1084" s="142">
        <f>I1084*0.31</f>
        <v>14.26392925</v>
      </c>
      <c r="AY1084" s="142">
        <v>40.210600000000007</v>
      </c>
      <c r="AZ1084" s="142">
        <v>40.210600000000007</v>
      </c>
      <c r="BB1084" s="6">
        <v>5.0613942500000002</v>
      </c>
      <c r="BC1084" s="6">
        <v>42.791787750000005</v>
      </c>
    </row>
    <row r="1085" spans="2:55" hidden="1" outlineLevel="1" x14ac:dyDescent="0.2">
      <c r="B1085" s="51" t="s">
        <v>127</v>
      </c>
      <c r="C1085" s="9"/>
      <c r="D1085" s="122"/>
      <c r="E1085" s="160">
        <v>3</v>
      </c>
      <c r="F1085" s="189"/>
      <c r="G1085" s="189"/>
      <c r="H1085" s="189"/>
      <c r="I1085" s="88">
        <v>3530.401014</v>
      </c>
      <c r="J1085" s="98" t="e">
        <f t="shared" si="16"/>
        <v>#N/A</v>
      </c>
      <c r="K1085" s="104" t="e">
        <v>#N/A</v>
      </c>
      <c r="L1085" s="106">
        <f>I1085*0.2</f>
        <v>706.08020280000005</v>
      </c>
      <c r="M1085" s="106">
        <f>I1085*0.28</f>
        <v>988.51228392000007</v>
      </c>
      <c r="N1085" s="106">
        <f>I1085*0.27</f>
        <v>953.20827378000013</v>
      </c>
      <c r="O1085" s="106">
        <v>741.38421294</v>
      </c>
      <c r="P1085" s="106">
        <f>I1085*0.25</f>
        <v>882.60025350000001</v>
      </c>
      <c r="Q1085" s="106">
        <f>I1085*0.31</f>
        <v>1094.4243143399999</v>
      </c>
      <c r="R1085" s="106">
        <f>I1085*0.28</f>
        <v>988.51228392000007</v>
      </c>
      <c r="S1085" s="106">
        <f>I1085*0.25</f>
        <v>882.60025350000001</v>
      </c>
      <c r="T1085" s="106">
        <f>I1085*0.3</f>
        <v>1059.1203042</v>
      </c>
      <c r="U1085" s="106">
        <f>I1085*0.2</f>
        <v>706.08020280000005</v>
      </c>
      <c r="V1085" s="106">
        <f>I1085*0.22</f>
        <v>776.68822308000006</v>
      </c>
      <c r="W1085" s="142"/>
      <c r="X1085" s="106">
        <f>I1085*0.16</f>
        <v>564.86416224000004</v>
      </c>
      <c r="Y1085" s="106">
        <f>I1085*0.15</f>
        <v>529.56015209999998</v>
      </c>
      <c r="Z1085" s="106">
        <f>I1085*0.18</f>
        <v>635.47218251999993</v>
      </c>
      <c r="AA1085" s="106">
        <f>I1085*0.11</f>
        <v>388.34411154000003</v>
      </c>
      <c r="AB1085" s="142"/>
      <c r="AC1085" s="7">
        <f>I1085*0.22</f>
        <v>776.68822308000006</v>
      </c>
      <c r="AD1085" s="7">
        <f>I1085*0.3</f>
        <v>1059.1203042</v>
      </c>
      <c r="AE1085" s="148" t="s">
        <v>93</v>
      </c>
      <c r="AF1085" s="7">
        <f>I1085*0.245</f>
        <v>864.94824843000004</v>
      </c>
      <c r="AG1085" s="7">
        <f>I1085*0.2</f>
        <v>706.08020280000005</v>
      </c>
      <c r="AH1085" s="7">
        <f>I1085*0.23</f>
        <v>811.99223322</v>
      </c>
      <c r="AI1085" s="142"/>
      <c r="AJ1085" s="142">
        <f>I1085*0.2</f>
        <v>706.08020280000005</v>
      </c>
      <c r="AK1085" s="142">
        <v>2913.4388000000004</v>
      </c>
      <c r="AL1085" s="142">
        <v>3084.8207000000002</v>
      </c>
      <c r="AM1085" s="142">
        <v>3187.6477</v>
      </c>
      <c r="AN1085" s="142">
        <f>I1085*0.12</f>
        <v>423.64812167999997</v>
      </c>
      <c r="AO1085" s="142">
        <f>I1085*0.6</f>
        <v>2118.2406083999999</v>
      </c>
      <c r="AP1085" s="142">
        <f>I1085*0.9</f>
        <v>3177.3609126000001</v>
      </c>
      <c r="AQ1085" s="142">
        <f>I1085*0.93</f>
        <v>3283.2729430200002</v>
      </c>
      <c r="AR1085" s="142">
        <f>I1085*0.7</f>
        <v>2471.2807097999998</v>
      </c>
      <c r="AS1085" s="142">
        <f>I1085*0.35</f>
        <v>1235.6403548999999</v>
      </c>
      <c r="AT1085" s="142">
        <v>0</v>
      </c>
      <c r="AU1085" s="142">
        <f>I1085*0.9</f>
        <v>3177.3609126000001</v>
      </c>
      <c r="AV1085" s="142">
        <f>I1085*0.18</f>
        <v>635.47218251999993</v>
      </c>
      <c r="AW1085" s="142">
        <f>I1085*0.34</f>
        <v>1200.3363447600002</v>
      </c>
      <c r="AX1085" s="142">
        <f>I1085*0.31</f>
        <v>1094.4243143399999</v>
      </c>
      <c r="AY1085" s="142">
        <v>3084.8207000000002</v>
      </c>
      <c r="AZ1085" s="142">
        <v>3084.8207000000002</v>
      </c>
      <c r="BB1085" s="6">
        <v>388.34411154000003</v>
      </c>
      <c r="BC1085" s="6">
        <v>3283.2729430200002</v>
      </c>
    </row>
    <row r="1086" spans="2:55" hidden="1" outlineLevel="1" x14ac:dyDescent="0.2">
      <c r="B1086" s="51" t="s">
        <v>128</v>
      </c>
      <c r="C1086" s="9"/>
      <c r="D1086" s="122">
        <v>47562</v>
      </c>
      <c r="E1086" s="160">
        <v>1</v>
      </c>
      <c r="F1086" s="189"/>
      <c r="G1086" s="189"/>
      <c r="H1086" s="189"/>
      <c r="I1086" s="88">
        <v>13905</v>
      </c>
      <c r="J1086" s="98">
        <f t="shared" si="16"/>
        <v>1018.226</v>
      </c>
      <c r="K1086" s="104">
        <v>925.66</v>
      </c>
      <c r="L1086" s="106">
        <f>I1086*0.2</f>
        <v>2781</v>
      </c>
      <c r="M1086" s="106">
        <f>I1086*0.28</f>
        <v>3893.4000000000005</v>
      </c>
      <c r="N1086" s="106">
        <f>I1086*0.27</f>
        <v>3754.3500000000004</v>
      </c>
      <c r="O1086" s="106">
        <v>2920.0499999999997</v>
      </c>
      <c r="P1086" s="106">
        <f>I1086*0.25</f>
        <v>3476.25</v>
      </c>
      <c r="Q1086" s="106">
        <f>I1086*0.31</f>
        <v>4310.55</v>
      </c>
      <c r="R1086" s="106">
        <f>I1086*0.28</f>
        <v>3893.4000000000005</v>
      </c>
      <c r="S1086" s="106">
        <f>I1086*0.25</f>
        <v>3476.25</v>
      </c>
      <c r="T1086" s="106">
        <f>I1086*0.3</f>
        <v>4171.5</v>
      </c>
      <c r="U1086" s="106">
        <f>I1086*0.2</f>
        <v>2781</v>
      </c>
      <c r="V1086" s="106">
        <f>I1086*0.22</f>
        <v>3059.1</v>
      </c>
      <c r="W1086" s="142"/>
      <c r="X1086" s="106">
        <f>I1086*0.16</f>
        <v>2224.8000000000002</v>
      </c>
      <c r="Y1086" s="106">
        <f>I1086*0.15</f>
        <v>2085.75</v>
      </c>
      <c r="Z1086" s="106">
        <f>I1086*0.18</f>
        <v>2502.9</v>
      </c>
      <c r="AA1086" s="106">
        <f>I1086*0.11</f>
        <v>1529.55</v>
      </c>
      <c r="AB1086" s="142"/>
      <c r="AC1086" s="7">
        <f>I1086*0.22</f>
        <v>3059.1</v>
      </c>
      <c r="AD1086" s="7">
        <f>I1086*0.3</f>
        <v>4171.5</v>
      </c>
      <c r="AE1086" s="148" t="s">
        <v>93</v>
      </c>
      <c r="AF1086" s="7">
        <f>I1086*0.245</f>
        <v>3406.7249999999999</v>
      </c>
      <c r="AG1086" s="7">
        <f>I1086*0.2</f>
        <v>2781</v>
      </c>
      <c r="AH1086" s="7">
        <f>I1086*0.23</f>
        <v>3198.15</v>
      </c>
      <c r="AI1086" s="142"/>
      <c r="AJ1086" s="142">
        <f>I1086*0.2</f>
        <v>2781</v>
      </c>
      <c r="AK1086" s="142">
        <v>2840.1116999999995</v>
      </c>
      <c r="AL1086" s="142">
        <v>3007.1814999999997</v>
      </c>
      <c r="AM1086" s="142">
        <v>3107.4191000000001</v>
      </c>
      <c r="AN1086" s="142">
        <f>I1086*0.12</f>
        <v>1668.6</v>
      </c>
      <c r="AO1086" s="142">
        <f>I1086*0.6</f>
        <v>8343</v>
      </c>
      <c r="AP1086" s="142">
        <f>I1086*0.9</f>
        <v>12514.5</v>
      </c>
      <c r="AQ1086" s="142">
        <f>I1086*0.93</f>
        <v>12931.650000000001</v>
      </c>
      <c r="AR1086" s="142">
        <f>I1086*0.7</f>
        <v>9733.5</v>
      </c>
      <c r="AS1086" s="142">
        <f>I1086*0.35</f>
        <v>4866.75</v>
      </c>
      <c r="AT1086" s="142">
        <v>4654.8627299999998</v>
      </c>
      <c r="AU1086" s="142">
        <f>I1086*0.9</f>
        <v>12514.5</v>
      </c>
      <c r="AV1086" s="142">
        <f>I1086*0.18</f>
        <v>2502.9</v>
      </c>
      <c r="AW1086" s="142">
        <f>I1086*0.34</f>
        <v>4727.7000000000007</v>
      </c>
      <c r="AX1086" s="142">
        <f>I1086*0.31</f>
        <v>4310.55</v>
      </c>
      <c r="AY1086" s="142">
        <v>3007.1814999999997</v>
      </c>
      <c r="AZ1086" s="142">
        <v>3007.1814999999997</v>
      </c>
      <c r="BB1086" s="6">
        <v>925.66</v>
      </c>
      <c r="BC1086" s="6">
        <v>12931.650000000001</v>
      </c>
    </row>
    <row r="1087" spans="2:55" hidden="1" outlineLevel="1" x14ac:dyDescent="0.2">
      <c r="B1087" s="51" t="s">
        <v>197</v>
      </c>
      <c r="C1087" s="9"/>
      <c r="D1087" s="122"/>
      <c r="E1087" s="160">
        <v>1</v>
      </c>
      <c r="F1087" s="189"/>
      <c r="G1087" s="189"/>
      <c r="H1087" s="189"/>
      <c r="I1087" s="88">
        <v>120.95547500000001</v>
      </c>
      <c r="J1087" s="98" t="e">
        <f t="shared" si="16"/>
        <v>#N/A</v>
      </c>
      <c r="K1087" s="104" t="e">
        <v>#N/A</v>
      </c>
      <c r="L1087" s="106">
        <f>I1087*0.2</f>
        <v>24.191095000000004</v>
      </c>
      <c r="M1087" s="106">
        <f>I1087*0.28</f>
        <v>33.867533000000002</v>
      </c>
      <c r="N1087" s="106">
        <f>I1087*0.27</f>
        <v>32.657978250000006</v>
      </c>
      <c r="O1087" s="106">
        <v>25.400649749999999</v>
      </c>
      <c r="P1087" s="106">
        <f>I1087*0.25</f>
        <v>30.238868750000002</v>
      </c>
      <c r="Q1087" s="106">
        <f>I1087*0.31</f>
        <v>37.496197250000002</v>
      </c>
      <c r="R1087" s="106">
        <f>I1087*0.28</f>
        <v>33.867533000000002</v>
      </c>
      <c r="S1087" s="106">
        <f>I1087*0.25</f>
        <v>30.238868750000002</v>
      </c>
      <c r="T1087" s="106">
        <f>I1087*0.3</f>
        <v>36.286642499999999</v>
      </c>
      <c r="U1087" s="106">
        <f>I1087*0.2</f>
        <v>24.191095000000004</v>
      </c>
      <c r="V1087" s="106">
        <f>I1087*0.22</f>
        <v>26.610204500000002</v>
      </c>
      <c r="W1087" s="142"/>
      <c r="X1087" s="106">
        <f>I1087*0.16</f>
        <v>19.352876000000002</v>
      </c>
      <c r="Y1087" s="106">
        <f>I1087*0.15</f>
        <v>18.14332125</v>
      </c>
      <c r="Z1087" s="106">
        <f>I1087*0.18</f>
        <v>21.7719855</v>
      </c>
      <c r="AA1087" s="106">
        <f>I1087*0.11</f>
        <v>13.305102250000001</v>
      </c>
      <c r="AB1087" s="142"/>
      <c r="AC1087" s="7">
        <f>I1087*0.22</f>
        <v>26.610204500000002</v>
      </c>
      <c r="AD1087" s="7">
        <f>I1087*0.3</f>
        <v>36.286642499999999</v>
      </c>
      <c r="AE1087" s="148" t="s">
        <v>93</v>
      </c>
      <c r="AF1087" s="7">
        <f>I1087*0.245</f>
        <v>29.634091375000001</v>
      </c>
      <c r="AG1087" s="7">
        <f>I1087*0.2</f>
        <v>24.191095000000004</v>
      </c>
      <c r="AH1087" s="7">
        <f>I1087*0.23</f>
        <v>27.819759250000004</v>
      </c>
      <c r="AI1087" s="142"/>
      <c r="AJ1087" s="142">
        <f>I1087*0.2</f>
        <v>24.191095000000004</v>
      </c>
      <c r="AK1087" s="142">
        <v>99.820300000000003</v>
      </c>
      <c r="AL1087" s="142">
        <v>105.69459999999999</v>
      </c>
      <c r="AM1087" s="142">
        <v>109.2149</v>
      </c>
      <c r="AN1087" s="142">
        <f>I1087*0.12</f>
        <v>14.514657</v>
      </c>
      <c r="AO1087" s="142">
        <f>I1087*0.6</f>
        <v>72.573284999999998</v>
      </c>
      <c r="AP1087" s="142">
        <f>I1087*0.9</f>
        <v>108.85992750000001</v>
      </c>
      <c r="AQ1087" s="142">
        <f>I1087*0.93</f>
        <v>112.48859175000001</v>
      </c>
      <c r="AR1087" s="142">
        <f>I1087*0.7</f>
        <v>84.668832499999994</v>
      </c>
      <c r="AS1087" s="142">
        <f>I1087*0.35</f>
        <v>42.334416249999997</v>
      </c>
      <c r="AT1087" s="142">
        <v>0</v>
      </c>
      <c r="AU1087" s="142">
        <f>I1087*0.9</f>
        <v>108.85992750000001</v>
      </c>
      <c r="AV1087" s="142">
        <f>I1087*0.18</f>
        <v>21.7719855</v>
      </c>
      <c r="AW1087" s="142">
        <f>I1087*0.34</f>
        <v>41.124861500000009</v>
      </c>
      <c r="AX1087" s="142">
        <f>I1087*0.31</f>
        <v>37.496197250000002</v>
      </c>
      <c r="AY1087" s="142">
        <v>105.69459999999999</v>
      </c>
      <c r="AZ1087" s="142">
        <v>105.69459999999999</v>
      </c>
      <c r="BB1087" s="6">
        <v>13.305102250000001</v>
      </c>
      <c r="BC1087" s="6">
        <v>112.48859175000001</v>
      </c>
    </row>
    <row r="1088" spans="2:55" hidden="1" outlineLevel="1" x14ac:dyDescent="0.2">
      <c r="B1088" s="51" t="s">
        <v>190</v>
      </c>
      <c r="C1088" s="9"/>
      <c r="D1088" s="122"/>
      <c r="E1088" s="160">
        <v>1</v>
      </c>
      <c r="F1088" s="189"/>
      <c r="G1088" s="189"/>
      <c r="H1088" s="189"/>
      <c r="I1088" s="88">
        <v>3.8573499999999998</v>
      </c>
      <c r="J1088" s="98" t="e">
        <f t="shared" si="16"/>
        <v>#N/A</v>
      </c>
      <c r="K1088" s="104" t="e">
        <v>#N/A</v>
      </c>
      <c r="L1088" s="106">
        <f>I1088*0.2</f>
        <v>0.77146999999999999</v>
      </c>
      <c r="M1088" s="106">
        <f>I1088*0.28</f>
        <v>1.080058</v>
      </c>
      <c r="N1088" s="106">
        <f>I1088*0.27</f>
        <v>1.0414844999999999</v>
      </c>
      <c r="O1088" s="106">
        <v>0.81004349999999992</v>
      </c>
      <c r="P1088" s="106">
        <f>I1088*0.25</f>
        <v>0.96433749999999996</v>
      </c>
      <c r="Q1088" s="106">
        <f>I1088*0.31</f>
        <v>1.1957784999999999</v>
      </c>
      <c r="R1088" s="106">
        <f>I1088*0.28</f>
        <v>1.080058</v>
      </c>
      <c r="S1088" s="106">
        <f>I1088*0.25</f>
        <v>0.96433749999999996</v>
      </c>
      <c r="T1088" s="106">
        <f>I1088*0.3</f>
        <v>1.1572049999999998</v>
      </c>
      <c r="U1088" s="106">
        <f>I1088*0.2</f>
        <v>0.77146999999999999</v>
      </c>
      <c r="V1088" s="106">
        <f>I1088*0.22</f>
        <v>0.84861699999999995</v>
      </c>
      <c r="W1088" s="142"/>
      <c r="X1088" s="106">
        <f>I1088*0.16</f>
        <v>0.61717599999999995</v>
      </c>
      <c r="Y1088" s="106">
        <f>I1088*0.15</f>
        <v>0.57860249999999991</v>
      </c>
      <c r="Z1088" s="106">
        <f>I1088*0.18</f>
        <v>0.69432299999999991</v>
      </c>
      <c r="AA1088" s="106">
        <f>I1088*0.11</f>
        <v>0.42430849999999998</v>
      </c>
      <c r="AB1088" s="142"/>
      <c r="AC1088" s="7">
        <f>I1088*0.22</f>
        <v>0.84861699999999995</v>
      </c>
      <c r="AD1088" s="7">
        <f>I1088*0.3</f>
        <v>1.1572049999999998</v>
      </c>
      <c r="AE1088" s="148" t="s">
        <v>93</v>
      </c>
      <c r="AF1088" s="7">
        <f>I1088*0.245</f>
        <v>0.94505074999999994</v>
      </c>
      <c r="AG1088" s="7">
        <f>I1088*0.2</f>
        <v>0.77146999999999999</v>
      </c>
      <c r="AH1088" s="7">
        <f>I1088*0.23</f>
        <v>0.88719049999999999</v>
      </c>
      <c r="AI1088" s="142"/>
      <c r="AJ1088" s="142">
        <f>I1088*0.2</f>
        <v>0.77146999999999999</v>
      </c>
      <c r="AK1088" s="142">
        <v>3.1885999999999997</v>
      </c>
      <c r="AL1088" s="142">
        <v>3.3704999999999998</v>
      </c>
      <c r="AM1088" s="142">
        <v>3.4881999999999995</v>
      </c>
      <c r="AN1088" s="142">
        <f>I1088*0.12</f>
        <v>0.46288199999999996</v>
      </c>
      <c r="AO1088" s="142">
        <f>I1088*0.6</f>
        <v>2.3144099999999996</v>
      </c>
      <c r="AP1088" s="142">
        <f>I1088*0.9</f>
        <v>3.4716149999999999</v>
      </c>
      <c r="AQ1088" s="142">
        <f>I1088*0.93</f>
        <v>3.5873355</v>
      </c>
      <c r="AR1088" s="142">
        <f>I1088*0.7</f>
        <v>2.7001449999999996</v>
      </c>
      <c r="AS1088" s="142">
        <f>I1088*0.35</f>
        <v>1.3500724999999998</v>
      </c>
      <c r="AT1088" s="142">
        <v>0</v>
      </c>
      <c r="AU1088" s="142">
        <f>I1088*0.9</f>
        <v>3.4716149999999999</v>
      </c>
      <c r="AV1088" s="142">
        <f>I1088*0.18</f>
        <v>0.69432299999999991</v>
      </c>
      <c r="AW1088" s="142">
        <f>I1088*0.34</f>
        <v>1.311499</v>
      </c>
      <c r="AX1088" s="142">
        <f>I1088*0.31</f>
        <v>1.1957784999999999</v>
      </c>
      <c r="AY1088" s="142">
        <v>3.3704999999999998</v>
      </c>
      <c r="AZ1088" s="142">
        <v>3.3704999999999998</v>
      </c>
      <c r="BB1088" s="6">
        <v>0.42430849999999998</v>
      </c>
      <c r="BC1088" s="6">
        <v>3.5873355</v>
      </c>
    </row>
    <row r="1089" spans="2:55" hidden="1" outlineLevel="1" x14ac:dyDescent="0.2">
      <c r="B1089" s="51" t="s">
        <v>132</v>
      </c>
      <c r="C1089" s="9"/>
      <c r="D1089" s="122"/>
      <c r="E1089" s="160">
        <v>1</v>
      </c>
      <c r="F1089" s="189"/>
      <c r="G1089" s="189"/>
      <c r="H1089" s="189"/>
      <c r="I1089" s="88">
        <v>12.949674999999999</v>
      </c>
      <c r="J1089" s="98" t="e">
        <f t="shared" si="16"/>
        <v>#N/A</v>
      </c>
      <c r="K1089" s="104" t="e">
        <v>#N/A</v>
      </c>
      <c r="L1089" s="106">
        <f>I1089*0.2</f>
        <v>2.5899350000000001</v>
      </c>
      <c r="M1089" s="106">
        <f>I1089*0.28</f>
        <v>3.625909</v>
      </c>
      <c r="N1089" s="106">
        <f>I1089*0.27</f>
        <v>3.4964122500000001</v>
      </c>
      <c r="O1089" s="106">
        <v>2.7194317499999996</v>
      </c>
      <c r="P1089" s="106">
        <f>I1089*0.25</f>
        <v>3.2374187499999998</v>
      </c>
      <c r="Q1089" s="106">
        <f>I1089*0.31</f>
        <v>4.0143992499999994</v>
      </c>
      <c r="R1089" s="106">
        <f>I1089*0.28</f>
        <v>3.625909</v>
      </c>
      <c r="S1089" s="106">
        <f>I1089*0.25</f>
        <v>3.2374187499999998</v>
      </c>
      <c r="T1089" s="106">
        <f>I1089*0.3</f>
        <v>3.8849024999999995</v>
      </c>
      <c r="U1089" s="106">
        <f>I1089*0.2</f>
        <v>2.5899350000000001</v>
      </c>
      <c r="V1089" s="106">
        <f>I1089*0.22</f>
        <v>2.8489285</v>
      </c>
      <c r="W1089" s="142"/>
      <c r="X1089" s="106">
        <f>I1089*0.16</f>
        <v>2.0719479999999999</v>
      </c>
      <c r="Y1089" s="106">
        <f>I1089*0.15</f>
        <v>1.9424512499999997</v>
      </c>
      <c r="Z1089" s="106">
        <f>I1089*0.18</f>
        <v>2.3309414999999998</v>
      </c>
      <c r="AA1089" s="106">
        <f>I1089*0.11</f>
        <v>1.42446425</v>
      </c>
      <c r="AB1089" s="142"/>
      <c r="AC1089" s="7">
        <f>I1089*0.22</f>
        <v>2.8489285</v>
      </c>
      <c r="AD1089" s="7">
        <f>I1089*0.3</f>
        <v>3.8849024999999995</v>
      </c>
      <c r="AE1089" s="148" t="s">
        <v>93</v>
      </c>
      <c r="AF1089" s="7">
        <f>I1089*0.245</f>
        <v>3.1726703749999996</v>
      </c>
      <c r="AG1089" s="7">
        <f>I1089*0.2</f>
        <v>2.5899350000000001</v>
      </c>
      <c r="AH1089" s="7">
        <f>I1089*0.23</f>
        <v>2.9784252499999999</v>
      </c>
      <c r="AI1089" s="142"/>
      <c r="AJ1089" s="142">
        <f>I1089*0.2</f>
        <v>2.5899350000000001</v>
      </c>
      <c r="AK1089" s="142">
        <v>10.689299999999999</v>
      </c>
      <c r="AL1089" s="142">
        <v>11.320600000000001</v>
      </c>
      <c r="AM1089" s="142">
        <v>11.6951</v>
      </c>
      <c r="AN1089" s="142">
        <f>I1089*0.12</f>
        <v>1.5539609999999999</v>
      </c>
      <c r="AO1089" s="142">
        <f>I1089*0.6</f>
        <v>7.769804999999999</v>
      </c>
      <c r="AP1089" s="142">
        <f>I1089*0.9</f>
        <v>11.654707499999999</v>
      </c>
      <c r="AQ1089" s="142">
        <f>I1089*0.93</f>
        <v>12.043197749999999</v>
      </c>
      <c r="AR1089" s="142">
        <f>I1089*0.7</f>
        <v>9.0647724999999983</v>
      </c>
      <c r="AS1089" s="142">
        <f>I1089*0.35</f>
        <v>4.5323862499999992</v>
      </c>
      <c r="AT1089" s="142">
        <v>0</v>
      </c>
      <c r="AU1089" s="142">
        <f>I1089*0.9</f>
        <v>11.654707499999999</v>
      </c>
      <c r="AV1089" s="142">
        <f>I1089*0.18</f>
        <v>2.3309414999999998</v>
      </c>
      <c r="AW1089" s="142">
        <f>I1089*0.34</f>
        <v>4.4028894999999997</v>
      </c>
      <c r="AX1089" s="142">
        <f>I1089*0.31</f>
        <v>4.0143992499999994</v>
      </c>
      <c r="AY1089" s="142">
        <v>11.320600000000001</v>
      </c>
      <c r="AZ1089" s="142">
        <v>11.320600000000001</v>
      </c>
      <c r="BB1089" s="6">
        <v>1.42446425</v>
      </c>
      <c r="BC1089" s="6">
        <v>12.043197749999999</v>
      </c>
    </row>
    <row r="1090" spans="2:55" hidden="1" outlineLevel="1" x14ac:dyDescent="0.2">
      <c r="B1090" s="51" t="s">
        <v>198</v>
      </c>
      <c r="C1090" s="9"/>
      <c r="D1090" s="122"/>
      <c r="E1090" s="160">
        <v>1</v>
      </c>
      <c r="F1090" s="189"/>
      <c r="G1090" s="189"/>
      <c r="H1090" s="189"/>
      <c r="I1090" s="88">
        <v>90.923249999999996</v>
      </c>
      <c r="J1090" s="98" t="e">
        <f t="shared" si="16"/>
        <v>#N/A</v>
      </c>
      <c r="K1090" s="104" t="e">
        <v>#N/A</v>
      </c>
      <c r="L1090" s="106">
        <f>I1090*0.2</f>
        <v>18.184650000000001</v>
      </c>
      <c r="M1090" s="106">
        <f>I1090*0.28</f>
        <v>25.45851</v>
      </c>
      <c r="N1090" s="106">
        <f>I1090*0.27</f>
        <v>24.549277499999999</v>
      </c>
      <c r="O1090" s="106">
        <v>19.093882499999999</v>
      </c>
      <c r="P1090" s="106">
        <f>I1090*0.25</f>
        <v>22.730812499999999</v>
      </c>
      <c r="Q1090" s="106">
        <f>I1090*0.31</f>
        <v>28.186207499999998</v>
      </c>
      <c r="R1090" s="106">
        <f>I1090*0.28</f>
        <v>25.45851</v>
      </c>
      <c r="S1090" s="106">
        <f>I1090*0.25</f>
        <v>22.730812499999999</v>
      </c>
      <c r="T1090" s="106">
        <f>I1090*0.3</f>
        <v>27.276974999999997</v>
      </c>
      <c r="U1090" s="106">
        <f>I1090*0.2</f>
        <v>18.184650000000001</v>
      </c>
      <c r="V1090" s="106">
        <f>I1090*0.22</f>
        <v>20.003114999999998</v>
      </c>
      <c r="W1090" s="142"/>
      <c r="X1090" s="106">
        <f>I1090*0.16</f>
        <v>14.54772</v>
      </c>
      <c r="Y1090" s="106">
        <f>I1090*0.15</f>
        <v>13.638487499999998</v>
      </c>
      <c r="Z1090" s="106">
        <f>I1090*0.18</f>
        <v>16.366184999999998</v>
      </c>
      <c r="AA1090" s="106">
        <f>I1090*0.11</f>
        <v>10.001557499999999</v>
      </c>
      <c r="AB1090" s="142"/>
      <c r="AC1090" s="7">
        <f>I1090*0.22</f>
        <v>20.003114999999998</v>
      </c>
      <c r="AD1090" s="7">
        <f>I1090*0.3</f>
        <v>27.276974999999997</v>
      </c>
      <c r="AE1090" s="148" t="s">
        <v>93</v>
      </c>
      <c r="AF1090" s="7">
        <f>I1090*0.245</f>
        <v>22.276196249999998</v>
      </c>
      <c r="AG1090" s="7">
        <f>I1090*0.2</f>
        <v>18.184650000000001</v>
      </c>
      <c r="AH1090" s="7">
        <f>I1090*0.23</f>
        <v>20.912347499999999</v>
      </c>
      <c r="AI1090" s="142"/>
      <c r="AJ1090" s="142">
        <f>I1090*0.2</f>
        <v>18.184650000000001</v>
      </c>
      <c r="AK1090" s="142">
        <v>75.039099999999991</v>
      </c>
      <c r="AL1090" s="142">
        <v>79.447500000000005</v>
      </c>
      <c r="AM1090" s="142">
        <v>82.101100000000017</v>
      </c>
      <c r="AN1090" s="142">
        <f>I1090*0.12</f>
        <v>10.910789999999999</v>
      </c>
      <c r="AO1090" s="142">
        <f>I1090*0.6</f>
        <v>54.553949999999993</v>
      </c>
      <c r="AP1090" s="142">
        <f>I1090*0.9</f>
        <v>81.830924999999993</v>
      </c>
      <c r="AQ1090" s="142">
        <f>I1090*0.93</f>
        <v>84.558622499999998</v>
      </c>
      <c r="AR1090" s="142">
        <f>I1090*0.7</f>
        <v>63.646274999999996</v>
      </c>
      <c r="AS1090" s="142">
        <f>I1090*0.35</f>
        <v>31.823137499999998</v>
      </c>
      <c r="AT1090" s="142">
        <v>0</v>
      </c>
      <c r="AU1090" s="142">
        <f>I1090*0.9</f>
        <v>81.830924999999993</v>
      </c>
      <c r="AV1090" s="142">
        <f>I1090*0.18</f>
        <v>16.366184999999998</v>
      </c>
      <c r="AW1090" s="142">
        <f>I1090*0.34</f>
        <v>30.913905</v>
      </c>
      <c r="AX1090" s="142">
        <f>I1090*0.31</f>
        <v>28.186207499999998</v>
      </c>
      <c r="AY1090" s="142">
        <v>79.447500000000005</v>
      </c>
      <c r="AZ1090" s="142">
        <v>79.447500000000005</v>
      </c>
      <c r="BB1090" s="6">
        <v>10.001557499999999</v>
      </c>
      <c r="BC1090" s="6">
        <v>84.558622499999998</v>
      </c>
    </row>
    <row r="1091" spans="2:55" hidden="1" outlineLevel="1" x14ac:dyDescent="0.2">
      <c r="B1091" s="51" t="s">
        <v>199</v>
      </c>
      <c r="C1091" s="9"/>
      <c r="D1091" s="122"/>
      <c r="E1091" s="160">
        <v>2</v>
      </c>
      <c r="F1091" s="189"/>
      <c r="G1091" s="189"/>
      <c r="H1091" s="189"/>
      <c r="I1091" s="88">
        <v>93.127449999999996</v>
      </c>
      <c r="J1091" s="98" t="e">
        <f t="shared" si="16"/>
        <v>#N/A</v>
      </c>
      <c r="K1091" s="104" t="e">
        <v>#N/A</v>
      </c>
      <c r="L1091" s="106">
        <f>I1091*0.2</f>
        <v>18.625489999999999</v>
      </c>
      <c r="M1091" s="106">
        <f>I1091*0.28</f>
        <v>26.075686000000001</v>
      </c>
      <c r="N1091" s="106">
        <f>I1091*0.27</f>
        <v>25.1444115</v>
      </c>
      <c r="O1091" s="106">
        <v>19.5567645</v>
      </c>
      <c r="P1091" s="106">
        <f>I1091*0.25</f>
        <v>23.281862499999999</v>
      </c>
      <c r="Q1091" s="106">
        <f>I1091*0.31</f>
        <v>28.869509499999999</v>
      </c>
      <c r="R1091" s="106">
        <f>I1091*0.28</f>
        <v>26.075686000000001</v>
      </c>
      <c r="S1091" s="106">
        <f>I1091*0.25</f>
        <v>23.281862499999999</v>
      </c>
      <c r="T1091" s="106">
        <f>I1091*0.3</f>
        <v>27.938234999999999</v>
      </c>
      <c r="U1091" s="106">
        <f>I1091*0.2</f>
        <v>18.625489999999999</v>
      </c>
      <c r="V1091" s="106">
        <f>I1091*0.22</f>
        <v>20.488039000000001</v>
      </c>
      <c r="W1091" s="142"/>
      <c r="X1091" s="106">
        <f>I1091*0.16</f>
        <v>14.900392</v>
      </c>
      <c r="Y1091" s="106">
        <f>I1091*0.15</f>
        <v>13.969117499999999</v>
      </c>
      <c r="Z1091" s="106">
        <f>I1091*0.18</f>
        <v>16.762940999999998</v>
      </c>
      <c r="AA1091" s="106">
        <f>I1091*0.11</f>
        <v>10.2440195</v>
      </c>
      <c r="AB1091" s="142"/>
      <c r="AC1091" s="7">
        <f>I1091*0.22</f>
        <v>20.488039000000001</v>
      </c>
      <c r="AD1091" s="7">
        <f>I1091*0.3</f>
        <v>27.938234999999999</v>
      </c>
      <c r="AE1091" s="148" t="s">
        <v>93</v>
      </c>
      <c r="AF1091" s="7">
        <f>I1091*0.245</f>
        <v>22.816225249999999</v>
      </c>
      <c r="AG1091" s="7">
        <f>I1091*0.2</f>
        <v>18.625489999999999</v>
      </c>
      <c r="AH1091" s="7">
        <f>I1091*0.23</f>
        <v>21.419313500000001</v>
      </c>
      <c r="AI1091" s="142"/>
      <c r="AJ1091" s="142">
        <f>I1091*0.2</f>
        <v>18.625489999999999</v>
      </c>
      <c r="AK1091" s="142">
        <v>76.858099999999993</v>
      </c>
      <c r="AL1091" s="142">
        <v>81.373500000000007</v>
      </c>
      <c r="AM1091" s="142">
        <v>84.091300000000004</v>
      </c>
      <c r="AN1091" s="142">
        <f>I1091*0.12</f>
        <v>11.175293999999999</v>
      </c>
      <c r="AO1091" s="142">
        <f>I1091*0.6</f>
        <v>55.876469999999998</v>
      </c>
      <c r="AP1091" s="142">
        <f>I1091*0.9</f>
        <v>83.814705000000004</v>
      </c>
      <c r="AQ1091" s="142">
        <f>I1091*0.93</f>
        <v>86.608528500000006</v>
      </c>
      <c r="AR1091" s="142">
        <f>I1091*0.7</f>
        <v>65.18921499999999</v>
      </c>
      <c r="AS1091" s="142">
        <f>I1091*0.35</f>
        <v>32.594607499999995</v>
      </c>
      <c r="AT1091" s="142">
        <v>0</v>
      </c>
      <c r="AU1091" s="142">
        <f>I1091*0.9</f>
        <v>83.814705000000004</v>
      </c>
      <c r="AV1091" s="142">
        <f>I1091*0.18</f>
        <v>16.762940999999998</v>
      </c>
      <c r="AW1091" s="142">
        <f>I1091*0.34</f>
        <v>31.663333000000002</v>
      </c>
      <c r="AX1091" s="142">
        <f>I1091*0.31</f>
        <v>28.869509499999999</v>
      </c>
      <c r="AY1091" s="142">
        <v>81.373500000000007</v>
      </c>
      <c r="AZ1091" s="142">
        <v>81.373500000000007</v>
      </c>
      <c r="BB1091" s="6">
        <v>10.2440195</v>
      </c>
      <c r="BC1091" s="6">
        <v>86.608528500000006</v>
      </c>
    </row>
    <row r="1092" spans="2:55" hidden="1" outlineLevel="1" x14ac:dyDescent="0.2">
      <c r="B1092" s="51" t="s">
        <v>200</v>
      </c>
      <c r="C1092" s="9"/>
      <c r="D1092" s="122"/>
      <c r="E1092" s="160">
        <v>1</v>
      </c>
      <c r="F1092" s="189"/>
      <c r="G1092" s="189"/>
      <c r="H1092" s="189"/>
      <c r="I1092" s="88">
        <v>251.82984999999999</v>
      </c>
      <c r="J1092" s="98" t="e">
        <f t="shared" si="16"/>
        <v>#N/A</v>
      </c>
      <c r="K1092" s="104" t="e">
        <v>#N/A</v>
      </c>
      <c r="L1092" s="106">
        <f>I1092*0.2</f>
        <v>50.365970000000004</v>
      </c>
      <c r="M1092" s="106">
        <f>I1092*0.28</f>
        <v>70.512358000000006</v>
      </c>
      <c r="N1092" s="106">
        <f>I1092*0.27</f>
        <v>67.994059500000006</v>
      </c>
      <c r="O1092" s="106">
        <v>52.884268499999997</v>
      </c>
      <c r="P1092" s="106">
        <f>I1092*0.25</f>
        <v>62.957462499999998</v>
      </c>
      <c r="Q1092" s="106">
        <f>I1092*0.31</f>
        <v>78.067253499999993</v>
      </c>
      <c r="R1092" s="106">
        <f>I1092*0.28</f>
        <v>70.512358000000006</v>
      </c>
      <c r="S1092" s="106">
        <f>I1092*0.25</f>
        <v>62.957462499999998</v>
      </c>
      <c r="T1092" s="106">
        <f>I1092*0.3</f>
        <v>75.548954999999992</v>
      </c>
      <c r="U1092" s="106">
        <f>I1092*0.2</f>
        <v>50.365970000000004</v>
      </c>
      <c r="V1092" s="106">
        <f>I1092*0.22</f>
        <v>55.402566999999998</v>
      </c>
      <c r="W1092" s="142"/>
      <c r="X1092" s="106">
        <f>I1092*0.16</f>
        <v>40.292775999999996</v>
      </c>
      <c r="Y1092" s="106">
        <f>I1092*0.15</f>
        <v>37.774477499999996</v>
      </c>
      <c r="Z1092" s="106">
        <f>I1092*0.18</f>
        <v>45.329372999999997</v>
      </c>
      <c r="AA1092" s="106">
        <f>I1092*0.11</f>
        <v>27.701283499999999</v>
      </c>
      <c r="AB1092" s="142"/>
      <c r="AC1092" s="7">
        <f>I1092*0.22</f>
        <v>55.402566999999998</v>
      </c>
      <c r="AD1092" s="7">
        <f>I1092*0.3</f>
        <v>75.548954999999992</v>
      </c>
      <c r="AE1092" s="148" t="s">
        <v>93</v>
      </c>
      <c r="AF1092" s="7">
        <f>I1092*0.245</f>
        <v>61.698313249999998</v>
      </c>
      <c r="AG1092" s="7">
        <f>I1092*0.2</f>
        <v>50.365970000000004</v>
      </c>
      <c r="AH1092" s="7">
        <f>I1092*0.23</f>
        <v>57.920865499999998</v>
      </c>
      <c r="AI1092" s="142"/>
      <c r="AJ1092" s="142">
        <f>I1092*0.2</f>
        <v>50.365970000000004</v>
      </c>
      <c r="AK1092" s="142">
        <v>207.8261</v>
      </c>
      <c r="AL1092" s="142">
        <v>220.0455</v>
      </c>
      <c r="AM1092" s="142">
        <v>227.38569999999999</v>
      </c>
      <c r="AN1092" s="142">
        <f>I1092*0.12</f>
        <v>30.219581999999999</v>
      </c>
      <c r="AO1092" s="142">
        <f>I1092*0.6</f>
        <v>151.09790999999998</v>
      </c>
      <c r="AP1092" s="142">
        <f>I1092*0.9</f>
        <v>226.64686499999999</v>
      </c>
      <c r="AQ1092" s="142">
        <f>I1092*0.93</f>
        <v>234.20176050000001</v>
      </c>
      <c r="AR1092" s="142">
        <f>I1092*0.7</f>
        <v>176.28089499999999</v>
      </c>
      <c r="AS1092" s="142">
        <f>I1092*0.35</f>
        <v>88.140447499999993</v>
      </c>
      <c r="AT1092" s="142">
        <v>0</v>
      </c>
      <c r="AU1092" s="142">
        <f>I1092*0.9</f>
        <v>226.64686499999999</v>
      </c>
      <c r="AV1092" s="142">
        <f>I1092*0.18</f>
        <v>45.329372999999997</v>
      </c>
      <c r="AW1092" s="142">
        <f>I1092*0.34</f>
        <v>85.622149000000007</v>
      </c>
      <c r="AX1092" s="142">
        <f>I1092*0.31</f>
        <v>78.067253499999993</v>
      </c>
      <c r="AY1092" s="142">
        <v>220.0455</v>
      </c>
      <c r="AZ1092" s="142">
        <v>220.0455</v>
      </c>
      <c r="BB1092" s="6">
        <v>27.701283499999999</v>
      </c>
      <c r="BC1092" s="6">
        <v>234.20176050000001</v>
      </c>
    </row>
    <row r="1093" spans="2:55" hidden="1" outlineLevel="1" x14ac:dyDescent="0.2">
      <c r="B1093" s="51" t="s">
        <v>201</v>
      </c>
      <c r="C1093" s="9"/>
      <c r="D1093" s="122"/>
      <c r="E1093" s="160">
        <v>1</v>
      </c>
      <c r="F1093" s="189"/>
      <c r="G1093" s="189"/>
      <c r="H1093" s="189"/>
      <c r="I1093" s="88">
        <v>1274.5786499999999</v>
      </c>
      <c r="J1093" s="98" t="e">
        <f t="shared" si="16"/>
        <v>#N/A</v>
      </c>
      <c r="K1093" s="104" t="e">
        <v>#N/A</v>
      </c>
      <c r="L1093" s="106">
        <f>I1093*0.2</f>
        <v>254.91573</v>
      </c>
      <c r="M1093" s="106">
        <f>I1093*0.28</f>
        <v>356.88202200000001</v>
      </c>
      <c r="N1093" s="106">
        <f>I1093*0.27</f>
        <v>344.1362355</v>
      </c>
      <c r="O1093" s="106">
        <v>267.66151649999995</v>
      </c>
      <c r="P1093" s="106">
        <f>I1093*0.25</f>
        <v>318.64466249999998</v>
      </c>
      <c r="Q1093" s="106">
        <f>I1093*0.31</f>
        <v>395.11938149999997</v>
      </c>
      <c r="R1093" s="106">
        <f>I1093*0.28</f>
        <v>356.88202200000001</v>
      </c>
      <c r="S1093" s="106">
        <f>I1093*0.25</f>
        <v>318.64466249999998</v>
      </c>
      <c r="T1093" s="106">
        <f>I1093*0.3</f>
        <v>382.37359499999997</v>
      </c>
      <c r="U1093" s="106">
        <f>I1093*0.2</f>
        <v>254.91573</v>
      </c>
      <c r="V1093" s="106">
        <f>I1093*0.22</f>
        <v>280.40730300000001</v>
      </c>
      <c r="W1093" s="142"/>
      <c r="X1093" s="106">
        <f>I1093*0.16</f>
        <v>203.93258399999999</v>
      </c>
      <c r="Y1093" s="106">
        <f>I1093*0.15</f>
        <v>191.18679749999998</v>
      </c>
      <c r="Z1093" s="106">
        <f>I1093*0.18</f>
        <v>229.42415699999998</v>
      </c>
      <c r="AA1093" s="106">
        <f>I1093*0.11</f>
        <v>140.20365150000001</v>
      </c>
      <c r="AB1093" s="142"/>
      <c r="AC1093" s="7">
        <f>I1093*0.22</f>
        <v>280.40730300000001</v>
      </c>
      <c r="AD1093" s="7">
        <f>I1093*0.3</f>
        <v>382.37359499999997</v>
      </c>
      <c r="AE1093" s="148" t="s">
        <v>93</v>
      </c>
      <c r="AF1093" s="7">
        <f>I1093*0.245</f>
        <v>312.27176924999998</v>
      </c>
      <c r="AG1093" s="7">
        <f>I1093*0.2</f>
        <v>254.91573</v>
      </c>
      <c r="AH1093" s="7">
        <f>I1093*0.23</f>
        <v>293.15308950000002</v>
      </c>
      <c r="AI1093" s="142"/>
      <c r="AJ1093" s="142">
        <f>I1093*0.2</f>
        <v>254.91573</v>
      </c>
      <c r="AK1093" s="142">
        <v>1051.8421000000001</v>
      </c>
      <c r="AL1093" s="142">
        <v>1113.7094999999999</v>
      </c>
      <c r="AM1093" s="142">
        <v>1150.8384999999998</v>
      </c>
      <c r="AN1093" s="142">
        <f>I1093*0.12</f>
        <v>152.94943799999999</v>
      </c>
      <c r="AO1093" s="142">
        <f>I1093*0.6</f>
        <v>764.74718999999993</v>
      </c>
      <c r="AP1093" s="142">
        <f>I1093*0.9</f>
        <v>1147.1207850000001</v>
      </c>
      <c r="AQ1093" s="142">
        <f>I1093*0.93</f>
        <v>1185.3581445</v>
      </c>
      <c r="AR1093" s="142">
        <f>I1093*0.7</f>
        <v>892.2050549999999</v>
      </c>
      <c r="AS1093" s="142">
        <f>I1093*0.35</f>
        <v>446.10252749999995</v>
      </c>
      <c r="AT1093" s="142">
        <v>0</v>
      </c>
      <c r="AU1093" s="142">
        <f>I1093*0.9</f>
        <v>1147.1207850000001</v>
      </c>
      <c r="AV1093" s="142">
        <f>I1093*0.18</f>
        <v>229.42415699999998</v>
      </c>
      <c r="AW1093" s="142">
        <f>I1093*0.34</f>
        <v>433.356741</v>
      </c>
      <c r="AX1093" s="142">
        <f>I1093*0.31</f>
        <v>395.11938149999997</v>
      </c>
      <c r="AY1093" s="142">
        <v>1113.7094999999999</v>
      </c>
      <c r="AZ1093" s="142">
        <v>1113.7094999999999</v>
      </c>
      <c r="BB1093" s="6">
        <v>140.20365150000001</v>
      </c>
      <c r="BC1093" s="6">
        <v>1185.3581445</v>
      </c>
    </row>
    <row r="1094" spans="2:55" hidden="1" outlineLevel="1" x14ac:dyDescent="0.2">
      <c r="B1094" s="51" t="s">
        <v>202</v>
      </c>
      <c r="C1094" s="9"/>
      <c r="D1094" s="122"/>
      <c r="E1094" s="160">
        <v>2</v>
      </c>
      <c r="F1094" s="189"/>
      <c r="G1094" s="189"/>
      <c r="H1094" s="189"/>
      <c r="I1094" s="88">
        <v>639.21799999999996</v>
      </c>
      <c r="J1094" s="98" t="e">
        <f t="shared" si="16"/>
        <v>#N/A</v>
      </c>
      <c r="K1094" s="104" t="e">
        <v>#N/A</v>
      </c>
      <c r="L1094" s="106">
        <f>I1094*0.2</f>
        <v>127.8436</v>
      </c>
      <c r="M1094" s="106">
        <f>I1094*0.28</f>
        <v>178.98104000000001</v>
      </c>
      <c r="N1094" s="106">
        <f>I1094*0.27</f>
        <v>172.58886000000001</v>
      </c>
      <c r="O1094" s="106">
        <v>134.23577999999998</v>
      </c>
      <c r="P1094" s="106">
        <f>I1094*0.25</f>
        <v>159.80449999999999</v>
      </c>
      <c r="Q1094" s="106">
        <f>I1094*0.31</f>
        <v>198.15758</v>
      </c>
      <c r="R1094" s="106">
        <f>I1094*0.28</f>
        <v>178.98104000000001</v>
      </c>
      <c r="S1094" s="106">
        <f>I1094*0.25</f>
        <v>159.80449999999999</v>
      </c>
      <c r="T1094" s="106">
        <f>I1094*0.3</f>
        <v>191.76539999999997</v>
      </c>
      <c r="U1094" s="106">
        <f>I1094*0.2</f>
        <v>127.8436</v>
      </c>
      <c r="V1094" s="106">
        <f>I1094*0.22</f>
        <v>140.62796</v>
      </c>
      <c r="W1094" s="142"/>
      <c r="X1094" s="106">
        <f>I1094*0.16</f>
        <v>102.27488</v>
      </c>
      <c r="Y1094" s="106">
        <f>I1094*0.15</f>
        <v>95.882699999999986</v>
      </c>
      <c r="Z1094" s="106">
        <f>I1094*0.18</f>
        <v>115.05923999999999</v>
      </c>
      <c r="AA1094" s="106">
        <f>I1094*0.11</f>
        <v>70.313980000000001</v>
      </c>
      <c r="AB1094" s="142"/>
      <c r="AC1094" s="7">
        <f>I1094*0.22</f>
        <v>140.62796</v>
      </c>
      <c r="AD1094" s="7">
        <f>I1094*0.3</f>
        <v>191.76539999999997</v>
      </c>
      <c r="AE1094" s="148" t="s">
        <v>93</v>
      </c>
      <c r="AF1094" s="7">
        <f>I1094*0.245</f>
        <v>156.60840999999999</v>
      </c>
      <c r="AG1094" s="7">
        <f>I1094*0.2</f>
        <v>127.8436</v>
      </c>
      <c r="AH1094" s="7">
        <f>I1094*0.23</f>
        <v>147.02014</v>
      </c>
      <c r="AI1094" s="142"/>
      <c r="AJ1094" s="142">
        <f>I1094*0.2</f>
        <v>127.8436</v>
      </c>
      <c r="AK1094" s="142">
        <v>527.51</v>
      </c>
      <c r="AL1094" s="142">
        <v>558.54</v>
      </c>
      <c r="AM1094" s="142">
        <v>577.15800000000002</v>
      </c>
      <c r="AN1094" s="142">
        <f>I1094*0.12</f>
        <v>76.706159999999997</v>
      </c>
      <c r="AO1094" s="142">
        <f>I1094*0.6</f>
        <v>383.53079999999994</v>
      </c>
      <c r="AP1094" s="142">
        <f>I1094*0.9</f>
        <v>575.2962</v>
      </c>
      <c r="AQ1094" s="142">
        <f>I1094*0.93</f>
        <v>594.47274000000004</v>
      </c>
      <c r="AR1094" s="142">
        <f>I1094*0.7</f>
        <v>447.45259999999996</v>
      </c>
      <c r="AS1094" s="142">
        <f>I1094*0.35</f>
        <v>223.72629999999998</v>
      </c>
      <c r="AT1094" s="142">
        <v>0</v>
      </c>
      <c r="AU1094" s="142">
        <f>I1094*0.9</f>
        <v>575.2962</v>
      </c>
      <c r="AV1094" s="142">
        <f>I1094*0.18</f>
        <v>115.05923999999999</v>
      </c>
      <c r="AW1094" s="142">
        <f>I1094*0.34</f>
        <v>217.33412000000001</v>
      </c>
      <c r="AX1094" s="142">
        <f>I1094*0.31</f>
        <v>198.15758</v>
      </c>
      <c r="AY1094" s="142">
        <v>558.54</v>
      </c>
      <c r="AZ1094" s="142">
        <v>558.54</v>
      </c>
      <c r="BB1094" s="6">
        <v>70.313980000000001</v>
      </c>
      <c r="BC1094" s="6">
        <v>594.47274000000004</v>
      </c>
    </row>
    <row r="1095" spans="2:55" hidden="1" outlineLevel="1" x14ac:dyDescent="0.2">
      <c r="B1095" s="51" t="s">
        <v>138</v>
      </c>
      <c r="C1095" s="9"/>
      <c r="D1095" s="122"/>
      <c r="E1095" s="160">
        <v>1</v>
      </c>
      <c r="F1095" s="189"/>
      <c r="G1095" s="189"/>
      <c r="H1095" s="189"/>
      <c r="I1095" s="88">
        <v>1088.588254</v>
      </c>
      <c r="J1095" s="98" t="e">
        <f t="shared" ref="J1095:J1146" si="17">K1095*110%</f>
        <v>#N/A</v>
      </c>
      <c r="K1095" s="104" t="e">
        <v>#N/A</v>
      </c>
      <c r="L1095" s="106">
        <f>I1095*0.2</f>
        <v>217.7176508</v>
      </c>
      <c r="M1095" s="106">
        <f>I1095*0.28</f>
        <v>304.80471112000004</v>
      </c>
      <c r="N1095" s="106">
        <f>I1095*0.27</f>
        <v>293.91882858000002</v>
      </c>
      <c r="O1095" s="106">
        <v>228.60353333999998</v>
      </c>
      <c r="P1095" s="106">
        <f>I1095*0.25</f>
        <v>272.1470635</v>
      </c>
      <c r="Q1095" s="106">
        <f>I1095*0.31</f>
        <v>337.46235874000001</v>
      </c>
      <c r="R1095" s="106">
        <f>I1095*0.28</f>
        <v>304.80471112000004</v>
      </c>
      <c r="S1095" s="106">
        <f>I1095*0.25</f>
        <v>272.1470635</v>
      </c>
      <c r="T1095" s="106">
        <f>I1095*0.3</f>
        <v>326.5764762</v>
      </c>
      <c r="U1095" s="106">
        <f>I1095*0.2</f>
        <v>217.7176508</v>
      </c>
      <c r="V1095" s="106">
        <f>I1095*0.22</f>
        <v>239.48941588</v>
      </c>
      <c r="W1095" s="142"/>
      <c r="X1095" s="106">
        <f>I1095*0.16</f>
        <v>174.17412064000001</v>
      </c>
      <c r="Y1095" s="106">
        <f>I1095*0.15</f>
        <v>163.2882381</v>
      </c>
      <c r="Z1095" s="106">
        <f>I1095*0.18</f>
        <v>195.94588572000001</v>
      </c>
      <c r="AA1095" s="106">
        <f>I1095*0.11</f>
        <v>119.74470794</v>
      </c>
      <c r="AB1095" s="142"/>
      <c r="AC1095" s="7">
        <f>I1095*0.22</f>
        <v>239.48941588</v>
      </c>
      <c r="AD1095" s="7">
        <f>I1095*0.3</f>
        <v>326.5764762</v>
      </c>
      <c r="AE1095" s="148" t="s">
        <v>93</v>
      </c>
      <c r="AF1095" s="7">
        <f>I1095*0.245</f>
        <v>266.70412223</v>
      </c>
      <c r="AG1095" s="7">
        <f>I1095*0.2</f>
        <v>217.7176508</v>
      </c>
      <c r="AH1095" s="7">
        <f>I1095*0.23</f>
        <v>250.37529842000001</v>
      </c>
      <c r="AI1095" s="142"/>
      <c r="AJ1095" s="142">
        <f>I1095*0.2</f>
        <v>217.7176508</v>
      </c>
      <c r="AK1095" s="142">
        <v>898.35059999999999</v>
      </c>
      <c r="AL1095" s="142">
        <v>951.1979</v>
      </c>
      <c r="AM1095" s="142">
        <v>982.90200000000004</v>
      </c>
      <c r="AN1095" s="142">
        <f>I1095*0.12</f>
        <v>130.63059048</v>
      </c>
      <c r="AO1095" s="142">
        <f>I1095*0.6</f>
        <v>653.1529524</v>
      </c>
      <c r="AP1095" s="142">
        <f>I1095*0.9</f>
        <v>979.72942860000001</v>
      </c>
      <c r="AQ1095" s="142">
        <f>I1095*0.93</f>
        <v>1012.38707622</v>
      </c>
      <c r="AR1095" s="142">
        <f>I1095*0.7</f>
        <v>762.0117778</v>
      </c>
      <c r="AS1095" s="142">
        <f>I1095*0.35</f>
        <v>381.0058889</v>
      </c>
      <c r="AT1095" s="142">
        <v>0</v>
      </c>
      <c r="AU1095" s="142">
        <f>I1095*0.9</f>
        <v>979.72942860000001</v>
      </c>
      <c r="AV1095" s="142">
        <f>I1095*0.18</f>
        <v>195.94588572000001</v>
      </c>
      <c r="AW1095" s="142">
        <f>I1095*0.34</f>
        <v>370.12000636000005</v>
      </c>
      <c r="AX1095" s="142">
        <f>I1095*0.31</f>
        <v>337.46235874000001</v>
      </c>
      <c r="AY1095" s="142">
        <v>951.1979</v>
      </c>
      <c r="AZ1095" s="142">
        <v>951.1979</v>
      </c>
      <c r="BB1095" s="6">
        <v>119.74470794</v>
      </c>
      <c r="BC1095" s="6">
        <v>1012.38707622</v>
      </c>
    </row>
    <row r="1096" spans="2:55" hidden="1" outlineLevel="1" x14ac:dyDescent="0.2">
      <c r="B1096" s="51" t="s">
        <v>203</v>
      </c>
      <c r="C1096" s="9"/>
      <c r="D1096" s="122">
        <v>88304</v>
      </c>
      <c r="E1096" s="160">
        <v>1</v>
      </c>
      <c r="F1096" s="189"/>
      <c r="G1096" s="189"/>
      <c r="H1096" s="189"/>
      <c r="I1096" s="88">
        <v>350</v>
      </c>
      <c r="J1096" s="98">
        <f t="shared" si="17"/>
        <v>62.865000000000002</v>
      </c>
      <c r="K1096" s="104">
        <v>57.15</v>
      </c>
      <c r="L1096" s="106">
        <f>I1096*0.2</f>
        <v>70</v>
      </c>
      <c r="M1096" s="106">
        <f>I1096*0.28</f>
        <v>98.000000000000014</v>
      </c>
      <c r="N1096" s="106">
        <f>I1096*0.27</f>
        <v>94.5</v>
      </c>
      <c r="O1096" s="106">
        <v>73.5</v>
      </c>
      <c r="P1096" s="106">
        <f>I1096*0.25</f>
        <v>87.5</v>
      </c>
      <c r="Q1096" s="106">
        <f>I1096*0.31</f>
        <v>108.5</v>
      </c>
      <c r="R1096" s="106">
        <f>I1096*0.28</f>
        <v>98.000000000000014</v>
      </c>
      <c r="S1096" s="106">
        <f>I1096*0.25</f>
        <v>87.5</v>
      </c>
      <c r="T1096" s="106">
        <f>I1096*0.3</f>
        <v>105</v>
      </c>
      <c r="U1096" s="106">
        <f>I1096*0.2</f>
        <v>70</v>
      </c>
      <c r="V1096" s="106">
        <f>I1096*0.22</f>
        <v>77</v>
      </c>
      <c r="W1096" s="142"/>
      <c r="X1096" s="106">
        <f>I1096*0.16</f>
        <v>56</v>
      </c>
      <c r="Y1096" s="106">
        <f>I1096*0.15</f>
        <v>52.5</v>
      </c>
      <c r="Z1096" s="106">
        <f>I1096*0.18</f>
        <v>63</v>
      </c>
      <c r="AA1096" s="106">
        <f>I1096*0.11</f>
        <v>38.5</v>
      </c>
      <c r="AB1096" s="142"/>
      <c r="AC1096" s="7">
        <f>I1096*0.22</f>
        <v>77</v>
      </c>
      <c r="AD1096" s="7">
        <f>I1096*0.3</f>
        <v>105</v>
      </c>
      <c r="AE1096" s="148" t="s">
        <v>93</v>
      </c>
      <c r="AF1096" s="7">
        <f>I1096*0.245</f>
        <v>85.75</v>
      </c>
      <c r="AG1096" s="7">
        <f>I1096*0.2</f>
        <v>70</v>
      </c>
      <c r="AH1096" s="7">
        <f>I1096*0.23</f>
        <v>80.5</v>
      </c>
      <c r="AI1096" s="142"/>
      <c r="AJ1096" s="142">
        <f>I1096*0.2</f>
        <v>70</v>
      </c>
      <c r="AK1096" s="142">
        <v>266.13040000000001</v>
      </c>
      <c r="AL1096" s="142">
        <v>281.78450000000004</v>
      </c>
      <c r="AM1096" s="142">
        <v>291.17910000000001</v>
      </c>
      <c r="AN1096" s="142">
        <f>I1096*0.12</f>
        <v>42</v>
      </c>
      <c r="AO1096" s="142">
        <f>I1096*0.6</f>
        <v>210</v>
      </c>
      <c r="AP1096" s="142">
        <f>I1096*0.9</f>
        <v>315</v>
      </c>
      <c r="AQ1096" s="142">
        <f>I1096*0.93</f>
        <v>325.5</v>
      </c>
      <c r="AR1096" s="142">
        <f>I1096*0.7</f>
        <v>244.99999999999997</v>
      </c>
      <c r="AS1096" s="142">
        <f>I1096*0.35</f>
        <v>122.49999999999999</v>
      </c>
      <c r="AT1096" s="142">
        <v>47.639610000000005</v>
      </c>
      <c r="AU1096" s="142">
        <f>I1096*0.9</f>
        <v>315</v>
      </c>
      <c r="AV1096" s="142">
        <f>I1096*0.18</f>
        <v>63</v>
      </c>
      <c r="AW1096" s="142">
        <f>I1096*0.34</f>
        <v>119.00000000000001</v>
      </c>
      <c r="AX1096" s="142">
        <f>I1096*0.31</f>
        <v>108.5</v>
      </c>
      <c r="AY1096" s="142">
        <v>281.78450000000004</v>
      </c>
      <c r="AZ1096" s="142">
        <v>281.78450000000004</v>
      </c>
      <c r="BB1096" s="6">
        <v>38.5</v>
      </c>
      <c r="BC1096" s="6">
        <v>325.5</v>
      </c>
    </row>
    <row r="1097" spans="2:55" hidden="1" outlineLevel="1" x14ac:dyDescent="0.2">
      <c r="B1097" s="51" t="s">
        <v>143</v>
      </c>
      <c r="C1097" s="9"/>
      <c r="D1097" s="122"/>
      <c r="E1097" s="160">
        <v>4</v>
      </c>
      <c r="F1097" s="189"/>
      <c r="G1097" s="189"/>
      <c r="H1097" s="189"/>
      <c r="I1097" s="88">
        <v>34.385519999999993</v>
      </c>
      <c r="J1097" s="98" t="e">
        <f t="shared" si="17"/>
        <v>#N/A</v>
      </c>
      <c r="K1097" s="104" t="e">
        <v>#N/A</v>
      </c>
      <c r="L1097" s="106">
        <f>I1097*0.2</f>
        <v>6.8771039999999992</v>
      </c>
      <c r="M1097" s="106">
        <f>I1097*0.28</f>
        <v>9.6279455999999985</v>
      </c>
      <c r="N1097" s="106">
        <f>I1097*0.27</f>
        <v>9.2840903999999984</v>
      </c>
      <c r="O1097" s="106">
        <v>7.2209591999999985</v>
      </c>
      <c r="P1097" s="106">
        <f>I1097*0.25</f>
        <v>8.5963799999999981</v>
      </c>
      <c r="Q1097" s="106">
        <f>I1097*0.31</f>
        <v>10.659511199999997</v>
      </c>
      <c r="R1097" s="106">
        <f>I1097*0.28</f>
        <v>9.6279455999999985</v>
      </c>
      <c r="S1097" s="106">
        <f>I1097*0.25</f>
        <v>8.5963799999999981</v>
      </c>
      <c r="T1097" s="106">
        <f>I1097*0.3</f>
        <v>10.315655999999997</v>
      </c>
      <c r="U1097" s="106">
        <f>I1097*0.2</f>
        <v>6.8771039999999992</v>
      </c>
      <c r="V1097" s="106">
        <f>I1097*0.22</f>
        <v>7.5648143999999986</v>
      </c>
      <c r="W1097" s="142"/>
      <c r="X1097" s="106">
        <f>I1097*0.16</f>
        <v>5.5016831999999987</v>
      </c>
      <c r="Y1097" s="106">
        <f>I1097*0.15</f>
        <v>5.1578279999999985</v>
      </c>
      <c r="Z1097" s="106">
        <f>I1097*0.18</f>
        <v>6.1893935999999981</v>
      </c>
      <c r="AA1097" s="106">
        <f>I1097*0.11</f>
        <v>3.7824071999999993</v>
      </c>
      <c r="AB1097" s="142"/>
      <c r="AC1097" s="7">
        <f>I1097*0.22</f>
        <v>7.5648143999999986</v>
      </c>
      <c r="AD1097" s="7">
        <f>I1097*0.3</f>
        <v>10.315655999999997</v>
      </c>
      <c r="AE1097" s="148" t="s">
        <v>93</v>
      </c>
      <c r="AF1097" s="7">
        <f>I1097*0.245</f>
        <v>8.4244523999999981</v>
      </c>
      <c r="AG1097" s="7">
        <f>I1097*0.2</f>
        <v>6.8771039999999992</v>
      </c>
      <c r="AH1097" s="7">
        <f>I1097*0.23</f>
        <v>7.9086695999999987</v>
      </c>
      <c r="AI1097" s="142"/>
      <c r="AJ1097" s="142">
        <f>I1097*0.2</f>
        <v>6.8771039999999992</v>
      </c>
      <c r="AK1097" s="142">
        <v>28.376399999999997</v>
      </c>
      <c r="AL1097" s="142">
        <v>30.045599999999997</v>
      </c>
      <c r="AM1097" s="142">
        <v>31.051399999999997</v>
      </c>
      <c r="AN1097" s="142">
        <f>I1097*0.12</f>
        <v>4.126262399999999</v>
      </c>
      <c r="AO1097" s="142">
        <f>I1097*0.6</f>
        <v>20.631311999999994</v>
      </c>
      <c r="AP1097" s="142">
        <f>I1097*0.9</f>
        <v>30.946967999999995</v>
      </c>
      <c r="AQ1097" s="142">
        <f>I1097*0.93</f>
        <v>31.978533599999995</v>
      </c>
      <c r="AR1097" s="142">
        <f>I1097*0.7</f>
        <v>24.069863999999992</v>
      </c>
      <c r="AS1097" s="142">
        <f>I1097*0.35</f>
        <v>12.034931999999996</v>
      </c>
      <c r="AT1097" s="142">
        <v>0</v>
      </c>
      <c r="AU1097" s="142">
        <f>I1097*0.9</f>
        <v>30.946967999999995</v>
      </c>
      <c r="AV1097" s="142">
        <f>I1097*0.18</f>
        <v>6.1893935999999981</v>
      </c>
      <c r="AW1097" s="142">
        <f>I1097*0.34</f>
        <v>11.691076799999998</v>
      </c>
      <c r="AX1097" s="142">
        <f>I1097*0.31</f>
        <v>10.659511199999997</v>
      </c>
      <c r="AY1097" s="142">
        <v>30.045599999999997</v>
      </c>
      <c r="AZ1097" s="142">
        <v>30.045599999999997</v>
      </c>
      <c r="BB1097" s="6">
        <v>3.7824071999999993</v>
      </c>
      <c r="BC1097" s="6">
        <v>31.978533599999995</v>
      </c>
    </row>
    <row r="1098" spans="2:55" hidden="1" outlineLevel="1" x14ac:dyDescent="0.2">
      <c r="B1098" s="51" t="s">
        <v>145</v>
      </c>
      <c r="C1098" s="9"/>
      <c r="D1098" s="122" t="s">
        <v>63</v>
      </c>
      <c r="E1098" s="160">
        <v>10</v>
      </c>
      <c r="F1098" s="189"/>
      <c r="G1098" s="189"/>
      <c r="H1098" s="189"/>
      <c r="I1098" s="88">
        <v>11.79247</v>
      </c>
      <c r="J1098" s="98" t="e">
        <f t="shared" si="17"/>
        <v>#N/A</v>
      </c>
      <c r="K1098" s="104" t="e">
        <v>#N/A</v>
      </c>
      <c r="L1098" s="106">
        <f>I1098*0.2</f>
        <v>2.3584939999999999</v>
      </c>
      <c r="M1098" s="106">
        <f>I1098*0.28</f>
        <v>3.3018916000000003</v>
      </c>
      <c r="N1098" s="106">
        <f>I1098*0.27</f>
        <v>3.1839669000000002</v>
      </c>
      <c r="O1098" s="106">
        <v>2.4764187</v>
      </c>
      <c r="P1098" s="106">
        <f>I1098*0.25</f>
        <v>2.9481174999999999</v>
      </c>
      <c r="Q1098" s="106">
        <f>I1098*0.31</f>
        <v>3.6556657000000001</v>
      </c>
      <c r="R1098" s="106">
        <f>I1098*0.28</f>
        <v>3.3018916000000003</v>
      </c>
      <c r="S1098" s="106">
        <f>I1098*0.25</f>
        <v>2.9481174999999999</v>
      </c>
      <c r="T1098" s="106">
        <f>I1098*0.3</f>
        <v>3.537741</v>
      </c>
      <c r="U1098" s="106">
        <f>I1098*0.2</f>
        <v>2.3584939999999999</v>
      </c>
      <c r="V1098" s="106">
        <f>I1098*0.22</f>
        <v>2.5943434000000001</v>
      </c>
      <c r="W1098" s="142"/>
      <c r="X1098" s="106">
        <f>I1098*0.16</f>
        <v>1.8867951999999999</v>
      </c>
      <c r="Y1098" s="106">
        <f>I1098*0.15</f>
        <v>1.7688705</v>
      </c>
      <c r="Z1098" s="106">
        <f>I1098*0.18</f>
        <v>2.1226446000000001</v>
      </c>
      <c r="AA1098" s="106">
        <f>I1098*0.11</f>
        <v>1.2971717</v>
      </c>
      <c r="AB1098" s="142"/>
      <c r="AC1098" s="7">
        <f>I1098*0.22</f>
        <v>2.5943434000000001</v>
      </c>
      <c r="AD1098" s="7">
        <f>I1098*0.3</f>
        <v>3.537741</v>
      </c>
      <c r="AE1098" s="148" t="s">
        <v>93</v>
      </c>
      <c r="AF1098" s="7">
        <f>I1098*0.245</f>
        <v>2.8891551500000001</v>
      </c>
      <c r="AG1098" s="7">
        <f>I1098*0.2</f>
        <v>2.3584939999999999</v>
      </c>
      <c r="AH1098" s="7">
        <f>I1098*0.23</f>
        <v>2.7122681000000002</v>
      </c>
      <c r="AI1098" s="142"/>
      <c r="AJ1098" s="142">
        <f>I1098*0.2</f>
        <v>2.3584939999999999</v>
      </c>
      <c r="AK1098" s="142">
        <v>9.7370000000000001</v>
      </c>
      <c r="AL1098" s="142">
        <v>10.304100000000002</v>
      </c>
      <c r="AM1098" s="142">
        <v>10.6465</v>
      </c>
      <c r="AN1098" s="142">
        <f>I1098*0.12</f>
        <v>1.4150963999999999</v>
      </c>
      <c r="AO1098" s="142">
        <f>I1098*0.6</f>
        <v>7.075482</v>
      </c>
      <c r="AP1098" s="142">
        <f>I1098*0.9</f>
        <v>10.613223</v>
      </c>
      <c r="AQ1098" s="142">
        <f>I1098*0.93</f>
        <v>10.9669971</v>
      </c>
      <c r="AR1098" s="142">
        <f>I1098*0.7</f>
        <v>8.2547289999999993</v>
      </c>
      <c r="AS1098" s="142">
        <f>I1098*0.35</f>
        <v>4.1273644999999997</v>
      </c>
      <c r="AT1098" s="142">
        <v>0</v>
      </c>
      <c r="AU1098" s="142">
        <f>I1098*0.9</f>
        <v>10.613223</v>
      </c>
      <c r="AV1098" s="142">
        <f>I1098*0.18</f>
        <v>2.1226446000000001</v>
      </c>
      <c r="AW1098" s="142">
        <f>I1098*0.34</f>
        <v>4.0094398</v>
      </c>
      <c r="AX1098" s="142">
        <f>I1098*0.31</f>
        <v>3.6556657000000001</v>
      </c>
      <c r="AY1098" s="142">
        <v>10.304100000000002</v>
      </c>
      <c r="AZ1098" s="142">
        <v>10.304100000000002</v>
      </c>
      <c r="BB1098" s="6">
        <v>1.2971717</v>
      </c>
      <c r="BC1098" s="6">
        <v>10.9669971</v>
      </c>
    </row>
    <row r="1099" spans="2:55" hidden="1" outlineLevel="1" x14ac:dyDescent="0.2">
      <c r="B1099" s="51" t="s">
        <v>108</v>
      </c>
      <c r="C1099" s="9"/>
      <c r="D1099" s="122"/>
      <c r="E1099" s="160">
        <v>1</v>
      </c>
      <c r="F1099" s="189"/>
      <c r="G1099" s="189"/>
      <c r="H1099" s="189"/>
      <c r="I1099" s="88">
        <v>8.5963799999999981</v>
      </c>
      <c r="J1099" s="98" t="e">
        <f t="shared" si="17"/>
        <v>#N/A</v>
      </c>
      <c r="K1099" s="104" t="e">
        <v>#N/A</v>
      </c>
      <c r="L1099" s="106">
        <f>I1099*0.2</f>
        <v>1.7192759999999998</v>
      </c>
      <c r="M1099" s="106">
        <f>I1099*0.28</f>
        <v>2.4069863999999996</v>
      </c>
      <c r="N1099" s="106">
        <f>I1099*0.27</f>
        <v>2.3210225999999996</v>
      </c>
      <c r="O1099" s="106">
        <v>1.8052397999999996</v>
      </c>
      <c r="P1099" s="106">
        <f>I1099*0.25</f>
        <v>2.1490949999999995</v>
      </c>
      <c r="Q1099" s="106">
        <f>I1099*0.31</f>
        <v>2.6648777999999993</v>
      </c>
      <c r="R1099" s="106">
        <f>I1099*0.28</f>
        <v>2.4069863999999996</v>
      </c>
      <c r="S1099" s="106">
        <f>I1099*0.25</f>
        <v>2.1490949999999995</v>
      </c>
      <c r="T1099" s="106">
        <f>I1099*0.3</f>
        <v>2.5789139999999993</v>
      </c>
      <c r="U1099" s="106">
        <f>I1099*0.2</f>
        <v>1.7192759999999998</v>
      </c>
      <c r="V1099" s="106">
        <f>I1099*0.22</f>
        <v>1.8912035999999997</v>
      </c>
      <c r="W1099" s="142"/>
      <c r="X1099" s="106">
        <f>I1099*0.16</f>
        <v>1.3754207999999997</v>
      </c>
      <c r="Y1099" s="106">
        <f>I1099*0.15</f>
        <v>1.2894569999999996</v>
      </c>
      <c r="Z1099" s="106">
        <f>I1099*0.18</f>
        <v>1.5473483999999995</v>
      </c>
      <c r="AA1099" s="106">
        <f>I1099*0.11</f>
        <v>0.94560179999999983</v>
      </c>
      <c r="AB1099" s="142"/>
      <c r="AC1099" s="7">
        <f>I1099*0.22</f>
        <v>1.8912035999999997</v>
      </c>
      <c r="AD1099" s="7">
        <f>I1099*0.3</f>
        <v>2.5789139999999993</v>
      </c>
      <c r="AE1099" s="148" t="s">
        <v>93</v>
      </c>
      <c r="AF1099" s="7">
        <f>I1099*0.245</f>
        <v>2.1061130999999995</v>
      </c>
      <c r="AG1099" s="7">
        <f>I1099*0.2</f>
        <v>1.7192759999999998</v>
      </c>
      <c r="AH1099" s="7">
        <f>I1099*0.23</f>
        <v>1.9771673999999997</v>
      </c>
      <c r="AI1099" s="142"/>
      <c r="AJ1099" s="142">
        <f>I1099*0.2</f>
        <v>1.7192759999999998</v>
      </c>
      <c r="AK1099" s="142">
        <v>7.0940999999999992</v>
      </c>
      <c r="AL1099" s="142">
        <v>7.5113999999999992</v>
      </c>
      <c r="AM1099" s="142">
        <v>7.7574999999999994</v>
      </c>
      <c r="AN1099" s="142">
        <f>I1099*0.12</f>
        <v>1.0315655999999997</v>
      </c>
      <c r="AO1099" s="142">
        <f>I1099*0.6</f>
        <v>5.1578279999999985</v>
      </c>
      <c r="AP1099" s="142">
        <f>I1099*0.9</f>
        <v>7.7367419999999987</v>
      </c>
      <c r="AQ1099" s="142">
        <f>I1099*0.93</f>
        <v>7.9946333999999988</v>
      </c>
      <c r="AR1099" s="142">
        <f>I1099*0.7</f>
        <v>6.017465999999998</v>
      </c>
      <c r="AS1099" s="142">
        <f>I1099*0.35</f>
        <v>3.008732999999999</v>
      </c>
      <c r="AT1099" s="142">
        <v>0</v>
      </c>
      <c r="AU1099" s="142">
        <f>I1099*0.9</f>
        <v>7.7367419999999987</v>
      </c>
      <c r="AV1099" s="142">
        <f>I1099*0.18</f>
        <v>1.5473483999999995</v>
      </c>
      <c r="AW1099" s="142">
        <f>I1099*0.34</f>
        <v>2.9227691999999994</v>
      </c>
      <c r="AX1099" s="142">
        <f>I1099*0.31</f>
        <v>2.6648777999999993</v>
      </c>
      <c r="AY1099" s="142">
        <v>7.5113999999999992</v>
      </c>
      <c r="AZ1099" s="142">
        <v>7.5113999999999992</v>
      </c>
      <c r="BB1099" s="6">
        <v>0.94560179999999983</v>
      </c>
      <c r="BC1099" s="6">
        <v>7.9946333999999988</v>
      </c>
    </row>
    <row r="1100" spans="2:55" hidden="1" outlineLevel="1" x14ac:dyDescent="0.2">
      <c r="B1100" s="51" t="s">
        <v>146</v>
      </c>
      <c r="C1100" s="9"/>
      <c r="D1100" s="122" t="s">
        <v>65</v>
      </c>
      <c r="E1100" s="160">
        <v>2</v>
      </c>
      <c r="F1100" s="189"/>
      <c r="G1100" s="189"/>
      <c r="H1100" s="189"/>
      <c r="I1100" s="88">
        <v>14.98856</v>
      </c>
      <c r="J1100" s="98" t="e">
        <f t="shared" si="17"/>
        <v>#N/A</v>
      </c>
      <c r="K1100" s="104" t="e">
        <v>#N/A</v>
      </c>
      <c r="L1100" s="106">
        <f>I1100*0.2</f>
        <v>2.9977119999999999</v>
      </c>
      <c r="M1100" s="106">
        <f>I1100*0.28</f>
        <v>4.1967968000000004</v>
      </c>
      <c r="N1100" s="106">
        <f>I1100*0.27</f>
        <v>4.0469112000000003</v>
      </c>
      <c r="O1100" s="106">
        <v>3.1475975999999997</v>
      </c>
      <c r="P1100" s="106">
        <f>I1100*0.25</f>
        <v>3.7471399999999999</v>
      </c>
      <c r="Q1100" s="106">
        <f>I1100*0.31</f>
        <v>4.6464536000000001</v>
      </c>
      <c r="R1100" s="106">
        <f>I1100*0.28</f>
        <v>4.1967968000000004</v>
      </c>
      <c r="S1100" s="106">
        <f>I1100*0.25</f>
        <v>3.7471399999999999</v>
      </c>
      <c r="T1100" s="106">
        <f>I1100*0.3</f>
        <v>4.4965679999999999</v>
      </c>
      <c r="U1100" s="106">
        <f>I1100*0.2</f>
        <v>2.9977119999999999</v>
      </c>
      <c r="V1100" s="106">
        <f>I1100*0.22</f>
        <v>3.2974831999999998</v>
      </c>
      <c r="W1100" s="142"/>
      <c r="X1100" s="106">
        <f>I1100*0.16</f>
        <v>2.3981696000000001</v>
      </c>
      <c r="Y1100" s="106">
        <f>I1100*0.15</f>
        <v>2.2482839999999999</v>
      </c>
      <c r="Z1100" s="106">
        <f>I1100*0.18</f>
        <v>2.6979408</v>
      </c>
      <c r="AA1100" s="106">
        <f>I1100*0.11</f>
        <v>1.6487415999999999</v>
      </c>
      <c r="AB1100" s="142"/>
      <c r="AC1100" s="7">
        <f>I1100*0.22</f>
        <v>3.2974831999999998</v>
      </c>
      <c r="AD1100" s="7">
        <f>I1100*0.3</f>
        <v>4.4965679999999999</v>
      </c>
      <c r="AE1100" s="148" t="s">
        <v>93</v>
      </c>
      <c r="AF1100" s="7">
        <f>I1100*0.245</f>
        <v>3.6721971999999998</v>
      </c>
      <c r="AG1100" s="7">
        <f>I1100*0.2</f>
        <v>2.9977119999999999</v>
      </c>
      <c r="AH1100" s="7">
        <f>I1100*0.23</f>
        <v>3.4473688</v>
      </c>
      <c r="AI1100" s="142"/>
      <c r="AJ1100" s="142">
        <f>I1100*0.2</f>
        <v>2.9977119999999999</v>
      </c>
      <c r="AK1100" s="142">
        <v>12.369200000000001</v>
      </c>
      <c r="AL1100" s="142">
        <v>13.0968</v>
      </c>
      <c r="AM1100" s="142">
        <v>13.535500000000001</v>
      </c>
      <c r="AN1100" s="142">
        <f>I1100*0.12</f>
        <v>1.7986271999999999</v>
      </c>
      <c r="AO1100" s="142">
        <f>I1100*0.6</f>
        <v>8.9931359999999998</v>
      </c>
      <c r="AP1100" s="142">
        <f>I1100*0.9</f>
        <v>13.489704</v>
      </c>
      <c r="AQ1100" s="142">
        <f>I1100*0.93</f>
        <v>13.939360800000001</v>
      </c>
      <c r="AR1100" s="142">
        <f>I1100*0.7</f>
        <v>10.491992</v>
      </c>
      <c r="AS1100" s="142">
        <f>I1100*0.35</f>
        <v>5.2459959999999999</v>
      </c>
      <c r="AT1100" s="142">
        <v>0</v>
      </c>
      <c r="AU1100" s="142">
        <f>I1100*0.9</f>
        <v>13.489704</v>
      </c>
      <c r="AV1100" s="142">
        <f>I1100*0.18</f>
        <v>2.6979408</v>
      </c>
      <c r="AW1100" s="142">
        <f>I1100*0.34</f>
        <v>5.0961104000000006</v>
      </c>
      <c r="AX1100" s="142">
        <f>I1100*0.31</f>
        <v>4.6464536000000001</v>
      </c>
      <c r="AY1100" s="142">
        <v>13.0968</v>
      </c>
      <c r="AZ1100" s="142">
        <v>13.0968</v>
      </c>
      <c r="BB1100" s="6">
        <v>1.6487415999999999</v>
      </c>
      <c r="BC1100" s="6">
        <v>13.939360800000001</v>
      </c>
    </row>
    <row r="1101" spans="2:55" hidden="1" outlineLevel="1" x14ac:dyDescent="0.2">
      <c r="B1101" s="51" t="s">
        <v>204</v>
      </c>
      <c r="C1101" s="9"/>
      <c r="D1101" s="122"/>
      <c r="E1101" s="160">
        <v>2</v>
      </c>
      <c r="F1101" s="189"/>
      <c r="G1101" s="189"/>
      <c r="H1101" s="189"/>
      <c r="I1101" s="88">
        <v>12.784360000000001</v>
      </c>
      <c r="J1101" s="98" t="e">
        <f t="shared" si="17"/>
        <v>#N/A</v>
      </c>
      <c r="K1101" s="104" t="e">
        <v>#N/A</v>
      </c>
      <c r="L1101" s="106">
        <f>I1101*0.2</f>
        <v>2.5568720000000003</v>
      </c>
      <c r="M1101" s="106">
        <f>I1101*0.28</f>
        <v>3.5796208000000007</v>
      </c>
      <c r="N1101" s="106">
        <f>I1101*0.27</f>
        <v>3.4517772000000004</v>
      </c>
      <c r="O1101" s="106">
        <v>2.6847156000000001</v>
      </c>
      <c r="P1101" s="106">
        <f>I1101*0.25</f>
        <v>3.1960900000000003</v>
      </c>
      <c r="Q1101" s="106">
        <f>I1101*0.31</f>
        <v>3.9631516000000002</v>
      </c>
      <c r="R1101" s="106">
        <f>I1101*0.28</f>
        <v>3.5796208000000007</v>
      </c>
      <c r="S1101" s="106">
        <f>I1101*0.25</f>
        <v>3.1960900000000003</v>
      </c>
      <c r="T1101" s="106">
        <f>I1101*0.3</f>
        <v>3.8353080000000004</v>
      </c>
      <c r="U1101" s="106">
        <f>I1101*0.2</f>
        <v>2.5568720000000003</v>
      </c>
      <c r="V1101" s="106">
        <f>I1101*0.22</f>
        <v>2.8125592000000004</v>
      </c>
      <c r="W1101" s="142"/>
      <c r="X1101" s="106">
        <f>I1101*0.16</f>
        <v>2.0454976</v>
      </c>
      <c r="Y1101" s="106">
        <f>I1101*0.15</f>
        <v>1.9176540000000002</v>
      </c>
      <c r="Z1101" s="106">
        <f>I1101*0.18</f>
        <v>2.3011848000000001</v>
      </c>
      <c r="AA1101" s="106">
        <f>I1101*0.11</f>
        <v>1.4062796000000002</v>
      </c>
      <c r="AB1101" s="142"/>
      <c r="AC1101" s="7">
        <f>I1101*0.22</f>
        <v>2.8125592000000004</v>
      </c>
      <c r="AD1101" s="7">
        <f>I1101*0.3</f>
        <v>3.8353080000000004</v>
      </c>
      <c r="AE1101" s="148" t="s">
        <v>93</v>
      </c>
      <c r="AF1101" s="7">
        <f>I1101*0.245</f>
        <v>3.1321682000000002</v>
      </c>
      <c r="AG1101" s="7">
        <f>I1101*0.2</f>
        <v>2.5568720000000003</v>
      </c>
      <c r="AH1101" s="7">
        <f>I1101*0.23</f>
        <v>2.9404028000000002</v>
      </c>
      <c r="AI1101" s="142"/>
      <c r="AJ1101" s="142">
        <f>I1101*0.2</f>
        <v>2.5568720000000003</v>
      </c>
      <c r="AK1101" s="142">
        <v>10.5502</v>
      </c>
      <c r="AL1101" s="142">
        <v>11.1708</v>
      </c>
      <c r="AM1101" s="142">
        <v>11.545299999999999</v>
      </c>
      <c r="AN1101" s="142">
        <f>I1101*0.12</f>
        <v>1.5341232</v>
      </c>
      <c r="AO1101" s="142">
        <f>I1101*0.6</f>
        <v>7.6706160000000008</v>
      </c>
      <c r="AP1101" s="142">
        <f>I1101*0.9</f>
        <v>11.505924000000002</v>
      </c>
      <c r="AQ1101" s="142">
        <f>I1101*0.93</f>
        <v>11.889454800000001</v>
      </c>
      <c r="AR1101" s="142">
        <f>I1101*0.7</f>
        <v>8.949052</v>
      </c>
      <c r="AS1101" s="142">
        <f>I1101*0.35</f>
        <v>4.474526</v>
      </c>
      <c r="AT1101" s="142">
        <v>0</v>
      </c>
      <c r="AU1101" s="142">
        <f>I1101*0.9</f>
        <v>11.505924000000002</v>
      </c>
      <c r="AV1101" s="142">
        <f>I1101*0.18</f>
        <v>2.3011848000000001</v>
      </c>
      <c r="AW1101" s="142">
        <f>I1101*0.34</f>
        <v>4.3466824000000006</v>
      </c>
      <c r="AX1101" s="142">
        <f>I1101*0.31</f>
        <v>3.9631516000000002</v>
      </c>
      <c r="AY1101" s="142">
        <v>11.1708</v>
      </c>
      <c r="AZ1101" s="142">
        <v>11.1708</v>
      </c>
      <c r="BB1101" s="6">
        <v>1.4062796000000002</v>
      </c>
      <c r="BC1101" s="6">
        <v>11.889454800000001</v>
      </c>
    </row>
    <row r="1102" spans="2:55" hidden="1" outlineLevel="1" x14ac:dyDescent="0.2">
      <c r="B1102" s="51" t="s">
        <v>121</v>
      </c>
      <c r="C1102" s="9"/>
      <c r="D1102" s="122" t="s">
        <v>72</v>
      </c>
      <c r="E1102" s="160">
        <v>3</v>
      </c>
      <c r="F1102" s="189"/>
      <c r="G1102" s="189"/>
      <c r="H1102" s="189"/>
      <c r="I1102" s="88">
        <v>44.965679999999992</v>
      </c>
      <c r="J1102" s="98" t="e">
        <f t="shared" si="17"/>
        <v>#N/A</v>
      </c>
      <c r="K1102" s="104" t="e">
        <v>#N/A</v>
      </c>
      <c r="L1102" s="106">
        <f>I1102*0.2</f>
        <v>8.993135999999998</v>
      </c>
      <c r="M1102" s="106">
        <f>I1102*0.28</f>
        <v>12.590390399999999</v>
      </c>
      <c r="N1102" s="106">
        <f>I1102*0.27</f>
        <v>12.140733599999999</v>
      </c>
      <c r="O1102" s="106">
        <v>9.4427927999999977</v>
      </c>
      <c r="P1102" s="106">
        <f>I1102*0.25</f>
        <v>11.241419999999998</v>
      </c>
      <c r="Q1102" s="106">
        <f>I1102*0.31</f>
        <v>13.939360799999998</v>
      </c>
      <c r="R1102" s="106">
        <f>I1102*0.28</f>
        <v>12.590390399999999</v>
      </c>
      <c r="S1102" s="106">
        <f>I1102*0.25</f>
        <v>11.241419999999998</v>
      </c>
      <c r="T1102" s="106">
        <f>I1102*0.3</f>
        <v>13.489703999999998</v>
      </c>
      <c r="U1102" s="106">
        <f>I1102*0.2</f>
        <v>8.993135999999998</v>
      </c>
      <c r="V1102" s="106">
        <f>I1102*0.22</f>
        <v>9.8924495999999991</v>
      </c>
      <c r="W1102" s="142"/>
      <c r="X1102" s="106">
        <f>I1102*0.16</f>
        <v>7.1945087999999986</v>
      </c>
      <c r="Y1102" s="106">
        <f>I1102*0.15</f>
        <v>6.744851999999999</v>
      </c>
      <c r="Z1102" s="106">
        <f>I1102*0.18</f>
        <v>8.0938223999999988</v>
      </c>
      <c r="AA1102" s="106">
        <f>I1102*0.11</f>
        <v>4.9462247999999995</v>
      </c>
      <c r="AB1102" s="142"/>
      <c r="AC1102" s="7">
        <f>I1102*0.22</f>
        <v>9.8924495999999991</v>
      </c>
      <c r="AD1102" s="7">
        <f>I1102*0.3</f>
        <v>13.489703999999998</v>
      </c>
      <c r="AE1102" s="148" t="s">
        <v>93</v>
      </c>
      <c r="AF1102" s="7">
        <f>I1102*0.245</f>
        <v>11.016591599999998</v>
      </c>
      <c r="AG1102" s="7">
        <f>I1102*0.2</f>
        <v>8.993135999999998</v>
      </c>
      <c r="AH1102" s="7">
        <f>I1102*0.23</f>
        <v>10.342106399999999</v>
      </c>
      <c r="AI1102" s="142"/>
      <c r="AJ1102" s="142">
        <f>I1102*0.2</f>
        <v>8.993135999999998</v>
      </c>
      <c r="AK1102" s="142">
        <v>37.107599999999998</v>
      </c>
      <c r="AL1102" s="142">
        <v>39.290399999999998</v>
      </c>
      <c r="AM1102" s="142">
        <v>40.595799999999997</v>
      </c>
      <c r="AN1102" s="142">
        <f>I1102*0.12</f>
        <v>5.3958815999999992</v>
      </c>
      <c r="AO1102" s="142">
        <f>I1102*0.6</f>
        <v>26.979407999999996</v>
      </c>
      <c r="AP1102" s="142">
        <f>I1102*0.9</f>
        <v>40.469111999999996</v>
      </c>
      <c r="AQ1102" s="142">
        <f>I1102*0.93</f>
        <v>41.818082399999994</v>
      </c>
      <c r="AR1102" s="142">
        <f>I1102*0.7</f>
        <v>31.475975999999992</v>
      </c>
      <c r="AS1102" s="142">
        <f>I1102*0.35</f>
        <v>15.737987999999996</v>
      </c>
      <c r="AT1102" s="142">
        <v>0</v>
      </c>
      <c r="AU1102" s="142">
        <f>I1102*0.9</f>
        <v>40.469111999999996</v>
      </c>
      <c r="AV1102" s="142">
        <f>I1102*0.18</f>
        <v>8.0938223999999988</v>
      </c>
      <c r="AW1102" s="142">
        <f>I1102*0.34</f>
        <v>15.288331199999998</v>
      </c>
      <c r="AX1102" s="142">
        <f>I1102*0.31</f>
        <v>13.939360799999998</v>
      </c>
      <c r="AY1102" s="142">
        <v>39.290399999999998</v>
      </c>
      <c r="AZ1102" s="142">
        <v>39.290399999999998</v>
      </c>
      <c r="BB1102" s="6">
        <v>4.9462247999999995</v>
      </c>
      <c r="BC1102" s="6">
        <v>41.818082399999994</v>
      </c>
    </row>
    <row r="1103" spans="2:55" hidden="1" outlineLevel="1" x14ac:dyDescent="0.2">
      <c r="B1103" s="51" t="s">
        <v>205</v>
      </c>
      <c r="C1103" s="9"/>
      <c r="D1103" s="122"/>
      <c r="E1103" s="160">
        <v>1</v>
      </c>
      <c r="F1103" s="189"/>
      <c r="G1103" s="189"/>
      <c r="H1103" s="189"/>
      <c r="I1103" s="88">
        <v>8.5963799999999981</v>
      </c>
      <c r="J1103" s="98" t="e">
        <f t="shared" si="17"/>
        <v>#N/A</v>
      </c>
      <c r="K1103" s="104" t="e">
        <v>#N/A</v>
      </c>
      <c r="L1103" s="106">
        <f>I1103*0.2</f>
        <v>1.7192759999999998</v>
      </c>
      <c r="M1103" s="106">
        <f>I1103*0.28</f>
        <v>2.4069863999999996</v>
      </c>
      <c r="N1103" s="106">
        <f>I1103*0.27</f>
        <v>2.3210225999999996</v>
      </c>
      <c r="O1103" s="106">
        <v>1.8052397999999996</v>
      </c>
      <c r="P1103" s="106">
        <f>I1103*0.25</f>
        <v>2.1490949999999995</v>
      </c>
      <c r="Q1103" s="106">
        <f>I1103*0.31</f>
        <v>2.6648777999999993</v>
      </c>
      <c r="R1103" s="106">
        <f>I1103*0.28</f>
        <v>2.4069863999999996</v>
      </c>
      <c r="S1103" s="106">
        <f>I1103*0.25</f>
        <v>2.1490949999999995</v>
      </c>
      <c r="T1103" s="106">
        <f>I1103*0.3</f>
        <v>2.5789139999999993</v>
      </c>
      <c r="U1103" s="106">
        <f>I1103*0.2</f>
        <v>1.7192759999999998</v>
      </c>
      <c r="V1103" s="106">
        <f>I1103*0.22</f>
        <v>1.8912035999999997</v>
      </c>
      <c r="W1103" s="142"/>
      <c r="X1103" s="106">
        <f>I1103*0.16</f>
        <v>1.3754207999999997</v>
      </c>
      <c r="Y1103" s="106">
        <f>I1103*0.15</f>
        <v>1.2894569999999996</v>
      </c>
      <c r="Z1103" s="106">
        <f>I1103*0.18</f>
        <v>1.5473483999999995</v>
      </c>
      <c r="AA1103" s="106">
        <f>I1103*0.11</f>
        <v>0.94560179999999983</v>
      </c>
      <c r="AB1103" s="142"/>
      <c r="AC1103" s="7">
        <f>I1103*0.22</f>
        <v>1.8912035999999997</v>
      </c>
      <c r="AD1103" s="7">
        <f>I1103*0.3</f>
        <v>2.5789139999999993</v>
      </c>
      <c r="AE1103" s="148" t="s">
        <v>93</v>
      </c>
      <c r="AF1103" s="7">
        <f>I1103*0.245</f>
        <v>2.1061130999999995</v>
      </c>
      <c r="AG1103" s="7">
        <f>I1103*0.2</f>
        <v>1.7192759999999998</v>
      </c>
      <c r="AH1103" s="7">
        <f>I1103*0.23</f>
        <v>1.9771673999999997</v>
      </c>
      <c r="AI1103" s="142"/>
      <c r="AJ1103" s="142">
        <f>I1103*0.2</f>
        <v>1.7192759999999998</v>
      </c>
      <c r="AK1103" s="142">
        <v>7.0940999999999992</v>
      </c>
      <c r="AL1103" s="142">
        <v>7.5113999999999992</v>
      </c>
      <c r="AM1103" s="142">
        <v>7.7574999999999994</v>
      </c>
      <c r="AN1103" s="142">
        <f>I1103*0.12</f>
        <v>1.0315655999999997</v>
      </c>
      <c r="AO1103" s="142">
        <f>I1103*0.6</f>
        <v>5.1578279999999985</v>
      </c>
      <c r="AP1103" s="142">
        <f>I1103*0.9</f>
        <v>7.7367419999999987</v>
      </c>
      <c r="AQ1103" s="142">
        <f>I1103*0.93</f>
        <v>7.9946333999999988</v>
      </c>
      <c r="AR1103" s="142">
        <f>I1103*0.7</f>
        <v>6.017465999999998</v>
      </c>
      <c r="AS1103" s="142">
        <f>I1103*0.35</f>
        <v>3.008732999999999</v>
      </c>
      <c r="AT1103" s="142">
        <v>0</v>
      </c>
      <c r="AU1103" s="142">
        <f>I1103*0.9</f>
        <v>7.7367419999999987</v>
      </c>
      <c r="AV1103" s="142">
        <f>I1103*0.18</f>
        <v>1.5473483999999995</v>
      </c>
      <c r="AW1103" s="142">
        <f>I1103*0.34</f>
        <v>2.9227691999999994</v>
      </c>
      <c r="AX1103" s="142">
        <f>I1103*0.31</f>
        <v>2.6648777999999993</v>
      </c>
      <c r="AY1103" s="142">
        <v>7.5113999999999992</v>
      </c>
      <c r="AZ1103" s="142">
        <v>7.5113999999999992</v>
      </c>
      <c r="BB1103" s="6">
        <v>0.94560179999999983</v>
      </c>
      <c r="BC1103" s="6">
        <v>7.9946333999999988</v>
      </c>
    </row>
    <row r="1104" spans="2:55" hidden="1" outlineLevel="1" x14ac:dyDescent="0.2">
      <c r="B1104" s="51" t="s">
        <v>122</v>
      </c>
      <c r="C1104" s="9"/>
      <c r="D1104" s="122"/>
      <c r="E1104" s="160">
        <v>1</v>
      </c>
      <c r="F1104" s="189"/>
      <c r="G1104" s="189"/>
      <c r="H1104" s="189"/>
      <c r="I1104" s="88">
        <v>10.580159999999999</v>
      </c>
      <c r="J1104" s="98" t="e">
        <f t="shared" si="17"/>
        <v>#N/A</v>
      </c>
      <c r="K1104" s="104" t="e">
        <v>#N/A</v>
      </c>
      <c r="L1104" s="106">
        <f>I1104*0.2</f>
        <v>2.1160320000000001</v>
      </c>
      <c r="M1104" s="106">
        <f>I1104*0.28</f>
        <v>2.9624448000000001</v>
      </c>
      <c r="N1104" s="106">
        <f>I1104*0.27</f>
        <v>2.8566432000000002</v>
      </c>
      <c r="O1104" s="106">
        <v>2.2218335999999996</v>
      </c>
      <c r="P1104" s="106">
        <f>I1104*0.25</f>
        <v>2.6450399999999998</v>
      </c>
      <c r="Q1104" s="106">
        <f>I1104*0.31</f>
        <v>3.2798495999999999</v>
      </c>
      <c r="R1104" s="106">
        <f>I1104*0.28</f>
        <v>2.9624448000000001</v>
      </c>
      <c r="S1104" s="106">
        <f>I1104*0.25</f>
        <v>2.6450399999999998</v>
      </c>
      <c r="T1104" s="106">
        <f>I1104*0.3</f>
        <v>3.1740479999999995</v>
      </c>
      <c r="U1104" s="106">
        <f>I1104*0.2</f>
        <v>2.1160320000000001</v>
      </c>
      <c r="V1104" s="106">
        <f>I1104*0.22</f>
        <v>2.3276352</v>
      </c>
      <c r="W1104" s="142"/>
      <c r="X1104" s="106">
        <f>I1104*0.16</f>
        <v>1.6928255999999999</v>
      </c>
      <c r="Y1104" s="106">
        <f>I1104*0.15</f>
        <v>1.5870239999999998</v>
      </c>
      <c r="Z1104" s="106">
        <f>I1104*0.18</f>
        <v>1.9044287999999998</v>
      </c>
      <c r="AA1104" s="106">
        <f>I1104*0.11</f>
        <v>1.1638176</v>
      </c>
      <c r="AB1104" s="142"/>
      <c r="AC1104" s="7">
        <f>I1104*0.22</f>
        <v>2.3276352</v>
      </c>
      <c r="AD1104" s="7">
        <f>I1104*0.3</f>
        <v>3.1740479999999995</v>
      </c>
      <c r="AE1104" s="148" t="s">
        <v>93</v>
      </c>
      <c r="AF1104" s="7">
        <f>I1104*0.245</f>
        <v>2.5921391999999996</v>
      </c>
      <c r="AG1104" s="7">
        <f>I1104*0.2</f>
        <v>2.1160320000000001</v>
      </c>
      <c r="AH1104" s="7">
        <f>I1104*0.23</f>
        <v>2.4334368</v>
      </c>
      <c r="AI1104" s="142"/>
      <c r="AJ1104" s="142">
        <f>I1104*0.2</f>
        <v>2.1160320000000001</v>
      </c>
      <c r="AK1104" s="142">
        <v>8.7311999999999994</v>
      </c>
      <c r="AL1104" s="142">
        <v>9.2447999999999997</v>
      </c>
      <c r="AM1104" s="142">
        <v>9.5550999999999995</v>
      </c>
      <c r="AN1104" s="142">
        <f>I1104*0.12</f>
        <v>1.2696191999999999</v>
      </c>
      <c r="AO1104" s="142">
        <f>I1104*0.6</f>
        <v>6.3480959999999991</v>
      </c>
      <c r="AP1104" s="142">
        <f>I1104*0.9</f>
        <v>9.5221439999999991</v>
      </c>
      <c r="AQ1104" s="142">
        <f>I1104*0.93</f>
        <v>9.8395487999999993</v>
      </c>
      <c r="AR1104" s="142">
        <f>I1104*0.7</f>
        <v>7.4061119999999994</v>
      </c>
      <c r="AS1104" s="142">
        <f>I1104*0.35</f>
        <v>3.7030559999999997</v>
      </c>
      <c r="AT1104" s="142">
        <v>0</v>
      </c>
      <c r="AU1104" s="142">
        <f>I1104*0.9</f>
        <v>9.5221439999999991</v>
      </c>
      <c r="AV1104" s="142">
        <f>I1104*0.18</f>
        <v>1.9044287999999998</v>
      </c>
      <c r="AW1104" s="142">
        <f>I1104*0.34</f>
        <v>3.5972544000000002</v>
      </c>
      <c r="AX1104" s="142">
        <f>I1104*0.31</f>
        <v>3.2798495999999999</v>
      </c>
      <c r="AY1104" s="142">
        <v>9.2447999999999997</v>
      </c>
      <c r="AZ1104" s="142">
        <v>9.2447999999999997</v>
      </c>
      <c r="BB1104" s="6">
        <v>1.1638176</v>
      </c>
      <c r="BC1104" s="6">
        <v>9.8395487999999993</v>
      </c>
    </row>
    <row r="1105" spans="2:55" hidden="1" outlineLevel="1" x14ac:dyDescent="0.2">
      <c r="B1105" s="51" t="s">
        <v>206</v>
      </c>
      <c r="C1105" s="9"/>
      <c r="D1105" s="122" t="s">
        <v>54</v>
      </c>
      <c r="E1105" s="160">
        <v>2</v>
      </c>
      <c r="F1105" s="189"/>
      <c r="G1105" s="189"/>
      <c r="H1105" s="189"/>
      <c r="I1105" s="88">
        <v>18.074439999999999</v>
      </c>
      <c r="J1105" s="98" t="e">
        <f t="shared" si="17"/>
        <v>#N/A</v>
      </c>
      <c r="K1105" s="104" t="e">
        <v>#N/A</v>
      </c>
      <c r="L1105" s="106">
        <f>I1105*0.2</f>
        <v>3.6148880000000001</v>
      </c>
      <c r="M1105" s="106">
        <f>I1105*0.28</f>
        <v>5.0608431999999999</v>
      </c>
      <c r="N1105" s="106">
        <f>I1105*0.27</f>
        <v>4.8800987999999998</v>
      </c>
      <c r="O1105" s="106">
        <v>3.7956323999999997</v>
      </c>
      <c r="P1105" s="106">
        <f>I1105*0.25</f>
        <v>4.5186099999999998</v>
      </c>
      <c r="Q1105" s="106">
        <f>I1105*0.31</f>
        <v>5.6030764</v>
      </c>
      <c r="R1105" s="106">
        <f>I1105*0.28</f>
        <v>5.0608431999999999</v>
      </c>
      <c r="S1105" s="106">
        <f>I1105*0.25</f>
        <v>4.5186099999999998</v>
      </c>
      <c r="T1105" s="106">
        <f>I1105*0.3</f>
        <v>5.4223319999999999</v>
      </c>
      <c r="U1105" s="106">
        <f>I1105*0.2</f>
        <v>3.6148880000000001</v>
      </c>
      <c r="V1105" s="106">
        <f>I1105*0.22</f>
        <v>3.9763767999999997</v>
      </c>
      <c r="W1105" s="142"/>
      <c r="X1105" s="106">
        <f>I1105*0.16</f>
        <v>2.8919104</v>
      </c>
      <c r="Y1105" s="106">
        <f>I1105*0.15</f>
        <v>2.711166</v>
      </c>
      <c r="Z1105" s="106">
        <f>I1105*0.18</f>
        <v>3.2533991999999996</v>
      </c>
      <c r="AA1105" s="106">
        <f>I1105*0.11</f>
        <v>1.9881883999999999</v>
      </c>
      <c r="AB1105" s="142"/>
      <c r="AC1105" s="7">
        <f>I1105*0.22</f>
        <v>3.9763767999999997</v>
      </c>
      <c r="AD1105" s="7">
        <f>I1105*0.3</f>
        <v>5.4223319999999999</v>
      </c>
      <c r="AE1105" s="148" t="s">
        <v>93</v>
      </c>
      <c r="AF1105" s="7">
        <f>I1105*0.245</f>
        <v>4.4282377999999998</v>
      </c>
      <c r="AG1105" s="7">
        <f>I1105*0.2</f>
        <v>3.6148880000000001</v>
      </c>
      <c r="AH1105" s="7">
        <f>I1105*0.23</f>
        <v>4.1571211999999997</v>
      </c>
      <c r="AI1105" s="142"/>
      <c r="AJ1105" s="142">
        <f>I1105*0.2</f>
        <v>3.6148880000000001</v>
      </c>
      <c r="AK1105" s="142">
        <v>14.915799999999999</v>
      </c>
      <c r="AL1105" s="142">
        <v>15.793200000000001</v>
      </c>
      <c r="AM1105" s="142">
        <v>16.317499999999999</v>
      </c>
      <c r="AN1105" s="142">
        <f>I1105*0.12</f>
        <v>2.1689327999999999</v>
      </c>
      <c r="AO1105" s="142">
        <f>I1105*0.6</f>
        <v>10.844664</v>
      </c>
      <c r="AP1105" s="142">
        <f>I1105*0.9</f>
        <v>16.266995999999999</v>
      </c>
      <c r="AQ1105" s="142">
        <f>I1105*0.93</f>
        <v>16.809229200000001</v>
      </c>
      <c r="AR1105" s="142">
        <f>I1105*0.7</f>
        <v>12.652107999999998</v>
      </c>
      <c r="AS1105" s="142">
        <f>I1105*0.35</f>
        <v>6.3260539999999992</v>
      </c>
      <c r="AT1105" s="142">
        <v>0</v>
      </c>
      <c r="AU1105" s="142">
        <f>I1105*0.9</f>
        <v>16.266995999999999</v>
      </c>
      <c r="AV1105" s="142">
        <f>I1105*0.18</f>
        <v>3.2533991999999996</v>
      </c>
      <c r="AW1105" s="142">
        <f>I1105*0.34</f>
        <v>6.1453096</v>
      </c>
      <c r="AX1105" s="142">
        <f>I1105*0.31</f>
        <v>5.6030764</v>
      </c>
      <c r="AY1105" s="142">
        <v>15.793200000000001</v>
      </c>
      <c r="AZ1105" s="142">
        <v>15.793200000000001</v>
      </c>
      <c r="BB1105" s="6">
        <v>1.9881883999999999</v>
      </c>
      <c r="BC1105" s="6">
        <v>16.809229200000001</v>
      </c>
    </row>
    <row r="1106" spans="2:55" hidden="1" outlineLevel="1" x14ac:dyDescent="0.2">
      <c r="B1106" s="51" t="s">
        <v>207</v>
      </c>
      <c r="C1106" s="9"/>
      <c r="D1106" s="122"/>
      <c r="E1106" s="160">
        <v>1</v>
      </c>
      <c r="F1106" s="189"/>
      <c r="G1106" s="189"/>
      <c r="H1106" s="189"/>
      <c r="I1106" s="88">
        <v>8.5963799999999981</v>
      </c>
      <c r="J1106" s="98" t="e">
        <f t="shared" si="17"/>
        <v>#N/A</v>
      </c>
      <c r="K1106" s="104" t="e">
        <v>#N/A</v>
      </c>
      <c r="L1106" s="106">
        <f>I1106*0.2</f>
        <v>1.7192759999999998</v>
      </c>
      <c r="M1106" s="106">
        <f>I1106*0.28</f>
        <v>2.4069863999999996</v>
      </c>
      <c r="N1106" s="106">
        <f>I1106*0.27</f>
        <v>2.3210225999999996</v>
      </c>
      <c r="O1106" s="106">
        <v>1.8052397999999996</v>
      </c>
      <c r="P1106" s="106">
        <f>I1106*0.25</f>
        <v>2.1490949999999995</v>
      </c>
      <c r="Q1106" s="106">
        <f>I1106*0.31</f>
        <v>2.6648777999999993</v>
      </c>
      <c r="R1106" s="106">
        <f>I1106*0.28</f>
        <v>2.4069863999999996</v>
      </c>
      <c r="S1106" s="106">
        <f>I1106*0.25</f>
        <v>2.1490949999999995</v>
      </c>
      <c r="T1106" s="106">
        <f>I1106*0.3</f>
        <v>2.5789139999999993</v>
      </c>
      <c r="U1106" s="106">
        <f>I1106*0.2</f>
        <v>1.7192759999999998</v>
      </c>
      <c r="V1106" s="106">
        <f>I1106*0.22</f>
        <v>1.8912035999999997</v>
      </c>
      <c r="W1106" s="142"/>
      <c r="X1106" s="106">
        <f>I1106*0.16</f>
        <v>1.3754207999999997</v>
      </c>
      <c r="Y1106" s="106">
        <f>I1106*0.15</f>
        <v>1.2894569999999996</v>
      </c>
      <c r="Z1106" s="106">
        <f>I1106*0.18</f>
        <v>1.5473483999999995</v>
      </c>
      <c r="AA1106" s="106">
        <f>I1106*0.11</f>
        <v>0.94560179999999983</v>
      </c>
      <c r="AB1106" s="142"/>
      <c r="AC1106" s="7">
        <f>I1106*0.22</f>
        <v>1.8912035999999997</v>
      </c>
      <c r="AD1106" s="7">
        <f>I1106*0.3</f>
        <v>2.5789139999999993</v>
      </c>
      <c r="AE1106" s="148" t="s">
        <v>93</v>
      </c>
      <c r="AF1106" s="7">
        <f>I1106*0.245</f>
        <v>2.1061130999999995</v>
      </c>
      <c r="AG1106" s="7">
        <f>I1106*0.2</f>
        <v>1.7192759999999998</v>
      </c>
      <c r="AH1106" s="7">
        <f>I1106*0.23</f>
        <v>1.9771673999999997</v>
      </c>
      <c r="AI1106" s="142"/>
      <c r="AJ1106" s="142">
        <f>I1106*0.2</f>
        <v>1.7192759999999998</v>
      </c>
      <c r="AK1106" s="142">
        <v>7.0940999999999992</v>
      </c>
      <c r="AL1106" s="142">
        <v>7.5113999999999992</v>
      </c>
      <c r="AM1106" s="142">
        <v>7.7574999999999994</v>
      </c>
      <c r="AN1106" s="142">
        <f>I1106*0.12</f>
        <v>1.0315655999999997</v>
      </c>
      <c r="AO1106" s="142">
        <f>I1106*0.6</f>
        <v>5.1578279999999985</v>
      </c>
      <c r="AP1106" s="142">
        <f>I1106*0.9</f>
        <v>7.7367419999999987</v>
      </c>
      <c r="AQ1106" s="142">
        <f>I1106*0.93</f>
        <v>7.9946333999999988</v>
      </c>
      <c r="AR1106" s="142">
        <f>I1106*0.7</f>
        <v>6.017465999999998</v>
      </c>
      <c r="AS1106" s="142">
        <f>I1106*0.35</f>
        <v>3.008732999999999</v>
      </c>
      <c r="AT1106" s="142">
        <v>0</v>
      </c>
      <c r="AU1106" s="142">
        <f>I1106*0.9</f>
        <v>7.7367419999999987</v>
      </c>
      <c r="AV1106" s="142">
        <f>I1106*0.18</f>
        <v>1.5473483999999995</v>
      </c>
      <c r="AW1106" s="142">
        <f>I1106*0.34</f>
        <v>2.9227691999999994</v>
      </c>
      <c r="AX1106" s="142">
        <f>I1106*0.31</f>
        <v>2.6648777999999993</v>
      </c>
      <c r="AY1106" s="142">
        <v>7.5113999999999992</v>
      </c>
      <c r="AZ1106" s="142">
        <v>7.5113999999999992</v>
      </c>
      <c r="BB1106" s="6">
        <v>0.94560179999999983</v>
      </c>
      <c r="BC1106" s="6">
        <v>7.9946333999999988</v>
      </c>
    </row>
    <row r="1107" spans="2:55" hidden="1" outlineLevel="1" x14ac:dyDescent="0.2">
      <c r="B1107" s="51" t="s">
        <v>157</v>
      </c>
      <c r="C1107" s="9"/>
      <c r="D1107" s="122" t="s">
        <v>55</v>
      </c>
      <c r="E1107" s="160">
        <v>4</v>
      </c>
      <c r="F1107" s="189"/>
      <c r="G1107" s="189"/>
      <c r="H1107" s="189"/>
      <c r="I1107" s="88">
        <v>31.85069</v>
      </c>
      <c r="J1107" s="98" t="e">
        <f t="shared" si="17"/>
        <v>#N/A</v>
      </c>
      <c r="K1107" s="104" t="e">
        <v>#N/A</v>
      </c>
      <c r="L1107" s="106">
        <f>I1107*0.2</f>
        <v>6.3701380000000007</v>
      </c>
      <c r="M1107" s="106">
        <f>I1107*0.28</f>
        <v>8.918193200000001</v>
      </c>
      <c r="N1107" s="106">
        <f>I1107*0.27</f>
        <v>8.5996863000000001</v>
      </c>
      <c r="O1107" s="106">
        <v>6.6886448999999999</v>
      </c>
      <c r="P1107" s="106">
        <f>I1107*0.25</f>
        <v>7.9626725</v>
      </c>
      <c r="Q1107" s="106">
        <f>I1107*0.31</f>
        <v>9.8737139000000003</v>
      </c>
      <c r="R1107" s="106">
        <f>I1107*0.28</f>
        <v>8.918193200000001</v>
      </c>
      <c r="S1107" s="106">
        <f>I1107*0.25</f>
        <v>7.9626725</v>
      </c>
      <c r="T1107" s="106">
        <f>I1107*0.3</f>
        <v>9.5552069999999993</v>
      </c>
      <c r="U1107" s="106">
        <f>I1107*0.2</f>
        <v>6.3701380000000007</v>
      </c>
      <c r="V1107" s="106">
        <f>I1107*0.22</f>
        <v>7.0071517999999999</v>
      </c>
      <c r="W1107" s="142"/>
      <c r="X1107" s="106">
        <f>I1107*0.16</f>
        <v>5.0961103999999997</v>
      </c>
      <c r="Y1107" s="106">
        <f>I1107*0.15</f>
        <v>4.7776034999999997</v>
      </c>
      <c r="Z1107" s="106">
        <f>I1107*0.18</f>
        <v>5.7331241999999998</v>
      </c>
      <c r="AA1107" s="106">
        <f>I1107*0.11</f>
        <v>3.5035759</v>
      </c>
      <c r="AB1107" s="142"/>
      <c r="AC1107" s="7">
        <f>I1107*0.22</f>
        <v>7.0071517999999999</v>
      </c>
      <c r="AD1107" s="7">
        <f>I1107*0.3</f>
        <v>9.5552069999999993</v>
      </c>
      <c r="AE1107" s="148" t="s">
        <v>93</v>
      </c>
      <c r="AF1107" s="7">
        <f>I1107*0.245</f>
        <v>7.8034190499999996</v>
      </c>
      <c r="AG1107" s="7">
        <f>I1107*0.2</f>
        <v>6.3701380000000007</v>
      </c>
      <c r="AH1107" s="7">
        <f>I1107*0.23</f>
        <v>7.3256587</v>
      </c>
      <c r="AI1107" s="142"/>
      <c r="AJ1107" s="142">
        <f>I1107*0.2</f>
        <v>6.3701380000000007</v>
      </c>
      <c r="AK1107" s="142">
        <v>26.289900000000003</v>
      </c>
      <c r="AL1107" s="142">
        <v>27.8307</v>
      </c>
      <c r="AM1107" s="142">
        <v>28.761599999999998</v>
      </c>
      <c r="AN1107" s="142">
        <f>I1107*0.12</f>
        <v>3.8220828</v>
      </c>
      <c r="AO1107" s="142">
        <f>I1107*0.6</f>
        <v>19.110413999999999</v>
      </c>
      <c r="AP1107" s="142">
        <f>I1107*0.9</f>
        <v>28.665621000000002</v>
      </c>
      <c r="AQ1107" s="142">
        <f>I1107*0.93</f>
        <v>29.621141700000003</v>
      </c>
      <c r="AR1107" s="142">
        <f>I1107*0.7</f>
        <v>22.295482999999997</v>
      </c>
      <c r="AS1107" s="142">
        <f>I1107*0.35</f>
        <v>11.147741499999999</v>
      </c>
      <c r="AT1107" s="142">
        <v>0</v>
      </c>
      <c r="AU1107" s="142">
        <f>I1107*0.9</f>
        <v>28.665621000000002</v>
      </c>
      <c r="AV1107" s="142">
        <f>I1107*0.18</f>
        <v>5.7331241999999998</v>
      </c>
      <c r="AW1107" s="142">
        <f>I1107*0.34</f>
        <v>10.829234600000001</v>
      </c>
      <c r="AX1107" s="142">
        <f>I1107*0.31</f>
        <v>9.8737139000000003</v>
      </c>
      <c r="AY1107" s="142">
        <v>27.8307</v>
      </c>
      <c r="AZ1107" s="142">
        <v>27.8307</v>
      </c>
      <c r="BB1107" s="6">
        <v>3.5035759</v>
      </c>
      <c r="BC1107" s="6">
        <v>29.621141700000003</v>
      </c>
    </row>
    <row r="1108" spans="2:55" hidden="1" outlineLevel="1" x14ac:dyDescent="0.2">
      <c r="B1108" s="51" t="s">
        <v>158</v>
      </c>
      <c r="C1108" s="9"/>
      <c r="D1108" s="122"/>
      <c r="E1108" s="160">
        <v>1</v>
      </c>
      <c r="F1108" s="189"/>
      <c r="G1108" s="189"/>
      <c r="H1108" s="189"/>
      <c r="I1108" s="88">
        <v>54.002899999999997</v>
      </c>
      <c r="J1108" s="98" t="e">
        <f t="shared" si="17"/>
        <v>#N/A</v>
      </c>
      <c r="K1108" s="104" t="e">
        <v>#N/A</v>
      </c>
      <c r="L1108" s="106">
        <f>I1108*0.2</f>
        <v>10.80058</v>
      </c>
      <c r="M1108" s="106">
        <f>I1108*0.28</f>
        <v>15.120812000000001</v>
      </c>
      <c r="N1108" s="106">
        <f>I1108*0.27</f>
        <v>14.580783</v>
      </c>
      <c r="O1108" s="106">
        <v>11.340608999999999</v>
      </c>
      <c r="P1108" s="106">
        <f>I1108*0.25</f>
        <v>13.500724999999999</v>
      </c>
      <c r="Q1108" s="106">
        <f>I1108*0.31</f>
        <v>16.740898999999999</v>
      </c>
      <c r="R1108" s="106">
        <f>I1108*0.28</f>
        <v>15.120812000000001</v>
      </c>
      <c r="S1108" s="106">
        <f>I1108*0.25</f>
        <v>13.500724999999999</v>
      </c>
      <c r="T1108" s="106">
        <f>I1108*0.3</f>
        <v>16.200869999999998</v>
      </c>
      <c r="U1108" s="106">
        <f>I1108*0.2</f>
        <v>10.80058</v>
      </c>
      <c r="V1108" s="106">
        <f>I1108*0.22</f>
        <v>11.880637999999999</v>
      </c>
      <c r="W1108" s="142"/>
      <c r="X1108" s="106">
        <f>I1108*0.16</f>
        <v>8.6404639999999997</v>
      </c>
      <c r="Y1108" s="106">
        <f>I1108*0.15</f>
        <v>8.1004349999999992</v>
      </c>
      <c r="Z1108" s="106">
        <f>I1108*0.18</f>
        <v>9.720521999999999</v>
      </c>
      <c r="AA1108" s="106">
        <f>I1108*0.11</f>
        <v>5.9403189999999997</v>
      </c>
      <c r="AB1108" s="142"/>
      <c r="AC1108" s="7">
        <f>I1108*0.22</f>
        <v>11.880637999999999</v>
      </c>
      <c r="AD1108" s="7">
        <f>I1108*0.3</f>
        <v>16.200869999999998</v>
      </c>
      <c r="AE1108" s="148" t="s">
        <v>93</v>
      </c>
      <c r="AF1108" s="7">
        <f>I1108*0.245</f>
        <v>13.230710499999999</v>
      </c>
      <c r="AG1108" s="7">
        <f>I1108*0.2</f>
        <v>10.80058</v>
      </c>
      <c r="AH1108" s="7">
        <f>I1108*0.23</f>
        <v>12.420667</v>
      </c>
      <c r="AI1108" s="142"/>
      <c r="AJ1108" s="142">
        <f>I1108*0.2</f>
        <v>10.80058</v>
      </c>
      <c r="AK1108" s="142">
        <v>44.565499999999993</v>
      </c>
      <c r="AL1108" s="142">
        <v>47.186999999999998</v>
      </c>
      <c r="AM1108" s="142">
        <v>48.759900000000002</v>
      </c>
      <c r="AN1108" s="142">
        <f>I1108*0.12</f>
        <v>6.4803479999999993</v>
      </c>
      <c r="AO1108" s="142">
        <f>I1108*0.6</f>
        <v>32.401739999999997</v>
      </c>
      <c r="AP1108" s="142">
        <f>I1108*0.9</f>
        <v>48.602609999999999</v>
      </c>
      <c r="AQ1108" s="142">
        <f>I1108*0.93</f>
        <v>50.222696999999997</v>
      </c>
      <c r="AR1108" s="142">
        <f>I1108*0.7</f>
        <v>37.802029999999995</v>
      </c>
      <c r="AS1108" s="142">
        <f>I1108*0.35</f>
        <v>18.901014999999997</v>
      </c>
      <c r="AT1108" s="142">
        <v>0</v>
      </c>
      <c r="AU1108" s="142">
        <f>I1108*0.9</f>
        <v>48.602609999999999</v>
      </c>
      <c r="AV1108" s="142">
        <f>I1108*0.18</f>
        <v>9.720521999999999</v>
      </c>
      <c r="AW1108" s="142">
        <f>I1108*0.34</f>
        <v>18.360986</v>
      </c>
      <c r="AX1108" s="142">
        <f>I1108*0.31</f>
        <v>16.740898999999999</v>
      </c>
      <c r="AY1108" s="142">
        <v>47.186999999999998</v>
      </c>
      <c r="AZ1108" s="142">
        <v>47.186999999999998</v>
      </c>
      <c r="BB1108" s="6">
        <v>5.9403189999999997</v>
      </c>
      <c r="BC1108" s="6">
        <v>50.222696999999997</v>
      </c>
    </row>
    <row r="1109" spans="2:55" hidden="1" outlineLevel="1" x14ac:dyDescent="0.2">
      <c r="B1109" s="51" t="s">
        <v>159</v>
      </c>
      <c r="C1109" s="9"/>
      <c r="D1109" s="122"/>
      <c r="E1109" s="160">
        <v>1</v>
      </c>
      <c r="F1109" s="189"/>
      <c r="G1109" s="189"/>
      <c r="H1109" s="189"/>
      <c r="I1109" s="88">
        <v>9.9188999999999989</v>
      </c>
      <c r="J1109" s="98" t="e">
        <f t="shared" si="17"/>
        <v>#N/A</v>
      </c>
      <c r="K1109" s="104" t="e">
        <v>#N/A</v>
      </c>
      <c r="L1109" s="106">
        <f>I1109*0.2</f>
        <v>1.9837799999999999</v>
      </c>
      <c r="M1109" s="106">
        <f>I1109*0.28</f>
        <v>2.7772920000000001</v>
      </c>
      <c r="N1109" s="106">
        <f>I1109*0.27</f>
        <v>2.6781029999999997</v>
      </c>
      <c r="O1109" s="106">
        <v>2.0829689999999998</v>
      </c>
      <c r="P1109" s="106">
        <f>I1109*0.25</f>
        <v>2.4797249999999997</v>
      </c>
      <c r="Q1109" s="106">
        <f>I1109*0.31</f>
        <v>3.0748589999999996</v>
      </c>
      <c r="R1109" s="106">
        <f>I1109*0.28</f>
        <v>2.7772920000000001</v>
      </c>
      <c r="S1109" s="106">
        <f>I1109*0.25</f>
        <v>2.4797249999999997</v>
      </c>
      <c r="T1109" s="106">
        <f>I1109*0.3</f>
        <v>2.9756699999999996</v>
      </c>
      <c r="U1109" s="106">
        <f>I1109*0.2</f>
        <v>1.9837799999999999</v>
      </c>
      <c r="V1109" s="106">
        <f>I1109*0.22</f>
        <v>2.1821579999999998</v>
      </c>
      <c r="W1109" s="142"/>
      <c r="X1109" s="106">
        <f>I1109*0.16</f>
        <v>1.5870239999999998</v>
      </c>
      <c r="Y1109" s="106">
        <f>I1109*0.15</f>
        <v>1.4878349999999998</v>
      </c>
      <c r="Z1109" s="106">
        <f>I1109*0.18</f>
        <v>1.7854019999999997</v>
      </c>
      <c r="AA1109" s="106">
        <f>I1109*0.11</f>
        <v>1.0910789999999999</v>
      </c>
      <c r="AB1109" s="142"/>
      <c r="AC1109" s="7">
        <f>I1109*0.22</f>
        <v>2.1821579999999998</v>
      </c>
      <c r="AD1109" s="7">
        <f>I1109*0.3</f>
        <v>2.9756699999999996</v>
      </c>
      <c r="AE1109" s="148" t="s">
        <v>93</v>
      </c>
      <c r="AF1109" s="7">
        <f>I1109*0.245</f>
        <v>2.4301304999999997</v>
      </c>
      <c r="AG1109" s="7">
        <f>I1109*0.2</f>
        <v>1.9837799999999999</v>
      </c>
      <c r="AH1109" s="7">
        <f>I1109*0.23</f>
        <v>2.2813469999999998</v>
      </c>
      <c r="AI1109" s="142"/>
      <c r="AJ1109" s="142">
        <f>I1109*0.2</f>
        <v>1.9837799999999999</v>
      </c>
      <c r="AK1109" s="142">
        <v>8.1854999999999993</v>
      </c>
      <c r="AL1109" s="142">
        <v>8.6669999999999998</v>
      </c>
      <c r="AM1109" s="142">
        <v>8.955899999999998</v>
      </c>
      <c r="AN1109" s="142">
        <f>I1109*0.12</f>
        <v>1.1902679999999999</v>
      </c>
      <c r="AO1109" s="142">
        <f>I1109*0.6</f>
        <v>5.9513399999999992</v>
      </c>
      <c r="AP1109" s="142">
        <f>I1109*0.9</f>
        <v>8.9270099999999992</v>
      </c>
      <c r="AQ1109" s="142">
        <f>I1109*0.93</f>
        <v>9.224577</v>
      </c>
      <c r="AR1109" s="142">
        <f>I1109*0.7</f>
        <v>6.9432299999999989</v>
      </c>
      <c r="AS1109" s="142">
        <f>I1109*0.35</f>
        <v>3.4716149999999995</v>
      </c>
      <c r="AT1109" s="142">
        <v>0</v>
      </c>
      <c r="AU1109" s="142">
        <f>I1109*0.9</f>
        <v>8.9270099999999992</v>
      </c>
      <c r="AV1109" s="142">
        <f>I1109*0.18</f>
        <v>1.7854019999999997</v>
      </c>
      <c r="AW1109" s="142">
        <f>I1109*0.34</f>
        <v>3.3724259999999999</v>
      </c>
      <c r="AX1109" s="142">
        <f>I1109*0.31</f>
        <v>3.0748589999999996</v>
      </c>
      <c r="AY1109" s="142">
        <v>8.6669999999999998</v>
      </c>
      <c r="AZ1109" s="142">
        <v>8.6669999999999998</v>
      </c>
      <c r="BB1109" s="6">
        <v>1.0910789999999999</v>
      </c>
      <c r="BC1109" s="6">
        <v>9.224577</v>
      </c>
    </row>
    <row r="1110" spans="2:55" hidden="1" outlineLevel="1" x14ac:dyDescent="0.2">
      <c r="B1110" s="51" t="s">
        <v>161</v>
      </c>
      <c r="C1110" s="9"/>
      <c r="D1110" s="122"/>
      <c r="E1110" s="160">
        <v>1</v>
      </c>
      <c r="F1110" s="189"/>
      <c r="G1110" s="189"/>
      <c r="H1110" s="189"/>
      <c r="I1110" s="88">
        <v>4.9594499999999995</v>
      </c>
      <c r="J1110" s="98" t="e">
        <f t="shared" si="17"/>
        <v>#N/A</v>
      </c>
      <c r="K1110" s="104" t="e">
        <v>#N/A</v>
      </c>
      <c r="L1110" s="106">
        <f>I1110*0.2</f>
        <v>0.99188999999999994</v>
      </c>
      <c r="M1110" s="106">
        <f>I1110*0.28</f>
        <v>1.388646</v>
      </c>
      <c r="N1110" s="106">
        <f>I1110*0.27</f>
        <v>1.3390514999999998</v>
      </c>
      <c r="O1110" s="106">
        <v>1.0414844999999999</v>
      </c>
      <c r="P1110" s="106">
        <f>I1110*0.25</f>
        <v>1.2398624999999999</v>
      </c>
      <c r="Q1110" s="106">
        <f>I1110*0.31</f>
        <v>1.5374294999999998</v>
      </c>
      <c r="R1110" s="106">
        <f>I1110*0.28</f>
        <v>1.388646</v>
      </c>
      <c r="S1110" s="106">
        <f>I1110*0.25</f>
        <v>1.2398624999999999</v>
      </c>
      <c r="T1110" s="106">
        <f>I1110*0.3</f>
        <v>1.4878349999999998</v>
      </c>
      <c r="U1110" s="106">
        <f>I1110*0.2</f>
        <v>0.99188999999999994</v>
      </c>
      <c r="V1110" s="106">
        <f>I1110*0.22</f>
        <v>1.0910789999999999</v>
      </c>
      <c r="W1110" s="142"/>
      <c r="X1110" s="106">
        <f>I1110*0.16</f>
        <v>0.79351199999999988</v>
      </c>
      <c r="Y1110" s="106">
        <f>I1110*0.15</f>
        <v>0.7439174999999999</v>
      </c>
      <c r="Z1110" s="106">
        <f>I1110*0.18</f>
        <v>0.89270099999999986</v>
      </c>
      <c r="AA1110" s="106">
        <f>I1110*0.11</f>
        <v>0.54553949999999996</v>
      </c>
      <c r="AB1110" s="142"/>
      <c r="AC1110" s="7">
        <f>I1110*0.22</f>
        <v>1.0910789999999999</v>
      </c>
      <c r="AD1110" s="7">
        <f>I1110*0.3</f>
        <v>1.4878349999999998</v>
      </c>
      <c r="AE1110" s="148" t="s">
        <v>93</v>
      </c>
      <c r="AF1110" s="7">
        <f>I1110*0.245</f>
        <v>1.2150652499999999</v>
      </c>
      <c r="AG1110" s="7">
        <f>I1110*0.2</f>
        <v>0.99188999999999994</v>
      </c>
      <c r="AH1110" s="7">
        <f>I1110*0.23</f>
        <v>1.1406734999999999</v>
      </c>
      <c r="AI1110" s="142"/>
      <c r="AJ1110" s="142">
        <f>I1110*0.2</f>
        <v>0.99188999999999994</v>
      </c>
      <c r="AK1110" s="142">
        <v>4.0980999999999996</v>
      </c>
      <c r="AL1110" s="142">
        <v>4.3334999999999999</v>
      </c>
      <c r="AM1110" s="142">
        <v>4.4833000000000007</v>
      </c>
      <c r="AN1110" s="142">
        <f>I1110*0.12</f>
        <v>0.59513399999999994</v>
      </c>
      <c r="AO1110" s="142">
        <f>I1110*0.6</f>
        <v>2.9756699999999996</v>
      </c>
      <c r="AP1110" s="142">
        <f>I1110*0.9</f>
        <v>4.4635049999999996</v>
      </c>
      <c r="AQ1110" s="142">
        <f>I1110*0.93</f>
        <v>4.6122885</v>
      </c>
      <c r="AR1110" s="142">
        <f>I1110*0.7</f>
        <v>3.4716149999999995</v>
      </c>
      <c r="AS1110" s="142">
        <f>I1110*0.35</f>
        <v>1.7358074999999997</v>
      </c>
      <c r="AT1110" s="142">
        <v>0</v>
      </c>
      <c r="AU1110" s="142">
        <f>I1110*0.9</f>
        <v>4.4635049999999996</v>
      </c>
      <c r="AV1110" s="142">
        <f>I1110*0.18</f>
        <v>0.89270099999999986</v>
      </c>
      <c r="AW1110" s="142">
        <f>I1110*0.34</f>
        <v>1.686213</v>
      </c>
      <c r="AX1110" s="142">
        <f>I1110*0.31</f>
        <v>1.5374294999999998</v>
      </c>
      <c r="AY1110" s="142">
        <v>4.3334999999999999</v>
      </c>
      <c r="AZ1110" s="142">
        <v>4.3334999999999999</v>
      </c>
      <c r="BB1110" s="6">
        <v>0.54553949999999996</v>
      </c>
      <c r="BC1110" s="6">
        <v>4.6122885</v>
      </c>
    </row>
    <row r="1111" spans="2:55" hidden="1" outlineLevel="1" x14ac:dyDescent="0.2">
      <c r="B1111" s="51" t="s">
        <v>162</v>
      </c>
      <c r="C1111" s="9"/>
      <c r="D1111" s="122"/>
      <c r="E1111" s="160">
        <v>1</v>
      </c>
      <c r="F1111" s="189"/>
      <c r="G1111" s="189"/>
      <c r="H1111" s="189"/>
      <c r="I1111" s="88">
        <v>1.9286749999999999</v>
      </c>
      <c r="J1111" s="98" t="e">
        <f t="shared" si="17"/>
        <v>#N/A</v>
      </c>
      <c r="K1111" s="104" t="e">
        <v>#N/A</v>
      </c>
      <c r="L1111" s="106">
        <f>I1111*0.2</f>
        <v>0.38573499999999999</v>
      </c>
      <c r="M1111" s="106">
        <f>I1111*0.28</f>
        <v>0.54002899999999998</v>
      </c>
      <c r="N1111" s="106">
        <f>I1111*0.27</f>
        <v>0.52074224999999996</v>
      </c>
      <c r="O1111" s="106">
        <v>0.40502174999999996</v>
      </c>
      <c r="P1111" s="106">
        <f>I1111*0.25</f>
        <v>0.48216874999999998</v>
      </c>
      <c r="Q1111" s="106">
        <f>I1111*0.31</f>
        <v>0.59788924999999993</v>
      </c>
      <c r="R1111" s="106">
        <f>I1111*0.28</f>
        <v>0.54002899999999998</v>
      </c>
      <c r="S1111" s="106">
        <f>I1111*0.25</f>
        <v>0.48216874999999998</v>
      </c>
      <c r="T1111" s="106">
        <f>I1111*0.3</f>
        <v>0.57860249999999991</v>
      </c>
      <c r="U1111" s="106">
        <f>I1111*0.2</f>
        <v>0.38573499999999999</v>
      </c>
      <c r="V1111" s="106">
        <f>I1111*0.22</f>
        <v>0.42430849999999998</v>
      </c>
      <c r="W1111" s="142"/>
      <c r="X1111" s="106">
        <f>I1111*0.16</f>
        <v>0.30858799999999997</v>
      </c>
      <c r="Y1111" s="106">
        <f>I1111*0.15</f>
        <v>0.28930124999999995</v>
      </c>
      <c r="Z1111" s="106">
        <f>I1111*0.18</f>
        <v>0.34716149999999996</v>
      </c>
      <c r="AA1111" s="106">
        <f>I1111*0.11</f>
        <v>0.21215424999999999</v>
      </c>
      <c r="AB1111" s="142"/>
      <c r="AC1111" s="7">
        <f>I1111*0.22</f>
        <v>0.42430849999999998</v>
      </c>
      <c r="AD1111" s="7">
        <f>I1111*0.3</f>
        <v>0.57860249999999991</v>
      </c>
      <c r="AE1111" s="148" t="s">
        <v>93</v>
      </c>
      <c r="AF1111" s="7">
        <f>I1111*0.245</f>
        <v>0.47252537499999997</v>
      </c>
      <c r="AG1111" s="7">
        <f>I1111*0.2</f>
        <v>0.38573499999999999</v>
      </c>
      <c r="AH1111" s="7">
        <f>I1111*0.23</f>
        <v>0.44359525</v>
      </c>
      <c r="AI1111" s="142"/>
      <c r="AJ1111" s="142">
        <f>I1111*0.2</f>
        <v>0.38573499999999999</v>
      </c>
      <c r="AK1111" s="142">
        <v>1.5942999999999998</v>
      </c>
      <c r="AL1111" s="142">
        <v>1.6906000000000001</v>
      </c>
      <c r="AM1111" s="142">
        <v>1.7440999999999998</v>
      </c>
      <c r="AN1111" s="142">
        <f>I1111*0.12</f>
        <v>0.23144099999999998</v>
      </c>
      <c r="AO1111" s="142">
        <f>I1111*0.6</f>
        <v>1.1572049999999998</v>
      </c>
      <c r="AP1111" s="142">
        <f>I1111*0.9</f>
        <v>1.7358074999999999</v>
      </c>
      <c r="AQ1111" s="142">
        <f>I1111*0.93</f>
        <v>1.79366775</v>
      </c>
      <c r="AR1111" s="142">
        <f>I1111*0.7</f>
        <v>1.3500724999999998</v>
      </c>
      <c r="AS1111" s="142">
        <f>I1111*0.35</f>
        <v>0.67503624999999989</v>
      </c>
      <c r="AT1111" s="142">
        <v>0</v>
      </c>
      <c r="AU1111" s="142">
        <f>I1111*0.9</f>
        <v>1.7358074999999999</v>
      </c>
      <c r="AV1111" s="142">
        <f>I1111*0.18</f>
        <v>0.34716149999999996</v>
      </c>
      <c r="AW1111" s="142">
        <f>I1111*0.34</f>
        <v>0.65574949999999999</v>
      </c>
      <c r="AX1111" s="142">
        <f>I1111*0.31</f>
        <v>0.59788924999999993</v>
      </c>
      <c r="AY1111" s="142">
        <v>1.6906000000000001</v>
      </c>
      <c r="AZ1111" s="142">
        <v>1.6906000000000001</v>
      </c>
      <c r="BB1111" s="6">
        <v>0.21215424999999999</v>
      </c>
      <c r="BC1111" s="6">
        <v>1.79366775</v>
      </c>
    </row>
    <row r="1112" spans="2:55" hidden="1" outlineLevel="1" x14ac:dyDescent="0.2">
      <c r="B1112" s="51" t="s">
        <v>163</v>
      </c>
      <c r="C1112" s="9"/>
      <c r="D1112" s="122"/>
      <c r="E1112" s="160">
        <v>1</v>
      </c>
      <c r="F1112" s="189"/>
      <c r="G1112" s="189"/>
      <c r="H1112" s="189"/>
      <c r="I1112" s="88">
        <v>13.500724999999999</v>
      </c>
      <c r="J1112" s="98" t="e">
        <f t="shared" si="17"/>
        <v>#N/A</v>
      </c>
      <c r="K1112" s="104" t="e">
        <v>#N/A</v>
      </c>
      <c r="L1112" s="106">
        <f>I1112*0.2</f>
        <v>2.700145</v>
      </c>
      <c r="M1112" s="106">
        <f>I1112*0.28</f>
        <v>3.7802030000000002</v>
      </c>
      <c r="N1112" s="106">
        <f>I1112*0.27</f>
        <v>3.6451957500000001</v>
      </c>
      <c r="O1112" s="106">
        <v>2.8351522499999997</v>
      </c>
      <c r="P1112" s="106">
        <f>I1112*0.25</f>
        <v>3.3751812499999998</v>
      </c>
      <c r="Q1112" s="106">
        <f>I1112*0.31</f>
        <v>4.1852247499999997</v>
      </c>
      <c r="R1112" s="106">
        <f>I1112*0.28</f>
        <v>3.7802030000000002</v>
      </c>
      <c r="S1112" s="106">
        <f>I1112*0.25</f>
        <v>3.3751812499999998</v>
      </c>
      <c r="T1112" s="106">
        <f>I1112*0.3</f>
        <v>4.0502174999999996</v>
      </c>
      <c r="U1112" s="106">
        <f>I1112*0.2</f>
        <v>2.700145</v>
      </c>
      <c r="V1112" s="106">
        <f>I1112*0.22</f>
        <v>2.9701594999999998</v>
      </c>
      <c r="W1112" s="142"/>
      <c r="X1112" s="106">
        <f>I1112*0.16</f>
        <v>2.1601159999999999</v>
      </c>
      <c r="Y1112" s="106">
        <f>I1112*0.15</f>
        <v>2.0251087499999998</v>
      </c>
      <c r="Z1112" s="106">
        <f>I1112*0.18</f>
        <v>2.4301304999999997</v>
      </c>
      <c r="AA1112" s="106">
        <f>I1112*0.11</f>
        <v>1.4850797499999999</v>
      </c>
      <c r="AB1112" s="142"/>
      <c r="AC1112" s="7">
        <f>I1112*0.22</f>
        <v>2.9701594999999998</v>
      </c>
      <c r="AD1112" s="7">
        <f>I1112*0.3</f>
        <v>4.0502174999999996</v>
      </c>
      <c r="AE1112" s="148" t="s">
        <v>93</v>
      </c>
      <c r="AF1112" s="7">
        <f>I1112*0.245</f>
        <v>3.3076776249999997</v>
      </c>
      <c r="AG1112" s="7">
        <f>I1112*0.2</f>
        <v>2.700145</v>
      </c>
      <c r="AH1112" s="7">
        <f>I1112*0.23</f>
        <v>3.10516675</v>
      </c>
      <c r="AI1112" s="142"/>
      <c r="AJ1112" s="142">
        <f>I1112*0.2</f>
        <v>2.700145</v>
      </c>
      <c r="AK1112" s="142">
        <v>11.138699999999998</v>
      </c>
      <c r="AL1112" s="142">
        <v>11.802099999999999</v>
      </c>
      <c r="AM1112" s="142">
        <v>12.1873</v>
      </c>
      <c r="AN1112" s="142">
        <f>I1112*0.12</f>
        <v>1.6200869999999998</v>
      </c>
      <c r="AO1112" s="142">
        <f>I1112*0.6</f>
        <v>8.1004349999999992</v>
      </c>
      <c r="AP1112" s="142">
        <f>I1112*0.9</f>
        <v>12.1506525</v>
      </c>
      <c r="AQ1112" s="142">
        <f>I1112*0.93</f>
        <v>12.555674249999999</v>
      </c>
      <c r="AR1112" s="142">
        <f>I1112*0.7</f>
        <v>9.4505074999999987</v>
      </c>
      <c r="AS1112" s="142">
        <f>I1112*0.35</f>
        <v>4.7252537499999994</v>
      </c>
      <c r="AT1112" s="142">
        <v>0</v>
      </c>
      <c r="AU1112" s="142">
        <f>I1112*0.9</f>
        <v>12.1506525</v>
      </c>
      <c r="AV1112" s="142">
        <f>I1112*0.18</f>
        <v>2.4301304999999997</v>
      </c>
      <c r="AW1112" s="142">
        <f>I1112*0.34</f>
        <v>4.5902465000000001</v>
      </c>
      <c r="AX1112" s="142">
        <f>I1112*0.31</f>
        <v>4.1852247499999997</v>
      </c>
      <c r="AY1112" s="142">
        <v>11.802099999999999</v>
      </c>
      <c r="AZ1112" s="142">
        <v>11.802099999999999</v>
      </c>
      <c r="BB1112" s="6">
        <v>1.4850797499999999</v>
      </c>
      <c r="BC1112" s="6">
        <v>12.555674249999999</v>
      </c>
    </row>
    <row r="1113" spans="2:55" hidden="1" outlineLevel="1" x14ac:dyDescent="0.2">
      <c r="B1113" s="51" t="s">
        <v>165</v>
      </c>
      <c r="C1113" s="9"/>
      <c r="D1113" s="122"/>
      <c r="E1113" s="160">
        <v>1</v>
      </c>
      <c r="F1113" s="189"/>
      <c r="G1113" s="189"/>
      <c r="H1113" s="189"/>
      <c r="I1113" s="88">
        <v>17.909125</v>
      </c>
      <c r="J1113" s="98" t="e">
        <f t="shared" si="17"/>
        <v>#N/A</v>
      </c>
      <c r="K1113" s="104" t="e">
        <v>#N/A</v>
      </c>
      <c r="L1113" s="106">
        <f>I1113*0.2</f>
        <v>3.5818250000000003</v>
      </c>
      <c r="M1113" s="106">
        <f>I1113*0.28</f>
        <v>5.0145550000000005</v>
      </c>
      <c r="N1113" s="106">
        <f>I1113*0.27</f>
        <v>4.8354637500000006</v>
      </c>
      <c r="O1113" s="106">
        <v>3.7609162499999997</v>
      </c>
      <c r="P1113" s="106">
        <f>I1113*0.25</f>
        <v>4.4772812499999999</v>
      </c>
      <c r="Q1113" s="106">
        <f>I1113*0.31</f>
        <v>5.5518287499999994</v>
      </c>
      <c r="R1113" s="106">
        <f>I1113*0.28</f>
        <v>5.0145550000000005</v>
      </c>
      <c r="S1113" s="106">
        <f>I1113*0.25</f>
        <v>4.4772812499999999</v>
      </c>
      <c r="T1113" s="106">
        <f>I1113*0.3</f>
        <v>5.3727374999999995</v>
      </c>
      <c r="U1113" s="106">
        <f>I1113*0.2</f>
        <v>3.5818250000000003</v>
      </c>
      <c r="V1113" s="106">
        <f>I1113*0.22</f>
        <v>3.9400075000000001</v>
      </c>
      <c r="W1113" s="142"/>
      <c r="X1113" s="106">
        <f>I1113*0.16</f>
        <v>2.8654600000000001</v>
      </c>
      <c r="Y1113" s="106">
        <f>I1113*0.15</f>
        <v>2.6863687499999997</v>
      </c>
      <c r="Z1113" s="106">
        <f>I1113*0.18</f>
        <v>3.2236425</v>
      </c>
      <c r="AA1113" s="106">
        <f>I1113*0.11</f>
        <v>1.9700037500000001</v>
      </c>
      <c r="AB1113" s="142"/>
      <c r="AC1113" s="7">
        <f>I1113*0.22</f>
        <v>3.9400075000000001</v>
      </c>
      <c r="AD1113" s="7">
        <f>I1113*0.3</f>
        <v>5.3727374999999995</v>
      </c>
      <c r="AE1113" s="148" t="s">
        <v>93</v>
      </c>
      <c r="AF1113" s="7">
        <f>I1113*0.245</f>
        <v>4.3877356249999995</v>
      </c>
      <c r="AG1113" s="7">
        <f>I1113*0.2</f>
        <v>3.5818250000000003</v>
      </c>
      <c r="AH1113" s="7">
        <f>I1113*0.23</f>
        <v>4.11909875</v>
      </c>
      <c r="AI1113" s="142"/>
      <c r="AJ1113" s="142">
        <f>I1113*0.2</f>
        <v>3.5818250000000003</v>
      </c>
      <c r="AK1113" s="142">
        <v>14.7767</v>
      </c>
      <c r="AL1113" s="142">
        <v>15.6541</v>
      </c>
      <c r="AM1113" s="142">
        <v>16.1677</v>
      </c>
      <c r="AN1113" s="142">
        <f>I1113*0.12</f>
        <v>2.149095</v>
      </c>
      <c r="AO1113" s="142">
        <f>I1113*0.6</f>
        <v>10.745474999999999</v>
      </c>
      <c r="AP1113" s="142">
        <f>I1113*0.9</f>
        <v>16.118212499999998</v>
      </c>
      <c r="AQ1113" s="142">
        <f>I1113*0.93</f>
        <v>16.655486249999999</v>
      </c>
      <c r="AR1113" s="142">
        <f>I1113*0.7</f>
        <v>12.536387499999998</v>
      </c>
      <c r="AS1113" s="142">
        <f>I1113*0.35</f>
        <v>6.2681937499999991</v>
      </c>
      <c r="AT1113" s="142">
        <v>0</v>
      </c>
      <c r="AU1113" s="142">
        <f>I1113*0.9</f>
        <v>16.118212499999998</v>
      </c>
      <c r="AV1113" s="142">
        <f>I1113*0.18</f>
        <v>3.2236425</v>
      </c>
      <c r="AW1113" s="142">
        <f>I1113*0.34</f>
        <v>6.0891025000000001</v>
      </c>
      <c r="AX1113" s="142">
        <f>I1113*0.31</f>
        <v>5.5518287499999994</v>
      </c>
      <c r="AY1113" s="142">
        <v>15.6541</v>
      </c>
      <c r="AZ1113" s="142">
        <v>15.6541</v>
      </c>
      <c r="BB1113" s="6">
        <v>1.9700037500000001</v>
      </c>
      <c r="BC1113" s="6">
        <v>16.655486249999999</v>
      </c>
    </row>
    <row r="1114" spans="2:55" hidden="1" outlineLevel="1" x14ac:dyDescent="0.2">
      <c r="B1114" s="51" t="s">
        <v>208</v>
      </c>
      <c r="C1114" s="9"/>
      <c r="D1114" s="122"/>
      <c r="E1114" s="160">
        <v>1</v>
      </c>
      <c r="F1114" s="189"/>
      <c r="G1114" s="189"/>
      <c r="H1114" s="189"/>
      <c r="I1114" s="88">
        <v>608.050612</v>
      </c>
      <c r="J1114" s="98" t="e">
        <f t="shared" si="17"/>
        <v>#N/A</v>
      </c>
      <c r="K1114" s="104" t="e">
        <v>#N/A</v>
      </c>
      <c r="L1114" s="106">
        <f>I1114*0.2</f>
        <v>121.61012240000001</v>
      </c>
      <c r="M1114" s="106">
        <f>I1114*0.28</f>
        <v>170.25417136000002</v>
      </c>
      <c r="N1114" s="106">
        <f>I1114*0.27</f>
        <v>164.17366524000002</v>
      </c>
      <c r="O1114" s="106">
        <v>127.69062851999999</v>
      </c>
      <c r="P1114" s="106">
        <f>I1114*0.25</f>
        <v>152.012653</v>
      </c>
      <c r="Q1114" s="106">
        <f>I1114*0.31</f>
        <v>188.49568972</v>
      </c>
      <c r="R1114" s="106">
        <f>I1114*0.28</f>
        <v>170.25417136000002</v>
      </c>
      <c r="S1114" s="106">
        <f>I1114*0.25</f>
        <v>152.012653</v>
      </c>
      <c r="T1114" s="106">
        <f>I1114*0.3</f>
        <v>182.41518360000001</v>
      </c>
      <c r="U1114" s="106">
        <f>I1114*0.2</f>
        <v>121.61012240000001</v>
      </c>
      <c r="V1114" s="106">
        <f>I1114*0.22</f>
        <v>133.77113464000001</v>
      </c>
      <c r="W1114" s="142"/>
      <c r="X1114" s="106">
        <f>I1114*0.16</f>
        <v>97.288097919999998</v>
      </c>
      <c r="Y1114" s="106">
        <f>I1114*0.15</f>
        <v>91.207591800000003</v>
      </c>
      <c r="Z1114" s="106">
        <f>I1114*0.18</f>
        <v>109.44911015999999</v>
      </c>
      <c r="AA1114" s="106">
        <f>I1114*0.11</f>
        <v>66.885567320000007</v>
      </c>
      <c r="AB1114" s="142"/>
      <c r="AC1114" s="7">
        <f>I1114*0.22</f>
        <v>133.77113464000001</v>
      </c>
      <c r="AD1114" s="7">
        <f>I1114*0.3</f>
        <v>182.41518360000001</v>
      </c>
      <c r="AE1114" s="148" t="s">
        <v>93</v>
      </c>
      <c r="AF1114" s="7">
        <f>I1114*0.245</f>
        <v>148.97239994</v>
      </c>
      <c r="AG1114" s="7">
        <f>I1114*0.2</f>
        <v>121.61012240000001</v>
      </c>
      <c r="AH1114" s="7">
        <f>I1114*0.23</f>
        <v>139.85164076000001</v>
      </c>
      <c r="AI1114" s="142"/>
      <c r="AJ1114" s="142">
        <f>I1114*0.2</f>
        <v>121.61012240000001</v>
      </c>
      <c r="AK1114" s="142">
        <v>501.78719999999998</v>
      </c>
      <c r="AL1114" s="142">
        <v>531.30849999999998</v>
      </c>
      <c r="AM1114" s="142">
        <v>549.01700000000005</v>
      </c>
      <c r="AN1114" s="142">
        <f>I1114*0.12</f>
        <v>72.966073440000002</v>
      </c>
      <c r="AO1114" s="142">
        <f>I1114*0.6</f>
        <v>364.83036720000001</v>
      </c>
      <c r="AP1114" s="142">
        <f>I1114*0.9</f>
        <v>547.24555080000005</v>
      </c>
      <c r="AQ1114" s="142">
        <f>I1114*0.93</f>
        <v>565.48706916000003</v>
      </c>
      <c r="AR1114" s="142">
        <f>I1114*0.7</f>
        <v>425.63542839999997</v>
      </c>
      <c r="AS1114" s="142">
        <f>I1114*0.35</f>
        <v>212.81771419999998</v>
      </c>
      <c r="AT1114" s="142">
        <v>0</v>
      </c>
      <c r="AU1114" s="142">
        <f>I1114*0.9</f>
        <v>547.24555080000005</v>
      </c>
      <c r="AV1114" s="142">
        <f>I1114*0.18</f>
        <v>109.44911015999999</v>
      </c>
      <c r="AW1114" s="142">
        <f>I1114*0.34</f>
        <v>206.73720808000002</v>
      </c>
      <c r="AX1114" s="142">
        <f>I1114*0.31</f>
        <v>188.49568972</v>
      </c>
      <c r="AY1114" s="142">
        <v>531.30849999999998</v>
      </c>
      <c r="AZ1114" s="142">
        <v>531.30849999999998</v>
      </c>
      <c r="BB1114" s="6">
        <v>66.885567320000007</v>
      </c>
      <c r="BC1114" s="6">
        <v>565.48706916000003</v>
      </c>
    </row>
    <row r="1115" spans="2:55" hidden="1" outlineLevel="1" x14ac:dyDescent="0.2">
      <c r="B1115" s="51" t="s">
        <v>170</v>
      </c>
      <c r="C1115" s="9"/>
      <c r="D1115" s="122"/>
      <c r="E1115" s="160">
        <v>1</v>
      </c>
      <c r="F1115" s="189"/>
      <c r="G1115" s="189"/>
      <c r="H1115" s="189"/>
      <c r="I1115" s="88">
        <v>40.270734000000004</v>
      </c>
      <c r="J1115" s="98" t="e">
        <f t="shared" si="17"/>
        <v>#N/A</v>
      </c>
      <c r="K1115" s="104" t="e">
        <v>#N/A</v>
      </c>
      <c r="L1115" s="106">
        <f>I1115*0.2</f>
        <v>8.0541468000000016</v>
      </c>
      <c r="M1115" s="106">
        <f>I1115*0.28</f>
        <v>11.275805520000002</v>
      </c>
      <c r="N1115" s="106">
        <f>I1115*0.27</f>
        <v>10.873098180000001</v>
      </c>
      <c r="O1115" s="106">
        <v>8.4568541400000008</v>
      </c>
      <c r="P1115" s="106">
        <f>I1115*0.25</f>
        <v>10.067683500000001</v>
      </c>
      <c r="Q1115" s="106">
        <f>I1115*0.31</f>
        <v>12.483927540000002</v>
      </c>
      <c r="R1115" s="106">
        <f>I1115*0.28</f>
        <v>11.275805520000002</v>
      </c>
      <c r="S1115" s="106">
        <f>I1115*0.25</f>
        <v>10.067683500000001</v>
      </c>
      <c r="T1115" s="106">
        <f>I1115*0.3</f>
        <v>12.081220200000001</v>
      </c>
      <c r="U1115" s="106">
        <f>I1115*0.2</f>
        <v>8.0541468000000016</v>
      </c>
      <c r="V1115" s="106">
        <f>I1115*0.22</f>
        <v>8.8595614800000018</v>
      </c>
      <c r="W1115" s="142"/>
      <c r="X1115" s="106">
        <f>I1115*0.16</f>
        <v>6.4433174400000013</v>
      </c>
      <c r="Y1115" s="106">
        <f>I1115*0.15</f>
        <v>6.0406101000000003</v>
      </c>
      <c r="Z1115" s="106">
        <f>I1115*0.18</f>
        <v>7.2487321200000006</v>
      </c>
      <c r="AA1115" s="106">
        <f>I1115*0.11</f>
        <v>4.4297807400000009</v>
      </c>
      <c r="AB1115" s="142"/>
      <c r="AC1115" s="7">
        <f>I1115*0.22</f>
        <v>8.8595614800000018</v>
      </c>
      <c r="AD1115" s="7">
        <f>I1115*0.3</f>
        <v>12.081220200000001</v>
      </c>
      <c r="AE1115" s="148" t="s">
        <v>93</v>
      </c>
      <c r="AF1115" s="7">
        <f>I1115*0.245</f>
        <v>9.8663298300000015</v>
      </c>
      <c r="AG1115" s="7">
        <f>I1115*0.2</f>
        <v>8.0541468000000016</v>
      </c>
      <c r="AH1115" s="7">
        <f>I1115*0.23</f>
        <v>9.262268820000001</v>
      </c>
      <c r="AI1115" s="142"/>
      <c r="AJ1115" s="142">
        <f>I1115*0.2</f>
        <v>8.0541468000000016</v>
      </c>
      <c r="AK1115" s="142">
        <v>33.234200000000001</v>
      </c>
      <c r="AL1115" s="142">
        <v>35.192300000000003</v>
      </c>
      <c r="AM1115" s="142">
        <v>36.358600000000003</v>
      </c>
      <c r="AN1115" s="142">
        <f>I1115*0.12</f>
        <v>4.8324880800000001</v>
      </c>
      <c r="AO1115" s="142">
        <f>I1115*0.6</f>
        <v>24.162440400000001</v>
      </c>
      <c r="AP1115" s="142">
        <f>I1115*0.9</f>
        <v>36.243660600000005</v>
      </c>
      <c r="AQ1115" s="142">
        <f>I1115*0.93</f>
        <v>37.451782620000003</v>
      </c>
      <c r="AR1115" s="142">
        <f>I1115*0.7</f>
        <v>28.1895138</v>
      </c>
      <c r="AS1115" s="142">
        <f>I1115*0.35</f>
        <v>14.0947569</v>
      </c>
      <c r="AT1115" s="142">
        <v>0</v>
      </c>
      <c r="AU1115" s="142">
        <f>I1115*0.9</f>
        <v>36.243660600000005</v>
      </c>
      <c r="AV1115" s="142">
        <f>I1115*0.18</f>
        <v>7.2487321200000006</v>
      </c>
      <c r="AW1115" s="142">
        <f>I1115*0.34</f>
        <v>13.692049560000003</v>
      </c>
      <c r="AX1115" s="142">
        <f>I1115*0.31</f>
        <v>12.483927540000002</v>
      </c>
      <c r="AY1115" s="142">
        <v>35.192300000000003</v>
      </c>
      <c r="AZ1115" s="142">
        <v>35.192300000000003</v>
      </c>
      <c r="BB1115" s="6">
        <v>4.4297807400000009</v>
      </c>
      <c r="BC1115" s="6">
        <v>37.451782620000003</v>
      </c>
    </row>
    <row r="1116" spans="2:55" hidden="1" outlineLevel="1" x14ac:dyDescent="0.2">
      <c r="B1116" s="51" t="s">
        <v>209</v>
      </c>
      <c r="C1116" s="9"/>
      <c r="D1116" s="122"/>
      <c r="E1116" s="160">
        <v>1</v>
      </c>
      <c r="F1116" s="189"/>
      <c r="G1116" s="189"/>
      <c r="H1116" s="189"/>
      <c r="I1116" s="88">
        <v>42.43085</v>
      </c>
      <c r="J1116" s="98" t="e">
        <f t="shared" si="17"/>
        <v>#N/A</v>
      </c>
      <c r="K1116" s="104" t="e">
        <v>#N/A</v>
      </c>
      <c r="L1116" s="106">
        <f>I1116*0.2</f>
        <v>8.4861699999999995</v>
      </c>
      <c r="M1116" s="106">
        <f>I1116*0.28</f>
        <v>11.880638000000001</v>
      </c>
      <c r="N1116" s="106">
        <f>I1116*0.27</f>
        <v>11.456329500000001</v>
      </c>
      <c r="O1116" s="106">
        <v>8.9104785</v>
      </c>
      <c r="P1116" s="106">
        <f>I1116*0.25</f>
        <v>10.6077125</v>
      </c>
      <c r="Q1116" s="106">
        <f>I1116*0.31</f>
        <v>13.153563500000001</v>
      </c>
      <c r="R1116" s="106">
        <f>I1116*0.28</f>
        <v>11.880638000000001</v>
      </c>
      <c r="S1116" s="106">
        <f>I1116*0.25</f>
        <v>10.6077125</v>
      </c>
      <c r="T1116" s="106">
        <f>I1116*0.3</f>
        <v>12.729255</v>
      </c>
      <c r="U1116" s="106">
        <f>I1116*0.2</f>
        <v>8.4861699999999995</v>
      </c>
      <c r="V1116" s="106">
        <f>I1116*0.22</f>
        <v>9.3347870000000004</v>
      </c>
      <c r="W1116" s="142"/>
      <c r="X1116" s="106">
        <f>I1116*0.16</f>
        <v>6.7889359999999996</v>
      </c>
      <c r="Y1116" s="106">
        <f>I1116*0.15</f>
        <v>6.3646275000000001</v>
      </c>
      <c r="Z1116" s="106">
        <f>I1116*0.18</f>
        <v>7.6375529999999996</v>
      </c>
      <c r="AA1116" s="106">
        <f>I1116*0.11</f>
        <v>4.6673935000000002</v>
      </c>
      <c r="AB1116" s="142"/>
      <c r="AC1116" s="7">
        <f>I1116*0.22</f>
        <v>9.3347870000000004</v>
      </c>
      <c r="AD1116" s="7">
        <f>I1116*0.3</f>
        <v>12.729255</v>
      </c>
      <c r="AE1116" s="148" t="s">
        <v>93</v>
      </c>
      <c r="AF1116" s="7">
        <f>I1116*0.245</f>
        <v>10.395558250000001</v>
      </c>
      <c r="AG1116" s="7">
        <f>I1116*0.2</f>
        <v>8.4861699999999995</v>
      </c>
      <c r="AH1116" s="7">
        <f>I1116*0.23</f>
        <v>9.7590955000000008</v>
      </c>
      <c r="AI1116" s="142"/>
      <c r="AJ1116" s="142">
        <f>I1116*0.2</f>
        <v>8.4861699999999995</v>
      </c>
      <c r="AK1116" s="142">
        <v>35.021099999999997</v>
      </c>
      <c r="AL1116" s="142">
        <v>37.075499999999998</v>
      </c>
      <c r="AM1116" s="142">
        <v>38.316700000000004</v>
      </c>
      <c r="AN1116" s="142">
        <f>I1116*0.12</f>
        <v>5.0917019999999997</v>
      </c>
      <c r="AO1116" s="142">
        <f>I1116*0.6</f>
        <v>25.45851</v>
      </c>
      <c r="AP1116" s="142">
        <f>I1116*0.9</f>
        <v>38.187764999999999</v>
      </c>
      <c r="AQ1116" s="142">
        <f>I1116*0.93</f>
        <v>39.460690499999998</v>
      </c>
      <c r="AR1116" s="142">
        <f>I1116*0.7</f>
        <v>29.701594999999998</v>
      </c>
      <c r="AS1116" s="142">
        <f>I1116*0.35</f>
        <v>14.850797499999999</v>
      </c>
      <c r="AT1116" s="142">
        <v>0</v>
      </c>
      <c r="AU1116" s="142">
        <f>I1116*0.9</f>
        <v>38.187764999999999</v>
      </c>
      <c r="AV1116" s="142">
        <f>I1116*0.18</f>
        <v>7.6375529999999996</v>
      </c>
      <c r="AW1116" s="142">
        <f>I1116*0.34</f>
        <v>14.426489</v>
      </c>
      <c r="AX1116" s="142">
        <f>I1116*0.31</f>
        <v>13.153563500000001</v>
      </c>
      <c r="AY1116" s="142">
        <v>37.075499999999998</v>
      </c>
      <c r="AZ1116" s="142">
        <v>37.075499999999998</v>
      </c>
      <c r="BB1116" s="6">
        <v>4.6673935000000002</v>
      </c>
      <c r="BC1116" s="6">
        <v>39.460690499999998</v>
      </c>
    </row>
    <row r="1117" spans="2:55" hidden="1" outlineLevel="1" x14ac:dyDescent="0.2">
      <c r="B1117" s="51" t="s">
        <v>173</v>
      </c>
      <c r="C1117" s="9"/>
      <c r="D1117" s="122"/>
      <c r="E1117" s="160">
        <v>1</v>
      </c>
      <c r="F1117" s="189"/>
      <c r="G1117" s="189"/>
      <c r="H1117" s="189"/>
      <c r="I1117" s="88">
        <v>5.5105000000000004</v>
      </c>
      <c r="J1117" s="98" t="e">
        <f t="shared" si="17"/>
        <v>#N/A</v>
      </c>
      <c r="K1117" s="104" t="e">
        <v>#N/A</v>
      </c>
      <c r="L1117" s="106">
        <f>I1117*0.2</f>
        <v>1.1021000000000001</v>
      </c>
      <c r="M1117" s="106">
        <f>I1117*0.28</f>
        <v>1.5429400000000002</v>
      </c>
      <c r="N1117" s="106">
        <f>I1117*0.27</f>
        <v>1.4878350000000002</v>
      </c>
      <c r="O1117" s="106">
        <v>1.157205</v>
      </c>
      <c r="P1117" s="106">
        <f>I1117*0.25</f>
        <v>1.3776250000000001</v>
      </c>
      <c r="Q1117" s="106">
        <f>I1117*0.31</f>
        <v>1.7082550000000001</v>
      </c>
      <c r="R1117" s="106">
        <f>I1117*0.28</f>
        <v>1.5429400000000002</v>
      </c>
      <c r="S1117" s="106">
        <f>I1117*0.25</f>
        <v>1.3776250000000001</v>
      </c>
      <c r="T1117" s="106">
        <f>I1117*0.3</f>
        <v>1.6531500000000001</v>
      </c>
      <c r="U1117" s="106">
        <f>I1117*0.2</f>
        <v>1.1021000000000001</v>
      </c>
      <c r="V1117" s="106">
        <f>I1117*0.22</f>
        <v>1.21231</v>
      </c>
      <c r="W1117" s="142"/>
      <c r="X1117" s="106">
        <f>I1117*0.16</f>
        <v>0.88168000000000013</v>
      </c>
      <c r="Y1117" s="106">
        <f>I1117*0.15</f>
        <v>0.82657500000000006</v>
      </c>
      <c r="Z1117" s="106">
        <f>I1117*0.18</f>
        <v>0.99189000000000005</v>
      </c>
      <c r="AA1117" s="106">
        <f>I1117*0.11</f>
        <v>0.606155</v>
      </c>
      <c r="AB1117" s="142"/>
      <c r="AC1117" s="7">
        <f>I1117*0.22</f>
        <v>1.21231</v>
      </c>
      <c r="AD1117" s="7">
        <f>I1117*0.3</f>
        <v>1.6531500000000001</v>
      </c>
      <c r="AE1117" s="148" t="s">
        <v>93</v>
      </c>
      <c r="AF1117" s="7">
        <f>I1117*0.245</f>
        <v>1.3500725</v>
      </c>
      <c r="AG1117" s="7">
        <f>I1117*0.2</f>
        <v>1.1021000000000001</v>
      </c>
      <c r="AH1117" s="7">
        <f>I1117*0.23</f>
        <v>1.2674150000000002</v>
      </c>
      <c r="AI1117" s="142"/>
      <c r="AJ1117" s="142">
        <f>I1117*0.2</f>
        <v>1.1021000000000001</v>
      </c>
      <c r="AK1117" s="142">
        <v>4.5475000000000003</v>
      </c>
      <c r="AL1117" s="142">
        <v>4.8150000000000004</v>
      </c>
      <c r="AM1117" s="142">
        <v>4.9755000000000003</v>
      </c>
      <c r="AN1117" s="142">
        <f>I1117*0.12</f>
        <v>0.66126000000000007</v>
      </c>
      <c r="AO1117" s="142">
        <f>I1117*0.6</f>
        <v>3.3063000000000002</v>
      </c>
      <c r="AP1117" s="142">
        <f>I1117*0.9</f>
        <v>4.9594500000000004</v>
      </c>
      <c r="AQ1117" s="142">
        <f>I1117*0.93</f>
        <v>5.1247650000000009</v>
      </c>
      <c r="AR1117" s="142">
        <f>I1117*0.7</f>
        <v>3.8573499999999998</v>
      </c>
      <c r="AS1117" s="142">
        <f>I1117*0.35</f>
        <v>1.9286749999999999</v>
      </c>
      <c r="AT1117" s="142">
        <v>0</v>
      </c>
      <c r="AU1117" s="142">
        <f>I1117*0.9</f>
        <v>4.9594500000000004</v>
      </c>
      <c r="AV1117" s="142">
        <f>I1117*0.18</f>
        <v>0.99189000000000005</v>
      </c>
      <c r="AW1117" s="142">
        <f>I1117*0.34</f>
        <v>1.8735700000000002</v>
      </c>
      <c r="AX1117" s="142">
        <f>I1117*0.31</f>
        <v>1.7082550000000001</v>
      </c>
      <c r="AY1117" s="142">
        <v>4.8150000000000004</v>
      </c>
      <c r="AZ1117" s="142">
        <v>4.8150000000000004</v>
      </c>
      <c r="BB1117" s="6">
        <v>0.606155</v>
      </c>
      <c r="BC1117" s="6">
        <v>5.1247650000000009</v>
      </c>
    </row>
    <row r="1118" spans="2:55" hidden="1" outlineLevel="1" x14ac:dyDescent="0.2">
      <c r="B1118" s="51" t="s">
        <v>119</v>
      </c>
      <c r="C1118" s="9"/>
      <c r="D1118" s="122"/>
      <c r="E1118" s="160">
        <v>1</v>
      </c>
      <c r="F1118" s="189"/>
      <c r="G1118" s="189"/>
      <c r="H1118" s="189"/>
      <c r="I1118" s="88">
        <v>18.460175000000003</v>
      </c>
      <c r="J1118" s="98" t="e">
        <f t="shared" si="17"/>
        <v>#N/A</v>
      </c>
      <c r="K1118" s="104" t="e">
        <v>#N/A</v>
      </c>
      <c r="L1118" s="106">
        <f>I1118*0.2</f>
        <v>3.6920350000000006</v>
      </c>
      <c r="M1118" s="106">
        <f>I1118*0.28</f>
        <v>5.1688490000000016</v>
      </c>
      <c r="N1118" s="106">
        <f>I1118*0.27</f>
        <v>4.984247250000001</v>
      </c>
      <c r="O1118" s="106">
        <v>3.8766367500000003</v>
      </c>
      <c r="P1118" s="106">
        <f>I1118*0.25</f>
        <v>4.6150437500000008</v>
      </c>
      <c r="Q1118" s="106">
        <f>I1118*0.31</f>
        <v>5.7226542500000006</v>
      </c>
      <c r="R1118" s="106">
        <f>I1118*0.28</f>
        <v>5.1688490000000016</v>
      </c>
      <c r="S1118" s="106">
        <f>I1118*0.25</f>
        <v>4.6150437500000008</v>
      </c>
      <c r="T1118" s="106">
        <f>I1118*0.3</f>
        <v>5.5380525000000009</v>
      </c>
      <c r="U1118" s="106">
        <f>I1118*0.2</f>
        <v>3.6920350000000006</v>
      </c>
      <c r="V1118" s="106">
        <f>I1118*0.22</f>
        <v>4.0612385000000009</v>
      </c>
      <c r="W1118" s="142"/>
      <c r="X1118" s="106">
        <f>I1118*0.16</f>
        <v>2.9536280000000006</v>
      </c>
      <c r="Y1118" s="106">
        <f>I1118*0.15</f>
        <v>2.7690262500000005</v>
      </c>
      <c r="Z1118" s="106">
        <f>I1118*0.18</f>
        <v>3.3228315000000004</v>
      </c>
      <c r="AA1118" s="106">
        <f>I1118*0.11</f>
        <v>2.0306192500000004</v>
      </c>
      <c r="AB1118" s="142"/>
      <c r="AC1118" s="7">
        <f>I1118*0.22</f>
        <v>4.0612385000000009</v>
      </c>
      <c r="AD1118" s="7">
        <f>I1118*0.3</f>
        <v>5.5380525000000009</v>
      </c>
      <c r="AE1118" s="148" t="s">
        <v>93</v>
      </c>
      <c r="AF1118" s="7">
        <f>I1118*0.245</f>
        <v>4.5227428750000005</v>
      </c>
      <c r="AG1118" s="7">
        <f>I1118*0.2</f>
        <v>3.6920350000000006</v>
      </c>
      <c r="AH1118" s="7">
        <f>I1118*0.23</f>
        <v>4.2458402500000005</v>
      </c>
      <c r="AI1118" s="142"/>
      <c r="AJ1118" s="142">
        <f>I1118*0.2</f>
        <v>3.6920350000000006</v>
      </c>
      <c r="AK1118" s="142">
        <v>15.236800000000002</v>
      </c>
      <c r="AL1118" s="142">
        <v>16.135600000000004</v>
      </c>
      <c r="AM1118" s="142">
        <v>16.6706</v>
      </c>
      <c r="AN1118" s="142">
        <f>I1118*0.12</f>
        <v>2.2152210000000001</v>
      </c>
      <c r="AO1118" s="142">
        <f>I1118*0.6</f>
        <v>11.076105000000002</v>
      </c>
      <c r="AP1118" s="142">
        <f>I1118*0.9</f>
        <v>16.614157500000005</v>
      </c>
      <c r="AQ1118" s="142">
        <f>I1118*0.93</f>
        <v>17.167962750000004</v>
      </c>
      <c r="AR1118" s="142">
        <f>I1118*0.7</f>
        <v>12.922122500000002</v>
      </c>
      <c r="AS1118" s="142">
        <f>I1118*0.35</f>
        <v>6.4610612500000011</v>
      </c>
      <c r="AT1118" s="142">
        <v>0</v>
      </c>
      <c r="AU1118" s="142">
        <f>I1118*0.9</f>
        <v>16.614157500000005</v>
      </c>
      <c r="AV1118" s="142">
        <f>I1118*0.18</f>
        <v>3.3228315000000004</v>
      </c>
      <c r="AW1118" s="142">
        <f>I1118*0.34</f>
        <v>6.2764595000000014</v>
      </c>
      <c r="AX1118" s="142">
        <f>I1118*0.31</f>
        <v>5.7226542500000006</v>
      </c>
      <c r="AY1118" s="142">
        <v>16.135600000000004</v>
      </c>
      <c r="AZ1118" s="142">
        <v>16.135600000000004</v>
      </c>
      <c r="BB1118" s="6">
        <v>2.0306192500000004</v>
      </c>
      <c r="BC1118" s="6">
        <v>17.167962750000004</v>
      </c>
    </row>
    <row r="1119" spans="2:55" hidden="1" outlineLevel="1" x14ac:dyDescent="0.2">
      <c r="B1119" s="51" t="s">
        <v>210</v>
      </c>
      <c r="C1119" s="9"/>
      <c r="D1119" s="122"/>
      <c r="E1119" s="160">
        <v>1</v>
      </c>
      <c r="F1119" s="189"/>
      <c r="G1119" s="189"/>
      <c r="H1119" s="189"/>
      <c r="I1119" s="88">
        <v>6.0615500000000004</v>
      </c>
      <c r="J1119" s="98" t="e">
        <f t="shared" si="17"/>
        <v>#N/A</v>
      </c>
      <c r="K1119" s="104" t="e">
        <v>#N/A</v>
      </c>
      <c r="L1119" s="106">
        <f>I1119*0.2</f>
        <v>1.2123100000000002</v>
      </c>
      <c r="M1119" s="106">
        <f>I1119*0.28</f>
        <v>1.6972340000000004</v>
      </c>
      <c r="N1119" s="106">
        <f>I1119*0.27</f>
        <v>1.6366185000000002</v>
      </c>
      <c r="O1119" s="106">
        <v>1.2729255000000002</v>
      </c>
      <c r="P1119" s="106">
        <f>I1119*0.25</f>
        <v>1.5153875000000001</v>
      </c>
      <c r="Q1119" s="106">
        <f>I1119*0.31</f>
        <v>1.8790805000000002</v>
      </c>
      <c r="R1119" s="106">
        <f>I1119*0.28</f>
        <v>1.6972340000000004</v>
      </c>
      <c r="S1119" s="106">
        <f>I1119*0.25</f>
        <v>1.5153875000000001</v>
      </c>
      <c r="T1119" s="106">
        <f>I1119*0.3</f>
        <v>1.818465</v>
      </c>
      <c r="U1119" s="106">
        <f>I1119*0.2</f>
        <v>1.2123100000000002</v>
      </c>
      <c r="V1119" s="106">
        <f>I1119*0.22</f>
        <v>1.3335410000000001</v>
      </c>
      <c r="W1119" s="142"/>
      <c r="X1119" s="106">
        <f>I1119*0.16</f>
        <v>0.96984800000000004</v>
      </c>
      <c r="Y1119" s="106">
        <f>I1119*0.15</f>
        <v>0.9092325</v>
      </c>
      <c r="Z1119" s="106">
        <f>I1119*0.18</f>
        <v>1.0910790000000001</v>
      </c>
      <c r="AA1119" s="106">
        <f>I1119*0.11</f>
        <v>0.66677050000000004</v>
      </c>
      <c r="AB1119" s="142"/>
      <c r="AC1119" s="7">
        <f>I1119*0.22</f>
        <v>1.3335410000000001</v>
      </c>
      <c r="AD1119" s="7">
        <f>I1119*0.3</f>
        <v>1.818465</v>
      </c>
      <c r="AE1119" s="148" t="s">
        <v>93</v>
      </c>
      <c r="AF1119" s="7">
        <f>I1119*0.245</f>
        <v>1.4850797500000001</v>
      </c>
      <c r="AG1119" s="7">
        <f>I1119*0.2</f>
        <v>1.2123100000000002</v>
      </c>
      <c r="AH1119" s="7">
        <f>I1119*0.23</f>
        <v>1.3941565000000002</v>
      </c>
      <c r="AI1119" s="142"/>
      <c r="AJ1119" s="142">
        <f>I1119*0.2</f>
        <v>1.2123100000000002</v>
      </c>
      <c r="AK1119" s="142">
        <v>5.0076000000000001</v>
      </c>
      <c r="AL1119" s="142">
        <v>5.2965000000000009</v>
      </c>
      <c r="AM1119" s="142">
        <v>5.4784000000000006</v>
      </c>
      <c r="AN1119" s="142">
        <f>I1119*0.12</f>
        <v>0.72738599999999998</v>
      </c>
      <c r="AO1119" s="142">
        <f>I1119*0.6</f>
        <v>3.63693</v>
      </c>
      <c r="AP1119" s="142">
        <f>I1119*0.9</f>
        <v>5.4553950000000002</v>
      </c>
      <c r="AQ1119" s="142">
        <f>I1119*0.93</f>
        <v>5.6372415000000009</v>
      </c>
      <c r="AR1119" s="142">
        <f>I1119*0.7</f>
        <v>4.2430849999999998</v>
      </c>
      <c r="AS1119" s="142">
        <f>I1119*0.35</f>
        <v>2.1215424999999999</v>
      </c>
      <c r="AT1119" s="142">
        <v>0</v>
      </c>
      <c r="AU1119" s="142">
        <f>I1119*0.9</f>
        <v>5.4553950000000002</v>
      </c>
      <c r="AV1119" s="142">
        <f>I1119*0.18</f>
        <v>1.0910790000000001</v>
      </c>
      <c r="AW1119" s="142">
        <f>I1119*0.34</f>
        <v>2.0609270000000004</v>
      </c>
      <c r="AX1119" s="142">
        <f>I1119*0.31</f>
        <v>1.8790805000000002</v>
      </c>
      <c r="AY1119" s="142">
        <v>5.2965000000000009</v>
      </c>
      <c r="AZ1119" s="142">
        <v>5.2965000000000009</v>
      </c>
      <c r="BB1119" s="6">
        <v>0.66677050000000004</v>
      </c>
      <c r="BC1119" s="6">
        <v>5.6372415000000009</v>
      </c>
    </row>
    <row r="1120" spans="2:55" hidden="1" outlineLevel="1" x14ac:dyDescent="0.2">
      <c r="B1120" s="51" t="s">
        <v>113</v>
      </c>
      <c r="C1120" s="9"/>
      <c r="D1120" s="122"/>
      <c r="E1120" s="160">
        <v>1</v>
      </c>
      <c r="F1120" s="189"/>
      <c r="G1120" s="189"/>
      <c r="H1120" s="189"/>
      <c r="I1120" s="88">
        <v>7.4391749999999996</v>
      </c>
      <c r="J1120" s="98" t="e">
        <f t="shared" si="17"/>
        <v>#N/A</v>
      </c>
      <c r="K1120" s="104" t="e">
        <v>#N/A</v>
      </c>
      <c r="L1120" s="106">
        <f>I1120*0.2</f>
        <v>1.487835</v>
      </c>
      <c r="M1120" s="106">
        <f>I1120*0.28</f>
        <v>2.0829690000000003</v>
      </c>
      <c r="N1120" s="106">
        <f>I1120*0.27</f>
        <v>2.0085772500000001</v>
      </c>
      <c r="O1120" s="106">
        <v>1.5622267499999998</v>
      </c>
      <c r="P1120" s="106">
        <f>I1120*0.25</f>
        <v>1.8597937499999999</v>
      </c>
      <c r="Q1120" s="106">
        <f>I1120*0.31</f>
        <v>2.30614425</v>
      </c>
      <c r="R1120" s="106">
        <f>I1120*0.28</f>
        <v>2.0829690000000003</v>
      </c>
      <c r="S1120" s="106">
        <f>I1120*0.25</f>
        <v>1.8597937499999999</v>
      </c>
      <c r="T1120" s="106">
        <f>I1120*0.3</f>
        <v>2.2317524999999998</v>
      </c>
      <c r="U1120" s="106">
        <f>I1120*0.2</f>
        <v>1.487835</v>
      </c>
      <c r="V1120" s="106">
        <f>I1120*0.22</f>
        <v>1.6366185</v>
      </c>
      <c r="W1120" s="142"/>
      <c r="X1120" s="106">
        <f>I1120*0.16</f>
        <v>1.1902679999999999</v>
      </c>
      <c r="Y1120" s="106">
        <f>I1120*0.15</f>
        <v>1.1158762499999999</v>
      </c>
      <c r="Z1120" s="106">
        <f>I1120*0.18</f>
        <v>1.3390514999999998</v>
      </c>
      <c r="AA1120" s="106">
        <f>I1120*0.11</f>
        <v>0.81830924999999999</v>
      </c>
      <c r="AB1120" s="142"/>
      <c r="AC1120" s="7">
        <f>I1120*0.22</f>
        <v>1.6366185</v>
      </c>
      <c r="AD1120" s="7">
        <f>I1120*0.3</f>
        <v>2.2317524999999998</v>
      </c>
      <c r="AE1120" s="148" t="s">
        <v>93</v>
      </c>
      <c r="AF1120" s="7">
        <f>I1120*0.245</f>
        <v>1.8225978749999998</v>
      </c>
      <c r="AG1120" s="7">
        <f>I1120*0.2</f>
        <v>1.487835</v>
      </c>
      <c r="AH1120" s="7">
        <f>I1120*0.23</f>
        <v>1.71101025</v>
      </c>
      <c r="AI1120" s="142"/>
      <c r="AJ1120" s="142">
        <f>I1120*0.2</f>
        <v>1.487835</v>
      </c>
      <c r="AK1120" s="142">
        <v>6.1417999999999999</v>
      </c>
      <c r="AL1120" s="142">
        <v>6.5056000000000003</v>
      </c>
      <c r="AM1120" s="142">
        <v>6.7195999999999998</v>
      </c>
      <c r="AN1120" s="142">
        <f>I1120*0.12</f>
        <v>0.89270099999999997</v>
      </c>
      <c r="AO1120" s="142">
        <f>I1120*0.6</f>
        <v>4.4635049999999996</v>
      </c>
      <c r="AP1120" s="142">
        <f>I1120*0.9</f>
        <v>6.6952574999999994</v>
      </c>
      <c r="AQ1120" s="142">
        <f>I1120*0.93</f>
        <v>6.91843275</v>
      </c>
      <c r="AR1120" s="142">
        <f>I1120*0.7</f>
        <v>5.2074224999999998</v>
      </c>
      <c r="AS1120" s="142">
        <f>I1120*0.35</f>
        <v>2.6037112499999999</v>
      </c>
      <c r="AT1120" s="142">
        <v>0</v>
      </c>
      <c r="AU1120" s="142">
        <f>I1120*0.9</f>
        <v>6.6952574999999994</v>
      </c>
      <c r="AV1120" s="142">
        <f>I1120*0.18</f>
        <v>1.3390514999999998</v>
      </c>
      <c r="AW1120" s="142">
        <f>I1120*0.34</f>
        <v>2.5293195000000002</v>
      </c>
      <c r="AX1120" s="142">
        <f>I1120*0.31</f>
        <v>2.30614425</v>
      </c>
      <c r="AY1120" s="142">
        <v>6.5056000000000003</v>
      </c>
      <c r="AZ1120" s="142">
        <v>6.5056000000000003</v>
      </c>
      <c r="BB1120" s="6">
        <v>0.81830924999999999</v>
      </c>
      <c r="BC1120" s="6">
        <v>6.91843275</v>
      </c>
    </row>
    <row r="1121" spans="2:55" hidden="1" outlineLevel="1" x14ac:dyDescent="0.2">
      <c r="B1121" s="51" t="s">
        <v>179</v>
      </c>
      <c r="C1121" s="9"/>
      <c r="D1121" s="122"/>
      <c r="E1121" s="160">
        <v>1</v>
      </c>
      <c r="F1121" s="189"/>
      <c r="G1121" s="189"/>
      <c r="H1121" s="189"/>
      <c r="I1121" s="88">
        <v>6.0615500000000004</v>
      </c>
      <c r="J1121" s="98" t="e">
        <f t="shared" si="17"/>
        <v>#N/A</v>
      </c>
      <c r="K1121" s="104" t="e">
        <v>#N/A</v>
      </c>
      <c r="L1121" s="106">
        <f>I1121*0.2</f>
        <v>1.2123100000000002</v>
      </c>
      <c r="M1121" s="106">
        <f>I1121*0.28</f>
        <v>1.6972340000000004</v>
      </c>
      <c r="N1121" s="106">
        <f>I1121*0.27</f>
        <v>1.6366185000000002</v>
      </c>
      <c r="O1121" s="106">
        <v>1.2729255000000002</v>
      </c>
      <c r="P1121" s="106">
        <f>I1121*0.25</f>
        <v>1.5153875000000001</v>
      </c>
      <c r="Q1121" s="106">
        <f>I1121*0.31</f>
        <v>1.8790805000000002</v>
      </c>
      <c r="R1121" s="106">
        <f>I1121*0.28</f>
        <v>1.6972340000000004</v>
      </c>
      <c r="S1121" s="106">
        <f>I1121*0.25</f>
        <v>1.5153875000000001</v>
      </c>
      <c r="T1121" s="106">
        <f>I1121*0.3</f>
        <v>1.818465</v>
      </c>
      <c r="U1121" s="106">
        <f>I1121*0.2</f>
        <v>1.2123100000000002</v>
      </c>
      <c r="V1121" s="106">
        <f>I1121*0.22</f>
        <v>1.3335410000000001</v>
      </c>
      <c r="W1121" s="142"/>
      <c r="X1121" s="106">
        <f>I1121*0.16</f>
        <v>0.96984800000000004</v>
      </c>
      <c r="Y1121" s="106">
        <f>I1121*0.15</f>
        <v>0.9092325</v>
      </c>
      <c r="Z1121" s="106">
        <f>I1121*0.18</f>
        <v>1.0910790000000001</v>
      </c>
      <c r="AA1121" s="106">
        <f>I1121*0.11</f>
        <v>0.66677050000000004</v>
      </c>
      <c r="AB1121" s="142"/>
      <c r="AC1121" s="7">
        <f>I1121*0.22</f>
        <v>1.3335410000000001</v>
      </c>
      <c r="AD1121" s="7">
        <f>I1121*0.3</f>
        <v>1.818465</v>
      </c>
      <c r="AE1121" s="148" t="s">
        <v>93</v>
      </c>
      <c r="AF1121" s="7">
        <f>I1121*0.245</f>
        <v>1.4850797500000001</v>
      </c>
      <c r="AG1121" s="7">
        <f>I1121*0.2</f>
        <v>1.2123100000000002</v>
      </c>
      <c r="AH1121" s="7">
        <f>I1121*0.23</f>
        <v>1.3941565000000002</v>
      </c>
      <c r="AI1121" s="142"/>
      <c r="AJ1121" s="142">
        <f>I1121*0.2</f>
        <v>1.2123100000000002</v>
      </c>
      <c r="AK1121" s="142">
        <v>5.0076000000000001</v>
      </c>
      <c r="AL1121" s="142">
        <v>5.2965000000000009</v>
      </c>
      <c r="AM1121" s="142">
        <v>5.4784000000000006</v>
      </c>
      <c r="AN1121" s="142">
        <f>I1121*0.12</f>
        <v>0.72738599999999998</v>
      </c>
      <c r="AO1121" s="142">
        <f>I1121*0.6</f>
        <v>3.63693</v>
      </c>
      <c r="AP1121" s="142">
        <f>I1121*0.9</f>
        <v>5.4553950000000002</v>
      </c>
      <c r="AQ1121" s="142">
        <f>I1121*0.93</f>
        <v>5.6372415000000009</v>
      </c>
      <c r="AR1121" s="142">
        <f>I1121*0.7</f>
        <v>4.2430849999999998</v>
      </c>
      <c r="AS1121" s="142">
        <f>I1121*0.35</f>
        <v>2.1215424999999999</v>
      </c>
      <c r="AT1121" s="142">
        <v>0</v>
      </c>
      <c r="AU1121" s="142">
        <f>I1121*0.9</f>
        <v>5.4553950000000002</v>
      </c>
      <c r="AV1121" s="142">
        <f>I1121*0.18</f>
        <v>1.0910790000000001</v>
      </c>
      <c r="AW1121" s="142">
        <f>I1121*0.34</f>
        <v>2.0609270000000004</v>
      </c>
      <c r="AX1121" s="142">
        <f>I1121*0.31</f>
        <v>1.8790805000000002</v>
      </c>
      <c r="AY1121" s="142">
        <v>5.2965000000000009</v>
      </c>
      <c r="AZ1121" s="142">
        <v>5.2965000000000009</v>
      </c>
      <c r="BB1121" s="6">
        <v>0.66677050000000004</v>
      </c>
      <c r="BC1121" s="6">
        <v>5.6372415000000009</v>
      </c>
    </row>
    <row r="1122" spans="2:55" hidden="1" outlineLevel="1" x14ac:dyDescent="0.2">
      <c r="B1122" s="51" t="s">
        <v>194</v>
      </c>
      <c r="C1122" s="9"/>
      <c r="D1122" s="122"/>
      <c r="E1122" s="160">
        <v>1</v>
      </c>
      <c r="F1122" s="189"/>
      <c r="G1122" s="189"/>
      <c r="H1122" s="189"/>
      <c r="I1122" s="88">
        <v>15.638799000000001</v>
      </c>
      <c r="J1122" s="98" t="e">
        <f t="shared" si="17"/>
        <v>#N/A</v>
      </c>
      <c r="K1122" s="104" t="e">
        <v>#N/A</v>
      </c>
      <c r="L1122" s="106">
        <f>I1122*0.2</f>
        <v>3.1277598000000002</v>
      </c>
      <c r="M1122" s="106">
        <f>I1122*0.28</f>
        <v>4.3788637200000009</v>
      </c>
      <c r="N1122" s="106">
        <f>I1122*0.27</f>
        <v>4.2224757300000002</v>
      </c>
      <c r="O1122" s="106">
        <v>3.28414779</v>
      </c>
      <c r="P1122" s="106">
        <f>I1122*0.25</f>
        <v>3.9096997500000001</v>
      </c>
      <c r="Q1122" s="106">
        <f>I1122*0.31</f>
        <v>4.8480276900000003</v>
      </c>
      <c r="R1122" s="106">
        <f>I1122*0.28</f>
        <v>4.3788637200000009</v>
      </c>
      <c r="S1122" s="106">
        <f>I1122*0.25</f>
        <v>3.9096997500000001</v>
      </c>
      <c r="T1122" s="106">
        <f>I1122*0.3</f>
        <v>4.6916396999999996</v>
      </c>
      <c r="U1122" s="106">
        <f>I1122*0.2</f>
        <v>3.1277598000000002</v>
      </c>
      <c r="V1122" s="106">
        <f>I1122*0.22</f>
        <v>3.4405357800000003</v>
      </c>
      <c r="W1122" s="142"/>
      <c r="X1122" s="106">
        <f>I1122*0.16</f>
        <v>2.5022078400000001</v>
      </c>
      <c r="Y1122" s="106">
        <f>I1122*0.15</f>
        <v>2.3458198499999998</v>
      </c>
      <c r="Z1122" s="106">
        <f>I1122*0.18</f>
        <v>2.8149838200000001</v>
      </c>
      <c r="AA1122" s="106">
        <f>I1122*0.11</f>
        <v>1.7202678900000001</v>
      </c>
      <c r="AB1122" s="142"/>
      <c r="AC1122" s="7">
        <f>I1122*0.22</f>
        <v>3.4405357800000003</v>
      </c>
      <c r="AD1122" s="7">
        <f>I1122*0.3</f>
        <v>4.6916396999999996</v>
      </c>
      <c r="AE1122" s="148" t="s">
        <v>93</v>
      </c>
      <c r="AF1122" s="7">
        <f>I1122*0.245</f>
        <v>3.8315057550000002</v>
      </c>
      <c r="AG1122" s="7">
        <f>I1122*0.2</f>
        <v>3.1277598000000002</v>
      </c>
      <c r="AH1122" s="7">
        <f>I1122*0.23</f>
        <v>3.5969237700000001</v>
      </c>
      <c r="AI1122" s="142"/>
      <c r="AJ1122" s="142">
        <f>I1122*0.2</f>
        <v>3.1277598000000002</v>
      </c>
      <c r="AK1122" s="142">
        <v>12.904199999999999</v>
      </c>
      <c r="AL1122" s="142">
        <v>13.6639</v>
      </c>
      <c r="AM1122" s="142">
        <v>14.123999999999999</v>
      </c>
      <c r="AN1122" s="142">
        <f>I1122*0.12</f>
        <v>1.8766558799999999</v>
      </c>
      <c r="AO1122" s="142">
        <f>I1122*0.6</f>
        <v>9.3832793999999993</v>
      </c>
      <c r="AP1122" s="142">
        <f>I1122*0.9</f>
        <v>14.074919100000001</v>
      </c>
      <c r="AQ1122" s="142">
        <f>I1122*0.93</f>
        <v>14.544083070000001</v>
      </c>
      <c r="AR1122" s="142">
        <f>I1122*0.7</f>
        <v>10.947159299999999</v>
      </c>
      <c r="AS1122" s="142">
        <f>I1122*0.35</f>
        <v>5.4735796499999996</v>
      </c>
      <c r="AT1122" s="142">
        <v>0</v>
      </c>
      <c r="AU1122" s="142">
        <f>I1122*0.9</f>
        <v>14.074919100000001</v>
      </c>
      <c r="AV1122" s="142">
        <f>I1122*0.18</f>
        <v>2.8149838200000001</v>
      </c>
      <c r="AW1122" s="142">
        <f>I1122*0.34</f>
        <v>5.3171916600000007</v>
      </c>
      <c r="AX1122" s="142">
        <f>I1122*0.31</f>
        <v>4.8480276900000003</v>
      </c>
      <c r="AY1122" s="142">
        <v>13.6639</v>
      </c>
      <c r="AZ1122" s="142">
        <v>13.6639</v>
      </c>
      <c r="BB1122" s="6">
        <v>1.7202678900000001</v>
      </c>
      <c r="BC1122" s="6">
        <v>14.544083070000001</v>
      </c>
    </row>
    <row r="1123" spans="2:55" hidden="1" outlineLevel="1" x14ac:dyDescent="0.2">
      <c r="B1123" s="51" t="s">
        <v>180</v>
      </c>
      <c r="C1123" s="9"/>
      <c r="D1123" s="122"/>
      <c r="E1123" s="160">
        <v>1</v>
      </c>
      <c r="F1123" s="189"/>
      <c r="G1123" s="189"/>
      <c r="H1123" s="189"/>
      <c r="I1123" s="88">
        <v>6.3370750000000005</v>
      </c>
      <c r="J1123" s="98" t="e">
        <f t="shared" si="17"/>
        <v>#N/A</v>
      </c>
      <c r="K1123" s="104" t="e">
        <v>#N/A</v>
      </c>
      <c r="L1123" s="106">
        <f>I1123*0.2</f>
        <v>1.2674150000000002</v>
      </c>
      <c r="M1123" s="106">
        <f>I1123*0.28</f>
        <v>1.7743810000000002</v>
      </c>
      <c r="N1123" s="106">
        <f>I1123*0.27</f>
        <v>1.7110102500000002</v>
      </c>
      <c r="O1123" s="106">
        <v>1.33078575</v>
      </c>
      <c r="P1123" s="106">
        <f>I1123*0.25</f>
        <v>1.5842687500000001</v>
      </c>
      <c r="Q1123" s="106">
        <f>I1123*0.31</f>
        <v>1.9644932500000001</v>
      </c>
      <c r="R1123" s="106">
        <f>I1123*0.28</f>
        <v>1.7743810000000002</v>
      </c>
      <c r="S1123" s="106">
        <f>I1123*0.25</f>
        <v>1.5842687500000001</v>
      </c>
      <c r="T1123" s="106">
        <f>I1123*0.3</f>
        <v>1.9011225</v>
      </c>
      <c r="U1123" s="106">
        <f>I1123*0.2</f>
        <v>1.2674150000000002</v>
      </c>
      <c r="V1123" s="106">
        <f>I1123*0.22</f>
        <v>1.3941565</v>
      </c>
      <c r="W1123" s="142"/>
      <c r="X1123" s="106">
        <f>I1123*0.16</f>
        <v>1.0139320000000001</v>
      </c>
      <c r="Y1123" s="106">
        <f>I1123*0.15</f>
        <v>0.95056125000000002</v>
      </c>
      <c r="Z1123" s="106">
        <f>I1123*0.18</f>
        <v>1.1406735000000001</v>
      </c>
      <c r="AA1123" s="106">
        <f>I1123*0.11</f>
        <v>0.69707825000000001</v>
      </c>
      <c r="AB1123" s="142"/>
      <c r="AC1123" s="7">
        <f>I1123*0.22</f>
        <v>1.3941565</v>
      </c>
      <c r="AD1123" s="7">
        <f>I1123*0.3</f>
        <v>1.9011225</v>
      </c>
      <c r="AE1123" s="148" t="s">
        <v>93</v>
      </c>
      <c r="AF1123" s="7">
        <f>I1123*0.245</f>
        <v>1.552583375</v>
      </c>
      <c r="AG1123" s="7">
        <f>I1123*0.2</f>
        <v>1.2674150000000002</v>
      </c>
      <c r="AH1123" s="7">
        <f>I1123*0.23</f>
        <v>1.4575272500000003</v>
      </c>
      <c r="AI1123" s="142"/>
      <c r="AJ1123" s="142">
        <f>I1123*0.2</f>
        <v>1.2674150000000002</v>
      </c>
      <c r="AK1123" s="142">
        <v>5.2322999999999995</v>
      </c>
      <c r="AL1123" s="142">
        <v>5.5425999999999993</v>
      </c>
      <c r="AM1123" s="142">
        <v>5.724499999999999</v>
      </c>
      <c r="AN1123" s="142">
        <f>I1123*0.12</f>
        <v>0.76044900000000004</v>
      </c>
      <c r="AO1123" s="142">
        <f>I1123*0.6</f>
        <v>3.8022450000000001</v>
      </c>
      <c r="AP1123" s="142">
        <f>I1123*0.9</f>
        <v>5.7033675000000006</v>
      </c>
      <c r="AQ1123" s="142">
        <f>I1123*0.93</f>
        <v>5.8934797500000009</v>
      </c>
      <c r="AR1123" s="142">
        <f>I1123*0.7</f>
        <v>4.4359525</v>
      </c>
      <c r="AS1123" s="142">
        <f>I1123*0.35</f>
        <v>2.21797625</v>
      </c>
      <c r="AT1123" s="142">
        <v>0</v>
      </c>
      <c r="AU1123" s="142">
        <f>I1123*0.9</f>
        <v>5.7033675000000006</v>
      </c>
      <c r="AV1123" s="142">
        <f>I1123*0.18</f>
        <v>1.1406735000000001</v>
      </c>
      <c r="AW1123" s="142">
        <f>I1123*0.34</f>
        <v>2.1546055000000002</v>
      </c>
      <c r="AX1123" s="142">
        <f>I1123*0.31</f>
        <v>1.9644932500000001</v>
      </c>
      <c r="AY1123" s="142">
        <v>5.5425999999999993</v>
      </c>
      <c r="AZ1123" s="142">
        <v>5.5425999999999993</v>
      </c>
      <c r="BB1123" s="6">
        <v>0.69707825000000001</v>
      </c>
      <c r="BC1123" s="6">
        <v>5.8934797500000009</v>
      </c>
    </row>
    <row r="1124" spans="2:55" hidden="1" outlineLevel="1" x14ac:dyDescent="0.2">
      <c r="B1124" s="51" t="s">
        <v>182</v>
      </c>
      <c r="C1124" s="9"/>
      <c r="D1124" s="122"/>
      <c r="E1124" s="160">
        <v>1</v>
      </c>
      <c r="F1124" s="189"/>
      <c r="G1124" s="189"/>
      <c r="H1124" s="189"/>
      <c r="I1124" s="88">
        <v>16.255974999999999</v>
      </c>
      <c r="J1124" s="98" t="e">
        <f t="shared" si="17"/>
        <v>#N/A</v>
      </c>
      <c r="K1124" s="104" t="e">
        <v>#N/A</v>
      </c>
      <c r="L1124" s="106">
        <f>I1124*0.2</f>
        <v>3.2511950000000001</v>
      </c>
      <c r="M1124" s="106">
        <f>I1124*0.28</f>
        <v>4.5516730000000001</v>
      </c>
      <c r="N1124" s="106">
        <f>I1124*0.27</f>
        <v>4.3891132500000003</v>
      </c>
      <c r="O1124" s="106">
        <v>3.4137547499999998</v>
      </c>
      <c r="P1124" s="106">
        <f>I1124*0.25</f>
        <v>4.0639937499999998</v>
      </c>
      <c r="Q1124" s="106">
        <f>I1124*0.31</f>
        <v>5.0393522499999994</v>
      </c>
      <c r="R1124" s="106">
        <f>I1124*0.28</f>
        <v>4.5516730000000001</v>
      </c>
      <c r="S1124" s="106">
        <f>I1124*0.25</f>
        <v>4.0639937499999998</v>
      </c>
      <c r="T1124" s="106">
        <f>I1124*0.3</f>
        <v>4.8767924999999996</v>
      </c>
      <c r="U1124" s="106">
        <f>I1124*0.2</f>
        <v>3.2511950000000001</v>
      </c>
      <c r="V1124" s="106">
        <f>I1124*0.22</f>
        <v>3.5763145000000001</v>
      </c>
      <c r="W1124" s="142"/>
      <c r="X1124" s="106">
        <f>I1124*0.16</f>
        <v>2.600956</v>
      </c>
      <c r="Y1124" s="106">
        <f>I1124*0.15</f>
        <v>2.4383962499999998</v>
      </c>
      <c r="Z1124" s="106">
        <f>I1124*0.18</f>
        <v>2.9260754999999996</v>
      </c>
      <c r="AA1124" s="106">
        <f>I1124*0.11</f>
        <v>1.78815725</v>
      </c>
      <c r="AB1124" s="142"/>
      <c r="AC1124" s="7">
        <f>I1124*0.22</f>
        <v>3.5763145000000001</v>
      </c>
      <c r="AD1124" s="7">
        <f>I1124*0.3</f>
        <v>4.8767924999999996</v>
      </c>
      <c r="AE1124" s="148" t="s">
        <v>93</v>
      </c>
      <c r="AF1124" s="7">
        <f>I1124*0.245</f>
        <v>3.982713875</v>
      </c>
      <c r="AG1124" s="7">
        <f>I1124*0.2</f>
        <v>3.2511950000000001</v>
      </c>
      <c r="AH1124" s="7">
        <f>I1124*0.23</f>
        <v>3.7388742499999998</v>
      </c>
      <c r="AI1124" s="142"/>
      <c r="AJ1124" s="142">
        <f>I1124*0.2</f>
        <v>3.2511950000000001</v>
      </c>
      <c r="AK1124" s="142">
        <v>13.417799999999998</v>
      </c>
      <c r="AL1124" s="142">
        <v>14.209599999999998</v>
      </c>
      <c r="AM1124" s="142">
        <v>14.680399999999999</v>
      </c>
      <c r="AN1124" s="142">
        <f>I1124*0.12</f>
        <v>1.9507169999999998</v>
      </c>
      <c r="AO1124" s="142">
        <f>I1124*0.6</f>
        <v>9.7535849999999993</v>
      </c>
      <c r="AP1124" s="142">
        <f>I1124*0.9</f>
        <v>14.6303775</v>
      </c>
      <c r="AQ1124" s="142">
        <f>I1124*0.93</f>
        <v>15.118056750000001</v>
      </c>
      <c r="AR1124" s="142">
        <f>I1124*0.7</f>
        <v>11.379182499999999</v>
      </c>
      <c r="AS1124" s="142">
        <f>I1124*0.35</f>
        <v>5.6895912499999994</v>
      </c>
      <c r="AT1124" s="142">
        <v>0</v>
      </c>
      <c r="AU1124" s="142">
        <f>I1124*0.9</f>
        <v>14.6303775</v>
      </c>
      <c r="AV1124" s="142">
        <f>I1124*0.18</f>
        <v>2.9260754999999996</v>
      </c>
      <c r="AW1124" s="142">
        <f>I1124*0.34</f>
        <v>5.5270315000000005</v>
      </c>
      <c r="AX1124" s="142">
        <f>I1124*0.31</f>
        <v>5.0393522499999994</v>
      </c>
      <c r="AY1124" s="142">
        <v>14.209599999999998</v>
      </c>
      <c r="AZ1124" s="142">
        <v>14.209599999999998</v>
      </c>
      <c r="BB1124" s="6">
        <v>1.78815725</v>
      </c>
      <c r="BC1124" s="6">
        <v>15.118056750000001</v>
      </c>
    </row>
    <row r="1125" spans="2:55" hidden="1" outlineLevel="1" x14ac:dyDescent="0.2">
      <c r="B1125" s="51" t="s">
        <v>183</v>
      </c>
      <c r="C1125" s="9"/>
      <c r="D1125" s="122"/>
      <c r="E1125" s="160">
        <v>2</v>
      </c>
      <c r="F1125" s="189"/>
      <c r="G1125" s="189"/>
      <c r="H1125" s="189"/>
      <c r="I1125" s="88">
        <v>75.493850000000009</v>
      </c>
      <c r="J1125" s="98" t="e">
        <f t="shared" si="17"/>
        <v>#N/A</v>
      </c>
      <c r="K1125" s="104" t="e">
        <v>#N/A</v>
      </c>
      <c r="L1125" s="106">
        <f>I1125*0.2</f>
        <v>15.098770000000002</v>
      </c>
      <c r="M1125" s="106">
        <f>I1125*0.28</f>
        <v>21.138278000000003</v>
      </c>
      <c r="N1125" s="106">
        <f>I1125*0.27</f>
        <v>20.383339500000005</v>
      </c>
      <c r="O1125" s="106">
        <v>15.853708500000002</v>
      </c>
      <c r="P1125" s="106">
        <f>I1125*0.25</f>
        <v>18.873462500000002</v>
      </c>
      <c r="Q1125" s="106">
        <f>I1125*0.31</f>
        <v>23.403093500000004</v>
      </c>
      <c r="R1125" s="106">
        <f>I1125*0.28</f>
        <v>21.138278000000003</v>
      </c>
      <c r="S1125" s="106">
        <f>I1125*0.25</f>
        <v>18.873462500000002</v>
      </c>
      <c r="T1125" s="106">
        <f>I1125*0.3</f>
        <v>22.648155000000003</v>
      </c>
      <c r="U1125" s="106">
        <f>I1125*0.2</f>
        <v>15.098770000000002</v>
      </c>
      <c r="V1125" s="106">
        <f>I1125*0.22</f>
        <v>16.608647000000001</v>
      </c>
      <c r="W1125" s="142"/>
      <c r="X1125" s="106">
        <f>I1125*0.16</f>
        <v>12.079016000000001</v>
      </c>
      <c r="Y1125" s="106">
        <f>I1125*0.15</f>
        <v>11.324077500000001</v>
      </c>
      <c r="Z1125" s="106">
        <f>I1125*0.18</f>
        <v>13.588893000000001</v>
      </c>
      <c r="AA1125" s="106">
        <f>I1125*0.11</f>
        <v>8.3043235000000006</v>
      </c>
      <c r="AB1125" s="142"/>
      <c r="AC1125" s="7">
        <f>I1125*0.22</f>
        <v>16.608647000000001</v>
      </c>
      <c r="AD1125" s="7">
        <f>I1125*0.3</f>
        <v>22.648155000000003</v>
      </c>
      <c r="AE1125" s="148" t="s">
        <v>93</v>
      </c>
      <c r="AF1125" s="7">
        <f>I1125*0.245</f>
        <v>18.495993250000001</v>
      </c>
      <c r="AG1125" s="7">
        <f>I1125*0.2</f>
        <v>15.098770000000002</v>
      </c>
      <c r="AH1125" s="7">
        <f>I1125*0.23</f>
        <v>17.363585500000003</v>
      </c>
      <c r="AI1125" s="142"/>
      <c r="AJ1125" s="142">
        <f>I1125*0.2</f>
        <v>15.098770000000002</v>
      </c>
      <c r="AK1125" s="142">
        <v>62.306099999999994</v>
      </c>
      <c r="AL1125" s="142">
        <v>65.965500000000006</v>
      </c>
      <c r="AM1125" s="142">
        <v>68.169700000000006</v>
      </c>
      <c r="AN1125" s="142">
        <f>I1125*0.12</f>
        <v>9.0592620000000004</v>
      </c>
      <c r="AO1125" s="142">
        <f>I1125*0.6</f>
        <v>45.296310000000005</v>
      </c>
      <c r="AP1125" s="142">
        <f>I1125*0.9</f>
        <v>67.944465000000008</v>
      </c>
      <c r="AQ1125" s="142">
        <f>I1125*0.93</f>
        <v>70.209280500000006</v>
      </c>
      <c r="AR1125" s="142">
        <f>I1125*0.7</f>
        <v>52.845695000000006</v>
      </c>
      <c r="AS1125" s="142">
        <f>I1125*0.35</f>
        <v>26.422847500000003</v>
      </c>
      <c r="AT1125" s="142">
        <v>0</v>
      </c>
      <c r="AU1125" s="142">
        <f>I1125*0.9</f>
        <v>67.944465000000008</v>
      </c>
      <c r="AV1125" s="142">
        <f>I1125*0.18</f>
        <v>13.588893000000001</v>
      </c>
      <c r="AW1125" s="142">
        <f>I1125*0.34</f>
        <v>25.667909000000005</v>
      </c>
      <c r="AX1125" s="142">
        <f>I1125*0.31</f>
        <v>23.403093500000004</v>
      </c>
      <c r="AY1125" s="142">
        <v>65.965500000000006</v>
      </c>
      <c r="AZ1125" s="142">
        <v>65.965500000000006</v>
      </c>
      <c r="BB1125" s="6">
        <v>8.3043235000000006</v>
      </c>
      <c r="BC1125" s="6">
        <v>70.209280500000006</v>
      </c>
    </row>
    <row r="1126" spans="2:55" hidden="1" outlineLevel="1" x14ac:dyDescent="0.2">
      <c r="B1126" s="51" t="s">
        <v>184</v>
      </c>
      <c r="C1126" s="9"/>
      <c r="D1126" s="122"/>
      <c r="E1126" s="160">
        <v>2</v>
      </c>
      <c r="F1126" s="189"/>
      <c r="G1126" s="189"/>
      <c r="H1126" s="189"/>
      <c r="I1126" s="88">
        <v>146.77767800000001</v>
      </c>
      <c r="J1126" s="98" t="e">
        <f t="shared" si="17"/>
        <v>#N/A</v>
      </c>
      <c r="K1126" s="104" t="e">
        <v>#N/A</v>
      </c>
      <c r="L1126" s="106">
        <f>I1126*0.2</f>
        <v>29.355535600000003</v>
      </c>
      <c r="M1126" s="106">
        <f>I1126*0.28</f>
        <v>41.097749840000006</v>
      </c>
      <c r="N1126" s="106">
        <f>I1126*0.27</f>
        <v>39.629973060000005</v>
      </c>
      <c r="O1126" s="106">
        <v>30.823312380000001</v>
      </c>
      <c r="P1126" s="106">
        <f>I1126*0.25</f>
        <v>36.694419500000002</v>
      </c>
      <c r="Q1126" s="106">
        <f>I1126*0.31</f>
        <v>45.501080180000002</v>
      </c>
      <c r="R1126" s="106">
        <f>I1126*0.28</f>
        <v>41.097749840000006</v>
      </c>
      <c r="S1126" s="106">
        <f>I1126*0.25</f>
        <v>36.694419500000002</v>
      </c>
      <c r="T1126" s="106">
        <f>I1126*0.3</f>
        <v>44.033303400000001</v>
      </c>
      <c r="U1126" s="106">
        <f>I1126*0.2</f>
        <v>29.355535600000003</v>
      </c>
      <c r="V1126" s="106">
        <f>I1126*0.22</f>
        <v>32.291089160000006</v>
      </c>
      <c r="W1126" s="142"/>
      <c r="X1126" s="106">
        <f>I1126*0.16</f>
        <v>23.484428480000002</v>
      </c>
      <c r="Y1126" s="106">
        <f>I1126*0.15</f>
        <v>22.016651700000001</v>
      </c>
      <c r="Z1126" s="106">
        <f>I1126*0.18</f>
        <v>26.419982040000001</v>
      </c>
      <c r="AA1126" s="106">
        <f>I1126*0.11</f>
        <v>16.145544580000003</v>
      </c>
      <c r="AB1126" s="142"/>
      <c r="AC1126" s="7">
        <f>I1126*0.22</f>
        <v>32.291089160000006</v>
      </c>
      <c r="AD1126" s="7">
        <f>I1126*0.3</f>
        <v>44.033303400000001</v>
      </c>
      <c r="AE1126" s="148" t="s">
        <v>93</v>
      </c>
      <c r="AF1126" s="7">
        <f>I1126*0.245</f>
        <v>35.960531109999998</v>
      </c>
      <c r="AG1126" s="7">
        <f>I1126*0.2</f>
        <v>29.355535600000003</v>
      </c>
      <c r="AH1126" s="7">
        <f>I1126*0.23</f>
        <v>33.758865940000007</v>
      </c>
      <c r="AI1126" s="142"/>
      <c r="AJ1126" s="142">
        <f>I1126*0.2</f>
        <v>29.355535600000003</v>
      </c>
      <c r="AK1126" s="142">
        <v>121.12400000000001</v>
      </c>
      <c r="AL1126" s="142">
        <v>128.25020000000001</v>
      </c>
      <c r="AM1126" s="142">
        <v>132.53020000000001</v>
      </c>
      <c r="AN1126" s="142">
        <f>I1126*0.12</f>
        <v>17.61332136</v>
      </c>
      <c r="AO1126" s="142">
        <f>I1126*0.6</f>
        <v>88.066606800000002</v>
      </c>
      <c r="AP1126" s="142">
        <f>I1126*0.9</f>
        <v>132.09991020000001</v>
      </c>
      <c r="AQ1126" s="142">
        <f>I1126*0.93</f>
        <v>136.50324054000001</v>
      </c>
      <c r="AR1126" s="142">
        <f>I1126*0.7</f>
        <v>102.7443746</v>
      </c>
      <c r="AS1126" s="142">
        <f>I1126*0.35</f>
        <v>51.3721873</v>
      </c>
      <c r="AT1126" s="142">
        <v>0</v>
      </c>
      <c r="AU1126" s="142">
        <f>I1126*0.9</f>
        <v>132.09991020000001</v>
      </c>
      <c r="AV1126" s="142">
        <f>I1126*0.18</f>
        <v>26.419982040000001</v>
      </c>
      <c r="AW1126" s="142">
        <f>I1126*0.34</f>
        <v>49.904410520000006</v>
      </c>
      <c r="AX1126" s="142">
        <f>I1126*0.31</f>
        <v>45.501080180000002</v>
      </c>
      <c r="AY1126" s="142">
        <v>128.25020000000001</v>
      </c>
      <c r="AZ1126" s="142">
        <v>128.25020000000001</v>
      </c>
      <c r="BB1126" s="6">
        <v>16.145544580000003</v>
      </c>
      <c r="BC1126" s="6">
        <v>136.50324054000001</v>
      </c>
    </row>
    <row r="1127" spans="2:55" hidden="1" outlineLevel="1" x14ac:dyDescent="0.2">
      <c r="B1127" s="51" t="s">
        <v>211</v>
      </c>
      <c r="C1127" s="9"/>
      <c r="D1127" s="122"/>
      <c r="E1127" s="160">
        <v>1</v>
      </c>
      <c r="F1127" s="189"/>
      <c r="G1127" s="189"/>
      <c r="H1127" s="189"/>
      <c r="I1127" s="88">
        <v>6.6125999999999996</v>
      </c>
      <c r="J1127" s="98" t="e">
        <f t="shared" si="17"/>
        <v>#N/A</v>
      </c>
      <c r="K1127" s="104" t="e">
        <v>#N/A</v>
      </c>
      <c r="L1127" s="106">
        <f>I1127*0.2</f>
        <v>1.3225199999999999</v>
      </c>
      <c r="M1127" s="106">
        <f>I1127*0.28</f>
        <v>1.8515280000000001</v>
      </c>
      <c r="N1127" s="106">
        <f>I1127*0.27</f>
        <v>1.7854019999999999</v>
      </c>
      <c r="O1127" s="106">
        <v>1.3886459999999998</v>
      </c>
      <c r="P1127" s="106">
        <f>I1127*0.25</f>
        <v>1.6531499999999999</v>
      </c>
      <c r="Q1127" s="106">
        <f>I1127*0.31</f>
        <v>2.049906</v>
      </c>
      <c r="R1127" s="106">
        <f>I1127*0.28</f>
        <v>1.8515280000000001</v>
      </c>
      <c r="S1127" s="106">
        <f>I1127*0.25</f>
        <v>1.6531499999999999</v>
      </c>
      <c r="T1127" s="106">
        <f>I1127*0.3</f>
        <v>1.9837799999999999</v>
      </c>
      <c r="U1127" s="106">
        <f>I1127*0.2</f>
        <v>1.3225199999999999</v>
      </c>
      <c r="V1127" s="106">
        <f>I1127*0.22</f>
        <v>1.454772</v>
      </c>
      <c r="W1127" s="142"/>
      <c r="X1127" s="106">
        <f>I1127*0.16</f>
        <v>1.0580159999999998</v>
      </c>
      <c r="Y1127" s="106">
        <f>I1127*0.15</f>
        <v>0.99188999999999994</v>
      </c>
      <c r="Z1127" s="106">
        <f>I1127*0.18</f>
        <v>1.1902679999999999</v>
      </c>
      <c r="AA1127" s="106">
        <f>I1127*0.11</f>
        <v>0.72738599999999998</v>
      </c>
      <c r="AB1127" s="142"/>
      <c r="AC1127" s="7">
        <f>I1127*0.22</f>
        <v>1.454772</v>
      </c>
      <c r="AD1127" s="7">
        <f>I1127*0.3</f>
        <v>1.9837799999999999</v>
      </c>
      <c r="AE1127" s="148" t="s">
        <v>93</v>
      </c>
      <c r="AF1127" s="7">
        <f>I1127*0.245</f>
        <v>1.6200869999999998</v>
      </c>
      <c r="AG1127" s="7">
        <f>I1127*0.2</f>
        <v>1.3225199999999999</v>
      </c>
      <c r="AH1127" s="7">
        <f>I1127*0.23</f>
        <v>1.5208979999999999</v>
      </c>
      <c r="AI1127" s="142"/>
      <c r="AJ1127" s="142">
        <f>I1127*0.2</f>
        <v>1.3225199999999999</v>
      </c>
      <c r="AK1127" s="142">
        <v>5.4569999999999999</v>
      </c>
      <c r="AL1127" s="142">
        <v>5.7779999999999996</v>
      </c>
      <c r="AM1127" s="142">
        <v>5.9706000000000001</v>
      </c>
      <c r="AN1127" s="142">
        <f>I1127*0.12</f>
        <v>0.79351199999999988</v>
      </c>
      <c r="AO1127" s="142">
        <f>I1127*0.6</f>
        <v>3.9675599999999998</v>
      </c>
      <c r="AP1127" s="142">
        <f>I1127*0.9</f>
        <v>5.9513400000000001</v>
      </c>
      <c r="AQ1127" s="142">
        <f>I1127*0.93</f>
        <v>6.149718</v>
      </c>
      <c r="AR1127" s="142">
        <f>I1127*0.7</f>
        <v>4.6288199999999993</v>
      </c>
      <c r="AS1127" s="142">
        <f>I1127*0.35</f>
        <v>2.3144099999999996</v>
      </c>
      <c r="AT1127" s="142">
        <v>0</v>
      </c>
      <c r="AU1127" s="142">
        <f>I1127*0.9</f>
        <v>5.9513400000000001</v>
      </c>
      <c r="AV1127" s="142">
        <f>I1127*0.18</f>
        <v>1.1902679999999999</v>
      </c>
      <c r="AW1127" s="142">
        <f>I1127*0.34</f>
        <v>2.2482839999999999</v>
      </c>
      <c r="AX1127" s="142">
        <f>I1127*0.31</f>
        <v>2.049906</v>
      </c>
      <c r="AY1127" s="142">
        <v>5.7779999999999996</v>
      </c>
      <c r="AZ1127" s="142">
        <v>5.7779999999999996</v>
      </c>
      <c r="BB1127" s="6">
        <v>0.72738599999999998</v>
      </c>
      <c r="BC1127" s="6">
        <v>6.149718</v>
      </c>
    </row>
    <row r="1128" spans="2:55" ht="13.5" collapsed="1" thickBot="1" x14ac:dyDescent="0.25">
      <c r="B1128" s="45" t="s">
        <v>87</v>
      </c>
      <c r="C1128" s="35">
        <v>360</v>
      </c>
      <c r="D1128" s="120">
        <v>47562</v>
      </c>
      <c r="E1128" s="161" t="s">
        <v>5630</v>
      </c>
      <c r="F1128" s="180"/>
      <c r="G1128" s="180"/>
      <c r="H1128" s="180"/>
      <c r="I1128" s="82">
        <v>23952.52117299999</v>
      </c>
      <c r="J1128" s="98">
        <f t="shared" si="17"/>
        <v>1018.226</v>
      </c>
      <c r="K1128" s="100">
        <v>925.66</v>
      </c>
      <c r="L1128" s="106">
        <f>I1128*0.2</f>
        <v>4790.5042345999982</v>
      </c>
      <c r="M1128" s="106">
        <f>I1128*0.28</f>
        <v>6706.7059284399975</v>
      </c>
      <c r="N1128" s="106">
        <f>I1128*0.27</f>
        <v>6467.1807167099978</v>
      </c>
      <c r="O1128" s="106">
        <v>5030.0294463299979</v>
      </c>
      <c r="P1128" s="106">
        <f>I1128*0.25</f>
        <v>5988.1302932499975</v>
      </c>
      <c r="Q1128" s="106">
        <f>I1128*0.31</f>
        <v>7425.2815636299965</v>
      </c>
      <c r="R1128" s="106">
        <f>I1128*0.28</f>
        <v>6706.7059284399975</v>
      </c>
      <c r="S1128" s="106">
        <f>I1128*0.25</f>
        <v>5988.1302932499975</v>
      </c>
      <c r="T1128" s="106">
        <f>I1128*0.3</f>
        <v>7185.7563518999968</v>
      </c>
      <c r="U1128" s="106">
        <f>I1128*0.2</f>
        <v>4790.5042345999982</v>
      </c>
      <c r="V1128" s="106">
        <f>I1128*0.22</f>
        <v>5269.5546580599976</v>
      </c>
      <c r="W1128" s="139"/>
      <c r="X1128" s="106">
        <f>I1128*0.16</f>
        <v>3832.4033876799986</v>
      </c>
      <c r="Y1128" s="106">
        <f>I1128*0.15</f>
        <v>3592.8781759499984</v>
      </c>
      <c r="Z1128" s="106">
        <f>I1128*0.18</f>
        <v>4311.4538111399979</v>
      </c>
      <c r="AA1128" s="106">
        <f>I1128*0.11</f>
        <v>2634.7773290299988</v>
      </c>
      <c r="AB1128" s="139"/>
      <c r="AC1128" s="7">
        <f>I1128*0.22</f>
        <v>5269.5546580599976</v>
      </c>
      <c r="AD1128" s="7">
        <f>I1128*0.3</f>
        <v>7185.7563518999968</v>
      </c>
      <c r="AE1128" s="148" t="s">
        <v>93</v>
      </c>
      <c r="AF1128" s="7">
        <f>I1128*0.245</f>
        <v>5868.3676873849972</v>
      </c>
      <c r="AG1128" s="7">
        <f>I1128*0.2</f>
        <v>4790.5042345999982</v>
      </c>
      <c r="AH1128" s="7">
        <f>I1128*0.23</f>
        <v>5509.0798697899982</v>
      </c>
      <c r="AI1128" s="139"/>
      <c r="AJ1128" s="168">
        <f>I1128*0.2</f>
        <v>4790.5042345999982</v>
      </c>
      <c r="AK1128" s="139">
        <v>11109.050300000003</v>
      </c>
      <c r="AL1128" s="139">
        <v>11762.520700000001</v>
      </c>
      <c r="AM1128" s="139">
        <v>12154.611500000001</v>
      </c>
      <c r="AN1128" s="139">
        <f>I1128*0.12</f>
        <v>2874.3025407599989</v>
      </c>
      <c r="AO1128" s="139">
        <f>I1128*0.6</f>
        <v>14371.512703799994</v>
      </c>
      <c r="AP1128" s="139">
        <f>I1128*0.9</f>
        <v>21557.269055699991</v>
      </c>
      <c r="AQ1128" s="139">
        <f>I1128*0.93</f>
        <v>22275.844690889993</v>
      </c>
      <c r="AR1128" s="139">
        <f>I1128*0.7</f>
        <v>16766.764821099991</v>
      </c>
      <c r="AS1128" s="139">
        <f>I1128*0.35</f>
        <v>8383.3824105499953</v>
      </c>
      <c r="AT1128" s="139">
        <v>4654.8627300000007</v>
      </c>
      <c r="AU1128" s="139">
        <f>I1128*0.9</f>
        <v>21557.269055699991</v>
      </c>
      <c r="AV1128" s="139">
        <f>I1128*0.18</f>
        <v>4311.4538111399979</v>
      </c>
      <c r="AW1128" s="139">
        <f>I1128*0.34</f>
        <v>8143.8571988199974</v>
      </c>
      <c r="AX1128" s="139">
        <f>I1128*0.31</f>
        <v>7425.2815636299965</v>
      </c>
      <c r="AY1128" s="139">
        <v>11762.520700000001</v>
      </c>
      <c r="AZ1128" s="139">
        <v>11762.520700000001</v>
      </c>
      <c r="BB1128" s="6">
        <v>925.66</v>
      </c>
      <c r="BC1128" s="6">
        <v>22275.844690889993</v>
      </c>
    </row>
    <row r="1129" spans="2:55" hidden="1" outlineLevel="1" x14ac:dyDescent="0.2">
      <c r="B1129" s="36"/>
      <c r="C1129" s="50"/>
      <c r="D1129" s="111" t="s">
        <v>109</v>
      </c>
      <c r="E1129" s="159" t="s">
        <v>5629</v>
      </c>
      <c r="F1129" s="188"/>
      <c r="G1129" s="188"/>
      <c r="H1129" s="188"/>
      <c r="I1129" s="87"/>
      <c r="J1129" s="98">
        <f t="shared" si="17"/>
        <v>0</v>
      </c>
      <c r="K1129" s="7"/>
      <c r="L1129" s="106">
        <f>I1129*0.2</f>
        <v>0</v>
      </c>
      <c r="M1129" s="106">
        <f>I1129*0.28</f>
        <v>0</v>
      </c>
      <c r="N1129" s="106">
        <f>I1129*0.27</f>
        <v>0</v>
      </c>
      <c r="O1129" s="106">
        <v>0</v>
      </c>
      <c r="P1129" s="106">
        <f>I1129*0.25</f>
        <v>0</v>
      </c>
      <c r="Q1129" s="106">
        <f>I1129*0.31</f>
        <v>0</v>
      </c>
      <c r="R1129" s="106">
        <f>I1129*0.28</f>
        <v>0</v>
      </c>
      <c r="S1129" s="106">
        <f>I1129*0.25</f>
        <v>0</v>
      </c>
      <c r="T1129" s="106">
        <f>I1129*0.3</f>
        <v>0</v>
      </c>
      <c r="U1129" s="106">
        <f>I1129*0.2</f>
        <v>0</v>
      </c>
      <c r="V1129" s="106">
        <f>I1129*0.22</f>
        <v>0</v>
      </c>
      <c r="W1129" s="141"/>
      <c r="X1129" s="106">
        <f>I1129*0.16</f>
        <v>0</v>
      </c>
      <c r="Y1129" s="106">
        <f>I1129*0.15</f>
        <v>0</v>
      </c>
      <c r="Z1129" s="106">
        <f>I1129*0.18</f>
        <v>0</v>
      </c>
      <c r="AA1129" s="106">
        <f>I1129*0.11</f>
        <v>0</v>
      </c>
      <c r="AB1129" s="141"/>
      <c r="AC1129" s="7">
        <f>I1129*0.22</f>
        <v>0</v>
      </c>
      <c r="AD1129" s="7">
        <f>I1129*0.3</f>
        <v>0</v>
      </c>
      <c r="AE1129" s="148" t="s">
        <v>93</v>
      </c>
      <c r="AF1129" s="7">
        <f>I1129*0.245</f>
        <v>0</v>
      </c>
      <c r="AG1129" s="7">
        <f>I1129*0.2</f>
        <v>0</v>
      </c>
      <c r="AH1129" s="7">
        <f>I1129*0.23</f>
        <v>0</v>
      </c>
      <c r="AI1129" s="141"/>
      <c r="AJ1129" s="144">
        <f>I1129*0.2</f>
        <v>0</v>
      </c>
      <c r="AK1129" s="141"/>
      <c r="AL1129" s="141"/>
      <c r="AM1129" s="141"/>
      <c r="AN1129" s="141">
        <f>I1129*0.12</f>
        <v>0</v>
      </c>
      <c r="AO1129" s="141">
        <f>I1129*0.6</f>
        <v>0</v>
      </c>
      <c r="AP1129" s="141">
        <f>I1129*0.9</f>
        <v>0</v>
      </c>
      <c r="AQ1129" s="141">
        <f>I1129*0.93</f>
        <v>0</v>
      </c>
      <c r="AR1129" s="141">
        <f>I1129*0.7</f>
        <v>0</v>
      </c>
      <c r="AS1129" s="141">
        <f>I1129*0.35</f>
        <v>0</v>
      </c>
      <c r="AT1129" s="141"/>
      <c r="AU1129" s="141">
        <f>I1129*0.9</f>
        <v>0</v>
      </c>
      <c r="AV1129" s="141">
        <f>I1129*0.18</f>
        <v>0</v>
      </c>
      <c r="AW1129" s="141">
        <f>I1129*0.34</f>
        <v>0</v>
      </c>
      <c r="AX1129" s="141">
        <f>I1129*0.31</f>
        <v>0</v>
      </c>
      <c r="AY1129" s="141"/>
      <c r="AZ1129" s="141"/>
      <c r="BB1129" s="6">
        <v>0</v>
      </c>
      <c r="BC1129" s="6">
        <v>0</v>
      </c>
    </row>
    <row r="1130" spans="2:55" hidden="1" outlineLevel="1" x14ac:dyDescent="0.2">
      <c r="B1130" s="52" t="s">
        <v>104</v>
      </c>
      <c r="C1130" s="12"/>
      <c r="D1130" s="123">
        <v>88305</v>
      </c>
      <c r="E1130" s="162">
        <v>8</v>
      </c>
      <c r="F1130" s="189"/>
      <c r="G1130" s="189"/>
      <c r="H1130" s="189"/>
      <c r="I1130" s="88">
        <v>786</v>
      </c>
      <c r="J1130" s="98">
        <f t="shared" si="17"/>
        <v>103.983</v>
      </c>
      <c r="K1130" s="102">
        <v>94.53</v>
      </c>
      <c r="L1130" s="106">
        <f>I1130*0.2</f>
        <v>157.20000000000002</v>
      </c>
      <c r="M1130" s="106">
        <f>I1130*0.28</f>
        <v>220.08</v>
      </c>
      <c r="N1130" s="106">
        <f>I1130*0.27</f>
        <v>212.22000000000003</v>
      </c>
      <c r="O1130" s="106">
        <v>165.06</v>
      </c>
      <c r="P1130" s="106">
        <f>I1130*0.25</f>
        <v>196.5</v>
      </c>
      <c r="Q1130" s="106">
        <f>I1130*0.31</f>
        <v>243.66</v>
      </c>
      <c r="R1130" s="106">
        <f>I1130*0.28</f>
        <v>220.08</v>
      </c>
      <c r="S1130" s="106">
        <f>I1130*0.25</f>
        <v>196.5</v>
      </c>
      <c r="T1130" s="106">
        <f>I1130*0.3</f>
        <v>235.79999999999998</v>
      </c>
      <c r="U1130" s="106">
        <f>I1130*0.2</f>
        <v>157.20000000000002</v>
      </c>
      <c r="V1130" s="106">
        <f>I1130*0.22</f>
        <v>172.92</v>
      </c>
      <c r="W1130" s="140"/>
      <c r="X1130" s="106">
        <f>I1130*0.16</f>
        <v>125.76</v>
      </c>
      <c r="Y1130" s="106">
        <f>I1130*0.15</f>
        <v>117.89999999999999</v>
      </c>
      <c r="Z1130" s="106">
        <f>I1130*0.18</f>
        <v>141.47999999999999</v>
      </c>
      <c r="AA1130" s="106">
        <f>I1130*0.11</f>
        <v>86.46</v>
      </c>
      <c r="AB1130" s="140"/>
      <c r="AC1130" s="7">
        <f>I1130*0.22</f>
        <v>172.92</v>
      </c>
      <c r="AD1130" s="7">
        <f>I1130*0.3</f>
        <v>235.79999999999998</v>
      </c>
      <c r="AE1130" s="148" t="s">
        <v>93</v>
      </c>
      <c r="AF1130" s="7">
        <f>I1130*0.245</f>
        <v>192.57</v>
      </c>
      <c r="AG1130" s="7">
        <f>I1130*0.2</f>
        <v>157.20000000000002</v>
      </c>
      <c r="AH1130" s="7">
        <f>I1130*0.23</f>
        <v>180.78</v>
      </c>
      <c r="AI1130" s="140"/>
      <c r="AJ1130" s="140">
        <f>I1130*0.2</f>
        <v>157.20000000000002</v>
      </c>
      <c r="AK1130" s="140">
        <v>2399.2610000000004</v>
      </c>
      <c r="AL1130" s="140">
        <v>2540.3939999999998</v>
      </c>
      <c r="AM1130" s="140">
        <v>2625.0738000000001</v>
      </c>
      <c r="AN1130" s="140">
        <f>I1130*0.12</f>
        <v>94.32</v>
      </c>
      <c r="AO1130" s="140">
        <f>I1130*0.6</f>
        <v>471.59999999999997</v>
      </c>
      <c r="AP1130" s="140">
        <f>I1130*0.9</f>
        <v>707.4</v>
      </c>
      <c r="AQ1130" s="140">
        <f>I1130*0.93</f>
        <v>730.98</v>
      </c>
      <c r="AR1130" s="140">
        <f>I1130*0.7</f>
        <v>550.19999999999993</v>
      </c>
      <c r="AS1130" s="140">
        <f>I1130*0.35</f>
        <v>275.09999999999997</v>
      </c>
      <c r="AT1130" s="140">
        <v>47.639610000000005</v>
      </c>
      <c r="AU1130" s="140">
        <f>I1130*0.9</f>
        <v>707.4</v>
      </c>
      <c r="AV1130" s="140">
        <f>I1130*0.18</f>
        <v>141.47999999999999</v>
      </c>
      <c r="AW1130" s="140">
        <f>I1130*0.34</f>
        <v>267.24</v>
      </c>
      <c r="AX1130" s="140">
        <f>I1130*0.31</f>
        <v>243.66</v>
      </c>
      <c r="AY1130" s="140">
        <v>2540.3939999999998</v>
      </c>
      <c r="AZ1130" s="140">
        <v>2540.3939999999998</v>
      </c>
      <c r="BB1130" s="6">
        <v>86.46</v>
      </c>
      <c r="BC1130" s="6">
        <v>2625.0738000000001</v>
      </c>
    </row>
    <row r="1131" spans="2:55" hidden="1" outlineLevel="1" x14ac:dyDescent="0.2">
      <c r="B1131" s="52" t="s">
        <v>4</v>
      </c>
      <c r="C1131" s="12"/>
      <c r="D1131" s="123">
        <v>55700</v>
      </c>
      <c r="E1131" s="162">
        <v>1</v>
      </c>
      <c r="F1131" s="189"/>
      <c r="G1131" s="189"/>
      <c r="H1131" s="189"/>
      <c r="I1131" s="88">
        <v>3548</v>
      </c>
      <c r="J1131" s="98">
        <f t="shared" si="17"/>
        <v>194.78800000000004</v>
      </c>
      <c r="K1131" s="102">
        <v>177.08</v>
      </c>
      <c r="L1131" s="106">
        <f>I1131*0.2</f>
        <v>709.6</v>
      </c>
      <c r="M1131" s="106">
        <f>I1131*0.28</f>
        <v>993.44</v>
      </c>
      <c r="N1131" s="106">
        <f>I1131*0.27</f>
        <v>957.96</v>
      </c>
      <c r="O1131" s="106">
        <v>745.07999999999993</v>
      </c>
      <c r="P1131" s="106">
        <f>I1131*0.25</f>
        <v>887</v>
      </c>
      <c r="Q1131" s="106">
        <f>I1131*0.31</f>
        <v>1099.8799999999999</v>
      </c>
      <c r="R1131" s="106">
        <f>I1131*0.28</f>
        <v>993.44</v>
      </c>
      <c r="S1131" s="106">
        <f>I1131*0.25</f>
        <v>887</v>
      </c>
      <c r="T1131" s="106">
        <f>I1131*0.3</f>
        <v>1064.3999999999999</v>
      </c>
      <c r="U1131" s="106">
        <f>I1131*0.2</f>
        <v>709.6</v>
      </c>
      <c r="V1131" s="106">
        <f>I1131*0.22</f>
        <v>780.56000000000006</v>
      </c>
      <c r="W1131" s="140"/>
      <c r="X1131" s="106">
        <f>I1131*0.16</f>
        <v>567.68000000000006</v>
      </c>
      <c r="Y1131" s="106">
        <f>I1131*0.15</f>
        <v>532.19999999999993</v>
      </c>
      <c r="Z1131" s="106">
        <f>I1131*0.18</f>
        <v>638.64</v>
      </c>
      <c r="AA1131" s="106">
        <f>I1131*0.11</f>
        <v>390.28000000000003</v>
      </c>
      <c r="AB1131" s="140"/>
      <c r="AC1131" s="7">
        <f>I1131*0.22</f>
        <v>780.56000000000006</v>
      </c>
      <c r="AD1131" s="7">
        <f>I1131*0.3</f>
        <v>1064.3999999999999</v>
      </c>
      <c r="AE1131" s="148" t="s">
        <v>93</v>
      </c>
      <c r="AF1131" s="7">
        <f>I1131*0.245</f>
        <v>869.26</v>
      </c>
      <c r="AG1131" s="7">
        <f>I1131*0.2</f>
        <v>709.6</v>
      </c>
      <c r="AH1131" s="7">
        <f>I1131*0.23</f>
        <v>816.04000000000008</v>
      </c>
      <c r="AI1131" s="140"/>
      <c r="AJ1131" s="140">
        <f>I1131*0.2</f>
        <v>709.6</v>
      </c>
      <c r="AK1131" s="140">
        <v>3824.9075999999995</v>
      </c>
      <c r="AL1131" s="140">
        <v>4049.8964999999998</v>
      </c>
      <c r="AM1131" s="140">
        <v>4184.8983999999991</v>
      </c>
      <c r="AN1131" s="140">
        <f>I1131*0.12</f>
        <v>425.76</v>
      </c>
      <c r="AO1131" s="140">
        <f>I1131*0.6</f>
        <v>2128.7999999999997</v>
      </c>
      <c r="AP1131" s="140">
        <f>I1131*0.9</f>
        <v>3193.2000000000003</v>
      </c>
      <c r="AQ1131" s="140">
        <f>I1131*0.93</f>
        <v>3299.6400000000003</v>
      </c>
      <c r="AR1131" s="140">
        <f>I1131*0.7</f>
        <v>2483.6</v>
      </c>
      <c r="AS1131" s="140">
        <f>I1131*0.35</f>
        <v>1241.8</v>
      </c>
      <c r="AT1131" s="140">
        <v>1706.0026499999999</v>
      </c>
      <c r="AU1131" s="140">
        <f>I1131*0.9</f>
        <v>3193.2000000000003</v>
      </c>
      <c r="AV1131" s="140">
        <f>I1131*0.18</f>
        <v>638.64</v>
      </c>
      <c r="AW1131" s="140">
        <f>I1131*0.34</f>
        <v>1206.3200000000002</v>
      </c>
      <c r="AX1131" s="140">
        <f>I1131*0.31</f>
        <v>1099.8799999999999</v>
      </c>
      <c r="AY1131" s="140">
        <v>4049.8964999999998</v>
      </c>
      <c r="AZ1131" s="140">
        <v>4049.8964999999998</v>
      </c>
      <c r="BB1131" s="6">
        <v>177.08</v>
      </c>
      <c r="BC1131" s="6">
        <v>4184.8983999999991</v>
      </c>
    </row>
    <row r="1132" spans="2:55" hidden="1" outlineLevel="1" x14ac:dyDescent="0.2">
      <c r="B1132" s="52" t="s">
        <v>105</v>
      </c>
      <c r="C1132" s="12"/>
      <c r="D1132" s="123">
        <v>76942</v>
      </c>
      <c r="E1132" s="162">
        <v>1</v>
      </c>
      <c r="F1132" s="189"/>
      <c r="G1132" s="189"/>
      <c r="H1132" s="189"/>
      <c r="I1132" s="88">
        <v>1566</v>
      </c>
      <c r="J1132" s="98">
        <f t="shared" si="17"/>
        <v>88.638000000000005</v>
      </c>
      <c r="K1132" s="102">
        <v>80.58</v>
      </c>
      <c r="L1132" s="106">
        <f>I1132*0.2</f>
        <v>313.20000000000005</v>
      </c>
      <c r="M1132" s="106">
        <f>I1132*0.28</f>
        <v>438.48</v>
      </c>
      <c r="N1132" s="106">
        <f>I1132*0.27</f>
        <v>422.82000000000005</v>
      </c>
      <c r="O1132" s="106">
        <v>328.86</v>
      </c>
      <c r="P1132" s="106">
        <f>I1132*0.25</f>
        <v>391.5</v>
      </c>
      <c r="Q1132" s="106">
        <f>I1132*0.31</f>
        <v>485.46</v>
      </c>
      <c r="R1132" s="106">
        <f>I1132*0.28</f>
        <v>438.48</v>
      </c>
      <c r="S1132" s="106">
        <f>I1132*0.25</f>
        <v>391.5</v>
      </c>
      <c r="T1132" s="106">
        <f>I1132*0.3</f>
        <v>469.79999999999995</v>
      </c>
      <c r="U1132" s="106">
        <f>I1132*0.2</f>
        <v>313.20000000000005</v>
      </c>
      <c r="V1132" s="106">
        <f>I1132*0.22</f>
        <v>344.52</v>
      </c>
      <c r="W1132" s="140"/>
      <c r="X1132" s="106">
        <f>I1132*0.16</f>
        <v>250.56</v>
      </c>
      <c r="Y1132" s="106">
        <f>I1132*0.15</f>
        <v>234.89999999999998</v>
      </c>
      <c r="Z1132" s="106">
        <f>I1132*0.18</f>
        <v>281.88</v>
      </c>
      <c r="AA1132" s="106">
        <f>I1132*0.11</f>
        <v>172.26</v>
      </c>
      <c r="AB1132" s="140"/>
      <c r="AC1132" s="7">
        <f>I1132*0.22</f>
        <v>344.52</v>
      </c>
      <c r="AD1132" s="7">
        <f>I1132*0.3</f>
        <v>469.79999999999995</v>
      </c>
      <c r="AE1132" s="148" t="s">
        <v>93</v>
      </c>
      <c r="AF1132" s="7">
        <f>I1132*0.245</f>
        <v>383.67</v>
      </c>
      <c r="AG1132" s="7">
        <f>I1132*0.2</f>
        <v>313.20000000000005</v>
      </c>
      <c r="AH1132" s="7">
        <f>I1132*0.23</f>
        <v>360.18</v>
      </c>
      <c r="AI1132" s="140"/>
      <c r="AJ1132" s="140">
        <f>I1132*0.2</f>
        <v>313.20000000000005</v>
      </c>
      <c r="AK1132" s="140">
        <v>1150.5174999999999</v>
      </c>
      <c r="AL1132" s="140">
        <v>1218.1949999999999</v>
      </c>
      <c r="AM1132" s="140">
        <v>1258.8015</v>
      </c>
      <c r="AN1132" s="140">
        <f>I1132*0.12</f>
        <v>187.92</v>
      </c>
      <c r="AO1132" s="140">
        <f>I1132*0.6</f>
        <v>939.59999999999991</v>
      </c>
      <c r="AP1132" s="140">
        <f>I1132*0.9</f>
        <v>1409.4</v>
      </c>
      <c r="AQ1132" s="140">
        <f>I1132*0.93</f>
        <v>1456.38</v>
      </c>
      <c r="AR1132" s="140">
        <f>I1132*0.7</f>
        <v>1096.1999999999998</v>
      </c>
      <c r="AS1132" s="140">
        <f>I1132*0.35</f>
        <v>548.09999999999991</v>
      </c>
      <c r="AT1132" s="140">
        <v>0</v>
      </c>
      <c r="AU1132" s="140">
        <f>I1132*0.9</f>
        <v>1409.4</v>
      </c>
      <c r="AV1132" s="140">
        <f>I1132*0.18</f>
        <v>281.88</v>
      </c>
      <c r="AW1132" s="140">
        <f>I1132*0.34</f>
        <v>532.44000000000005</v>
      </c>
      <c r="AX1132" s="140">
        <f>I1132*0.31</f>
        <v>485.46</v>
      </c>
      <c r="AY1132" s="140">
        <v>1218.1949999999999</v>
      </c>
      <c r="AZ1132" s="140">
        <v>1218.1949999999999</v>
      </c>
      <c r="BB1132" s="6">
        <v>80.58</v>
      </c>
      <c r="BC1132" s="6">
        <v>1456.38</v>
      </c>
    </row>
    <row r="1133" spans="2:55" hidden="1" outlineLevel="1" x14ac:dyDescent="0.2">
      <c r="B1133" s="52" t="s">
        <v>106</v>
      </c>
      <c r="C1133" s="12"/>
      <c r="D1133" s="123">
        <v>76872</v>
      </c>
      <c r="E1133" s="162">
        <v>1</v>
      </c>
      <c r="F1133" s="189"/>
      <c r="G1133" s="189"/>
      <c r="H1133" s="189"/>
      <c r="I1133" s="88">
        <v>857</v>
      </c>
      <c r="J1133" s="98">
        <f t="shared" si="17"/>
        <v>314.85300000000007</v>
      </c>
      <c r="K1133" s="102">
        <v>286.23</v>
      </c>
      <c r="L1133" s="106">
        <f>I1133*0.2</f>
        <v>171.4</v>
      </c>
      <c r="M1133" s="106">
        <f>I1133*0.28</f>
        <v>239.96000000000004</v>
      </c>
      <c r="N1133" s="106">
        <f>I1133*0.27</f>
        <v>231.39000000000001</v>
      </c>
      <c r="O1133" s="106">
        <v>179.97</v>
      </c>
      <c r="P1133" s="106">
        <f>I1133*0.25</f>
        <v>214.25</v>
      </c>
      <c r="Q1133" s="106">
        <f>I1133*0.31</f>
        <v>265.67</v>
      </c>
      <c r="R1133" s="106">
        <f>I1133*0.28</f>
        <v>239.96000000000004</v>
      </c>
      <c r="S1133" s="106">
        <f>I1133*0.25</f>
        <v>214.25</v>
      </c>
      <c r="T1133" s="106">
        <f>I1133*0.3</f>
        <v>257.09999999999997</v>
      </c>
      <c r="U1133" s="106">
        <f>I1133*0.2</f>
        <v>171.4</v>
      </c>
      <c r="V1133" s="106">
        <f>I1133*0.22</f>
        <v>188.54</v>
      </c>
      <c r="W1133" s="140"/>
      <c r="X1133" s="106">
        <f>I1133*0.16</f>
        <v>137.12</v>
      </c>
      <c r="Y1133" s="106">
        <f>I1133*0.15</f>
        <v>128.54999999999998</v>
      </c>
      <c r="Z1133" s="106">
        <f>I1133*0.18</f>
        <v>154.26</v>
      </c>
      <c r="AA1133" s="106">
        <f>I1133*0.11</f>
        <v>94.27</v>
      </c>
      <c r="AB1133" s="140"/>
      <c r="AC1133" s="7">
        <f>I1133*0.22</f>
        <v>188.54</v>
      </c>
      <c r="AD1133" s="7">
        <f>I1133*0.3</f>
        <v>257.09999999999997</v>
      </c>
      <c r="AE1133" s="148" t="s">
        <v>93</v>
      </c>
      <c r="AF1133" s="7">
        <f>I1133*0.245</f>
        <v>209.965</v>
      </c>
      <c r="AG1133" s="7">
        <f>I1133*0.2</f>
        <v>171.4</v>
      </c>
      <c r="AH1133" s="7">
        <f>I1133*0.23</f>
        <v>197.11</v>
      </c>
      <c r="AI1133" s="140"/>
      <c r="AJ1133" s="140">
        <f>I1133*0.2</f>
        <v>171.4</v>
      </c>
      <c r="AK1133" s="140">
        <v>654.84</v>
      </c>
      <c r="AL1133" s="140">
        <v>693.36</v>
      </c>
      <c r="AM1133" s="140">
        <v>716.47200000000009</v>
      </c>
      <c r="AN1133" s="140">
        <f>I1133*0.12</f>
        <v>102.83999999999999</v>
      </c>
      <c r="AO1133" s="140">
        <f>I1133*0.6</f>
        <v>514.19999999999993</v>
      </c>
      <c r="AP1133" s="140">
        <f>I1133*0.9</f>
        <v>771.30000000000007</v>
      </c>
      <c r="AQ1133" s="140">
        <f>I1133*0.93</f>
        <v>797.01</v>
      </c>
      <c r="AR1133" s="140">
        <f>I1133*0.7</f>
        <v>599.9</v>
      </c>
      <c r="AS1133" s="140">
        <f>I1133*0.35</f>
        <v>299.95</v>
      </c>
      <c r="AT1133" s="140">
        <v>107.93303999999999</v>
      </c>
      <c r="AU1133" s="140">
        <f>I1133*0.9</f>
        <v>771.30000000000007</v>
      </c>
      <c r="AV1133" s="140">
        <f>I1133*0.18</f>
        <v>154.26</v>
      </c>
      <c r="AW1133" s="140">
        <f>I1133*0.34</f>
        <v>291.38</v>
      </c>
      <c r="AX1133" s="140">
        <f>I1133*0.31</f>
        <v>265.67</v>
      </c>
      <c r="AY1133" s="140">
        <v>693.36</v>
      </c>
      <c r="AZ1133" s="140">
        <v>693.36</v>
      </c>
      <c r="BB1133" s="6">
        <v>94.27</v>
      </c>
      <c r="BC1133" s="6">
        <v>797.01</v>
      </c>
    </row>
    <row r="1134" spans="2:55" hidden="1" outlineLevel="1" x14ac:dyDescent="0.2">
      <c r="B1134" s="52" t="s">
        <v>107</v>
      </c>
      <c r="C1134" s="12"/>
      <c r="D1134" s="123"/>
      <c r="E1134" s="162">
        <v>1</v>
      </c>
      <c r="F1134" s="189"/>
      <c r="G1134" s="189"/>
      <c r="H1134" s="189"/>
      <c r="I1134" s="88">
        <v>21.270530000000001</v>
      </c>
      <c r="J1134" s="98" t="e">
        <f t="shared" si="17"/>
        <v>#N/A</v>
      </c>
      <c r="K1134" s="102" t="e">
        <v>#N/A</v>
      </c>
      <c r="L1134" s="106">
        <f>I1134*0.2</f>
        <v>4.2541060000000002</v>
      </c>
      <c r="M1134" s="106">
        <f>I1134*0.28</f>
        <v>5.9557484000000009</v>
      </c>
      <c r="N1134" s="106">
        <f>I1134*0.27</f>
        <v>5.7430431000000004</v>
      </c>
      <c r="O1134" s="106">
        <v>4.4668112999999998</v>
      </c>
      <c r="P1134" s="106">
        <f>I1134*0.25</f>
        <v>5.3176325000000002</v>
      </c>
      <c r="Q1134" s="106">
        <f>I1134*0.31</f>
        <v>6.5938642999999999</v>
      </c>
      <c r="R1134" s="106">
        <f>I1134*0.28</f>
        <v>5.9557484000000009</v>
      </c>
      <c r="S1134" s="106">
        <f>I1134*0.25</f>
        <v>5.3176325000000002</v>
      </c>
      <c r="T1134" s="106">
        <f>I1134*0.3</f>
        <v>6.3811590000000002</v>
      </c>
      <c r="U1134" s="106">
        <f>I1134*0.2</f>
        <v>4.2541060000000002</v>
      </c>
      <c r="V1134" s="106">
        <f>I1134*0.22</f>
        <v>4.6795166000000004</v>
      </c>
      <c r="W1134" s="140"/>
      <c r="X1134" s="106">
        <f>I1134*0.16</f>
        <v>3.4032848000000002</v>
      </c>
      <c r="Y1134" s="106">
        <f>I1134*0.15</f>
        <v>3.1905795000000001</v>
      </c>
      <c r="Z1134" s="106">
        <f>I1134*0.18</f>
        <v>3.8286954</v>
      </c>
      <c r="AA1134" s="106">
        <f>I1134*0.11</f>
        <v>2.3397583000000002</v>
      </c>
      <c r="AB1134" s="140"/>
      <c r="AC1134" s="7">
        <f>I1134*0.22</f>
        <v>4.6795166000000004</v>
      </c>
      <c r="AD1134" s="7">
        <f>I1134*0.3</f>
        <v>6.3811590000000002</v>
      </c>
      <c r="AE1134" s="148" t="s">
        <v>93</v>
      </c>
      <c r="AF1134" s="7">
        <f>I1134*0.245</f>
        <v>5.2112798500000004</v>
      </c>
      <c r="AG1134" s="7">
        <f>I1134*0.2</f>
        <v>4.2541060000000002</v>
      </c>
      <c r="AH1134" s="7">
        <f>I1134*0.23</f>
        <v>4.8922219</v>
      </c>
      <c r="AI1134" s="140"/>
      <c r="AJ1134" s="140">
        <f>I1134*0.2</f>
        <v>4.2541060000000002</v>
      </c>
      <c r="AK1134" s="140">
        <v>17.558699999999998</v>
      </c>
      <c r="AL1134" s="140">
        <v>18.585899999999999</v>
      </c>
      <c r="AM1134" s="140">
        <v>19.206499999999998</v>
      </c>
      <c r="AN1134" s="140">
        <f>I1134*0.12</f>
        <v>2.5524635999999998</v>
      </c>
      <c r="AO1134" s="140">
        <f>I1134*0.6</f>
        <v>12.762318</v>
      </c>
      <c r="AP1134" s="140">
        <f>I1134*0.9</f>
        <v>19.143477000000001</v>
      </c>
      <c r="AQ1134" s="140">
        <f>I1134*0.93</f>
        <v>19.781592900000003</v>
      </c>
      <c r="AR1134" s="140">
        <f>I1134*0.7</f>
        <v>14.889370999999999</v>
      </c>
      <c r="AS1134" s="140">
        <f>I1134*0.35</f>
        <v>7.4446854999999994</v>
      </c>
      <c r="AT1134" s="140">
        <v>0</v>
      </c>
      <c r="AU1134" s="140">
        <f>I1134*0.9</f>
        <v>19.143477000000001</v>
      </c>
      <c r="AV1134" s="140">
        <f>I1134*0.18</f>
        <v>3.8286954</v>
      </c>
      <c r="AW1134" s="140">
        <f>I1134*0.34</f>
        <v>7.2319802000000006</v>
      </c>
      <c r="AX1134" s="140">
        <f>I1134*0.31</f>
        <v>6.5938642999999999</v>
      </c>
      <c r="AY1134" s="140">
        <v>18.585899999999999</v>
      </c>
      <c r="AZ1134" s="140">
        <v>18.585899999999999</v>
      </c>
      <c r="BB1134" s="6">
        <v>2.3397583000000002</v>
      </c>
      <c r="BC1134" s="6">
        <v>19.781592900000003</v>
      </c>
    </row>
    <row r="1135" spans="2:55" hidden="1" outlineLevel="1" x14ac:dyDescent="0.2">
      <c r="B1135" s="62" t="s">
        <v>108</v>
      </c>
      <c r="C1135" s="8"/>
      <c r="D1135" s="129"/>
      <c r="E1135" s="164">
        <v>1</v>
      </c>
      <c r="F1135" s="189"/>
      <c r="G1135" s="189"/>
      <c r="H1135" s="189"/>
      <c r="I1135" s="88">
        <v>8.5963799999999981</v>
      </c>
      <c r="J1135" s="98" t="e">
        <f t="shared" si="17"/>
        <v>#N/A</v>
      </c>
      <c r="K1135" s="102" t="e">
        <v>#N/A</v>
      </c>
      <c r="L1135" s="106">
        <f>I1135*0.2</f>
        <v>1.7192759999999998</v>
      </c>
      <c r="M1135" s="106">
        <f>I1135*0.28</f>
        <v>2.4069863999999996</v>
      </c>
      <c r="N1135" s="106">
        <f>I1135*0.27</f>
        <v>2.3210225999999996</v>
      </c>
      <c r="O1135" s="106">
        <v>1.8052397999999996</v>
      </c>
      <c r="P1135" s="106">
        <f>I1135*0.25</f>
        <v>2.1490949999999995</v>
      </c>
      <c r="Q1135" s="106">
        <f>I1135*0.31</f>
        <v>2.6648777999999993</v>
      </c>
      <c r="R1135" s="106">
        <f>I1135*0.28</f>
        <v>2.4069863999999996</v>
      </c>
      <c r="S1135" s="106">
        <f>I1135*0.25</f>
        <v>2.1490949999999995</v>
      </c>
      <c r="T1135" s="106">
        <f>I1135*0.3</f>
        <v>2.5789139999999993</v>
      </c>
      <c r="U1135" s="106">
        <f>I1135*0.2</f>
        <v>1.7192759999999998</v>
      </c>
      <c r="V1135" s="106">
        <f>I1135*0.22</f>
        <v>1.8912035999999997</v>
      </c>
      <c r="W1135" s="140"/>
      <c r="X1135" s="106">
        <f>I1135*0.16</f>
        <v>1.3754207999999997</v>
      </c>
      <c r="Y1135" s="106">
        <f>I1135*0.15</f>
        <v>1.2894569999999996</v>
      </c>
      <c r="Z1135" s="106">
        <f>I1135*0.18</f>
        <v>1.5473483999999995</v>
      </c>
      <c r="AA1135" s="106">
        <f>I1135*0.11</f>
        <v>0.94560179999999983</v>
      </c>
      <c r="AB1135" s="140"/>
      <c r="AC1135" s="7">
        <f>I1135*0.22</f>
        <v>1.8912035999999997</v>
      </c>
      <c r="AD1135" s="7">
        <f>I1135*0.3</f>
        <v>2.5789139999999993</v>
      </c>
      <c r="AE1135" s="148" t="s">
        <v>93</v>
      </c>
      <c r="AF1135" s="7">
        <f>I1135*0.245</f>
        <v>2.1061130999999995</v>
      </c>
      <c r="AG1135" s="7">
        <f>I1135*0.2</f>
        <v>1.7192759999999998</v>
      </c>
      <c r="AH1135" s="7">
        <f>I1135*0.23</f>
        <v>1.9771673999999997</v>
      </c>
      <c r="AI1135" s="140"/>
      <c r="AJ1135" s="140">
        <f>I1135*0.2</f>
        <v>1.7192759999999998</v>
      </c>
      <c r="AK1135" s="140">
        <v>7.0940999999999992</v>
      </c>
      <c r="AL1135" s="140">
        <v>7.5113999999999992</v>
      </c>
      <c r="AM1135" s="140">
        <v>7.7574999999999994</v>
      </c>
      <c r="AN1135" s="140">
        <f>I1135*0.12</f>
        <v>1.0315655999999997</v>
      </c>
      <c r="AO1135" s="140">
        <f>I1135*0.6</f>
        <v>5.1578279999999985</v>
      </c>
      <c r="AP1135" s="140">
        <f>I1135*0.9</f>
        <v>7.7367419999999987</v>
      </c>
      <c r="AQ1135" s="140">
        <f>I1135*0.93</f>
        <v>7.9946333999999988</v>
      </c>
      <c r="AR1135" s="140">
        <f>I1135*0.7</f>
        <v>6.017465999999998</v>
      </c>
      <c r="AS1135" s="140">
        <f>I1135*0.35</f>
        <v>3.008732999999999</v>
      </c>
      <c r="AT1135" s="140">
        <v>0</v>
      </c>
      <c r="AU1135" s="140">
        <f>I1135*0.9</f>
        <v>7.7367419999999987</v>
      </c>
      <c r="AV1135" s="140">
        <f>I1135*0.18</f>
        <v>1.5473483999999995</v>
      </c>
      <c r="AW1135" s="140">
        <f>I1135*0.34</f>
        <v>2.9227691999999994</v>
      </c>
      <c r="AX1135" s="140">
        <f>I1135*0.31</f>
        <v>2.6648777999999993</v>
      </c>
      <c r="AY1135" s="140">
        <v>7.5113999999999992</v>
      </c>
      <c r="AZ1135" s="140">
        <v>7.5113999999999992</v>
      </c>
      <c r="BB1135" s="6">
        <v>0.94560179999999983</v>
      </c>
      <c r="BC1135" s="6">
        <v>7.9946333999999988</v>
      </c>
    </row>
    <row r="1136" spans="2:55" ht="13.5" collapsed="1" thickBot="1" x14ac:dyDescent="0.25">
      <c r="B1136" s="63" t="s">
        <v>4</v>
      </c>
      <c r="C1136" s="64">
        <v>510</v>
      </c>
      <c r="D1136" s="130">
        <v>55700</v>
      </c>
      <c r="E1136" s="161" t="s">
        <v>5630</v>
      </c>
      <c r="F1136" s="199"/>
      <c r="G1136" s="199"/>
      <c r="H1136" s="199"/>
      <c r="I1136" s="83">
        <v>6786.8669099999997</v>
      </c>
      <c r="J1136" s="98">
        <f t="shared" si="17"/>
        <v>194.78800000000004</v>
      </c>
      <c r="K1136" s="100">
        <v>177.08</v>
      </c>
      <c r="L1136" s="106">
        <f>I1136*0.2</f>
        <v>1357.373382</v>
      </c>
      <c r="M1136" s="106">
        <f>I1136*0.28</f>
        <v>1900.3227348</v>
      </c>
      <c r="N1136" s="106">
        <f>I1136*0.27</f>
        <v>1832.4540657</v>
      </c>
      <c r="O1136" s="106">
        <v>1425.2420510999998</v>
      </c>
      <c r="P1136" s="106">
        <f>I1136*0.25</f>
        <v>1696.7167274999999</v>
      </c>
      <c r="Q1136" s="106">
        <f>I1136*0.31</f>
        <v>2103.9287420999999</v>
      </c>
      <c r="R1136" s="106">
        <f>I1136*0.28</f>
        <v>1900.3227348</v>
      </c>
      <c r="S1136" s="106">
        <f>I1136*0.25</f>
        <v>1696.7167274999999</v>
      </c>
      <c r="T1136" s="106">
        <f>I1136*0.3</f>
        <v>2036.0600729999999</v>
      </c>
      <c r="U1136" s="106">
        <f>I1136*0.2</f>
        <v>1357.373382</v>
      </c>
      <c r="V1136" s="106">
        <f>I1136*0.22</f>
        <v>1493.1107202000001</v>
      </c>
      <c r="W1136" s="139"/>
      <c r="X1136" s="106">
        <f>I1136*0.16</f>
        <v>1085.8987056000001</v>
      </c>
      <c r="Y1136" s="106">
        <f>I1136*0.15</f>
        <v>1018.0300364999999</v>
      </c>
      <c r="Z1136" s="106">
        <f>I1136*0.18</f>
        <v>1221.6360437999999</v>
      </c>
      <c r="AA1136" s="106">
        <f>I1136*0.11</f>
        <v>746.55536010000003</v>
      </c>
      <c r="AB1136" s="139"/>
      <c r="AC1136" s="7">
        <f>I1136*0.22</f>
        <v>1493.1107202000001</v>
      </c>
      <c r="AD1136" s="7">
        <f>I1136*0.3</f>
        <v>2036.0600729999999</v>
      </c>
      <c r="AE1136" s="148" t="s">
        <v>93</v>
      </c>
      <c r="AF1136" s="7">
        <f>I1136*0.245</f>
        <v>1662.7823929499998</v>
      </c>
      <c r="AG1136" s="7">
        <f>I1136*0.2</f>
        <v>1357.373382</v>
      </c>
      <c r="AH1136" s="7">
        <f>I1136*0.23</f>
        <v>1560.9793893000001</v>
      </c>
      <c r="AI1136" s="139"/>
      <c r="AJ1136" s="168">
        <f>I1136*0.2</f>
        <v>1357.373382</v>
      </c>
      <c r="AK1136" s="139">
        <v>8054.168200000001</v>
      </c>
      <c r="AL1136" s="139">
        <v>8527.9428000000007</v>
      </c>
      <c r="AM1136" s="139">
        <v>8812.2097000000012</v>
      </c>
      <c r="AN1136" s="139">
        <f>I1136*0.12</f>
        <v>814.42402919999995</v>
      </c>
      <c r="AO1136" s="139">
        <f>I1136*0.6</f>
        <v>4072.1201459999997</v>
      </c>
      <c r="AP1136" s="139">
        <f>I1136*0.9</f>
        <v>6108.1802189999999</v>
      </c>
      <c r="AQ1136" s="139">
        <f>I1136*0.93</f>
        <v>6311.7862262999997</v>
      </c>
      <c r="AR1136" s="139">
        <f>I1136*0.7</f>
        <v>4750.8068369999992</v>
      </c>
      <c r="AS1136" s="139">
        <f>I1136*0.35</f>
        <v>2375.4034184999996</v>
      </c>
      <c r="AT1136" s="139">
        <v>1706.0026500000004</v>
      </c>
      <c r="AU1136" s="139">
        <f>I1136*0.9</f>
        <v>6108.1802189999999</v>
      </c>
      <c r="AV1136" s="139">
        <f>I1136*0.18</f>
        <v>1221.6360437999999</v>
      </c>
      <c r="AW1136" s="139">
        <f>I1136*0.34</f>
        <v>2307.5347494000002</v>
      </c>
      <c r="AX1136" s="139">
        <f>I1136*0.31</f>
        <v>2103.9287420999999</v>
      </c>
      <c r="AY1136" s="139">
        <v>8527.9428000000007</v>
      </c>
      <c r="AZ1136" s="139">
        <v>8527.9428000000007</v>
      </c>
      <c r="BB1136" s="6">
        <v>177.08</v>
      </c>
      <c r="BC1136" s="6">
        <v>8812.2097000000012</v>
      </c>
    </row>
    <row r="1137" spans="1:55" x14ac:dyDescent="0.2">
      <c r="B1137" t="s">
        <v>1</v>
      </c>
      <c r="C1137">
        <v>430</v>
      </c>
      <c r="D1137" s="27">
        <v>97110</v>
      </c>
      <c r="E1137" s="138"/>
      <c r="F1137" s="197"/>
      <c r="G1137" s="197"/>
      <c r="H1137" s="197"/>
      <c r="I1137" s="94">
        <v>167</v>
      </c>
      <c r="J1137" s="98">
        <f t="shared" si="17"/>
        <v>29.931000000000004</v>
      </c>
      <c r="K1137" s="98">
        <v>27.21</v>
      </c>
      <c r="L1137" s="106">
        <f>I1137*0.1</f>
        <v>16.7</v>
      </c>
      <c r="M1137" s="106">
        <f>I1137*0.2</f>
        <v>33.4</v>
      </c>
      <c r="N1137" s="106">
        <f>I1137*0.21</f>
        <v>35.07</v>
      </c>
      <c r="O1137" s="106">
        <v>0</v>
      </c>
      <c r="P1137" s="106">
        <f>I1137*0.12</f>
        <v>20.04</v>
      </c>
      <c r="Q1137" s="106">
        <f>I1137*0.17</f>
        <v>28.39</v>
      </c>
      <c r="R1137" s="106">
        <f>I1137*0.14</f>
        <v>23.380000000000003</v>
      </c>
      <c r="S1137" s="106">
        <f>I1137*0.18</f>
        <v>30.06</v>
      </c>
      <c r="T1137" s="106">
        <f>I1137*0.14</f>
        <v>23.380000000000003</v>
      </c>
      <c r="U1137" s="106">
        <f>I1137*0.15</f>
        <v>25.05</v>
      </c>
      <c r="V1137" s="106">
        <f>I1137*0.08</f>
        <v>13.36</v>
      </c>
      <c r="X1137" s="106">
        <f>I1137*0.16</f>
        <v>26.72</v>
      </c>
      <c r="Y1137" s="106">
        <f>I1137*0.1</f>
        <v>16.7</v>
      </c>
      <c r="Z1137" s="106">
        <f>I1137*0.08</f>
        <v>13.36</v>
      </c>
      <c r="AA1137" s="106">
        <f>I1137*0.11</f>
        <v>18.37</v>
      </c>
      <c r="AC1137" s="7">
        <f>I1137*0.22</f>
        <v>36.74</v>
      </c>
      <c r="AD1137" s="7">
        <f>I1137*0.3</f>
        <v>50.1</v>
      </c>
      <c r="AE1137" s="148" t="s">
        <v>93</v>
      </c>
      <c r="AF1137" s="7">
        <f>I1137*0.245</f>
        <v>40.914999999999999</v>
      </c>
      <c r="AG1137" s="7">
        <f>I1137*0.2</f>
        <v>33.4</v>
      </c>
      <c r="AH1137" s="7">
        <f>I1137*0.23</f>
        <v>38.410000000000004</v>
      </c>
      <c r="AJ1137" s="137">
        <f>I1137*0.2</f>
        <v>33.4</v>
      </c>
      <c r="AK1137" s="138">
        <v>0</v>
      </c>
      <c r="AL1137" s="138">
        <v>0</v>
      </c>
      <c r="AM1137" s="138">
        <v>0</v>
      </c>
      <c r="AN1137" s="138">
        <f>I1137*0.12</f>
        <v>20.04</v>
      </c>
      <c r="AO1137" s="138">
        <f>I1137*0.6</f>
        <v>100.2</v>
      </c>
      <c r="AP1137" s="138">
        <f>I1137*0.9</f>
        <v>150.30000000000001</v>
      </c>
      <c r="AQ1137" s="138">
        <f>I1137*0.93</f>
        <v>155.31</v>
      </c>
      <c r="AR1137" s="138">
        <f>I1137*0.7</f>
        <v>116.89999999999999</v>
      </c>
      <c r="AS1137" s="138">
        <f>I1137*0.35</f>
        <v>58.449999999999996</v>
      </c>
      <c r="AT1137" s="138">
        <v>0</v>
      </c>
      <c r="AU1137" s="138">
        <f>I1137*0.9</f>
        <v>150.30000000000001</v>
      </c>
      <c r="AV1137" s="138">
        <f>I1137*0.18</f>
        <v>30.06</v>
      </c>
      <c r="AW1137" s="138">
        <f>I1137*0.34</f>
        <v>56.78</v>
      </c>
      <c r="AX1137" s="138">
        <f>I1137*0.31</f>
        <v>51.77</v>
      </c>
      <c r="AY1137" s="138">
        <v>0</v>
      </c>
      <c r="AZ1137" s="138">
        <v>0</v>
      </c>
      <c r="BB1137" s="6">
        <v>0</v>
      </c>
      <c r="BC1137" s="6">
        <v>155.31</v>
      </c>
    </row>
    <row r="1138" spans="1:55" x14ac:dyDescent="0.2">
      <c r="B1138" t="s">
        <v>3</v>
      </c>
      <c r="C1138">
        <v>730</v>
      </c>
      <c r="D1138" s="27">
        <v>93000</v>
      </c>
      <c r="E1138" s="138"/>
      <c r="F1138" s="197"/>
      <c r="G1138" s="197"/>
      <c r="H1138" s="197"/>
      <c r="I1138" s="94">
        <v>148</v>
      </c>
      <c r="J1138" s="98">
        <f t="shared" si="17"/>
        <v>17.380000000000003</v>
      </c>
      <c r="K1138" s="98">
        <v>15.8</v>
      </c>
      <c r="L1138" s="106">
        <f>I1138*0.1</f>
        <v>14.8</v>
      </c>
      <c r="M1138" s="106">
        <f>I1138*0.2</f>
        <v>29.6</v>
      </c>
      <c r="N1138" s="106">
        <f>I1138*0.21</f>
        <v>31.08</v>
      </c>
      <c r="O1138" s="106">
        <v>0</v>
      </c>
      <c r="P1138" s="106">
        <f>I1138*0.12</f>
        <v>17.759999999999998</v>
      </c>
      <c r="Q1138" s="106">
        <f>I1138*0.17</f>
        <v>25.16</v>
      </c>
      <c r="R1138" s="106">
        <f>I1138*0.14</f>
        <v>20.720000000000002</v>
      </c>
      <c r="S1138" s="106">
        <f>I1138*0.18</f>
        <v>26.64</v>
      </c>
      <c r="T1138" s="106">
        <f>I1138*0.14</f>
        <v>20.720000000000002</v>
      </c>
      <c r="U1138" s="106">
        <f>I1138*0.15</f>
        <v>22.2</v>
      </c>
      <c r="V1138" s="106">
        <f>I1138*0.08</f>
        <v>11.84</v>
      </c>
      <c r="X1138" s="106">
        <f>I1138*0.16</f>
        <v>23.68</v>
      </c>
      <c r="Y1138" s="106">
        <f>I1138*0.1</f>
        <v>14.8</v>
      </c>
      <c r="Z1138" s="106">
        <f>I1138*0.08</f>
        <v>11.84</v>
      </c>
      <c r="AA1138" s="106">
        <f>I1138*0.11</f>
        <v>16.28</v>
      </c>
      <c r="AC1138" s="7">
        <f>I1138*0.22</f>
        <v>32.56</v>
      </c>
      <c r="AD1138" s="7">
        <f>I1138*0.3</f>
        <v>44.4</v>
      </c>
      <c r="AE1138" s="148" t="s">
        <v>93</v>
      </c>
      <c r="AF1138" s="7">
        <f>I1138*0.245</f>
        <v>36.26</v>
      </c>
      <c r="AG1138" s="7">
        <f>I1138*0.2</f>
        <v>29.6</v>
      </c>
      <c r="AH1138" s="7">
        <f>I1138*0.23</f>
        <v>34.04</v>
      </c>
      <c r="AJ1138" s="137">
        <f>I1138*0.2</f>
        <v>29.6</v>
      </c>
      <c r="AK1138" s="138">
        <v>0</v>
      </c>
      <c r="AL1138" s="138">
        <v>0</v>
      </c>
      <c r="AM1138" s="138">
        <v>0</v>
      </c>
      <c r="AN1138" s="138">
        <f>I1138*0.12</f>
        <v>17.759999999999998</v>
      </c>
      <c r="AO1138" s="138">
        <f>I1138*0.6</f>
        <v>88.8</v>
      </c>
      <c r="AP1138" s="138">
        <f>I1138*0.9</f>
        <v>133.20000000000002</v>
      </c>
      <c r="AQ1138" s="138">
        <f>I1138*0.93</f>
        <v>137.64000000000001</v>
      </c>
      <c r="AR1138" s="138">
        <f>I1138*0.7</f>
        <v>103.6</v>
      </c>
      <c r="AS1138" s="138">
        <f>I1138*0.35</f>
        <v>51.8</v>
      </c>
      <c r="AT1138" s="138">
        <v>0</v>
      </c>
      <c r="AU1138" s="138">
        <f>I1138*0.9</f>
        <v>133.20000000000002</v>
      </c>
      <c r="AV1138" s="138">
        <f>I1138*0.18</f>
        <v>26.64</v>
      </c>
      <c r="AW1138" s="138">
        <f>I1138*0.34</f>
        <v>50.32</v>
      </c>
      <c r="AX1138" s="138">
        <f>I1138*0.31</f>
        <v>45.88</v>
      </c>
      <c r="AY1138" s="138">
        <v>0</v>
      </c>
      <c r="AZ1138" s="138">
        <v>0</v>
      </c>
      <c r="BB1138" s="6">
        <v>0</v>
      </c>
      <c r="BC1138" s="6">
        <v>137.64000000000001</v>
      </c>
    </row>
    <row r="1139" spans="1:55" x14ac:dyDescent="0.2">
      <c r="B1139" t="s">
        <v>2</v>
      </c>
      <c r="C1139">
        <v>740</v>
      </c>
      <c r="D1139" s="27">
        <v>95810</v>
      </c>
      <c r="E1139" s="138"/>
      <c r="F1139" s="197"/>
      <c r="G1139" s="197"/>
      <c r="H1139" s="197"/>
      <c r="I1139" s="94">
        <v>5516</v>
      </c>
      <c r="J1139" s="98">
        <f t="shared" si="17"/>
        <v>743.99600000000009</v>
      </c>
      <c r="K1139" s="98">
        <v>676.36</v>
      </c>
      <c r="L1139" s="106">
        <f>I1139*0.1</f>
        <v>551.6</v>
      </c>
      <c r="M1139" s="106">
        <f>I1139*0.2</f>
        <v>1103.2</v>
      </c>
      <c r="N1139" s="106">
        <f>I1139*0.21</f>
        <v>1158.3599999999999</v>
      </c>
      <c r="O1139" s="106">
        <v>0</v>
      </c>
      <c r="P1139" s="106">
        <f>I1139*0.12</f>
        <v>661.92</v>
      </c>
      <c r="Q1139" s="106">
        <f>I1139*0.17</f>
        <v>937.72</v>
      </c>
      <c r="R1139" s="106">
        <f>I1139*0.14</f>
        <v>772.24000000000012</v>
      </c>
      <c r="S1139" s="106">
        <f>I1139*0.18</f>
        <v>992.88</v>
      </c>
      <c r="T1139" s="106">
        <f>I1139*0.14</f>
        <v>772.24000000000012</v>
      </c>
      <c r="U1139" s="106">
        <f>I1139*0.15</f>
        <v>827.4</v>
      </c>
      <c r="V1139" s="106">
        <f>I1139*0.08</f>
        <v>441.28000000000003</v>
      </c>
      <c r="X1139" s="106">
        <f>I1139*0.16</f>
        <v>882.56000000000006</v>
      </c>
      <c r="Y1139" s="106">
        <f>I1139*0.1</f>
        <v>551.6</v>
      </c>
      <c r="Z1139" s="106">
        <f>I1139*0.08</f>
        <v>441.28000000000003</v>
      </c>
      <c r="AA1139" s="106">
        <f>I1139*0.11</f>
        <v>606.76</v>
      </c>
      <c r="AC1139" s="7">
        <f>I1139*0.22</f>
        <v>1213.52</v>
      </c>
      <c r="AD1139" s="7">
        <f>I1139*0.3</f>
        <v>1654.8</v>
      </c>
      <c r="AE1139" s="148" t="s">
        <v>93</v>
      </c>
      <c r="AF1139" s="7">
        <f>I1139*0.245</f>
        <v>1351.42</v>
      </c>
      <c r="AG1139" s="7">
        <f>I1139*0.2</f>
        <v>1103.2</v>
      </c>
      <c r="AH1139" s="7">
        <f>I1139*0.23</f>
        <v>1268.68</v>
      </c>
      <c r="AJ1139" s="137">
        <f>I1139*0.2</f>
        <v>1103.2</v>
      </c>
      <c r="AK1139" s="138">
        <v>0</v>
      </c>
      <c r="AL1139" s="138">
        <v>0</v>
      </c>
      <c r="AM1139" s="138">
        <v>0</v>
      </c>
      <c r="AN1139" s="138">
        <f>I1139*0.12</f>
        <v>661.92</v>
      </c>
      <c r="AO1139" s="138">
        <f>I1139*0.6</f>
        <v>3309.6</v>
      </c>
      <c r="AP1139" s="138">
        <f>I1139*0.9</f>
        <v>4964.4000000000005</v>
      </c>
      <c r="AQ1139" s="138">
        <f>I1139*0.93</f>
        <v>5129.88</v>
      </c>
      <c r="AR1139" s="138">
        <f>I1139*0.7</f>
        <v>3861.2</v>
      </c>
      <c r="AS1139" s="138">
        <f>I1139*0.35</f>
        <v>1930.6</v>
      </c>
      <c r="AT1139" s="138">
        <v>0</v>
      </c>
      <c r="AU1139" s="138">
        <f>I1139*0.9</f>
        <v>4964.4000000000005</v>
      </c>
      <c r="AV1139" s="138">
        <f>I1139*0.18</f>
        <v>992.88</v>
      </c>
      <c r="AW1139" s="138">
        <f>I1139*0.34</f>
        <v>1875.44</v>
      </c>
      <c r="AX1139" s="138">
        <f>I1139*0.31</f>
        <v>1709.96</v>
      </c>
      <c r="AY1139" s="138">
        <v>0</v>
      </c>
      <c r="AZ1139" s="138">
        <v>0</v>
      </c>
      <c r="BB1139" s="6">
        <v>0</v>
      </c>
      <c r="BC1139" s="6">
        <v>5129.88</v>
      </c>
    </row>
    <row r="1140" spans="1:55" x14ac:dyDescent="0.2">
      <c r="D1140" s="27"/>
      <c r="E1140" s="138"/>
      <c r="F1140" s="197"/>
      <c r="G1140" s="197"/>
      <c r="H1140" s="197"/>
      <c r="I1140" s="94"/>
      <c r="J1140" s="95"/>
      <c r="K1140" s="95"/>
      <c r="L1140" s="95"/>
      <c r="M1140" s="95"/>
      <c r="N1140" s="95"/>
      <c r="O1140" s="95"/>
      <c r="P1140" s="95"/>
      <c r="Q1140" s="95"/>
      <c r="R1140" s="95"/>
      <c r="S1140" s="95"/>
      <c r="T1140" s="95"/>
      <c r="U1140" s="95"/>
      <c r="V1140" s="95"/>
      <c r="W1140" s="95"/>
      <c r="X1140" s="95"/>
      <c r="Y1140" s="95"/>
      <c r="Z1140" s="95"/>
      <c r="AA1140" s="95"/>
      <c r="AB1140" s="95"/>
      <c r="AC1140" s="95"/>
      <c r="AD1140" s="95"/>
      <c r="AE1140" s="95"/>
      <c r="AF1140" s="95"/>
      <c r="AG1140" s="95"/>
      <c r="AH1140" s="95"/>
      <c r="AI1140" s="95"/>
      <c r="AJ1140" s="95"/>
      <c r="AK1140" s="95"/>
      <c r="AL1140" s="95"/>
      <c r="AM1140" s="95"/>
      <c r="AN1140" s="95"/>
      <c r="AO1140" s="95"/>
      <c r="AP1140" s="95"/>
      <c r="AQ1140" s="95"/>
      <c r="AR1140" s="95"/>
      <c r="AS1140" s="95"/>
      <c r="AT1140" s="95"/>
      <c r="AU1140" s="95"/>
      <c r="AV1140" s="95"/>
      <c r="AW1140" s="95"/>
      <c r="AX1140" s="95"/>
      <c r="AY1140" s="95"/>
      <c r="AZ1140" s="95"/>
      <c r="BA1140" s="95"/>
      <c r="BB1140" s="95"/>
      <c r="BC1140" s="95"/>
    </row>
    <row r="1141" spans="1:55" ht="13.5" thickBot="1" x14ac:dyDescent="0.25">
      <c r="B1141" s="2" t="s">
        <v>77</v>
      </c>
      <c r="C1141" s="2"/>
      <c r="D1141" s="108"/>
      <c r="E1141" s="138"/>
      <c r="F1141" s="180"/>
      <c r="G1141" s="180"/>
      <c r="H1141" s="180"/>
      <c r="I1141" s="86"/>
      <c r="J1141" s="138"/>
      <c r="K1141" s="138"/>
      <c r="L1141" s="138"/>
      <c r="M1141" s="138"/>
      <c r="N1141" s="138"/>
      <c r="O1141" s="138"/>
      <c r="P1141" s="138"/>
      <c r="Q1141" s="138"/>
      <c r="R1141" s="138"/>
      <c r="S1141" s="138"/>
      <c r="T1141" s="138"/>
      <c r="U1141" s="138"/>
      <c r="V1141" s="138"/>
      <c r="AC1141" s="138"/>
      <c r="AD1141" s="138"/>
      <c r="AE1141" s="138"/>
      <c r="AF1141" s="138"/>
      <c r="AG1141" s="141"/>
      <c r="AH1141" s="141"/>
      <c r="AJ1141" s="137"/>
      <c r="BB1141" s="216"/>
      <c r="BC1141" s="216"/>
    </row>
    <row r="1142" spans="1:55" x14ac:dyDescent="0.2">
      <c r="B1142" t="s">
        <v>78</v>
      </c>
      <c r="C1142">
        <v>510</v>
      </c>
      <c r="D1142" s="27">
        <v>99203</v>
      </c>
      <c r="E1142" s="138"/>
      <c r="F1142" s="197"/>
      <c r="G1142" s="197"/>
      <c r="H1142" s="197"/>
      <c r="I1142" s="94">
        <v>228</v>
      </c>
      <c r="J1142" s="98">
        <f t="shared" si="17"/>
        <v>114.46600000000001</v>
      </c>
      <c r="K1142" s="98">
        <v>104.06</v>
      </c>
      <c r="L1142" s="106">
        <f>I1142*0.1</f>
        <v>22.8</v>
      </c>
      <c r="M1142" s="106">
        <f>I1142*0.2</f>
        <v>45.6</v>
      </c>
      <c r="N1142" s="106">
        <f>I1142*0.21</f>
        <v>47.879999999999995</v>
      </c>
      <c r="O1142" s="106">
        <v>47.879999999999995</v>
      </c>
      <c r="P1142" s="106">
        <f>I1142*0.12</f>
        <v>27.36</v>
      </c>
      <c r="Q1142" s="106">
        <f>I1142*0.17</f>
        <v>38.760000000000005</v>
      </c>
      <c r="R1142" s="106">
        <f>I1142*0.14</f>
        <v>31.92</v>
      </c>
      <c r="S1142" s="106">
        <f>I1142*0.18</f>
        <v>41.04</v>
      </c>
      <c r="T1142" s="106">
        <f>I1142*0.14</f>
        <v>31.92</v>
      </c>
      <c r="U1142" s="106">
        <f>I1142*0.15</f>
        <v>34.199999999999996</v>
      </c>
      <c r="V1142" s="106">
        <f>I1142*0.08</f>
        <v>18.240000000000002</v>
      </c>
      <c r="X1142" s="106">
        <f>I1142*0.16</f>
        <v>36.480000000000004</v>
      </c>
      <c r="Y1142" s="106">
        <f>I1142*0.1</f>
        <v>22.8</v>
      </c>
      <c r="Z1142" s="106">
        <f>I1142*0.08</f>
        <v>18.240000000000002</v>
      </c>
      <c r="AA1142" s="106">
        <f>I1142*0.11</f>
        <v>25.080000000000002</v>
      </c>
      <c r="AC1142" s="7">
        <f>I1142*0.22</f>
        <v>50.160000000000004</v>
      </c>
      <c r="AD1142" s="7">
        <f>I1142*0.3</f>
        <v>68.399999999999991</v>
      </c>
      <c r="AE1142" s="148" t="s">
        <v>93</v>
      </c>
      <c r="AF1142" s="7">
        <f>I1142*0.245</f>
        <v>55.86</v>
      </c>
      <c r="AG1142" s="7">
        <f>I1142*0.2</f>
        <v>45.6</v>
      </c>
      <c r="AH1142" s="7">
        <f>I1142*0.23</f>
        <v>52.440000000000005</v>
      </c>
      <c r="AJ1142" s="137">
        <f>I1142*0.2</f>
        <v>45.6</v>
      </c>
      <c r="AK1142" s="138">
        <v>177.58928571428569</v>
      </c>
      <c r="AL1142" s="138">
        <v>188.03571428571431</v>
      </c>
      <c r="AM1142" s="138">
        <v>194.30357142857142</v>
      </c>
      <c r="AN1142" s="138">
        <f>I1142*0.12</f>
        <v>27.36</v>
      </c>
      <c r="AO1142" s="138">
        <f>I1142*0.6</f>
        <v>136.79999999999998</v>
      </c>
      <c r="AP1142" s="138">
        <f>I1142*0.9</f>
        <v>205.20000000000002</v>
      </c>
      <c r="AQ1142" s="138">
        <f>I1142*0.93</f>
        <v>212.04000000000002</v>
      </c>
      <c r="AR1142" s="138">
        <f>I1142*0.7</f>
        <v>159.6</v>
      </c>
      <c r="AS1142" s="138">
        <f>I1142*0.35</f>
        <v>79.8</v>
      </c>
      <c r="AT1142" s="138">
        <v>0</v>
      </c>
      <c r="AU1142" s="138">
        <f>I1142*0.9</f>
        <v>205.20000000000002</v>
      </c>
      <c r="AV1142" s="138">
        <f>I1142*0.18</f>
        <v>41.04</v>
      </c>
      <c r="AW1142" s="138">
        <f>I1142*0.34</f>
        <v>77.52000000000001</v>
      </c>
      <c r="AX1142" s="138">
        <f>I1142*0.31</f>
        <v>70.679999999999993</v>
      </c>
      <c r="AY1142" s="138">
        <v>188.03571428571431</v>
      </c>
      <c r="AZ1142" s="138">
        <v>188.03571428571431</v>
      </c>
      <c r="BB1142" s="6">
        <v>18.240000000000002</v>
      </c>
      <c r="BC1142" s="6">
        <v>212.04000000000002</v>
      </c>
    </row>
    <row r="1143" spans="1:55" x14ac:dyDescent="0.2">
      <c r="B1143" t="s">
        <v>79</v>
      </c>
      <c r="C1143">
        <v>510</v>
      </c>
      <c r="D1143" s="27">
        <v>99204</v>
      </c>
      <c r="E1143" s="138"/>
      <c r="F1143" s="197"/>
      <c r="G1143" s="197"/>
      <c r="H1143" s="197"/>
      <c r="I1143" s="94">
        <v>330</v>
      </c>
      <c r="J1143" s="98">
        <f t="shared" si="17"/>
        <v>174.911</v>
      </c>
      <c r="K1143" s="98">
        <v>159.01</v>
      </c>
      <c r="L1143" s="106">
        <f>I1143*0.1</f>
        <v>33</v>
      </c>
      <c r="M1143" s="106">
        <f>I1143*0.2</f>
        <v>66</v>
      </c>
      <c r="N1143" s="106">
        <f>I1143*0.21</f>
        <v>69.3</v>
      </c>
      <c r="O1143" s="106">
        <v>69.3</v>
      </c>
      <c r="P1143" s="106">
        <f>I1143*0.12</f>
        <v>39.6</v>
      </c>
      <c r="Q1143" s="106">
        <f>I1143*0.17</f>
        <v>56.1</v>
      </c>
      <c r="R1143" s="106">
        <f>I1143*0.14</f>
        <v>46.2</v>
      </c>
      <c r="S1143" s="106">
        <f>I1143*0.18</f>
        <v>59.4</v>
      </c>
      <c r="T1143" s="106">
        <f>I1143*0.14</f>
        <v>46.2</v>
      </c>
      <c r="U1143" s="106">
        <f>I1143*0.15</f>
        <v>49.5</v>
      </c>
      <c r="V1143" s="106">
        <f>I1143*0.08</f>
        <v>26.400000000000002</v>
      </c>
      <c r="X1143" s="106">
        <f>I1143*0.16</f>
        <v>52.800000000000004</v>
      </c>
      <c r="Y1143" s="106">
        <f>I1143*0.1</f>
        <v>33</v>
      </c>
      <c r="Z1143" s="106">
        <f>I1143*0.08</f>
        <v>26.400000000000002</v>
      </c>
      <c r="AA1143" s="106">
        <f>I1143*0.11</f>
        <v>36.299999999999997</v>
      </c>
      <c r="AC1143" s="7">
        <f>I1143*0.22</f>
        <v>72.599999999999994</v>
      </c>
      <c r="AD1143" s="7">
        <f>I1143*0.3</f>
        <v>99</v>
      </c>
      <c r="AE1143" s="148" t="s">
        <v>93</v>
      </c>
      <c r="AF1143" s="7">
        <f>I1143*0.245</f>
        <v>80.849999999999994</v>
      </c>
      <c r="AG1143" s="7">
        <f>I1143*0.2</f>
        <v>66</v>
      </c>
      <c r="AH1143" s="7">
        <f>I1143*0.23</f>
        <v>75.900000000000006</v>
      </c>
      <c r="AJ1143" s="137">
        <f>I1143*0.2</f>
        <v>66</v>
      </c>
      <c r="AK1143" s="138">
        <v>256.32377049180326</v>
      </c>
      <c r="AL1143" s="138">
        <v>271.40163934426226</v>
      </c>
      <c r="AM1143" s="138">
        <v>280.4483606557377</v>
      </c>
      <c r="AN1143" s="138">
        <f>I1143*0.12</f>
        <v>39.6</v>
      </c>
      <c r="AO1143" s="138">
        <f>I1143*0.6</f>
        <v>198</v>
      </c>
      <c r="AP1143" s="138">
        <f>I1143*0.9</f>
        <v>297</v>
      </c>
      <c r="AQ1143" s="138">
        <f>I1143*0.93</f>
        <v>306.90000000000003</v>
      </c>
      <c r="AR1143" s="138">
        <f>I1143*0.7</f>
        <v>230.99999999999997</v>
      </c>
      <c r="AS1143" s="138">
        <f>I1143*0.35</f>
        <v>115.49999999999999</v>
      </c>
      <c r="AT1143" s="138">
        <v>0</v>
      </c>
      <c r="AU1143" s="138">
        <f>I1143*0.9</f>
        <v>297</v>
      </c>
      <c r="AV1143" s="138">
        <f>I1143*0.18</f>
        <v>59.4</v>
      </c>
      <c r="AW1143" s="138">
        <f>I1143*0.34</f>
        <v>112.2</v>
      </c>
      <c r="AX1143" s="138">
        <f>I1143*0.31</f>
        <v>102.3</v>
      </c>
      <c r="AY1143" s="138">
        <v>271.40163934426226</v>
      </c>
      <c r="AZ1143" s="138">
        <v>271.40163934426226</v>
      </c>
      <c r="BB1143" s="6">
        <v>26.400000000000002</v>
      </c>
      <c r="BC1143" s="6">
        <v>306.90000000000003</v>
      </c>
    </row>
    <row r="1144" spans="1:55" x14ac:dyDescent="0.2">
      <c r="B1144" t="s">
        <v>80</v>
      </c>
      <c r="C1144">
        <v>510</v>
      </c>
      <c r="D1144" s="27">
        <v>99205</v>
      </c>
      <c r="E1144" s="138"/>
      <c r="F1144" s="197"/>
      <c r="G1144" s="197"/>
      <c r="H1144" s="197"/>
      <c r="I1144" s="94">
        <v>439</v>
      </c>
      <c r="J1144" s="98">
        <f t="shared" si="17"/>
        <v>221.012</v>
      </c>
      <c r="K1144" s="98">
        <v>200.92</v>
      </c>
      <c r="L1144" s="106">
        <f>I1144*0.1</f>
        <v>43.900000000000006</v>
      </c>
      <c r="M1144" s="106">
        <f>I1144*0.2</f>
        <v>87.800000000000011</v>
      </c>
      <c r="N1144" s="106">
        <f>I1144*0.21</f>
        <v>92.19</v>
      </c>
      <c r="O1144" s="106">
        <v>92.19</v>
      </c>
      <c r="P1144" s="106">
        <f>I1144*0.12</f>
        <v>52.68</v>
      </c>
      <c r="Q1144" s="106">
        <f>I1144*0.17</f>
        <v>74.63000000000001</v>
      </c>
      <c r="R1144" s="106">
        <f>I1144*0.14</f>
        <v>61.460000000000008</v>
      </c>
      <c r="S1144" s="106">
        <f>I1144*0.18</f>
        <v>79.02</v>
      </c>
      <c r="T1144" s="106">
        <f>I1144*0.14</f>
        <v>61.460000000000008</v>
      </c>
      <c r="U1144" s="106">
        <f>I1144*0.15</f>
        <v>65.849999999999994</v>
      </c>
      <c r="V1144" s="106">
        <f>I1144*0.08</f>
        <v>35.119999999999997</v>
      </c>
      <c r="X1144" s="106">
        <f>I1144*0.16</f>
        <v>70.239999999999995</v>
      </c>
      <c r="Y1144" s="106">
        <f>I1144*0.1</f>
        <v>43.900000000000006</v>
      </c>
      <c r="Z1144" s="106">
        <f>I1144*0.08</f>
        <v>35.119999999999997</v>
      </c>
      <c r="AA1144" s="106">
        <f>I1144*0.11</f>
        <v>48.29</v>
      </c>
      <c r="AC1144" s="7">
        <f>I1144*0.22</f>
        <v>96.58</v>
      </c>
      <c r="AD1144" s="7">
        <f>I1144*0.3</f>
        <v>131.69999999999999</v>
      </c>
      <c r="AE1144" s="148" t="s">
        <v>93</v>
      </c>
      <c r="AF1144" s="7">
        <f>I1144*0.245</f>
        <v>107.55499999999999</v>
      </c>
      <c r="AG1144" s="7">
        <f>I1144*0.2</f>
        <v>87.800000000000011</v>
      </c>
      <c r="AH1144" s="7">
        <f>I1144*0.23</f>
        <v>100.97</v>
      </c>
      <c r="AJ1144" s="137">
        <f>I1144*0.2</f>
        <v>87.800000000000011</v>
      </c>
      <c r="AK1144" s="138">
        <v>298.35000000000002</v>
      </c>
      <c r="AL1144" s="138">
        <v>315.89999999999998</v>
      </c>
      <c r="AM1144" s="138">
        <v>326.43</v>
      </c>
      <c r="AN1144" s="138">
        <f>I1144*0.12</f>
        <v>52.68</v>
      </c>
      <c r="AO1144" s="138">
        <f>I1144*0.6</f>
        <v>263.39999999999998</v>
      </c>
      <c r="AP1144" s="138">
        <f>I1144*0.9</f>
        <v>395.1</v>
      </c>
      <c r="AQ1144" s="138">
        <f>I1144*0.93</f>
        <v>408.27000000000004</v>
      </c>
      <c r="AR1144" s="138">
        <f>I1144*0.7</f>
        <v>307.29999999999995</v>
      </c>
      <c r="AS1144" s="138">
        <f>I1144*0.35</f>
        <v>153.64999999999998</v>
      </c>
      <c r="AT1144" s="138">
        <v>0</v>
      </c>
      <c r="AU1144" s="138">
        <f>I1144*0.9</f>
        <v>395.1</v>
      </c>
      <c r="AV1144" s="138">
        <f>I1144*0.18</f>
        <v>79.02</v>
      </c>
      <c r="AW1144" s="138">
        <f>I1144*0.34</f>
        <v>149.26000000000002</v>
      </c>
      <c r="AX1144" s="138">
        <f>I1144*0.31</f>
        <v>136.09</v>
      </c>
      <c r="AY1144" s="138">
        <v>315.89999999999998</v>
      </c>
      <c r="AZ1144" s="138">
        <v>315.89999999999998</v>
      </c>
      <c r="BB1144" s="6">
        <v>35.119999999999997</v>
      </c>
      <c r="BC1144" s="6">
        <v>408.27000000000004</v>
      </c>
    </row>
    <row r="1145" spans="1:55" x14ac:dyDescent="0.2">
      <c r="B1145" t="s">
        <v>81</v>
      </c>
      <c r="C1145">
        <v>510</v>
      </c>
      <c r="D1145" s="27">
        <v>99243</v>
      </c>
      <c r="E1145" s="138"/>
      <c r="F1145" s="197"/>
      <c r="G1145" s="197"/>
      <c r="H1145" s="197"/>
      <c r="I1145" s="94">
        <v>273</v>
      </c>
      <c r="J1145" s="98">
        <f t="shared" si="17"/>
        <v>142.21899999999999</v>
      </c>
      <c r="K1145" s="98">
        <v>129.29</v>
      </c>
      <c r="L1145" s="106">
        <f>I1145*0.1</f>
        <v>27.3</v>
      </c>
      <c r="M1145" s="106">
        <f>I1145*0.2</f>
        <v>54.6</v>
      </c>
      <c r="N1145" s="106">
        <f>I1145*0.21</f>
        <v>57.33</v>
      </c>
      <c r="O1145" s="106">
        <v>57.33</v>
      </c>
      <c r="P1145" s="106">
        <f>I1145*0.12</f>
        <v>32.76</v>
      </c>
      <c r="Q1145" s="106">
        <f>I1145*0.17</f>
        <v>46.410000000000004</v>
      </c>
      <c r="R1145" s="106">
        <f>I1145*0.14</f>
        <v>38.220000000000006</v>
      </c>
      <c r="S1145" s="106">
        <f>I1145*0.18</f>
        <v>49.14</v>
      </c>
      <c r="T1145" s="106">
        <f>I1145*0.14</f>
        <v>38.220000000000006</v>
      </c>
      <c r="U1145" s="106">
        <f>I1145*0.15</f>
        <v>40.949999999999996</v>
      </c>
      <c r="V1145" s="106">
        <f>I1145*0.08</f>
        <v>21.84</v>
      </c>
      <c r="X1145" s="106">
        <f>I1145*0.16</f>
        <v>43.68</v>
      </c>
      <c r="Y1145" s="106">
        <f>I1145*0.1</f>
        <v>27.3</v>
      </c>
      <c r="Z1145" s="106">
        <f>I1145*0.08</f>
        <v>21.84</v>
      </c>
      <c r="AA1145" s="106">
        <f>I1145*0.11</f>
        <v>30.03</v>
      </c>
      <c r="AC1145" s="7">
        <f>I1145*0.22</f>
        <v>60.06</v>
      </c>
      <c r="AD1145" s="7">
        <f>I1145*0.3</f>
        <v>81.899999999999991</v>
      </c>
      <c r="AE1145" s="148" t="s">
        <v>93</v>
      </c>
      <c r="AF1145" s="7">
        <f>I1145*0.245</f>
        <v>66.885000000000005</v>
      </c>
      <c r="AG1145" s="7">
        <f>I1145*0.2</f>
        <v>54.6</v>
      </c>
      <c r="AH1145" s="7">
        <f>I1145*0.23</f>
        <v>62.790000000000006</v>
      </c>
      <c r="AJ1145" s="137">
        <f>I1145*0.2</f>
        <v>54.6</v>
      </c>
      <c r="AK1145" s="138">
        <v>431.8</v>
      </c>
      <c r="AL1145" s="138">
        <v>457.2</v>
      </c>
      <c r="AM1145" s="138">
        <v>472.44</v>
      </c>
      <c r="AN1145" s="138">
        <f>I1145*0.12</f>
        <v>32.76</v>
      </c>
      <c r="AO1145" s="138">
        <f>I1145*0.6</f>
        <v>163.79999999999998</v>
      </c>
      <c r="AP1145" s="138">
        <f>I1145*0.9</f>
        <v>245.70000000000002</v>
      </c>
      <c r="AQ1145" s="138">
        <f>I1145*0.93</f>
        <v>253.89000000000001</v>
      </c>
      <c r="AR1145" s="138">
        <f>I1145*0.7</f>
        <v>191.1</v>
      </c>
      <c r="AS1145" s="138">
        <f>I1145*0.35</f>
        <v>95.55</v>
      </c>
      <c r="AT1145" s="138">
        <v>0</v>
      </c>
      <c r="AU1145" s="138">
        <f>I1145*0.9</f>
        <v>245.70000000000002</v>
      </c>
      <c r="AV1145" s="138">
        <f>I1145*0.18</f>
        <v>49.14</v>
      </c>
      <c r="AW1145" s="138">
        <f>I1145*0.34</f>
        <v>92.820000000000007</v>
      </c>
      <c r="AX1145" s="138">
        <f>I1145*0.31</f>
        <v>84.63</v>
      </c>
      <c r="AY1145" s="138">
        <v>457.2</v>
      </c>
      <c r="AZ1145" s="138">
        <v>457.2</v>
      </c>
      <c r="BB1145" s="6">
        <v>21.84</v>
      </c>
      <c r="BC1145" s="6">
        <v>472.44</v>
      </c>
    </row>
    <row r="1146" spans="1:55" x14ac:dyDescent="0.2">
      <c r="B1146" t="s">
        <v>82</v>
      </c>
      <c r="C1146">
        <v>510</v>
      </c>
      <c r="D1146" s="27">
        <v>99244</v>
      </c>
      <c r="E1146" s="138"/>
      <c r="F1146" s="197"/>
      <c r="G1146" s="197"/>
      <c r="H1146" s="197"/>
      <c r="I1146" s="94">
        <v>388</v>
      </c>
      <c r="J1146" s="98">
        <f t="shared" si="17"/>
        <v>227.24900000000002</v>
      </c>
      <c r="K1146" s="98">
        <v>206.59</v>
      </c>
      <c r="L1146" s="106">
        <f>I1146*0.1</f>
        <v>38.800000000000004</v>
      </c>
      <c r="M1146" s="106">
        <f>I1146*0.2</f>
        <v>77.600000000000009</v>
      </c>
      <c r="N1146" s="106">
        <f>I1146*0.21</f>
        <v>81.48</v>
      </c>
      <c r="O1146" s="106">
        <v>81.48</v>
      </c>
      <c r="P1146" s="106">
        <f>I1146*0.12</f>
        <v>46.559999999999995</v>
      </c>
      <c r="Q1146" s="106">
        <f>I1146*0.17</f>
        <v>65.960000000000008</v>
      </c>
      <c r="R1146" s="106">
        <f>I1146*0.14</f>
        <v>54.320000000000007</v>
      </c>
      <c r="S1146" s="106">
        <f>I1146*0.18</f>
        <v>69.84</v>
      </c>
      <c r="T1146" s="106">
        <f>I1146*0.14</f>
        <v>54.320000000000007</v>
      </c>
      <c r="U1146" s="106">
        <f>I1146*0.15</f>
        <v>58.199999999999996</v>
      </c>
      <c r="V1146" s="106">
        <f>I1146*0.08</f>
        <v>31.04</v>
      </c>
      <c r="X1146" s="106">
        <f>I1146*0.16</f>
        <v>62.08</v>
      </c>
      <c r="Y1146" s="106">
        <f>I1146*0.1</f>
        <v>38.800000000000004</v>
      </c>
      <c r="Z1146" s="106">
        <f>I1146*0.08</f>
        <v>31.04</v>
      </c>
      <c r="AA1146" s="106">
        <f>I1146*0.11</f>
        <v>42.68</v>
      </c>
      <c r="AC1146" s="7">
        <f>I1146*0.22</f>
        <v>85.36</v>
      </c>
      <c r="AD1146" s="7">
        <f>I1146*0.3</f>
        <v>116.39999999999999</v>
      </c>
      <c r="AE1146" s="148" t="s">
        <v>93</v>
      </c>
      <c r="AF1146" s="7">
        <f>I1146*0.245</f>
        <v>95.06</v>
      </c>
      <c r="AG1146" s="7">
        <f>I1146*0.2</f>
        <v>77.600000000000009</v>
      </c>
      <c r="AH1146" s="7">
        <f>I1146*0.23</f>
        <v>89.240000000000009</v>
      </c>
      <c r="AJ1146" s="137">
        <f>I1146*0.2</f>
        <v>77.600000000000009</v>
      </c>
      <c r="AK1146" s="138">
        <v>647.27499999999998</v>
      </c>
      <c r="AL1146" s="138">
        <v>685.35</v>
      </c>
      <c r="AM1146" s="138">
        <v>708.19500000000005</v>
      </c>
      <c r="AN1146" s="138">
        <f>I1146*0.12</f>
        <v>46.559999999999995</v>
      </c>
      <c r="AO1146" s="138">
        <f>I1146*0.6</f>
        <v>232.79999999999998</v>
      </c>
      <c r="AP1146" s="138">
        <f>I1146*0.9</f>
        <v>349.2</v>
      </c>
      <c r="AQ1146" s="138">
        <f>I1146*0.93</f>
        <v>360.84000000000003</v>
      </c>
      <c r="AR1146" s="138">
        <f>I1146*0.7</f>
        <v>271.59999999999997</v>
      </c>
      <c r="AS1146" s="138">
        <f>I1146*0.35</f>
        <v>135.79999999999998</v>
      </c>
      <c r="AT1146" s="138">
        <v>0</v>
      </c>
      <c r="AU1146" s="138">
        <f>I1146*0.9</f>
        <v>349.2</v>
      </c>
      <c r="AV1146" s="138">
        <f>I1146*0.18</f>
        <v>69.84</v>
      </c>
      <c r="AW1146" s="138">
        <f>I1146*0.34</f>
        <v>131.92000000000002</v>
      </c>
      <c r="AX1146" s="138">
        <f>I1146*0.31</f>
        <v>120.28</v>
      </c>
      <c r="AY1146" s="138">
        <v>685.35</v>
      </c>
      <c r="AZ1146" s="138">
        <v>685.35</v>
      </c>
      <c r="BB1146" s="6">
        <v>31.04</v>
      </c>
      <c r="BC1146" s="6">
        <v>708.19500000000005</v>
      </c>
    </row>
    <row r="1147" spans="1:55" x14ac:dyDescent="0.2">
      <c r="G1147" s="138"/>
      <c r="X1147" s="98"/>
      <c r="Y1147" s="98"/>
      <c r="Z1147" s="98"/>
      <c r="AA1147" s="98"/>
    </row>
    <row r="1148" spans="1:55" s="209" customFormat="1" x14ac:dyDescent="0.2">
      <c r="A1148" s="214"/>
      <c r="D1148" s="213"/>
      <c r="E1148" s="215"/>
      <c r="F1148" s="215"/>
      <c r="G1148" s="215"/>
      <c r="H1148" s="215"/>
      <c r="I1148" s="215"/>
      <c r="J1148" s="215"/>
      <c r="K1148" s="215"/>
      <c r="L1148" s="215"/>
      <c r="M1148" s="215"/>
      <c r="N1148" s="215"/>
      <c r="O1148" s="215"/>
      <c r="P1148" s="215"/>
      <c r="Q1148" s="215"/>
      <c r="R1148" s="215"/>
      <c r="S1148" s="215"/>
      <c r="T1148" s="215"/>
      <c r="U1148" s="215"/>
      <c r="V1148" s="215"/>
      <c r="W1148" s="215"/>
      <c r="X1148" s="215"/>
      <c r="Y1148" s="215"/>
      <c r="Z1148" s="215"/>
      <c r="AA1148" s="215"/>
      <c r="AB1148" s="215"/>
      <c r="AI1148" s="215"/>
      <c r="AJ1148" s="215"/>
      <c r="AK1148" s="215"/>
      <c r="AL1148" s="215"/>
      <c r="AM1148" s="215"/>
      <c r="AN1148" s="215"/>
      <c r="AO1148" s="215"/>
      <c r="AP1148" s="215"/>
      <c r="AQ1148" s="215"/>
      <c r="AR1148" s="215"/>
      <c r="AS1148" s="215"/>
      <c r="AT1148" s="215"/>
      <c r="AU1148" s="215"/>
      <c r="AV1148" s="215"/>
      <c r="AW1148" s="215"/>
      <c r="AX1148" s="215"/>
      <c r="AY1148" s="215"/>
      <c r="AZ1148" s="215"/>
    </row>
    <row r="1149" spans="1:55" s="209" customFormat="1" x14ac:dyDescent="0.2">
      <c r="A1149" s="214"/>
      <c r="D1149" s="213"/>
      <c r="E1149" s="215"/>
      <c r="F1149" s="215"/>
      <c r="G1149" s="215"/>
      <c r="H1149" s="215"/>
      <c r="I1149" s="215"/>
      <c r="J1149" s="215"/>
      <c r="K1149" s="215"/>
      <c r="L1149" s="215"/>
      <c r="M1149" s="215"/>
      <c r="N1149" s="215"/>
      <c r="O1149" s="215"/>
      <c r="P1149" s="215"/>
      <c r="Q1149" s="215"/>
      <c r="R1149" s="215"/>
      <c r="S1149" s="215"/>
      <c r="T1149" s="215"/>
      <c r="U1149" s="215"/>
      <c r="V1149" s="215"/>
      <c r="W1149" s="215"/>
      <c r="X1149" s="215"/>
      <c r="Y1149" s="215"/>
      <c r="Z1149" s="215"/>
      <c r="AA1149" s="215"/>
      <c r="AB1149" s="215"/>
      <c r="AI1149" s="215"/>
      <c r="AJ1149" s="215"/>
      <c r="AK1149" s="215"/>
      <c r="AL1149" s="215"/>
      <c r="AM1149" s="215"/>
      <c r="AN1149" s="215"/>
      <c r="AO1149" s="215"/>
      <c r="AP1149" s="215"/>
      <c r="AQ1149" s="215"/>
      <c r="AR1149" s="215"/>
      <c r="AS1149" s="215"/>
      <c r="AT1149" s="215"/>
      <c r="AU1149" s="215"/>
      <c r="AV1149" s="215"/>
      <c r="AW1149" s="215"/>
      <c r="AX1149" s="215"/>
      <c r="AY1149" s="215"/>
      <c r="AZ1149" s="215"/>
    </row>
    <row r="1150" spans="1:55" s="209" customFormat="1" x14ac:dyDescent="0.2">
      <c r="A1150" s="214"/>
      <c r="D1150" s="213"/>
      <c r="E1150" s="215"/>
      <c r="F1150" s="215"/>
      <c r="G1150" s="215"/>
      <c r="H1150" s="215"/>
      <c r="I1150" s="215"/>
      <c r="J1150" s="215"/>
      <c r="K1150" s="215"/>
      <c r="L1150" s="215"/>
      <c r="M1150" s="215"/>
      <c r="N1150" s="215"/>
      <c r="O1150" s="215"/>
      <c r="P1150" s="215"/>
      <c r="Q1150" s="215"/>
      <c r="R1150" s="215"/>
      <c r="S1150" s="215"/>
      <c r="T1150" s="215"/>
      <c r="U1150" s="215"/>
      <c r="V1150" s="215"/>
      <c r="W1150" s="215"/>
      <c r="X1150" s="215"/>
      <c r="Y1150" s="215"/>
      <c r="Z1150" s="215"/>
      <c r="AA1150" s="215"/>
      <c r="AB1150" s="215"/>
      <c r="AI1150" s="215"/>
      <c r="AJ1150" s="215"/>
      <c r="AK1150" s="215"/>
      <c r="AL1150" s="215"/>
      <c r="AM1150" s="215"/>
      <c r="AN1150" s="215"/>
      <c r="AO1150" s="215"/>
      <c r="AP1150" s="215"/>
      <c r="AQ1150" s="215"/>
      <c r="AR1150" s="215"/>
      <c r="AS1150" s="215"/>
      <c r="AT1150" s="215"/>
      <c r="AU1150" s="215"/>
      <c r="AV1150" s="215"/>
      <c r="AW1150" s="215"/>
      <c r="AX1150" s="215"/>
      <c r="AY1150" s="215"/>
      <c r="AZ1150" s="215"/>
    </row>
    <row r="1151" spans="1:55" s="209" customFormat="1" x14ac:dyDescent="0.2">
      <c r="A1151" s="214"/>
      <c r="D1151" s="213"/>
      <c r="E1151" s="215"/>
      <c r="F1151" s="215"/>
      <c r="G1151" s="215"/>
      <c r="H1151" s="215"/>
      <c r="I1151" s="215"/>
      <c r="J1151" s="215"/>
      <c r="K1151" s="215"/>
      <c r="L1151" s="215"/>
      <c r="M1151" s="215"/>
      <c r="N1151" s="215"/>
      <c r="O1151" s="215"/>
      <c r="P1151" s="215"/>
      <c r="Q1151" s="215"/>
      <c r="R1151" s="215"/>
      <c r="S1151" s="215"/>
      <c r="T1151" s="215"/>
      <c r="U1151" s="215"/>
      <c r="V1151" s="215"/>
      <c r="W1151" s="215"/>
      <c r="X1151" s="215"/>
      <c r="Y1151" s="215"/>
      <c r="Z1151" s="215"/>
      <c r="AA1151" s="215"/>
      <c r="AB1151" s="215"/>
      <c r="AI1151" s="215"/>
      <c r="AJ1151" s="215"/>
      <c r="AK1151" s="215"/>
      <c r="AL1151" s="215"/>
      <c r="AM1151" s="215"/>
      <c r="AN1151" s="215"/>
      <c r="AO1151" s="215"/>
      <c r="AP1151" s="215"/>
      <c r="AQ1151" s="215"/>
      <c r="AR1151" s="215"/>
      <c r="AS1151" s="215"/>
      <c r="AT1151" s="215"/>
      <c r="AU1151" s="215"/>
      <c r="AV1151" s="215"/>
      <c r="AW1151" s="215"/>
      <c r="AX1151" s="215"/>
      <c r="AY1151" s="215"/>
      <c r="AZ1151" s="215"/>
    </row>
    <row r="1152" spans="1:55" s="209" customFormat="1" x14ac:dyDescent="0.2">
      <c r="A1152" s="214"/>
      <c r="D1152" s="213"/>
      <c r="E1152" s="215"/>
      <c r="F1152" s="215"/>
      <c r="G1152" s="215"/>
      <c r="H1152" s="215"/>
      <c r="I1152" s="215"/>
      <c r="J1152" s="215"/>
      <c r="K1152" s="215"/>
      <c r="L1152" s="215"/>
      <c r="M1152" s="215"/>
      <c r="N1152" s="215"/>
      <c r="O1152" s="215"/>
      <c r="P1152" s="215"/>
      <c r="Q1152" s="215"/>
      <c r="R1152" s="215"/>
      <c r="S1152" s="215"/>
      <c r="T1152" s="215"/>
      <c r="U1152" s="215"/>
      <c r="V1152" s="215"/>
      <c r="W1152" s="215"/>
      <c r="X1152" s="215"/>
      <c r="Y1152" s="215"/>
      <c r="Z1152" s="215"/>
      <c r="AA1152" s="215"/>
      <c r="AB1152" s="215"/>
      <c r="AI1152" s="215"/>
      <c r="AJ1152" s="215"/>
      <c r="AK1152" s="215"/>
      <c r="AL1152" s="215"/>
      <c r="AM1152" s="215"/>
      <c r="AN1152" s="215"/>
      <c r="AO1152" s="215"/>
      <c r="AP1152" s="215"/>
      <c r="AQ1152" s="215"/>
      <c r="AR1152" s="215"/>
      <c r="AS1152" s="215"/>
      <c r="AT1152" s="215"/>
      <c r="AU1152" s="215"/>
      <c r="AV1152" s="215"/>
      <c r="AW1152" s="215"/>
      <c r="AX1152" s="215"/>
      <c r="AY1152" s="215"/>
      <c r="AZ1152" s="215"/>
    </row>
    <row r="1153" spans="1:52" s="209" customFormat="1" x14ac:dyDescent="0.2">
      <c r="A1153" s="214"/>
      <c r="D1153" s="213"/>
      <c r="E1153" s="215"/>
      <c r="F1153" s="215"/>
      <c r="G1153" s="215"/>
      <c r="H1153" s="215"/>
      <c r="I1153" s="215"/>
      <c r="J1153" s="215"/>
      <c r="K1153" s="215"/>
      <c r="L1153" s="215"/>
      <c r="M1153" s="215"/>
      <c r="N1153" s="215"/>
      <c r="O1153" s="215"/>
      <c r="P1153" s="215"/>
      <c r="Q1153" s="215"/>
      <c r="R1153" s="215"/>
      <c r="S1153" s="215"/>
      <c r="T1153" s="215"/>
      <c r="U1153" s="215"/>
      <c r="V1153" s="215"/>
      <c r="W1153" s="215"/>
      <c r="X1153" s="215"/>
      <c r="Y1153" s="215"/>
      <c r="Z1153" s="215"/>
      <c r="AA1153" s="215"/>
      <c r="AB1153" s="215"/>
      <c r="AI1153" s="215"/>
      <c r="AJ1153" s="215"/>
      <c r="AK1153" s="215"/>
      <c r="AL1153" s="215"/>
      <c r="AM1153" s="215"/>
      <c r="AN1153" s="215"/>
      <c r="AO1153" s="215"/>
      <c r="AP1153" s="215"/>
      <c r="AQ1153" s="215"/>
      <c r="AR1153" s="215"/>
      <c r="AS1153" s="215"/>
      <c r="AT1153" s="215"/>
      <c r="AU1153" s="215"/>
      <c r="AV1153" s="215"/>
      <c r="AW1153" s="215"/>
      <c r="AX1153" s="215"/>
      <c r="AY1153" s="215"/>
      <c r="AZ1153" s="215"/>
    </row>
    <row r="1154" spans="1:52" s="209" customFormat="1" x14ac:dyDescent="0.2">
      <c r="A1154" s="214"/>
      <c r="D1154" s="213"/>
      <c r="E1154" s="215"/>
      <c r="F1154" s="215"/>
      <c r="G1154" s="215"/>
      <c r="H1154" s="215"/>
      <c r="I1154" s="215"/>
      <c r="J1154" s="215"/>
      <c r="K1154" s="215"/>
      <c r="L1154" s="215"/>
      <c r="M1154" s="215"/>
      <c r="N1154" s="215"/>
      <c r="O1154" s="215"/>
      <c r="P1154" s="215"/>
      <c r="Q1154" s="215"/>
      <c r="R1154" s="215"/>
      <c r="S1154" s="215"/>
      <c r="T1154" s="215"/>
      <c r="U1154" s="215"/>
      <c r="V1154" s="215"/>
      <c r="W1154" s="215"/>
      <c r="X1154" s="215"/>
      <c r="Y1154" s="215"/>
      <c r="Z1154" s="215"/>
      <c r="AA1154" s="215"/>
      <c r="AB1154" s="215"/>
      <c r="AI1154" s="215"/>
      <c r="AJ1154" s="215"/>
      <c r="AK1154" s="215"/>
      <c r="AL1154" s="215"/>
      <c r="AM1154" s="215"/>
      <c r="AN1154" s="215"/>
      <c r="AO1154" s="215"/>
      <c r="AP1154" s="215"/>
      <c r="AQ1154" s="215"/>
      <c r="AR1154" s="215"/>
      <c r="AS1154" s="215"/>
      <c r="AT1154" s="215"/>
      <c r="AU1154" s="215"/>
      <c r="AV1154" s="215"/>
      <c r="AW1154" s="215"/>
      <c r="AX1154" s="215"/>
      <c r="AY1154" s="215"/>
      <c r="AZ1154" s="215"/>
    </row>
    <row r="1155" spans="1:52" s="209" customFormat="1" x14ac:dyDescent="0.2">
      <c r="A1155" s="214"/>
      <c r="D1155" s="213"/>
      <c r="E1155" s="215"/>
      <c r="F1155" s="215"/>
      <c r="G1155" s="215"/>
      <c r="H1155" s="215"/>
      <c r="I1155" s="215"/>
      <c r="J1155" s="215"/>
      <c r="K1155" s="215"/>
      <c r="L1155" s="215"/>
      <c r="M1155" s="215"/>
      <c r="N1155" s="215"/>
      <c r="O1155" s="215"/>
      <c r="P1155" s="215"/>
      <c r="Q1155" s="215"/>
      <c r="R1155" s="215"/>
      <c r="S1155" s="215"/>
      <c r="T1155" s="215"/>
      <c r="U1155" s="215"/>
      <c r="V1155" s="215"/>
      <c r="W1155" s="215"/>
      <c r="X1155" s="215"/>
      <c r="Y1155" s="215"/>
      <c r="Z1155" s="215"/>
      <c r="AA1155" s="215"/>
      <c r="AB1155" s="215"/>
      <c r="AI1155" s="215"/>
      <c r="AJ1155" s="215"/>
      <c r="AK1155" s="215"/>
      <c r="AL1155" s="215"/>
      <c r="AM1155" s="215"/>
      <c r="AN1155" s="215"/>
      <c r="AO1155" s="215"/>
      <c r="AP1155" s="215"/>
      <c r="AQ1155" s="215"/>
      <c r="AR1155" s="215"/>
      <c r="AS1155" s="215"/>
      <c r="AT1155" s="215"/>
      <c r="AU1155" s="215"/>
      <c r="AV1155" s="215"/>
      <c r="AW1155" s="215"/>
      <c r="AX1155" s="215"/>
      <c r="AY1155" s="215"/>
      <c r="AZ1155" s="215"/>
    </row>
    <row r="1156" spans="1:52" s="209" customFormat="1" x14ac:dyDescent="0.2">
      <c r="A1156" s="214"/>
      <c r="D1156" s="213"/>
      <c r="E1156" s="215"/>
      <c r="F1156" s="215"/>
      <c r="G1156" s="215"/>
      <c r="H1156" s="215"/>
      <c r="I1156" s="215"/>
      <c r="J1156" s="215"/>
      <c r="K1156" s="215"/>
      <c r="L1156" s="215"/>
      <c r="M1156" s="215"/>
      <c r="N1156" s="215"/>
      <c r="O1156" s="215"/>
      <c r="P1156" s="215"/>
      <c r="Q1156" s="215"/>
      <c r="R1156" s="215"/>
      <c r="S1156" s="215"/>
      <c r="T1156" s="215"/>
      <c r="U1156" s="215"/>
      <c r="V1156" s="215"/>
      <c r="W1156" s="215"/>
      <c r="X1156" s="215"/>
      <c r="Y1156" s="215"/>
      <c r="Z1156" s="215"/>
      <c r="AA1156" s="215"/>
      <c r="AB1156" s="215"/>
      <c r="AI1156" s="215"/>
      <c r="AJ1156" s="215"/>
      <c r="AK1156" s="215"/>
      <c r="AL1156" s="215"/>
      <c r="AM1156" s="215"/>
      <c r="AN1156" s="215"/>
      <c r="AO1156" s="215"/>
      <c r="AP1156" s="215"/>
      <c r="AQ1156" s="215"/>
      <c r="AR1156" s="215"/>
      <c r="AS1156" s="215"/>
      <c r="AT1156" s="215"/>
      <c r="AU1156" s="215"/>
      <c r="AV1156" s="215"/>
      <c r="AW1156" s="215"/>
      <c r="AX1156" s="215"/>
      <c r="AY1156" s="215"/>
      <c r="AZ1156" s="215"/>
    </row>
    <row r="1157" spans="1:52" s="209" customFormat="1" x14ac:dyDescent="0.2">
      <c r="A1157" s="214"/>
      <c r="D1157" s="213"/>
      <c r="E1157" s="215"/>
      <c r="F1157" s="215"/>
      <c r="G1157" s="215"/>
      <c r="H1157" s="215"/>
      <c r="I1157" s="215"/>
      <c r="J1157" s="215"/>
      <c r="K1157" s="215"/>
      <c r="L1157" s="215"/>
      <c r="M1157" s="215"/>
      <c r="N1157" s="215"/>
      <c r="O1157" s="215"/>
      <c r="P1157" s="215"/>
      <c r="Q1157" s="215"/>
      <c r="R1157" s="215"/>
      <c r="S1157" s="215"/>
      <c r="T1157" s="215"/>
      <c r="U1157" s="215"/>
      <c r="V1157" s="215"/>
      <c r="W1157" s="215"/>
      <c r="X1157" s="215"/>
      <c r="Y1157" s="215"/>
      <c r="Z1157" s="215"/>
      <c r="AA1157" s="215"/>
      <c r="AB1157" s="215"/>
      <c r="AI1157" s="215"/>
      <c r="AJ1157" s="215"/>
      <c r="AK1157" s="215"/>
      <c r="AL1157" s="215"/>
      <c r="AM1157" s="215"/>
      <c r="AN1157" s="215"/>
      <c r="AO1157" s="215"/>
      <c r="AP1157" s="215"/>
      <c r="AQ1157" s="215"/>
      <c r="AR1157" s="215"/>
      <c r="AS1157" s="215"/>
      <c r="AT1157" s="215"/>
      <c r="AU1157" s="215"/>
      <c r="AV1157" s="215"/>
      <c r="AW1157" s="215"/>
      <c r="AX1157" s="215"/>
      <c r="AY1157" s="215"/>
      <c r="AZ1157" s="215"/>
    </row>
    <row r="1158" spans="1:52" s="209" customFormat="1" x14ac:dyDescent="0.2">
      <c r="A1158" s="214"/>
      <c r="D1158" s="213"/>
      <c r="E1158" s="215"/>
      <c r="F1158" s="215"/>
      <c r="G1158" s="215"/>
      <c r="H1158" s="215"/>
      <c r="I1158" s="215"/>
      <c r="J1158" s="215"/>
      <c r="K1158" s="215"/>
      <c r="L1158" s="215"/>
      <c r="M1158" s="215"/>
      <c r="N1158" s="215"/>
      <c r="O1158" s="215"/>
      <c r="P1158" s="215"/>
      <c r="Q1158" s="215"/>
      <c r="R1158" s="215"/>
      <c r="S1158" s="215"/>
      <c r="T1158" s="215"/>
      <c r="U1158" s="215"/>
      <c r="V1158" s="215"/>
      <c r="W1158" s="215"/>
      <c r="X1158" s="215"/>
      <c r="Y1158" s="215"/>
      <c r="Z1158" s="215"/>
      <c r="AA1158" s="215"/>
      <c r="AB1158" s="215"/>
      <c r="AI1158" s="215"/>
      <c r="AJ1158" s="215"/>
      <c r="AK1158" s="215"/>
      <c r="AL1158" s="215"/>
      <c r="AM1158" s="215"/>
      <c r="AN1158" s="215"/>
      <c r="AO1158" s="215"/>
      <c r="AP1158" s="215"/>
      <c r="AQ1158" s="215"/>
      <c r="AR1158" s="215"/>
      <c r="AS1158" s="215"/>
      <c r="AT1158" s="215"/>
      <c r="AU1158" s="215"/>
      <c r="AV1158" s="215"/>
      <c r="AW1158" s="215"/>
      <c r="AX1158" s="215"/>
      <c r="AY1158" s="215"/>
      <c r="AZ1158" s="215"/>
    </row>
    <row r="1159" spans="1:52" s="209" customFormat="1" x14ac:dyDescent="0.2">
      <c r="A1159" s="214"/>
      <c r="D1159" s="213"/>
      <c r="E1159" s="215"/>
      <c r="F1159" s="215"/>
      <c r="G1159" s="215"/>
      <c r="H1159" s="215"/>
      <c r="I1159" s="215"/>
      <c r="J1159" s="215"/>
      <c r="K1159" s="215"/>
      <c r="L1159" s="215"/>
      <c r="M1159" s="215"/>
      <c r="N1159" s="215"/>
      <c r="O1159" s="215"/>
      <c r="P1159" s="215"/>
      <c r="Q1159" s="215"/>
      <c r="R1159" s="215"/>
      <c r="S1159" s="215"/>
      <c r="T1159" s="215"/>
      <c r="U1159" s="215"/>
      <c r="V1159" s="215"/>
      <c r="W1159" s="215"/>
      <c r="X1159" s="215"/>
      <c r="Y1159" s="215"/>
      <c r="Z1159" s="215"/>
      <c r="AA1159" s="215"/>
      <c r="AB1159" s="215"/>
      <c r="AI1159" s="215"/>
      <c r="AJ1159" s="215"/>
      <c r="AK1159" s="215"/>
      <c r="AL1159" s="215"/>
      <c r="AM1159" s="215"/>
      <c r="AN1159" s="215"/>
      <c r="AO1159" s="215"/>
      <c r="AP1159" s="215"/>
      <c r="AQ1159" s="215"/>
      <c r="AR1159" s="215"/>
      <c r="AS1159" s="215"/>
      <c r="AT1159" s="215"/>
      <c r="AU1159" s="215"/>
      <c r="AV1159" s="215"/>
      <c r="AW1159" s="215"/>
      <c r="AX1159" s="215"/>
      <c r="AY1159" s="215"/>
      <c r="AZ1159" s="215"/>
    </row>
    <row r="1160" spans="1:52" s="209" customFormat="1" x14ac:dyDescent="0.2">
      <c r="A1160" s="214"/>
      <c r="D1160" s="213"/>
      <c r="E1160" s="215"/>
      <c r="F1160" s="215"/>
      <c r="G1160" s="215"/>
      <c r="H1160" s="215"/>
      <c r="I1160" s="215"/>
      <c r="J1160" s="215"/>
      <c r="K1160" s="215"/>
      <c r="L1160" s="215"/>
      <c r="M1160" s="215"/>
      <c r="N1160" s="215"/>
      <c r="O1160" s="215"/>
      <c r="P1160" s="215"/>
      <c r="Q1160" s="215"/>
      <c r="R1160" s="215"/>
      <c r="S1160" s="215"/>
      <c r="T1160" s="215"/>
      <c r="U1160" s="215"/>
      <c r="V1160" s="215"/>
      <c r="W1160" s="215"/>
      <c r="X1160" s="215"/>
      <c r="Y1160" s="215"/>
      <c r="Z1160" s="215"/>
      <c r="AA1160" s="215"/>
      <c r="AB1160" s="215"/>
      <c r="AI1160" s="215"/>
      <c r="AJ1160" s="215"/>
      <c r="AK1160" s="215"/>
      <c r="AL1160" s="215"/>
      <c r="AM1160" s="215"/>
      <c r="AN1160" s="215"/>
      <c r="AO1160" s="215"/>
      <c r="AP1160" s="215"/>
      <c r="AQ1160" s="215"/>
      <c r="AR1160" s="215"/>
      <c r="AS1160" s="215"/>
      <c r="AT1160" s="215"/>
      <c r="AU1160" s="215"/>
      <c r="AV1160" s="215"/>
      <c r="AW1160" s="215"/>
      <c r="AX1160" s="215"/>
      <c r="AY1160" s="215"/>
      <c r="AZ1160" s="215"/>
    </row>
    <row r="1161" spans="1:52" s="209" customFormat="1" x14ac:dyDescent="0.2">
      <c r="A1161" s="214"/>
      <c r="D1161" s="213"/>
      <c r="E1161" s="215"/>
      <c r="F1161" s="215"/>
      <c r="G1161" s="215"/>
      <c r="H1161" s="215"/>
      <c r="I1161" s="215"/>
      <c r="J1161" s="215"/>
      <c r="K1161" s="215"/>
      <c r="L1161" s="215"/>
      <c r="M1161" s="215"/>
      <c r="N1161" s="215"/>
      <c r="O1161" s="215"/>
      <c r="P1161" s="215"/>
      <c r="Q1161" s="215"/>
      <c r="R1161" s="215"/>
      <c r="S1161" s="215"/>
      <c r="T1161" s="215"/>
      <c r="U1161" s="215"/>
      <c r="V1161" s="215"/>
      <c r="W1161" s="215"/>
      <c r="X1161" s="215"/>
      <c r="Y1161" s="215"/>
      <c r="Z1161" s="215"/>
      <c r="AA1161" s="215"/>
      <c r="AB1161" s="215"/>
      <c r="AI1161" s="215"/>
      <c r="AJ1161" s="215"/>
      <c r="AK1161" s="215"/>
      <c r="AL1161" s="215"/>
      <c r="AM1161" s="215"/>
      <c r="AN1161" s="215"/>
      <c r="AO1161" s="215"/>
      <c r="AP1161" s="215"/>
      <c r="AQ1161" s="215"/>
      <c r="AR1161" s="215"/>
      <c r="AS1161" s="215"/>
      <c r="AT1161" s="215"/>
      <c r="AU1161" s="215"/>
      <c r="AV1161" s="215"/>
      <c r="AW1161" s="215"/>
      <c r="AX1161" s="215"/>
      <c r="AY1161" s="215"/>
      <c r="AZ1161" s="215"/>
    </row>
    <row r="1162" spans="1:52" s="209" customFormat="1" x14ac:dyDescent="0.2">
      <c r="A1162" s="214"/>
      <c r="D1162" s="213"/>
      <c r="E1162" s="215"/>
      <c r="F1162" s="215"/>
      <c r="G1162" s="215"/>
      <c r="H1162" s="215"/>
      <c r="I1162" s="215"/>
      <c r="J1162" s="215"/>
      <c r="K1162" s="215"/>
      <c r="L1162" s="215"/>
      <c r="M1162" s="215"/>
      <c r="N1162" s="215"/>
      <c r="O1162" s="215"/>
      <c r="P1162" s="215"/>
      <c r="Q1162" s="215"/>
      <c r="R1162" s="215"/>
      <c r="S1162" s="215"/>
      <c r="T1162" s="215"/>
      <c r="U1162" s="215"/>
      <c r="V1162" s="215"/>
      <c r="W1162" s="215"/>
      <c r="X1162" s="215"/>
      <c r="Y1162" s="215"/>
      <c r="Z1162" s="215"/>
      <c r="AA1162" s="215"/>
      <c r="AB1162" s="215"/>
      <c r="AI1162" s="215"/>
      <c r="AJ1162" s="215"/>
      <c r="AK1162" s="215"/>
      <c r="AL1162" s="215"/>
      <c r="AM1162" s="215"/>
      <c r="AN1162" s="215"/>
      <c r="AO1162" s="215"/>
      <c r="AP1162" s="215"/>
      <c r="AQ1162" s="215"/>
      <c r="AR1162" s="215"/>
      <c r="AS1162" s="215"/>
      <c r="AT1162" s="215"/>
      <c r="AU1162" s="215"/>
      <c r="AV1162" s="215"/>
      <c r="AW1162" s="215"/>
      <c r="AX1162" s="215"/>
      <c r="AY1162" s="215"/>
      <c r="AZ1162" s="215"/>
    </row>
    <row r="1163" spans="1:52" s="209" customFormat="1" x14ac:dyDescent="0.2">
      <c r="A1163" s="214"/>
      <c r="D1163" s="213"/>
      <c r="E1163" s="215"/>
      <c r="F1163" s="215"/>
      <c r="G1163" s="215"/>
      <c r="H1163" s="215"/>
      <c r="I1163" s="215"/>
      <c r="J1163" s="215"/>
      <c r="K1163" s="215"/>
      <c r="L1163" s="215"/>
      <c r="M1163" s="215"/>
      <c r="N1163" s="215"/>
      <c r="O1163" s="215"/>
      <c r="P1163" s="215"/>
      <c r="Q1163" s="215"/>
      <c r="R1163" s="215"/>
      <c r="S1163" s="215"/>
      <c r="T1163" s="215"/>
      <c r="U1163" s="215"/>
      <c r="V1163" s="215"/>
      <c r="W1163" s="215"/>
      <c r="X1163" s="215"/>
      <c r="Y1163" s="215"/>
      <c r="Z1163" s="215"/>
      <c r="AA1163" s="215"/>
      <c r="AB1163" s="215"/>
      <c r="AI1163" s="215"/>
      <c r="AJ1163" s="215"/>
      <c r="AK1163" s="215"/>
      <c r="AL1163" s="215"/>
      <c r="AM1163" s="215"/>
      <c r="AN1163" s="215"/>
      <c r="AO1163" s="215"/>
      <c r="AP1163" s="215"/>
      <c r="AQ1163" s="215"/>
      <c r="AR1163" s="215"/>
      <c r="AS1163" s="215"/>
      <c r="AT1163" s="215"/>
      <c r="AU1163" s="215"/>
      <c r="AV1163" s="215"/>
      <c r="AW1163" s="215"/>
      <c r="AX1163" s="215"/>
      <c r="AY1163" s="215"/>
      <c r="AZ1163" s="215"/>
    </row>
    <row r="1164" spans="1:52" s="209" customFormat="1" x14ac:dyDescent="0.2">
      <c r="A1164" s="214"/>
      <c r="D1164" s="213"/>
      <c r="E1164" s="215"/>
      <c r="F1164" s="215"/>
      <c r="G1164" s="215"/>
      <c r="H1164" s="215"/>
      <c r="I1164" s="215"/>
      <c r="J1164" s="215"/>
      <c r="K1164" s="215"/>
      <c r="L1164" s="215"/>
      <c r="M1164" s="215"/>
      <c r="N1164" s="215"/>
      <c r="O1164" s="215"/>
      <c r="P1164" s="215"/>
      <c r="Q1164" s="215"/>
      <c r="R1164" s="215"/>
      <c r="S1164" s="215"/>
      <c r="T1164" s="215"/>
      <c r="U1164" s="215"/>
      <c r="V1164" s="215"/>
      <c r="W1164" s="215"/>
      <c r="X1164" s="215"/>
      <c r="Y1164" s="215"/>
      <c r="Z1164" s="215"/>
      <c r="AA1164" s="215"/>
      <c r="AB1164" s="215"/>
      <c r="AI1164" s="215"/>
      <c r="AJ1164" s="215"/>
      <c r="AK1164" s="215"/>
      <c r="AL1164" s="215"/>
      <c r="AM1164" s="215"/>
      <c r="AN1164" s="215"/>
      <c r="AO1164" s="215"/>
      <c r="AP1164" s="215"/>
      <c r="AQ1164" s="215"/>
      <c r="AR1164" s="215"/>
      <c r="AS1164" s="215"/>
      <c r="AT1164" s="215"/>
      <c r="AU1164" s="215"/>
      <c r="AV1164" s="215"/>
      <c r="AW1164" s="215"/>
      <c r="AX1164" s="215"/>
      <c r="AY1164" s="215"/>
      <c r="AZ1164" s="215"/>
    </row>
    <row r="1165" spans="1:52" s="209" customFormat="1" x14ac:dyDescent="0.2">
      <c r="A1165" s="214"/>
      <c r="D1165" s="213"/>
      <c r="E1165" s="215"/>
      <c r="F1165" s="215"/>
      <c r="G1165" s="215"/>
      <c r="H1165" s="215"/>
      <c r="I1165" s="215"/>
      <c r="J1165" s="215"/>
      <c r="K1165" s="215"/>
      <c r="L1165" s="215"/>
      <c r="M1165" s="215"/>
      <c r="N1165" s="215"/>
      <c r="O1165" s="215"/>
      <c r="P1165" s="215"/>
      <c r="Q1165" s="215"/>
      <c r="R1165" s="215"/>
      <c r="S1165" s="215"/>
      <c r="T1165" s="215"/>
      <c r="U1165" s="215"/>
      <c r="V1165" s="215"/>
      <c r="W1165" s="215"/>
      <c r="X1165" s="215"/>
      <c r="Y1165" s="215"/>
      <c r="Z1165" s="215"/>
      <c r="AA1165" s="215"/>
      <c r="AB1165" s="215"/>
      <c r="AI1165" s="215"/>
      <c r="AJ1165" s="215"/>
      <c r="AK1165" s="215"/>
      <c r="AL1165" s="215"/>
      <c r="AM1165" s="215"/>
      <c r="AN1165" s="215"/>
      <c r="AO1165" s="215"/>
      <c r="AP1165" s="215"/>
      <c r="AQ1165" s="215"/>
      <c r="AR1165" s="215"/>
      <c r="AS1165" s="215"/>
      <c r="AT1165" s="215"/>
      <c r="AU1165" s="215"/>
      <c r="AV1165" s="215"/>
      <c r="AW1165" s="215"/>
      <c r="AX1165" s="215"/>
      <c r="AY1165" s="215"/>
      <c r="AZ1165" s="215"/>
    </row>
    <row r="1166" spans="1:52" s="209" customFormat="1" x14ac:dyDescent="0.2">
      <c r="A1166" s="214"/>
      <c r="D1166" s="213"/>
      <c r="E1166" s="215"/>
      <c r="F1166" s="215"/>
      <c r="G1166" s="215"/>
      <c r="H1166" s="215"/>
      <c r="I1166" s="215"/>
      <c r="J1166" s="215"/>
      <c r="K1166" s="215"/>
      <c r="L1166" s="215"/>
      <c r="M1166" s="215"/>
      <c r="N1166" s="215"/>
      <c r="O1166" s="215"/>
      <c r="P1166" s="215"/>
      <c r="Q1166" s="215"/>
      <c r="R1166" s="215"/>
      <c r="S1166" s="215"/>
      <c r="T1166" s="215"/>
      <c r="U1166" s="215"/>
      <c r="V1166" s="215"/>
      <c r="W1166" s="215"/>
      <c r="X1166" s="215"/>
      <c r="Y1166" s="215"/>
      <c r="Z1166" s="215"/>
      <c r="AA1166" s="215"/>
      <c r="AB1166" s="215"/>
      <c r="AI1166" s="215"/>
      <c r="AJ1166" s="215"/>
      <c r="AK1166" s="215"/>
      <c r="AL1166" s="215"/>
      <c r="AM1166" s="215"/>
      <c r="AN1166" s="215"/>
      <c r="AO1166" s="215"/>
      <c r="AP1166" s="215"/>
      <c r="AQ1166" s="215"/>
      <c r="AR1166" s="215"/>
      <c r="AS1166" s="215"/>
      <c r="AT1166" s="215"/>
      <c r="AU1166" s="215"/>
      <c r="AV1166" s="215"/>
      <c r="AW1166" s="215"/>
      <c r="AX1166" s="215"/>
      <c r="AY1166" s="215"/>
      <c r="AZ1166" s="215"/>
    </row>
    <row r="1167" spans="1:52" s="209" customFormat="1" x14ac:dyDescent="0.2">
      <c r="A1167" s="214"/>
      <c r="D1167" s="213"/>
      <c r="E1167" s="215"/>
      <c r="F1167" s="215"/>
      <c r="G1167" s="215"/>
      <c r="H1167" s="215"/>
      <c r="I1167" s="215"/>
      <c r="J1167" s="215"/>
      <c r="K1167" s="215"/>
      <c r="L1167" s="215"/>
      <c r="M1167" s="215"/>
      <c r="N1167" s="215"/>
      <c r="O1167" s="215"/>
      <c r="P1167" s="215"/>
      <c r="Q1167" s="215"/>
      <c r="R1167" s="215"/>
      <c r="S1167" s="215"/>
      <c r="T1167" s="215"/>
      <c r="U1167" s="215"/>
      <c r="V1167" s="215"/>
      <c r="W1167" s="215"/>
      <c r="X1167" s="215"/>
      <c r="Y1167" s="215"/>
      <c r="Z1167" s="215"/>
      <c r="AA1167" s="215"/>
      <c r="AB1167" s="215"/>
      <c r="AI1167" s="215"/>
      <c r="AJ1167" s="215"/>
      <c r="AK1167" s="215"/>
      <c r="AL1167" s="215"/>
      <c r="AM1167" s="215"/>
      <c r="AN1167" s="215"/>
      <c r="AO1167" s="215"/>
      <c r="AP1167" s="215"/>
      <c r="AQ1167" s="215"/>
      <c r="AR1167" s="215"/>
      <c r="AS1167" s="215"/>
      <c r="AT1167" s="215"/>
      <c r="AU1167" s="215"/>
      <c r="AV1167" s="215"/>
      <c r="AW1167" s="215"/>
      <c r="AX1167" s="215"/>
      <c r="AY1167" s="215"/>
      <c r="AZ1167" s="215"/>
    </row>
    <row r="1168" spans="1:52" s="209" customFormat="1" x14ac:dyDescent="0.2">
      <c r="A1168" s="214"/>
      <c r="D1168" s="213"/>
      <c r="E1168" s="215"/>
      <c r="F1168" s="215"/>
      <c r="G1168" s="215"/>
      <c r="H1168" s="215"/>
      <c r="I1168" s="215"/>
      <c r="J1168" s="215"/>
      <c r="K1168" s="215"/>
      <c r="L1168" s="215"/>
      <c r="M1168" s="215"/>
      <c r="N1168" s="215"/>
      <c r="O1168" s="215"/>
      <c r="P1168" s="215"/>
      <c r="Q1168" s="215"/>
      <c r="R1168" s="215"/>
      <c r="S1168" s="215"/>
      <c r="T1168" s="215"/>
      <c r="U1168" s="215"/>
      <c r="V1168" s="215"/>
      <c r="W1168" s="215"/>
      <c r="X1168" s="215"/>
      <c r="Y1168" s="215"/>
      <c r="Z1168" s="215"/>
      <c r="AA1168" s="215"/>
      <c r="AB1168" s="215"/>
      <c r="AI1168" s="215"/>
      <c r="AJ1168" s="215"/>
      <c r="AK1168" s="215"/>
      <c r="AL1168" s="215"/>
      <c r="AM1168" s="215"/>
      <c r="AN1168" s="215"/>
      <c r="AO1168" s="215"/>
      <c r="AP1168" s="215"/>
      <c r="AQ1168" s="215"/>
      <c r="AR1168" s="215"/>
      <c r="AS1168" s="215"/>
      <c r="AT1168" s="215"/>
      <c r="AU1168" s="215"/>
      <c r="AV1168" s="215"/>
      <c r="AW1168" s="215"/>
      <c r="AX1168" s="215"/>
      <c r="AY1168" s="215"/>
      <c r="AZ1168" s="215"/>
    </row>
    <row r="1169" spans="1:52" s="209" customFormat="1" x14ac:dyDescent="0.2">
      <c r="A1169" s="214"/>
      <c r="D1169" s="213"/>
      <c r="E1169" s="215"/>
      <c r="F1169" s="215"/>
      <c r="G1169" s="215"/>
      <c r="H1169" s="215"/>
      <c r="I1169" s="215"/>
      <c r="J1169" s="215"/>
      <c r="K1169" s="215"/>
      <c r="L1169" s="215"/>
      <c r="M1169" s="215"/>
      <c r="N1169" s="215"/>
      <c r="O1169" s="215"/>
      <c r="P1169" s="215"/>
      <c r="Q1169" s="215"/>
      <c r="R1169" s="215"/>
      <c r="S1169" s="215"/>
      <c r="T1169" s="215"/>
      <c r="U1169" s="215"/>
      <c r="V1169" s="215"/>
      <c r="W1169" s="215"/>
      <c r="X1169" s="215"/>
      <c r="Y1169" s="215"/>
      <c r="Z1169" s="215"/>
      <c r="AA1169" s="215"/>
      <c r="AB1169" s="215"/>
      <c r="AI1169" s="215"/>
      <c r="AJ1169" s="215"/>
      <c r="AK1169" s="215"/>
      <c r="AL1169" s="215"/>
      <c r="AM1169" s="215"/>
      <c r="AN1169" s="215"/>
      <c r="AO1169" s="215"/>
      <c r="AP1169" s="215"/>
      <c r="AQ1169" s="215"/>
      <c r="AR1169" s="215"/>
      <c r="AS1169" s="215"/>
      <c r="AT1169" s="215"/>
      <c r="AU1169" s="215"/>
      <c r="AV1169" s="215"/>
      <c r="AW1169" s="215"/>
      <c r="AX1169" s="215"/>
      <c r="AY1169" s="215"/>
      <c r="AZ1169" s="215"/>
    </row>
    <row r="1170" spans="1:52" s="209" customFormat="1" x14ac:dyDescent="0.2">
      <c r="A1170" s="214"/>
      <c r="D1170" s="213"/>
      <c r="E1170" s="215"/>
      <c r="F1170" s="215"/>
      <c r="G1170" s="215"/>
      <c r="H1170" s="215"/>
      <c r="I1170" s="215"/>
      <c r="J1170" s="215"/>
      <c r="K1170" s="215"/>
      <c r="L1170" s="215"/>
      <c r="M1170" s="215"/>
      <c r="N1170" s="215"/>
      <c r="O1170" s="215"/>
      <c r="P1170" s="215"/>
      <c r="Q1170" s="215"/>
      <c r="R1170" s="215"/>
      <c r="S1170" s="215"/>
      <c r="T1170" s="215"/>
      <c r="U1170" s="215"/>
      <c r="V1170" s="215"/>
      <c r="W1170" s="215"/>
      <c r="X1170" s="215"/>
      <c r="Y1170" s="215"/>
      <c r="Z1170" s="215"/>
      <c r="AA1170" s="215"/>
      <c r="AB1170" s="215"/>
      <c r="AI1170" s="215"/>
      <c r="AJ1170" s="215"/>
      <c r="AK1170" s="215"/>
      <c r="AL1170" s="215"/>
      <c r="AM1170" s="215"/>
      <c r="AN1170" s="215"/>
      <c r="AO1170" s="215"/>
      <c r="AP1170" s="215"/>
      <c r="AQ1170" s="215"/>
      <c r="AR1170" s="215"/>
      <c r="AS1170" s="215"/>
      <c r="AT1170" s="215"/>
      <c r="AU1170" s="215"/>
      <c r="AV1170" s="215"/>
      <c r="AW1170" s="215"/>
      <c r="AX1170" s="215"/>
      <c r="AY1170" s="215"/>
      <c r="AZ1170" s="215"/>
    </row>
    <row r="1171" spans="1:52" s="209" customFormat="1" x14ac:dyDescent="0.2">
      <c r="A1171" s="214"/>
      <c r="D1171" s="213"/>
      <c r="E1171" s="215"/>
      <c r="F1171" s="215"/>
      <c r="G1171" s="215"/>
      <c r="H1171" s="215"/>
      <c r="I1171" s="215"/>
      <c r="J1171" s="215"/>
      <c r="K1171" s="215"/>
      <c r="L1171" s="215"/>
      <c r="M1171" s="215"/>
      <c r="N1171" s="215"/>
      <c r="O1171" s="215"/>
      <c r="P1171" s="215"/>
      <c r="Q1171" s="215"/>
      <c r="R1171" s="215"/>
      <c r="S1171" s="215"/>
      <c r="T1171" s="215"/>
      <c r="U1171" s="215"/>
      <c r="V1171" s="215"/>
      <c r="W1171" s="215"/>
      <c r="X1171" s="215"/>
      <c r="Y1171" s="215"/>
      <c r="Z1171" s="215"/>
      <c r="AA1171" s="215"/>
      <c r="AB1171" s="215"/>
      <c r="AI1171" s="215"/>
      <c r="AJ1171" s="215"/>
      <c r="AK1171" s="215"/>
      <c r="AL1171" s="215"/>
      <c r="AM1171" s="215"/>
      <c r="AN1171" s="215"/>
      <c r="AO1171" s="215"/>
      <c r="AP1171" s="215"/>
      <c r="AQ1171" s="215"/>
      <c r="AR1171" s="215"/>
      <c r="AS1171" s="215"/>
      <c r="AT1171" s="215"/>
      <c r="AU1171" s="215"/>
      <c r="AV1171" s="215"/>
      <c r="AW1171" s="215"/>
      <c r="AX1171" s="215"/>
      <c r="AY1171" s="215"/>
      <c r="AZ1171" s="215"/>
    </row>
    <row r="1172" spans="1:52" s="209" customFormat="1" x14ac:dyDescent="0.2">
      <c r="A1172" s="214"/>
      <c r="D1172" s="213"/>
      <c r="E1172" s="215"/>
      <c r="F1172" s="215"/>
      <c r="G1172" s="215"/>
      <c r="H1172" s="215"/>
      <c r="I1172" s="215"/>
      <c r="J1172" s="215"/>
      <c r="K1172" s="215"/>
      <c r="L1172" s="215"/>
      <c r="M1172" s="215"/>
      <c r="N1172" s="215"/>
      <c r="O1172" s="215"/>
      <c r="P1172" s="215"/>
      <c r="Q1172" s="215"/>
      <c r="R1172" s="215"/>
      <c r="S1172" s="215"/>
      <c r="T1172" s="215"/>
      <c r="U1172" s="215"/>
      <c r="V1172" s="215"/>
      <c r="W1172" s="215"/>
      <c r="X1172" s="215"/>
      <c r="Y1172" s="215"/>
      <c r="Z1172" s="215"/>
      <c r="AA1172" s="215"/>
      <c r="AB1172" s="215"/>
      <c r="AI1172" s="215"/>
      <c r="AJ1172" s="215"/>
      <c r="AK1172" s="215"/>
      <c r="AL1172" s="215"/>
      <c r="AM1172" s="215"/>
      <c r="AN1172" s="215"/>
      <c r="AO1172" s="215"/>
      <c r="AP1172" s="215"/>
      <c r="AQ1172" s="215"/>
      <c r="AR1172" s="215"/>
      <c r="AS1172" s="215"/>
      <c r="AT1172" s="215"/>
      <c r="AU1172" s="215"/>
      <c r="AV1172" s="215"/>
      <c r="AW1172" s="215"/>
      <c r="AX1172" s="215"/>
      <c r="AY1172" s="215"/>
      <c r="AZ1172" s="215"/>
    </row>
    <row r="1173" spans="1:52" s="209" customFormat="1" x14ac:dyDescent="0.2">
      <c r="A1173" s="214"/>
      <c r="D1173" s="213"/>
      <c r="E1173" s="215"/>
      <c r="F1173" s="215"/>
      <c r="G1173" s="215"/>
      <c r="H1173" s="215"/>
      <c r="I1173" s="215"/>
      <c r="J1173" s="215"/>
      <c r="K1173" s="215"/>
      <c r="L1173" s="215"/>
      <c r="M1173" s="215"/>
      <c r="N1173" s="215"/>
      <c r="O1173" s="215"/>
      <c r="P1173" s="215"/>
      <c r="Q1173" s="215"/>
      <c r="R1173" s="215"/>
      <c r="S1173" s="215"/>
      <c r="T1173" s="215"/>
      <c r="U1173" s="215"/>
      <c r="V1173" s="215"/>
      <c r="W1173" s="215"/>
      <c r="X1173" s="215"/>
      <c r="Y1173" s="215"/>
      <c r="Z1173" s="215"/>
      <c r="AA1173" s="215"/>
      <c r="AB1173" s="215"/>
      <c r="AI1173" s="215"/>
      <c r="AJ1173" s="215"/>
      <c r="AK1173" s="215"/>
      <c r="AL1173" s="215"/>
      <c r="AM1173" s="215"/>
      <c r="AN1173" s="215"/>
      <c r="AO1173" s="215"/>
      <c r="AP1173" s="215"/>
      <c r="AQ1173" s="215"/>
      <c r="AR1173" s="215"/>
      <c r="AS1173" s="215"/>
      <c r="AT1173" s="215"/>
      <c r="AU1173" s="215"/>
      <c r="AV1173" s="215"/>
      <c r="AW1173" s="215"/>
      <c r="AX1173" s="215"/>
      <c r="AY1173" s="215"/>
      <c r="AZ1173" s="215"/>
    </row>
    <row r="1174" spans="1:52" s="209" customFormat="1" x14ac:dyDescent="0.2">
      <c r="A1174" s="214"/>
      <c r="D1174" s="213"/>
      <c r="E1174" s="215"/>
      <c r="F1174" s="215"/>
      <c r="G1174" s="215"/>
      <c r="H1174" s="215"/>
      <c r="I1174" s="215"/>
      <c r="J1174" s="215"/>
      <c r="K1174" s="215"/>
      <c r="L1174" s="215"/>
      <c r="M1174" s="215"/>
      <c r="N1174" s="215"/>
      <c r="O1174" s="215"/>
      <c r="P1174" s="215"/>
      <c r="Q1174" s="215"/>
      <c r="R1174" s="215"/>
      <c r="S1174" s="215"/>
      <c r="T1174" s="215"/>
      <c r="U1174" s="215"/>
      <c r="V1174" s="215"/>
      <c r="W1174" s="215"/>
      <c r="X1174" s="215"/>
      <c r="Y1174" s="215"/>
      <c r="Z1174" s="215"/>
      <c r="AA1174" s="215"/>
      <c r="AB1174" s="215"/>
      <c r="AI1174" s="215"/>
      <c r="AJ1174" s="215"/>
      <c r="AK1174" s="215"/>
      <c r="AL1174" s="215"/>
      <c r="AM1174" s="215"/>
      <c r="AN1174" s="215"/>
      <c r="AO1174" s="215"/>
      <c r="AP1174" s="215"/>
      <c r="AQ1174" s="215"/>
      <c r="AR1174" s="215"/>
      <c r="AS1174" s="215"/>
      <c r="AT1174" s="215"/>
      <c r="AU1174" s="215"/>
      <c r="AV1174" s="215"/>
      <c r="AW1174" s="215"/>
      <c r="AX1174" s="215"/>
      <c r="AY1174" s="215"/>
      <c r="AZ1174" s="215"/>
    </row>
    <row r="1175" spans="1:52" s="209" customFormat="1" x14ac:dyDescent="0.2">
      <c r="A1175" s="214"/>
      <c r="D1175" s="213"/>
      <c r="E1175" s="215"/>
      <c r="F1175" s="215"/>
      <c r="G1175" s="215"/>
      <c r="H1175" s="215"/>
      <c r="I1175" s="215"/>
      <c r="J1175" s="215"/>
      <c r="K1175" s="215"/>
      <c r="L1175" s="215"/>
      <c r="M1175" s="215"/>
      <c r="N1175" s="215"/>
      <c r="O1175" s="215"/>
      <c r="P1175" s="215"/>
      <c r="Q1175" s="215"/>
      <c r="R1175" s="215"/>
      <c r="S1175" s="215"/>
      <c r="T1175" s="215"/>
      <c r="U1175" s="215"/>
      <c r="V1175" s="215"/>
      <c r="W1175" s="215"/>
      <c r="X1175" s="215"/>
      <c r="Y1175" s="215"/>
      <c r="Z1175" s="215"/>
      <c r="AA1175" s="215"/>
      <c r="AB1175" s="215"/>
      <c r="AI1175" s="215"/>
      <c r="AJ1175" s="215"/>
      <c r="AK1175" s="215"/>
      <c r="AL1175" s="215"/>
      <c r="AM1175" s="215"/>
      <c r="AN1175" s="215"/>
      <c r="AO1175" s="215"/>
      <c r="AP1175" s="215"/>
      <c r="AQ1175" s="215"/>
      <c r="AR1175" s="215"/>
      <c r="AS1175" s="215"/>
      <c r="AT1175" s="215"/>
      <c r="AU1175" s="215"/>
      <c r="AV1175" s="215"/>
      <c r="AW1175" s="215"/>
      <c r="AX1175" s="215"/>
      <c r="AY1175" s="215"/>
      <c r="AZ1175" s="215"/>
    </row>
    <row r="1176" spans="1:52" s="209" customFormat="1" x14ac:dyDescent="0.2">
      <c r="A1176" s="214"/>
      <c r="D1176" s="213"/>
      <c r="E1176" s="215"/>
      <c r="F1176" s="215"/>
      <c r="G1176" s="215"/>
      <c r="H1176" s="215"/>
      <c r="I1176" s="215"/>
      <c r="J1176" s="215"/>
      <c r="K1176" s="215"/>
      <c r="L1176" s="215"/>
      <c r="M1176" s="215"/>
      <c r="N1176" s="215"/>
      <c r="O1176" s="215"/>
      <c r="P1176" s="215"/>
      <c r="Q1176" s="215"/>
      <c r="R1176" s="215"/>
      <c r="S1176" s="215"/>
      <c r="T1176" s="215"/>
      <c r="U1176" s="215"/>
      <c r="V1176" s="215"/>
      <c r="W1176" s="215"/>
      <c r="X1176" s="215"/>
      <c r="Y1176" s="215"/>
      <c r="Z1176" s="215"/>
      <c r="AA1176" s="215"/>
      <c r="AB1176" s="215"/>
      <c r="AI1176" s="215"/>
      <c r="AJ1176" s="215"/>
      <c r="AK1176" s="215"/>
      <c r="AL1176" s="215"/>
      <c r="AM1176" s="215"/>
      <c r="AN1176" s="215"/>
      <c r="AO1176" s="215"/>
      <c r="AP1176" s="215"/>
      <c r="AQ1176" s="215"/>
      <c r="AR1176" s="215"/>
      <c r="AS1176" s="215"/>
      <c r="AT1176" s="215"/>
      <c r="AU1176" s="215"/>
      <c r="AV1176" s="215"/>
      <c r="AW1176" s="215"/>
      <c r="AX1176" s="215"/>
      <c r="AY1176" s="215"/>
      <c r="AZ1176" s="215"/>
    </row>
    <row r="1177" spans="1:52" s="209" customFormat="1" x14ac:dyDescent="0.2">
      <c r="A1177" s="214"/>
      <c r="D1177" s="213"/>
      <c r="E1177" s="215"/>
      <c r="F1177" s="215"/>
      <c r="G1177" s="215"/>
      <c r="H1177" s="215"/>
      <c r="I1177" s="215"/>
      <c r="J1177" s="215"/>
      <c r="K1177" s="215"/>
      <c r="L1177" s="215"/>
      <c r="M1177" s="215"/>
      <c r="N1177" s="215"/>
      <c r="O1177" s="215"/>
      <c r="P1177" s="215"/>
      <c r="Q1177" s="215"/>
      <c r="R1177" s="215"/>
      <c r="S1177" s="215"/>
      <c r="T1177" s="215"/>
      <c r="U1177" s="215"/>
      <c r="V1177" s="215"/>
      <c r="W1177" s="215"/>
      <c r="X1177" s="215"/>
      <c r="Y1177" s="215"/>
      <c r="Z1177" s="215"/>
      <c r="AA1177" s="215"/>
      <c r="AB1177" s="215"/>
      <c r="AI1177" s="215"/>
      <c r="AJ1177" s="215"/>
      <c r="AK1177" s="215"/>
      <c r="AL1177" s="215"/>
      <c r="AM1177" s="215"/>
      <c r="AN1177" s="215"/>
      <c r="AO1177" s="215"/>
      <c r="AP1177" s="215"/>
      <c r="AQ1177" s="215"/>
      <c r="AR1177" s="215"/>
      <c r="AS1177" s="215"/>
      <c r="AT1177" s="215"/>
      <c r="AU1177" s="215"/>
      <c r="AV1177" s="215"/>
      <c r="AW1177" s="215"/>
      <c r="AX1177" s="215"/>
      <c r="AY1177" s="215"/>
      <c r="AZ1177" s="215"/>
    </row>
    <row r="1178" spans="1:52" s="209" customFormat="1" x14ac:dyDescent="0.2">
      <c r="A1178" s="214"/>
      <c r="D1178" s="213"/>
      <c r="E1178" s="215"/>
      <c r="F1178" s="215"/>
      <c r="G1178" s="215"/>
      <c r="H1178" s="215"/>
      <c r="I1178" s="215"/>
      <c r="J1178" s="215"/>
      <c r="K1178" s="215"/>
      <c r="L1178" s="215"/>
      <c r="M1178" s="215"/>
      <c r="N1178" s="215"/>
      <c r="O1178" s="215"/>
      <c r="P1178" s="215"/>
      <c r="Q1178" s="215"/>
      <c r="R1178" s="215"/>
      <c r="S1178" s="215"/>
      <c r="T1178" s="215"/>
      <c r="U1178" s="215"/>
      <c r="V1178" s="215"/>
      <c r="W1178" s="215"/>
      <c r="X1178" s="215"/>
      <c r="Y1178" s="215"/>
      <c r="Z1178" s="215"/>
      <c r="AA1178" s="215"/>
      <c r="AB1178" s="215"/>
      <c r="AI1178" s="215"/>
      <c r="AJ1178" s="215"/>
      <c r="AK1178" s="215"/>
      <c r="AL1178" s="215"/>
      <c r="AM1178" s="215"/>
      <c r="AN1178" s="215"/>
      <c r="AO1178" s="215"/>
      <c r="AP1178" s="215"/>
      <c r="AQ1178" s="215"/>
      <c r="AR1178" s="215"/>
      <c r="AS1178" s="215"/>
      <c r="AT1178" s="215"/>
      <c r="AU1178" s="215"/>
      <c r="AV1178" s="215"/>
      <c r="AW1178" s="215"/>
      <c r="AX1178" s="215"/>
      <c r="AY1178" s="215"/>
      <c r="AZ1178" s="215"/>
    </row>
    <row r="1179" spans="1:52" s="209" customFormat="1" x14ac:dyDescent="0.2">
      <c r="A1179" s="214"/>
      <c r="D1179" s="213"/>
      <c r="E1179" s="215"/>
      <c r="F1179" s="215"/>
      <c r="G1179" s="215"/>
      <c r="H1179" s="215"/>
      <c r="I1179" s="215"/>
      <c r="J1179" s="215"/>
      <c r="K1179" s="215"/>
      <c r="L1179" s="215"/>
      <c r="M1179" s="215"/>
      <c r="N1179" s="215"/>
      <c r="O1179" s="215"/>
      <c r="P1179" s="215"/>
      <c r="Q1179" s="215"/>
      <c r="R1179" s="215"/>
      <c r="S1179" s="215"/>
      <c r="T1179" s="215"/>
      <c r="U1179" s="215"/>
      <c r="V1179" s="215"/>
      <c r="W1179" s="215"/>
      <c r="X1179" s="215"/>
      <c r="Y1179" s="215"/>
      <c r="Z1179" s="215"/>
      <c r="AA1179" s="215"/>
      <c r="AB1179" s="215"/>
      <c r="AI1179" s="215"/>
      <c r="AJ1179" s="215"/>
      <c r="AK1179" s="215"/>
      <c r="AL1179" s="215"/>
      <c r="AM1179" s="215"/>
      <c r="AN1179" s="215"/>
      <c r="AO1179" s="215"/>
      <c r="AP1179" s="215"/>
      <c r="AQ1179" s="215"/>
      <c r="AR1179" s="215"/>
      <c r="AS1179" s="215"/>
      <c r="AT1179" s="215"/>
      <c r="AU1179" s="215"/>
      <c r="AV1179" s="215"/>
      <c r="AW1179" s="215"/>
      <c r="AX1179" s="215"/>
      <c r="AY1179" s="215"/>
      <c r="AZ1179" s="215"/>
    </row>
    <row r="1180" spans="1:52" s="209" customFormat="1" x14ac:dyDescent="0.2">
      <c r="A1180" s="214"/>
      <c r="D1180" s="213"/>
      <c r="E1180" s="215"/>
      <c r="F1180" s="215"/>
      <c r="G1180" s="215"/>
      <c r="H1180" s="215"/>
      <c r="I1180" s="215"/>
      <c r="J1180" s="215"/>
      <c r="K1180" s="215"/>
      <c r="L1180" s="215"/>
      <c r="M1180" s="215"/>
      <c r="N1180" s="215"/>
      <c r="O1180" s="215"/>
      <c r="P1180" s="215"/>
      <c r="Q1180" s="215"/>
      <c r="R1180" s="215"/>
      <c r="S1180" s="215"/>
      <c r="T1180" s="215"/>
      <c r="U1180" s="215"/>
      <c r="V1180" s="215"/>
      <c r="W1180" s="215"/>
      <c r="X1180" s="215"/>
      <c r="Y1180" s="215"/>
      <c r="Z1180" s="215"/>
      <c r="AA1180" s="215"/>
      <c r="AB1180" s="215"/>
      <c r="AI1180" s="215"/>
      <c r="AJ1180" s="215"/>
      <c r="AK1180" s="215"/>
      <c r="AL1180" s="215"/>
      <c r="AM1180" s="215"/>
      <c r="AN1180" s="215"/>
      <c r="AO1180" s="215"/>
      <c r="AP1180" s="215"/>
      <c r="AQ1180" s="215"/>
      <c r="AR1180" s="215"/>
      <c r="AS1180" s="215"/>
      <c r="AT1180" s="215"/>
      <c r="AU1180" s="215"/>
      <c r="AV1180" s="215"/>
      <c r="AW1180" s="215"/>
      <c r="AX1180" s="215"/>
      <c r="AY1180" s="215"/>
      <c r="AZ1180" s="215"/>
    </row>
    <row r="1181" spans="1:52" s="209" customFormat="1" x14ac:dyDescent="0.2">
      <c r="A1181" s="214"/>
      <c r="D1181" s="213"/>
      <c r="E1181" s="215"/>
      <c r="F1181" s="215"/>
      <c r="G1181" s="215"/>
      <c r="H1181" s="215"/>
      <c r="I1181" s="215"/>
      <c r="J1181" s="215"/>
      <c r="K1181" s="215"/>
      <c r="L1181" s="215"/>
      <c r="M1181" s="215"/>
      <c r="N1181" s="215"/>
      <c r="O1181" s="215"/>
      <c r="P1181" s="215"/>
      <c r="Q1181" s="215"/>
      <c r="R1181" s="215"/>
      <c r="S1181" s="215"/>
      <c r="T1181" s="215"/>
      <c r="U1181" s="215"/>
      <c r="V1181" s="215"/>
      <c r="W1181" s="215"/>
      <c r="X1181" s="215"/>
      <c r="Y1181" s="215"/>
      <c r="Z1181" s="215"/>
      <c r="AA1181" s="215"/>
      <c r="AB1181" s="215"/>
      <c r="AI1181" s="215"/>
      <c r="AJ1181" s="215"/>
      <c r="AK1181" s="215"/>
      <c r="AL1181" s="215"/>
      <c r="AM1181" s="215"/>
      <c r="AN1181" s="215"/>
      <c r="AO1181" s="215"/>
      <c r="AP1181" s="215"/>
      <c r="AQ1181" s="215"/>
      <c r="AR1181" s="215"/>
      <c r="AS1181" s="215"/>
      <c r="AT1181" s="215"/>
      <c r="AU1181" s="215"/>
      <c r="AV1181" s="215"/>
      <c r="AW1181" s="215"/>
      <c r="AX1181" s="215"/>
      <c r="AY1181" s="215"/>
      <c r="AZ1181" s="215"/>
    </row>
    <row r="1182" spans="1:52" s="209" customFormat="1" x14ac:dyDescent="0.2">
      <c r="A1182" s="214"/>
      <c r="D1182" s="213"/>
      <c r="E1182" s="215"/>
      <c r="F1182" s="215"/>
      <c r="G1182" s="215"/>
      <c r="H1182" s="215"/>
      <c r="I1182" s="215"/>
      <c r="J1182" s="215"/>
      <c r="K1182" s="215"/>
      <c r="L1182" s="215"/>
      <c r="M1182" s="215"/>
      <c r="N1182" s="215"/>
      <c r="O1182" s="215"/>
      <c r="P1182" s="215"/>
      <c r="Q1182" s="215"/>
      <c r="R1182" s="215"/>
      <c r="S1182" s="215"/>
      <c r="T1182" s="215"/>
      <c r="U1182" s="215"/>
      <c r="V1182" s="215"/>
      <c r="W1182" s="215"/>
      <c r="X1182" s="215"/>
      <c r="Y1182" s="215"/>
      <c r="Z1182" s="215"/>
      <c r="AA1182" s="215"/>
      <c r="AB1182" s="215"/>
      <c r="AI1182" s="215"/>
      <c r="AJ1182" s="215"/>
      <c r="AK1182" s="215"/>
      <c r="AL1182" s="215"/>
      <c r="AM1182" s="215"/>
      <c r="AN1182" s="215"/>
      <c r="AO1182" s="215"/>
      <c r="AP1182" s="215"/>
      <c r="AQ1182" s="215"/>
      <c r="AR1182" s="215"/>
      <c r="AS1182" s="215"/>
      <c r="AT1182" s="215"/>
      <c r="AU1182" s="215"/>
      <c r="AV1182" s="215"/>
      <c r="AW1182" s="215"/>
      <c r="AX1182" s="215"/>
      <c r="AY1182" s="215"/>
      <c r="AZ1182" s="215"/>
    </row>
    <row r="1183" spans="1:52" s="209" customFormat="1" x14ac:dyDescent="0.2">
      <c r="A1183" s="214"/>
      <c r="D1183" s="213"/>
      <c r="E1183" s="215"/>
      <c r="F1183" s="215"/>
      <c r="G1183" s="215"/>
      <c r="H1183" s="215"/>
      <c r="I1183" s="215"/>
      <c r="J1183" s="215"/>
      <c r="K1183" s="215"/>
      <c r="L1183" s="215"/>
      <c r="M1183" s="215"/>
      <c r="N1183" s="215"/>
      <c r="O1183" s="215"/>
      <c r="P1183" s="215"/>
      <c r="Q1183" s="215"/>
      <c r="R1183" s="215"/>
      <c r="S1183" s="215"/>
      <c r="T1183" s="215"/>
      <c r="U1183" s="215"/>
      <c r="V1183" s="215"/>
      <c r="W1183" s="215"/>
      <c r="X1183" s="215"/>
      <c r="Y1183" s="215"/>
      <c r="Z1183" s="215"/>
      <c r="AA1183" s="215"/>
      <c r="AB1183" s="215"/>
      <c r="AI1183" s="215"/>
      <c r="AJ1183" s="215"/>
      <c r="AK1183" s="215"/>
      <c r="AL1183" s="215"/>
      <c r="AM1183" s="215"/>
      <c r="AN1183" s="215"/>
      <c r="AO1183" s="215"/>
      <c r="AP1183" s="215"/>
      <c r="AQ1183" s="215"/>
      <c r="AR1183" s="215"/>
      <c r="AS1183" s="215"/>
      <c r="AT1183" s="215"/>
      <c r="AU1183" s="215"/>
      <c r="AV1183" s="215"/>
      <c r="AW1183" s="215"/>
      <c r="AX1183" s="215"/>
      <c r="AY1183" s="215"/>
      <c r="AZ1183" s="215"/>
    </row>
    <row r="1184" spans="1:52" s="209" customFormat="1" x14ac:dyDescent="0.2">
      <c r="A1184" s="214"/>
      <c r="D1184" s="213"/>
      <c r="E1184" s="215"/>
      <c r="F1184" s="215"/>
      <c r="G1184" s="215"/>
      <c r="H1184" s="215"/>
      <c r="I1184" s="215"/>
      <c r="J1184" s="215"/>
      <c r="K1184" s="215"/>
      <c r="L1184" s="215"/>
      <c r="M1184" s="215"/>
      <c r="N1184" s="215"/>
      <c r="O1184" s="215"/>
      <c r="P1184" s="215"/>
      <c r="Q1184" s="215"/>
      <c r="R1184" s="215"/>
      <c r="S1184" s="215"/>
      <c r="T1184" s="215"/>
      <c r="U1184" s="215"/>
      <c r="V1184" s="215"/>
      <c r="W1184" s="215"/>
      <c r="X1184" s="215"/>
      <c r="Y1184" s="215"/>
      <c r="Z1184" s="215"/>
      <c r="AA1184" s="215"/>
      <c r="AB1184" s="215"/>
      <c r="AI1184" s="215"/>
      <c r="AJ1184" s="215"/>
      <c r="AK1184" s="215"/>
      <c r="AL1184" s="215"/>
      <c r="AM1184" s="215"/>
      <c r="AN1184" s="215"/>
      <c r="AO1184" s="215"/>
      <c r="AP1184" s="215"/>
      <c r="AQ1184" s="215"/>
      <c r="AR1184" s="215"/>
      <c r="AS1184" s="215"/>
      <c r="AT1184" s="215"/>
      <c r="AU1184" s="215"/>
      <c r="AV1184" s="215"/>
      <c r="AW1184" s="215"/>
      <c r="AX1184" s="215"/>
      <c r="AY1184" s="215"/>
      <c r="AZ1184" s="215"/>
    </row>
    <row r="1185" spans="1:52" s="209" customFormat="1" x14ac:dyDescent="0.2">
      <c r="A1185" s="214"/>
      <c r="D1185" s="213"/>
      <c r="E1185" s="215"/>
      <c r="F1185" s="215"/>
      <c r="G1185" s="215"/>
      <c r="H1185" s="215"/>
      <c r="I1185" s="215"/>
      <c r="J1185" s="215"/>
      <c r="K1185" s="215"/>
      <c r="L1185" s="215"/>
      <c r="M1185" s="215"/>
      <c r="N1185" s="215"/>
      <c r="O1185" s="215"/>
      <c r="P1185" s="215"/>
      <c r="Q1185" s="215"/>
      <c r="R1185" s="215"/>
      <c r="S1185" s="215"/>
      <c r="T1185" s="215"/>
      <c r="U1185" s="215"/>
      <c r="V1185" s="215"/>
      <c r="W1185" s="215"/>
      <c r="X1185" s="215"/>
      <c r="Y1185" s="215"/>
      <c r="Z1185" s="215"/>
      <c r="AA1185" s="215"/>
      <c r="AB1185" s="215"/>
      <c r="AI1185" s="215"/>
      <c r="AJ1185" s="215"/>
      <c r="AK1185" s="215"/>
      <c r="AL1185" s="215"/>
      <c r="AM1185" s="215"/>
      <c r="AN1185" s="215"/>
      <c r="AO1185" s="215"/>
      <c r="AP1185" s="215"/>
      <c r="AQ1185" s="215"/>
      <c r="AR1185" s="215"/>
      <c r="AS1185" s="215"/>
      <c r="AT1185" s="215"/>
      <c r="AU1185" s="215"/>
      <c r="AV1185" s="215"/>
      <c r="AW1185" s="215"/>
      <c r="AX1185" s="215"/>
      <c r="AY1185" s="215"/>
      <c r="AZ1185" s="215"/>
    </row>
    <row r="1186" spans="1:52" s="209" customFormat="1" x14ac:dyDescent="0.2">
      <c r="A1186" s="214"/>
      <c r="D1186" s="213"/>
      <c r="E1186" s="215"/>
      <c r="F1186" s="215"/>
      <c r="G1186" s="215"/>
      <c r="H1186" s="215"/>
      <c r="I1186" s="215"/>
      <c r="J1186" s="215"/>
      <c r="K1186" s="215"/>
      <c r="L1186" s="215"/>
      <c r="M1186" s="215"/>
      <c r="N1186" s="215"/>
      <c r="O1186" s="215"/>
      <c r="P1186" s="215"/>
      <c r="Q1186" s="215"/>
      <c r="R1186" s="215"/>
      <c r="S1186" s="215"/>
      <c r="T1186" s="215"/>
      <c r="U1186" s="215"/>
      <c r="V1186" s="215"/>
      <c r="W1186" s="215"/>
      <c r="X1186" s="215"/>
      <c r="Y1186" s="215"/>
      <c r="Z1186" s="215"/>
      <c r="AA1186" s="215"/>
      <c r="AB1186" s="215"/>
      <c r="AI1186" s="215"/>
      <c r="AJ1186" s="215"/>
      <c r="AK1186" s="215"/>
      <c r="AL1186" s="215"/>
      <c r="AM1186" s="215"/>
      <c r="AN1186" s="215"/>
      <c r="AO1186" s="215"/>
      <c r="AP1186" s="215"/>
      <c r="AQ1186" s="215"/>
      <c r="AR1186" s="215"/>
      <c r="AS1186" s="215"/>
      <c r="AT1186" s="215"/>
      <c r="AU1186" s="215"/>
      <c r="AV1186" s="215"/>
      <c r="AW1186" s="215"/>
      <c r="AX1186" s="215"/>
      <c r="AY1186" s="215"/>
      <c r="AZ1186" s="215"/>
    </row>
    <row r="1187" spans="1:52" s="209" customFormat="1" x14ac:dyDescent="0.2">
      <c r="A1187" s="214"/>
      <c r="D1187" s="213"/>
      <c r="E1187" s="215"/>
      <c r="F1187" s="215"/>
      <c r="G1187" s="215"/>
      <c r="H1187" s="215"/>
      <c r="I1187" s="215"/>
      <c r="J1187" s="215"/>
      <c r="K1187" s="215"/>
      <c r="L1187" s="215"/>
      <c r="M1187" s="215"/>
      <c r="N1187" s="215"/>
      <c r="O1187" s="215"/>
      <c r="P1187" s="215"/>
      <c r="Q1187" s="215"/>
      <c r="R1187" s="215"/>
      <c r="S1187" s="215"/>
      <c r="T1187" s="215"/>
      <c r="U1187" s="215"/>
      <c r="V1187" s="215"/>
      <c r="W1187" s="215"/>
      <c r="X1187" s="215"/>
      <c r="Y1187" s="215"/>
      <c r="Z1187" s="215"/>
      <c r="AA1187" s="215"/>
      <c r="AB1187" s="215"/>
      <c r="AI1187" s="215"/>
      <c r="AJ1187" s="215"/>
      <c r="AK1187" s="215"/>
      <c r="AL1187" s="215"/>
      <c r="AM1187" s="215"/>
      <c r="AN1187" s="215"/>
      <c r="AO1187" s="215"/>
      <c r="AP1187" s="215"/>
      <c r="AQ1187" s="215"/>
      <c r="AR1187" s="215"/>
      <c r="AS1187" s="215"/>
      <c r="AT1187" s="215"/>
      <c r="AU1187" s="215"/>
      <c r="AV1187" s="215"/>
      <c r="AW1187" s="215"/>
      <c r="AX1187" s="215"/>
      <c r="AY1187" s="215"/>
      <c r="AZ1187" s="215"/>
    </row>
    <row r="1188" spans="1:52" s="209" customFormat="1" x14ac:dyDescent="0.2">
      <c r="A1188" s="214"/>
      <c r="D1188" s="213"/>
      <c r="E1188" s="215"/>
      <c r="F1188" s="215"/>
      <c r="G1188" s="215"/>
      <c r="H1188" s="215"/>
      <c r="I1188" s="215"/>
      <c r="J1188" s="215"/>
      <c r="K1188" s="215"/>
      <c r="L1188" s="215"/>
      <c r="M1188" s="215"/>
      <c r="N1188" s="215"/>
      <c r="O1188" s="215"/>
      <c r="P1188" s="215"/>
      <c r="Q1188" s="215"/>
      <c r="R1188" s="215"/>
      <c r="S1188" s="215"/>
      <c r="T1188" s="215"/>
      <c r="U1188" s="215"/>
      <c r="V1188" s="215"/>
      <c r="W1188" s="215"/>
      <c r="X1188" s="215"/>
      <c r="Y1188" s="215"/>
      <c r="Z1188" s="215"/>
      <c r="AA1188" s="215"/>
      <c r="AB1188" s="215"/>
      <c r="AI1188" s="215"/>
      <c r="AJ1188" s="215"/>
      <c r="AK1188" s="215"/>
      <c r="AL1188" s="215"/>
      <c r="AM1188" s="215"/>
      <c r="AN1188" s="215"/>
      <c r="AO1188" s="215"/>
      <c r="AP1188" s="215"/>
      <c r="AQ1188" s="215"/>
      <c r="AR1188" s="215"/>
      <c r="AS1188" s="215"/>
      <c r="AT1188" s="215"/>
      <c r="AU1188" s="215"/>
      <c r="AV1188" s="215"/>
      <c r="AW1188" s="215"/>
      <c r="AX1188" s="215"/>
      <c r="AY1188" s="215"/>
      <c r="AZ1188" s="215"/>
    </row>
    <row r="1189" spans="1:52" s="209" customFormat="1" x14ac:dyDescent="0.2">
      <c r="A1189" s="214"/>
      <c r="D1189" s="213"/>
      <c r="E1189" s="215"/>
      <c r="F1189" s="215"/>
      <c r="G1189" s="215"/>
      <c r="H1189" s="215"/>
      <c r="I1189" s="215"/>
      <c r="J1189" s="215"/>
      <c r="K1189" s="215"/>
      <c r="L1189" s="215"/>
      <c r="M1189" s="215"/>
      <c r="N1189" s="215"/>
      <c r="O1189" s="215"/>
      <c r="P1189" s="215"/>
      <c r="Q1189" s="215"/>
      <c r="R1189" s="215"/>
      <c r="S1189" s="215"/>
      <c r="T1189" s="215"/>
      <c r="U1189" s="215"/>
      <c r="V1189" s="215"/>
      <c r="W1189" s="215"/>
      <c r="X1189" s="215"/>
      <c r="Y1189" s="215"/>
      <c r="Z1189" s="215"/>
      <c r="AA1189" s="215"/>
      <c r="AB1189" s="215"/>
      <c r="AI1189" s="215"/>
      <c r="AJ1189" s="215"/>
      <c r="AK1189" s="215"/>
      <c r="AL1189" s="215"/>
      <c r="AM1189" s="215"/>
      <c r="AN1189" s="215"/>
      <c r="AO1189" s="215"/>
      <c r="AP1189" s="215"/>
      <c r="AQ1189" s="215"/>
      <c r="AR1189" s="215"/>
      <c r="AS1189" s="215"/>
      <c r="AT1189" s="215"/>
      <c r="AU1189" s="215"/>
      <c r="AV1189" s="215"/>
      <c r="AW1189" s="215"/>
      <c r="AX1189" s="215"/>
      <c r="AY1189" s="215"/>
      <c r="AZ1189" s="215"/>
    </row>
    <row r="1190" spans="1:52" s="209" customFormat="1" x14ac:dyDescent="0.2">
      <c r="A1190" s="214"/>
      <c r="D1190" s="213"/>
      <c r="E1190" s="215"/>
      <c r="F1190" s="215"/>
      <c r="G1190" s="215"/>
      <c r="H1190" s="215"/>
      <c r="I1190" s="215"/>
      <c r="J1190" s="215"/>
      <c r="K1190" s="215"/>
      <c r="L1190" s="215"/>
      <c r="M1190" s="215"/>
      <c r="N1190" s="215"/>
      <c r="O1190" s="215"/>
      <c r="P1190" s="215"/>
      <c r="Q1190" s="215"/>
      <c r="R1190" s="215"/>
      <c r="S1190" s="215"/>
      <c r="T1190" s="215"/>
      <c r="U1190" s="215"/>
      <c r="V1190" s="215"/>
      <c r="W1190" s="215"/>
      <c r="X1190" s="215"/>
      <c r="Y1190" s="215"/>
      <c r="Z1190" s="215"/>
      <c r="AA1190" s="215"/>
      <c r="AB1190" s="215"/>
      <c r="AI1190" s="215"/>
      <c r="AJ1190" s="215"/>
      <c r="AK1190" s="215"/>
      <c r="AL1190" s="215"/>
      <c r="AM1190" s="215"/>
      <c r="AN1190" s="215"/>
      <c r="AO1190" s="215"/>
      <c r="AP1190" s="215"/>
      <c r="AQ1190" s="215"/>
      <c r="AR1190" s="215"/>
      <c r="AS1190" s="215"/>
      <c r="AT1190" s="215"/>
      <c r="AU1190" s="215"/>
      <c r="AV1190" s="215"/>
      <c r="AW1190" s="215"/>
      <c r="AX1190" s="215"/>
      <c r="AY1190" s="215"/>
      <c r="AZ1190" s="215"/>
    </row>
    <row r="1191" spans="1:52" s="209" customFormat="1" x14ac:dyDescent="0.2">
      <c r="A1191" s="214"/>
      <c r="D1191" s="213"/>
      <c r="E1191" s="215"/>
      <c r="F1191" s="215"/>
      <c r="G1191" s="215"/>
      <c r="H1191" s="215"/>
      <c r="I1191" s="215"/>
      <c r="J1191" s="215"/>
      <c r="K1191" s="215"/>
      <c r="L1191" s="215"/>
      <c r="M1191" s="215"/>
      <c r="N1191" s="215"/>
      <c r="O1191" s="215"/>
      <c r="P1191" s="215"/>
      <c r="Q1191" s="215"/>
      <c r="R1191" s="215"/>
      <c r="S1191" s="215"/>
      <c r="T1191" s="215"/>
      <c r="U1191" s="215"/>
      <c r="V1191" s="215"/>
      <c r="W1191" s="215"/>
      <c r="X1191" s="215"/>
      <c r="Y1191" s="215"/>
      <c r="Z1191" s="215"/>
      <c r="AA1191" s="215"/>
      <c r="AB1191" s="215"/>
      <c r="AI1191" s="215"/>
      <c r="AJ1191" s="215"/>
      <c r="AK1191" s="215"/>
      <c r="AL1191" s="215"/>
      <c r="AM1191" s="215"/>
      <c r="AN1191" s="215"/>
      <c r="AO1191" s="215"/>
      <c r="AP1191" s="215"/>
      <c r="AQ1191" s="215"/>
      <c r="AR1191" s="215"/>
      <c r="AS1191" s="215"/>
      <c r="AT1191" s="215"/>
      <c r="AU1191" s="215"/>
      <c r="AV1191" s="215"/>
      <c r="AW1191" s="215"/>
      <c r="AX1191" s="215"/>
      <c r="AY1191" s="215"/>
      <c r="AZ1191" s="215"/>
    </row>
    <row r="1192" spans="1:52" s="209" customFormat="1" x14ac:dyDescent="0.2">
      <c r="A1192" s="214"/>
      <c r="D1192" s="213"/>
      <c r="E1192" s="215"/>
      <c r="F1192" s="215"/>
      <c r="G1192" s="215"/>
      <c r="H1192" s="215"/>
      <c r="I1192" s="215"/>
      <c r="J1192" s="215"/>
      <c r="K1192" s="215"/>
      <c r="L1192" s="215"/>
      <c r="M1192" s="215"/>
      <c r="N1192" s="215"/>
      <c r="O1192" s="215"/>
      <c r="P1192" s="215"/>
      <c r="Q1192" s="215"/>
      <c r="R1192" s="215"/>
      <c r="S1192" s="215"/>
      <c r="T1192" s="215"/>
      <c r="U1192" s="215"/>
      <c r="V1192" s="215"/>
      <c r="W1192" s="215"/>
      <c r="X1192" s="215"/>
      <c r="Y1192" s="215"/>
      <c r="Z1192" s="215"/>
      <c r="AA1192" s="215"/>
      <c r="AB1192" s="215"/>
      <c r="AI1192" s="215"/>
      <c r="AJ1192" s="215"/>
      <c r="AK1192" s="215"/>
      <c r="AL1192" s="215"/>
      <c r="AM1192" s="215"/>
      <c r="AN1192" s="215"/>
      <c r="AO1192" s="215"/>
      <c r="AP1192" s="215"/>
      <c r="AQ1192" s="215"/>
      <c r="AR1192" s="215"/>
      <c r="AS1192" s="215"/>
      <c r="AT1192" s="215"/>
      <c r="AU1192" s="215"/>
      <c r="AV1192" s="215"/>
      <c r="AW1192" s="215"/>
      <c r="AX1192" s="215"/>
      <c r="AY1192" s="215"/>
      <c r="AZ1192" s="215"/>
    </row>
    <row r="1193" spans="1:52" s="209" customFormat="1" x14ac:dyDescent="0.2">
      <c r="A1193" s="214"/>
      <c r="D1193" s="213"/>
      <c r="E1193" s="215"/>
      <c r="F1193" s="215"/>
      <c r="G1193" s="215"/>
      <c r="H1193" s="215"/>
      <c r="I1193" s="215"/>
      <c r="J1193" s="215"/>
      <c r="K1193" s="215"/>
      <c r="L1193" s="215"/>
      <c r="M1193" s="215"/>
      <c r="N1193" s="215"/>
      <c r="O1193" s="215"/>
      <c r="P1193" s="215"/>
      <c r="Q1193" s="215"/>
      <c r="R1193" s="215"/>
      <c r="S1193" s="215"/>
      <c r="T1193" s="215"/>
      <c r="U1193" s="215"/>
      <c r="V1193" s="215"/>
      <c r="W1193" s="215"/>
      <c r="X1193" s="215"/>
      <c r="Y1193" s="215"/>
      <c r="Z1193" s="215"/>
      <c r="AA1193" s="215"/>
      <c r="AB1193" s="215"/>
      <c r="AI1193" s="215"/>
      <c r="AJ1193" s="215"/>
      <c r="AK1193" s="215"/>
      <c r="AL1193" s="215"/>
      <c r="AM1193" s="215"/>
      <c r="AN1193" s="215"/>
      <c r="AO1193" s="215"/>
      <c r="AP1193" s="215"/>
      <c r="AQ1193" s="215"/>
      <c r="AR1193" s="215"/>
      <c r="AS1193" s="215"/>
      <c r="AT1193" s="215"/>
      <c r="AU1193" s="215"/>
      <c r="AV1193" s="215"/>
      <c r="AW1193" s="215"/>
      <c r="AX1193" s="215"/>
      <c r="AY1193" s="215"/>
      <c r="AZ1193" s="215"/>
    </row>
    <row r="1194" spans="1:52" s="209" customFormat="1" x14ac:dyDescent="0.2">
      <c r="A1194" s="214"/>
      <c r="D1194" s="213"/>
      <c r="E1194" s="215"/>
      <c r="F1194" s="215"/>
      <c r="G1194" s="215"/>
      <c r="H1194" s="215"/>
      <c r="I1194" s="215"/>
      <c r="J1194" s="215"/>
      <c r="K1194" s="215"/>
      <c r="L1194" s="215"/>
      <c r="M1194" s="215"/>
      <c r="N1194" s="215"/>
      <c r="O1194" s="215"/>
      <c r="P1194" s="215"/>
      <c r="Q1194" s="215"/>
      <c r="R1194" s="215"/>
      <c r="S1194" s="215"/>
      <c r="T1194" s="215"/>
      <c r="U1194" s="215"/>
      <c r="V1194" s="215"/>
      <c r="W1194" s="215"/>
      <c r="X1194" s="215"/>
      <c r="Y1194" s="215"/>
      <c r="Z1194" s="215"/>
      <c r="AA1194" s="215"/>
      <c r="AB1194" s="215"/>
      <c r="AI1194" s="215"/>
      <c r="AJ1194" s="215"/>
      <c r="AK1194" s="215"/>
      <c r="AL1194" s="215"/>
      <c r="AM1194" s="215"/>
      <c r="AN1194" s="215"/>
      <c r="AO1194" s="215"/>
      <c r="AP1194" s="215"/>
      <c r="AQ1194" s="215"/>
      <c r="AR1194" s="215"/>
      <c r="AS1194" s="215"/>
      <c r="AT1194" s="215"/>
      <c r="AU1194" s="215"/>
      <c r="AV1194" s="215"/>
      <c r="AW1194" s="215"/>
      <c r="AX1194" s="215"/>
      <c r="AY1194" s="215"/>
      <c r="AZ1194" s="215"/>
    </row>
    <row r="1195" spans="1:52" s="209" customFormat="1" x14ac:dyDescent="0.2">
      <c r="A1195" s="214"/>
      <c r="D1195" s="213"/>
      <c r="E1195" s="215"/>
      <c r="F1195" s="215"/>
      <c r="G1195" s="215"/>
      <c r="H1195" s="215"/>
      <c r="I1195" s="215"/>
      <c r="J1195" s="215"/>
      <c r="K1195" s="215"/>
      <c r="L1195" s="215"/>
      <c r="M1195" s="215"/>
      <c r="N1195" s="215"/>
      <c r="O1195" s="215"/>
      <c r="P1195" s="215"/>
      <c r="Q1195" s="215"/>
      <c r="R1195" s="215"/>
      <c r="S1195" s="215"/>
      <c r="T1195" s="215"/>
      <c r="U1195" s="215"/>
      <c r="V1195" s="215"/>
      <c r="W1195" s="215"/>
      <c r="X1195" s="215"/>
      <c r="Y1195" s="215"/>
      <c r="Z1195" s="215"/>
      <c r="AA1195" s="215"/>
      <c r="AB1195" s="215"/>
      <c r="AI1195" s="215"/>
      <c r="AJ1195" s="215"/>
      <c r="AK1195" s="215"/>
      <c r="AL1195" s="215"/>
      <c r="AM1195" s="215"/>
      <c r="AN1195" s="215"/>
      <c r="AO1195" s="215"/>
      <c r="AP1195" s="215"/>
      <c r="AQ1195" s="215"/>
      <c r="AR1195" s="215"/>
      <c r="AS1195" s="215"/>
      <c r="AT1195" s="215"/>
      <c r="AU1195" s="215"/>
      <c r="AV1195" s="215"/>
      <c r="AW1195" s="215"/>
      <c r="AX1195" s="215"/>
      <c r="AY1195" s="215"/>
      <c r="AZ1195" s="215"/>
    </row>
    <row r="1196" spans="1:52" s="209" customFormat="1" x14ac:dyDescent="0.2">
      <c r="A1196" s="214"/>
      <c r="D1196" s="213"/>
      <c r="E1196" s="215"/>
      <c r="F1196" s="215"/>
      <c r="G1196" s="215"/>
      <c r="H1196" s="215"/>
      <c r="I1196" s="215"/>
      <c r="J1196" s="215"/>
      <c r="K1196" s="215"/>
      <c r="L1196" s="215"/>
      <c r="M1196" s="215"/>
      <c r="N1196" s="215"/>
      <c r="O1196" s="215"/>
      <c r="P1196" s="215"/>
      <c r="Q1196" s="215"/>
      <c r="R1196" s="215"/>
      <c r="S1196" s="215"/>
      <c r="T1196" s="215"/>
      <c r="U1196" s="215"/>
      <c r="V1196" s="215"/>
      <c r="W1196" s="215"/>
      <c r="X1196" s="215"/>
      <c r="Y1196" s="215"/>
      <c r="Z1196" s="215"/>
      <c r="AA1196" s="215"/>
      <c r="AB1196" s="215"/>
      <c r="AI1196" s="215"/>
      <c r="AJ1196" s="215"/>
      <c r="AK1196" s="215"/>
      <c r="AL1196" s="215"/>
      <c r="AM1196" s="215"/>
      <c r="AN1196" s="215"/>
      <c r="AO1196" s="215"/>
      <c r="AP1196" s="215"/>
      <c r="AQ1196" s="215"/>
      <c r="AR1196" s="215"/>
      <c r="AS1196" s="215"/>
      <c r="AT1196" s="215"/>
      <c r="AU1196" s="215"/>
      <c r="AV1196" s="215"/>
      <c r="AW1196" s="215"/>
      <c r="AX1196" s="215"/>
      <c r="AY1196" s="215"/>
      <c r="AZ1196" s="215"/>
    </row>
    <row r="1197" spans="1:52" s="209" customFormat="1" x14ac:dyDescent="0.2">
      <c r="A1197" s="214"/>
      <c r="D1197" s="213"/>
      <c r="E1197" s="215"/>
      <c r="F1197" s="215"/>
      <c r="G1197" s="215"/>
      <c r="H1197" s="215"/>
      <c r="I1197" s="215"/>
      <c r="J1197" s="215"/>
      <c r="K1197" s="215"/>
      <c r="L1197" s="215"/>
      <c r="M1197" s="215"/>
      <c r="N1197" s="215"/>
      <c r="O1197" s="215"/>
      <c r="P1197" s="215"/>
      <c r="Q1197" s="215"/>
      <c r="R1197" s="215"/>
      <c r="S1197" s="215"/>
      <c r="T1197" s="215"/>
      <c r="U1197" s="215"/>
      <c r="V1197" s="215"/>
      <c r="W1197" s="215"/>
      <c r="X1197" s="215"/>
      <c r="Y1197" s="215"/>
      <c r="Z1197" s="215"/>
      <c r="AA1197" s="215"/>
      <c r="AB1197" s="215"/>
      <c r="AI1197" s="215"/>
      <c r="AJ1197" s="215"/>
      <c r="AK1197" s="215"/>
      <c r="AL1197" s="215"/>
      <c r="AM1197" s="215"/>
      <c r="AN1197" s="215"/>
      <c r="AO1197" s="215"/>
      <c r="AP1197" s="215"/>
      <c r="AQ1197" s="215"/>
      <c r="AR1197" s="215"/>
      <c r="AS1197" s="215"/>
      <c r="AT1197" s="215"/>
      <c r="AU1197" s="215"/>
      <c r="AV1197" s="215"/>
      <c r="AW1197" s="215"/>
      <c r="AX1197" s="215"/>
      <c r="AY1197" s="215"/>
      <c r="AZ1197" s="215"/>
    </row>
    <row r="1198" spans="1:52" s="209" customFormat="1" x14ac:dyDescent="0.2">
      <c r="A1198" s="214"/>
      <c r="D1198" s="213"/>
      <c r="E1198" s="215"/>
      <c r="F1198" s="215"/>
      <c r="G1198" s="215"/>
      <c r="H1198" s="215"/>
      <c r="I1198" s="215"/>
      <c r="J1198" s="215"/>
      <c r="K1198" s="215"/>
      <c r="L1198" s="215"/>
      <c r="M1198" s="215"/>
      <c r="N1198" s="215"/>
      <c r="O1198" s="215"/>
      <c r="P1198" s="215"/>
      <c r="Q1198" s="215"/>
      <c r="R1198" s="215"/>
      <c r="S1198" s="215"/>
      <c r="T1198" s="215"/>
      <c r="U1198" s="215"/>
      <c r="V1198" s="215"/>
      <c r="W1198" s="215"/>
      <c r="X1198" s="215"/>
      <c r="Y1198" s="215"/>
      <c r="Z1198" s="215"/>
      <c r="AA1198" s="215"/>
      <c r="AB1198" s="215"/>
      <c r="AI1198" s="215"/>
      <c r="AJ1198" s="215"/>
      <c r="AK1198" s="215"/>
      <c r="AL1198" s="215"/>
      <c r="AM1198" s="215"/>
      <c r="AN1198" s="215"/>
      <c r="AO1198" s="215"/>
      <c r="AP1198" s="215"/>
      <c r="AQ1198" s="215"/>
      <c r="AR1198" s="215"/>
      <c r="AS1198" s="215"/>
      <c r="AT1198" s="215"/>
      <c r="AU1198" s="215"/>
      <c r="AV1198" s="215"/>
      <c r="AW1198" s="215"/>
      <c r="AX1198" s="215"/>
      <c r="AY1198" s="215"/>
      <c r="AZ1198" s="215"/>
    </row>
    <row r="1199" spans="1:52" s="209" customFormat="1" x14ac:dyDescent="0.2">
      <c r="A1199" s="214"/>
      <c r="D1199" s="213"/>
      <c r="E1199" s="215"/>
      <c r="F1199" s="215"/>
      <c r="G1199" s="215"/>
      <c r="H1199" s="215"/>
      <c r="I1199" s="215"/>
      <c r="J1199" s="215"/>
      <c r="K1199" s="215"/>
      <c r="L1199" s="215"/>
      <c r="M1199" s="215"/>
      <c r="N1199" s="215"/>
      <c r="O1199" s="215"/>
      <c r="P1199" s="215"/>
      <c r="Q1199" s="215"/>
      <c r="R1199" s="215"/>
      <c r="S1199" s="215"/>
      <c r="T1199" s="215"/>
      <c r="U1199" s="215"/>
      <c r="V1199" s="215"/>
      <c r="W1199" s="215"/>
      <c r="X1199" s="215"/>
      <c r="Y1199" s="215"/>
      <c r="Z1199" s="215"/>
      <c r="AA1199" s="215"/>
      <c r="AB1199" s="215"/>
      <c r="AI1199" s="215"/>
      <c r="AJ1199" s="215"/>
      <c r="AK1199" s="215"/>
      <c r="AL1199" s="215"/>
      <c r="AM1199" s="215"/>
      <c r="AN1199" s="215"/>
      <c r="AO1199" s="215"/>
      <c r="AP1199" s="215"/>
      <c r="AQ1199" s="215"/>
      <c r="AR1199" s="215"/>
      <c r="AS1199" s="215"/>
      <c r="AT1199" s="215"/>
      <c r="AU1199" s="215"/>
      <c r="AV1199" s="215"/>
      <c r="AW1199" s="215"/>
      <c r="AX1199" s="215"/>
      <c r="AY1199" s="215"/>
      <c r="AZ1199" s="215"/>
    </row>
    <row r="1200" spans="1:52" s="209" customFormat="1" x14ac:dyDescent="0.2">
      <c r="A1200" s="214"/>
      <c r="D1200" s="213"/>
      <c r="E1200" s="215"/>
      <c r="F1200" s="215"/>
      <c r="G1200" s="215"/>
      <c r="H1200" s="215"/>
      <c r="I1200" s="215"/>
      <c r="J1200" s="215"/>
      <c r="K1200" s="215"/>
      <c r="L1200" s="215"/>
      <c r="M1200" s="215"/>
      <c r="N1200" s="215"/>
      <c r="O1200" s="215"/>
      <c r="P1200" s="215"/>
      <c r="Q1200" s="215"/>
      <c r="R1200" s="215"/>
      <c r="S1200" s="215"/>
      <c r="T1200" s="215"/>
      <c r="U1200" s="215"/>
      <c r="V1200" s="215"/>
      <c r="W1200" s="215"/>
      <c r="X1200" s="215"/>
      <c r="Y1200" s="215"/>
      <c r="Z1200" s="215"/>
      <c r="AA1200" s="215"/>
      <c r="AB1200" s="215"/>
      <c r="AI1200" s="215"/>
      <c r="AJ1200" s="215"/>
      <c r="AK1200" s="215"/>
      <c r="AL1200" s="215"/>
      <c r="AM1200" s="215"/>
      <c r="AN1200" s="215"/>
      <c r="AO1200" s="215"/>
      <c r="AP1200" s="215"/>
      <c r="AQ1200" s="215"/>
      <c r="AR1200" s="215"/>
      <c r="AS1200" s="215"/>
      <c r="AT1200" s="215"/>
      <c r="AU1200" s="215"/>
      <c r="AV1200" s="215"/>
      <c r="AW1200" s="215"/>
      <c r="AX1200" s="215"/>
      <c r="AY1200" s="215"/>
      <c r="AZ1200" s="215"/>
    </row>
    <row r="1201" spans="1:52" s="209" customFormat="1" x14ac:dyDescent="0.2">
      <c r="A1201" s="214"/>
      <c r="D1201" s="213"/>
      <c r="E1201" s="215"/>
      <c r="F1201" s="215"/>
      <c r="G1201" s="215"/>
      <c r="H1201" s="215"/>
      <c r="I1201" s="215"/>
      <c r="J1201" s="215"/>
      <c r="K1201" s="215"/>
      <c r="L1201" s="215"/>
      <c r="M1201" s="215"/>
      <c r="N1201" s="215"/>
      <c r="O1201" s="215"/>
      <c r="P1201" s="215"/>
      <c r="Q1201" s="215"/>
      <c r="R1201" s="215"/>
      <c r="S1201" s="215"/>
      <c r="T1201" s="215"/>
      <c r="U1201" s="215"/>
      <c r="V1201" s="215"/>
      <c r="W1201" s="215"/>
      <c r="X1201" s="215"/>
      <c r="Y1201" s="215"/>
      <c r="Z1201" s="215"/>
      <c r="AA1201" s="215"/>
      <c r="AB1201" s="215"/>
      <c r="AI1201" s="215"/>
      <c r="AJ1201" s="215"/>
      <c r="AK1201" s="215"/>
      <c r="AL1201" s="215"/>
      <c r="AM1201" s="215"/>
      <c r="AN1201" s="215"/>
      <c r="AO1201" s="215"/>
      <c r="AP1201" s="215"/>
      <c r="AQ1201" s="215"/>
      <c r="AR1201" s="215"/>
      <c r="AS1201" s="215"/>
      <c r="AT1201" s="215"/>
      <c r="AU1201" s="215"/>
      <c r="AV1201" s="215"/>
      <c r="AW1201" s="215"/>
      <c r="AX1201" s="215"/>
      <c r="AY1201" s="215"/>
      <c r="AZ1201" s="215"/>
    </row>
    <row r="1202" spans="1:52" s="209" customFormat="1" x14ac:dyDescent="0.2">
      <c r="A1202" s="214"/>
      <c r="D1202" s="213"/>
      <c r="E1202" s="215"/>
      <c r="F1202" s="215"/>
      <c r="G1202" s="215"/>
      <c r="H1202" s="215"/>
      <c r="I1202" s="215"/>
      <c r="J1202" s="215"/>
      <c r="K1202" s="215"/>
      <c r="L1202" s="215"/>
      <c r="M1202" s="215"/>
      <c r="N1202" s="215"/>
      <c r="O1202" s="215"/>
      <c r="P1202" s="215"/>
      <c r="Q1202" s="215"/>
      <c r="R1202" s="215"/>
      <c r="S1202" s="215"/>
      <c r="T1202" s="215"/>
      <c r="U1202" s="215"/>
      <c r="V1202" s="215"/>
      <c r="W1202" s="215"/>
      <c r="X1202" s="215"/>
      <c r="Y1202" s="215"/>
      <c r="Z1202" s="215"/>
      <c r="AA1202" s="215"/>
      <c r="AB1202" s="215"/>
      <c r="AI1202" s="215"/>
      <c r="AJ1202" s="215"/>
      <c r="AK1202" s="215"/>
      <c r="AL1202" s="215"/>
      <c r="AM1202" s="215"/>
      <c r="AN1202" s="215"/>
      <c r="AO1202" s="215"/>
      <c r="AP1202" s="215"/>
      <c r="AQ1202" s="215"/>
      <c r="AR1202" s="215"/>
      <c r="AS1202" s="215"/>
      <c r="AT1202" s="215"/>
      <c r="AU1202" s="215"/>
      <c r="AV1202" s="215"/>
      <c r="AW1202" s="215"/>
      <c r="AX1202" s="215"/>
      <c r="AY1202" s="215"/>
      <c r="AZ1202" s="215"/>
    </row>
    <row r="1203" spans="1:52" s="209" customFormat="1" x14ac:dyDescent="0.2">
      <c r="A1203" s="214"/>
      <c r="D1203" s="213"/>
      <c r="E1203" s="215"/>
      <c r="F1203" s="215"/>
      <c r="G1203" s="215"/>
      <c r="H1203" s="215"/>
      <c r="I1203" s="215"/>
      <c r="J1203" s="215"/>
      <c r="K1203" s="215"/>
      <c r="L1203" s="215"/>
      <c r="M1203" s="215"/>
      <c r="N1203" s="215"/>
      <c r="O1203" s="215"/>
      <c r="P1203" s="215"/>
      <c r="Q1203" s="215"/>
      <c r="R1203" s="215"/>
      <c r="S1203" s="215"/>
      <c r="T1203" s="215"/>
      <c r="U1203" s="215"/>
      <c r="V1203" s="215"/>
      <c r="W1203" s="215"/>
      <c r="X1203" s="215"/>
      <c r="Y1203" s="215"/>
      <c r="Z1203" s="215"/>
      <c r="AA1203" s="215"/>
      <c r="AB1203" s="215"/>
      <c r="AI1203" s="215"/>
      <c r="AJ1203" s="215"/>
      <c r="AK1203" s="215"/>
      <c r="AL1203" s="215"/>
      <c r="AM1203" s="215"/>
      <c r="AN1203" s="215"/>
      <c r="AO1203" s="215"/>
      <c r="AP1203" s="215"/>
      <c r="AQ1203" s="215"/>
      <c r="AR1203" s="215"/>
      <c r="AS1203" s="215"/>
      <c r="AT1203" s="215"/>
      <c r="AU1203" s="215"/>
      <c r="AV1203" s="215"/>
      <c r="AW1203" s="215"/>
      <c r="AX1203" s="215"/>
      <c r="AY1203" s="215"/>
      <c r="AZ1203" s="215"/>
    </row>
    <row r="1204" spans="1:52" s="209" customFormat="1" x14ac:dyDescent="0.2">
      <c r="A1204" s="214"/>
      <c r="D1204" s="213"/>
      <c r="E1204" s="215"/>
      <c r="F1204" s="215"/>
      <c r="G1204" s="215"/>
      <c r="H1204" s="215"/>
      <c r="I1204" s="215"/>
      <c r="J1204" s="215"/>
      <c r="K1204" s="215"/>
      <c r="L1204" s="215"/>
      <c r="M1204" s="215"/>
      <c r="N1204" s="215"/>
      <c r="O1204" s="215"/>
      <c r="P1204" s="215"/>
      <c r="Q1204" s="215"/>
      <c r="R1204" s="215"/>
      <c r="S1204" s="215"/>
      <c r="T1204" s="215"/>
      <c r="U1204" s="215"/>
      <c r="V1204" s="215"/>
      <c r="W1204" s="215"/>
      <c r="X1204" s="215"/>
      <c r="Y1204" s="215"/>
      <c r="Z1204" s="215"/>
      <c r="AA1204" s="215"/>
      <c r="AB1204" s="215"/>
      <c r="AI1204" s="215"/>
      <c r="AJ1204" s="215"/>
      <c r="AK1204" s="215"/>
      <c r="AL1204" s="215"/>
      <c r="AM1204" s="215"/>
      <c r="AN1204" s="215"/>
      <c r="AO1204" s="215"/>
      <c r="AP1204" s="215"/>
      <c r="AQ1204" s="215"/>
      <c r="AR1204" s="215"/>
      <c r="AS1204" s="215"/>
      <c r="AT1204" s="215"/>
      <c r="AU1204" s="215"/>
      <c r="AV1204" s="215"/>
      <c r="AW1204" s="215"/>
      <c r="AX1204" s="215"/>
      <c r="AY1204" s="215"/>
      <c r="AZ1204" s="215"/>
    </row>
    <row r="1205" spans="1:52" s="209" customFormat="1" x14ac:dyDescent="0.2">
      <c r="A1205" s="214"/>
      <c r="D1205" s="213"/>
      <c r="E1205" s="215"/>
      <c r="F1205" s="215"/>
      <c r="G1205" s="215"/>
      <c r="H1205" s="215"/>
      <c r="I1205" s="215"/>
      <c r="J1205" s="215"/>
      <c r="K1205" s="215"/>
      <c r="L1205" s="215"/>
      <c r="M1205" s="215"/>
      <c r="N1205" s="215"/>
      <c r="O1205" s="215"/>
      <c r="P1205" s="215"/>
      <c r="Q1205" s="215"/>
      <c r="R1205" s="215"/>
      <c r="S1205" s="215"/>
      <c r="T1205" s="215"/>
      <c r="U1205" s="215"/>
      <c r="V1205" s="215"/>
      <c r="W1205" s="215"/>
      <c r="X1205" s="215"/>
      <c r="Y1205" s="215"/>
      <c r="Z1205" s="215"/>
      <c r="AA1205" s="215"/>
      <c r="AB1205" s="215"/>
      <c r="AI1205" s="215"/>
      <c r="AJ1205" s="215"/>
      <c r="AK1205" s="215"/>
      <c r="AL1205" s="215"/>
      <c r="AM1205" s="215"/>
      <c r="AN1205" s="215"/>
      <c r="AO1205" s="215"/>
      <c r="AP1205" s="215"/>
      <c r="AQ1205" s="215"/>
      <c r="AR1205" s="215"/>
      <c r="AS1205" s="215"/>
      <c r="AT1205" s="215"/>
      <c r="AU1205" s="215"/>
      <c r="AV1205" s="215"/>
      <c r="AW1205" s="215"/>
      <c r="AX1205" s="215"/>
      <c r="AY1205" s="215"/>
      <c r="AZ1205" s="215"/>
    </row>
    <row r="1206" spans="1:52" s="209" customFormat="1" x14ac:dyDescent="0.2">
      <c r="A1206" s="214"/>
      <c r="D1206" s="213"/>
      <c r="E1206" s="215"/>
      <c r="F1206" s="215"/>
      <c r="G1206" s="215"/>
      <c r="H1206" s="215"/>
      <c r="I1206" s="215"/>
      <c r="J1206" s="215"/>
      <c r="K1206" s="215"/>
      <c r="L1206" s="215"/>
      <c r="M1206" s="215"/>
      <c r="N1206" s="215"/>
      <c r="O1206" s="215"/>
      <c r="P1206" s="215"/>
      <c r="Q1206" s="215"/>
      <c r="R1206" s="215"/>
      <c r="S1206" s="215"/>
      <c r="T1206" s="215"/>
      <c r="U1206" s="215"/>
      <c r="V1206" s="215"/>
      <c r="W1206" s="215"/>
      <c r="X1206" s="215"/>
      <c r="Y1206" s="215"/>
      <c r="Z1206" s="215"/>
      <c r="AA1206" s="215"/>
      <c r="AB1206" s="215"/>
      <c r="AI1206" s="215"/>
      <c r="AJ1206" s="215"/>
      <c r="AK1206" s="215"/>
      <c r="AL1206" s="215"/>
      <c r="AM1206" s="215"/>
      <c r="AN1206" s="215"/>
      <c r="AO1206" s="215"/>
      <c r="AP1206" s="215"/>
      <c r="AQ1206" s="215"/>
      <c r="AR1206" s="215"/>
      <c r="AS1206" s="215"/>
      <c r="AT1206" s="215"/>
      <c r="AU1206" s="215"/>
      <c r="AV1206" s="215"/>
      <c r="AW1206" s="215"/>
      <c r="AX1206" s="215"/>
      <c r="AY1206" s="215"/>
      <c r="AZ1206" s="215"/>
    </row>
    <row r="1207" spans="1:52" s="209" customFormat="1" x14ac:dyDescent="0.2">
      <c r="A1207" s="214"/>
      <c r="D1207" s="213"/>
      <c r="E1207" s="215"/>
      <c r="F1207" s="215"/>
      <c r="G1207" s="215"/>
      <c r="H1207" s="215"/>
      <c r="I1207" s="215"/>
      <c r="J1207" s="215"/>
      <c r="K1207" s="215"/>
      <c r="L1207" s="215"/>
      <c r="M1207" s="215"/>
      <c r="N1207" s="215"/>
      <c r="O1207" s="215"/>
      <c r="P1207" s="215"/>
      <c r="Q1207" s="215"/>
      <c r="R1207" s="215"/>
      <c r="S1207" s="215"/>
      <c r="T1207" s="215"/>
      <c r="U1207" s="215"/>
      <c r="V1207" s="215"/>
      <c r="W1207" s="215"/>
      <c r="X1207" s="215"/>
      <c r="Y1207" s="215"/>
      <c r="Z1207" s="215"/>
      <c r="AA1207" s="215"/>
      <c r="AB1207" s="215"/>
      <c r="AI1207" s="215"/>
      <c r="AJ1207" s="215"/>
      <c r="AK1207" s="215"/>
      <c r="AL1207" s="215"/>
      <c r="AM1207" s="215"/>
      <c r="AN1207" s="215"/>
      <c r="AO1207" s="215"/>
      <c r="AP1207" s="215"/>
      <c r="AQ1207" s="215"/>
      <c r="AR1207" s="215"/>
      <c r="AS1207" s="215"/>
      <c r="AT1207" s="215"/>
      <c r="AU1207" s="215"/>
      <c r="AV1207" s="215"/>
      <c r="AW1207" s="215"/>
      <c r="AX1207" s="215"/>
      <c r="AY1207" s="215"/>
      <c r="AZ1207" s="215"/>
    </row>
    <row r="1208" spans="1:52" s="209" customFormat="1" x14ac:dyDescent="0.2">
      <c r="A1208" s="214"/>
      <c r="D1208" s="213"/>
      <c r="E1208" s="215"/>
      <c r="F1208" s="215"/>
      <c r="G1208" s="215"/>
      <c r="H1208" s="215"/>
      <c r="I1208" s="215"/>
      <c r="J1208" s="215"/>
      <c r="K1208" s="215"/>
      <c r="L1208" s="215"/>
      <c r="M1208" s="215"/>
      <c r="N1208" s="215"/>
      <c r="O1208" s="215"/>
      <c r="P1208" s="215"/>
      <c r="Q1208" s="215"/>
      <c r="R1208" s="215"/>
      <c r="S1208" s="215"/>
      <c r="T1208" s="215"/>
      <c r="U1208" s="215"/>
      <c r="V1208" s="215"/>
      <c r="W1208" s="215"/>
      <c r="X1208" s="215"/>
      <c r="Y1208" s="215"/>
      <c r="Z1208" s="215"/>
      <c r="AA1208" s="215"/>
      <c r="AB1208" s="215"/>
      <c r="AI1208" s="215"/>
      <c r="AJ1208" s="215"/>
      <c r="AK1208" s="215"/>
      <c r="AL1208" s="215"/>
      <c r="AM1208" s="215"/>
      <c r="AN1208" s="215"/>
      <c r="AO1208" s="215"/>
      <c r="AP1208" s="215"/>
      <c r="AQ1208" s="215"/>
      <c r="AR1208" s="215"/>
      <c r="AS1208" s="215"/>
      <c r="AT1208" s="215"/>
      <c r="AU1208" s="215"/>
      <c r="AV1208" s="215"/>
      <c r="AW1208" s="215"/>
      <c r="AX1208" s="215"/>
      <c r="AY1208" s="215"/>
      <c r="AZ1208" s="215"/>
    </row>
    <row r="1209" spans="1:52" s="209" customFormat="1" x14ac:dyDescent="0.2">
      <c r="A1209" s="214"/>
      <c r="D1209" s="213"/>
      <c r="E1209" s="215"/>
      <c r="F1209" s="215"/>
      <c r="G1209" s="215"/>
      <c r="H1209" s="215"/>
      <c r="I1209" s="215"/>
      <c r="J1209" s="215"/>
      <c r="K1209" s="215"/>
      <c r="L1209" s="215"/>
      <c r="M1209" s="215"/>
      <c r="N1209" s="215"/>
      <c r="O1209" s="215"/>
      <c r="P1209" s="215"/>
      <c r="Q1209" s="215"/>
      <c r="R1209" s="215"/>
      <c r="S1209" s="215"/>
      <c r="T1209" s="215"/>
      <c r="U1209" s="215"/>
      <c r="V1209" s="215"/>
      <c r="W1209" s="215"/>
      <c r="X1209" s="215"/>
      <c r="Y1209" s="215"/>
      <c r="Z1209" s="215"/>
      <c r="AA1209" s="215"/>
      <c r="AB1209" s="215"/>
      <c r="AI1209" s="215"/>
      <c r="AJ1209" s="215"/>
      <c r="AK1209" s="215"/>
      <c r="AL1209" s="215"/>
      <c r="AM1209" s="215"/>
      <c r="AN1209" s="215"/>
      <c r="AO1209" s="215"/>
      <c r="AP1209" s="215"/>
      <c r="AQ1209" s="215"/>
      <c r="AR1209" s="215"/>
      <c r="AS1209" s="215"/>
      <c r="AT1209" s="215"/>
      <c r="AU1209" s="215"/>
      <c r="AV1209" s="215"/>
      <c r="AW1209" s="215"/>
      <c r="AX1209" s="215"/>
      <c r="AY1209" s="215"/>
      <c r="AZ1209" s="215"/>
    </row>
    <row r="1210" spans="1:52" s="209" customFormat="1" x14ac:dyDescent="0.2">
      <c r="A1210" s="214"/>
      <c r="D1210" s="213"/>
      <c r="E1210" s="215"/>
      <c r="F1210" s="215"/>
      <c r="G1210" s="215"/>
      <c r="H1210" s="215"/>
      <c r="I1210" s="215"/>
      <c r="J1210" s="215"/>
      <c r="K1210" s="215"/>
      <c r="L1210" s="215"/>
      <c r="M1210" s="215"/>
      <c r="N1210" s="215"/>
      <c r="O1210" s="215"/>
      <c r="P1210" s="215"/>
      <c r="Q1210" s="215"/>
      <c r="R1210" s="215"/>
      <c r="S1210" s="215"/>
      <c r="T1210" s="215"/>
      <c r="U1210" s="215"/>
      <c r="V1210" s="215"/>
      <c r="W1210" s="215"/>
      <c r="X1210" s="215"/>
      <c r="Y1210" s="215"/>
      <c r="Z1210" s="215"/>
      <c r="AA1210" s="215"/>
      <c r="AB1210" s="215"/>
      <c r="AI1210" s="215"/>
      <c r="AJ1210" s="215"/>
      <c r="AK1210" s="215"/>
      <c r="AL1210" s="215"/>
      <c r="AM1210" s="215"/>
      <c r="AN1210" s="215"/>
      <c r="AO1210" s="215"/>
      <c r="AP1210" s="215"/>
      <c r="AQ1210" s="215"/>
      <c r="AR1210" s="215"/>
      <c r="AS1210" s="215"/>
      <c r="AT1210" s="215"/>
      <c r="AU1210" s="215"/>
      <c r="AV1210" s="215"/>
      <c r="AW1210" s="215"/>
      <c r="AX1210" s="215"/>
      <c r="AY1210" s="215"/>
      <c r="AZ1210" s="215"/>
    </row>
    <row r="1211" spans="1:52" s="209" customFormat="1" x14ac:dyDescent="0.2">
      <c r="A1211" s="214"/>
      <c r="D1211" s="213"/>
      <c r="E1211" s="215"/>
      <c r="F1211" s="215"/>
      <c r="G1211" s="215"/>
      <c r="H1211" s="215"/>
      <c r="I1211" s="215"/>
      <c r="J1211" s="215"/>
      <c r="K1211" s="215"/>
      <c r="L1211" s="215"/>
      <c r="M1211" s="215"/>
      <c r="N1211" s="215"/>
      <c r="O1211" s="215"/>
      <c r="P1211" s="215"/>
      <c r="Q1211" s="215"/>
      <c r="R1211" s="215"/>
      <c r="S1211" s="215"/>
      <c r="T1211" s="215"/>
      <c r="U1211" s="215"/>
      <c r="V1211" s="215"/>
      <c r="W1211" s="215"/>
      <c r="X1211" s="215"/>
      <c r="Y1211" s="215"/>
      <c r="Z1211" s="215"/>
      <c r="AA1211" s="215"/>
      <c r="AB1211" s="215"/>
      <c r="AI1211" s="215"/>
      <c r="AJ1211" s="215"/>
      <c r="AK1211" s="215"/>
      <c r="AL1211" s="215"/>
      <c r="AM1211" s="215"/>
      <c r="AN1211" s="215"/>
      <c r="AO1211" s="215"/>
      <c r="AP1211" s="215"/>
      <c r="AQ1211" s="215"/>
      <c r="AR1211" s="215"/>
      <c r="AS1211" s="215"/>
      <c r="AT1211" s="215"/>
      <c r="AU1211" s="215"/>
      <c r="AV1211" s="215"/>
      <c r="AW1211" s="215"/>
      <c r="AX1211" s="215"/>
      <c r="AY1211" s="215"/>
      <c r="AZ1211" s="215"/>
    </row>
    <row r="1212" spans="1:52" s="209" customFormat="1" x14ac:dyDescent="0.2">
      <c r="A1212" s="214"/>
      <c r="D1212" s="213"/>
      <c r="E1212" s="215"/>
      <c r="F1212" s="215"/>
      <c r="G1212" s="215"/>
      <c r="H1212" s="215"/>
      <c r="I1212" s="215"/>
      <c r="J1212" s="215"/>
      <c r="K1212" s="215"/>
      <c r="L1212" s="215"/>
      <c r="M1212" s="215"/>
      <c r="N1212" s="215"/>
      <c r="O1212" s="215"/>
      <c r="P1212" s="215"/>
      <c r="Q1212" s="215"/>
      <c r="R1212" s="215"/>
      <c r="S1212" s="215"/>
      <c r="T1212" s="215"/>
      <c r="U1212" s="215"/>
      <c r="V1212" s="215"/>
      <c r="W1212" s="215"/>
      <c r="X1212" s="215"/>
      <c r="Y1212" s="215"/>
      <c r="Z1212" s="215"/>
      <c r="AA1212" s="215"/>
      <c r="AB1212" s="215"/>
      <c r="AI1212" s="215"/>
      <c r="AJ1212" s="215"/>
      <c r="AK1212" s="215"/>
      <c r="AL1212" s="215"/>
      <c r="AM1212" s="215"/>
      <c r="AN1212" s="215"/>
      <c r="AO1212" s="215"/>
      <c r="AP1212" s="215"/>
      <c r="AQ1212" s="215"/>
      <c r="AR1212" s="215"/>
      <c r="AS1212" s="215"/>
      <c r="AT1212" s="215"/>
      <c r="AU1212" s="215"/>
      <c r="AV1212" s="215"/>
      <c r="AW1212" s="215"/>
      <c r="AX1212" s="215"/>
      <c r="AY1212" s="215"/>
      <c r="AZ1212" s="215"/>
    </row>
    <row r="1213" spans="1:52" s="209" customFormat="1" x14ac:dyDescent="0.2">
      <c r="A1213" s="214"/>
      <c r="D1213" s="213"/>
      <c r="E1213" s="215"/>
      <c r="F1213" s="215"/>
      <c r="G1213" s="215"/>
      <c r="H1213" s="215"/>
      <c r="I1213" s="215"/>
      <c r="J1213" s="215"/>
      <c r="K1213" s="215"/>
      <c r="L1213" s="215"/>
      <c r="M1213" s="215"/>
      <c r="N1213" s="215"/>
      <c r="O1213" s="215"/>
      <c r="P1213" s="215"/>
      <c r="Q1213" s="215"/>
      <c r="R1213" s="215"/>
      <c r="S1213" s="215"/>
      <c r="T1213" s="215"/>
      <c r="U1213" s="215"/>
      <c r="V1213" s="215"/>
      <c r="W1213" s="215"/>
      <c r="X1213" s="215"/>
      <c r="Y1213" s="215"/>
      <c r="Z1213" s="215"/>
      <c r="AA1213" s="215"/>
      <c r="AB1213" s="215"/>
      <c r="AI1213" s="215"/>
      <c r="AJ1213" s="215"/>
      <c r="AK1213" s="215"/>
      <c r="AL1213" s="215"/>
      <c r="AM1213" s="215"/>
      <c r="AN1213" s="215"/>
      <c r="AO1213" s="215"/>
      <c r="AP1213" s="215"/>
      <c r="AQ1213" s="215"/>
      <c r="AR1213" s="215"/>
      <c r="AS1213" s="215"/>
      <c r="AT1213" s="215"/>
      <c r="AU1213" s="215"/>
      <c r="AV1213" s="215"/>
      <c r="AW1213" s="215"/>
      <c r="AX1213" s="215"/>
      <c r="AY1213" s="215"/>
      <c r="AZ1213" s="215"/>
    </row>
    <row r="1214" spans="1:52" s="209" customFormat="1" x14ac:dyDescent="0.2">
      <c r="A1214" s="214"/>
      <c r="D1214" s="213"/>
      <c r="E1214" s="215"/>
      <c r="F1214" s="215"/>
      <c r="G1214" s="215"/>
      <c r="H1214" s="215"/>
      <c r="I1214" s="215"/>
      <c r="J1214" s="215"/>
      <c r="K1214" s="215"/>
      <c r="L1214" s="215"/>
      <c r="M1214" s="215"/>
      <c r="N1214" s="215"/>
      <c r="O1214" s="215"/>
      <c r="P1214" s="215"/>
      <c r="Q1214" s="215"/>
      <c r="R1214" s="215"/>
      <c r="S1214" s="215"/>
      <c r="T1214" s="215"/>
      <c r="U1214" s="215"/>
      <c r="V1214" s="215"/>
      <c r="W1214" s="215"/>
      <c r="X1214" s="215"/>
      <c r="Y1214" s="215"/>
      <c r="Z1214" s="215"/>
      <c r="AA1214" s="215"/>
      <c r="AB1214" s="215"/>
      <c r="AI1214" s="215"/>
      <c r="AJ1214" s="215"/>
      <c r="AK1214" s="215"/>
      <c r="AL1214" s="215"/>
      <c r="AM1214" s="215"/>
      <c r="AN1214" s="215"/>
      <c r="AO1214" s="215"/>
      <c r="AP1214" s="215"/>
      <c r="AQ1214" s="215"/>
      <c r="AR1214" s="215"/>
      <c r="AS1214" s="215"/>
      <c r="AT1214" s="215"/>
      <c r="AU1214" s="215"/>
      <c r="AV1214" s="215"/>
      <c r="AW1214" s="215"/>
      <c r="AX1214" s="215"/>
      <c r="AY1214" s="215"/>
      <c r="AZ1214" s="215"/>
    </row>
    <row r="1215" spans="1:52" s="209" customFormat="1" x14ac:dyDescent="0.2">
      <c r="A1215" s="214"/>
      <c r="D1215" s="213"/>
      <c r="E1215" s="215"/>
      <c r="F1215" s="215"/>
      <c r="G1215" s="215"/>
      <c r="H1215" s="215"/>
      <c r="I1215" s="215"/>
      <c r="J1215" s="215"/>
      <c r="K1215" s="215"/>
      <c r="L1215" s="215"/>
      <c r="M1215" s="215"/>
      <c r="N1215" s="215"/>
      <c r="O1215" s="215"/>
      <c r="P1215" s="215"/>
      <c r="Q1215" s="215"/>
      <c r="R1215" s="215"/>
      <c r="S1215" s="215"/>
      <c r="T1215" s="215"/>
      <c r="U1215" s="215"/>
      <c r="V1215" s="215"/>
      <c r="W1215" s="215"/>
      <c r="X1215" s="215"/>
      <c r="Y1215" s="215"/>
      <c r="Z1215" s="215"/>
      <c r="AA1215" s="215"/>
      <c r="AB1215" s="215"/>
      <c r="AI1215" s="215"/>
      <c r="AJ1215" s="215"/>
      <c r="AK1215" s="215"/>
      <c r="AL1215" s="215"/>
      <c r="AM1215" s="215"/>
      <c r="AN1215" s="215"/>
      <c r="AO1215" s="215"/>
      <c r="AP1215" s="215"/>
      <c r="AQ1215" s="215"/>
      <c r="AR1215" s="215"/>
      <c r="AS1215" s="215"/>
      <c r="AT1215" s="215"/>
      <c r="AU1215" s="215"/>
      <c r="AV1215" s="215"/>
      <c r="AW1215" s="215"/>
      <c r="AX1215" s="215"/>
      <c r="AY1215" s="215"/>
      <c r="AZ1215" s="215"/>
    </row>
    <row r="1216" spans="1:52" s="209" customFormat="1" x14ac:dyDescent="0.2">
      <c r="A1216" s="214"/>
      <c r="D1216" s="213"/>
      <c r="E1216" s="215"/>
      <c r="F1216" s="215"/>
      <c r="G1216" s="215"/>
      <c r="H1216" s="215"/>
      <c r="I1216" s="215"/>
      <c r="J1216" s="215"/>
      <c r="K1216" s="215"/>
      <c r="L1216" s="215"/>
      <c r="M1216" s="215"/>
      <c r="N1216" s="215"/>
      <c r="O1216" s="215"/>
      <c r="P1216" s="215"/>
      <c r="Q1216" s="215"/>
      <c r="R1216" s="215"/>
      <c r="S1216" s="215"/>
      <c r="T1216" s="215"/>
      <c r="U1216" s="215"/>
      <c r="V1216" s="215"/>
      <c r="W1216" s="215"/>
      <c r="X1216" s="215"/>
      <c r="Y1216" s="215"/>
      <c r="Z1216" s="215"/>
      <c r="AA1216" s="215"/>
      <c r="AB1216" s="215"/>
      <c r="AI1216" s="215"/>
      <c r="AJ1216" s="215"/>
      <c r="AK1216" s="215"/>
      <c r="AL1216" s="215"/>
      <c r="AM1216" s="215"/>
      <c r="AN1216" s="215"/>
      <c r="AO1216" s="215"/>
      <c r="AP1216" s="215"/>
      <c r="AQ1216" s="215"/>
      <c r="AR1216" s="215"/>
      <c r="AS1216" s="215"/>
      <c r="AT1216" s="215"/>
      <c r="AU1216" s="215"/>
      <c r="AV1216" s="215"/>
      <c r="AW1216" s="215"/>
      <c r="AX1216" s="215"/>
      <c r="AY1216" s="215"/>
      <c r="AZ1216" s="215"/>
    </row>
    <row r="1217" spans="1:52" s="209" customFormat="1" x14ac:dyDescent="0.2">
      <c r="A1217" s="214"/>
      <c r="D1217" s="213"/>
      <c r="E1217" s="215"/>
      <c r="F1217" s="215"/>
      <c r="G1217" s="215"/>
      <c r="H1217" s="215"/>
      <c r="I1217" s="215"/>
      <c r="J1217" s="215"/>
      <c r="K1217" s="215"/>
      <c r="L1217" s="215"/>
      <c r="M1217" s="215"/>
      <c r="N1217" s="215"/>
      <c r="O1217" s="215"/>
      <c r="P1217" s="215"/>
      <c r="Q1217" s="215"/>
      <c r="R1217" s="215"/>
      <c r="S1217" s="215"/>
      <c r="T1217" s="215"/>
      <c r="U1217" s="215"/>
      <c r="V1217" s="215"/>
      <c r="W1217" s="215"/>
      <c r="X1217" s="215"/>
      <c r="Y1217" s="215"/>
      <c r="Z1217" s="215"/>
      <c r="AA1217" s="215"/>
      <c r="AB1217" s="215"/>
      <c r="AI1217" s="215"/>
      <c r="AJ1217" s="215"/>
      <c r="AK1217" s="215"/>
      <c r="AL1217" s="215"/>
      <c r="AM1217" s="215"/>
      <c r="AN1217" s="215"/>
      <c r="AO1217" s="215"/>
      <c r="AP1217" s="215"/>
      <c r="AQ1217" s="215"/>
      <c r="AR1217" s="215"/>
      <c r="AS1217" s="215"/>
      <c r="AT1217" s="215"/>
      <c r="AU1217" s="215"/>
      <c r="AV1217" s="215"/>
      <c r="AW1217" s="215"/>
      <c r="AX1217" s="215"/>
      <c r="AY1217" s="215"/>
      <c r="AZ1217" s="215"/>
    </row>
    <row r="1218" spans="1:52" s="209" customFormat="1" x14ac:dyDescent="0.2">
      <c r="A1218" s="214"/>
      <c r="D1218" s="213"/>
      <c r="E1218" s="215"/>
      <c r="F1218" s="215"/>
      <c r="G1218" s="215"/>
      <c r="H1218" s="215"/>
      <c r="I1218" s="215"/>
      <c r="J1218" s="215"/>
      <c r="K1218" s="215"/>
      <c r="L1218" s="215"/>
      <c r="M1218" s="215"/>
      <c r="N1218" s="215"/>
      <c r="O1218" s="215"/>
      <c r="P1218" s="215"/>
      <c r="Q1218" s="215"/>
      <c r="R1218" s="215"/>
      <c r="S1218" s="215"/>
      <c r="T1218" s="215"/>
      <c r="U1218" s="215"/>
      <c r="V1218" s="215"/>
      <c r="W1218" s="215"/>
      <c r="X1218" s="215"/>
      <c r="Y1218" s="215"/>
      <c r="Z1218" s="215"/>
      <c r="AA1218" s="215"/>
      <c r="AB1218" s="215"/>
      <c r="AI1218" s="215"/>
      <c r="AJ1218" s="215"/>
      <c r="AK1218" s="215"/>
      <c r="AL1218" s="215"/>
      <c r="AM1218" s="215"/>
      <c r="AN1218" s="215"/>
      <c r="AO1218" s="215"/>
      <c r="AP1218" s="215"/>
      <c r="AQ1218" s="215"/>
      <c r="AR1218" s="215"/>
      <c r="AS1218" s="215"/>
      <c r="AT1218" s="215"/>
      <c r="AU1218" s="215"/>
      <c r="AV1218" s="215"/>
      <c r="AW1218" s="215"/>
      <c r="AX1218" s="215"/>
      <c r="AY1218" s="215"/>
      <c r="AZ1218" s="215"/>
    </row>
    <row r="1219" spans="1:52" s="209" customFormat="1" x14ac:dyDescent="0.2">
      <c r="A1219" s="214"/>
      <c r="D1219" s="213"/>
      <c r="E1219" s="215"/>
      <c r="F1219" s="215"/>
      <c r="G1219" s="215"/>
      <c r="H1219" s="215"/>
      <c r="I1219" s="215"/>
      <c r="J1219" s="215"/>
      <c r="K1219" s="215"/>
      <c r="L1219" s="215"/>
      <c r="M1219" s="215"/>
      <c r="N1219" s="215"/>
      <c r="O1219" s="215"/>
      <c r="P1219" s="215"/>
      <c r="Q1219" s="215"/>
      <c r="R1219" s="215"/>
      <c r="S1219" s="215"/>
      <c r="T1219" s="215"/>
      <c r="U1219" s="215"/>
      <c r="V1219" s="215"/>
      <c r="W1219" s="215"/>
      <c r="X1219" s="215"/>
      <c r="Y1219" s="215"/>
      <c r="Z1219" s="215"/>
      <c r="AA1219" s="215"/>
      <c r="AB1219" s="215"/>
      <c r="AI1219" s="215"/>
      <c r="AJ1219" s="215"/>
      <c r="AK1219" s="215"/>
      <c r="AL1219" s="215"/>
      <c r="AM1219" s="215"/>
      <c r="AN1219" s="215"/>
      <c r="AO1219" s="215"/>
      <c r="AP1219" s="215"/>
      <c r="AQ1219" s="215"/>
      <c r="AR1219" s="215"/>
      <c r="AS1219" s="215"/>
      <c r="AT1219" s="215"/>
      <c r="AU1219" s="215"/>
      <c r="AV1219" s="215"/>
      <c r="AW1219" s="215"/>
      <c r="AX1219" s="215"/>
      <c r="AY1219" s="215"/>
      <c r="AZ1219" s="215"/>
    </row>
    <row r="1220" spans="1:52" s="209" customFormat="1" x14ac:dyDescent="0.2">
      <c r="A1220" s="214"/>
      <c r="D1220" s="213"/>
      <c r="E1220" s="215"/>
      <c r="F1220" s="215"/>
      <c r="G1220" s="215"/>
      <c r="H1220" s="215"/>
      <c r="I1220" s="215"/>
      <c r="J1220" s="215"/>
      <c r="K1220" s="215"/>
      <c r="L1220" s="215"/>
      <c r="M1220" s="215"/>
      <c r="N1220" s="215"/>
      <c r="O1220" s="215"/>
      <c r="P1220" s="215"/>
      <c r="Q1220" s="215"/>
      <c r="R1220" s="215"/>
      <c r="S1220" s="215"/>
      <c r="T1220" s="215"/>
      <c r="U1220" s="215"/>
      <c r="V1220" s="215"/>
      <c r="W1220" s="215"/>
      <c r="X1220" s="215"/>
      <c r="Y1220" s="215"/>
      <c r="Z1220" s="215"/>
      <c r="AA1220" s="215"/>
      <c r="AB1220" s="215"/>
      <c r="AI1220" s="215"/>
      <c r="AJ1220" s="215"/>
      <c r="AK1220" s="215"/>
      <c r="AL1220" s="215"/>
      <c r="AM1220" s="215"/>
      <c r="AN1220" s="215"/>
      <c r="AO1220" s="215"/>
      <c r="AP1220" s="215"/>
      <c r="AQ1220" s="215"/>
      <c r="AR1220" s="215"/>
      <c r="AS1220" s="215"/>
      <c r="AT1220" s="215"/>
      <c r="AU1220" s="215"/>
      <c r="AV1220" s="215"/>
      <c r="AW1220" s="215"/>
      <c r="AX1220" s="215"/>
      <c r="AY1220" s="215"/>
      <c r="AZ1220" s="215"/>
    </row>
    <row r="1221" spans="1:52" s="209" customFormat="1" x14ac:dyDescent="0.2">
      <c r="A1221" s="214"/>
      <c r="D1221" s="213"/>
      <c r="E1221" s="215"/>
      <c r="F1221" s="215"/>
      <c r="G1221" s="215"/>
      <c r="H1221" s="215"/>
      <c r="I1221" s="215"/>
      <c r="J1221" s="215"/>
      <c r="K1221" s="215"/>
      <c r="L1221" s="215"/>
      <c r="M1221" s="215"/>
      <c r="N1221" s="215"/>
      <c r="O1221" s="215"/>
      <c r="P1221" s="215"/>
      <c r="Q1221" s="215"/>
      <c r="R1221" s="215"/>
      <c r="S1221" s="215"/>
      <c r="T1221" s="215"/>
      <c r="U1221" s="215"/>
      <c r="V1221" s="215"/>
      <c r="W1221" s="215"/>
      <c r="X1221" s="215"/>
      <c r="Y1221" s="215"/>
      <c r="Z1221" s="215"/>
      <c r="AA1221" s="215"/>
      <c r="AB1221" s="215"/>
      <c r="AI1221" s="215"/>
      <c r="AJ1221" s="215"/>
      <c r="AK1221" s="215"/>
      <c r="AL1221" s="215"/>
      <c r="AM1221" s="215"/>
      <c r="AN1221" s="215"/>
      <c r="AO1221" s="215"/>
      <c r="AP1221" s="215"/>
      <c r="AQ1221" s="215"/>
      <c r="AR1221" s="215"/>
      <c r="AS1221" s="215"/>
      <c r="AT1221" s="215"/>
      <c r="AU1221" s="215"/>
      <c r="AV1221" s="215"/>
      <c r="AW1221" s="215"/>
      <c r="AX1221" s="215"/>
      <c r="AY1221" s="215"/>
      <c r="AZ1221" s="215"/>
    </row>
    <row r="1222" spans="1:52" s="209" customFormat="1" x14ac:dyDescent="0.2">
      <c r="A1222" s="214"/>
      <c r="D1222" s="213"/>
      <c r="E1222" s="215"/>
      <c r="F1222" s="215"/>
      <c r="G1222" s="215"/>
      <c r="H1222" s="215"/>
      <c r="I1222" s="215"/>
      <c r="J1222" s="215"/>
      <c r="K1222" s="215"/>
      <c r="L1222" s="215"/>
      <c r="M1222" s="215"/>
      <c r="N1222" s="215"/>
      <c r="O1222" s="215"/>
      <c r="P1222" s="215"/>
      <c r="Q1222" s="215"/>
      <c r="R1222" s="215"/>
      <c r="S1222" s="215"/>
      <c r="T1222" s="215"/>
      <c r="U1222" s="215"/>
      <c r="V1222" s="215"/>
      <c r="W1222" s="215"/>
      <c r="X1222" s="215"/>
      <c r="Y1222" s="215"/>
      <c r="Z1222" s="215"/>
      <c r="AA1222" s="215"/>
      <c r="AB1222" s="215"/>
      <c r="AI1222" s="215"/>
      <c r="AJ1222" s="215"/>
      <c r="AK1222" s="215"/>
      <c r="AL1222" s="215"/>
      <c r="AM1222" s="215"/>
      <c r="AN1222" s="215"/>
      <c r="AO1222" s="215"/>
      <c r="AP1222" s="215"/>
      <c r="AQ1222" s="215"/>
      <c r="AR1222" s="215"/>
      <c r="AS1222" s="215"/>
      <c r="AT1222" s="215"/>
      <c r="AU1222" s="215"/>
      <c r="AV1222" s="215"/>
      <c r="AW1222" s="215"/>
      <c r="AX1222" s="215"/>
      <c r="AY1222" s="215"/>
      <c r="AZ1222" s="215"/>
    </row>
    <row r="1223" spans="1:52" s="209" customFormat="1" x14ac:dyDescent="0.2">
      <c r="A1223" s="214"/>
      <c r="D1223" s="213"/>
      <c r="E1223" s="215"/>
      <c r="F1223" s="215"/>
      <c r="G1223" s="215"/>
      <c r="H1223" s="215"/>
      <c r="I1223" s="215"/>
      <c r="J1223" s="215"/>
      <c r="K1223" s="215"/>
      <c r="L1223" s="215"/>
      <c r="M1223" s="215"/>
      <c r="N1223" s="215"/>
      <c r="O1223" s="215"/>
      <c r="P1223" s="215"/>
      <c r="Q1223" s="215"/>
      <c r="R1223" s="215"/>
      <c r="S1223" s="215"/>
      <c r="T1223" s="215"/>
      <c r="U1223" s="215"/>
      <c r="V1223" s="215"/>
      <c r="W1223" s="215"/>
      <c r="X1223" s="215"/>
      <c r="Y1223" s="215"/>
      <c r="Z1223" s="215"/>
      <c r="AA1223" s="215"/>
      <c r="AB1223" s="215"/>
      <c r="AI1223" s="215"/>
      <c r="AJ1223" s="215"/>
      <c r="AK1223" s="215"/>
      <c r="AL1223" s="215"/>
      <c r="AM1223" s="215"/>
      <c r="AN1223" s="215"/>
      <c r="AO1223" s="215"/>
      <c r="AP1223" s="215"/>
      <c r="AQ1223" s="215"/>
      <c r="AR1223" s="215"/>
      <c r="AS1223" s="215"/>
      <c r="AT1223" s="215"/>
      <c r="AU1223" s="215"/>
      <c r="AV1223" s="215"/>
      <c r="AW1223" s="215"/>
      <c r="AX1223" s="215"/>
      <c r="AY1223" s="215"/>
      <c r="AZ1223" s="215"/>
    </row>
    <row r="1224" spans="1:52" s="209" customFormat="1" x14ac:dyDescent="0.2">
      <c r="A1224" s="214"/>
      <c r="D1224" s="213"/>
      <c r="E1224" s="215"/>
      <c r="F1224" s="215"/>
      <c r="G1224" s="215"/>
      <c r="H1224" s="215"/>
      <c r="I1224" s="215"/>
      <c r="J1224" s="215"/>
      <c r="K1224" s="215"/>
      <c r="L1224" s="215"/>
      <c r="M1224" s="215"/>
      <c r="N1224" s="215"/>
      <c r="O1224" s="215"/>
      <c r="P1224" s="215"/>
      <c r="Q1224" s="215"/>
      <c r="R1224" s="215"/>
      <c r="S1224" s="215"/>
      <c r="T1224" s="215"/>
      <c r="U1224" s="215"/>
      <c r="V1224" s="215"/>
      <c r="W1224" s="215"/>
      <c r="X1224" s="215"/>
      <c r="Y1224" s="215"/>
      <c r="Z1224" s="215"/>
      <c r="AA1224" s="215"/>
      <c r="AB1224" s="215"/>
      <c r="AI1224" s="215"/>
      <c r="AJ1224" s="215"/>
      <c r="AK1224" s="215"/>
      <c r="AL1224" s="215"/>
      <c r="AM1224" s="215"/>
      <c r="AN1224" s="215"/>
      <c r="AO1224" s="215"/>
      <c r="AP1224" s="215"/>
      <c r="AQ1224" s="215"/>
      <c r="AR1224" s="215"/>
      <c r="AS1224" s="215"/>
      <c r="AT1224" s="215"/>
      <c r="AU1224" s="215"/>
      <c r="AV1224" s="215"/>
      <c r="AW1224" s="215"/>
      <c r="AX1224" s="215"/>
      <c r="AY1224" s="215"/>
      <c r="AZ1224" s="215"/>
    </row>
    <row r="1225" spans="1:52" s="209" customFormat="1" x14ac:dyDescent="0.2">
      <c r="A1225" s="214"/>
      <c r="D1225" s="213"/>
      <c r="E1225" s="215"/>
      <c r="F1225" s="215"/>
      <c r="G1225" s="215"/>
      <c r="H1225" s="215"/>
      <c r="I1225" s="215"/>
      <c r="J1225" s="215"/>
      <c r="K1225" s="215"/>
      <c r="L1225" s="215"/>
      <c r="M1225" s="215"/>
      <c r="N1225" s="215"/>
      <c r="O1225" s="215"/>
      <c r="P1225" s="215"/>
      <c r="Q1225" s="215"/>
      <c r="R1225" s="215"/>
      <c r="S1225" s="215"/>
      <c r="T1225" s="215"/>
      <c r="U1225" s="215"/>
      <c r="V1225" s="215"/>
      <c r="W1225" s="215"/>
      <c r="X1225" s="215"/>
      <c r="Y1225" s="215"/>
      <c r="Z1225" s="215"/>
      <c r="AA1225" s="215"/>
      <c r="AB1225" s="215"/>
      <c r="AI1225" s="215"/>
      <c r="AJ1225" s="215"/>
      <c r="AK1225" s="215"/>
      <c r="AL1225" s="215"/>
      <c r="AM1225" s="215"/>
      <c r="AN1225" s="215"/>
      <c r="AO1225" s="215"/>
      <c r="AP1225" s="215"/>
      <c r="AQ1225" s="215"/>
      <c r="AR1225" s="215"/>
      <c r="AS1225" s="215"/>
      <c r="AT1225" s="215"/>
      <c r="AU1225" s="215"/>
      <c r="AV1225" s="215"/>
      <c r="AW1225" s="215"/>
      <c r="AX1225" s="215"/>
      <c r="AY1225" s="215"/>
      <c r="AZ1225" s="215"/>
    </row>
    <row r="1226" spans="1:52" s="209" customFormat="1" x14ac:dyDescent="0.2">
      <c r="A1226" s="214"/>
      <c r="D1226" s="213"/>
      <c r="E1226" s="215"/>
      <c r="F1226" s="215"/>
      <c r="G1226" s="215"/>
      <c r="H1226" s="215"/>
      <c r="I1226" s="215"/>
      <c r="J1226" s="215"/>
      <c r="K1226" s="215"/>
      <c r="L1226" s="215"/>
      <c r="M1226" s="215"/>
      <c r="N1226" s="215"/>
      <c r="O1226" s="215"/>
      <c r="P1226" s="215"/>
      <c r="Q1226" s="215"/>
      <c r="R1226" s="215"/>
      <c r="S1226" s="215"/>
      <c r="T1226" s="215"/>
      <c r="U1226" s="215"/>
      <c r="V1226" s="215"/>
      <c r="W1226" s="215"/>
      <c r="X1226" s="215"/>
      <c r="Y1226" s="215"/>
      <c r="Z1226" s="215"/>
      <c r="AA1226" s="215"/>
      <c r="AB1226" s="215"/>
      <c r="AI1226" s="215"/>
      <c r="AJ1226" s="215"/>
      <c r="AK1226" s="215"/>
      <c r="AL1226" s="215"/>
      <c r="AM1226" s="215"/>
      <c r="AN1226" s="215"/>
      <c r="AO1226" s="215"/>
      <c r="AP1226" s="215"/>
      <c r="AQ1226" s="215"/>
      <c r="AR1226" s="215"/>
      <c r="AS1226" s="215"/>
      <c r="AT1226" s="215"/>
      <c r="AU1226" s="215"/>
      <c r="AV1226" s="215"/>
      <c r="AW1226" s="215"/>
      <c r="AX1226" s="215"/>
      <c r="AY1226" s="215"/>
      <c r="AZ1226" s="215"/>
    </row>
    <row r="1227" spans="1:52" s="209" customFormat="1" x14ac:dyDescent="0.2">
      <c r="A1227" s="214"/>
      <c r="D1227" s="213"/>
      <c r="E1227" s="215"/>
      <c r="F1227" s="215"/>
      <c r="G1227" s="215"/>
      <c r="H1227" s="215"/>
      <c r="I1227" s="215"/>
      <c r="J1227" s="215"/>
      <c r="K1227" s="215"/>
      <c r="L1227" s="215"/>
      <c r="M1227" s="215"/>
      <c r="N1227" s="215"/>
      <c r="O1227" s="215"/>
      <c r="P1227" s="215"/>
      <c r="Q1227" s="215"/>
      <c r="R1227" s="215"/>
      <c r="S1227" s="215"/>
      <c r="T1227" s="215"/>
      <c r="U1227" s="215"/>
      <c r="V1227" s="215"/>
      <c r="W1227" s="215"/>
      <c r="X1227" s="215"/>
      <c r="Y1227" s="215"/>
      <c r="Z1227" s="215"/>
      <c r="AA1227" s="215"/>
      <c r="AB1227" s="215"/>
      <c r="AI1227" s="215"/>
      <c r="AJ1227" s="215"/>
      <c r="AK1227" s="215"/>
      <c r="AL1227" s="215"/>
      <c r="AM1227" s="215"/>
      <c r="AN1227" s="215"/>
      <c r="AO1227" s="215"/>
      <c r="AP1227" s="215"/>
      <c r="AQ1227" s="215"/>
      <c r="AR1227" s="215"/>
      <c r="AS1227" s="215"/>
      <c r="AT1227" s="215"/>
      <c r="AU1227" s="215"/>
      <c r="AV1227" s="215"/>
      <c r="AW1227" s="215"/>
      <c r="AX1227" s="215"/>
      <c r="AY1227" s="215"/>
      <c r="AZ1227" s="215"/>
    </row>
    <row r="1228" spans="1:52" s="209" customFormat="1" x14ac:dyDescent="0.2">
      <c r="A1228" s="214"/>
      <c r="D1228" s="213"/>
      <c r="E1228" s="215"/>
      <c r="F1228" s="215"/>
      <c r="G1228" s="215"/>
      <c r="H1228" s="215"/>
      <c r="I1228" s="215"/>
      <c r="J1228" s="215"/>
      <c r="K1228" s="215"/>
      <c r="L1228" s="215"/>
      <c r="M1228" s="215"/>
      <c r="N1228" s="215"/>
      <c r="O1228" s="215"/>
      <c r="P1228" s="215"/>
      <c r="Q1228" s="215"/>
      <c r="R1228" s="215"/>
      <c r="S1228" s="215"/>
      <c r="T1228" s="215"/>
      <c r="U1228" s="215"/>
      <c r="V1228" s="215"/>
      <c r="W1228" s="215"/>
      <c r="X1228" s="215"/>
      <c r="Y1228" s="215"/>
      <c r="Z1228" s="215"/>
      <c r="AA1228" s="215"/>
      <c r="AB1228" s="215"/>
      <c r="AI1228" s="215"/>
      <c r="AJ1228" s="215"/>
      <c r="AK1228" s="215"/>
      <c r="AL1228" s="215"/>
      <c r="AM1228" s="215"/>
      <c r="AN1228" s="215"/>
      <c r="AO1228" s="215"/>
      <c r="AP1228" s="215"/>
      <c r="AQ1228" s="215"/>
      <c r="AR1228" s="215"/>
      <c r="AS1228" s="215"/>
      <c r="AT1228" s="215"/>
      <c r="AU1228" s="215"/>
      <c r="AV1228" s="215"/>
      <c r="AW1228" s="215"/>
      <c r="AX1228" s="215"/>
      <c r="AY1228" s="215"/>
      <c r="AZ1228" s="215"/>
    </row>
    <row r="1229" spans="1:52" s="209" customFormat="1" x14ac:dyDescent="0.2">
      <c r="A1229" s="214"/>
      <c r="D1229" s="213"/>
      <c r="E1229" s="215"/>
      <c r="F1229" s="215"/>
      <c r="G1229" s="215"/>
      <c r="H1229" s="215"/>
      <c r="I1229" s="215"/>
      <c r="J1229" s="215"/>
      <c r="K1229" s="215"/>
      <c r="L1229" s="215"/>
      <c r="M1229" s="215"/>
      <c r="N1229" s="215"/>
      <c r="O1229" s="215"/>
      <c r="P1229" s="215"/>
      <c r="Q1229" s="215"/>
      <c r="R1229" s="215"/>
      <c r="S1229" s="215"/>
      <c r="T1229" s="215"/>
      <c r="U1229" s="215"/>
      <c r="V1229" s="215"/>
      <c r="W1229" s="215"/>
      <c r="X1229" s="215"/>
      <c r="Y1229" s="215"/>
      <c r="Z1229" s="215"/>
      <c r="AA1229" s="215"/>
      <c r="AB1229" s="215"/>
      <c r="AI1229" s="215"/>
      <c r="AJ1229" s="215"/>
      <c r="AK1229" s="215"/>
      <c r="AL1229" s="215"/>
      <c r="AM1229" s="215"/>
      <c r="AN1229" s="215"/>
      <c r="AO1229" s="215"/>
      <c r="AP1229" s="215"/>
      <c r="AQ1229" s="215"/>
      <c r="AR1229" s="215"/>
      <c r="AS1229" s="215"/>
      <c r="AT1229" s="215"/>
      <c r="AU1229" s="215"/>
      <c r="AV1229" s="215"/>
      <c r="AW1229" s="215"/>
      <c r="AX1229" s="215"/>
      <c r="AY1229" s="215"/>
      <c r="AZ1229" s="215"/>
    </row>
    <row r="1230" spans="1:52" s="209" customFormat="1" x14ac:dyDescent="0.2">
      <c r="A1230" s="214"/>
      <c r="D1230" s="213"/>
      <c r="E1230" s="215"/>
      <c r="F1230" s="215"/>
      <c r="G1230" s="215"/>
      <c r="H1230" s="215"/>
      <c r="I1230" s="215"/>
      <c r="J1230" s="215"/>
      <c r="K1230" s="215"/>
      <c r="L1230" s="215"/>
      <c r="M1230" s="215"/>
      <c r="N1230" s="215"/>
      <c r="O1230" s="215"/>
      <c r="P1230" s="215"/>
      <c r="Q1230" s="215"/>
      <c r="R1230" s="215"/>
      <c r="S1230" s="215"/>
      <c r="T1230" s="215"/>
      <c r="U1230" s="215"/>
      <c r="V1230" s="215"/>
      <c r="W1230" s="215"/>
      <c r="X1230" s="215"/>
      <c r="Y1230" s="215"/>
      <c r="Z1230" s="215"/>
      <c r="AA1230" s="215"/>
      <c r="AB1230" s="215"/>
      <c r="AI1230" s="215"/>
      <c r="AJ1230" s="215"/>
      <c r="AK1230" s="215"/>
      <c r="AL1230" s="215"/>
      <c r="AM1230" s="215"/>
      <c r="AN1230" s="215"/>
      <c r="AO1230" s="215"/>
      <c r="AP1230" s="215"/>
      <c r="AQ1230" s="215"/>
      <c r="AR1230" s="215"/>
      <c r="AS1230" s="215"/>
      <c r="AT1230" s="215"/>
      <c r="AU1230" s="215"/>
      <c r="AV1230" s="215"/>
      <c r="AW1230" s="215"/>
      <c r="AX1230" s="215"/>
      <c r="AY1230" s="215"/>
      <c r="AZ1230" s="215"/>
    </row>
    <row r="1231" spans="1:52" s="209" customFormat="1" x14ac:dyDescent="0.2">
      <c r="A1231" s="214"/>
      <c r="D1231" s="213"/>
      <c r="E1231" s="215"/>
      <c r="F1231" s="215"/>
      <c r="G1231" s="215"/>
      <c r="H1231" s="215"/>
      <c r="I1231" s="215"/>
      <c r="J1231" s="215"/>
      <c r="K1231" s="215"/>
      <c r="L1231" s="215"/>
      <c r="M1231" s="215"/>
      <c r="N1231" s="215"/>
      <c r="O1231" s="215"/>
      <c r="P1231" s="215"/>
      <c r="Q1231" s="215"/>
      <c r="R1231" s="215"/>
      <c r="S1231" s="215"/>
      <c r="T1231" s="215"/>
      <c r="U1231" s="215"/>
      <c r="V1231" s="215"/>
      <c r="W1231" s="215"/>
      <c r="X1231" s="215"/>
      <c r="Y1231" s="215"/>
      <c r="Z1231" s="215"/>
      <c r="AA1231" s="215"/>
      <c r="AB1231" s="215"/>
      <c r="AI1231" s="215"/>
      <c r="AJ1231" s="215"/>
      <c r="AK1231" s="215"/>
      <c r="AL1231" s="215"/>
      <c r="AM1231" s="215"/>
      <c r="AN1231" s="215"/>
      <c r="AO1231" s="215"/>
      <c r="AP1231" s="215"/>
      <c r="AQ1231" s="215"/>
      <c r="AR1231" s="215"/>
      <c r="AS1231" s="215"/>
      <c r="AT1231" s="215"/>
      <c r="AU1231" s="215"/>
      <c r="AV1231" s="215"/>
      <c r="AW1231" s="215"/>
      <c r="AX1231" s="215"/>
      <c r="AY1231" s="215"/>
      <c r="AZ1231" s="215"/>
    </row>
    <row r="1232" spans="1:52" s="209" customFormat="1" x14ac:dyDescent="0.2">
      <c r="A1232" s="214"/>
      <c r="D1232" s="213"/>
      <c r="E1232" s="215"/>
      <c r="F1232" s="215"/>
      <c r="G1232" s="215"/>
      <c r="H1232" s="215"/>
      <c r="I1232" s="215"/>
      <c r="J1232" s="215"/>
      <c r="K1232" s="215"/>
      <c r="L1232" s="215"/>
      <c r="M1232" s="215"/>
      <c r="N1232" s="215"/>
      <c r="O1232" s="215"/>
      <c r="P1232" s="215"/>
      <c r="Q1232" s="215"/>
      <c r="R1232" s="215"/>
      <c r="S1232" s="215"/>
      <c r="T1232" s="215"/>
      <c r="U1232" s="215"/>
      <c r="V1232" s="215"/>
      <c r="W1232" s="215"/>
      <c r="X1232" s="215"/>
      <c r="Y1232" s="215"/>
      <c r="Z1232" s="215"/>
      <c r="AA1232" s="215"/>
      <c r="AB1232" s="215"/>
      <c r="AI1232" s="215"/>
      <c r="AJ1232" s="215"/>
      <c r="AK1232" s="215"/>
      <c r="AL1232" s="215"/>
      <c r="AM1232" s="215"/>
      <c r="AN1232" s="215"/>
      <c r="AO1232" s="215"/>
      <c r="AP1232" s="215"/>
      <c r="AQ1232" s="215"/>
      <c r="AR1232" s="215"/>
      <c r="AS1232" s="215"/>
      <c r="AT1232" s="215"/>
      <c r="AU1232" s="215"/>
      <c r="AV1232" s="215"/>
      <c r="AW1232" s="215"/>
      <c r="AX1232" s="215"/>
      <c r="AY1232" s="215"/>
      <c r="AZ1232" s="215"/>
    </row>
    <row r="1233" spans="1:52" s="209" customFormat="1" x14ac:dyDescent="0.2">
      <c r="A1233" s="214"/>
      <c r="D1233" s="213"/>
      <c r="E1233" s="215"/>
      <c r="F1233" s="215"/>
      <c r="G1233" s="215"/>
      <c r="H1233" s="215"/>
      <c r="I1233" s="215"/>
      <c r="J1233" s="215"/>
      <c r="K1233" s="215"/>
      <c r="L1233" s="215"/>
      <c r="M1233" s="215"/>
      <c r="N1233" s="215"/>
      <c r="O1233" s="215"/>
      <c r="P1233" s="215"/>
      <c r="Q1233" s="215"/>
      <c r="R1233" s="215"/>
      <c r="S1233" s="215"/>
      <c r="T1233" s="215"/>
      <c r="U1233" s="215"/>
      <c r="V1233" s="215"/>
      <c r="W1233" s="215"/>
      <c r="X1233" s="215"/>
      <c r="Y1233" s="215"/>
      <c r="Z1233" s="215"/>
      <c r="AA1233" s="215"/>
      <c r="AB1233" s="215"/>
      <c r="AI1233" s="215"/>
      <c r="AJ1233" s="215"/>
      <c r="AK1233" s="215"/>
      <c r="AL1233" s="215"/>
      <c r="AM1233" s="215"/>
      <c r="AN1233" s="215"/>
      <c r="AO1233" s="215"/>
      <c r="AP1233" s="215"/>
      <c r="AQ1233" s="215"/>
      <c r="AR1233" s="215"/>
      <c r="AS1233" s="215"/>
      <c r="AT1233" s="215"/>
      <c r="AU1233" s="215"/>
      <c r="AV1233" s="215"/>
      <c r="AW1233" s="215"/>
      <c r="AX1233" s="215"/>
      <c r="AY1233" s="215"/>
      <c r="AZ1233" s="215"/>
    </row>
    <row r="1234" spans="1:52" s="209" customFormat="1" x14ac:dyDescent="0.2">
      <c r="A1234" s="214"/>
      <c r="D1234" s="213"/>
      <c r="E1234" s="215"/>
      <c r="F1234" s="215"/>
      <c r="G1234" s="215"/>
      <c r="H1234" s="215"/>
      <c r="I1234" s="215"/>
      <c r="J1234" s="215"/>
      <c r="K1234" s="215"/>
      <c r="L1234" s="215"/>
      <c r="M1234" s="215"/>
      <c r="N1234" s="215"/>
      <c r="O1234" s="215"/>
      <c r="P1234" s="215"/>
      <c r="Q1234" s="215"/>
      <c r="R1234" s="215"/>
      <c r="S1234" s="215"/>
      <c r="T1234" s="215"/>
      <c r="U1234" s="215"/>
      <c r="V1234" s="215"/>
      <c r="W1234" s="215"/>
      <c r="X1234" s="215"/>
      <c r="Y1234" s="215"/>
      <c r="Z1234" s="215"/>
      <c r="AA1234" s="215"/>
      <c r="AB1234" s="215"/>
      <c r="AI1234" s="215"/>
      <c r="AJ1234" s="215"/>
      <c r="AK1234" s="215"/>
      <c r="AL1234" s="215"/>
      <c r="AM1234" s="215"/>
      <c r="AN1234" s="215"/>
      <c r="AO1234" s="215"/>
      <c r="AP1234" s="215"/>
      <c r="AQ1234" s="215"/>
      <c r="AR1234" s="215"/>
      <c r="AS1234" s="215"/>
      <c r="AT1234" s="215"/>
      <c r="AU1234" s="215"/>
      <c r="AV1234" s="215"/>
      <c r="AW1234" s="215"/>
      <c r="AX1234" s="215"/>
      <c r="AY1234" s="215"/>
      <c r="AZ1234" s="215"/>
    </row>
    <row r="1235" spans="1:52" s="209" customFormat="1" x14ac:dyDescent="0.2">
      <c r="A1235" s="214"/>
      <c r="D1235" s="213"/>
      <c r="E1235" s="215"/>
      <c r="F1235" s="215"/>
      <c r="G1235" s="215"/>
      <c r="H1235" s="215"/>
      <c r="I1235" s="215"/>
      <c r="J1235" s="215"/>
      <c r="K1235" s="215"/>
      <c r="L1235" s="215"/>
      <c r="M1235" s="215"/>
      <c r="N1235" s="215"/>
      <c r="O1235" s="215"/>
      <c r="P1235" s="215"/>
      <c r="Q1235" s="215"/>
      <c r="R1235" s="215"/>
      <c r="S1235" s="215"/>
      <c r="T1235" s="215"/>
      <c r="U1235" s="215"/>
      <c r="V1235" s="215"/>
      <c r="W1235" s="215"/>
      <c r="X1235" s="215"/>
      <c r="Y1235" s="215"/>
      <c r="Z1235" s="215"/>
      <c r="AA1235" s="215"/>
      <c r="AB1235" s="215"/>
      <c r="AI1235" s="215"/>
      <c r="AJ1235" s="215"/>
      <c r="AK1235" s="215"/>
      <c r="AL1235" s="215"/>
      <c r="AM1235" s="215"/>
      <c r="AN1235" s="215"/>
      <c r="AO1235" s="215"/>
      <c r="AP1235" s="215"/>
      <c r="AQ1235" s="215"/>
      <c r="AR1235" s="215"/>
      <c r="AS1235" s="215"/>
      <c r="AT1235" s="215"/>
      <c r="AU1235" s="215"/>
      <c r="AV1235" s="215"/>
      <c r="AW1235" s="215"/>
      <c r="AX1235" s="215"/>
      <c r="AY1235" s="215"/>
      <c r="AZ1235" s="215"/>
    </row>
    <row r="1236" spans="1:52" s="209" customFormat="1" x14ac:dyDescent="0.2">
      <c r="A1236" s="214"/>
      <c r="D1236" s="213"/>
      <c r="E1236" s="215"/>
      <c r="F1236" s="215"/>
      <c r="G1236" s="215"/>
      <c r="H1236" s="215"/>
      <c r="I1236" s="215"/>
      <c r="J1236" s="215"/>
      <c r="K1236" s="215"/>
      <c r="L1236" s="215"/>
      <c r="M1236" s="215"/>
      <c r="N1236" s="215"/>
      <c r="O1236" s="215"/>
      <c r="P1236" s="215"/>
      <c r="Q1236" s="215"/>
      <c r="R1236" s="215"/>
      <c r="S1236" s="215"/>
      <c r="T1236" s="215"/>
      <c r="U1236" s="215"/>
      <c r="V1236" s="215"/>
      <c r="W1236" s="215"/>
      <c r="X1236" s="215"/>
      <c r="Y1236" s="215"/>
      <c r="Z1236" s="215"/>
      <c r="AA1236" s="215"/>
      <c r="AB1236" s="215"/>
      <c r="AI1236" s="215"/>
      <c r="AJ1236" s="215"/>
      <c r="AK1236" s="215"/>
      <c r="AL1236" s="215"/>
      <c r="AM1236" s="215"/>
      <c r="AN1236" s="215"/>
      <c r="AO1236" s="215"/>
      <c r="AP1236" s="215"/>
      <c r="AQ1236" s="215"/>
      <c r="AR1236" s="215"/>
      <c r="AS1236" s="215"/>
      <c r="AT1236" s="215"/>
      <c r="AU1236" s="215"/>
      <c r="AV1236" s="215"/>
      <c r="AW1236" s="215"/>
      <c r="AX1236" s="215"/>
      <c r="AY1236" s="215"/>
      <c r="AZ1236" s="215"/>
    </row>
    <row r="1237" spans="1:52" s="209" customFormat="1" x14ac:dyDescent="0.2">
      <c r="A1237" s="214"/>
      <c r="D1237" s="213"/>
      <c r="E1237" s="215"/>
      <c r="F1237" s="215"/>
      <c r="G1237" s="215"/>
      <c r="H1237" s="215"/>
      <c r="I1237" s="215"/>
      <c r="J1237" s="215"/>
      <c r="K1237" s="215"/>
      <c r="L1237" s="215"/>
      <c r="M1237" s="215"/>
      <c r="N1237" s="215"/>
      <c r="O1237" s="215"/>
      <c r="P1237" s="215"/>
      <c r="Q1237" s="215"/>
      <c r="R1237" s="215"/>
      <c r="S1237" s="215"/>
      <c r="T1237" s="215"/>
      <c r="U1237" s="215"/>
      <c r="V1237" s="215"/>
      <c r="W1237" s="215"/>
      <c r="X1237" s="215"/>
      <c r="Y1237" s="215"/>
      <c r="Z1237" s="215"/>
      <c r="AA1237" s="215"/>
      <c r="AB1237" s="215"/>
      <c r="AI1237" s="215"/>
      <c r="AJ1237" s="215"/>
      <c r="AK1237" s="215"/>
      <c r="AL1237" s="215"/>
      <c r="AM1237" s="215"/>
      <c r="AN1237" s="215"/>
      <c r="AO1237" s="215"/>
      <c r="AP1237" s="215"/>
      <c r="AQ1237" s="215"/>
      <c r="AR1237" s="215"/>
      <c r="AS1237" s="215"/>
      <c r="AT1237" s="215"/>
      <c r="AU1237" s="215"/>
      <c r="AV1237" s="215"/>
      <c r="AW1237" s="215"/>
      <c r="AX1237" s="215"/>
      <c r="AY1237" s="215"/>
      <c r="AZ1237" s="215"/>
    </row>
    <row r="1238" spans="1:52" s="209" customFormat="1" x14ac:dyDescent="0.2">
      <c r="A1238" s="214"/>
      <c r="D1238" s="213"/>
      <c r="E1238" s="215"/>
      <c r="F1238" s="215"/>
      <c r="G1238" s="215"/>
      <c r="H1238" s="215"/>
      <c r="I1238" s="215"/>
      <c r="J1238" s="215"/>
      <c r="K1238" s="215"/>
      <c r="L1238" s="215"/>
      <c r="M1238" s="215"/>
      <c r="N1238" s="215"/>
      <c r="O1238" s="215"/>
      <c r="P1238" s="215"/>
      <c r="Q1238" s="215"/>
      <c r="R1238" s="215"/>
      <c r="S1238" s="215"/>
      <c r="T1238" s="215"/>
      <c r="U1238" s="215"/>
      <c r="V1238" s="215"/>
      <c r="W1238" s="215"/>
      <c r="X1238" s="215"/>
      <c r="Y1238" s="215"/>
      <c r="Z1238" s="215"/>
      <c r="AA1238" s="215"/>
      <c r="AB1238" s="215"/>
      <c r="AI1238" s="215"/>
      <c r="AJ1238" s="215"/>
      <c r="AK1238" s="215"/>
      <c r="AL1238" s="215"/>
      <c r="AM1238" s="215"/>
      <c r="AN1238" s="215"/>
      <c r="AO1238" s="215"/>
      <c r="AP1238" s="215"/>
      <c r="AQ1238" s="215"/>
      <c r="AR1238" s="215"/>
      <c r="AS1238" s="215"/>
      <c r="AT1238" s="215"/>
      <c r="AU1238" s="215"/>
      <c r="AV1238" s="215"/>
      <c r="AW1238" s="215"/>
      <c r="AX1238" s="215"/>
      <c r="AY1238" s="215"/>
      <c r="AZ1238" s="215"/>
    </row>
    <row r="1239" spans="1:52" s="209" customFormat="1" x14ac:dyDescent="0.2">
      <c r="A1239" s="214"/>
      <c r="D1239" s="213"/>
      <c r="E1239" s="215"/>
      <c r="F1239" s="215"/>
      <c r="G1239" s="215"/>
      <c r="H1239" s="215"/>
      <c r="I1239" s="215"/>
      <c r="J1239" s="215"/>
      <c r="K1239" s="215"/>
      <c r="L1239" s="215"/>
      <c r="M1239" s="215"/>
      <c r="N1239" s="215"/>
      <c r="O1239" s="215"/>
      <c r="P1239" s="215"/>
      <c r="Q1239" s="215"/>
      <c r="R1239" s="215"/>
      <c r="S1239" s="215"/>
      <c r="T1239" s="215"/>
      <c r="U1239" s="215"/>
      <c r="V1239" s="215"/>
      <c r="W1239" s="215"/>
      <c r="X1239" s="215"/>
      <c r="Y1239" s="215"/>
      <c r="Z1239" s="215"/>
      <c r="AA1239" s="215"/>
      <c r="AB1239" s="215"/>
      <c r="AI1239" s="215"/>
      <c r="AJ1239" s="215"/>
      <c r="AK1239" s="215"/>
      <c r="AL1239" s="215"/>
      <c r="AM1239" s="215"/>
      <c r="AN1239" s="215"/>
      <c r="AO1239" s="215"/>
      <c r="AP1239" s="215"/>
      <c r="AQ1239" s="215"/>
      <c r="AR1239" s="215"/>
      <c r="AS1239" s="215"/>
      <c r="AT1239" s="215"/>
      <c r="AU1239" s="215"/>
      <c r="AV1239" s="215"/>
      <c r="AW1239" s="215"/>
      <c r="AX1239" s="215"/>
      <c r="AY1239" s="215"/>
      <c r="AZ1239" s="215"/>
    </row>
    <row r="1240" spans="1:52" s="209" customFormat="1" x14ac:dyDescent="0.2">
      <c r="A1240" s="214"/>
      <c r="D1240" s="213"/>
      <c r="E1240" s="215"/>
      <c r="F1240" s="215"/>
      <c r="G1240" s="215"/>
      <c r="H1240" s="215"/>
      <c r="I1240" s="215"/>
      <c r="J1240" s="215"/>
      <c r="K1240" s="215"/>
      <c r="L1240" s="215"/>
      <c r="M1240" s="215"/>
      <c r="N1240" s="215"/>
      <c r="O1240" s="215"/>
      <c r="P1240" s="215"/>
      <c r="Q1240" s="215"/>
      <c r="R1240" s="215"/>
      <c r="S1240" s="215"/>
      <c r="T1240" s="215"/>
      <c r="U1240" s="215"/>
      <c r="V1240" s="215"/>
      <c r="W1240" s="215"/>
      <c r="X1240" s="215"/>
      <c r="Y1240" s="215"/>
      <c r="Z1240" s="215"/>
      <c r="AA1240" s="215"/>
      <c r="AB1240" s="215"/>
      <c r="AI1240" s="215"/>
      <c r="AJ1240" s="215"/>
      <c r="AK1240" s="215"/>
      <c r="AL1240" s="215"/>
      <c r="AM1240" s="215"/>
      <c r="AN1240" s="215"/>
      <c r="AO1240" s="215"/>
      <c r="AP1240" s="215"/>
      <c r="AQ1240" s="215"/>
      <c r="AR1240" s="215"/>
      <c r="AS1240" s="215"/>
      <c r="AT1240" s="215"/>
      <c r="AU1240" s="215"/>
      <c r="AV1240" s="215"/>
      <c r="AW1240" s="215"/>
      <c r="AX1240" s="215"/>
      <c r="AY1240" s="215"/>
      <c r="AZ1240" s="215"/>
    </row>
    <row r="1241" spans="1:52" s="209" customFormat="1" x14ac:dyDescent="0.2">
      <c r="A1241" s="214"/>
      <c r="D1241" s="213"/>
      <c r="E1241" s="215"/>
      <c r="F1241" s="215"/>
      <c r="G1241" s="215"/>
      <c r="H1241" s="215"/>
      <c r="I1241" s="215"/>
      <c r="J1241" s="215"/>
      <c r="K1241" s="215"/>
      <c r="L1241" s="215"/>
      <c r="M1241" s="215"/>
      <c r="N1241" s="215"/>
      <c r="O1241" s="215"/>
      <c r="P1241" s="215"/>
      <c r="Q1241" s="215"/>
      <c r="R1241" s="215"/>
      <c r="S1241" s="215"/>
      <c r="T1241" s="215"/>
      <c r="U1241" s="215"/>
      <c r="V1241" s="215"/>
      <c r="W1241" s="215"/>
      <c r="X1241" s="215"/>
      <c r="Y1241" s="215"/>
      <c r="Z1241" s="215"/>
      <c r="AA1241" s="215"/>
      <c r="AB1241" s="215"/>
      <c r="AI1241" s="215"/>
      <c r="AJ1241" s="215"/>
      <c r="AK1241" s="215"/>
      <c r="AL1241" s="215"/>
      <c r="AM1241" s="215"/>
      <c r="AN1241" s="215"/>
      <c r="AO1241" s="215"/>
      <c r="AP1241" s="215"/>
      <c r="AQ1241" s="215"/>
      <c r="AR1241" s="215"/>
      <c r="AS1241" s="215"/>
      <c r="AT1241" s="215"/>
      <c r="AU1241" s="215"/>
      <c r="AV1241" s="215"/>
      <c r="AW1241" s="215"/>
      <c r="AX1241" s="215"/>
      <c r="AY1241" s="215"/>
      <c r="AZ1241" s="215"/>
    </row>
    <row r="1242" spans="1:52" s="209" customFormat="1" x14ac:dyDescent="0.2">
      <c r="A1242" s="214"/>
      <c r="D1242" s="213"/>
      <c r="E1242" s="215"/>
      <c r="F1242" s="215"/>
      <c r="G1242" s="215"/>
      <c r="H1242" s="215"/>
      <c r="I1242" s="215"/>
      <c r="J1242" s="215"/>
      <c r="K1242" s="215"/>
      <c r="L1242" s="215"/>
      <c r="M1242" s="215"/>
      <c r="N1242" s="215"/>
      <c r="O1242" s="215"/>
      <c r="P1242" s="215"/>
      <c r="Q1242" s="215"/>
      <c r="R1242" s="215"/>
      <c r="S1242" s="215"/>
      <c r="T1242" s="215"/>
      <c r="U1242" s="215"/>
      <c r="V1242" s="215"/>
      <c r="W1242" s="215"/>
      <c r="X1242" s="215"/>
      <c r="Y1242" s="215"/>
      <c r="Z1242" s="215"/>
      <c r="AA1242" s="215"/>
      <c r="AB1242" s="215"/>
      <c r="AI1242" s="215"/>
      <c r="AJ1242" s="215"/>
      <c r="AK1242" s="215"/>
      <c r="AL1242" s="215"/>
      <c r="AM1242" s="215"/>
      <c r="AN1242" s="215"/>
      <c r="AO1242" s="215"/>
      <c r="AP1242" s="215"/>
      <c r="AQ1242" s="215"/>
      <c r="AR1242" s="215"/>
      <c r="AS1242" s="215"/>
      <c r="AT1242" s="215"/>
      <c r="AU1242" s="215"/>
      <c r="AV1242" s="215"/>
      <c r="AW1242" s="215"/>
      <c r="AX1242" s="215"/>
      <c r="AY1242" s="215"/>
      <c r="AZ1242" s="215"/>
    </row>
    <row r="1243" spans="1:52" s="209" customFormat="1" x14ac:dyDescent="0.2">
      <c r="A1243" s="214"/>
      <c r="D1243" s="213"/>
      <c r="E1243" s="215"/>
      <c r="F1243" s="215"/>
      <c r="G1243" s="215"/>
      <c r="H1243" s="215"/>
      <c r="I1243" s="215"/>
      <c r="J1243" s="215"/>
      <c r="K1243" s="215"/>
      <c r="L1243" s="215"/>
      <c r="M1243" s="215"/>
      <c r="N1243" s="215"/>
      <c r="O1243" s="215"/>
      <c r="P1243" s="215"/>
      <c r="Q1243" s="215"/>
      <c r="R1243" s="215"/>
      <c r="S1243" s="215"/>
      <c r="T1243" s="215"/>
      <c r="U1243" s="215"/>
      <c r="V1243" s="215"/>
      <c r="W1243" s="215"/>
      <c r="X1243" s="215"/>
      <c r="Y1243" s="215"/>
      <c r="Z1243" s="215"/>
      <c r="AA1243" s="215"/>
      <c r="AB1243" s="215"/>
      <c r="AI1243" s="215"/>
      <c r="AJ1243" s="215"/>
      <c r="AK1243" s="215"/>
      <c r="AL1243" s="215"/>
      <c r="AM1243" s="215"/>
      <c r="AN1243" s="215"/>
      <c r="AO1243" s="215"/>
      <c r="AP1243" s="215"/>
      <c r="AQ1243" s="215"/>
      <c r="AR1243" s="215"/>
      <c r="AS1243" s="215"/>
      <c r="AT1243" s="215"/>
      <c r="AU1243" s="215"/>
      <c r="AV1243" s="215"/>
      <c r="AW1243" s="215"/>
      <c r="AX1243" s="215"/>
      <c r="AY1243" s="215"/>
      <c r="AZ1243" s="215"/>
    </row>
    <row r="1244" spans="1:52" s="209" customFormat="1" x14ac:dyDescent="0.2">
      <c r="A1244" s="214"/>
      <c r="D1244" s="213"/>
      <c r="E1244" s="215"/>
      <c r="F1244" s="215"/>
      <c r="G1244" s="215"/>
      <c r="H1244" s="215"/>
      <c r="I1244" s="215"/>
      <c r="J1244" s="215"/>
      <c r="K1244" s="215"/>
      <c r="L1244" s="215"/>
      <c r="M1244" s="215"/>
      <c r="N1244" s="215"/>
      <c r="O1244" s="215"/>
      <c r="P1244" s="215"/>
      <c r="Q1244" s="215"/>
      <c r="R1244" s="215"/>
      <c r="S1244" s="215"/>
      <c r="T1244" s="215"/>
      <c r="U1244" s="215"/>
      <c r="V1244" s="215"/>
      <c r="W1244" s="215"/>
      <c r="X1244" s="215"/>
      <c r="Y1244" s="215"/>
      <c r="Z1244" s="215"/>
      <c r="AA1244" s="215"/>
      <c r="AB1244" s="215"/>
      <c r="AI1244" s="215"/>
      <c r="AJ1244" s="215"/>
      <c r="AK1244" s="215"/>
      <c r="AL1244" s="215"/>
      <c r="AM1244" s="215"/>
      <c r="AN1244" s="215"/>
      <c r="AO1244" s="215"/>
      <c r="AP1244" s="215"/>
      <c r="AQ1244" s="215"/>
      <c r="AR1244" s="215"/>
      <c r="AS1244" s="215"/>
      <c r="AT1244" s="215"/>
      <c r="AU1244" s="215"/>
      <c r="AV1244" s="215"/>
      <c r="AW1244" s="215"/>
      <c r="AX1244" s="215"/>
      <c r="AY1244" s="215"/>
      <c r="AZ1244" s="215"/>
    </row>
    <row r="1245" spans="1:52" s="209" customFormat="1" x14ac:dyDescent="0.2">
      <c r="A1245" s="214"/>
      <c r="D1245" s="213"/>
      <c r="E1245" s="215"/>
      <c r="F1245" s="215"/>
      <c r="G1245" s="215"/>
      <c r="H1245" s="215"/>
      <c r="I1245" s="215"/>
      <c r="J1245" s="215"/>
      <c r="K1245" s="215"/>
      <c r="L1245" s="215"/>
      <c r="M1245" s="215"/>
      <c r="N1245" s="215"/>
      <c r="O1245" s="215"/>
      <c r="P1245" s="215"/>
      <c r="Q1245" s="215"/>
      <c r="R1245" s="215"/>
      <c r="S1245" s="215"/>
      <c r="T1245" s="215"/>
      <c r="U1245" s="215"/>
      <c r="V1245" s="215"/>
      <c r="W1245" s="215"/>
      <c r="X1245" s="215"/>
      <c r="Y1245" s="215"/>
      <c r="Z1245" s="215"/>
      <c r="AA1245" s="215"/>
      <c r="AB1245" s="215"/>
      <c r="AI1245" s="215"/>
      <c r="AJ1245" s="215"/>
      <c r="AK1245" s="215"/>
      <c r="AL1245" s="215"/>
      <c r="AM1245" s="215"/>
      <c r="AN1245" s="215"/>
      <c r="AO1245" s="215"/>
      <c r="AP1245" s="215"/>
      <c r="AQ1245" s="215"/>
      <c r="AR1245" s="215"/>
      <c r="AS1245" s="215"/>
      <c r="AT1245" s="215"/>
      <c r="AU1245" s="215"/>
      <c r="AV1245" s="215"/>
      <c r="AW1245" s="215"/>
      <c r="AX1245" s="215"/>
      <c r="AY1245" s="215"/>
      <c r="AZ1245" s="215"/>
    </row>
    <row r="1246" spans="1:52" s="209" customFormat="1" x14ac:dyDescent="0.2">
      <c r="A1246" s="214"/>
      <c r="D1246" s="213"/>
      <c r="E1246" s="215"/>
      <c r="F1246" s="215"/>
      <c r="G1246" s="215"/>
      <c r="H1246" s="215"/>
      <c r="I1246" s="215"/>
      <c r="J1246" s="215"/>
      <c r="K1246" s="215"/>
      <c r="L1246" s="215"/>
      <c r="M1246" s="215"/>
      <c r="N1246" s="215"/>
      <c r="O1246" s="215"/>
      <c r="P1246" s="215"/>
      <c r="Q1246" s="215"/>
      <c r="R1246" s="215"/>
      <c r="S1246" s="215"/>
      <c r="T1246" s="215"/>
      <c r="U1246" s="215"/>
      <c r="V1246" s="215"/>
      <c r="W1246" s="215"/>
      <c r="X1246" s="215"/>
      <c r="Y1246" s="215"/>
      <c r="Z1246" s="215"/>
      <c r="AA1246" s="215"/>
      <c r="AB1246" s="215"/>
      <c r="AI1246" s="215"/>
      <c r="AJ1246" s="215"/>
      <c r="AK1246" s="215"/>
      <c r="AL1246" s="215"/>
      <c r="AM1246" s="215"/>
      <c r="AN1246" s="215"/>
      <c r="AO1246" s="215"/>
      <c r="AP1246" s="215"/>
      <c r="AQ1246" s="215"/>
      <c r="AR1246" s="215"/>
      <c r="AS1246" s="215"/>
      <c r="AT1246" s="215"/>
      <c r="AU1246" s="215"/>
      <c r="AV1246" s="215"/>
      <c r="AW1246" s="215"/>
      <c r="AX1246" s="215"/>
      <c r="AY1246" s="215"/>
      <c r="AZ1246" s="215"/>
    </row>
    <row r="1247" spans="1:52" s="209" customFormat="1" x14ac:dyDescent="0.2">
      <c r="A1247" s="214"/>
      <c r="D1247" s="213"/>
      <c r="E1247" s="215"/>
      <c r="F1247" s="215"/>
      <c r="G1247" s="215"/>
      <c r="H1247" s="215"/>
      <c r="I1247" s="215"/>
      <c r="J1247" s="215"/>
      <c r="K1247" s="215"/>
      <c r="L1247" s="215"/>
      <c r="M1247" s="215"/>
      <c r="N1247" s="215"/>
      <c r="O1247" s="215"/>
      <c r="P1247" s="215"/>
      <c r="Q1247" s="215"/>
      <c r="R1247" s="215"/>
      <c r="S1247" s="215"/>
      <c r="T1247" s="215"/>
      <c r="U1247" s="215"/>
      <c r="V1247" s="215"/>
      <c r="W1247" s="215"/>
      <c r="X1247" s="215"/>
      <c r="Y1247" s="215"/>
      <c r="Z1247" s="215"/>
      <c r="AA1247" s="215"/>
      <c r="AB1247" s="215"/>
      <c r="AI1247" s="215"/>
      <c r="AJ1247" s="215"/>
      <c r="AK1247" s="215"/>
      <c r="AL1247" s="215"/>
      <c r="AM1247" s="215"/>
      <c r="AN1247" s="215"/>
      <c r="AO1247" s="215"/>
      <c r="AP1247" s="215"/>
      <c r="AQ1247" s="215"/>
      <c r="AR1247" s="215"/>
      <c r="AS1247" s="215"/>
      <c r="AT1247" s="215"/>
      <c r="AU1247" s="215"/>
      <c r="AV1247" s="215"/>
      <c r="AW1247" s="215"/>
      <c r="AX1247" s="215"/>
      <c r="AY1247" s="215"/>
      <c r="AZ1247" s="215"/>
    </row>
    <row r="1248" spans="1:52" s="209" customFormat="1" x14ac:dyDescent="0.2">
      <c r="A1248" s="214"/>
      <c r="D1248" s="213"/>
      <c r="E1248" s="215"/>
      <c r="F1248" s="215"/>
      <c r="G1248" s="215"/>
      <c r="H1248" s="215"/>
      <c r="I1248" s="215"/>
      <c r="J1248" s="215"/>
      <c r="K1248" s="215"/>
      <c r="L1248" s="215"/>
      <c r="M1248" s="215"/>
      <c r="N1248" s="215"/>
      <c r="O1248" s="215"/>
      <c r="P1248" s="215"/>
      <c r="Q1248" s="215"/>
      <c r="R1248" s="215"/>
      <c r="S1248" s="215"/>
      <c r="T1248" s="215"/>
      <c r="U1248" s="215"/>
      <c r="V1248" s="215"/>
      <c r="W1248" s="215"/>
      <c r="X1248" s="215"/>
      <c r="Y1248" s="215"/>
      <c r="Z1248" s="215"/>
      <c r="AA1248" s="215"/>
      <c r="AB1248" s="215"/>
      <c r="AI1248" s="215"/>
      <c r="AJ1248" s="215"/>
      <c r="AK1248" s="215"/>
      <c r="AL1248" s="215"/>
      <c r="AM1248" s="215"/>
      <c r="AN1248" s="215"/>
      <c r="AO1248" s="215"/>
      <c r="AP1248" s="215"/>
      <c r="AQ1248" s="215"/>
      <c r="AR1248" s="215"/>
      <c r="AS1248" s="215"/>
      <c r="AT1248" s="215"/>
      <c r="AU1248" s="215"/>
      <c r="AV1248" s="215"/>
      <c r="AW1248" s="215"/>
      <c r="AX1248" s="215"/>
      <c r="AY1248" s="215"/>
      <c r="AZ1248" s="215"/>
    </row>
    <row r="1249" spans="1:52" s="209" customFormat="1" x14ac:dyDescent="0.2">
      <c r="A1249" s="214"/>
      <c r="D1249" s="213"/>
      <c r="E1249" s="215"/>
      <c r="F1249" s="215"/>
      <c r="G1249" s="215"/>
      <c r="H1249" s="215"/>
      <c r="I1249" s="215"/>
      <c r="J1249" s="215"/>
      <c r="K1249" s="215"/>
      <c r="L1249" s="215"/>
      <c r="M1249" s="215"/>
      <c r="N1249" s="215"/>
      <c r="O1249" s="215"/>
      <c r="P1249" s="215"/>
      <c r="Q1249" s="215"/>
      <c r="R1249" s="215"/>
      <c r="S1249" s="215"/>
      <c r="T1249" s="215"/>
      <c r="U1249" s="215"/>
      <c r="V1249" s="215"/>
      <c r="W1249" s="215"/>
      <c r="X1249" s="215"/>
      <c r="Y1249" s="215"/>
      <c r="Z1249" s="215"/>
      <c r="AA1249" s="215"/>
      <c r="AB1249" s="215"/>
      <c r="AI1249" s="215"/>
      <c r="AJ1249" s="215"/>
      <c r="AK1249" s="215"/>
      <c r="AL1249" s="215"/>
      <c r="AM1249" s="215"/>
      <c r="AN1249" s="215"/>
      <c r="AO1249" s="215"/>
      <c r="AP1249" s="215"/>
      <c r="AQ1249" s="215"/>
      <c r="AR1249" s="215"/>
      <c r="AS1249" s="215"/>
      <c r="AT1249" s="215"/>
      <c r="AU1249" s="215"/>
      <c r="AV1249" s="215"/>
      <c r="AW1249" s="215"/>
      <c r="AX1249" s="215"/>
      <c r="AY1249" s="215"/>
      <c r="AZ1249" s="215"/>
    </row>
    <row r="1250" spans="1:52" s="209" customFormat="1" x14ac:dyDescent="0.2">
      <c r="A1250" s="214"/>
      <c r="D1250" s="213"/>
      <c r="E1250" s="215"/>
      <c r="F1250" s="215"/>
      <c r="G1250" s="215"/>
      <c r="H1250" s="215"/>
      <c r="I1250" s="215"/>
      <c r="J1250" s="215"/>
      <c r="K1250" s="215"/>
      <c r="L1250" s="215"/>
      <c r="M1250" s="215"/>
      <c r="N1250" s="215"/>
      <c r="O1250" s="215"/>
      <c r="P1250" s="215"/>
      <c r="Q1250" s="215"/>
      <c r="R1250" s="215"/>
      <c r="S1250" s="215"/>
      <c r="T1250" s="215"/>
      <c r="U1250" s="215"/>
      <c r="V1250" s="215"/>
      <c r="W1250" s="215"/>
      <c r="X1250" s="215"/>
      <c r="Y1250" s="215"/>
      <c r="Z1250" s="215"/>
      <c r="AA1250" s="215"/>
      <c r="AB1250" s="215"/>
      <c r="AI1250" s="215"/>
      <c r="AJ1250" s="215"/>
      <c r="AK1250" s="215"/>
      <c r="AL1250" s="215"/>
      <c r="AM1250" s="215"/>
      <c r="AN1250" s="215"/>
      <c r="AO1250" s="215"/>
      <c r="AP1250" s="215"/>
      <c r="AQ1250" s="215"/>
      <c r="AR1250" s="215"/>
      <c r="AS1250" s="215"/>
      <c r="AT1250" s="215"/>
      <c r="AU1250" s="215"/>
      <c r="AV1250" s="215"/>
      <c r="AW1250" s="215"/>
      <c r="AX1250" s="215"/>
      <c r="AY1250" s="215"/>
      <c r="AZ1250" s="215"/>
    </row>
    <row r="1251" spans="1:52" s="209" customFormat="1" x14ac:dyDescent="0.2">
      <c r="A1251" s="214"/>
      <c r="D1251" s="213"/>
      <c r="E1251" s="215"/>
      <c r="F1251" s="215"/>
      <c r="G1251" s="215"/>
      <c r="H1251" s="215"/>
      <c r="I1251" s="215"/>
      <c r="J1251" s="215"/>
      <c r="K1251" s="215"/>
      <c r="L1251" s="215"/>
      <c r="M1251" s="215"/>
      <c r="N1251" s="215"/>
      <c r="O1251" s="215"/>
      <c r="P1251" s="215"/>
      <c r="Q1251" s="215"/>
      <c r="R1251" s="215"/>
      <c r="S1251" s="215"/>
      <c r="T1251" s="215"/>
      <c r="U1251" s="215"/>
      <c r="V1251" s="215"/>
      <c r="W1251" s="215"/>
      <c r="X1251" s="215"/>
      <c r="Y1251" s="215"/>
      <c r="Z1251" s="215"/>
      <c r="AA1251" s="215"/>
      <c r="AB1251" s="215"/>
      <c r="AI1251" s="215"/>
      <c r="AJ1251" s="215"/>
      <c r="AK1251" s="215"/>
      <c r="AL1251" s="215"/>
      <c r="AM1251" s="215"/>
      <c r="AN1251" s="215"/>
      <c r="AO1251" s="215"/>
      <c r="AP1251" s="215"/>
      <c r="AQ1251" s="215"/>
      <c r="AR1251" s="215"/>
      <c r="AS1251" s="215"/>
      <c r="AT1251" s="215"/>
      <c r="AU1251" s="215"/>
      <c r="AV1251" s="215"/>
      <c r="AW1251" s="215"/>
      <c r="AX1251" s="215"/>
      <c r="AY1251" s="215"/>
      <c r="AZ1251" s="215"/>
    </row>
    <row r="1252" spans="1:52" s="209" customFormat="1" x14ac:dyDescent="0.2">
      <c r="A1252" s="214"/>
      <c r="D1252" s="213"/>
      <c r="E1252" s="215"/>
      <c r="F1252" s="215"/>
      <c r="G1252" s="215"/>
      <c r="H1252" s="215"/>
      <c r="I1252" s="215"/>
      <c r="J1252" s="215"/>
      <c r="K1252" s="215"/>
      <c r="L1252" s="215"/>
      <c r="M1252" s="215"/>
      <c r="N1252" s="215"/>
      <c r="O1252" s="215"/>
      <c r="P1252" s="215"/>
      <c r="Q1252" s="215"/>
      <c r="R1252" s="215"/>
      <c r="S1252" s="215"/>
      <c r="T1252" s="215"/>
      <c r="U1252" s="215"/>
      <c r="V1252" s="215"/>
      <c r="W1252" s="215"/>
      <c r="X1252" s="215"/>
      <c r="Y1252" s="215"/>
      <c r="Z1252" s="215"/>
      <c r="AA1252" s="215"/>
      <c r="AB1252" s="215"/>
      <c r="AI1252" s="215"/>
      <c r="AJ1252" s="215"/>
      <c r="AK1252" s="215"/>
      <c r="AL1252" s="215"/>
      <c r="AM1252" s="215"/>
      <c r="AN1252" s="215"/>
      <c r="AO1252" s="215"/>
      <c r="AP1252" s="215"/>
      <c r="AQ1252" s="215"/>
      <c r="AR1252" s="215"/>
      <c r="AS1252" s="215"/>
      <c r="AT1252" s="215"/>
      <c r="AU1252" s="215"/>
      <c r="AV1252" s="215"/>
      <c r="AW1252" s="215"/>
      <c r="AX1252" s="215"/>
      <c r="AY1252" s="215"/>
      <c r="AZ1252" s="215"/>
    </row>
    <row r="1253" spans="1:52" s="209" customFormat="1" x14ac:dyDescent="0.2">
      <c r="A1253" s="214"/>
      <c r="D1253" s="213"/>
      <c r="E1253" s="215"/>
      <c r="F1253" s="215"/>
      <c r="G1253" s="215"/>
      <c r="H1253" s="215"/>
      <c r="I1253" s="215"/>
      <c r="J1253" s="215"/>
      <c r="K1253" s="215"/>
      <c r="L1253" s="215"/>
      <c r="M1253" s="215"/>
      <c r="N1253" s="215"/>
      <c r="O1253" s="215"/>
      <c r="P1253" s="215"/>
      <c r="Q1253" s="215"/>
      <c r="R1253" s="215"/>
      <c r="S1253" s="215"/>
      <c r="T1253" s="215"/>
      <c r="U1253" s="215"/>
      <c r="V1253" s="215"/>
      <c r="W1253" s="215"/>
      <c r="X1253" s="215"/>
      <c r="Y1253" s="215"/>
      <c r="Z1253" s="215"/>
      <c r="AA1253" s="215"/>
      <c r="AB1253" s="215"/>
      <c r="AI1253" s="215"/>
      <c r="AJ1253" s="215"/>
      <c r="AK1253" s="215"/>
      <c r="AL1253" s="215"/>
      <c r="AM1253" s="215"/>
      <c r="AN1253" s="215"/>
      <c r="AO1253" s="215"/>
      <c r="AP1253" s="215"/>
      <c r="AQ1253" s="215"/>
      <c r="AR1253" s="215"/>
      <c r="AS1253" s="215"/>
      <c r="AT1253" s="215"/>
      <c r="AU1253" s="215"/>
      <c r="AV1253" s="215"/>
      <c r="AW1253" s="215"/>
      <c r="AX1253" s="215"/>
      <c r="AY1253" s="215"/>
      <c r="AZ1253" s="215"/>
    </row>
    <row r="1254" spans="1:52" s="209" customFormat="1" x14ac:dyDescent="0.2">
      <c r="A1254" s="214"/>
      <c r="D1254" s="213"/>
      <c r="E1254" s="215"/>
      <c r="F1254" s="215"/>
      <c r="G1254" s="215"/>
      <c r="H1254" s="215"/>
      <c r="I1254" s="215"/>
      <c r="J1254" s="215"/>
      <c r="K1254" s="215"/>
      <c r="L1254" s="215"/>
      <c r="M1254" s="215"/>
      <c r="N1254" s="215"/>
      <c r="O1254" s="215"/>
      <c r="P1254" s="215"/>
      <c r="Q1254" s="215"/>
      <c r="R1254" s="215"/>
      <c r="S1254" s="215"/>
      <c r="T1254" s="215"/>
      <c r="U1254" s="215"/>
      <c r="V1254" s="215"/>
      <c r="W1254" s="215"/>
      <c r="X1254" s="215"/>
      <c r="Y1254" s="215"/>
      <c r="Z1254" s="215"/>
      <c r="AA1254" s="215"/>
      <c r="AB1254" s="215"/>
      <c r="AI1254" s="215"/>
      <c r="AJ1254" s="215"/>
      <c r="AK1254" s="215"/>
      <c r="AL1254" s="215"/>
      <c r="AM1254" s="215"/>
      <c r="AN1254" s="215"/>
      <c r="AO1254" s="215"/>
      <c r="AP1254" s="215"/>
      <c r="AQ1254" s="215"/>
      <c r="AR1254" s="215"/>
      <c r="AS1254" s="215"/>
      <c r="AT1254" s="215"/>
      <c r="AU1254" s="215"/>
      <c r="AV1254" s="215"/>
      <c r="AW1254" s="215"/>
      <c r="AX1254" s="215"/>
      <c r="AY1254" s="215"/>
      <c r="AZ1254" s="215"/>
    </row>
    <row r="1255" spans="1:52" s="209" customFormat="1" x14ac:dyDescent="0.2">
      <c r="A1255" s="214"/>
      <c r="D1255" s="213"/>
      <c r="E1255" s="215"/>
      <c r="F1255" s="215"/>
      <c r="G1255" s="215"/>
      <c r="H1255" s="215"/>
      <c r="I1255" s="215"/>
      <c r="J1255" s="215"/>
      <c r="K1255" s="215"/>
      <c r="L1255" s="215"/>
      <c r="M1255" s="215"/>
      <c r="N1255" s="215"/>
      <c r="O1255" s="215"/>
      <c r="P1255" s="215"/>
      <c r="Q1255" s="215"/>
      <c r="R1255" s="215"/>
      <c r="S1255" s="215"/>
      <c r="T1255" s="215"/>
      <c r="U1255" s="215"/>
      <c r="V1255" s="215"/>
      <c r="W1255" s="215"/>
      <c r="X1255" s="215"/>
      <c r="Y1255" s="215"/>
      <c r="Z1255" s="215"/>
      <c r="AA1255" s="215"/>
      <c r="AB1255" s="215"/>
      <c r="AI1255" s="215"/>
      <c r="AJ1255" s="215"/>
      <c r="AK1255" s="215"/>
      <c r="AL1255" s="215"/>
      <c r="AM1255" s="215"/>
      <c r="AN1255" s="215"/>
      <c r="AO1255" s="215"/>
      <c r="AP1255" s="215"/>
      <c r="AQ1255" s="215"/>
      <c r="AR1255" s="215"/>
      <c r="AS1255" s="215"/>
      <c r="AT1255" s="215"/>
      <c r="AU1255" s="215"/>
      <c r="AV1255" s="215"/>
      <c r="AW1255" s="215"/>
      <c r="AX1255" s="215"/>
      <c r="AY1255" s="215"/>
      <c r="AZ1255" s="215"/>
    </row>
    <row r="1256" spans="1:52" s="209" customFormat="1" x14ac:dyDescent="0.2">
      <c r="A1256" s="214"/>
      <c r="D1256" s="213"/>
      <c r="E1256" s="215"/>
      <c r="F1256" s="215"/>
      <c r="G1256" s="215"/>
      <c r="H1256" s="215"/>
      <c r="I1256" s="215"/>
      <c r="J1256" s="215"/>
      <c r="K1256" s="215"/>
      <c r="L1256" s="215"/>
      <c r="M1256" s="215"/>
      <c r="N1256" s="215"/>
      <c r="O1256" s="215"/>
      <c r="P1256" s="215"/>
      <c r="Q1256" s="215"/>
      <c r="R1256" s="215"/>
      <c r="S1256" s="215"/>
      <c r="T1256" s="215"/>
      <c r="U1256" s="215"/>
      <c r="V1256" s="215"/>
      <c r="W1256" s="215"/>
      <c r="X1256" s="215"/>
      <c r="Y1256" s="215"/>
      <c r="Z1256" s="215"/>
      <c r="AA1256" s="215"/>
      <c r="AB1256" s="215"/>
      <c r="AI1256" s="215"/>
      <c r="AJ1256" s="215"/>
      <c r="AK1256" s="215"/>
      <c r="AL1256" s="215"/>
      <c r="AM1256" s="215"/>
      <c r="AN1256" s="215"/>
      <c r="AO1256" s="215"/>
      <c r="AP1256" s="215"/>
      <c r="AQ1256" s="215"/>
      <c r="AR1256" s="215"/>
      <c r="AS1256" s="215"/>
      <c r="AT1256" s="215"/>
      <c r="AU1256" s="215"/>
      <c r="AV1256" s="215"/>
      <c r="AW1256" s="215"/>
      <c r="AX1256" s="215"/>
      <c r="AY1256" s="215"/>
      <c r="AZ1256" s="215"/>
    </row>
    <row r="1257" spans="1:52" s="209" customFormat="1" x14ac:dyDescent="0.2">
      <c r="A1257" s="214"/>
      <c r="D1257" s="213"/>
      <c r="E1257" s="215"/>
      <c r="F1257" s="215"/>
      <c r="G1257" s="215"/>
      <c r="H1257" s="215"/>
      <c r="I1257" s="215"/>
      <c r="J1257" s="215"/>
      <c r="K1257" s="215"/>
      <c r="L1257" s="215"/>
      <c r="M1257" s="215"/>
      <c r="N1257" s="215"/>
      <c r="O1257" s="215"/>
      <c r="P1257" s="215"/>
      <c r="Q1257" s="215"/>
      <c r="R1257" s="215"/>
      <c r="S1257" s="215"/>
      <c r="T1257" s="215"/>
      <c r="U1257" s="215"/>
      <c r="V1257" s="215"/>
      <c r="W1257" s="215"/>
      <c r="X1257" s="215"/>
      <c r="Y1257" s="215"/>
      <c r="Z1257" s="215"/>
      <c r="AA1257" s="215"/>
      <c r="AB1257" s="215"/>
      <c r="AI1257" s="215"/>
      <c r="AJ1257" s="215"/>
      <c r="AK1257" s="215"/>
      <c r="AL1257" s="215"/>
      <c r="AM1257" s="215"/>
      <c r="AN1257" s="215"/>
      <c r="AO1257" s="215"/>
      <c r="AP1257" s="215"/>
      <c r="AQ1257" s="215"/>
      <c r="AR1257" s="215"/>
      <c r="AS1257" s="215"/>
      <c r="AT1257" s="215"/>
      <c r="AU1257" s="215"/>
      <c r="AV1257" s="215"/>
      <c r="AW1257" s="215"/>
      <c r="AX1257" s="215"/>
      <c r="AY1257" s="215"/>
      <c r="AZ1257" s="215"/>
    </row>
    <row r="1258" spans="1:52" s="209" customFormat="1" x14ac:dyDescent="0.2">
      <c r="A1258" s="214"/>
      <c r="D1258" s="213"/>
      <c r="E1258" s="215"/>
      <c r="F1258" s="215"/>
      <c r="G1258" s="215"/>
      <c r="H1258" s="215"/>
      <c r="I1258" s="215"/>
      <c r="J1258" s="215"/>
      <c r="K1258" s="215"/>
      <c r="L1258" s="215"/>
      <c r="M1258" s="215"/>
      <c r="N1258" s="215"/>
      <c r="O1258" s="215"/>
      <c r="P1258" s="215"/>
      <c r="Q1258" s="215"/>
      <c r="R1258" s="215"/>
      <c r="S1258" s="215"/>
      <c r="T1258" s="215"/>
      <c r="U1258" s="215"/>
      <c r="V1258" s="215"/>
      <c r="W1258" s="215"/>
      <c r="X1258" s="215"/>
      <c r="Y1258" s="215"/>
      <c r="Z1258" s="215"/>
      <c r="AA1258" s="215"/>
      <c r="AB1258" s="215"/>
      <c r="AI1258" s="215"/>
      <c r="AJ1258" s="215"/>
      <c r="AK1258" s="215"/>
      <c r="AL1258" s="215"/>
      <c r="AM1258" s="215"/>
      <c r="AN1258" s="215"/>
      <c r="AO1258" s="215"/>
      <c r="AP1258" s="215"/>
      <c r="AQ1258" s="215"/>
      <c r="AR1258" s="215"/>
      <c r="AS1258" s="215"/>
      <c r="AT1258" s="215"/>
      <c r="AU1258" s="215"/>
      <c r="AV1258" s="215"/>
      <c r="AW1258" s="215"/>
      <c r="AX1258" s="215"/>
      <c r="AY1258" s="215"/>
      <c r="AZ1258" s="215"/>
    </row>
    <row r="1259" spans="1:52" s="209" customFormat="1" x14ac:dyDescent="0.2">
      <c r="A1259" s="214"/>
      <c r="D1259" s="213"/>
      <c r="E1259" s="215"/>
      <c r="F1259" s="215"/>
      <c r="G1259" s="215"/>
      <c r="H1259" s="215"/>
      <c r="I1259" s="215"/>
      <c r="J1259" s="215"/>
      <c r="K1259" s="215"/>
      <c r="L1259" s="215"/>
      <c r="M1259" s="215"/>
      <c r="N1259" s="215"/>
      <c r="O1259" s="215"/>
      <c r="P1259" s="215"/>
      <c r="Q1259" s="215"/>
      <c r="R1259" s="215"/>
      <c r="S1259" s="215"/>
      <c r="T1259" s="215"/>
      <c r="U1259" s="215"/>
      <c r="V1259" s="215"/>
      <c r="W1259" s="215"/>
      <c r="X1259" s="215"/>
      <c r="Y1259" s="215"/>
      <c r="Z1259" s="215"/>
      <c r="AA1259" s="215"/>
      <c r="AB1259" s="215"/>
      <c r="AI1259" s="215"/>
      <c r="AJ1259" s="215"/>
      <c r="AK1259" s="215"/>
      <c r="AL1259" s="215"/>
      <c r="AM1259" s="215"/>
      <c r="AN1259" s="215"/>
      <c r="AO1259" s="215"/>
      <c r="AP1259" s="215"/>
      <c r="AQ1259" s="215"/>
      <c r="AR1259" s="215"/>
      <c r="AS1259" s="215"/>
      <c r="AT1259" s="215"/>
      <c r="AU1259" s="215"/>
      <c r="AV1259" s="215"/>
      <c r="AW1259" s="215"/>
      <c r="AX1259" s="215"/>
      <c r="AY1259" s="215"/>
      <c r="AZ1259" s="215"/>
    </row>
    <row r="1260" spans="1:52" s="209" customFormat="1" x14ac:dyDescent="0.2">
      <c r="A1260" s="214"/>
      <c r="D1260" s="213"/>
      <c r="E1260" s="215"/>
      <c r="F1260" s="215"/>
      <c r="G1260" s="215"/>
      <c r="H1260" s="215"/>
      <c r="I1260" s="215"/>
      <c r="J1260" s="215"/>
      <c r="K1260" s="215"/>
      <c r="L1260" s="215"/>
      <c r="M1260" s="215"/>
      <c r="N1260" s="215"/>
      <c r="O1260" s="215"/>
      <c r="P1260" s="215"/>
      <c r="Q1260" s="215"/>
      <c r="R1260" s="215"/>
      <c r="S1260" s="215"/>
      <c r="T1260" s="215"/>
      <c r="U1260" s="215"/>
      <c r="V1260" s="215"/>
      <c r="W1260" s="215"/>
      <c r="X1260" s="215"/>
      <c r="Y1260" s="215"/>
      <c r="Z1260" s="215"/>
      <c r="AA1260" s="215"/>
      <c r="AB1260" s="215"/>
      <c r="AI1260" s="215"/>
      <c r="AJ1260" s="215"/>
      <c r="AK1260" s="215"/>
      <c r="AL1260" s="215"/>
      <c r="AM1260" s="215"/>
      <c r="AN1260" s="215"/>
      <c r="AO1260" s="215"/>
      <c r="AP1260" s="215"/>
      <c r="AQ1260" s="215"/>
      <c r="AR1260" s="215"/>
      <c r="AS1260" s="215"/>
      <c r="AT1260" s="215"/>
      <c r="AU1260" s="215"/>
      <c r="AV1260" s="215"/>
      <c r="AW1260" s="215"/>
      <c r="AX1260" s="215"/>
      <c r="AY1260" s="215"/>
      <c r="AZ1260" s="215"/>
    </row>
    <row r="1261" spans="1:52" s="209" customFormat="1" x14ac:dyDescent="0.2">
      <c r="A1261" s="214"/>
      <c r="D1261" s="213"/>
      <c r="E1261" s="215"/>
      <c r="F1261" s="215"/>
      <c r="G1261" s="215"/>
      <c r="H1261" s="215"/>
      <c r="I1261" s="215"/>
      <c r="J1261" s="215"/>
      <c r="K1261" s="215"/>
      <c r="L1261" s="215"/>
      <c r="M1261" s="215"/>
      <c r="N1261" s="215"/>
      <c r="O1261" s="215"/>
      <c r="P1261" s="215"/>
      <c r="Q1261" s="215"/>
      <c r="R1261" s="215"/>
      <c r="S1261" s="215"/>
      <c r="T1261" s="215"/>
      <c r="U1261" s="215"/>
      <c r="V1261" s="215"/>
      <c r="W1261" s="215"/>
      <c r="X1261" s="215"/>
      <c r="Y1261" s="215"/>
      <c r="Z1261" s="215"/>
      <c r="AA1261" s="215"/>
      <c r="AB1261" s="215"/>
      <c r="AI1261" s="215"/>
      <c r="AJ1261" s="215"/>
      <c r="AK1261" s="215"/>
      <c r="AL1261" s="215"/>
      <c r="AM1261" s="215"/>
      <c r="AN1261" s="215"/>
      <c r="AO1261" s="215"/>
      <c r="AP1261" s="215"/>
      <c r="AQ1261" s="215"/>
      <c r="AR1261" s="215"/>
      <c r="AS1261" s="215"/>
      <c r="AT1261" s="215"/>
      <c r="AU1261" s="215"/>
      <c r="AV1261" s="215"/>
      <c r="AW1261" s="215"/>
      <c r="AX1261" s="215"/>
      <c r="AY1261" s="215"/>
      <c r="AZ1261" s="215"/>
    </row>
    <row r="1262" spans="1:52" s="209" customFormat="1" x14ac:dyDescent="0.2">
      <c r="A1262" s="214"/>
      <c r="D1262" s="213"/>
      <c r="E1262" s="215"/>
      <c r="F1262" s="215"/>
      <c r="G1262" s="215"/>
      <c r="H1262" s="215"/>
      <c r="I1262" s="215"/>
      <c r="J1262" s="215"/>
      <c r="K1262" s="215"/>
      <c r="L1262" s="215"/>
      <c r="M1262" s="215"/>
      <c r="N1262" s="215"/>
      <c r="O1262" s="215"/>
      <c r="P1262" s="215"/>
      <c r="Q1262" s="215"/>
      <c r="R1262" s="215"/>
      <c r="S1262" s="215"/>
      <c r="T1262" s="215"/>
      <c r="U1262" s="215"/>
      <c r="V1262" s="215"/>
      <c r="W1262" s="215"/>
      <c r="X1262" s="215"/>
      <c r="Y1262" s="215"/>
      <c r="Z1262" s="215"/>
      <c r="AA1262" s="215"/>
      <c r="AB1262" s="215"/>
      <c r="AI1262" s="215"/>
      <c r="AJ1262" s="215"/>
      <c r="AK1262" s="215"/>
      <c r="AL1262" s="215"/>
      <c r="AM1262" s="215"/>
      <c r="AN1262" s="215"/>
      <c r="AO1262" s="215"/>
      <c r="AP1262" s="215"/>
      <c r="AQ1262" s="215"/>
      <c r="AR1262" s="215"/>
      <c r="AS1262" s="215"/>
      <c r="AT1262" s="215"/>
      <c r="AU1262" s="215"/>
      <c r="AV1262" s="215"/>
      <c r="AW1262" s="215"/>
      <c r="AX1262" s="215"/>
      <c r="AY1262" s="215"/>
      <c r="AZ1262" s="215"/>
    </row>
    <row r="1263" spans="1:52" s="209" customFormat="1" x14ac:dyDescent="0.2">
      <c r="A1263" s="214"/>
      <c r="D1263" s="213"/>
      <c r="E1263" s="215"/>
      <c r="F1263" s="215"/>
      <c r="G1263" s="215"/>
      <c r="H1263" s="215"/>
      <c r="I1263" s="215"/>
      <c r="J1263" s="215"/>
      <c r="K1263" s="215"/>
      <c r="L1263" s="215"/>
      <c r="M1263" s="215"/>
      <c r="N1263" s="215"/>
      <c r="O1263" s="215"/>
      <c r="P1263" s="215"/>
      <c r="Q1263" s="215"/>
      <c r="R1263" s="215"/>
      <c r="S1263" s="215"/>
      <c r="T1263" s="215"/>
      <c r="U1263" s="215"/>
      <c r="V1263" s="215"/>
      <c r="W1263" s="215"/>
      <c r="X1263" s="215"/>
      <c r="Y1263" s="215"/>
      <c r="Z1263" s="215"/>
      <c r="AA1263" s="215"/>
      <c r="AB1263" s="215"/>
      <c r="AI1263" s="215"/>
      <c r="AJ1263" s="215"/>
      <c r="AK1263" s="215"/>
      <c r="AL1263" s="215"/>
      <c r="AM1263" s="215"/>
      <c r="AN1263" s="215"/>
      <c r="AO1263" s="215"/>
      <c r="AP1263" s="215"/>
      <c r="AQ1263" s="215"/>
      <c r="AR1263" s="215"/>
      <c r="AS1263" s="215"/>
      <c r="AT1263" s="215"/>
      <c r="AU1263" s="215"/>
      <c r="AV1263" s="215"/>
      <c r="AW1263" s="215"/>
      <c r="AX1263" s="215"/>
      <c r="AY1263" s="215"/>
      <c r="AZ1263" s="215"/>
    </row>
    <row r="1264" spans="1:52" s="209" customFormat="1" x14ac:dyDescent="0.2">
      <c r="A1264" s="214"/>
      <c r="D1264" s="213"/>
      <c r="E1264" s="215"/>
      <c r="F1264" s="215"/>
      <c r="G1264" s="215"/>
      <c r="H1264" s="215"/>
      <c r="I1264" s="215"/>
      <c r="J1264" s="215"/>
      <c r="K1264" s="215"/>
      <c r="L1264" s="215"/>
      <c r="M1264" s="215"/>
      <c r="N1264" s="215"/>
      <c r="O1264" s="215"/>
      <c r="P1264" s="215"/>
      <c r="Q1264" s="215"/>
      <c r="R1264" s="215"/>
      <c r="S1264" s="215"/>
      <c r="T1264" s="215"/>
      <c r="U1264" s="215"/>
      <c r="V1264" s="215"/>
      <c r="W1264" s="215"/>
      <c r="X1264" s="215"/>
      <c r="Y1264" s="215"/>
      <c r="Z1264" s="215"/>
      <c r="AA1264" s="215"/>
      <c r="AB1264" s="215"/>
      <c r="AI1264" s="215"/>
      <c r="AJ1264" s="215"/>
      <c r="AK1264" s="215"/>
      <c r="AL1264" s="215"/>
      <c r="AM1264" s="215"/>
      <c r="AN1264" s="215"/>
      <c r="AO1264" s="215"/>
      <c r="AP1264" s="215"/>
      <c r="AQ1264" s="215"/>
      <c r="AR1264" s="215"/>
      <c r="AS1264" s="215"/>
      <c r="AT1264" s="215"/>
      <c r="AU1264" s="215"/>
      <c r="AV1264" s="215"/>
      <c r="AW1264" s="215"/>
      <c r="AX1264" s="215"/>
      <c r="AY1264" s="215"/>
      <c r="AZ1264" s="215"/>
    </row>
    <row r="1265" spans="1:52" s="209" customFormat="1" x14ac:dyDescent="0.2">
      <c r="A1265" s="214"/>
      <c r="D1265" s="213"/>
      <c r="E1265" s="215"/>
      <c r="F1265" s="215"/>
      <c r="G1265" s="215"/>
      <c r="H1265" s="215"/>
      <c r="I1265" s="215"/>
      <c r="J1265" s="215"/>
      <c r="K1265" s="215"/>
      <c r="L1265" s="215"/>
      <c r="M1265" s="215"/>
      <c r="N1265" s="215"/>
      <c r="O1265" s="215"/>
      <c r="P1265" s="215"/>
      <c r="Q1265" s="215"/>
      <c r="R1265" s="215"/>
      <c r="S1265" s="215"/>
      <c r="T1265" s="215"/>
      <c r="U1265" s="215"/>
      <c r="V1265" s="215"/>
      <c r="W1265" s="215"/>
      <c r="X1265" s="215"/>
      <c r="Y1265" s="215"/>
      <c r="Z1265" s="215"/>
      <c r="AA1265" s="215"/>
      <c r="AB1265" s="215"/>
      <c r="AI1265" s="215"/>
      <c r="AJ1265" s="215"/>
      <c r="AK1265" s="215"/>
      <c r="AL1265" s="215"/>
      <c r="AM1265" s="215"/>
      <c r="AN1265" s="215"/>
      <c r="AO1265" s="215"/>
      <c r="AP1265" s="215"/>
      <c r="AQ1265" s="215"/>
      <c r="AR1265" s="215"/>
      <c r="AS1265" s="215"/>
      <c r="AT1265" s="215"/>
      <c r="AU1265" s="215"/>
      <c r="AV1265" s="215"/>
      <c r="AW1265" s="215"/>
      <c r="AX1265" s="215"/>
      <c r="AY1265" s="215"/>
      <c r="AZ1265" s="215"/>
    </row>
    <row r="1266" spans="1:52" s="209" customFormat="1" x14ac:dyDescent="0.2">
      <c r="A1266" s="214"/>
      <c r="D1266" s="213"/>
      <c r="E1266" s="215"/>
      <c r="F1266" s="215"/>
      <c r="G1266" s="215"/>
      <c r="H1266" s="215"/>
      <c r="I1266" s="215"/>
      <c r="J1266" s="215"/>
      <c r="K1266" s="215"/>
      <c r="L1266" s="215"/>
      <c r="M1266" s="215"/>
      <c r="N1266" s="215"/>
      <c r="O1266" s="215"/>
      <c r="P1266" s="215"/>
      <c r="Q1266" s="215"/>
      <c r="R1266" s="215"/>
      <c r="S1266" s="215"/>
      <c r="T1266" s="215"/>
      <c r="U1266" s="215"/>
      <c r="V1266" s="215"/>
      <c r="W1266" s="215"/>
      <c r="X1266" s="215"/>
      <c r="Y1266" s="215"/>
      <c r="Z1266" s="215"/>
      <c r="AA1266" s="215"/>
      <c r="AB1266" s="215"/>
      <c r="AI1266" s="215"/>
      <c r="AJ1266" s="215"/>
      <c r="AK1266" s="215"/>
      <c r="AL1266" s="215"/>
      <c r="AM1266" s="215"/>
      <c r="AN1266" s="215"/>
      <c r="AO1266" s="215"/>
      <c r="AP1266" s="215"/>
      <c r="AQ1266" s="215"/>
      <c r="AR1266" s="215"/>
      <c r="AS1266" s="215"/>
      <c r="AT1266" s="215"/>
      <c r="AU1266" s="215"/>
      <c r="AV1266" s="215"/>
      <c r="AW1266" s="215"/>
      <c r="AX1266" s="215"/>
      <c r="AY1266" s="215"/>
      <c r="AZ1266" s="215"/>
    </row>
    <row r="1267" spans="1:52" s="209" customFormat="1" x14ac:dyDescent="0.2">
      <c r="A1267" s="214"/>
      <c r="D1267" s="213"/>
      <c r="E1267" s="215"/>
      <c r="F1267" s="215"/>
      <c r="G1267" s="215"/>
      <c r="H1267" s="215"/>
      <c r="I1267" s="215"/>
      <c r="J1267" s="215"/>
      <c r="K1267" s="215"/>
      <c r="L1267" s="215"/>
      <c r="M1267" s="215"/>
      <c r="N1267" s="215"/>
      <c r="O1267" s="215"/>
      <c r="P1267" s="215"/>
      <c r="Q1267" s="215"/>
      <c r="R1267" s="215"/>
      <c r="S1267" s="215"/>
      <c r="T1267" s="215"/>
      <c r="U1267" s="215"/>
      <c r="V1267" s="215"/>
      <c r="W1267" s="215"/>
      <c r="X1267" s="215"/>
      <c r="Y1267" s="215"/>
      <c r="Z1267" s="215"/>
      <c r="AA1267" s="215"/>
      <c r="AB1267" s="215"/>
      <c r="AI1267" s="215"/>
      <c r="AJ1267" s="215"/>
      <c r="AK1267" s="215"/>
      <c r="AL1267" s="215"/>
      <c r="AM1267" s="215"/>
      <c r="AN1267" s="215"/>
      <c r="AO1267" s="215"/>
      <c r="AP1267" s="215"/>
      <c r="AQ1267" s="215"/>
      <c r="AR1267" s="215"/>
      <c r="AS1267" s="215"/>
      <c r="AT1267" s="215"/>
      <c r="AU1267" s="215"/>
      <c r="AV1267" s="215"/>
      <c r="AW1267" s="215"/>
      <c r="AX1267" s="215"/>
      <c r="AY1267" s="215"/>
      <c r="AZ1267" s="215"/>
    </row>
    <row r="1268" spans="1:52" s="209" customFormat="1" x14ac:dyDescent="0.2">
      <c r="A1268" s="214"/>
      <c r="D1268" s="213"/>
      <c r="E1268" s="215"/>
      <c r="F1268" s="215"/>
      <c r="G1268" s="215"/>
      <c r="H1268" s="215"/>
      <c r="I1268" s="215"/>
      <c r="J1268" s="215"/>
      <c r="K1268" s="215"/>
      <c r="L1268" s="215"/>
      <c r="M1268" s="215"/>
      <c r="N1268" s="215"/>
      <c r="O1268" s="215"/>
      <c r="P1268" s="215"/>
      <c r="Q1268" s="215"/>
      <c r="R1268" s="215"/>
      <c r="S1268" s="215"/>
      <c r="T1268" s="215"/>
      <c r="U1268" s="215"/>
      <c r="V1268" s="215"/>
      <c r="W1268" s="215"/>
      <c r="X1268" s="215"/>
      <c r="Y1268" s="215"/>
      <c r="Z1268" s="215"/>
      <c r="AA1268" s="215"/>
      <c r="AB1268" s="215"/>
      <c r="AI1268" s="215"/>
      <c r="AJ1268" s="215"/>
      <c r="AK1268" s="215"/>
      <c r="AL1268" s="215"/>
      <c r="AM1268" s="215"/>
      <c r="AN1268" s="215"/>
      <c r="AO1268" s="215"/>
      <c r="AP1268" s="215"/>
      <c r="AQ1268" s="215"/>
      <c r="AR1268" s="215"/>
      <c r="AS1268" s="215"/>
      <c r="AT1268" s="215"/>
      <c r="AU1268" s="215"/>
      <c r="AV1268" s="215"/>
      <c r="AW1268" s="215"/>
      <c r="AX1268" s="215"/>
      <c r="AY1268" s="215"/>
      <c r="AZ1268" s="215"/>
    </row>
    <row r="1269" spans="1:52" s="209" customFormat="1" x14ac:dyDescent="0.2">
      <c r="A1269" s="214"/>
      <c r="D1269" s="213"/>
      <c r="E1269" s="215"/>
      <c r="F1269" s="215"/>
      <c r="G1269" s="215"/>
      <c r="H1269" s="215"/>
      <c r="I1269" s="215"/>
      <c r="J1269" s="215"/>
      <c r="K1269" s="215"/>
      <c r="L1269" s="215"/>
      <c r="M1269" s="215"/>
      <c r="N1269" s="215"/>
      <c r="O1269" s="215"/>
      <c r="P1269" s="215"/>
      <c r="Q1269" s="215"/>
      <c r="R1269" s="215"/>
      <c r="S1269" s="215"/>
      <c r="T1269" s="215"/>
      <c r="U1269" s="215"/>
      <c r="V1269" s="215"/>
      <c r="W1269" s="215"/>
      <c r="X1269" s="215"/>
      <c r="Y1269" s="215"/>
      <c r="Z1269" s="215"/>
      <c r="AA1269" s="215"/>
      <c r="AB1269" s="215"/>
      <c r="AI1269" s="215"/>
      <c r="AJ1269" s="215"/>
      <c r="AK1269" s="215"/>
      <c r="AL1269" s="215"/>
      <c r="AM1269" s="215"/>
      <c r="AN1269" s="215"/>
      <c r="AO1269" s="215"/>
      <c r="AP1269" s="215"/>
      <c r="AQ1269" s="215"/>
      <c r="AR1269" s="215"/>
      <c r="AS1269" s="215"/>
      <c r="AT1269" s="215"/>
      <c r="AU1269" s="215"/>
      <c r="AV1269" s="215"/>
      <c r="AW1269" s="215"/>
      <c r="AX1269" s="215"/>
      <c r="AY1269" s="215"/>
      <c r="AZ1269" s="215"/>
    </row>
    <row r="1270" spans="1:52" s="209" customFormat="1" x14ac:dyDescent="0.2">
      <c r="A1270" s="214"/>
      <c r="D1270" s="213"/>
      <c r="E1270" s="215"/>
      <c r="F1270" s="215"/>
      <c r="G1270" s="215"/>
      <c r="H1270" s="215"/>
      <c r="I1270" s="215"/>
      <c r="J1270" s="215"/>
      <c r="K1270" s="215"/>
      <c r="L1270" s="215"/>
      <c r="M1270" s="215"/>
      <c r="N1270" s="215"/>
      <c r="O1270" s="215"/>
      <c r="P1270" s="215"/>
      <c r="Q1270" s="215"/>
      <c r="R1270" s="215"/>
      <c r="S1270" s="215"/>
      <c r="T1270" s="215"/>
      <c r="U1270" s="215"/>
      <c r="V1270" s="215"/>
      <c r="W1270" s="215"/>
      <c r="X1270" s="215"/>
      <c r="Y1270" s="215"/>
      <c r="Z1270" s="215"/>
      <c r="AA1270" s="215"/>
      <c r="AB1270" s="215"/>
      <c r="AI1270" s="215"/>
      <c r="AJ1270" s="215"/>
      <c r="AK1270" s="215"/>
      <c r="AL1270" s="215"/>
      <c r="AM1270" s="215"/>
      <c r="AN1270" s="215"/>
      <c r="AO1270" s="215"/>
      <c r="AP1270" s="215"/>
      <c r="AQ1270" s="215"/>
      <c r="AR1270" s="215"/>
      <c r="AS1270" s="215"/>
      <c r="AT1270" s="215"/>
      <c r="AU1270" s="215"/>
      <c r="AV1270" s="215"/>
      <c r="AW1270" s="215"/>
      <c r="AX1270" s="215"/>
      <c r="AY1270" s="215"/>
      <c r="AZ1270" s="215"/>
    </row>
    <row r="1271" spans="1:52" s="209" customFormat="1" x14ac:dyDescent="0.2">
      <c r="A1271" s="214"/>
      <c r="D1271" s="213"/>
      <c r="E1271" s="215"/>
      <c r="F1271" s="215"/>
      <c r="G1271" s="215"/>
      <c r="H1271" s="215"/>
      <c r="I1271" s="215"/>
      <c r="J1271" s="215"/>
      <c r="K1271" s="215"/>
      <c r="L1271" s="215"/>
      <c r="M1271" s="215"/>
      <c r="N1271" s="215"/>
      <c r="O1271" s="215"/>
      <c r="P1271" s="215"/>
      <c r="Q1271" s="215"/>
      <c r="R1271" s="215"/>
      <c r="S1271" s="215"/>
      <c r="T1271" s="215"/>
      <c r="U1271" s="215"/>
      <c r="V1271" s="215"/>
      <c r="W1271" s="215"/>
      <c r="X1271" s="215"/>
      <c r="Y1271" s="215"/>
      <c r="Z1271" s="215"/>
      <c r="AA1271" s="215"/>
      <c r="AB1271" s="215"/>
      <c r="AI1271" s="215"/>
      <c r="AJ1271" s="215"/>
      <c r="AK1271" s="215"/>
      <c r="AL1271" s="215"/>
      <c r="AM1271" s="215"/>
      <c r="AN1271" s="215"/>
      <c r="AO1271" s="215"/>
      <c r="AP1271" s="215"/>
      <c r="AQ1271" s="215"/>
      <c r="AR1271" s="215"/>
      <c r="AS1271" s="215"/>
      <c r="AT1271" s="215"/>
      <c r="AU1271" s="215"/>
      <c r="AV1271" s="215"/>
      <c r="AW1271" s="215"/>
      <c r="AX1271" s="215"/>
      <c r="AY1271" s="215"/>
      <c r="AZ1271" s="215"/>
    </row>
    <row r="1272" spans="1:52" s="209" customFormat="1" x14ac:dyDescent="0.2">
      <c r="A1272" s="214"/>
      <c r="D1272" s="213"/>
      <c r="E1272" s="215"/>
      <c r="F1272" s="215"/>
      <c r="G1272" s="215"/>
      <c r="H1272" s="215"/>
      <c r="I1272" s="215"/>
      <c r="J1272" s="215"/>
      <c r="K1272" s="215"/>
      <c r="L1272" s="215"/>
      <c r="M1272" s="215"/>
      <c r="N1272" s="215"/>
      <c r="O1272" s="215"/>
      <c r="P1272" s="215"/>
      <c r="Q1272" s="215"/>
      <c r="R1272" s="215"/>
      <c r="S1272" s="215"/>
      <c r="T1272" s="215"/>
      <c r="U1272" s="215"/>
      <c r="V1272" s="215"/>
      <c r="W1272" s="215"/>
      <c r="X1272" s="215"/>
      <c r="Y1272" s="215"/>
      <c r="Z1272" s="215"/>
      <c r="AA1272" s="215"/>
      <c r="AB1272" s="215"/>
      <c r="AI1272" s="215"/>
      <c r="AJ1272" s="215"/>
      <c r="AK1272" s="215"/>
      <c r="AL1272" s="215"/>
      <c r="AM1272" s="215"/>
      <c r="AN1272" s="215"/>
      <c r="AO1272" s="215"/>
      <c r="AP1272" s="215"/>
      <c r="AQ1272" s="215"/>
      <c r="AR1272" s="215"/>
      <c r="AS1272" s="215"/>
      <c r="AT1272" s="215"/>
      <c r="AU1272" s="215"/>
      <c r="AV1272" s="215"/>
      <c r="AW1272" s="215"/>
      <c r="AX1272" s="215"/>
      <c r="AY1272" s="215"/>
      <c r="AZ1272" s="215"/>
    </row>
    <row r="1273" spans="1:52" s="209" customFormat="1" x14ac:dyDescent="0.2">
      <c r="A1273" s="214"/>
      <c r="D1273" s="213"/>
      <c r="E1273" s="215"/>
      <c r="F1273" s="215"/>
      <c r="G1273" s="215"/>
      <c r="H1273" s="215"/>
      <c r="I1273" s="215"/>
      <c r="J1273" s="215"/>
      <c r="K1273" s="215"/>
      <c r="L1273" s="215"/>
      <c r="M1273" s="215"/>
      <c r="N1273" s="215"/>
      <c r="O1273" s="215"/>
      <c r="P1273" s="215"/>
      <c r="Q1273" s="215"/>
      <c r="R1273" s="215"/>
      <c r="S1273" s="215"/>
      <c r="T1273" s="215"/>
      <c r="U1273" s="215"/>
      <c r="V1273" s="215"/>
      <c r="W1273" s="215"/>
      <c r="X1273" s="215"/>
      <c r="Y1273" s="215"/>
      <c r="Z1273" s="215"/>
      <c r="AA1273" s="215"/>
      <c r="AB1273" s="215"/>
      <c r="AI1273" s="215"/>
      <c r="AJ1273" s="215"/>
      <c r="AK1273" s="215"/>
      <c r="AL1273" s="215"/>
      <c r="AM1273" s="215"/>
      <c r="AN1273" s="215"/>
      <c r="AO1273" s="215"/>
      <c r="AP1273" s="215"/>
      <c r="AQ1273" s="215"/>
      <c r="AR1273" s="215"/>
      <c r="AS1273" s="215"/>
      <c r="AT1273" s="215"/>
      <c r="AU1273" s="215"/>
      <c r="AV1273" s="215"/>
      <c r="AW1273" s="215"/>
      <c r="AX1273" s="215"/>
      <c r="AY1273" s="215"/>
      <c r="AZ1273" s="215"/>
    </row>
    <row r="1274" spans="1:52" s="209" customFormat="1" x14ac:dyDescent="0.2">
      <c r="A1274" s="214"/>
      <c r="D1274" s="213"/>
      <c r="E1274" s="215"/>
      <c r="F1274" s="215"/>
      <c r="G1274" s="215"/>
      <c r="H1274" s="215"/>
      <c r="I1274" s="215"/>
      <c r="J1274" s="215"/>
      <c r="K1274" s="215"/>
      <c r="L1274" s="215"/>
      <c r="M1274" s="215"/>
      <c r="N1274" s="215"/>
      <c r="O1274" s="215"/>
      <c r="P1274" s="215"/>
      <c r="Q1274" s="215"/>
      <c r="R1274" s="215"/>
      <c r="S1274" s="215"/>
      <c r="T1274" s="215"/>
      <c r="U1274" s="215"/>
      <c r="V1274" s="215"/>
      <c r="W1274" s="215"/>
      <c r="X1274" s="215"/>
      <c r="Y1274" s="215"/>
      <c r="Z1274" s="215"/>
      <c r="AA1274" s="215"/>
      <c r="AB1274" s="215"/>
      <c r="AI1274" s="215"/>
      <c r="AJ1274" s="215"/>
      <c r="AK1274" s="215"/>
      <c r="AL1274" s="215"/>
      <c r="AM1274" s="215"/>
      <c r="AN1274" s="215"/>
      <c r="AO1274" s="215"/>
      <c r="AP1274" s="215"/>
      <c r="AQ1274" s="215"/>
      <c r="AR1274" s="215"/>
      <c r="AS1274" s="215"/>
      <c r="AT1274" s="215"/>
      <c r="AU1274" s="215"/>
      <c r="AV1274" s="215"/>
      <c r="AW1274" s="215"/>
      <c r="AX1274" s="215"/>
      <c r="AY1274" s="215"/>
      <c r="AZ1274" s="215"/>
    </row>
    <row r="1275" spans="1:52" s="209" customFormat="1" x14ac:dyDescent="0.2">
      <c r="A1275" s="214"/>
      <c r="D1275" s="213"/>
      <c r="E1275" s="215"/>
      <c r="F1275" s="215"/>
      <c r="G1275" s="215"/>
      <c r="H1275" s="215"/>
      <c r="I1275" s="215"/>
      <c r="J1275" s="215"/>
      <c r="K1275" s="215"/>
      <c r="L1275" s="215"/>
      <c r="M1275" s="215"/>
      <c r="N1275" s="215"/>
      <c r="O1275" s="215"/>
      <c r="P1275" s="215"/>
      <c r="Q1275" s="215"/>
      <c r="R1275" s="215"/>
      <c r="S1275" s="215"/>
      <c r="T1275" s="215"/>
      <c r="U1275" s="215"/>
      <c r="V1275" s="215"/>
      <c r="W1275" s="215"/>
      <c r="X1275" s="215"/>
      <c r="Y1275" s="215"/>
      <c r="Z1275" s="215"/>
      <c r="AA1275" s="215"/>
      <c r="AB1275" s="215"/>
      <c r="AI1275" s="215"/>
      <c r="AJ1275" s="215"/>
      <c r="AK1275" s="215"/>
      <c r="AL1275" s="215"/>
      <c r="AM1275" s="215"/>
      <c r="AN1275" s="215"/>
      <c r="AO1275" s="215"/>
      <c r="AP1275" s="215"/>
      <c r="AQ1275" s="215"/>
      <c r="AR1275" s="215"/>
      <c r="AS1275" s="215"/>
      <c r="AT1275" s="215"/>
      <c r="AU1275" s="215"/>
      <c r="AV1275" s="215"/>
      <c r="AW1275" s="215"/>
      <c r="AX1275" s="215"/>
      <c r="AY1275" s="215"/>
      <c r="AZ1275" s="215"/>
    </row>
    <row r="1276" spans="1:52" s="209" customFormat="1" x14ac:dyDescent="0.2">
      <c r="A1276" s="214"/>
      <c r="D1276" s="213"/>
      <c r="E1276" s="215"/>
      <c r="F1276" s="215"/>
      <c r="G1276" s="215"/>
      <c r="H1276" s="215"/>
      <c r="I1276" s="215"/>
      <c r="J1276" s="215"/>
      <c r="K1276" s="215"/>
      <c r="L1276" s="215"/>
      <c r="M1276" s="215"/>
      <c r="N1276" s="215"/>
      <c r="O1276" s="215"/>
      <c r="P1276" s="215"/>
      <c r="Q1276" s="215"/>
      <c r="R1276" s="215"/>
      <c r="S1276" s="215"/>
      <c r="T1276" s="215"/>
      <c r="U1276" s="215"/>
      <c r="V1276" s="215"/>
      <c r="W1276" s="215"/>
      <c r="X1276" s="215"/>
      <c r="Y1276" s="215"/>
      <c r="Z1276" s="215"/>
      <c r="AA1276" s="215"/>
      <c r="AB1276" s="215"/>
      <c r="AI1276" s="215"/>
      <c r="AJ1276" s="215"/>
      <c r="AK1276" s="215"/>
      <c r="AL1276" s="215"/>
      <c r="AM1276" s="215"/>
      <c r="AN1276" s="215"/>
      <c r="AO1276" s="215"/>
      <c r="AP1276" s="215"/>
      <c r="AQ1276" s="215"/>
      <c r="AR1276" s="215"/>
      <c r="AS1276" s="215"/>
      <c r="AT1276" s="215"/>
      <c r="AU1276" s="215"/>
      <c r="AV1276" s="215"/>
      <c r="AW1276" s="215"/>
      <c r="AX1276" s="215"/>
      <c r="AY1276" s="215"/>
      <c r="AZ1276" s="215"/>
    </row>
    <row r="1277" spans="1:52" s="209" customFormat="1" x14ac:dyDescent="0.2">
      <c r="A1277" s="214"/>
      <c r="D1277" s="213"/>
      <c r="E1277" s="215"/>
      <c r="F1277" s="215"/>
      <c r="G1277" s="215"/>
      <c r="H1277" s="215"/>
      <c r="I1277" s="215"/>
      <c r="J1277" s="215"/>
      <c r="K1277" s="215"/>
      <c r="L1277" s="215"/>
      <c r="M1277" s="215"/>
      <c r="N1277" s="215"/>
      <c r="O1277" s="215"/>
      <c r="P1277" s="215"/>
      <c r="Q1277" s="215"/>
      <c r="R1277" s="215"/>
      <c r="S1277" s="215"/>
      <c r="T1277" s="215"/>
      <c r="U1277" s="215"/>
      <c r="V1277" s="215"/>
      <c r="W1277" s="215"/>
      <c r="X1277" s="215"/>
      <c r="Y1277" s="215"/>
      <c r="Z1277" s="215"/>
      <c r="AA1277" s="215"/>
      <c r="AB1277" s="215"/>
      <c r="AI1277" s="215"/>
      <c r="AJ1277" s="215"/>
      <c r="AK1277" s="215"/>
      <c r="AL1277" s="215"/>
      <c r="AM1277" s="215"/>
      <c r="AN1277" s="215"/>
      <c r="AO1277" s="215"/>
      <c r="AP1277" s="215"/>
      <c r="AQ1277" s="215"/>
      <c r="AR1277" s="215"/>
      <c r="AS1277" s="215"/>
      <c r="AT1277" s="215"/>
      <c r="AU1277" s="215"/>
      <c r="AV1277" s="215"/>
      <c r="AW1277" s="215"/>
      <c r="AX1277" s="215"/>
      <c r="AY1277" s="215"/>
      <c r="AZ1277" s="215"/>
    </row>
    <row r="1278" spans="1:52" s="209" customFormat="1" x14ac:dyDescent="0.2">
      <c r="A1278" s="214"/>
      <c r="D1278" s="213"/>
      <c r="E1278" s="215"/>
      <c r="F1278" s="215"/>
      <c r="G1278" s="215"/>
      <c r="H1278" s="215"/>
      <c r="I1278" s="215"/>
      <c r="J1278" s="215"/>
      <c r="K1278" s="215"/>
      <c r="L1278" s="215"/>
      <c r="M1278" s="215"/>
      <c r="N1278" s="215"/>
      <c r="O1278" s="215"/>
      <c r="P1278" s="215"/>
      <c r="Q1278" s="215"/>
      <c r="R1278" s="215"/>
      <c r="S1278" s="215"/>
      <c r="T1278" s="215"/>
      <c r="U1278" s="215"/>
      <c r="V1278" s="215"/>
      <c r="W1278" s="215"/>
      <c r="X1278" s="215"/>
      <c r="Y1278" s="215"/>
      <c r="Z1278" s="215"/>
      <c r="AA1278" s="215"/>
      <c r="AB1278" s="215"/>
      <c r="AI1278" s="215"/>
      <c r="AJ1278" s="215"/>
      <c r="AK1278" s="215"/>
      <c r="AL1278" s="215"/>
      <c r="AM1278" s="215"/>
      <c r="AN1278" s="215"/>
      <c r="AO1278" s="215"/>
      <c r="AP1278" s="215"/>
      <c r="AQ1278" s="215"/>
      <c r="AR1278" s="215"/>
      <c r="AS1278" s="215"/>
      <c r="AT1278" s="215"/>
      <c r="AU1278" s="215"/>
      <c r="AV1278" s="215"/>
      <c r="AW1278" s="215"/>
      <c r="AX1278" s="215"/>
      <c r="AY1278" s="215"/>
      <c r="AZ1278" s="215"/>
    </row>
    <row r="1279" spans="1:52" s="209" customFormat="1" x14ac:dyDescent="0.2">
      <c r="A1279" s="214"/>
      <c r="D1279" s="213"/>
      <c r="E1279" s="215"/>
      <c r="F1279" s="215"/>
      <c r="G1279" s="215"/>
      <c r="H1279" s="215"/>
      <c r="I1279" s="215"/>
      <c r="J1279" s="215"/>
      <c r="K1279" s="215"/>
      <c r="L1279" s="215"/>
      <c r="M1279" s="215"/>
      <c r="N1279" s="215"/>
      <c r="O1279" s="215"/>
      <c r="P1279" s="215"/>
      <c r="Q1279" s="215"/>
      <c r="R1279" s="215"/>
      <c r="S1279" s="215"/>
      <c r="T1279" s="215"/>
      <c r="U1279" s="215"/>
      <c r="V1279" s="215"/>
      <c r="W1279" s="215"/>
      <c r="X1279" s="215"/>
      <c r="Y1279" s="215"/>
      <c r="Z1279" s="215"/>
      <c r="AA1279" s="215"/>
      <c r="AB1279" s="215"/>
      <c r="AI1279" s="215"/>
      <c r="AJ1279" s="215"/>
      <c r="AK1279" s="215"/>
      <c r="AL1279" s="215"/>
      <c r="AM1279" s="215"/>
      <c r="AN1279" s="215"/>
      <c r="AO1279" s="215"/>
      <c r="AP1279" s="215"/>
      <c r="AQ1279" s="215"/>
      <c r="AR1279" s="215"/>
      <c r="AS1279" s="215"/>
      <c r="AT1279" s="215"/>
      <c r="AU1279" s="215"/>
      <c r="AV1279" s="215"/>
      <c r="AW1279" s="215"/>
      <c r="AX1279" s="215"/>
      <c r="AY1279" s="215"/>
      <c r="AZ1279" s="215"/>
    </row>
    <row r="1280" spans="1:52" s="209" customFormat="1" x14ac:dyDescent="0.2">
      <c r="A1280" s="214"/>
      <c r="D1280" s="213"/>
      <c r="E1280" s="215"/>
      <c r="F1280" s="215"/>
      <c r="G1280" s="215"/>
      <c r="H1280" s="215"/>
      <c r="I1280" s="215"/>
      <c r="J1280" s="215"/>
      <c r="K1280" s="215"/>
      <c r="L1280" s="215"/>
      <c r="M1280" s="215"/>
      <c r="N1280" s="215"/>
      <c r="O1280" s="215"/>
      <c r="P1280" s="215"/>
      <c r="Q1280" s="215"/>
      <c r="R1280" s="215"/>
      <c r="S1280" s="215"/>
      <c r="T1280" s="215"/>
      <c r="U1280" s="215"/>
      <c r="V1280" s="215"/>
      <c r="W1280" s="215"/>
      <c r="X1280" s="215"/>
      <c r="Y1280" s="215"/>
      <c r="Z1280" s="215"/>
      <c r="AA1280" s="215"/>
      <c r="AB1280" s="215"/>
      <c r="AI1280" s="215"/>
      <c r="AJ1280" s="215"/>
      <c r="AK1280" s="215"/>
      <c r="AL1280" s="215"/>
      <c r="AM1280" s="215"/>
      <c r="AN1280" s="215"/>
      <c r="AO1280" s="215"/>
      <c r="AP1280" s="215"/>
      <c r="AQ1280" s="215"/>
      <c r="AR1280" s="215"/>
      <c r="AS1280" s="215"/>
      <c r="AT1280" s="215"/>
      <c r="AU1280" s="215"/>
      <c r="AV1280" s="215"/>
      <c r="AW1280" s="215"/>
      <c r="AX1280" s="215"/>
      <c r="AY1280" s="215"/>
      <c r="AZ1280" s="215"/>
    </row>
    <row r="1281" spans="1:52" s="209" customFormat="1" x14ac:dyDescent="0.2">
      <c r="A1281" s="214"/>
      <c r="D1281" s="213"/>
      <c r="E1281" s="215"/>
      <c r="F1281" s="215"/>
      <c r="G1281" s="215"/>
      <c r="H1281" s="215"/>
      <c r="I1281" s="215"/>
      <c r="J1281" s="215"/>
      <c r="K1281" s="215"/>
      <c r="L1281" s="215"/>
      <c r="M1281" s="215"/>
      <c r="N1281" s="215"/>
      <c r="O1281" s="215"/>
      <c r="P1281" s="215"/>
      <c r="Q1281" s="215"/>
      <c r="R1281" s="215"/>
      <c r="S1281" s="215"/>
      <c r="T1281" s="215"/>
      <c r="U1281" s="215"/>
      <c r="V1281" s="215"/>
      <c r="W1281" s="215"/>
      <c r="X1281" s="215"/>
      <c r="Y1281" s="215"/>
      <c r="Z1281" s="215"/>
      <c r="AA1281" s="215"/>
      <c r="AB1281" s="215"/>
      <c r="AI1281" s="215"/>
      <c r="AJ1281" s="215"/>
      <c r="AK1281" s="215"/>
      <c r="AL1281" s="215"/>
      <c r="AM1281" s="215"/>
      <c r="AN1281" s="215"/>
      <c r="AO1281" s="215"/>
      <c r="AP1281" s="215"/>
      <c r="AQ1281" s="215"/>
      <c r="AR1281" s="215"/>
      <c r="AS1281" s="215"/>
      <c r="AT1281" s="215"/>
      <c r="AU1281" s="215"/>
      <c r="AV1281" s="215"/>
      <c r="AW1281" s="215"/>
      <c r="AX1281" s="215"/>
      <c r="AY1281" s="215"/>
      <c r="AZ1281" s="215"/>
    </row>
    <row r="1282" spans="1:52" s="209" customFormat="1" x14ac:dyDescent="0.2">
      <c r="A1282" s="214"/>
      <c r="D1282" s="213"/>
      <c r="E1282" s="215"/>
      <c r="F1282" s="215"/>
      <c r="G1282" s="215"/>
      <c r="H1282" s="215"/>
      <c r="I1282" s="215"/>
      <c r="J1282" s="215"/>
      <c r="K1282" s="215"/>
      <c r="L1282" s="215"/>
      <c r="M1282" s="215"/>
      <c r="N1282" s="215"/>
      <c r="O1282" s="215"/>
      <c r="P1282" s="215"/>
      <c r="Q1282" s="215"/>
      <c r="R1282" s="215"/>
      <c r="S1282" s="215"/>
      <c r="T1282" s="215"/>
      <c r="U1282" s="215"/>
      <c r="V1282" s="215"/>
      <c r="W1282" s="215"/>
      <c r="X1282" s="215"/>
      <c r="Y1282" s="215"/>
      <c r="Z1282" s="215"/>
      <c r="AA1282" s="215"/>
      <c r="AB1282" s="215"/>
      <c r="AI1282" s="215"/>
      <c r="AJ1282" s="215"/>
      <c r="AK1282" s="215"/>
      <c r="AL1282" s="215"/>
      <c r="AM1282" s="215"/>
      <c r="AN1282" s="215"/>
      <c r="AO1282" s="215"/>
      <c r="AP1282" s="215"/>
      <c r="AQ1282" s="215"/>
      <c r="AR1282" s="215"/>
      <c r="AS1282" s="215"/>
      <c r="AT1282" s="215"/>
      <c r="AU1282" s="215"/>
      <c r="AV1282" s="215"/>
      <c r="AW1282" s="215"/>
      <c r="AX1282" s="215"/>
      <c r="AY1282" s="215"/>
      <c r="AZ1282" s="215"/>
    </row>
    <row r="1283" spans="1:52" s="209" customFormat="1" x14ac:dyDescent="0.2">
      <c r="A1283" s="214"/>
      <c r="D1283" s="213"/>
      <c r="E1283" s="215"/>
      <c r="F1283" s="215"/>
      <c r="G1283" s="215"/>
      <c r="H1283" s="215"/>
      <c r="I1283" s="215"/>
      <c r="J1283" s="215"/>
      <c r="K1283" s="215"/>
      <c r="L1283" s="215"/>
      <c r="M1283" s="215"/>
      <c r="N1283" s="215"/>
      <c r="O1283" s="215"/>
      <c r="P1283" s="215"/>
      <c r="Q1283" s="215"/>
      <c r="R1283" s="215"/>
      <c r="S1283" s="215"/>
      <c r="T1283" s="215"/>
      <c r="U1283" s="215"/>
      <c r="V1283" s="215"/>
      <c r="W1283" s="215"/>
      <c r="X1283" s="215"/>
      <c r="Y1283" s="215"/>
      <c r="Z1283" s="215"/>
      <c r="AA1283" s="215"/>
      <c r="AB1283" s="215"/>
      <c r="AI1283" s="215"/>
      <c r="AJ1283" s="215"/>
      <c r="AK1283" s="215"/>
      <c r="AL1283" s="215"/>
      <c r="AM1283" s="215"/>
      <c r="AN1283" s="215"/>
      <c r="AO1283" s="215"/>
      <c r="AP1283" s="215"/>
      <c r="AQ1283" s="215"/>
      <c r="AR1283" s="215"/>
      <c r="AS1283" s="215"/>
      <c r="AT1283" s="215"/>
      <c r="AU1283" s="215"/>
      <c r="AV1283" s="215"/>
      <c r="AW1283" s="215"/>
      <c r="AX1283" s="215"/>
      <c r="AY1283" s="215"/>
      <c r="AZ1283" s="215"/>
    </row>
    <row r="1284" spans="1:52" s="209" customFormat="1" x14ac:dyDescent="0.2">
      <c r="A1284" s="214"/>
      <c r="D1284" s="213"/>
      <c r="E1284" s="215"/>
      <c r="F1284" s="215"/>
      <c r="G1284" s="215"/>
      <c r="H1284" s="215"/>
      <c r="I1284" s="215"/>
      <c r="J1284" s="215"/>
      <c r="K1284" s="215"/>
      <c r="L1284" s="215"/>
      <c r="M1284" s="215"/>
      <c r="N1284" s="215"/>
      <c r="O1284" s="215"/>
      <c r="P1284" s="215"/>
      <c r="Q1284" s="215"/>
      <c r="R1284" s="215"/>
      <c r="S1284" s="215"/>
      <c r="T1284" s="215"/>
      <c r="U1284" s="215"/>
      <c r="V1284" s="215"/>
      <c r="W1284" s="215"/>
      <c r="X1284" s="215"/>
      <c r="Y1284" s="215"/>
      <c r="Z1284" s="215"/>
      <c r="AA1284" s="215"/>
      <c r="AB1284" s="215"/>
      <c r="AI1284" s="215"/>
      <c r="AJ1284" s="215"/>
      <c r="AK1284" s="215"/>
      <c r="AL1284" s="215"/>
      <c r="AM1284" s="215"/>
      <c r="AN1284" s="215"/>
      <c r="AO1284" s="215"/>
      <c r="AP1284" s="215"/>
      <c r="AQ1284" s="215"/>
      <c r="AR1284" s="215"/>
      <c r="AS1284" s="215"/>
      <c r="AT1284" s="215"/>
      <c r="AU1284" s="215"/>
      <c r="AV1284" s="215"/>
      <c r="AW1284" s="215"/>
      <c r="AX1284" s="215"/>
      <c r="AY1284" s="215"/>
      <c r="AZ1284" s="215"/>
    </row>
    <row r="1285" spans="1:52" s="209" customFormat="1" x14ac:dyDescent="0.2">
      <c r="A1285" s="214"/>
      <c r="D1285" s="213"/>
      <c r="E1285" s="215"/>
      <c r="F1285" s="215"/>
      <c r="G1285" s="215"/>
      <c r="H1285" s="215"/>
      <c r="I1285" s="215"/>
      <c r="J1285" s="215"/>
      <c r="K1285" s="215"/>
      <c r="L1285" s="215"/>
      <c r="M1285" s="215"/>
      <c r="N1285" s="215"/>
      <c r="O1285" s="215"/>
      <c r="P1285" s="215"/>
      <c r="Q1285" s="215"/>
      <c r="R1285" s="215"/>
      <c r="S1285" s="215"/>
      <c r="T1285" s="215"/>
      <c r="U1285" s="215"/>
      <c r="V1285" s="215"/>
      <c r="W1285" s="215"/>
      <c r="X1285" s="215"/>
      <c r="Y1285" s="215"/>
      <c r="Z1285" s="215"/>
      <c r="AA1285" s="215"/>
      <c r="AB1285" s="215"/>
      <c r="AI1285" s="215"/>
      <c r="AJ1285" s="215"/>
      <c r="AK1285" s="215"/>
      <c r="AL1285" s="215"/>
      <c r="AM1285" s="215"/>
      <c r="AN1285" s="215"/>
      <c r="AO1285" s="215"/>
      <c r="AP1285" s="215"/>
      <c r="AQ1285" s="215"/>
      <c r="AR1285" s="215"/>
      <c r="AS1285" s="215"/>
      <c r="AT1285" s="215"/>
      <c r="AU1285" s="215"/>
      <c r="AV1285" s="215"/>
      <c r="AW1285" s="215"/>
      <c r="AX1285" s="215"/>
      <c r="AY1285" s="215"/>
      <c r="AZ1285" s="215"/>
    </row>
    <row r="1286" spans="1:52" s="209" customFormat="1" x14ac:dyDescent="0.2">
      <c r="A1286" s="214"/>
      <c r="D1286" s="213"/>
      <c r="E1286" s="215"/>
      <c r="F1286" s="215"/>
      <c r="G1286" s="215"/>
      <c r="H1286" s="215"/>
      <c r="I1286" s="215"/>
      <c r="J1286" s="215"/>
      <c r="K1286" s="215"/>
      <c r="L1286" s="215"/>
      <c r="M1286" s="215"/>
      <c r="N1286" s="215"/>
      <c r="O1286" s="215"/>
      <c r="P1286" s="215"/>
      <c r="Q1286" s="215"/>
      <c r="R1286" s="215"/>
      <c r="S1286" s="215"/>
      <c r="T1286" s="215"/>
      <c r="U1286" s="215"/>
      <c r="V1286" s="215"/>
      <c r="W1286" s="215"/>
      <c r="X1286" s="215"/>
      <c r="Y1286" s="215"/>
      <c r="Z1286" s="215"/>
      <c r="AA1286" s="215"/>
      <c r="AB1286" s="215"/>
      <c r="AI1286" s="215"/>
      <c r="AJ1286" s="215"/>
      <c r="AK1286" s="215"/>
      <c r="AL1286" s="215"/>
      <c r="AM1286" s="215"/>
      <c r="AN1286" s="215"/>
      <c r="AO1286" s="215"/>
      <c r="AP1286" s="215"/>
      <c r="AQ1286" s="215"/>
      <c r="AR1286" s="215"/>
      <c r="AS1286" s="215"/>
      <c r="AT1286" s="215"/>
      <c r="AU1286" s="215"/>
      <c r="AV1286" s="215"/>
      <c r="AW1286" s="215"/>
      <c r="AX1286" s="215"/>
      <c r="AY1286" s="215"/>
      <c r="AZ1286" s="215"/>
    </row>
    <row r="1287" spans="1:52" s="209" customFormat="1" x14ac:dyDescent="0.2">
      <c r="A1287" s="214"/>
      <c r="D1287" s="213"/>
      <c r="E1287" s="215"/>
      <c r="F1287" s="215"/>
      <c r="G1287" s="215"/>
      <c r="H1287" s="215"/>
      <c r="I1287" s="215"/>
      <c r="J1287" s="215"/>
      <c r="K1287" s="215"/>
      <c r="L1287" s="215"/>
      <c r="M1287" s="215"/>
      <c r="N1287" s="215"/>
      <c r="O1287" s="215"/>
      <c r="P1287" s="215"/>
      <c r="Q1287" s="215"/>
      <c r="R1287" s="215"/>
      <c r="S1287" s="215"/>
      <c r="T1287" s="215"/>
      <c r="U1287" s="215"/>
      <c r="V1287" s="215"/>
      <c r="W1287" s="215"/>
      <c r="X1287" s="215"/>
      <c r="Y1287" s="215"/>
      <c r="Z1287" s="215"/>
      <c r="AA1287" s="215"/>
      <c r="AB1287" s="215"/>
      <c r="AI1287" s="215"/>
      <c r="AJ1287" s="215"/>
      <c r="AK1287" s="215"/>
      <c r="AL1287" s="215"/>
      <c r="AM1287" s="215"/>
      <c r="AN1287" s="215"/>
      <c r="AO1287" s="215"/>
      <c r="AP1287" s="215"/>
      <c r="AQ1287" s="215"/>
      <c r="AR1287" s="215"/>
      <c r="AS1287" s="215"/>
      <c r="AT1287" s="215"/>
      <c r="AU1287" s="215"/>
      <c r="AV1287" s="215"/>
      <c r="AW1287" s="215"/>
      <c r="AX1287" s="215"/>
      <c r="AY1287" s="215"/>
      <c r="AZ1287" s="215"/>
    </row>
    <row r="1288" spans="1:52" s="209" customFormat="1" x14ac:dyDescent="0.2">
      <c r="A1288" s="214"/>
      <c r="D1288" s="213"/>
      <c r="E1288" s="215"/>
      <c r="F1288" s="215"/>
      <c r="G1288" s="215"/>
      <c r="H1288" s="215"/>
      <c r="I1288" s="215"/>
      <c r="J1288" s="215"/>
      <c r="K1288" s="215"/>
      <c r="L1288" s="215"/>
      <c r="M1288" s="215"/>
      <c r="N1288" s="215"/>
      <c r="O1288" s="215"/>
      <c r="P1288" s="215"/>
      <c r="Q1288" s="215"/>
      <c r="R1288" s="215"/>
      <c r="S1288" s="215"/>
      <c r="T1288" s="215"/>
      <c r="U1288" s="215"/>
      <c r="V1288" s="215"/>
      <c r="W1288" s="215"/>
      <c r="X1288" s="215"/>
      <c r="Y1288" s="215"/>
      <c r="Z1288" s="215"/>
      <c r="AA1288" s="215"/>
      <c r="AB1288" s="215"/>
      <c r="AI1288" s="215"/>
      <c r="AJ1288" s="215"/>
      <c r="AK1288" s="215"/>
      <c r="AL1288" s="215"/>
      <c r="AM1288" s="215"/>
      <c r="AN1288" s="215"/>
      <c r="AO1288" s="215"/>
      <c r="AP1288" s="215"/>
      <c r="AQ1288" s="215"/>
      <c r="AR1288" s="215"/>
      <c r="AS1288" s="215"/>
      <c r="AT1288" s="215"/>
      <c r="AU1288" s="215"/>
      <c r="AV1288" s="215"/>
      <c r="AW1288" s="215"/>
      <c r="AX1288" s="215"/>
      <c r="AY1288" s="215"/>
      <c r="AZ1288" s="215"/>
    </row>
    <row r="1289" spans="1:52" s="209" customFormat="1" x14ac:dyDescent="0.2">
      <c r="A1289" s="214"/>
      <c r="D1289" s="213"/>
      <c r="E1289" s="215"/>
      <c r="F1289" s="215"/>
      <c r="G1289" s="215"/>
      <c r="H1289" s="215"/>
      <c r="I1289" s="215"/>
      <c r="J1289" s="215"/>
      <c r="K1289" s="215"/>
      <c r="L1289" s="215"/>
      <c r="M1289" s="215"/>
      <c r="N1289" s="215"/>
      <c r="O1289" s="215"/>
      <c r="P1289" s="215"/>
      <c r="Q1289" s="215"/>
      <c r="R1289" s="215"/>
      <c r="S1289" s="215"/>
      <c r="T1289" s="215"/>
      <c r="U1289" s="215"/>
      <c r="V1289" s="215"/>
      <c r="W1289" s="215"/>
      <c r="X1289" s="215"/>
      <c r="Y1289" s="215"/>
      <c r="Z1289" s="215"/>
      <c r="AA1289" s="215"/>
      <c r="AB1289" s="215"/>
      <c r="AI1289" s="215"/>
      <c r="AJ1289" s="215"/>
      <c r="AK1289" s="215"/>
      <c r="AL1289" s="215"/>
      <c r="AM1289" s="215"/>
      <c r="AN1289" s="215"/>
      <c r="AO1289" s="215"/>
      <c r="AP1289" s="215"/>
      <c r="AQ1289" s="215"/>
      <c r="AR1289" s="215"/>
      <c r="AS1289" s="215"/>
      <c r="AT1289" s="215"/>
      <c r="AU1289" s="215"/>
      <c r="AV1289" s="215"/>
      <c r="AW1289" s="215"/>
      <c r="AX1289" s="215"/>
      <c r="AY1289" s="215"/>
      <c r="AZ1289" s="215"/>
    </row>
    <row r="1290" spans="1:52" s="209" customFormat="1" x14ac:dyDescent="0.2">
      <c r="A1290" s="214"/>
      <c r="D1290" s="213"/>
      <c r="E1290" s="215"/>
      <c r="F1290" s="215"/>
      <c r="G1290" s="215"/>
      <c r="H1290" s="215"/>
      <c r="I1290" s="215"/>
      <c r="J1290" s="215"/>
      <c r="K1290" s="215"/>
      <c r="L1290" s="215"/>
      <c r="M1290" s="215"/>
      <c r="N1290" s="215"/>
      <c r="O1290" s="215"/>
      <c r="P1290" s="215"/>
      <c r="Q1290" s="215"/>
      <c r="R1290" s="215"/>
      <c r="S1290" s="215"/>
      <c r="T1290" s="215"/>
      <c r="U1290" s="215"/>
      <c r="V1290" s="215"/>
      <c r="W1290" s="215"/>
      <c r="X1290" s="215"/>
      <c r="Y1290" s="215"/>
      <c r="Z1290" s="215"/>
      <c r="AA1290" s="215"/>
      <c r="AB1290" s="215"/>
      <c r="AI1290" s="215"/>
      <c r="AJ1290" s="215"/>
      <c r="AK1290" s="215"/>
      <c r="AL1290" s="215"/>
      <c r="AM1290" s="215"/>
      <c r="AN1290" s="215"/>
      <c r="AO1290" s="215"/>
      <c r="AP1290" s="215"/>
      <c r="AQ1290" s="215"/>
      <c r="AR1290" s="215"/>
      <c r="AS1290" s="215"/>
      <c r="AT1290" s="215"/>
      <c r="AU1290" s="215"/>
      <c r="AV1290" s="215"/>
      <c r="AW1290" s="215"/>
      <c r="AX1290" s="215"/>
      <c r="AY1290" s="215"/>
      <c r="AZ1290" s="215"/>
    </row>
    <row r="1291" spans="1:52" s="209" customFormat="1" x14ac:dyDescent="0.2">
      <c r="A1291" s="214"/>
      <c r="D1291" s="213"/>
      <c r="E1291" s="215"/>
      <c r="F1291" s="215"/>
      <c r="G1291" s="215"/>
      <c r="H1291" s="215"/>
      <c r="I1291" s="215"/>
      <c r="J1291" s="215"/>
      <c r="K1291" s="215"/>
      <c r="L1291" s="215"/>
      <c r="M1291" s="215"/>
      <c r="N1291" s="215"/>
      <c r="O1291" s="215"/>
      <c r="P1291" s="215"/>
      <c r="Q1291" s="215"/>
      <c r="R1291" s="215"/>
      <c r="S1291" s="215"/>
      <c r="T1291" s="215"/>
      <c r="U1291" s="215"/>
      <c r="V1291" s="215"/>
      <c r="W1291" s="215"/>
      <c r="X1291" s="215"/>
      <c r="Y1291" s="215"/>
      <c r="Z1291" s="215"/>
      <c r="AA1291" s="215"/>
      <c r="AB1291" s="215"/>
      <c r="AI1291" s="215"/>
      <c r="AJ1291" s="215"/>
      <c r="AK1291" s="215"/>
      <c r="AL1291" s="215"/>
      <c r="AM1291" s="215"/>
      <c r="AN1291" s="215"/>
      <c r="AO1291" s="215"/>
      <c r="AP1291" s="215"/>
      <c r="AQ1291" s="215"/>
      <c r="AR1291" s="215"/>
      <c r="AS1291" s="215"/>
      <c r="AT1291" s="215"/>
      <c r="AU1291" s="215"/>
      <c r="AV1291" s="215"/>
      <c r="AW1291" s="215"/>
      <c r="AX1291" s="215"/>
      <c r="AY1291" s="215"/>
      <c r="AZ1291" s="215"/>
    </row>
    <row r="1292" spans="1:52" s="209" customFormat="1" x14ac:dyDescent="0.2">
      <c r="A1292" s="214"/>
      <c r="D1292" s="213"/>
      <c r="E1292" s="215"/>
      <c r="F1292" s="215"/>
      <c r="G1292" s="215"/>
      <c r="H1292" s="215"/>
      <c r="I1292" s="215"/>
      <c r="J1292" s="215"/>
      <c r="K1292" s="215"/>
      <c r="L1292" s="215"/>
      <c r="M1292" s="215"/>
      <c r="N1292" s="215"/>
      <c r="O1292" s="215"/>
      <c r="P1292" s="215"/>
      <c r="Q1292" s="215"/>
      <c r="R1292" s="215"/>
      <c r="S1292" s="215"/>
      <c r="T1292" s="215"/>
      <c r="U1292" s="215"/>
      <c r="V1292" s="215"/>
      <c r="W1292" s="215"/>
      <c r="X1292" s="215"/>
      <c r="Y1292" s="215"/>
      <c r="Z1292" s="215"/>
      <c r="AA1292" s="215"/>
      <c r="AB1292" s="215"/>
      <c r="AI1292" s="215"/>
      <c r="AJ1292" s="215"/>
      <c r="AK1292" s="215"/>
      <c r="AL1292" s="215"/>
      <c r="AM1292" s="215"/>
      <c r="AN1292" s="215"/>
      <c r="AO1292" s="215"/>
      <c r="AP1292" s="215"/>
      <c r="AQ1292" s="215"/>
      <c r="AR1292" s="215"/>
      <c r="AS1292" s="215"/>
      <c r="AT1292" s="215"/>
      <c r="AU1292" s="215"/>
      <c r="AV1292" s="215"/>
      <c r="AW1292" s="215"/>
      <c r="AX1292" s="215"/>
      <c r="AY1292" s="215"/>
      <c r="AZ1292" s="215"/>
    </row>
    <row r="1293" spans="1:52" s="209" customFormat="1" x14ac:dyDescent="0.2">
      <c r="A1293" s="214"/>
      <c r="D1293" s="213"/>
      <c r="E1293" s="215"/>
      <c r="F1293" s="215"/>
      <c r="G1293" s="215"/>
      <c r="H1293" s="215"/>
      <c r="I1293" s="215"/>
      <c r="J1293" s="215"/>
      <c r="K1293" s="215"/>
      <c r="L1293" s="215"/>
      <c r="M1293" s="215"/>
      <c r="N1293" s="215"/>
      <c r="O1293" s="215"/>
      <c r="P1293" s="215"/>
      <c r="Q1293" s="215"/>
      <c r="R1293" s="215"/>
      <c r="S1293" s="215"/>
      <c r="T1293" s="215"/>
      <c r="U1293" s="215"/>
      <c r="V1293" s="215"/>
      <c r="W1293" s="215"/>
      <c r="X1293" s="215"/>
      <c r="Y1293" s="215"/>
      <c r="Z1293" s="215"/>
      <c r="AA1293" s="215"/>
      <c r="AB1293" s="215"/>
      <c r="AI1293" s="215"/>
      <c r="AJ1293" s="215"/>
      <c r="AK1293" s="215"/>
      <c r="AL1293" s="215"/>
      <c r="AM1293" s="215"/>
      <c r="AN1293" s="215"/>
      <c r="AO1293" s="215"/>
      <c r="AP1293" s="215"/>
      <c r="AQ1293" s="215"/>
      <c r="AR1293" s="215"/>
      <c r="AS1293" s="215"/>
      <c r="AT1293" s="215"/>
      <c r="AU1293" s="215"/>
      <c r="AV1293" s="215"/>
      <c r="AW1293" s="215"/>
      <c r="AX1293" s="215"/>
      <c r="AY1293" s="215"/>
      <c r="AZ1293" s="215"/>
    </row>
    <row r="1294" spans="1:52" s="209" customFormat="1" x14ac:dyDescent="0.2">
      <c r="A1294" s="214"/>
      <c r="D1294" s="213"/>
      <c r="E1294" s="215"/>
      <c r="F1294" s="215"/>
      <c r="G1294" s="215"/>
      <c r="H1294" s="215"/>
      <c r="I1294" s="215"/>
      <c r="J1294" s="215"/>
      <c r="K1294" s="215"/>
      <c r="L1294" s="215"/>
      <c r="M1294" s="215"/>
      <c r="N1294" s="215"/>
      <c r="O1294" s="215"/>
      <c r="P1294" s="215"/>
      <c r="Q1294" s="215"/>
      <c r="R1294" s="215"/>
      <c r="S1294" s="215"/>
      <c r="T1294" s="215"/>
      <c r="U1294" s="215"/>
      <c r="V1294" s="215"/>
      <c r="W1294" s="215"/>
      <c r="X1294" s="215"/>
      <c r="Y1294" s="215"/>
      <c r="Z1294" s="215"/>
      <c r="AA1294" s="215"/>
      <c r="AB1294" s="215"/>
      <c r="AI1294" s="215"/>
      <c r="AJ1294" s="215"/>
      <c r="AK1294" s="215"/>
      <c r="AL1294" s="215"/>
      <c r="AM1294" s="215"/>
      <c r="AN1294" s="215"/>
      <c r="AO1294" s="215"/>
      <c r="AP1294" s="215"/>
      <c r="AQ1294" s="215"/>
      <c r="AR1294" s="215"/>
      <c r="AS1294" s="215"/>
      <c r="AT1294" s="215"/>
      <c r="AU1294" s="215"/>
      <c r="AV1294" s="215"/>
      <c r="AW1294" s="215"/>
      <c r="AX1294" s="215"/>
      <c r="AY1294" s="215"/>
      <c r="AZ1294" s="215"/>
    </row>
    <row r="1295" spans="1:52" s="209" customFormat="1" x14ac:dyDescent="0.2">
      <c r="A1295" s="214"/>
      <c r="D1295" s="213"/>
      <c r="E1295" s="215"/>
      <c r="F1295" s="215"/>
      <c r="G1295" s="215"/>
      <c r="H1295" s="215"/>
      <c r="I1295" s="215"/>
      <c r="J1295" s="215"/>
      <c r="K1295" s="215"/>
      <c r="L1295" s="215"/>
      <c r="M1295" s="215"/>
      <c r="N1295" s="215"/>
      <c r="O1295" s="215"/>
      <c r="P1295" s="215"/>
      <c r="Q1295" s="215"/>
      <c r="R1295" s="215"/>
      <c r="S1295" s="215"/>
      <c r="T1295" s="215"/>
      <c r="U1295" s="215"/>
      <c r="V1295" s="215"/>
      <c r="W1295" s="215"/>
      <c r="X1295" s="215"/>
      <c r="Y1295" s="215"/>
      <c r="Z1295" s="215"/>
      <c r="AA1295" s="215"/>
      <c r="AB1295" s="215"/>
      <c r="AI1295" s="215"/>
      <c r="AJ1295" s="215"/>
      <c r="AK1295" s="215"/>
      <c r="AL1295" s="215"/>
      <c r="AM1295" s="215"/>
      <c r="AN1295" s="215"/>
      <c r="AO1295" s="215"/>
      <c r="AP1295" s="215"/>
      <c r="AQ1295" s="215"/>
      <c r="AR1295" s="215"/>
      <c r="AS1295" s="215"/>
      <c r="AT1295" s="215"/>
      <c r="AU1295" s="215"/>
      <c r="AV1295" s="215"/>
      <c r="AW1295" s="215"/>
      <c r="AX1295" s="215"/>
      <c r="AY1295" s="215"/>
      <c r="AZ1295" s="215"/>
    </row>
    <row r="1296" spans="1:52" s="209" customFormat="1" x14ac:dyDescent="0.2">
      <c r="A1296" s="214"/>
      <c r="D1296" s="213"/>
      <c r="E1296" s="215"/>
      <c r="F1296" s="215"/>
      <c r="G1296" s="215"/>
      <c r="H1296" s="215"/>
      <c r="I1296" s="215"/>
      <c r="J1296" s="215"/>
      <c r="K1296" s="215"/>
      <c r="L1296" s="215"/>
      <c r="M1296" s="215"/>
      <c r="N1296" s="215"/>
      <c r="O1296" s="215"/>
      <c r="P1296" s="215"/>
      <c r="Q1296" s="215"/>
      <c r="R1296" s="215"/>
      <c r="S1296" s="215"/>
      <c r="T1296" s="215"/>
      <c r="U1296" s="215"/>
      <c r="V1296" s="215"/>
      <c r="W1296" s="215"/>
      <c r="X1296" s="215"/>
      <c r="Y1296" s="215"/>
      <c r="Z1296" s="215"/>
      <c r="AA1296" s="215"/>
      <c r="AB1296" s="215"/>
      <c r="AI1296" s="215"/>
      <c r="AJ1296" s="215"/>
      <c r="AK1296" s="215"/>
      <c r="AL1296" s="215"/>
      <c r="AM1296" s="215"/>
      <c r="AN1296" s="215"/>
      <c r="AO1296" s="215"/>
      <c r="AP1296" s="215"/>
      <c r="AQ1296" s="215"/>
      <c r="AR1296" s="215"/>
      <c r="AS1296" s="215"/>
      <c r="AT1296" s="215"/>
      <c r="AU1296" s="215"/>
      <c r="AV1296" s="215"/>
      <c r="AW1296" s="215"/>
      <c r="AX1296" s="215"/>
      <c r="AY1296" s="215"/>
      <c r="AZ1296" s="215"/>
    </row>
    <row r="1297" spans="1:52" s="209" customFormat="1" x14ac:dyDescent="0.2">
      <c r="A1297" s="214"/>
      <c r="D1297" s="213"/>
      <c r="E1297" s="215"/>
      <c r="F1297" s="215"/>
      <c r="G1297" s="215"/>
      <c r="H1297" s="215"/>
      <c r="I1297" s="215"/>
      <c r="J1297" s="215"/>
      <c r="K1297" s="215"/>
      <c r="L1297" s="215"/>
      <c r="M1297" s="215"/>
      <c r="N1297" s="215"/>
      <c r="O1297" s="215"/>
      <c r="P1297" s="215"/>
      <c r="Q1297" s="215"/>
      <c r="R1297" s="215"/>
      <c r="S1297" s="215"/>
      <c r="T1297" s="215"/>
      <c r="U1297" s="215"/>
      <c r="V1297" s="215"/>
      <c r="W1297" s="215"/>
      <c r="X1297" s="215"/>
      <c r="Y1297" s="215"/>
      <c r="Z1297" s="215"/>
      <c r="AA1297" s="215"/>
      <c r="AB1297" s="215"/>
      <c r="AI1297" s="215"/>
      <c r="AJ1297" s="215"/>
      <c r="AK1297" s="215"/>
      <c r="AL1297" s="215"/>
      <c r="AM1297" s="215"/>
      <c r="AN1297" s="215"/>
      <c r="AO1297" s="215"/>
      <c r="AP1297" s="215"/>
      <c r="AQ1297" s="215"/>
      <c r="AR1297" s="215"/>
      <c r="AS1297" s="215"/>
      <c r="AT1297" s="215"/>
      <c r="AU1297" s="215"/>
      <c r="AV1297" s="215"/>
      <c r="AW1297" s="215"/>
      <c r="AX1297" s="215"/>
      <c r="AY1297" s="215"/>
      <c r="AZ1297" s="215"/>
    </row>
    <row r="1298" spans="1:52" s="209" customFormat="1" x14ac:dyDescent="0.2">
      <c r="A1298" s="214"/>
      <c r="D1298" s="213"/>
      <c r="E1298" s="215"/>
      <c r="F1298" s="215"/>
      <c r="G1298" s="215"/>
      <c r="H1298" s="215"/>
      <c r="I1298" s="215"/>
      <c r="J1298" s="215"/>
      <c r="K1298" s="215"/>
      <c r="L1298" s="215"/>
      <c r="M1298" s="215"/>
      <c r="N1298" s="215"/>
      <c r="O1298" s="215"/>
      <c r="P1298" s="215"/>
      <c r="Q1298" s="215"/>
      <c r="R1298" s="215"/>
      <c r="S1298" s="215"/>
      <c r="T1298" s="215"/>
      <c r="U1298" s="215"/>
      <c r="V1298" s="215"/>
      <c r="W1298" s="215"/>
      <c r="X1298" s="215"/>
      <c r="Y1298" s="215"/>
      <c r="Z1298" s="215"/>
      <c r="AA1298" s="215"/>
      <c r="AB1298" s="215"/>
      <c r="AI1298" s="215"/>
      <c r="AJ1298" s="215"/>
      <c r="AK1298" s="215"/>
      <c r="AL1298" s="215"/>
      <c r="AM1298" s="215"/>
      <c r="AN1298" s="215"/>
      <c r="AO1298" s="215"/>
      <c r="AP1298" s="215"/>
      <c r="AQ1298" s="215"/>
      <c r="AR1298" s="215"/>
      <c r="AS1298" s="215"/>
      <c r="AT1298" s="215"/>
      <c r="AU1298" s="215"/>
      <c r="AV1298" s="215"/>
      <c r="AW1298" s="215"/>
      <c r="AX1298" s="215"/>
      <c r="AY1298" s="215"/>
      <c r="AZ1298" s="215"/>
    </row>
    <row r="1299" spans="1:52" s="209" customFormat="1" x14ac:dyDescent="0.2">
      <c r="A1299" s="214"/>
      <c r="D1299" s="213"/>
      <c r="E1299" s="215"/>
      <c r="F1299" s="215"/>
      <c r="G1299" s="215"/>
      <c r="H1299" s="215"/>
      <c r="I1299" s="215"/>
      <c r="J1299" s="215"/>
      <c r="K1299" s="215"/>
      <c r="L1299" s="215"/>
      <c r="M1299" s="215"/>
      <c r="N1299" s="215"/>
      <c r="O1299" s="215"/>
      <c r="P1299" s="215"/>
      <c r="Q1299" s="215"/>
      <c r="R1299" s="215"/>
      <c r="S1299" s="215"/>
      <c r="T1299" s="215"/>
      <c r="U1299" s="215"/>
      <c r="V1299" s="215"/>
      <c r="W1299" s="215"/>
      <c r="X1299" s="215"/>
      <c r="Y1299" s="215"/>
      <c r="Z1299" s="215"/>
      <c r="AA1299" s="215"/>
      <c r="AB1299" s="215"/>
      <c r="AI1299" s="215"/>
      <c r="AJ1299" s="215"/>
      <c r="AK1299" s="215"/>
      <c r="AL1299" s="215"/>
      <c r="AM1299" s="215"/>
      <c r="AN1299" s="215"/>
      <c r="AO1299" s="215"/>
      <c r="AP1299" s="215"/>
      <c r="AQ1299" s="215"/>
      <c r="AR1299" s="215"/>
      <c r="AS1299" s="215"/>
      <c r="AT1299" s="215"/>
      <c r="AU1299" s="215"/>
      <c r="AV1299" s="215"/>
      <c r="AW1299" s="215"/>
      <c r="AX1299" s="215"/>
      <c r="AY1299" s="215"/>
      <c r="AZ1299" s="215"/>
    </row>
    <row r="1300" spans="1:52" s="209" customFormat="1" x14ac:dyDescent="0.2">
      <c r="A1300" s="214"/>
      <c r="D1300" s="213"/>
      <c r="E1300" s="215"/>
      <c r="F1300" s="215"/>
      <c r="G1300" s="215"/>
      <c r="H1300" s="215"/>
      <c r="I1300" s="215"/>
      <c r="J1300" s="215"/>
      <c r="K1300" s="215"/>
      <c r="L1300" s="215"/>
      <c r="M1300" s="215"/>
      <c r="N1300" s="215"/>
      <c r="O1300" s="215"/>
      <c r="P1300" s="215"/>
      <c r="Q1300" s="215"/>
      <c r="R1300" s="215"/>
      <c r="S1300" s="215"/>
      <c r="T1300" s="215"/>
      <c r="U1300" s="215"/>
      <c r="V1300" s="215"/>
      <c r="W1300" s="215"/>
      <c r="X1300" s="215"/>
      <c r="Y1300" s="215"/>
      <c r="Z1300" s="215"/>
      <c r="AA1300" s="215"/>
      <c r="AB1300" s="215"/>
      <c r="AI1300" s="215"/>
      <c r="AJ1300" s="215"/>
      <c r="AK1300" s="215"/>
      <c r="AL1300" s="215"/>
      <c r="AM1300" s="215"/>
      <c r="AN1300" s="215"/>
      <c r="AO1300" s="215"/>
      <c r="AP1300" s="215"/>
      <c r="AQ1300" s="215"/>
      <c r="AR1300" s="215"/>
      <c r="AS1300" s="215"/>
      <c r="AT1300" s="215"/>
      <c r="AU1300" s="215"/>
      <c r="AV1300" s="215"/>
      <c r="AW1300" s="215"/>
      <c r="AX1300" s="215"/>
      <c r="AY1300" s="215"/>
      <c r="AZ1300" s="215"/>
    </row>
    <row r="1301" spans="1:52" s="209" customFormat="1" x14ac:dyDescent="0.2">
      <c r="A1301" s="214"/>
      <c r="D1301" s="213"/>
      <c r="E1301" s="215"/>
      <c r="F1301" s="215"/>
      <c r="G1301" s="215"/>
      <c r="H1301" s="215"/>
      <c r="I1301" s="215"/>
      <c r="J1301" s="215"/>
      <c r="K1301" s="215"/>
      <c r="L1301" s="215"/>
      <c r="M1301" s="215"/>
      <c r="N1301" s="215"/>
      <c r="O1301" s="215"/>
      <c r="P1301" s="215"/>
      <c r="Q1301" s="215"/>
      <c r="R1301" s="215"/>
      <c r="S1301" s="215"/>
      <c r="T1301" s="215"/>
      <c r="U1301" s="215"/>
      <c r="V1301" s="215"/>
      <c r="W1301" s="215"/>
      <c r="X1301" s="215"/>
      <c r="Y1301" s="215"/>
      <c r="Z1301" s="215"/>
      <c r="AA1301" s="215"/>
      <c r="AB1301" s="215"/>
      <c r="AI1301" s="215"/>
      <c r="AJ1301" s="215"/>
      <c r="AK1301" s="215"/>
      <c r="AL1301" s="215"/>
      <c r="AM1301" s="215"/>
      <c r="AN1301" s="215"/>
      <c r="AO1301" s="215"/>
      <c r="AP1301" s="215"/>
      <c r="AQ1301" s="215"/>
      <c r="AR1301" s="215"/>
      <c r="AS1301" s="215"/>
      <c r="AT1301" s="215"/>
      <c r="AU1301" s="215"/>
      <c r="AV1301" s="215"/>
      <c r="AW1301" s="215"/>
      <c r="AX1301" s="215"/>
      <c r="AY1301" s="215"/>
      <c r="AZ1301" s="215"/>
    </row>
    <row r="1302" spans="1:52" s="209" customFormat="1" x14ac:dyDescent="0.2">
      <c r="A1302" s="214"/>
      <c r="D1302" s="213"/>
      <c r="E1302" s="215"/>
      <c r="F1302" s="215"/>
      <c r="G1302" s="215"/>
      <c r="H1302" s="215"/>
      <c r="I1302" s="215"/>
      <c r="J1302" s="215"/>
      <c r="K1302" s="215"/>
      <c r="L1302" s="215"/>
      <c r="M1302" s="215"/>
      <c r="N1302" s="215"/>
      <c r="O1302" s="215"/>
      <c r="P1302" s="215"/>
      <c r="Q1302" s="215"/>
      <c r="R1302" s="215"/>
      <c r="S1302" s="215"/>
      <c r="T1302" s="215"/>
      <c r="U1302" s="215"/>
      <c r="V1302" s="215"/>
      <c r="W1302" s="215"/>
      <c r="X1302" s="215"/>
      <c r="Y1302" s="215"/>
      <c r="Z1302" s="215"/>
      <c r="AA1302" s="215"/>
      <c r="AB1302" s="215"/>
      <c r="AI1302" s="215"/>
      <c r="AJ1302" s="215"/>
      <c r="AK1302" s="215"/>
      <c r="AL1302" s="215"/>
      <c r="AM1302" s="215"/>
      <c r="AN1302" s="215"/>
      <c r="AO1302" s="215"/>
      <c r="AP1302" s="215"/>
      <c r="AQ1302" s="215"/>
      <c r="AR1302" s="215"/>
      <c r="AS1302" s="215"/>
      <c r="AT1302" s="215"/>
      <c r="AU1302" s="215"/>
      <c r="AV1302" s="215"/>
      <c r="AW1302" s="215"/>
      <c r="AX1302" s="215"/>
      <c r="AY1302" s="215"/>
      <c r="AZ1302" s="215"/>
    </row>
    <row r="1303" spans="1:52" s="209" customFormat="1" x14ac:dyDescent="0.2">
      <c r="A1303" s="214"/>
      <c r="D1303" s="213"/>
      <c r="E1303" s="215"/>
      <c r="F1303" s="215"/>
      <c r="G1303" s="215"/>
      <c r="H1303" s="215"/>
      <c r="I1303" s="215"/>
      <c r="J1303" s="215"/>
      <c r="K1303" s="215"/>
      <c r="L1303" s="215"/>
      <c r="M1303" s="215"/>
      <c r="N1303" s="215"/>
      <c r="O1303" s="215"/>
      <c r="P1303" s="215"/>
      <c r="Q1303" s="215"/>
      <c r="R1303" s="215"/>
      <c r="S1303" s="215"/>
      <c r="T1303" s="215"/>
      <c r="U1303" s="215"/>
      <c r="V1303" s="215"/>
      <c r="W1303" s="215"/>
      <c r="X1303" s="215"/>
      <c r="Y1303" s="215"/>
      <c r="Z1303" s="215"/>
      <c r="AA1303" s="215"/>
      <c r="AB1303" s="215"/>
      <c r="AI1303" s="215"/>
      <c r="AJ1303" s="215"/>
      <c r="AK1303" s="215"/>
      <c r="AL1303" s="215"/>
      <c r="AM1303" s="215"/>
      <c r="AN1303" s="215"/>
      <c r="AO1303" s="215"/>
      <c r="AP1303" s="215"/>
      <c r="AQ1303" s="215"/>
      <c r="AR1303" s="215"/>
      <c r="AS1303" s="215"/>
      <c r="AT1303" s="215"/>
      <c r="AU1303" s="215"/>
      <c r="AV1303" s="215"/>
      <c r="AW1303" s="215"/>
      <c r="AX1303" s="215"/>
      <c r="AY1303" s="215"/>
      <c r="AZ1303" s="215"/>
    </row>
    <row r="1304" spans="1:52" s="209" customFormat="1" x14ac:dyDescent="0.2">
      <c r="A1304" s="214"/>
      <c r="D1304" s="213"/>
      <c r="E1304" s="215"/>
      <c r="F1304" s="215"/>
      <c r="G1304" s="215"/>
      <c r="H1304" s="215"/>
      <c r="I1304" s="215"/>
      <c r="J1304" s="215"/>
      <c r="K1304" s="215"/>
      <c r="L1304" s="215"/>
      <c r="M1304" s="215"/>
      <c r="N1304" s="215"/>
      <c r="O1304" s="215"/>
      <c r="P1304" s="215"/>
      <c r="Q1304" s="215"/>
      <c r="R1304" s="215"/>
      <c r="S1304" s="215"/>
      <c r="T1304" s="215"/>
      <c r="U1304" s="215"/>
      <c r="V1304" s="215"/>
      <c r="W1304" s="215"/>
      <c r="X1304" s="215"/>
      <c r="Y1304" s="215"/>
      <c r="Z1304" s="215"/>
      <c r="AA1304" s="215"/>
      <c r="AB1304" s="215"/>
      <c r="AI1304" s="215"/>
      <c r="AJ1304" s="215"/>
      <c r="AK1304" s="215"/>
      <c r="AL1304" s="215"/>
      <c r="AM1304" s="215"/>
      <c r="AN1304" s="215"/>
      <c r="AO1304" s="215"/>
      <c r="AP1304" s="215"/>
      <c r="AQ1304" s="215"/>
      <c r="AR1304" s="215"/>
      <c r="AS1304" s="215"/>
      <c r="AT1304" s="215"/>
      <c r="AU1304" s="215"/>
      <c r="AV1304" s="215"/>
      <c r="AW1304" s="215"/>
      <c r="AX1304" s="215"/>
      <c r="AY1304" s="215"/>
      <c r="AZ1304" s="215"/>
    </row>
    <row r="1305" spans="1:52" s="209" customFormat="1" x14ac:dyDescent="0.2">
      <c r="A1305" s="214"/>
      <c r="D1305" s="213"/>
      <c r="E1305" s="215"/>
      <c r="F1305" s="215"/>
      <c r="G1305" s="215"/>
      <c r="H1305" s="215"/>
      <c r="I1305" s="215"/>
      <c r="J1305" s="215"/>
      <c r="K1305" s="215"/>
      <c r="L1305" s="215"/>
      <c r="M1305" s="215"/>
      <c r="N1305" s="215"/>
      <c r="O1305" s="215"/>
      <c r="P1305" s="215"/>
      <c r="Q1305" s="215"/>
      <c r="R1305" s="215"/>
      <c r="S1305" s="215"/>
      <c r="T1305" s="215"/>
      <c r="U1305" s="215"/>
      <c r="V1305" s="215"/>
      <c r="W1305" s="215"/>
      <c r="X1305" s="215"/>
      <c r="Y1305" s="215"/>
      <c r="Z1305" s="215"/>
      <c r="AA1305" s="215"/>
      <c r="AB1305" s="215"/>
      <c r="AI1305" s="215"/>
      <c r="AJ1305" s="215"/>
      <c r="AK1305" s="215"/>
      <c r="AL1305" s="215"/>
      <c r="AM1305" s="215"/>
      <c r="AN1305" s="215"/>
      <c r="AO1305" s="215"/>
      <c r="AP1305" s="215"/>
      <c r="AQ1305" s="215"/>
      <c r="AR1305" s="215"/>
      <c r="AS1305" s="215"/>
      <c r="AT1305" s="215"/>
      <c r="AU1305" s="215"/>
      <c r="AV1305" s="215"/>
      <c r="AW1305" s="215"/>
      <c r="AX1305" s="215"/>
      <c r="AY1305" s="215"/>
      <c r="AZ1305" s="215"/>
    </row>
    <row r="1306" spans="1:52" s="209" customFormat="1" x14ac:dyDescent="0.2">
      <c r="A1306" s="214"/>
      <c r="D1306" s="213"/>
      <c r="E1306" s="215"/>
      <c r="F1306" s="215"/>
      <c r="G1306" s="215"/>
      <c r="H1306" s="215"/>
      <c r="I1306" s="215"/>
      <c r="J1306" s="215"/>
      <c r="K1306" s="215"/>
      <c r="L1306" s="215"/>
      <c r="M1306" s="215"/>
      <c r="N1306" s="215"/>
      <c r="O1306" s="215"/>
      <c r="P1306" s="215"/>
      <c r="Q1306" s="215"/>
      <c r="R1306" s="215"/>
      <c r="S1306" s="215"/>
      <c r="T1306" s="215"/>
      <c r="U1306" s="215"/>
      <c r="V1306" s="215"/>
      <c r="W1306" s="215"/>
      <c r="X1306" s="215"/>
      <c r="Y1306" s="215"/>
      <c r="Z1306" s="215"/>
      <c r="AA1306" s="215"/>
      <c r="AB1306" s="215"/>
      <c r="AI1306" s="215"/>
      <c r="AJ1306" s="215"/>
      <c r="AK1306" s="215"/>
      <c r="AL1306" s="215"/>
      <c r="AM1306" s="215"/>
      <c r="AN1306" s="215"/>
      <c r="AO1306" s="215"/>
      <c r="AP1306" s="215"/>
      <c r="AQ1306" s="215"/>
      <c r="AR1306" s="215"/>
      <c r="AS1306" s="215"/>
      <c r="AT1306" s="215"/>
      <c r="AU1306" s="215"/>
      <c r="AV1306" s="215"/>
      <c r="AW1306" s="215"/>
      <c r="AX1306" s="215"/>
      <c r="AY1306" s="215"/>
      <c r="AZ1306" s="215"/>
    </row>
    <row r="1307" spans="1:52" s="209" customFormat="1" x14ac:dyDescent="0.2">
      <c r="A1307" s="214"/>
      <c r="D1307" s="213"/>
      <c r="E1307" s="215"/>
      <c r="F1307" s="215"/>
      <c r="G1307" s="215"/>
      <c r="H1307" s="215"/>
      <c r="I1307" s="215"/>
      <c r="J1307" s="215"/>
      <c r="K1307" s="215"/>
      <c r="L1307" s="215"/>
      <c r="M1307" s="215"/>
      <c r="N1307" s="215"/>
      <c r="O1307" s="215"/>
      <c r="P1307" s="215"/>
      <c r="Q1307" s="215"/>
      <c r="R1307" s="215"/>
      <c r="S1307" s="215"/>
      <c r="T1307" s="215"/>
      <c r="U1307" s="215"/>
      <c r="V1307" s="215"/>
      <c r="W1307" s="215"/>
      <c r="X1307" s="215"/>
      <c r="Y1307" s="215"/>
      <c r="Z1307" s="215"/>
      <c r="AA1307" s="215"/>
      <c r="AB1307" s="215"/>
      <c r="AI1307" s="215"/>
      <c r="AJ1307" s="215"/>
      <c r="AK1307" s="215"/>
      <c r="AL1307" s="215"/>
      <c r="AM1307" s="215"/>
      <c r="AN1307" s="215"/>
      <c r="AO1307" s="215"/>
      <c r="AP1307" s="215"/>
      <c r="AQ1307" s="215"/>
      <c r="AR1307" s="215"/>
      <c r="AS1307" s="215"/>
      <c r="AT1307" s="215"/>
      <c r="AU1307" s="215"/>
      <c r="AV1307" s="215"/>
      <c r="AW1307" s="215"/>
      <c r="AX1307" s="215"/>
      <c r="AY1307" s="215"/>
      <c r="AZ1307" s="215"/>
    </row>
    <row r="1308" spans="1:52" s="209" customFormat="1" x14ac:dyDescent="0.2">
      <c r="A1308" s="214"/>
      <c r="D1308" s="213"/>
      <c r="E1308" s="215"/>
      <c r="F1308" s="215"/>
      <c r="G1308" s="215"/>
      <c r="H1308" s="215"/>
      <c r="I1308" s="215"/>
      <c r="J1308" s="215"/>
      <c r="K1308" s="215"/>
      <c r="L1308" s="215"/>
      <c r="M1308" s="215"/>
      <c r="N1308" s="215"/>
      <c r="O1308" s="215"/>
      <c r="P1308" s="215"/>
      <c r="Q1308" s="215"/>
      <c r="R1308" s="215"/>
      <c r="S1308" s="215"/>
      <c r="T1308" s="215"/>
      <c r="U1308" s="215"/>
      <c r="V1308" s="215"/>
      <c r="W1308" s="215"/>
      <c r="X1308" s="215"/>
      <c r="Y1308" s="215"/>
      <c r="Z1308" s="215"/>
      <c r="AA1308" s="215"/>
      <c r="AB1308" s="215"/>
      <c r="AI1308" s="215"/>
      <c r="AJ1308" s="215"/>
      <c r="AK1308" s="215"/>
      <c r="AL1308" s="215"/>
      <c r="AM1308" s="215"/>
      <c r="AN1308" s="215"/>
      <c r="AO1308" s="215"/>
      <c r="AP1308" s="215"/>
      <c r="AQ1308" s="215"/>
      <c r="AR1308" s="215"/>
      <c r="AS1308" s="215"/>
      <c r="AT1308" s="215"/>
      <c r="AU1308" s="215"/>
      <c r="AV1308" s="215"/>
      <c r="AW1308" s="215"/>
      <c r="AX1308" s="215"/>
      <c r="AY1308" s="215"/>
      <c r="AZ1308" s="215"/>
    </row>
    <row r="1309" spans="1:52" s="209" customFormat="1" x14ac:dyDescent="0.2">
      <c r="A1309" s="214"/>
      <c r="D1309" s="213"/>
      <c r="E1309" s="215"/>
      <c r="F1309" s="215"/>
      <c r="G1309" s="215"/>
      <c r="H1309" s="215"/>
      <c r="I1309" s="215"/>
      <c r="J1309" s="215"/>
      <c r="K1309" s="215"/>
      <c r="L1309" s="215"/>
      <c r="M1309" s="215"/>
      <c r="N1309" s="215"/>
      <c r="O1309" s="215"/>
      <c r="P1309" s="215"/>
      <c r="Q1309" s="215"/>
      <c r="R1309" s="215"/>
      <c r="S1309" s="215"/>
      <c r="T1309" s="215"/>
      <c r="U1309" s="215"/>
      <c r="V1309" s="215"/>
      <c r="W1309" s="215"/>
      <c r="X1309" s="215"/>
      <c r="Y1309" s="215"/>
      <c r="Z1309" s="215"/>
      <c r="AA1309" s="215"/>
      <c r="AB1309" s="215"/>
      <c r="AI1309" s="215"/>
      <c r="AJ1309" s="215"/>
      <c r="AK1309" s="215"/>
      <c r="AL1309" s="215"/>
      <c r="AM1309" s="215"/>
      <c r="AN1309" s="215"/>
      <c r="AO1309" s="215"/>
      <c r="AP1309" s="215"/>
      <c r="AQ1309" s="215"/>
      <c r="AR1309" s="215"/>
      <c r="AS1309" s="215"/>
      <c r="AT1309" s="215"/>
      <c r="AU1309" s="215"/>
      <c r="AV1309" s="215"/>
      <c r="AW1309" s="215"/>
      <c r="AX1309" s="215"/>
      <c r="AY1309" s="215"/>
      <c r="AZ1309" s="215"/>
    </row>
    <row r="1310" spans="1:52" s="209" customFormat="1" x14ac:dyDescent="0.2">
      <c r="A1310" s="214"/>
      <c r="D1310" s="213"/>
      <c r="E1310" s="215"/>
      <c r="F1310" s="215"/>
      <c r="G1310" s="215"/>
      <c r="H1310" s="215"/>
      <c r="I1310" s="215"/>
      <c r="J1310" s="215"/>
      <c r="K1310" s="215"/>
      <c r="L1310" s="215"/>
      <c r="M1310" s="215"/>
      <c r="N1310" s="215"/>
      <c r="O1310" s="215"/>
      <c r="P1310" s="215"/>
      <c r="Q1310" s="215"/>
      <c r="R1310" s="215"/>
      <c r="S1310" s="215"/>
      <c r="T1310" s="215"/>
      <c r="U1310" s="215"/>
      <c r="V1310" s="215"/>
      <c r="W1310" s="215"/>
      <c r="X1310" s="215"/>
      <c r="Y1310" s="215"/>
      <c r="Z1310" s="215"/>
      <c r="AA1310" s="215"/>
      <c r="AB1310" s="215"/>
      <c r="AI1310" s="215"/>
      <c r="AJ1310" s="215"/>
      <c r="AK1310" s="215"/>
      <c r="AL1310" s="215"/>
      <c r="AM1310" s="215"/>
      <c r="AN1310" s="215"/>
      <c r="AO1310" s="215"/>
      <c r="AP1310" s="215"/>
      <c r="AQ1310" s="215"/>
      <c r="AR1310" s="215"/>
      <c r="AS1310" s="215"/>
      <c r="AT1310" s="215"/>
      <c r="AU1310" s="215"/>
      <c r="AV1310" s="215"/>
      <c r="AW1310" s="215"/>
      <c r="AX1310" s="215"/>
      <c r="AY1310" s="215"/>
      <c r="AZ1310" s="215"/>
    </row>
    <row r="1311" spans="1:52" s="209" customFormat="1" x14ac:dyDescent="0.2">
      <c r="A1311" s="214"/>
      <c r="D1311" s="213"/>
      <c r="E1311" s="215"/>
      <c r="F1311" s="215"/>
      <c r="G1311" s="215"/>
      <c r="H1311" s="215"/>
      <c r="I1311" s="215"/>
      <c r="J1311" s="215"/>
      <c r="K1311" s="215"/>
      <c r="L1311" s="215"/>
      <c r="M1311" s="215"/>
      <c r="N1311" s="215"/>
      <c r="O1311" s="215"/>
      <c r="P1311" s="215"/>
      <c r="Q1311" s="215"/>
      <c r="R1311" s="215"/>
      <c r="S1311" s="215"/>
      <c r="T1311" s="215"/>
      <c r="U1311" s="215"/>
      <c r="V1311" s="215"/>
      <c r="W1311" s="215"/>
      <c r="X1311" s="215"/>
      <c r="Y1311" s="215"/>
      <c r="Z1311" s="215"/>
      <c r="AA1311" s="215"/>
      <c r="AB1311" s="215"/>
      <c r="AI1311" s="215"/>
      <c r="AJ1311" s="215"/>
      <c r="AK1311" s="215"/>
      <c r="AL1311" s="215"/>
      <c r="AM1311" s="215"/>
      <c r="AN1311" s="215"/>
      <c r="AO1311" s="215"/>
      <c r="AP1311" s="215"/>
      <c r="AQ1311" s="215"/>
      <c r="AR1311" s="215"/>
      <c r="AS1311" s="215"/>
      <c r="AT1311" s="215"/>
      <c r="AU1311" s="215"/>
      <c r="AV1311" s="215"/>
      <c r="AW1311" s="215"/>
      <c r="AX1311" s="215"/>
      <c r="AY1311" s="215"/>
      <c r="AZ1311" s="215"/>
    </row>
    <row r="1312" spans="1:52" s="209" customFormat="1" x14ac:dyDescent="0.2">
      <c r="A1312" s="214"/>
      <c r="D1312" s="213"/>
      <c r="E1312" s="215"/>
      <c r="F1312" s="215"/>
      <c r="G1312" s="215"/>
      <c r="H1312" s="215"/>
      <c r="I1312" s="215"/>
      <c r="J1312" s="215"/>
      <c r="K1312" s="215"/>
      <c r="L1312" s="215"/>
      <c r="M1312" s="215"/>
      <c r="N1312" s="215"/>
      <c r="O1312" s="215"/>
      <c r="P1312" s="215"/>
      <c r="Q1312" s="215"/>
      <c r="R1312" s="215"/>
      <c r="S1312" s="215"/>
      <c r="T1312" s="215"/>
      <c r="U1312" s="215"/>
      <c r="V1312" s="215"/>
      <c r="W1312" s="215"/>
      <c r="X1312" s="215"/>
      <c r="Y1312" s="215"/>
      <c r="Z1312" s="215"/>
      <c r="AA1312" s="215"/>
      <c r="AB1312" s="215"/>
      <c r="AI1312" s="215"/>
      <c r="AJ1312" s="215"/>
      <c r="AK1312" s="215"/>
      <c r="AL1312" s="215"/>
      <c r="AM1312" s="215"/>
      <c r="AN1312" s="215"/>
      <c r="AO1312" s="215"/>
      <c r="AP1312" s="215"/>
      <c r="AQ1312" s="215"/>
      <c r="AR1312" s="215"/>
      <c r="AS1312" s="215"/>
      <c r="AT1312" s="215"/>
      <c r="AU1312" s="215"/>
      <c r="AV1312" s="215"/>
      <c r="AW1312" s="215"/>
      <c r="AX1312" s="215"/>
      <c r="AY1312" s="215"/>
      <c r="AZ1312" s="215"/>
    </row>
    <row r="1313" spans="1:52" s="209" customFormat="1" x14ac:dyDescent="0.2">
      <c r="A1313" s="214"/>
      <c r="D1313" s="213"/>
      <c r="E1313" s="215"/>
      <c r="F1313" s="215"/>
      <c r="G1313" s="215"/>
      <c r="H1313" s="215"/>
      <c r="I1313" s="215"/>
      <c r="J1313" s="215"/>
      <c r="K1313" s="215"/>
      <c r="L1313" s="215"/>
      <c r="M1313" s="215"/>
      <c r="N1313" s="215"/>
      <c r="O1313" s="215"/>
      <c r="P1313" s="215"/>
      <c r="Q1313" s="215"/>
      <c r="R1313" s="215"/>
      <c r="S1313" s="215"/>
      <c r="T1313" s="215"/>
      <c r="U1313" s="215"/>
      <c r="V1313" s="215"/>
      <c r="W1313" s="215"/>
      <c r="X1313" s="215"/>
      <c r="Y1313" s="215"/>
      <c r="Z1313" s="215"/>
      <c r="AA1313" s="215"/>
      <c r="AB1313" s="215"/>
      <c r="AI1313" s="215"/>
      <c r="AJ1313" s="215"/>
      <c r="AK1313" s="215"/>
      <c r="AL1313" s="215"/>
      <c r="AM1313" s="215"/>
      <c r="AN1313" s="215"/>
      <c r="AO1313" s="215"/>
      <c r="AP1313" s="215"/>
      <c r="AQ1313" s="215"/>
      <c r="AR1313" s="215"/>
      <c r="AS1313" s="215"/>
      <c r="AT1313" s="215"/>
      <c r="AU1313" s="215"/>
      <c r="AV1313" s="215"/>
      <c r="AW1313" s="215"/>
      <c r="AX1313" s="215"/>
      <c r="AY1313" s="215"/>
      <c r="AZ1313" s="215"/>
    </row>
    <row r="1314" spans="1:52" s="209" customFormat="1" x14ac:dyDescent="0.2">
      <c r="A1314" s="214"/>
      <c r="D1314" s="213"/>
      <c r="E1314" s="215"/>
      <c r="F1314" s="215"/>
      <c r="G1314" s="215"/>
      <c r="H1314" s="215"/>
      <c r="I1314" s="215"/>
      <c r="J1314" s="215"/>
      <c r="K1314" s="215"/>
      <c r="L1314" s="215"/>
      <c r="M1314" s="215"/>
      <c r="N1314" s="215"/>
      <c r="O1314" s="215"/>
      <c r="P1314" s="215"/>
      <c r="Q1314" s="215"/>
      <c r="R1314" s="215"/>
      <c r="S1314" s="215"/>
      <c r="T1314" s="215"/>
      <c r="U1314" s="215"/>
      <c r="V1314" s="215"/>
      <c r="W1314" s="215"/>
      <c r="X1314" s="215"/>
      <c r="Y1314" s="215"/>
      <c r="Z1314" s="215"/>
      <c r="AA1314" s="215"/>
      <c r="AB1314" s="215"/>
      <c r="AI1314" s="215"/>
      <c r="AJ1314" s="215"/>
      <c r="AK1314" s="215"/>
      <c r="AL1314" s="215"/>
      <c r="AM1314" s="215"/>
      <c r="AN1314" s="215"/>
      <c r="AO1314" s="215"/>
      <c r="AP1314" s="215"/>
      <c r="AQ1314" s="215"/>
      <c r="AR1314" s="215"/>
      <c r="AS1314" s="215"/>
      <c r="AT1314" s="215"/>
      <c r="AU1314" s="215"/>
      <c r="AV1314" s="215"/>
      <c r="AW1314" s="215"/>
      <c r="AX1314" s="215"/>
      <c r="AY1314" s="215"/>
      <c r="AZ1314" s="215"/>
    </row>
    <row r="1315" spans="1:52" s="209" customFormat="1" x14ac:dyDescent="0.2">
      <c r="A1315" s="214"/>
      <c r="D1315" s="213"/>
      <c r="E1315" s="215"/>
      <c r="F1315" s="215"/>
      <c r="G1315" s="215"/>
      <c r="H1315" s="215"/>
      <c r="I1315" s="215"/>
      <c r="J1315" s="215"/>
      <c r="K1315" s="215"/>
      <c r="L1315" s="215"/>
      <c r="M1315" s="215"/>
      <c r="N1315" s="215"/>
      <c r="O1315" s="215"/>
      <c r="P1315" s="215"/>
      <c r="Q1315" s="215"/>
      <c r="R1315" s="215"/>
      <c r="S1315" s="215"/>
      <c r="T1315" s="215"/>
      <c r="U1315" s="215"/>
      <c r="V1315" s="215"/>
      <c r="W1315" s="215"/>
      <c r="X1315" s="215"/>
      <c r="Y1315" s="215"/>
      <c r="Z1315" s="215"/>
      <c r="AA1315" s="215"/>
      <c r="AB1315" s="215"/>
      <c r="AI1315" s="215"/>
      <c r="AJ1315" s="215"/>
      <c r="AK1315" s="215"/>
      <c r="AL1315" s="215"/>
      <c r="AM1315" s="215"/>
      <c r="AN1315" s="215"/>
      <c r="AO1315" s="215"/>
      <c r="AP1315" s="215"/>
      <c r="AQ1315" s="215"/>
      <c r="AR1315" s="215"/>
      <c r="AS1315" s="215"/>
      <c r="AT1315" s="215"/>
      <c r="AU1315" s="215"/>
      <c r="AV1315" s="215"/>
      <c r="AW1315" s="215"/>
      <c r="AX1315" s="215"/>
      <c r="AY1315" s="215"/>
      <c r="AZ1315" s="215"/>
    </row>
    <row r="1316" spans="1:52" s="209" customFormat="1" x14ac:dyDescent="0.2">
      <c r="A1316" s="214"/>
      <c r="D1316" s="213"/>
      <c r="E1316" s="215"/>
      <c r="F1316" s="215"/>
      <c r="G1316" s="215"/>
      <c r="H1316" s="215"/>
      <c r="I1316" s="215"/>
      <c r="J1316" s="215"/>
      <c r="K1316" s="215"/>
      <c r="L1316" s="215"/>
      <c r="M1316" s="215"/>
      <c r="N1316" s="215"/>
      <c r="O1316" s="215"/>
      <c r="P1316" s="215"/>
      <c r="Q1316" s="215"/>
      <c r="R1316" s="215"/>
      <c r="S1316" s="215"/>
      <c r="T1316" s="215"/>
      <c r="U1316" s="215"/>
      <c r="V1316" s="215"/>
      <c r="W1316" s="215"/>
      <c r="X1316" s="215"/>
      <c r="Y1316" s="215"/>
      <c r="Z1316" s="215"/>
      <c r="AA1316" s="215"/>
      <c r="AB1316" s="215"/>
      <c r="AI1316" s="215"/>
      <c r="AJ1316" s="215"/>
      <c r="AK1316" s="215"/>
      <c r="AL1316" s="215"/>
      <c r="AM1316" s="215"/>
      <c r="AN1316" s="215"/>
      <c r="AO1316" s="215"/>
      <c r="AP1316" s="215"/>
      <c r="AQ1316" s="215"/>
      <c r="AR1316" s="215"/>
      <c r="AS1316" s="215"/>
      <c r="AT1316" s="215"/>
      <c r="AU1316" s="215"/>
      <c r="AV1316" s="215"/>
      <c r="AW1316" s="215"/>
      <c r="AX1316" s="215"/>
      <c r="AY1316" s="215"/>
      <c r="AZ1316" s="215"/>
    </row>
    <row r="1317" spans="1:52" s="209" customFormat="1" x14ac:dyDescent="0.2">
      <c r="A1317" s="214"/>
      <c r="D1317" s="213"/>
      <c r="E1317" s="215"/>
      <c r="F1317" s="215"/>
      <c r="G1317" s="215"/>
      <c r="H1317" s="215"/>
      <c r="I1317" s="215"/>
      <c r="J1317" s="215"/>
      <c r="K1317" s="215"/>
      <c r="L1317" s="215"/>
      <c r="M1317" s="215"/>
      <c r="N1317" s="215"/>
      <c r="O1317" s="215"/>
      <c r="P1317" s="215"/>
      <c r="Q1317" s="215"/>
      <c r="R1317" s="215"/>
      <c r="S1317" s="215"/>
      <c r="T1317" s="215"/>
      <c r="U1317" s="215"/>
      <c r="V1317" s="215"/>
      <c r="W1317" s="215"/>
      <c r="X1317" s="215"/>
      <c r="Y1317" s="215"/>
      <c r="Z1317" s="215"/>
      <c r="AA1317" s="215"/>
      <c r="AB1317" s="215"/>
      <c r="AI1317" s="215"/>
      <c r="AJ1317" s="215"/>
      <c r="AK1317" s="215"/>
      <c r="AL1317" s="215"/>
      <c r="AM1317" s="215"/>
      <c r="AN1317" s="215"/>
      <c r="AO1317" s="215"/>
      <c r="AP1317" s="215"/>
      <c r="AQ1317" s="215"/>
      <c r="AR1317" s="215"/>
      <c r="AS1317" s="215"/>
      <c r="AT1317" s="215"/>
      <c r="AU1317" s="215"/>
      <c r="AV1317" s="215"/>
      <c r="AW1317" s="215"/>
      <c r="AX1317" s="215"/>
      <c r="AY1317" s="215"/>
      <c r="AZ1317" s="215"/>
    </row>
    <row r="1318" spans="1:52" s="209" customFormat="1" x14ac:dyDescent="0.2">
      <c r="A1318" s="214"/>
      <c r="D1318" s="213"/>
      <c r="E1318" s="215"/>
      <c r="F1318" s="215"/>
      <c r="G1318" s="215"/>
      <c r="H1318" s="215"/>
      <c r="I1318" s="215"/>
      <c r="J1318" s="215"/>
      <c r="K1318" s="215"/>
      <c r="L1318" s="215"/>
      <c r="M1318" s="215"/>
      <c r="N1318" s="215"/>
      <c r="O1318" s="215"/>
      <c r="P1318" s="215"/>
      <c r="Q1318" s="215"/>
      <c r="R1318" s="215"/>
      <c r="S1318" s="215"/>
      <c r="T1318" s="215"/>
      <c r="U1318" s="215"/>
      <c r="V1318" s="215"/>
      <c r="W1318" s="215"/>
      <c r="X1318" s="215"/>
      <c r="Y1318" s="215"/>
      <c r="Z1318" s="215"/>
      <c r="AA1318" s="215"/>
      <c r="AB1318" s="215"/>
      <c r="AI1318" s="215"/>
      <c r="AJ1318" s="215"/>
      <c r="AK1318" s="215"/>
      <c r="AL1318" s="215"/>
      <c r="AM1318" s="215"/>
      <c r="AN1318" s="215"/>
      <c r="AO1318" s="215"/>
      <c r="AP1318" s="215"/>
      <c r="AQ1318" s="215"/>
      <c r="AR1318" s="215"/>
      <c r="AS1318" s="215"/>
      <c r="AT1318" s="215"/>
      <c r="AU1318" s="215"/>
      <c r="AV1318" s="215"/>
      <c r="AW1318" s="215"/>
      <c r="AX1318" s="215"/>
      <c r="AY1318" s="215"/>
      <c r="AZ1318" s="215"/>
    </row>
    <row r="1319" spans="1:52" s="209" customFormat="1" x14ac:dyDescent="0.2">
      <c r="A1319" s="214"/>
      <c r="D1319" s="213"/>
      <c r="E1319" s="215"/>
      <c r="F1319" s="215"/>
      <c r="G1319" s="215"/>
      <c r="H1319" s="215"/>
      <c r="I1319" s="215"/>
      <c r="J1319" s="215"/>
      <c r="K1319" s="215"/>
      <c r="L1319" s="215"/>
      <c r="M1319" s="215"/>
      <c r="N1319" s="215"/>
      <c r="O1319" s="215"/>
      <c r="P1319" s="215"/>
      <c r="Q1319" s="215"/>
      <c r="R1319" s="215"/>
      <c r="S1319" s="215"/>
      <c r="T1319" s="215"/>
      <c r="U1319" s="215"/>
      <c r="V1319" s="215"/>
      <c r="W1319" s="215"/>
      <c r="X1319" s="215"/>
      <c r="Y1319" s="215"/>
      <c r="Z1319" s="215"/>
      <c r="AA1319" s="215"/>
      <c r="AB1319" s="215"/>
      <c r="AI1319" s="215"/>
      <c r="AJ1319" s="215"/>
      <c r="AK1319" s="215"/>
      <c r="AL1319" s="215"/>
      <c r="AM1319" s="215"/>
      <c r="AN1319" s="215"/>
      <c r="AO1319" s="215"/>
      <c r="AP1319" s="215"/>
      <c r="AQ1319" s="215"/>
      <c r="AR1319" s="215"/>
      <c r="AS1319" s="215"/>
      <c r="AT1319" s="215"/>
      <c r="AU1319" s="215"/>
      <c r="AV1319" s="215"/>
      <c r="AW1319" s="215"/>
      <c r="AX1319" s="215"/>
      <c r="AY1319" s="215"/>
      <c r="AZ1319" s="215"/>
    </row>
    <row r="1320" spans="1:52" s="209" customFormat="1" x14ac:dyDescent="0.2">
      <c r="A1320" s="214"/>
      <c r="D1320" s="213"/>
      <c r="E1320" s="215"/>
      <c r="F1320" s="215"/>
      <c r="G1320" s="215"/>
      <c r="H1320" s="215"/>
      <c r="I1320" s="215"/>
      <c r="J1320" s="215"/>
      <c r="K1320" s="215"/>
      <c r="L1320" s="215"/>
      <c r="M1320" s="215"/>
      <c r="N1320" s="215"/>
      <c r="O1320" s="215"/>
      <c r="P1320" s="215"/>
      <c r="Q1320" s="215"/>
      <c r="R1320" s="215"/>
      <c r="S1320" s="215"/>
      <c r="T1320" s="215"/>
      <c r="U1320" s="215"/>
      <c r="V1320" s="215"/>
      <c r="W1320" s="215"/>
      <c r="X1320" s="215"/>
      <c r="Y1320" s="215"/>
      <c r="Z1320" s="215"/>
      <c r="AA1320" s="215"/>
      <c r="AB1320" s="215"/>
      <c r="AI1320" s="215"/>
      <c r="AJ1320" s="215"/>
      <c r="AK1320" s="215"/>
      <c r="AL1320" s="215"/>
      <c r="AM1320" s="215"/>
      <c r="AN1320" s="215"/>
      <c r="AO1320" s="215"/>
      <c r="AP1320" s="215"/>
      <c r="AQ1320" s="215"/>
      <c r="AR1320" s="215"/>
      <c r="AS1320" s="215"/>
      <c r="AT1320" s="215"/>
      <c r="AU1320" s="215"/>
      <c r="AV1320" s="215"/>
      <c r="AW1320" s="215"/>
      <c r="AX1320" s="215"/>
      <c r="AY1320" s="215"/>
      <c r="AZ1320" s="215"/>
    </row>
    <row r="1321" spans="1:52" s="209" customFormat="1" x14ac:dyDescent="0.2">
      <c r="A1321" s="214"/>
      <c r="D1321" s="213"/>
      <c r="E1321" s="215"/>
      <c r="F1321" s="215"/>
      <c r="G1321" s="215"/>
      <c r="H1321" s="215"/>
      <c r="I1321" s="215"/>
      <c r="J1321" s="215"/>
      <c r="K1321" s="215"/>
      <c r="L1321" s="215"/>
      <c r="M1321" s="215"/>
      <c r="N1321" s="215"/>
      <c r="O1321" s="215"/>
      <c r="P1321" s="215"/>
      <c r="Q1321" s="215"/>
      <c r="R1321" s="215"/>
      <c r="S1321" s="215"/>
      <c r="T1321" s="215"/>
      <c r="U1321" s="215"/>
      <c r="V1321" s="215"/>
      <c r="W1321" s="215"/>
      <c r="X1321" s="215"/>
      <c r="Y1321" s="215"/>
      <c r="Z1321" s="215"/>
      <c r="AA1321" s="215"/>
      <c r="AB1321" s="215"/>
      <c r="AI1321" s="215"/>
      <c r="AJ1321" s="215"/>
      <c r="AK1321" s="215"/>
      <c r="AL1321" s="215"/>
      <c r="AM1321" s="215"/>
      <c r="AN1321" s="215"/>
      <c r="AO1321" s="215"/>
      <c r="AP1321" s="215"/>
      <c r="AQ1321" s="215"/>
      <c r="AR1321" s="215"/>
      <c r="AS1321" s="215"/>
      <c r="AT1321" s="215"/>
      <c r="AU1321" s="215"/>
      <c r="AV1321" s="215"/>
      <c r="AW1321" s="215"/>
      <c r="AX1321" s="215"/>
      <c r="AY1321" s="215"/>
      <c r="AZ1321" s="215"/>
    </row>
    <row r="1322" spans="1:52" s="209" customFormat="1" x14ac:dyDescent="0.2">
      <c r="A1322" s="214"/>
      <c r="D1322" s="213"/>
      <c r="E1322" s="215"/>
      <c r="F1322" s="215"/>
      <c r="G1322" s="215"/>
      <c r="H1322" s="215"/>
      <c r="I1322" s="215"/>
      <c r="J1322" s="215"/>
      <c r="K1322" s="215"/>
      <c r="L1322" s="215"/>
      <c r="M1322" s="215"/>
      <c r="N1322" s="215"/>
      <c r="O1322" s="215"/>
      <c r="P1322" s="215"/>
      <c r="Q1322" s="215"/>
      <c r="R1322" s="215"/>
      <c r="S1322" s="215"/>
      <c r="T1322" s="215"/>
      <c r="U1322" s="215"/>
      <c r="V1322" s="215"/>
      <c r="W1322" s="215"/>
      <c r="X1322" s="215"/>
      <c r="Y1322" s="215"/>
      <c r="Z1322" s="215"/>
      <c r="AA1322" s="215"/>
      <c r="AB1322" s="215"/>
      <c r="AI1322" s="215"/>
      <c r="AJ1322" s="215"/>
      <c r="AK1322" s="215"/>
      <c r="AL1322" s="215"/>
      <c r="AM1322" s="215"/>
      <c r="AN1322" s="215"/>
      <c r="AO1322" s="215"/>
      <c r="AP1322" s="215"/>
      <c r="AQ1322" s="215"/>
      <c r="AR1322" s="215"/>
      <c r="AS1322" s="215"/>
      <c r="AT1322" s="215"/>
      <c r="AU1322" s="215"/>
      <c r="AV1322" s="215"/>
      <c r="AW1322" s="215"/>
      <c r="AX1322" s="215"/>
      <c r="AY1322" s="215"/>
      <c r="AZ1322" s="215"/>
    </row>
    <row r="1323" spans="1:52" s="209" customFormat="1" x14ac:dyDescent="0.2">
      <c r="A1323" s="214"/>
      <c r="D1323" s="213"/>
      <c r="E1323" s="215"/>
      <c r="F1323" s="215"/>
      <c r="G1323" s="215"/>
      <c r="H1323" s="215"/>
      <c r="I1323" s="215"/>
      <c r="J1323" s="215"/>
      <c r="K1323" s="215"/>
      <c r="L1323" s="215"/>
      <c r="M1323" s="215"/>
      <c r="N1323" s="215"/>
      <c r="O1323" s="215"/>
      <c r="P1323" s="215"/>
      <c r="Q1323" s="215"/>
      <c r="R1323" s="215"/>
      <c r="S1323" s="215"/>
      <c r="T1323" s="215"/>
      <c r="U1323" s="215"/>
      <c r="V1323" s="215"/>
      <c r="W1323" s="215"/>
      <c r="X1323" s="215"/>
      <c r="Y1323" s="215"/>
      <c r="Z1323" s="215"/>
      <c r="AA1323" s="215"/>
      <c r="AB1323" s="215"/>
      <c r="AI1323" s="215"/>
      <c r="AJ1323" s="215"/>
      <c r="AK1323" s="215"/>
      <c r="AL1323" s="215"/>
      <c r="AM1323" s="215"/>
      <c r="AN1323" s="215"/>
      <c r="AO1323" s="215"/>
      <c r="AP1323" s="215"/>
      <c r="AQ1323" s="215"/>
      <c r="AR1323" s="215"/>
      <c r="AS1323" s="215"/>
      <c r="AT1323" s="215"/>
      <c r="AU1323" s="215"/>
      <c r="AV1323" s="215"/>
      <c r="AW1323" s="215"/>
      <c r="AX1323" s="215"/>
      <c r="AY1323" s="215"/>
      <c r="AZ1323" s="215"/>
    </row>
    <row r="1324" spans="1:52" s="209" customFormat="1" x14ac:dyDescent="0.2">
      <c r="A1324" s="214"/>
      <c r="D1324" s="213"/>
      <c r="E1324" s="215"/>
      <c r="F1324" s="215"/>
      <c r="G1324" s="215"/>
      <c r="H1324" s="215"/>
      <c r="I1324" s="215"/>
      <c r="J1324" s="215"/>
      <c r="K1324" s="215"/>
      <c r="L1324" s="215"/>
      <c r="M1324" s="215"/>
      <c r="N1324" s="215"/>
      <c r="O1324" s="215"/>
      <c r="P1324" s="215"/>
      <c r="Q1324" s="215"/>
      <c r="R1324" s="215"/>
      <c r="S1324" s="215"/>
      <c r="T1324" s="215"/>
      <c r="U1324" s="215"/>
      <c r="V1324" s="215"/>
      <c r="W1324" s="215"/>
      <c r="X1324" s="215"/>
      <c r="Y1324" s="215"/>
      <c r="Z1324" s="215"/>
      <c r="AA1324" s="215"/>
      <c r="AB1324" s="215"/>
      <c r="AI1324" s="215"/>
      <c r="AJ1324" s="215"/>
      <c r="AK1324" s="215"/>
      <c r="AL1324" s="215"/>
      <c r="AM1324" s="215"/>
      <c r="AN1324" s="215"/>
      <c r="AO1324" s="215"/>
      <c r="AP1324" s="215"/>
      <c r="AQ1324" s="215"/>
      <c r="AR1324" s="215"/>
      <c r="AS1324" s="215"/>
      <c r="AT1324" s="215"/>
      <c r="AU1324" s="215"/>
      <c r="AV1324" s="215"/>
      <c r="AW1324" s="215"/>
      <c r="AX1324" s="215"/>
      <c r="AY1324" s="215"/>
      <c r="AZ1324" s="215"/>
    </row>
    <row r="1325" spans="1:52" s="209" customFormat="1" x14ac:dyDescent="0.2">
      <c r="A1325" s="214"/>
      <c r="D1325" s="213"/>
      <c r="E1325" s="215"/>
      <c r="F1325" s="215"/>
      <c r="G1325" s="215"/>
      <c r="H1325" s="215"/>
      <c r="I1325" s="215"/>
      <c r="J1325" s="215"/>
      <c r="K1325" s="215"/>
      <c r="L1325" s="215"/>
      <c r="M1325" s="215"/>
      <c r="N1325" s="215"/>
      <c r="O1325" s="215"/>
      <c r="P1325" s="215"/>
      <c r="Q1325" s="215"/>
      <c r="R1325" s="215"/>
      <c r="S1325" s="215"/>
      <c r="T1325" s="215"/>
      <c r="U1325" s="215"/>
      <c r="V1325" s="215"/>
      <c r="W1325" s="215"/>
      <c r="X1325" s="215"/>
      <c r="Y1325" s="215"/>
      <c r="Z1325" s="215"/>
      <c r="AA1325" s="215"/>
      <c r="AB1325" s="215"/>
      <c r="AI1325" s="215"/>
      <c r="AJ1325" s="215"/>
      <c r="AK1325" s="215"/>
      <c r="AL1325" s="215"/>
      <c r="AM1325" s="215"/>
      <c r="AN1325" s="215"/>
      <c r="AO1325" s="215"/>
      <c r="AP1325" s="215"/>
      <c r="AQ1325" s="215"/>
      <c r="AR1325" s="215"/>
      <c r="AS1325" s="215"/>
      <c r="AT1325" s="215"/>
      <c r="AU1325" s="215"/>
      <c r="AV1325" s="215"/>
      <c r="AW1325" s="215"/>
      <c r="AX1325" s="215"/>
      <c r="AY1325" s="215"/>
      <c r="AZ1325" s="215"/>
    </row>
    <row r="1326" spans="1:52" s="209" customFormat="1" x14ac:dyDescent="0.2">
      <c r="A1326" s="214"/>
      <c r="D1326" s="213"/>
      <c r="E1326" s="215"/>
      <c r="F1326" s="215"/>
      <c r="G1326" s="215"/>
      <c r="H1326" s="215"/>
      <c r="I1326" s="215"/>
      <c r="J1326" s="215"/>
      <c r="K1326" s="215"/>
      <c r="L1326" s="215"/>
      <c r="M1326" s="215"/>
      <c r="N1326" s="215"/>
      <c r="O1326" s="215"/>
      <c r="P1326" s="215"/>
      <c r="Q1326" s="215"/>
      <c r="R1326" s="215"/>
      <c r="S1326" s="215"/>
      <c r="T1326" s="215"/>
      <c r="U1326" s="215"/>
      <c r="V1326" s="215"/>
      <c r="W1326" s="215"/>
      <c r="X1326" s="215"/>
      <c r="Y1326" s="215"/>
      <c r="Z1326" s="215"/>
      <c r="AA1326" s="215"/>
      <c r="AB1326" s="215"/>
      <c r="AI1326" s="215"/>
      <c r="AJ1326" s="215"/>
      <c r="AK1326" s="215"/>
      <c r="AL1326" s="215"/>
      <c r="AM1326" s="215"/>
      <c r="AN1326" s="215"/>
      <c r="AO1326" s="215"/>
      <c r="AP1326" s="215"/>
      <c r="AQ1326" s="215"/>
      <c r="AR1326" s="215"/>
      <c r="AS1326" s="215"/>
      <c r="AT1326" s="215"/>
      <c r="AU1326" s="215"/>
      <c r="AV1326" s="215"/>
      <c r="AW1326" s="215"/>
      <c r="AX1326" s="215"/>
      <c r="AY1326" s="215"/>
      <c r="AZ1326" s="215"/>
    </row>
    <row r="1327" spans="1:52" s="209" customFormat="1" x14ac:dyDescent="0.2">
      <c r="A1327" s="214"/>
      <c r="D1327" s="213"/>
      <c r="E1327" s="215"/>
      <c r="F1327" s="215"/>
      <c r="G1327" s="215"/>
      <c r="H1327" s="215"/>
      <c r="I1327" s="215"/>
      <c r="J1327" s="215"/>
      <c r="K1327" s="215"/>
      <c r="L1327" s="215"/>
      <c r="M1327" s="215"/>
      <c r="N1327" s="215"/>
      <c r="O1327" s="215"/>
      <c r="P1327" s="215"/>
      <c r="Q1327" s="215"/>
      <c r="R1327" s="215"/>
      <c r="S1327" s="215"/>
      <c r="T1327" s="215"/>
      <c r="U1327" s="215"/>
      <c r="V1327" s="215"/>
      <c r="W1327" s="215"/>
      <c r="X1327" s="215"/>
      <c r="Y1327" s="215"/>
      <c r="Z1327" s="215"/>
      <c r="AA1327" s="215"/>
      <c r="AB1327" s="215"/>
      <c r="AI1327" s="215"/>
      <c r="AJ1327" s="215"/>
      <c r="AK1327" s="215"/>
      <c r="AL1327" s="215"/>
      <c r="AM1327" s="215"/>
      <c r="AN1327" s="215"/>
      <c r="AO1327" s="215"/>
      <c r="AP1327" s="215"/>
      <c r="AQ1327" s="215"/>
      <c r="AR1327" s="215"/>
      <c r="AS1327" s="215"/>
      <c r="AT1327" s="215"/>
      <c r="AU1327" s="215"/>
      <c r="AV1327" s="215"/>
      <c r="AW1327" s="215"/>
      <c r="AX1327" s="215"/>
      <c r="AY1327" s="215"/>
      <c r="AZ1327" s="215"/>
    </row>
    <row r="1328" spans="1:52" s="209" customFormat="1" x14ac:dyDescent="0.2">
      <c r="A1328" s="214"/>
      <c r="D1328" s="213"/>
      <c r="E1328" s="215"/>
      <c r="F1328" s="215"/>
      <c r="G1328" s="215"/>
      <c r="H1328" s="215"/>
      <c r="I1328" s="215"/>
      <c r="J1328" s="215"/>
      <c r="K1328" s="215"/>
      <c r="L1328" s="215"/>
      <c r="M1328" s="215"/>
      <c r="N1328" s="215"/>
      <c r="O1328" s="215"/>
      <c r="P1328" s="215"/>
      <c r="Q1328" s="215"/>
      <c r="R1328" s="215"/>
      <c r="S1328" s="215"/>
      <c r="T1328" s="215"/>
      <c r="U1328" s="215"/>
      <c r="V1328" s="215"/>
      <c r="W1328" s="215"/>
      <c r="X1328" s="215"/>
      <c r="Y1328" s="215"/>
      <c r="Z1328" s="215"/>
      <c r="AA1328" s="215"/>
      <c r="AB1328" s="215"/>
      <c r="AI1328" s="215"/>
      <c r="AJ1328" s="215"/>
      <c r="AK1328" s="215"/>
      <c r="AL1328" s="215"/>
      <c r="AM1328" s="215"/>
      <c r="AN1328" s="215"/>
      <c r="AO1328" s="215"/>
      <c r="AP1328" s="215"/>
      <c r="AQ1328" s="215"/>
      <c r="AR1328" s="215"/>
      <c r="AS1328" s="215"/>
      <c r="AT1328" s="215"/>
      <c r="AU1328" s="215"/>
      <c r="AV1328" s="215"/>
      <c r="AW1328" s="215"/>
      <c r="AX1328" s="215"/>
      <c r="AY1328" s="215"/>
      <c r="AZ1328" s="215"/>
    </row>
    <row r="1329" spans="1:52" s="209" customFormat="1" x14ac:dyDescent="0.2">
      <c r="A1329" s="214"/>
      <c r="D1329" s="213"/>
      <c r="E1329" s="215"/>
      <c r="F1329" s="215"/>
      <c r="G1329" s="215"/>
      <c r="H1329" s="215"/>
      <c r="I1329" s="215"/>
      <c r="J1329" s="215"/>
      <c r="K1329" s="215"/>
      <c r="L1329" s="215"/>
      <c r="M1329" s="215"/>
      <c r="N1329" s="215"/>
      <c r="O1329" s="215"/>
      <c r="P1329" s="215"/>
      <c r="Q1329" s="215"/>
      <c r="R1329" s="215"/>
      <c r="S1329" s="215"/>
      <c r="T1329" s="215"/>
      <c r="U1329" s="215"/>
      <c r="V1329" s="215"/>
      <c r="W1329" s="215"/>
      <c r="X1329" s="215"/>
      <c r="Y1329" s="215"/>
      <c r="Z1329" s="215"/>
      <c r="AA1329" s="215"/>
      <c r="AB1329" s="215"/>
      <c r="AI1329" s="215"/>
      <c r="AJ1329" s="215"/>
      <c r="AK1329" s="215"/>
      <c r="AL1329" s="215"/>
      <c r="AM1329" s="215"/>
      <c r="AN1329" s="215"/>
      <c r="AO1329" s="215"/>
      <c r="AP1329" s="215"/>
      <c r="AQ1329" s="215"/>
      <c r="AR1329" s="215"/>
      <c r="AS1329" s="215"/>
      <c r="AT1329" s="215"/>
      <c r="AU1329" s="215"/>
      <c r="AV1329" s="215"/>
      <c r="AW1329" s="215"/>
      <c r="AX1329" s="215"/>
      <c r="AY1329" s="215"/>
      <c r="AZ1329" s="215"/>
    </row>
    <row r="1330" spans="1:52" s="209" customFormat="1" x14ac:dyDescent="0.2">
      <c r="A1330" s="214"/>
      <c r="D1330" s="213"/>
      <c r="E1330" s="215"/>
      <c r="F1330" s="215"/>
      <c r="G1330" s="215"/>
      <c r="H1330" s="215"/>
      <c r="I1330" s="215"/>
      <c r="J1330" s="215"/>
      <c r="K1330" s="215"/>
      <c r="L1330" s="215"/>
      <c r="M1330" s="215"/>
      <c r="N1330" s="215"/>
      <c r="O1330" s="215"/>
      <c r="P1330" s="215"/>
      <c r="Q1330" s="215"/>
      <c r="R1330" s="215"/>
      <c r="S1330" s="215"/>
      <c r="T1330" s="215"/>
      <c r="U1330" s="215"/>
      <c r="V1330" s="215"/>
      <c r="W1330" s="215"/>
      <c r="X1330" s="215"/>
      <c r="Y1330" s="215"/>
      <c r="Z1330" s="215"/>
      <c r="AA1330" s="215"/>
      <c r="AB1330" s="215"/>
      <c r="AI1330" s="215"/>
      <c r="AJ1330" s="215"/>
      <c r="AK1330" s="215"/>
      <c r="AL1330" s="215"/>
      <c r="AM1330" s="215"/>
      <c r="AN1330" s="215"/>
      <c r="AO1330" s="215"/>
      <c r="AP1330" s="215"/>
      <c r="AQ1330" s="215"/>
      <c r="AR1330" s="215"/>
      <c r="AS1330" s="215"/>
      <c r="AT1330" s="215"/>
      <c r="AU1330" s="215"/>
      <c r="AV1330" s="215"/>
      <c r="AW1330" s="215"/>
      <c r="AX1330" s="215"/>
      <c r="AY1330" s="215"/>
      <c r="AZ1330" s="215"/>
    </row>
    <row r="1331" spans="1:52" s="209" customFormat="1" x14ac:dyDescent="0.2">
      <c r="A1331" s="214"/>
      <c r="D1331" s="213"/>
      <c r="E1331" s="215"/>
      <c r="F1331" s="215"/>
      <c r="G1331" s="215"/>
      <c r="H1331" s="215"/>
      <c r="I1331" s="215"/>
      <c r="J1331" s="215"/>
      <c r="K1331" s="215"/>
      <c r="L1331" s="215"/>
      <c r="M1331" s="215"/>
      <c r="N1331" s="215"/>
      <c r="O1331" s="215"/>
      <c r="P1331" s="215"/>
      <c r="Q1331" s="215"/>
      <c r="R1331" s="215"/>
      <c r="S1331" s="215"/>
      <c r="T1331" s="215"/>
      <c r="U1331" s="215"/>
      <c r="V1331" s="215"/>
      <c r="W1331" s="215"/>
      <c r="X1331" s="215"/>
      <c r="Y1331" s="215"/>
      <c r="Z1331" s="215"/>
      <c r="AA1331" s="215"/>
      <c r="AB1331" s="215"/>
      <c r="AI1331" s="215"/>
      <c r="AJ1331" s="215"/>
      <c r="AK1331" s="215"/>
      <c r="AL1331" s="215"/>
      <c r="AM1331" s="215"/>
      <c r="AN1331" s="215"/>
      <c r="AO1331" s="215"/>
      <c r="AP1331" s="215"/>
      <c r="AQ1331" s="215"/>
      <c r="AR1331" s="215"/>
      <c r="AS1331" s="215"/>
      <c r="AT1331" s="215"/>
      <c r="AU1331" s="215"/>
      <c r="AV1331" s="215"/>
      <c r="AW1331" s="215"/>
      <c r="AX1331" s="215"/>
      <c r="AY1331" s="215"/>
      <c r="AZ1331" s="215"/>
    </row>
    <row r="1332" spans="1:52" s="209" customFormat="1" x14ac:dyDescent="0.2">
      <c r="A1332" s="214"/>
      <c r="D1332" s="213"/>
      <c r="E1332" s="215"/>
      <c r="F1332" s="215"/>
      <c r="G1332" s="215"/>
      <c r="H1332" s="215"/>
      <c r="I1332" s="215"/>
      <c r="J1332" s="215"/>
      <c r="K1332" s="215"/>
      <c r="L1332" s="215"/>
      <c r="M1332" s="215"/>
      <c r="N1332" s="215"/>
      <c r="O1332" s="215"/>
      <c r="P1332" s="215"/>
      <c r="Q1332" s="215"/>
      <c r="R1332" s="215"/>
      <c r="S1332" s="215"/>
      <c r="T1332" s="215"/>
      <c r="U1332" s="215"/>
      <c r="V1332" s="215"/>
      <c r="W1332" s="215"/>
      <c r="X1332" s="215"/>
      <c r="Y1332" s="215"/>
      <c r="Z1332" s="215"/>
      <c r="AA1332" s="215"/>
      <c r="AB1332" s="215"/>
      <c r="AI1332" s="215"/>
      <c r="AJ1332" s="215"/>
      <c r="AK1332" s="215"/>
      <c r="AL1332" s="215"/>
      <c r="AM1332" s="215"/>
      <c r="AN1332" s="215"/>
      <c r="AO1332" s="215"/>
      <c r="AP1332" s="215"/>
      <c r="AQ1332" s="215"/>
      <c r="AR1332" s="215"/>
      <c r="AS1332" s="215"/>
      <c r="AT1332" s="215"/>
      <c r="AU1332" s="215"/>
      <c r="AV1332" s="215"/>
      <c r="AW1332" s="215"/>
      <c r="AX1332" s="215"/>
      <c r="AY1332" s="215"/>
      <c r="AZ1332" s="215"/>
    </row>
    <row r="1333" spans="1:52" s="209" customFormat="1" x14ac:dyDescent="0.2">
      <c r="A1333" s="214"/>
      <c r="D1333" s="213"/>
      <c r="E1333" s="215"/>
      <c r="F1333" s="215"/>
      <c r="G1333" s="215"/>
      <c r="H1333" s="215"/>
      <c r="I1333" s="215"/>
      <c r="J1333" s="215"/>
      <c r="K1333" s="215"/>
      <c r="L1333" s="215"/>
      <c r="M1333" s="215"/>
      <c r="N1333" s="215"/>
      <c r="O1333" s="215"/>
      <c r="P1333" s="215"/>
      <c r="Q1333" s="215"/>
      <c r="R1333" s="215"/>
      <c r="S1333" s="215"/>
      <c r="T1333" s="215"/>
      <c r="U1333" s="215"/>
      <c r="V1333" s="215"/>
      <c r="W1333" s="215"/>
      <c r="X1333" s="215"/>
      <c r="Y1333" s="215"/>
      <c r="Z1333" s="215"/>
      <c r="AA1333" s="215"/>
      <c r="AB1333" s="215"/>
      <c r="AI1333" s="215"/>
      <c r="AJ1333" s="215"/>
      <c r="AK1333" s="215"/>
      <c r="AL1333" s="215"/>
      <c r="AM1333" s="215"/>
      <c r="AN1333" s="215"/>
      <c r="AO1333" s="215"/>
      <c r="AP1333" s="215"/>
      <c r="AQ1333" s="215"/>
      <c r="AR1333" s="215"/>
      <c r="AS1333" s="215"/>
      <c r="AT1333" s="215"/>
      <c r="AU1333" s="215"/>
      <c r="AV1333" s="215"/>
      <c r="AW1333" s="215"/>
      <c r="AX1333" s="215"/>
      <c r="AY1333" s="215"/>
      <c r="AZ1333" s="215"/>
    </row>
    <row r="1334" spans="1:52" s="209" customFormat="1" x14ac:dyDescent="0.2">
      <c r="A1334" s="214"/>
      <c r="D1334" s="213"/>
      <c r="E1334" s="215"/>
      <c r="F1334" s="215"/>
      <c r="G1334" s="215"/>
      <c r="H1334" s="215"/>
      <c r="I1334" s="215"/>
      <c r="J1334" s="215"/>
      <c r="K1334" s="215"/>
      <c r="L1334" s="215"/>
      <c r="M1334" s="215"/>
      <c r="N1334" s="215"/>
      <c r="O1334" s="215"/>
      <c r="P1334" s="215"/>
      <c r="Q1334" s="215"/>
      <c r="R1334" s="215"/>
      <c r="S1334" s="215"/>
      <c r="T1334" s="215"/>
      <c r="U1334" s="215"/>
      <c r="V1334" s="215"/>
      <c r="W1334" s="215"/>
      <c r="X1334" s="215"/>
      <c r="Y1334" s="215"/>
      <c r="Z1334" s="215"/>
      <c r="AA1334" s="215"/>
      <c r="AB1334" s="215"/>
      <c r="AI1334" s="215"/>
      <c r="AJ1334" s="215"/>
      <c r="AK1334" s="215"/>
      <c r="AL1334" s="215"/>
      <c r="AM1334" s="215"/>
      <c r="AN1334" s="215"/>
      <c r="AO1334" s="215"/>
      <c r="AP1334" s="215"/>
      <c r="AQ1334" s="215"/>
      <c r="AR1334" s="215"/>
      <c r="AS1334" s="215"/>
      <c r="AT1334" s="215"/>
      <c r="AU1334" s="215"/>
      <c r="AV1334" s="215"/>
      <c r="AW1334" s="215"/>
      <c r="AX1334" s="215"/>
      <c r="AY1334" s="215"/>
      <c r="AZ1334" s="215"/>
    </row>
    <row r="1335" spans="1:52" s="209" customFormat="1" x14ac:dyDescent="0.2">
      <c r="A1335" s="214"/>
      <c r="D1335" s="213"/>
      <c r="E1335" s="215"/>
      <c r="F1335" s="215"/>
      <c r="G1335" s="215"/>
      <c r="H1335" s="215"/>
      <c r="I1335" s="215"/>
      <c r="J1335" s="215"/>
      <c r="K1335" s="215"/>
      <c r="L1335" s="215"/>
      <c r="M1335" s="215"/>
      <c r="N1335" s="215"/>
      <c r="O1335" s="215"/>
      <c r="P1335" s="215"/>
      <c r="Q1335" s="215"/>
      <c r="R1335" s="215"/>
      <c r="S1335" s="215"/>
      <c r="T1335" s="215"/>
      <c r="U1335" s="215"/>
      <c r="V1335" s="215"/>
      <c r="W1335" s="215"/>
      <c r="X1335" s="215"/>
      <c r="Y1335" s="215"/>
      <c r="Z1335" s="215"/>
      <c r="AA1335" s="215"/>
      <c r="AB1335" s="215"/>
      <c r="AI1335" s="215"/>
      <c r="AJ1335" s="215"/>
      <c r="AK1335" s="215"/>
      <c r="AL1335" s="215"/>
      <c r="AM1335" s="215"/>
      <c r="AN1335" s="215"/>
      <c r="AO1335" s="215"/>
      <c r="AP1335" s="215"/>
      <c r="AQ1335" s="215"/>
      <c r="AR1335" s="215"/>
      <c r="AS1335" s="215"/>
      <c r="AT1335" s="215"/>
      <c r="AU1335" s="215"/>
      <c r="AV1335" s="215"/>
      <c r="AW1335" s="215"/>
      <c r="AX1335" s="215"/>
      <c r="AY1335" s="215"/>
      <c r="AZ1335" s="215"/>
    </row>
    <row r="1336" spans="1:52" s="209" customFormat="1" x14ac:dyDescent="0.2">
      <c r="A1336" s="214"/>
      <c r="D1336" s="213"/>
      <c r="E1336" s="215"/>
      <c r="F1336" s="215"/>
      <c r="G1336" s="215"/>
      <c r="H1336" s="215"/>
      <c r="I1336" s="215"/>
      <c r="J1336" s="215"/>
      <c r="K1336" s="215"/>
      <c r="L1336" s="215"/>
      <c r="M1336" s="215"/>
      <c r="N1336" s="215"/>
      <c r="O1336" s="215"/>
      <c r="P1336" s="215"/>
      <c r="Q1336" s="215"/>
      <c r="R1336" s="215"/>
      <c r="S1336" s="215"/>
      <c r="T1336" s="215"/>
      <c r="U1336" s="215"/>
      <c r="V1336" s="215"/>
      <c r="W1336" s="215"/>
      <c r="X1336" s="215"/>
      <c r="Y1336" s="215"/>
      <c r="Z1336" s="215"/>
      <c r="AA1336" s="215"/>
      <c r="AB1336" s="215"/>
      <c r="AI1336" s="215"/>
      <c r="AJ1336" s="215"/>
      <c r="AK1336" s="215"/>
      <c r="AL1336" s="215"/>
      <c r="AM1336" s="215"/>
      <c r="AN1336" s="215"/>
      <c r="AO1336" s="215"/>
      <c r="AP1336" s="215"/>
      <c r="AQ1336" s="215"/>
      <c r="AR1336" s="215"/>
      <c r="AS1336" s="215"/>
      <c r="AT1336" s="215"/>
      <c r="AU1336" s="215"/>
      <c r="AV1336" s="215"/>
      <c r="AW1336" s="215"/>
      <c r="AX1336" s="215"/>
      <c r="AY1336" s="215"/>
      <c r="AZ1336" s="215"/>
    </row>
    <row r="1337" spans="1:52" s="209" customFormat="1" x14ac:dyDescent="0.2">
      <c r="A1337" s="214"/>
      <c r="D1337" s="213"/>
      <c r="E1337" s="215"/>
      <c r="F1337" s="215"/>
      <c r="G1337" s="215"/>
      <c r="H1337" s="215"/>
      <c r="I1337" s="215"/>
      <c r="J1337" s="215"/>
      <c r="K1337" s="215"/>
      <c r="L1337" s="215"/>
      <c r="M1337" s="215"/>
      <c r="N1337" s="215"/>
      <c r="O1337" s="215"/>
      <c r="P1337" s="215"/>
      <c r="Q1337" s="215"/>
      <c r="R1337" s="215"/>
      <c r="S1337" s="215"/>
      <c r="T1337" s="215"/>
      <c r="U1337" s="215"/>
      <c r="V1337" s="215"/>
      <c r="W1337" s="215"/>
      <c r="X1337" s="215"/>
      <c r="Y1337" s="215"/>
      <c r="Z1337" s="215"/>
      <c r="AA1337" s="215"/>
      <c r="AB1337" s="215"/>
      <c r="AI1337" s="215"/>
      <c r="AJ1337" s="215"/>
      <c r="AK1337" s="215"/>
      <c r="AL1337" s="215"/>
      <c r="AM1337" s="215"/>
      <c r="AN1337" s="215"/>
      <c r="AO1337" s="215"/>
      <c r="AP1337" s="215"/>
      <c r="AQ1337" s="215"/>
      <c r="AR1337" s="215"/>
      <c r="AS1337" s="215"/>
      <c r="AT1337" s="215"/>
      <c r="AU1337" s="215"/>
      <c r="AV1337" s="215"/>
      <c r="AW1337" s="215"/>
      <c r="AX1337" s="215"/>
      <c r="AY1337" s="215"/>
      <c r="AZ1337" s="215"/>
    </row>
    <row r="1338" spans="1:52" s="209" customFormat="1" x14ac:dyDescent="0.2">
      <c r="A1338" s="214"/>
      <c r="D1338" s="213"/>
      <c r="E1338" s="215"/>
      <c r="F1338" s="215"/>
      <c r="G1338" s="215"/>
      <c r="H1338" s="215"/>
      <c r="I1338" s="215"/>
      <c r="J1338" s="215"/>
      <c r="K1338" s="215"/>
      <c r="L1338" s="215"/>
      <c r="M1338" s="215"/>
      <c r="N1338" s="215"/>
      <c r="O1338" s="215"/>
      <c r="P1338" s="215"/>
      <c r="Q1338" s="215"/>
      <c r="R1338" s="215"/>
      <c r="S1338" s="215"/>
      <c r="T1338" s="215"/>
      <c r="U1338" s="215"/>
      <c r="V1338" s="215"/>
      <c r="W1338" s="215"/>
      <c r="X1338" s="215"/>
      <c r="Y1338" s="215"/>
      <c r="Z1338" s="215"/>
      <c r="AA1338" s="215"/>
      <c r="AB1338" s="215"/>
      <c r="AI1338" s="215"/>
      <c r="AJ1338" s="215"/>
      <c r="AK1338" s="215"/>
      <c r="AL1338" s="215"/>
      <c r="AM1338" s="215"/>
      <c r="AN1338" s="215"/>
      <c r="AO1338" s="215"/>
      <c r="AP1338" s="215"/>
      <c r="AQ1338" s="215"/>
      <c r="AR1338" s="215"/>
      <c r="AS1338" s="215"/>
      <c r="AT1338" s="215"/>
      <c r="AU1338" s="215"/>
      <c r="AV1338" s="215"/>
      <c r="AW1338" s="215"/>
      <c r="AX1338" s="215"/>
      <c r="AY1338" s="215"/>
      <c r="AZ1338" s="215"/>
    </row>
    <row r="1339" spans="1:52" s="209" customFormat="1" x14ac:dyDescent="0.2">
      <c r="A1339" s="214"/>
      <c r="D1339" s="213"/>
      <c r="E1339" s="215"/>
      <c r="F1339" s="215"/>
      <c r="G1339" s="215"/>
      <c r="H1339" s="215"/>
      <c r="I1339" s="215"/>
      <c r="J1339" s="215"/>
      <c r="K1339" s="215"/>
      <c r="L1339" s="215"/>
      <c r="M1339" s="215"/>
      <c r="N1339" s="215"/>
      <c r="O1339" s="215"/>
      <c r="P1339" s="215"/>
      <c r="Q1339" s="215"/>
      <c r="R1339" s="215"/>
      <c r="S1339" s="215"/>
      <c r="T1339" s="215"/>
      <c r="U1339" s="215"/>
      <c r="V1339" s="215"/>
      <c r="W1339" s="215"/>
      <c r="X1339" s="215"/>
      <c r="Y1339" s="215"/>
      <c r="Z1339" s="215"/>
      <c r="AA1339" s="215"/>
      <c r="AB1339" s="215"/>
      <c r="AI1339" s="215"/>
      <c r="AJ1339" s="215"/>
      <c r="AK1339" s="215"/>
      <c r="AL1339" s="215"/>
      <c r="AM1339" s="215"/>
      <c r="AN1339" s="215"/>
      <c r="AO1339" s="215"/>
      <c r="AP1339" s="215"/>
      <c r="AQ1339" s="215"/>
      <c r="AR1339" s="215"/>
      <c r="AS1339" s="215"/>
      <c r="AT1339" s="215"/>
      <c r="AU1339" s="215"/>
      <c r="AV1339" s="215"/>
      <c r="AW1339" s="215"/>
      <c r="AX1339" s="215"/>
      <c r="AY1339" s="215"/>
      <c r="AZ1339" s="215"/>
    </row>
    <row r="1340" spans="1:52" s="209" customFormat="1" x14ac:dyDescent="0.2">
      <c r="A1340" s="214"/>
      <c r="D1340" s="213"/>
      <c r="E1340" s="215"/>
      <c r="F1340" s="215"/>
      <c r="G1340" s="215"/>
      <c r="H1340" s="215"/>
      <c r="I1340" s="215"/>
      <c r="J1340" s="215"/>
      <c r="K1340" s="215"/>
      <c r="L1340" s="215"/>
      <c r="M1340" s="215"/>
      <c r="N1340" s="215"/>
      <c r="O1340" s="215"/>
      <c r="P1340" s="215"/>
      <c r="Q1340" s="215"/>
      <c r="R1340" s="215"/>
      <c r="S1340" s="215"/>
      <c r="T1340" s="215"/>
      <c r="U1340" s="215"/>
      <c r="V1340" s="215"/>
      <c r="W1340" s="215"/>
      <c r="X1340" s="215"/>
      <c r="Y1340" s="215"/>
      <c r="Z1340" s="215"/>
      <c r="AA1340" s="215"/>
      <c r="AB1340" s="215"/>
      <c r="AI1340" s="215"/>
      <c r="AJ1340" s="215"/>
      <c r="AK1340" s="215"/>
      <c r="AL1340" s="215"/>
      <c r="AM1340" s="215"/>
      <c r="AN1340" s="215"/>
      <c r="AO1340" s="215"/>
      <c r="AP1340" s="215"/>
      <c r="AQ1340" s="215"/>
      <c r="AR1340" s="215"/>
      <c r="AS1340" s="215"/>
      <c r="AT1340" s="215"/>
      <c r="AU1340" s="215"/>
      <c r="AV1340" s="215"/>
      <c r="AW1340" s="215"/>
      <c r="AX1340" s="215"/>
      <c r="AY1340" s="215"/>
      <c r="AZ1340" s="215"/>
    </row>
    <row r="1341" spans="1:52" s="209" customFormat="1" x14ac:dyDescent="0.2">
      <c r="A1341" s="214"/>
      <c r="D1341" s="213"/>
      <c r="E1341" s="215"/>
      <c r="F1341" s="215"/>
      <c r="G1341" s="215"/>
      <c r="H1341" s="215"/>
      <c r="I1341" s="215"/>
      <c r="J1341" s="215"/>
      <c r="K1341" s="215"/>
      <c r="L1341" s="215"/>
      <c r="M1341" s="215"/>
      <c r="N1341" s="215"/>
      <c r="O1341" s="215"/>
      <c r="P1341" s="215"/>
      <c r="Q1341" s="215"/>
      <c r="R1341" s="215"/>
      <c r="S1341" s="215"/>
      <c r="T1341" s="215"/>
      <c r="U1341" s="215"/>
      <c r="V1341" s="215"/>
      <c r="W1341" s="215"/>
      <c r="X1341" s="215"/>
      <c r="Y1341" s="215"/>
      <c r="Z1341" s="215"/>
      <c r="AA1341" s="215"/>
      <c r="AB1341" s="215"/>
      <c r="AI1341" s="215"/>
      <c r="AJ1341" s="215"/>
      <c r="AK1341" s="215"/>
      <c r="AL1341" s="215"/>
      <c r="AM1341" s="215"/>
      <c r="AN1341" s="215"/>
      <c r="AO1341" s="215"/>
      <c r="AP1341" s="215"/>
      <c r="AQ1341" s="215"/>
      <c r="AR1341" s="215"/>
      <c r="AS1341" s="215"/>
      <c r="AT1341" s="215"/>
      <c r="AU1341" s="215"/>
      <c r="AV1341" s="215"/>
      <c r="AW1341" s="215"/>
      <c r="AX1341" s="215"/>
      <c r="AY1341" s="215"/>
      <c r="AZ1341" s="215"/>
    </row>
    <row r="1342" spans="1:52" s="209" customFormat="1" x14ac:dyDescent="0.2">
      <c r="A1342" s="214"/>
      <c r="D1342" s="213"/>
      <c r="E1342" s="215"/>
      <c r="F1342" s="215"/>
      <c r="G1342" s="215"/>
      <c r="H1342" s="215"/>
      <c r="I1342" s="215"/>
      <c r="J1342" s="215"/>
      <c r="K1342" s="215"/>
      <c r="L1342" s="215"/>
      <c r="M1342" s="215"/>
      <c r="N1342" s="215"/>
      <c r="O1342" s="215"/>
      <c r="P1342" s="215"/>
      <c r="Q1342" s="215"/>
      <c r="R1342" s="215"/>
      <c r="S1342" s="215"/>
      <c r="T1342" s="215"/>
      <c r="U1342" s="215"/>
      <c r="V1342" s="215"/>
      <c r="W1342" s="215"/>
      <c r="X1342" s="215"/>
      <c r="Y1342" s="215"/>
      <c r="Z1342" s="215"/>
      <c r="AA1342" s="215"/>
      <c r="AB1342" s="215"/>
      <c r="AI1342" s="215"/>
      <c r="AJ1342" s="215"/>
      <c r="AK1342" s="215"/>
      <c r="AL1342" s="215"/>
      <c r="AM1342" s="215"/>
      <c r="AN1342" s="215"/>
      <c r="AO1342" s="215"/>
      <c r="AP1342" s="215"/>
      <c r="AQ1342" s="215"/>
      <c r="AR1342" s="215"/>
      <c r="AS1342" s="215"/>
      <c r="AT1342" s="215"/>
      <c r="AU1342" s="215"/>
      <c r="AV1342" s="215"/>
      <c r="AW1342" s="215"/>
      <c r="AX1342" s="215"/>
      <c r="AY1342" s="215"/>
      <c r="AZ1342" s="215"/>
    </row>
    <row r="1343" spans="1:52" s="209" customFormat="1" x14ac:dyDescent="0.2">
      <c r="A1343" s="214"/>
      <c r="D1343" s="213"/>
      <c r="E1343" s="215"/>
      <c r="F1343" s="215"/>
      <c r="G1343" s="215"/>
      <c r="H1343" s="215"/>
      <c r="I1343" s="215"/>
      <c r="J1343" s="215"/>
      <c r="K1343" s="215"/>
      <c r="L1343" s="215"/>
      <c r="M1343" s="215"/>
      <c r="N1343" s="215"/>
      <c r="O1343" s="215"/>
      <c r="P1343" s="215"/>
      <c r="Q1343" s="215"/>
      <c r="R1343" s="215"/>
      <c r="S1343" s="215"/>
      <c r="T1343" s="215"/>
      <c r="U1343" s="215"/>
      <c r="V1343" s="215"/>
      <c r="W1343" s="215"/>
      <c r="X1343" s="215"/>
      <c r="Y1343" s="215"/>
      <c r="Z1343" s="215"/>
      <c r="AA1343" s="215"/>
      <c r="AB1343" s="215"/>
      <c r="AI1343" s="215"/>
      <c r="AJ1343" s="215"/>
      <c r="AK1343" s="215"/>
      <c r="AL1343" s="215"/>
      <c r="AM1343" s="215"/>
      <c r="AN1343" s="215"/>
      <c r="AO1343" s="215"/>
      <c r="AP1343" s="215"/>
      <c r="AQ1343" s="215"/>
      <c r="AR1343" s="215"/>
      <c r="AS1343" s="215"/>
      <c r="AT1343" s="215"/>
      <c r="AU1343" s="215"/>
      <c r="AV1343" s="215"/>
      <c r="AW1343" s="215"/>
      <c r="AX1343" s="215"/>
      <c r="AY1343" s="215"/>
      <c r="AZ1343" s="215"/>
    </row>
    <row r="1344" spans="1:52" s="209" customFormat="1" x14ac:dyDescent="0.2">
      <c r="A1344" s="214"/>
      <c r="D1344" s="213"/>
      <c r="E1344" s="215"/>
      <c r="F1344" s="215"/>
      <c r="G1344" s="215"/>
      <c r="H1344" s="215"/>
      <c r="I1344" s="215"/>
      <c r="J1344" s="215"/>
      <c r="K1344" s="215"/>
      <c r="L1344" s="215"/>
      <c r="M1344" s="215"/>
      <c r="N1344" s="215"/>
      <c r="O1344" s="215"/>
      <c r="P1344" s="215"/>
      <c r="Q1344" s="215"/>
      <c r="R1344" s="215"/>
      <c r="S1344" s="215"/>
      <c r="T1344" s="215"/>
      <c r="U1344" s="215"/>
      <c r="V1344" s="215"/>
      <c r="W1344" s="215"/>
      <c r="X1344" s="215"/>
      <c r="Y1344" s="215"/>
      <c r="Z1344" s="215"/>
      <c r="AA1344" s="215"/>
      <c r="AB1344" s="215"/>
      <c r="AI1344" s="215"/>
      <c r="AJ1344" s="215"/>
      <c r="AK1344" s="215"/>
      <c r="AL1344" s="215"/>
      <c r="AM1344" s="215"/>
      <c r="AN1344" s="215"/>
      <c r="AO1344" s="215"/>
      <c r="AP1344" s="215"/>
      <c r="AQ1344" s="215"/>
      <c r="AR1344" s="215"/>
      <c r="AS1344" s="215"/>
      <c r="AT1344" s="215"/>
      <c r="AU1344" s="215"/>
      <c r="AV1344" s="215"/>
      <c r="AW1344" s="215"/>
      <c r="AX1344" s="215"/>
      <c r="AY1344" s="215"/>
      <c r="AZ1344" s="215"/>
    </row>
    <row r="1345" spans="1:52" s="209" customFormat="1" x14ac:dyDescent="0.2">
      <c r="A1345" s="214"/>
      <c r="D1345" s="213"/>
      <c r="E1345" s="215"/>
      <c r="F1345" s="215"/>
      <c r="G1345" s="215"/>
      <c r="H1345" s="215"/>
      <c r="I1345" s="215"/>
      <c r="J1345" s="215"/>
      <c r="K1345" s="215"/>
      <c r="L1345" s="215"/>
      <c r="M1345" s="215"/>
      <c r="N1345" s="215"/>
      <c r="O1345" s="215"/>
      <c r="P1345" s="215"/>
      <c r="Q1345" s="215"/>
      <c r="R1345" s="215"/>
      <c r="S1345" s="215"/>
      <c r="T1345" s="215"/>
      <c r="U1345" s="215"/>
      <c r="V1345" s="215"/>
      <c r="W1345" s="215"/>
      <c r="X1345" s="215"/>
      <c r="Y1345" s="215"/>
      <c r="Z1345" s="215"/>
      <c r="AA1345" s="215"/>
      <c r="AB1345" s="215"/>
      <c r="AI1345" s="215"/>
      <c r="AJ1345" s="215"/>
      <c r="AK1345" s="215"/>
      <c r="AL1345" s="215"/>
      <c r="AM1345" s="215"/>
      <c r="AN1345" s="215"/>
      <c r="AO1345" s="215"/>
      <c r="AP1345" s="215"/>
      <c r="AQ1345" s="215"/>
      <c r="AR1345" s="215"/>
      <c r="AS1345" s="215"/>
      <c r="AT1345" s="215"/>
      <c r="AU1345" s="215"/>
      <c r="AV1345" s="215"/>
      <c r="AW1345" s="215"/>
      <c r="AX1345" s="215"/>
      <c r="AY1345" s="215"/>
      <c r="AZ1345" s="215"/>
    </row>
    <row r="1346" spans="1:52" s="209" customFormat="1" x14ac:dyDescent="0.2">
      <c r="A1346" s="214"/>
      <c r="D1346" s="213"/>
      <c r="E1346" s="215"/>
      <c r="F1346" s="215"/>
      <c r="G1346" s="215"/>
      <c r="H1346" s="215"/>
      <c r="I1346" s="215"/>
      <c r="J1346" s="215"/>
      <c r="K1346" s="215"/>
      <c r="L1346" s="215"/>
      <c r="M1346" s="215"/>
      <c r="N1346" s="215"/>
      <c r="O1346" s="215"/>
      <c r="P1346" s="215"/>
      <c r="Q1346" s="215"/>
      <c r="R1346" s="215"/>
      <c r="S1346" s="215"/>
      <c r="T1346" s="215"/>
      <c r="U1346" s="215"/>
      <c r="V1346" s="215"/>
      <c r="W1346" s="215"/>
      <c r="X1346" s="215"/>
      <c r="Y1346" s="215"/>
      <c r="Z1346" s="215"/>
      <c r="AA1346" s="215"/>
      <c r="AB1346" s="215"/>
      <c r="AI1346" s="215"/>
      <c r="AJ1346" s="215"/>
      <c r="AK1346" s="215"/>
      <c r="AL1346" s="215"/>
      <c r="AM1346" s="215"/>
      <c r="AN1346" s="215"/>
      <c r="AO1346" s="215"/>
      <c r="AP1346" s="215"/>
      <c r="AQ1346" s="215"/>
      <c r="AR1346" s="215"/>
      <c r="AS1346" s="215"/>
      <c r="AT1346" s="215"/>
      <c r="AU1346" s="215"/>
      <c r="AV1346" s="215"/>
      <c r="AW1346" s="215"/>
      <c r="AX1346" s="215"/>
      <c r="AY1346" s="215"/>
      <c r="AZ1346" s="215"/>
    </row>
    <row r="1347" spans="1:52" s="209" customFormat="1" x14ac:dyDescent="0.2">
      <c r="A1347" s="214"/>
      <c r="D1347" s="213"/>
      <c r="E1347" s="215"/>
      <c r="F1347" s="215"/>
      <c r="G1347" s="215"/>
      <c r="H1347" s="215"/>
      <c r="I1347" s="215"/>
      <c r="J1347" s="215"/>
      <c r="K1347" s="215"/>
      <c r="L1347" s="215"/>
      <c r="M1347" s="215"/>
      <c r="N1347" s="215"/>
      <c r="O1347" s="215"/>
      <c r="P1347" s="215"/>
      <c r="Q1347" s="215"/>
      <c r="R1347" s="215"/>
      <c r="S1347" s="215"/>
      <c r="T1347" s="215"/>
      <c r="U1347" s="215"/>
      <c r="V1347" s="215"/>
      <c r="W1347" s="215"/>
      <c r="X1347" s="215"/>
      <c r="Y1347" s="215"/>
      <c r="Z1347" s="215"/>
      <c r="AA1347" s="215"/>
      <c r="AB1347" s="215"/>
      <c r="AI1347" s="215"/>
      <c r="AJ1347" s="215"/>
      <c r="AK1347" s="215"/>
      <c r="AL1347" s="215"/>
      <c r="AM1347" s="215"/>
      <c r="AN1347" s="215"/>
      <c r="AO1347" s="215"/>
      <c r="AP1347" s="215"/>
      <c r="AQ1347" s="215"/>
      <c r="AR1347" s="215"/>
      <c r="AS1347" s="215"/>
      <c r="AT1347" s="215"/>
      <c r="AU1347" s="215"/>
      <c r="AV1347" s="215"/>
      <c r="AW1347" s="215"/>
      <c r="AX1347" s="215"/>
      <c r="AY1347" s="215"/>
      <c r="AZ1347" s="215"/>
    </row>
    <row r="1348" spans="1:52" s="209" customFormat="1" x14ac:dyDescent="0.2">
      <c r="A1348" s="214"/>
      <c r="D1348" s="213"/>
      <c r="E1348" s="215"/>
      <c r="F1348" s="215"/>
      <c r="G1348" s="215"/>
      <c r="H1348" s="215"/>
      <c r="I1348" s="215"/>
      <c r="J1348" s="215"/>
      <c r="K1348" s="215"/>
      <c r="L1348" s="215"/>
      <c r="M1348" s="215"/>
      <c r="N1348" s="215"/>
      <c r="O1348" s="215"/>
      <c r="P1348" s="215"/>
      <c r="Q1348" s="215"/>
      <c r="R1348" s="215"/>
      <c r="S1348" s="215"/>
      <c r="T1348" s="215"/>
      <c r="U1348" s="215"/>
      <c r="V1348" s="215"/>
      <c r="W1348" s="215"/>
      <c r="X1348" s="215"/>
      <c r="Y1348" s="215"/>
      <c r="Z1348" s="215"/>
      <c r="AA1348" s="215"/>
      <c r="AB1348" s="215"/>
      <c r="AI1348" s="215"/>
      <c r="AJ1348" s="215"/>
      <c r="AK1348" s="215"/>
      <c r="AL1348" s="215"/>
      <c r="AM1348" s="215"/>
      <c r="AN1348" s="215"/>
      <c r="AO1348" s="215"/>
      <c r="AP1348" s="215"/>
      <c r="AQ1348" s="215"/>
      <c r="AR1348" s="215"/>
      <c r="AS1348" s="215"/>
      <c r="AT1348" s="215"/>
      <c r="AU1348" s="215"/>
      <c r="AV1348" s="215"/>
      <c r="AW1348" s="215"/>
      <c r="AX1348" s="215"/>
      <c r="AY1348" s="215"/>
      <c r="AZ1348" s="215"/>
    </row>
    <row r="1349" spans="1:52" s="209" customFormat="1" x14ac:dyDescent="0.2">
      <c r="A1349" s="214"/>
      <c r="D1349" s="213"/>
      <c r="E1349" s="215"/>
      <c r="F1349" s="215"/>
      <c r="G1349" s="215"/>
      <c r="H1349" s="215"/>
      <c r="I1349" s="215"/>
      <c r="J1349" s="215"/>
      <c r="K1349" s="215"/>
      <c r="L1349" s="215"/>
      <c r="M1349" s="215"/>
      <c r="N1349" s="215"/>
      <c r="O1349" s="215"/>
      <c r="P1349" s="215"/>
      <c r="Q1349" s="215"/>
      <c r="R1349" s="215"/>
      <c r="S1349" s="215"/>
      <c r="T1349" s="215"/>
      <c r="U1349" s="215"/>
      <c r="V1349" s="215"/>
      <c r="W1349" s="215"/>
      <c r="X1349" s="215"/>
      <c r="Y1349" s="215"/>
      <c r="Z1349" s="215"/>
      <c r="AA1349" s="215"/>
      <c r="AB1349" s="215"/>
      <c r="AI1349" s="215"/>
      <c r="AJ1349" s="215"/>
      <c r="AK1349" s="215"/>
      <c r="AL1349" s="215"/>
      <c r="AM1349" s="215"/>
      <c r="AN1349" s="215"/>
      <c r="AO1349" s="215"/>
      <c r="AP1349" s="215"/>
      <c r="AQ1349" s="215"/>
      <c r="AR1349" s="215"/>
      <c r="AS1349" s="215"/>
      <c r="AT1349" s="215"/>
      <c r="AU1349" s="215"/>
      <c r="AV1349" s="215"/>
      <c r="AW1349" s="215"/>
      <c r="AX1349" s="215"/>
      <c r="AY1349" s="215"/>
      <c r="AZ1349" s="215"/>
    </row>
    <row r="1350" spans="1:52" s="209" customFormat="1" x14ac:dyDescent="0.2">
      <c r="A1350" s="214"/>
      <c r="D1350" s="213"/>
      <c r="E1350" s="215"/>
      <c r="F1350" s="215"/>
      <c r="G1350" s="215"/>
      <c r="H1350" s="215"/>
      <c r="I1350" s="215"/>
      <c r="J1350" s="215"/>
      <c r="K1350" s="215"/>
      <c r="L1350" s="215"/>
      <c r="M1350" s="215"/>
      <c r="N1350" s="215"/>
      <c r="O1350" s="215"/>
      <c r="P1350" s="215"/>
      <c r="Q1350" s="215"/>
      <c r="R1350" s="215"/>
      <c r="S1350" s="215"/>
      <c r="T1350" s="215"/>
      <c r="U1350" s="215"/>
      <c r="V1350" s="215"/>
      <c r="W1350" s="215"/>
      <c r="X1350" s="215"/>
      <c r="Y1350" s="215"/>
      <c r="Z1350" s="215"/>
      <c r="AA1350" s="215"/>
      <c r="AB1350" s="215"/>
      <c r="AI1350" s="215"/>
      <c r="AJ1350" s="215"/>
      <c r="AK1350" s="215"/>
      <c r="AL1350" s="215"/>
      <c r="AM1350" s="215"/>
      <c r="AN1350" s="215"/>
      <c r="AO1350" s="215"/>
      <c r="AP1350" s="215"/>
      <c r="AQ1350" s="215"/>
      <c r="AR1350" s="215"/>
      <c r="AS1350" s="215"/>
      <c r="AT1350" s="215"/>
      <c r="AU1350" s="215"/>
      <c r="AV1350" s="215"/>
      <c r="AW1350" s="215"/>
      <c r="AX1350" s="215"/>
      <c r="AY1350" s="215"/>
      <c r="AZ1350" s="215"/>
    </row>
    <row r="1351" spans="1:52" s="209" customFormat="1" x14ac:dyDescent="0.2">
      <c r="A1351" s="214"/>
      <c r="D1351" s="213"/>
      <c r="E1351" s="215"/>
      <c r="F1351" s="215"/>
      <c r="G1351" s="215"/>
      <c r="H1351" s="215"/>
      <c r="I1351" s="215"/>
      <c r="J1351" s="215"/>
      <c r="K1351" s="215"/>
      <c r="L1351" s="215"/>
      <c r="M1351" s="215"/>
      <c r="N1351" s="215"/>
      <c r="O1351" s="215"/>
      <c r="P1351" s="215"/>
      <c r="Q1351" s="215"/>
      <c r="R1351" s="215"/>
      <c r="S1351" s="215"/>
      <c r="T1351" s="215"/>
      <c r="U1351" s="215"/>
      <c r="V1351" s="215"/>
      <c r="W1351" s="215"/>
      <c r="X1351" s="215"/>
      <c r="Y1351" s="215"/>
      <c r="Z1351" s="215"/>
      <c r="AA1351" s="215"/>
      <c r="AB1351" s="215"/>
      <c r="AI1351" s="215"/>
      <c r="AJ1351" s="215"/>
      <c r="AK1351" s="215"/>
      <c r="AL1351" s="215"/>
      <c r="AM1351" s="215"/>
      <c r="AN1351" s="215"/>
      <c r="AO1351" s="215"/>
      <c r="AP1351" s="215"/>
      <c r="AQ1351" s="215"/>
      <c r="AR1351" s="215"/>
      <c r="AS1351" s="215"/>
      <c r="AT1351" s="215"/>
      <c r="AU1351" s="215"/>
      <c r="AV1351" s="215"/>
      <c r="AW1351" s="215"/>
      <c r="AX1351" s="215"/>
      <c r="AY1351" s="215"/>
      <c r="AZ1351" s="215"/>
    </row>
    <row r="1352" spans="1:52" s="209" customFormat="1" x14ac:dyDescent="0.2">
      <c r="A1352" s="214"/>
      <c r="D1352" s="213"/>
      <c r="E1352" s="215"/>
      <c r="F1352" s="215"/>
      <c r="G1352" s="215"/>
      <c r="H1352" s="215"/>
      <c r="I1352" s="215"/>
      <c r="J1352" s="215"/>
      <c r="K1352" s="215"/>
      <c r="L1352" s="215"/>
      <c r="M1352" s="215"/>
      <c r="N1352" s="215"/>
      <c r="O1352" s="215"/>
      <c r="P1352" s="215"/>
      <c r="Q1352" s="215"/>
      <c r="R1352" s="215"/>
      <c r="S1352" s="215"/>
      <c r="T1352" s="215"/>
      <c r="U1352" s="215"/>
      <c r="V1352" s="215"/>
      <c r="W1352" s="215"/>
      <c r="X1352" s="215"/>
      <c r="Y1352" s="215"/>
      <c r="Z1352" s="215"/>
      <c r="AA1352" s="215"/>
      <c r="AB1352" s="215"/>
      <c r="AI1352" s="215"/>
      <c r="AJ1352" s="215"/>
      <c r="AK1352" s="215"/>
      <c r="AL1352" s="215"/>
      <c r="AM1352" s="215"/>
      <c r="AN1352" s="215"/>
      <c r="AO1352" s="215"/>
      <c r="AP1352" s="215"/>
      <c r="AQ1352" s="215"/>
      <c r="AR1352" s="215"/>
      <c r="AS1352" s="215"/>
      <c r="AT1352" s="215"/>
      <c r="AU1352" s="215"/>
      <c r="AV1352" s="215"/>
      <c r="AW1352" s="215"/>
      <c r="AX1352" s="215"/>
      <c r="AY1352" s="215"/>
      <c r="AZ1352" s="215"/>
    </row>
    <row r="1353" spans="1:52" s="209" customFormat="1" x14ac:dyDescent="0.2">
      <c r="A1353" s="214"/>
      <c r="D1353" s="213"/>
      <c r="E1353" s="215"/>
      <c r="F1353" s="215"/>
      <c r="G1353" s="215"/>
      <c r="H1353" s="215"/>
      <c r="I1353" s="215"/>
      <c r="J1353" s="215"/>
      <c r="K1353" s="215"/>
      <c r="L1353" s="215"/>
      <c r="M1353" s="215"/>
      <c r="N1353" s="215"/>
      <c r="O1353" s="215"/>
      <c r="P1353" s="215"/>
      <c r="Q1353" s="215"/>
      <c r="R1353" s="215"/>
      <c r="S1353" s="215"/>
      <c r="T1353" s="215"/>
      <c r="U1353" s="215"/>
      <c r="V1353" s="215"/>
      <c r="W1353" s="215"/>
      <c r="X1353" s="215"/>
      <c r="Y1353" s="215"/>
      <c r="Z1353" s="215"/>
      <c r="AA1353" s="215"/>
      <c r="AB1353" s="215"/>
      <c r="AI1353" s="215"/>
      <c r="AJ1353" s="215"/>
      <c r="AK1353" s="215"/>
      <c r="AL1353" s="215"/>
      <c r="AM1353" s="215"/>
      <c r="AN1353" s="215"/>
      <c r="AO1353" s="215"/>
      <c r="AP1353" s="215"/>
      <c r="AQ1353" s="215"/>
      <c r="AR1353" s="215"/>
      <c r="AS1353" s="215"/>
      <c r="AT1353" s="215"/>
      <c r="AU1353" s="215"/>
      <c r="AV1353" s="215"/>
      <c r="AW1353" s="215"/>
      <c r="AX1353" s="215"/>
      <c r="AY1353" s="215"/>
      <c r="AZ1353" s="215"/>
    </row>
    <row r="1354" spans="1:52" s="209" customFormat="1" x14ac:dyDescent="0.2">
      <c r="A1354" s="214"/>
      <c r="D1354" s="213"/>
      <c r="E1354" s="215"/>
      <c r="F1354" s="215"/>
      <c r="G1354" s="215"/>
      <c r="H1354" s="215"/>
      <c r="I1354" s="215"/>
      <c r="J1354" s="215"/>
      <c r="K1354" s="215"/>
      <c r="L1354" s="215"/>
      <c r="M1354" s="215"/>
      <c r="N1354" s="215"/>
      <c r="O1354" s="215"/>
      <c r="P1354" s="215"/>
      <c r="Q1354" s="215"/>
      <c r="R1354" s="215"/>
      <c r="S1354" s="215"/>
      <c r="T1354" s="215"/>
      <c r="U1354" s="215"/>
      <c r="V1354" s="215"/>
      <c r="W1354" s="215"/>
      <c r="X1354" s="215"/>
      <c r="Y1354" s="215"/>
      <c r="Z1354" s="215"/>
      <c r="AA1354" s="215"/>
      <c r="AB1354" s="215"/>
      <c r="AI1354" s="215"/>
      <c r="AJ1354" s="215"/>
      <c r="AK1354" s="215"/>
      <c r="AL1354" s="215"/>
      <c r="AM1354" s="215"/>
      <c r="AN1354" s="215"/>
      <c r="AO1354" s="215"/>
      <c r="AP1354" s="215"/>
      <c r="AQ1354" s="215"/>
      <c r="AR1354" s="215"/>
      <c r="AS1354" s="215"/>
      <c r="AT1354" s="215"/>
      <c r="AU1354" s="215"/>
      <c r="AV1354" s="215"/>
      <c r="AW1354" s="215"/>
      <c r="AX1354" s="215"/>
      <c r="AY1354" s="215"/>
      <c r="AZ1354" s="215"/>
    </row>
    <row r="1355" spans="1:52" s="209" customFormat="1" x14ac:dyDescent="0.2">
      <c r="A1355" s="214"/>
      <c r="D1355" s="213"/>
      <c r="E1355" s="215"/>
      <c r="F1355" s="215"/>
      <c r="G1355" s="215"/>
      <c r="H1355" s="215"/>
      <c r="I1355" s="215"/>
      <c r="J1355" s="215"/>
      <c r="K1355" s="215"/>
      <c r="L1355" s="215"/>
      <c r="M1355" s="215"/>
      <c r="N1355" s="215"/>
      <c r="O1355" s="215"/>
      <c r="P1355" s="215"/>
      <c r="Q1355" s="215"/>
      <c r="R1355" s="215"/>
      <c r="S1355" s="215"/>
      <c r="T1355" s="215"/>
      <c r="U1355" s="215"/>
      <c r="V1355" s="215"/>
      <c r="W1355" s="215"/>
      <c r="X1355" s="215"/>
      <c r="Y1355" s="215"/>
      <c r="Z1355" s="215"/>
      <c r="AA1355" s="215"/>
      <c r="AB1355" s="215"/>
      <c r="AI1355" s="215"/>
      <c r="AJ1355" s="215"/>
      <c r="AK1355" s="215"/>
      <c r="AL1355" s="215"/>
      <c r="AM1355" s="215"/>
      <c r="AN1355" s="215"/>
      <c r="AO1355" s="215"/>
      <c r="AP1355" s="215"/>
      <c r="AQ1355" s="215"/>
      <c r="AR1355" s="215"/>
      <c r="AS1355" s="215"/>
      <c r="AT1355" s="215"/>
      <c r="AU1355" s="215"/>
      <c r="AV1355" s="215"/>
      <c r="AW1355" s="215"/>
      <c r="AX1355" s="215"/>
      <c r="AY1355" s="215"/>
      <c r="AZ1355" s="215"/>
    </row>
    <row r="1356" spans="1:52" s="209" customFormat="1" x14ac:dyDescent="0.2">
      <c r="A1356" s="214"/>
      <c r="D1356" s="213"/>
      <c r="E1356" s="215"/>
      <c r="F1356" s="215"/>
      <c r="G1356" s="215"/>
      <c r="H1356" s="215"/>
      <c r="I1356" s="215"/>
      <c r="J1356" s="215"/>
      <c r="K1356" s="215"/>
      <c r="L1356" s="215"/>
      <c r="M1356" s="215"/>
      <c r="N1356" s="215"/>
      <c r="O1356" s="215"/>
      <c r="P1356" s="215"/>
      <c r="Q1356" s="215"/>
      <c r="R1356" s="215"/>
      <c r="S1356" s="215"/>
      <c r="T1356" s="215"/>
      <c r="U1356" s="215"/>
      <c r="V1356" s="215"/>
      <c r="W1356" s="215"/>
      <c r="X1356" s="215"/>
      <c r="Y1356" s="215"/>
      <c r="Z1356" s="215"/>
      <c r="AA1356" s="215"/>
      <c r="AB1356" s="215"/>
      <c r="AI1356" s="215"/>
      <c r="AJ1356" s="215"/>
      <c r="AK1356" s="215"/>
      <c r="AL1356" s="215"/>
      <c r="AM1356" s="215"/>
      <c r="AN1356" s="215"/>
      <c r="AO1356" s="215"/>
      <c r="AP1356" s="215"/>
      <c r="AQ1356" s="215"/>
      <c r="AR1356" s="215"/>
      <c r="AS1356" s="215"/>
      <c r="AT1356" s="215"/>
      <c r="AU1356" s="215"/>
      <c r="AV1356" s="215"/>
      <c r="AW1356" s="215"/>
      <c r="AX1356" s="215"/>
      <c r="AY1356" s="215"/>
      <c r="AZ1356" s="215"/>
    </row>
    <row r="1357" spans="1:52" s="209" customFormat="1" x14ac:dyDescent="0.2">
      <c r="A1357" s="214"/>
      <c r="D1357" s="213"/>
      <c r="E1357" s="215"/>
      <c r="F1357" s="215"/>
      <c r="G1357" s="215"/>
      <c r="H1357" s="215"/>
      <c r="I1357" s="215"/>
      <c r="J1357" s="215"/>
      <c r="K1357" s="215"/>
      <c r="L1357" s="215"/>
      <c r="M1357" s="215"/>
      <c r="N1357" s="215"/>
      <c r="O1357" s="215"/>
      <c r="P1357" s="215"/>
      <c r="Q1357" s="215"/>
      <c r="R1357" s="215"/>
      <c r="S1357" s="215"/>
      <c r="T1357" s="215"/>
      <c r="U1357" s="215"/>
      <c r="V1357" s="215"/>
      <c r="W1357" s="215"/>
      <c r="X1357" s="215"/>
      <c r="Y1357" s="215"/>
      <c r="Z1357" s="215"/>
      <c r="AA1357" s="215"/>
      <c r="AB1357" s="215"/>
      <c r="AI1357" s="215"/>
      <c r="AJ1357" s="215"/>
      <c r="AK1357" s="215"/>
      <c r="AL1357" s="215"/>
      <c r="AM1357" s="215"/>
      <c r="AN1357" s="215"/>
      <c r="AO1357" s="215"/>
      <c r="AP1357" s="215"/>
      <c r="AQ1357" s="215"/>
      <c r="AR1357" s="215"/>
      <c r="AS1357" s="215"/>
      <c r="AT1357" s="215"/>
      <c r="AU1357" s="215"/>
      <c r="AV1357" s="215"/>
      <c r="AW1357" s="215"/>
      <c r="AX1357" s="215"/>
      <c r="AY1357" s="215"/>
      <c r="AZ1357" s="215"/>
    </row>
    <row r="1358" spans="1:52" s="209" customFormat="1" x14ac:dyDescent="0.2">
      <c r="A1358" s="214"/>
      <c r="D1358" s="213"/>
      <c r="E1358" s="215"/>
      <c r="F1358" s="215"/>
      <c r="G1358" s="215"/>
      <c r="H1358" s="215"/>
      <c r="I1358" s="215"/>
      <c r="J1358" s="215"/>
      <c r="K1358" s="215"/>
      <c r="L1358" s="215"/>
      <c r="M1358" s="215"/>
      <c r="N1358" s="215"/>
      <c r="O1358" s="215"/>
      <c r="P1358" s="215"/>
      <c r="Q1358" s="215"/>
      <c r="R1358" s="215"/>
      <c r="S1358" s="215"/>
      <c r="T1358" s="215"/>
      <c r="U1358" s="215"/>
      <c r="V1358" s="215"/>
      <c r="W1358" s="215"/>
      <c r="X1358" s="215"/>
      <c r="Y1358" s="215"/>
      <c r="Z1358" s="215"/>
      <c r="AA1358" s="215"/>
      <c r="AB1358" s="215"/>
      <c r="AI1358" s="215"/>
      <c r="AJ1358" s="215"/>
      <c r="AK1358" s="215"/>
      <c r="AL1358" s="215"/>
      <c r="AM1358" s="215"/>
      <c r="AN1358" s="215"/>
      <c r="AO1358" s="215"/>
      <c r="AP1358" s="215"/>
      <c r="AQ1358" s="215"/>
      <c r="AR1358" s="215"/>
      <c r="AS1358" s="215"/>
      <c r="AT1358" s="215"/>
      <c r="AU1358" s="215"/>
      <c r="AV1358" s="215"/>
      <c r="AW1358" s="215"/>
      <c r="AX1358" s="215"/>
      <c r="AY1358" s="215"/>
      <c r="AZ1358" s="215"/>
    </row>
    <row r="1359" spans="1:52" s="209" customFormat="1" x14ac:dyDescent="0.2">
      <c r="A1359" s="214"/>
      <c r="D1359" s="213"/>
      <c r="E1359" s="215"/>
      <c r="F1359" s="215"/>
      <c r="G1359" s="215"/>
      <c r="H1359" s="215"/>
      <c r="I1359" s="215"/>
      <c r="J1359" s="215"/>
      <c r="K1359" s="215"/>
      <c r="L1359" s="215"/>
      <c r="M1359" s="215"/>
      <c r="N1359" s="215"/>
      <c r="O1359" s="215"/>
      <c r="P1359" s="215"/>
      <c r="Q1359" s="215"/>
      <c r="R1359" s="215"/>
      <c r="S1359" s="215"/>
      <c r="T1359" s="215"/>
      <c r="U1359" s="215"/>
      <c r="V1359" s="215"/>
      <c r="W1359" s="215"/>
      <c r="X1359" s="215"/>
      <c r="Y1359" s="215"/>
      <c r="Z1359" s="215"/>
      <c r="AA1359" s="215"/>
      <c r="AB1359" s="215"/>
      <c r="AI1359" s="215"/>
      <c r="AJ1359" s="215"/>
      <c r="AK1359" s="215"/>
      <c r="AL1359" s="215"/>
      <c r="AM1359" s="215"/>
      <c r="AN1359" s="215"/>
      <c r="AO1359" s="215"/>
      <c r="AP1359" s="215"/>
      <c r="AQ1359" s="215"/>
      <c r="AR1359" s="215"/>
      <c r="AS1359" s="215"/>
      <c r="AT1359" s="215"/>
      <c r="AU1359" s="215"/>
      <c r="AV1359" s="215"/>
      <c r="AW1359" s="215"/>
      <c r="AX1359" s="215"/>
      <c r="AY1359" s="215"/>
      <c r="AZ1359" s="215"/>
    </row>
    <row r="1360" spans="1:52" s="209" customFormat="1" x14ac:dyDescent="0.2">
      <c r="A1360" s="214"/>
      <c r="D1360" s="213"/>
      <c r="E1360" s="215"/>
      <c r="F1360" s="215"/>
      <c r="G1360" s="215"/>
      <c r="H1360" s="215"/>
      <c r="I1360" s="215"/>
      <c r="J1360" s="215"/>
      <c r="K1360" s="215"/>
      <c r="L1360" s="215"/>
      <c r="M1360" s="215"/>
      <c r="N1360" s="215"/>
      <c r="O1360" s="215"/>
      <c r="P1360" s="215"/>
      <c r="Q1360" s="215"/>
      <c r="R1360" s="215"/>
      <c r="S1360" s="215"/>
      <c r="T1360" s="215"/>
      <c r="U1360" s="215"/>
      <c r="V1360" s="215"/>
      <c r="W1360" s="215"/>
      <c r="X1360" s="215"/>
      <c r="Y1360" s="215"/>
      <c r="Z1360" s="215"/>
      <c r="AA1360" s="215"/>
      <c r="AB1360" s="215"/>
      <c r="AI1360" s="215"/>
      <c r="AJ1360" s="215"/>
      <c r="AK1360" s="215"/>
      <c r="AL1360" s="215"/>
      <c r="AM1360" s="215"/>
      <c r="AN1360" s="215"/>
      <c r="AO1360" s="215"/>
      <c r="AP1360" s="215"/>
      <c r="AQ1360" s="215"/>
      <c r="AR1360" s="215"/>
      <c r="AS1360" s="215"/>
      <c r="AT1360" s="215"/>
      <c r="AU1360" s="215"/>
      <c r="AV1360" s="215"/>
      <c r="AW1360" s="215"/>
      <c r="AX1360" s="215"/>
      <c r="AY1360" s="215"/>
      <c r="AZ1360" s="215"/>
    </row>
    <row r="1361" spans="1:52" s="209" customFormat="1" x14ac:dyDescent="0.2">
      <c r="A1361" s="214"/>
      <c r="D1361" s="213"/>
      <c r="E1361" s="215"/>
      <c r="F1361" s="215"/>
      <c r="G1361" s="215"/>
      <c r="H1361" s="215"/>
      <c r="I1361" s="215"/>
      <c r="J1361" s="215"/>
      <c r="K1361" s="215"/>
      <c r="L1361" s="215"/>
      <c r="M1361" s="215"/>
      <c r="N1361" s="215"/>
      <c r="O1361" s="215"/>
      <c r="P1361" s="215"/>
      <c r="Q1361" s="215"/>
      <c r="R1361" s="215"/>
      <c r="S1361" s="215"/>
      <c r="T1361" s="215"/>
      <c r="U1361" s="215"/>
      <c r="V1361" s="215"/>
      <c r="W1361" s="215"/>
      <c r="X1361" s="215"/>
      <c r="Y1361" s="215"/>
      <c r="Z1361" s="215"/>
      <c r="AA1361" s="215"/>
      <c r="AB1361" s="215"/>
      <c r="AI1361" s="215"/>
      <c r="AJ1361" s="215"/>
      <c r="AK1361" s="215"/>
      <c r="AL1361" s="215"/>
      <c r="AM1361" s="215"/>
      <c r="AN1361" s="215"/>
      <c r="AO1361" s="215"/>
      <c r="AP1361" s="215"/>
      <c r="AQ1361" s="215"/>
      <c r="AR1361" s="215"/>
      <c r="AS1361" s="215"/>
      <c r="AT1361" s="215"/>
      <c r="AU1361" s="215"/>
      <c r="AV1361" s="215"/>
      <c r="AW1361" s="215"/>
      <c r="AX1361" s="215"/>
      <c r="AY1361" s="215"/>
      <c r="AZ1361" s="215"/>
    </row>
    <row r="1362" spans="1:52" s="209" customFormat="1" x14ac:dyDescent="0.2">
      <c r="A1362" s="214"/>
      <c r="D1362" s="213"/>
      <c r="E1362" s="215"/>
      <c r="F1362" s="215"/>
      <c r="G1362" s="215"/>
      <c r="H1362" s="215"/>
      <c r="I1362" s="215"/>
      <c r="J1362" s="215"/>
      <c r="K1362" s="215"/>
      <c r="L1362" s="215"/>
      <c r="M1362" s="215"/>
      <c r="N1362" s="215"/>
      <c r="O1362" s="215"/>
      <c r="P1362" s="215"/>
      <c r="Q1362" s="215"/>
      <c r="R1362" s="215"/>
      <c r="S1362" s="215"/>
      <c r="T1362" s="215"/>
      <c r="U1362" s="215"/>
      <c r="V1362" s="215"/>
      <c r="W1362" s="215"/>
      <c r="X1362" s="215"/>
      <c r="Y1362" s="215"/>
      <c r="Z1362" s="215"/>
      <c r="AA1362" s="215"/>
      <c r="AB1362" s="215"/>
      <c r="AI1362" s="215"/>
      <c r="AJ1362" s="215"/>
      <c r="AK1362" s="215"/>
      <c r="AL1362" s="215"/>
      <c r="AM1362" s="215"/>
      <c r="AN1362" s="215"/>
      <c r="AO1362" s="215"/>
      <c r="AP1362" s="215"/>
      <c r="AQ1362" s="215"/>
      <c r="AR1362" s="215"/>
      <c r="AS1362" s="215"/>
      <c r="AT1362" s="215"/>
      <c r="AU1362" s="215"/>
      <c r="AV1362" s="215"/>
      <c r="AW1362" s="215"/>
      <c r="AX1362" s="215"/>
      <c r="AY1362" s="215"/>
      <c r="AZ1362" s="215"/>
    </row>
    <row r="1363" spans="1:52" s="209" customFormat="1" x14ac:dyDescent="0.2">
      <c r="A1363" s="214"/>
      <c r="D1363" s="213"/>
      <c r="E1363" s="215"/>
      <c r="F1363" s="215"/>
      <c r="G1363" s="215"/>
      <c r="H1363" s="215"/>
      <c r="I1363" s="215"/>
      <c r="J1363" s="215"/>
      <c r="K1363" s="215"/>
      <c r="L1363" s="215"/>
      <c r="M1363" s="215"/>
      <c r="N1363" s="215"/>
      <c r="O1363" s="215"/>
      <c r="P1363" s="215"/>
      <c r="Q1363" s="215"/>
      <c r="R1363" s="215"/>
      <c r="S1363" s="215"/>
      <c r="T1363" s="215"/>
      <c r="U1363" s="215"/>
      <c r="V1363" s="215"/>
      <c r="W1363" s="215"/>
      <c r="X1363" s="215"/>
      <c r="Y1363" s="215"/>
      <c r="Z1363" s="215"/>
      <c r="AA1363" s="215"/>
      <c r="AB1363" s="215"/>
      <c r="AI1363" s="215"/>
      <c r="AJ1363" s="215"/>
      <c r="AK1363" s="215"/>
      <c r="AL1363" s="215"/>
      <c r="AM1363" s="215"/>
      <c r="AN1363" s="215"/>
      <c r="AO1363" s="215"/>
      <c r="AP1363" s="215"/>
      <c r="AQ1363" s="215"/>
      <c r="AR1363" s="215"/>
      <c r="AS1363" s="215"/>
      <c r="AT1363" s="215"/>
      <c r="AU1363" s="215"/>
      <c r="AV1363" s="215"/>
      <c r="AW1363" s="215"/>
      <c r="AX1363" s="215"/>
      <c r="AY1363" s="215"/>
      <c r="AZ1363" s="215"/>
    </row>
    <row r="1364" spans="1:52" s="209" customFormat="1" x14ac:dyDescent="0.2">
      <c r="A1364" s="214"/>
      <c r="D1364" s="213"/>
      <c r="E1364" s="215"/>
      <c r="F1364" s="215"/>
      <c r="G1364" s="215"/>
      <c r="H1364" s="215"/>
      <c r="I1364" s="215"/>
      <c r="J1364" s="215"/>
      <c r="K1364" s="215"/>
      <c r="L1364" s="215"/>
      <c r="M1364" s="215"/>
      <c r="N1364" s="215"/>
      <c r="O1364" s="215"/>
      <c r="P1364" s="215"/>
      <c r="Q1364" s="215"/>
      <c r="R1364" s="215"/>
      <c r="S1364" s="215"/>
      <c r="T1364" s="215"/>
      <c r="U1364" s="215"/>
      <c r="V1364" s="215"/>
      <c r="W1364" s="215"/>
      <c r="X1364" s="215"/>
      <c r="Y1364" s="215"/>
      <c r="Z1364" s="215"/>
      <c r="AA1364" s="215"/>
      <c r="AB1364" s="215"/>
      <c r="AI1364" s="215"/>
      <c r="AJ1364" s="215"/>
      <c r="AK1364" s="215"/>
      <c r="AL1364" s="215"/>
      <c r="AM1364" s="215"/>
      <c r="AN1364" s="215"/>
      <c r="AO1364" s="215"/>
      <c r="AP1364" s="215"/>
      <c r="AQ1364" s="215"/>
      <c r="AR1364" s="215"/>
      <c r="AS1364" s="215"/>
      <c r="AT1364" s="215"/>
      <c r="AU1364" s="215"/>
      <c r="AV1364" s="215"/>
      <c r="AW1364" s="215"/>
      <c r="AX1364" s="215"/>
      <c r="AY1364" s="215"/>
      <c r="AZ1364" s="215"/>
    </row>
    <row r="1365" spans="1:52" s="209" customFormat="1" x14ac:dyDescent="0.2">
      <c r="A1365" s="214"/>
      <c r="D1365" s="213"/>
      <c r="E1365" s="215"/>
      <c r="F1365" s="215"/>
      <c r="G1365" s="215"/>
      <c r="H1365" s="215"/>
      <c r="I1365" s="215"/>
      <c r="J1365" s="215"/>
      <c r="K1365" s="215"/>
      <c r="L1365" s="215"/>
      <c r="M1365" s="215"/>
      <c r="N1365" s="215"/>
      <c r="O1365" s="215"/>
      <c r="P1365" s="215"/>
      <c r="Q1365" s="215"/>
      <c r="R1365" s="215"/>
      <c r="S1365" s="215"/>
      <c r="T1365" s="215"/>
      <c r="U1365" s="215"/>
      <c r="V1365" s="215"/>
      <c r="W1365" s="215"/>
      <c r="X1365" s="215"/>
      <c r="Y1365" s="215"/>
      <c r="Z1365" s="215"/>
      <c r="AA1365" s="215"/>
      <c r="AB1365" s="215"/>
      <c r="AI1365" s="215"/>
      <c r="AJ1365" s="215"/>
      <c r="AK1365" s="215"/>
      <c r="AL1365" s="215"/>
      <c r="AM1365" s="215"/>
      <c r="AN1365" s="215"/>
      <c r="AO1365" s="215"/>
      <c r="AP1365" s="215"/>
      <c r="AQ1365" s="215"/>
      <c r="AR1365" s="215"/>
      <c r="AS1365" s="215"/>
      <c r="AT1365" s="215"/>
      <c r="AU1365" s="215"/>
      <c r="AV1365" s="215"/>
      <c r="AW1365" s="215"/>
      <c r="AX1365" s="215"/>
      <c r="AY1365" s="215"/>
      <c r="AZ1365" s="215"/>
    </row>
    <row r="1366" spans="1:52" s="209" customFormat="1" x14ac:dyDescent="0.2">
      <c r="A1366" s="214"/>
      <c r="D1366" s="213"/>
      <c r="E1366" s="215"/>
      <c r="F1366" s="215"/>
      <c r="G1366" s="215"/>
      <c r="H1366" s="215"/>
      <c r="I1366" s="215"/>
      <c r="J1366" s="215"/>
      <c r="K1366" s="215"/>
      <c r="L1366" s="215"/>
      <c r="M1366" s="215"/>
      <c r="N1366" s="215"/>
      <c r="O1366" s="215"/>
      <c r="P1366" s="215"/>
      <c r="Q1366" s="215"/>
      <c r="R1366" s="215"/>
      <c r="S1366" s="215"/>
      <c r="T1366" s="215"/>
      <c r="U1366" s="215"/>
      <c r="V1366" s="215"/>
      <c r="W1366" s="215"/>
      <c r="X1366" s="215"/>
      <c r="Y1366" s="215"/>
      <c r="Z1366" s="215"/>
      <c r="AA1366" s="215"/>
      <c r="AB1366" s="215"/>
      <c r="AI1366" s="215"/>
      <c r="AJ1366" s="215"/>
      <c r="AK1366" s="215"/>
      <c r="AL1366" s="215"/>
      <c r="AM1366" s="215"/>
      <c r="AN1366" s="215"/>
      <c r="AO1366" s="215"/>
      <c r="AP1366" s="215"/>
      <c r="AQ1366" s="215"/>
      <c r="AR1366" s="215"/>
      <c r="AS1366" s="215"/>
      <c r="AT1366" s="215"/>
      <c r="AU1366" s="215"/>
      <c r="AV1366" s="215"/>
      <c r="AW1366" s="215"/>
      <c r="AX1366" s="215"/>
      <c r="AY1366" s="215"/>
      <c r="AZ1366" s="215"/>
    </row>
    <row r="1367" spans="1:52" s="209" customFormat="1" x14ac:dyDescent="0.2">
      <c r="A1367" s="214"/>
      <c r="D1367" s="213"/>
      <c r="E1367" s="215"/>
      <c r="F1367" s="215"/>
      <c r="G1367" s="215"/>
      <c r="H1367" s="215"/>
      <c r="I1367" s="215"/>
      <c r="J1367" s="215"/>
      <c r="K1367" s="215"/>
      <c r="L1367" s="215"/>
      <c r="M1367" s="215"/>
      <c r="N1367" s="215"/>
      <c r="O1367" s="215"/>
      <c r="P1367" s="215"/>
      <c r="Q1367" s="215"/>
      <c r="R1367" s="215"/>
      <c r="S1367" s="215"/>
      <c r="T1367" s="215"/>
      <c r="U1367" s="215"/>
      <c r="V1367" s="215"/>
      <c r="W1367" s="215"/>
      <c r="X1367" s="215"/>
      <c r="Y1367" s="215"/>
      <c r="Z1367" s="215"/>
      <c r="AA1367" s="215"/>
      <c r="AB1367" s="215"/>
      <c r="AI1367" s="215"/>
      <c r="AJ1367" s="215"/>
      <c r="AK1367" s="215"/>
      <c r="AL1367" s="215"/>
      <c r="AM1367" s="215"/>
      <c r="AN1367" s="215"/>
      <c r="AO1367" s="215"/>
      <c r="AP1367" s="215"/>
      <c r="AQ1367" s="215"/>
      <c r="AR1367" s="215"/>
      <c r="AS1367" s="215"/>
      <c r="AT1367" s="215"/>
      <c r="AU1367" s="215"/>
      <c r="AV1367" s="215"/>
      <c r="AW1367" s="215"/>
      <c r="AX1367" s="215"/>
      <c r="AY1367" s="215"/>
      <c r="AZ1367" s="215"/>
    </row>
    <row r="1368" spans="1:52" s="209" customFormat="1" x14ac:dyDescent="0.2">
      <c r="A1368" s="214"/>
      <c r="D1368" s="213"/>
      <c r="E1368" s="215"/>
      <c r="F1368" s="215"/>
      <c r="G1368" s="215"/>
      <c r="H1368" s="215"/>
      <c r="I1368" s="215"/>
      <c r="J1368" s="215"/>
      <c r="K1368" s="215"/>
      <c r="L1368" s="215"/>
      <c r="M1368" s="215"/>
      <c r="N1368" s="215"/>
      <c r="O1368" s="215"/>
      <c r="P1368" s="215"/>
      <c r="Q1368" s="215"/>
      <c r="R1368" s="215"/>
      <c r="S1368" s="215"/>
      <c r="T1368" s="215"/>
      <c r="U1368" s="215"/>
      <c r="V1368" s="215"/>
      <c r="W1368" s="215"/>
      <c r="X1368" s="215"/>
      <c r="Y1368" s="215"/>
      <c r="Z1368" s="215"/>
      <c r="AA1368" s="215"/>
      <c r="AB1368" s="215"/>
      <c r="AI1368" s="215"/>
      <c r="AJ1368" s="215"/>
      <c r="AK1368" s="215"/>
      <c r="AL1368" s="215"/>
      <c r="AM1368" s="215"/>
      <c r="AN1368" s="215"/>
      <c r="AO1368" s="215"/>
      <c r="AP1368" s="215"/>
      <c r="AQ1368" s="215"/>
      <c r="AR1368" s="215"/>
      <c r="AS1368" s="215"/>
      <c r="AT1368" s="215"/>
      <c r="AU1368" s="215"/>
      <c r="AV1368" s="215"/>
      <c r="AW1368" s="215"/>
      <c r="AX1368" s="215"/>
      <c r="AY1368" s="215"/>
      <c r="AZ1368" s="215"/>
    </row>
    <row r="1369" spans="1:52" s="209" customFormat="1" x14ac:dyDescent="0.2">
      <c r="A1369" s="214"/>
      <c r="D1369" s="213"/>
      <c r="E1369" s="215"/>
      <c r="F1369" s="215"/>
      <c r="G1369" s="215"/>
      <c r="H1369" s="215"/>
      <c r="I1369" s="215"/>
      <c r="J1369" s="215"/>
      <c r="K1369" s="215"/>
      <c r="L1369" s="215"/>
      <c r="M1369" s="215"/>
      <c r="N1369" s="215"/>
      <c r="O1369" s="215"/>
      <c r="P1369" s="215"/>
      <c r="Q1369" s="215"/>
      <c r="R1369" s="215"/>
      <c r="S1369" s="215"/>
      <c r="T1369" s="215"/>
      <c r="U1369" s="215"/>
      <c r="V1369" s="215"/>
      <c r="W1369" s="215"/>
      <c r="X1369" s="215"/>
      <c r="Y1369" s="215"/>
      <c r="Z1369" s="215"/>
      <c r="AA1369" s="215"/>
      <c r="AB1369" s="215"/>
      <c r="AI1369" s="215"/>
      <c r="AJ1369" s="215"/>
      <c r="AK1369" s="215"/>
      <c r="AL1369" s="215"/>
      <c r="AM1369" s="215"/>
      <c r="AN1369" s="215"/>
      <c r="AO1369" s="215"/>
      <c r="AP1369" s="215"/>
      <c r="AQ1369" s="215"/>
      <c r="AR1369" s="215"/>
      <c r="AS1369" s="215"/>
      <c r="AT1369" s="215"/>
      <c r="AU1369" s="215"/>
      <c r="AV1369" s="215"/>
      <c r="AW1369" s="215"/>
      <c r="AX1369" s="215"/>
      <c r="AY1369" s="215"/>
      <c r="AZ1369" s="215"/>
    </row>
    <row r="1370" spans="1:52" s="209" customFormat="1" x14ac:dyDescent="0.2">
      <c r="A1370" s="214"/>
      <c r="D1370" s="213"/>
      <c r="E1370" s="215"/>
      <c r="F1370" s="215"/>
      <c r="G1370" s="215"/>
      <c r="H1370" s="215"/>
      <c r="I1370" s="215"/>
      <c r="J1370" s="215"/>
      <c r="K1370" s="215"/>
      <c r="L1370" s="215"/>
      <c r="M1370" s="215"/>
      <c r="N1370" s="215"/>
      <c r="O1370" s="215"/>
      <c r="P1370" s="215"/>
      <c r="Q1370" s="215"/>
      <c r="R1370" s="215"/>
      <c r="S1370" s="215"/>
      <c r="T1370" s="215"/>
      <c r="U1370" s="215"/>
      <c r="V1370" s="215"/>
      <c r="W1370" s="215"/>
      <c r="X1370" s="215"/>
      <c r="Y1370" s="215"/>
      <c r="Z1370" s="215"/>
      <c r="AA1370" s="215"/>
      <c r="AB1370" s="215"/>
      <c r="AI1370" s="215"/>
      <c r="AJ1370" s="215"/>
      <c r="AK1370" s="215"/>
      <c r="AL1370" s="215"/>
      <c r="AM1370" s="215"/>
      <c r="AN1370" s="215"/>
      <c r="AO1370" s="215"/>
      <c r="AP1370" s="215"/>
      <c r="AQ1370" s="215"/>
      <c r="AR1370" s="215"/>
      <c r="AS1370" s="215"/>
      <c r="AT1370" s="215"/>
      <c r="AU1370" s="215"/>
      <c r="AV1370" s="215"/>
      <c r="AW1370" s="215"/>
      <c r="AX1370" s="215"/>
      <c r="AY1370" s="215"/>
      <c r="AZ1370" s="215"/>
    </row>
    <row r="1371" spans="1:52" s="209" customFormat="1" x14ac:dyDescent="0.2">
      <c r="A1371" s="214"/>
      <c r="D1371" s="213"/>
      <c r="E1371" s="215"/>
      <c r="F1371" s="215"/>
      <c r="G1371" s="215"/>
      <c r="H1371" s="215"/>
      <c r="I1371" s="215"/>
      <c r="J1371" s="215"/>
      <c r="K1371" s="215"/>
      <c r="L1371" s="215"/>
      <c r="M1371" s="215"/>
      <c r="N1371" s="215"/>
      <c r="O1371" s="215"/>
      <c r="P1371" s="215"/>
      <c r="Q1371" s="215"/>
      <c r="R1371" s="215"/>
      <c r="S1371" s="215"/>
      <c r="T1371" s="215"/>
      <c r="U1371" s="215"/>
      <c r="V1371" s="215"/>
      <c r="W1371" s="215"/>
      <c r="X1371" s="215"/>
      <c r="Y1371" s="215"/>
      <c r="Z1371" s="215"/>
      <c r="AA1371" s="215"/>
      <c r="AB1371" s="215"/>
      <c r="AI1371" s="215"/>
      <c r="AJ1371" s="215"/>
      <c r="AK1371" s="215"/>
      <c r="AL1371" s="215"/>
      <c r="AM1371" s="215"/>
      <c r="AN1371" s="215"/>
      <c r="AO1371" s="215"/>
      <c r="AP1371" s="215"/>
      <c r="AQ1371" s="215"/>
      <c r="AR1371" s="215"/>
      <c r="AS1371" s="215"/>
      <c r="AT1371" s="215"/>
      <c r="AU1371" s="215"/>
      <c r="AV1371" s="215"/>
      <c r="AW1371" s="215"/>
      <c r="AX1371" s="215"/>
      <c r="AY1371" s="215"/>
      <c r="AZ1371" s="215"/>
    </row>
    <row r="1372" spans="1:52" s="209" customFormat="1" x14ac:dyDescent="0.2">
      <c r="A1372" s="214"/>
      <c r="D1372" s="213"/>
      <c r="E1372" s="215"/>
      <c r="F1372" s="215"/>
      <c r="G1372" s="215"/>
      <c r="H1372" s="215"/>
      <c r="I1372" s="215"/>
      <c r="J1372" s="215"/>
      <c r="K1372" s="215"/>
      <c r="L1372" s="215"/>
      <c r="M1372" s="215"/>
      <c r="N1372" s="215"/>
      <c r="O1372" s="215"/>
      <c r="P1372" s="215"/>
      <c r="Q1372" s="215"/>
      <c r="R1372" s="215"/>
      <c r="S1372" s="215"/>
      <c r="T1372" s="215"/>
      <c r="U1372" s="215"/>
      <c r="V1372" s="215"/>
      <c r="W1372" s="215"/>
      <c r="X1372" s="215"/>
      <c r="Y1372" s="215"/>
      <c r="Z1372" s="215"/>
      <c r="AA1372" s="215"/>
      <c r="AB1372" s="215"/>
      <c r="AI1372" s="215"/>
      <c r="AJ1372" s="215"/>
      <c r="AK1372" s="215"/>
      <c r="AL1372" s="215"/>
      <c r="AM1372" s="215"/>
      <c r="AN1372" s="215"/>
      <c r="AO1372" s="215"/>
      <c r="AP1372" s="215"/>
      <c r="AQ1372" s="215"/>
      <c r="AR1372" s="215"/>
      <c r="AS1372" s="215"/>
      <c r="AT1372" s="215"/>
      <c r="AU1372" s="215"/>
      <c r="AV1372" s="215"/>
      <c r="AW1372" s="215"/>
      <c r="AX1372" s="215"/>
      <c r="AY1372" s="215"/>
      <c r="AZ1372" s="215"/>
    </row>
    <row r="1373" spans="1:52" s="209" customFormat="1" x14ac:dyDescent="0.2">
      <c r="A1373" s="214"/>
      <c r="D1373" s="213"/>
      <c r="E1373" s="215"/>
      <c r="F1373" s="215"/>
      <c r="G1373" s="215"/>
      <c r="H1373" s="215"/>
      <c r="I1373" s="215"/>
      <c r="J1373" s="215"/>
      <c r="K1373" s="215"/>
      <c r="L1373" s="215"/>
      <c r="M1373" s="215"/>
      <c r="N1373" s="215"/>
      <c r="O1373" s="215"/>
      <c r="P1373" s="215"/>
      <c r="Q1373" s="215"/>
      <c r="R1373" s="215"/>
      <c r="S1373" s="215"/>
      <c r="T1373" s="215"/>
      <c r="U1373" s="215"/>
      <c r="V1373" s="215"/>
      <c r="W1373" s="215"/>
      <c r="X1373" s="215"/>
      <c r="Y1373" s="215"/>
      <c r="Z1373" s="215"/>
      <c r="AA1373" s="215"/>
      <c r="AB1373" s="215"/>
      <c r="AI1373" s="215"/>
      <c r="AJ1373" s="215"/>
      <c r="AK1373" s="215"/>
      <c r="AL1373" s="215"/>
      <c r="AM1373" s="215"/>
      <c r="AN1373" s="215"/>
      <c r="AO1373" s="215"/>
      <c r="AP1373" s="215"/>
      <c r="AQ1373" s="215"/>
      <c r="AR1373" s="215"/>
      <c r="AS1373" s="215"/>
      <c r="AT1373" s="215"/>
      <c r="AU1373" s="215"/>
      <c r="AV1373" s="215"/>
      <c r="AW1373" s="215"/>
      <c r="AX1373" s="215"/>
      <c r="AY1373" s="215"/>
      <c r="AZ1373" s="215"/>
    </row>
    <row r="1374" spans="1:52" s="209" customFormat="1" x14ac:dyDescent="0.2">
      <c r="A1374" s="214"/>
      <c r="D1374" s="213"/>
      <c r="E1374" s="215"/>
      <c r="F1374" s="215"/>
      <c r="G1374" s="215"/>
      <c r="H1374" s="215"/>
      <c r="I1374" s="215"/>
      <c r="J1374" s="215"/>
      <c r="K1374" s="215"/>
      <c r="L1374" s="215"/>
      <c r="M1374" s="215"/>
      <c r="N1374" s="215"/>
      <c r="O1374" s="215"/>
      <c r="P1374" s="215"/>
      <c r="Q1374" s="215"/>
      <c r="R1374" s="215"/>
      <c r="S1374" s="215"/>
      <c r="T1374" s="215"/>
      <c r="U1374" s="215"/>
      <c r="V1374" s="215"/>
      <c r="W1374" s="215"/>
      <c r="X1374" s="215"/>
      <c r="Y1374" s="215"/>
      <c r="Z1374" s="215"/>
      <c r="AA1374" s="215"/>
      <c r="AB1374" s="215"/>
      <c r="AI1374" s="215"/>
      <c r="AJ1374" s="215"/>
      <c r="AK1374" s="215"/>
      <c r="AL1374" s="215"/>
      <c r="AM1374" s="215"/>
      <c r="AN1374" s="215"/>
      <c r="AO1374" s="215"/>
      <c r="AP1374" s="215"/>
      <c r="AQ1374" s="215"/>
      <c r="AR1374" s="215"/>
      <c r="AS1374" s="215"/>
      <c r="AT1374" s="215"/>
      <c r="AU1374" s="215"/>
      <c r="AV1374" s="215"/>
      <c r="AW1374" s="215"/>
      <c r="AX1374" s="215"/>
      <c r="AY1374" s="215"/>
      <c r="AZ1374" s="215"/>
    </row>
    <row r="1375" spans="1:52" s="209" customFormat="1" x14ac:dyDescent="0.2">
      <c r="A1375" s="214"/>
      <c r="D1375" s="213"/>
      <c r="E1375" s="215"/>
      <c r="F1375" s="215"/>
      <c r="G1375" s="215"/>
      <c r="H1375" s="215"/>
      <c r="I1375" s="215"/>
      <c r="J1375" s="215"/>
      <c r="K1375" s="215"/>
      <c r="L1375" s="215"/>
      <c r="M1375" s="215"/>
      <c r="N1375" s="215"/>
      <c r="O1375" s="215"/>
      <c r="P1375" s="215"/>
      <c r="Q1375" s="215"/>
      <c r="R1375" s="215"/>
      <c r="S1375" s="215"/>
      <c r="T1375" s="215"/>
      <c r="U1375" s="215"/>
      <c r="V1375" s="215"/>
      <c r="W1375" s="215"/>
      <c r="X1375" s="215"/>
      <c r="Y1375" s="215"/>
      <c r="Z1375" s="215"/>
      <c r="AA1375" s="215"/>
      <c r="AB1375" s="215"/>
      <c r="AI1375" s="215"/>
      <c r="AJ1375" s="215"/>
      <c r="AK1375" s="215"/>
      <c r="AL1375" s="215"/>
      <c r="AM1375" s="215"/>
      <c r="AN1375" s="215"/>
      <c r="AO1375" s="215"/>
      <c r="AP1375" s="215"/>
      <c r="AQ1375" s="215"/>
      <c r="AR1375" s="215"/>
      <c r="AS1375" s="215"/>
      <c r="AT1375" s="215"/>
      <c r="AU1375" s="215"/>
      <c r="AV1375" s="215"/>
      <c r="AW1375" s="215"/>
      <c r="AX1375" s="215"/>
      <c r="AY1375" s="215"/>
      <c r="AZ1375" s="215"/>
    </row>
    <row r="1376" spans="1:52" s="209" customFormat="1" x14ac:dyDescent="0.2">
      <c r="A1376" s="214"/>
      <c r="D1376" s="213"/>
      <c r="E1376" s="215"/>
      <c r="F1376" s="215"/>
      <c r="G1376" s="215"/>
      <c r="H1376" s="215"/>
      <c r="I1376" s="215"/>
      <c r="J1376" s="215"/>
      <c r="K1376" s="215"/>
      <c r="L1376" s="215"/>
      <c r="M1376" s="215"/>
      <c r="N1376" s="215"/>
      <c r="O1376" s="215"/>
      <c r="P1376" s="215"/>
      <c r="Q1376" s="215"/>
      <c r="R1376" s="215"/>
      <c r="S1376" s="215"/>
      <c r="T1376" s="215"/>
      <c r="U1376" s="215"/>
      <c r="V1376" s="215"/>
      <c r="W1376" s="215"/>
      <c r="X1376" s="215"/>
      <c r="Y1376" s="215"/>
      <c r="Z1376" s="215"/>
      <c r="AA1376" s="215"/>
      <c r="AB1376" s="215"/>
      <c r="AI1376" s="215"/>
      <c r="AJ1376" s="215"/>
      <c r="AK1376" s="215"/>
      <c r="AL1376" s="215"/>
      <c r="AM1376" s="215"/>
      <c r="AN1376" s="215"/>
      <c r="AO1376" s="215"/>
      <c r="AP1376" s="215"/>
      <c r="AQ1376" s="215"/>
      <c r="AR1376" s="215"/>
      <c r="AS1376" s="215"/>
      <c r="AT1376" s="215"/>
      <c r="AU1376" s="215"/>
      <c r="AV1376" s="215"/>
      <c r="AW1376" s="215"/>
      <c r="AX1376" s="215"/>
      <c r="AY1376" s="215"/>
      <c r="AZ1376" s="215"/>
    </row>
    <row r="1377" spans="1:52" s="209" customFormat="1" x14ac:dyDescent="0.2">
      <c r="A1377" s="214"/>
      <c r="D1377" s="213"/>
      <c r="E1377" s="215"/>
      <c r="F1377" s="215"/>
      <c r="G1377" s="215"/>
      <c r="H1377" s="215"/>
      <c r="I1377" s="215"/>
      <c r="J1377" s="215"/>
      <c r="K1377" s="215"/>
      <c r="L1377" s="215"/>
      <c r="M1377" s="215"/>
      <c r="N1377" s="215"/>
      <c r="O1377" s="215"/>
      <c r="P1377" s="215"/>
      <c r="Q1377" s="215"/>
      <c r="R1377" s="215"/>
      <c r="S1377" s="215"/>
      <c r="T1377" s="215"/>
      <c r="U1377" s="215"/>
      <c r="V1377" s="215"/>
      <c r="W1377" s="215"/>
      <c r="X1377" s="215"/>
      <c r="Y1377" s="215"/>
      <c r="Z1377" s="215"/>
      <c r="AA1377" s="215"/>
      <c r="AB1377" s="215"/>
      <c r="AI1377" s="215"/>
      <c r="AJ1377" s="215"/>
      <c r="AK1377" s="215"/>
      <c r="AL1377" s="215"/>
      <c r="AM1377" s="215"/>
      <c r="AN1377" s="215"/>
      <c r="AO1377" s="215"/>
      <c r="AP1377" s="215"/>
      <c r="AQ1377" s="215"/>
      <c r="AR1377" s="215"/>
      <c r="AS1377" s="215"/>
      <c r="AT1377" s="215"/>
      <c r="AU1377" s="215"/>
      <c r="AV1377" s="215"/>
      <c r="AW1377" s="215"/>
      <c r="AX1377" s="215"/>
      <c r="AY1377" s="215"/>
      <c r="AZ1377" s="215"/>
    </row>
    <row r="1378" spans="1:52" s="209" customFormat="1" x14ac:dyDescent="0.2">
      <c r="A1378" s="214"/>
      <c r="D1378" s="213"/>
      <c r="E1378" s="215"/>
      <c r="F1378" s="215"/>
      <c r="G1378" s="215"/>
      <c r="H1378" s="215"/>
      <c r="I1378" s="215"/>
      <c r="J1378" s="215"/>
      <c r="K1378" s="215"/>
      <c r="L1378" s="215"/>
      <c r="M1378" s="215"/>
      <c r="N1378" s="215"/>
      <c r="O1378" s="215"/>
      <c r="P1378" s="215"/>
      <c r="Q1378" s="215"/>
      <c r="R1378" s="215"/>
      <c r="S1378" s="215"/>
      <c r="T1378" s="215"/>
      <c r="U1378" s="215"/>
      <c r="V1378" s="215"/>
      <c r="W1378" s="215"/>
      <c r="X1378" s="215"/>
      <c r="Y1378" s="215"/>
      <c r="Z1378" s="215"/>
      <c r="AA1378" s="215"/>
      <c r="AB1378" s="215"/>
      <c r="AI1378" s="215"/>
      <c r="AJ1378" s="215"/>
      <c r="AK1378" s="215"/>
      <c r="AL1378" s="215"/>
      <c r="AM1378" s="215"/>
      <c r="AN1378" s="215"/>
      <c r="AO1378" s="215"/>
      <c r="AP1378" s="215"/>
      <c r="AQ1378" s="215"/>
      <c r="AR1378" s="215"/>
      <c r="AS1378" s="215"/>
      <c r="AT1378" s="215"/>
      <c r="AU1378" s="215"/>
      <c r="AV1378" s="215"/>
      <c r="AW1378" s="215"/>
      <c r="AX1378" s="215"/>
      <c r="AY1378" s="215"/>
      <c r="AZ1378" s="215"/>
    </row>
    <row r="1379" spans="1:52" s="209" customFormat="1" x14ac:dyDescent="0.2">
      <c r="A1379" s="214"/>
      <c r="D1379" s="213"/>
      <c r="E1379" s="215"/>
      <c r="F1379" s="215"/>
      <c r="G1379" s="215"/>
      <c r="H1379" s="215"/>
      <c r="I1379" s="215"/>
      <c r="J1379" s="215"/>
      <c r="K1379" s="215"/>
      <c r="L1379" s="215"/>
      <c r="M1379" s="215"/>
      <c r="N1379" s="215"/>
      <c r="O1379" s="215"/>
      <c r="P1379" s="215"/>
      <c r="Q1379" s="215"/>
      <c r="R1379" s="215"/>
      <c r="S1379" s="215"/>
      <c r="T1379" s="215"/>
      <c r="U1379" s="215"/>
      <c r="V1379" s="215"/>
      <c r="W1379" s="215"/>
      <c r="X1379" s="215"/>
      <c r="Y1379" s="215"/>
      <c r="Z1379" s="215"/>
      <c r="AA1379" s="215"/>
      <c r="AB1379" s="215"/>
      <c r="AI1379" s="215"/>
      <c r="AJ1379" s="215"/>
      <c r="AK1379" s="215"/>
      <c r="AL1379" s="215"/>
      <c r="AM1379" s="215"/>
      <c r="AN1379" s="215"/>
      <c r="AO1379" s="215"/>
      <c r="AP1379" s="215"/>
      <c r="AQ1379" s="215"/>
      <c r="AR1379" s="215"/>
      <c r="AS1379" s="215"/>
      <c r="AT1379" s="215"/>
      <c r="AU1379" s="215"/>
      <c r="AV1379" s="215"/>
      <c r="AW1379" s="215"/>
      <c r="AX1379" s="215"/>
      <c r="AY1379" s="215"/>
      <c r="AZ1379" s="215"/>
    </row>
    <row r="1380" spans="1:52" s="209" customFormat="1" x14ac:dyDescent="0.2">
      <c r="A1380" s="214"/>
      <c r="D1380" s="213"/>
      <c r="E1380" s="215"/>
      <c r="F1380" s="215"/>
      <c r="G1380" s="215"/>
      <c r="H1380" s="215"/>
      <c r="I1380" s="215"/>
      <c r="J1380" s="215"/>
      <c r="K1380" s="215"/>
      <c r="L1380" s="215"/>
      <c r="M1380" s="215"/>
      <c r="N1380" s="215"/>
      <c r="O1380" s="215"/>
      <c r="P1380" s="215"/>
      <c r="Q1380" s="215"/>
      <c r="R1380" s="215"/>
      <c r="S1380" s="215"/>
      <c r="T1380" s="215"/>
      <c r="U1380" s="215"/>
      <c r="V1380" s="215"/>
      <c r="W1380" s="215"/>
      <c r="X1380" s="215"/>
      <c r="Y1380" s="215"/>
      <c r="Z1380" s="215"/>
      <c r="AA1380" s="215"/>
      <c r="AB1380" s="215"/>
      <c r="AI1380" s="215"/>
      <c r="AJ1380" s="215"/>
      <c r="AK1380" s="215"/>
      <c r="AL1380" s="215"/>
      <c r="AM1380" s="215"/>
      <c r="AN1380" s="215"/>
      <c r="AO1380" s="215"/>
      <c r="AP1380" s="215"/>
      <c r="AQ1380" s="215"/>
      <c r="AR1380" s="215"/>
      <c r="AS1380" s="215"/>
      <c r="AT1380" s="215"/>
      <c r="AU1380" s="215"/>
      <c r="AV1380" s="215"/>
      <c r="AW1380" s="215"/>
      <c r="AX1380" s="215"/>
      <c r="AY1380" s="215"/>
      <c r="AZ1380" s="215"/>
    </row>
    <row r="1381" spans="1:52" s="209" customFormat="1" x14ac:dyDescent="0.2">
      <c r="A1381" s="214"/>
      <c r="D1381" s="213"/>
      <c r="E1381" s="215"/>
      <c r="F1381" s="215"/>
      <c r="G1381" s="215"/>
      <c r="H1381" s="215"/>
      <c r="I1381" s="215"/>
      <c r="J1381" s="215"/>
      <c r="K1381" s="215"/>
      <c r="L1381" s="215"/>
      <c r="M1381" s="215"/>
      <c r="N1381" s="215"/>
      <c r="O1381" s="215"/>
      <c r="P1381" s="215"/>
      <c r="Q1381" s="215"/>
      <c r="R1381" s="215"/>
      <c r="S1381" s="215"/>
      <c r="T1381" s="215"/>
      <c r="U1381" s="215"/>
      <c r="V1381" s="215"/>
      <c r="W1381" s="215"/>
      <c r="X1381" s="215"/>
      <c r="Y1381" s="215"/>
      <c r="Z1381" s="215"/>
      <c r="AA1381" s="215"/>
      <c r="AB1381" s="215"/>
      <c r="AI1381" s="215"/>
      <c r="AJ1381" s="215"/>
      <c r="AK1381" s="215"/>
      <c r="AL1381" s="215"/>
      <c r="AM1381" s="215"/>
      <c r="AN1381" s="215"/>
      <c r="AO1381" s="215"/>
      <c r="AP1381" s="215"/>
      <c r="AQ1381" s="215"/>
      <c r="AR1381" s="215"/>
      <c r="AS1381" s="215"/>
      <c r="AT1381" s="215"/>
      <c r="AU1381" s="215"/>
      <c r="AV1381" s="215"/>
      <c r="AW1381" s="215"/>
      <c r="AX1381" s="215"/>
      <c r="AY1381" s="215"/>
      <c r="AZ1381" s="215"/>
    </row>
    <row r="1382" spans="1:52" s="209" customFormat="1" x14ac:dyDescent="0.2">
      <c r="A1382" s="214"/>
      <c r="D1382" s="213"/>
      <c r="E1382" s="215"/>
      <c r="F1382" s="215"/>
      <c r="G1382" s="215"/>
      <c r="H1382" s="215"/>
      <c r="I1382" s="215"/>
      <c r="J1382" s="215"/>
      <c r="K1382" s="215"/>
      <c r="L1382" s="215"/>
      <c r="M1382" s="215"/>
      <c r="N1382" s="215"/>
      <c r="O1382" s="215"/>
      <c r="P1382" s="215"/>
      <c r="Q1382" s="215"/>
      <c r="R1382" s="215"/>
      <c r="S1382" s="215"/>
      <c r="T1382" s="215"/>
      <c r="U1382" s="215"/>
      <c r="V1382" s="215"/>
      <c r="W1382" s="215"/>
      <c r="X1382" s="215"/>
      <c r="Y1382" s="215"/>
      <c r="Z1382" s="215"/>
      <c r="AA1382" s="215"/>
      <c r="AB1382" s="215"/>
      <c r="AI1382" s="215"/>
      <c r="AJ1382" s="215"/>
      <c r="AK1382" s="215"/>
      <c r="AL1382" s="215"/>
      <c r="AM1382" s="215"/>
      <c r="AN1382" s="215"/>
      <c r="AO1382" s="215"/>
      <c r="AP1382" s="215"/>
      <c r="AQ1382" s="215"/>
      <c r="AR1382" s="215"/>
      <c r="AS1382" s="215"/>
      <c r="AT1382" s="215"/>
      <c r="AU1382" s="215"/>
      <c r="AV1382" s="215"/>
      <c r="AW1382" s="215"/>
      <c r="AX1382" s="215"/>
      <c r="AY1382" s="215"/>
      <c r="AZ1382" s="215"/>
    </row>
    <row r="1383" spans="1:52" s="209" customFormat="1" x14ac:dyDescent="0.2">
      <c r="A1383" s="214"/>
      <c r="D1383" s="213"/>
      <c r="E1383" s="215"/>
      <c r="F1383" s="215"/>
      <c r="G1383" s="215"/>
      <c r="H1383" s="215"/>
      <c r="I1383" s="215"/>
      <c r="J1383" s="215"/>
      <c r="K1383" s="215"/>
      <c r="L1383" s="215"/>
      <c r="M1383" s="215"/>
      <c r="N1383" s="215"/>
      <c r="O1383" s="215"/>
      <c r="P1383" s="215"/>
      <c r="Q1383" s="215"/>
      <c r="R1383" s="215"/>
      <c r="S1383" s="215"/>
      <c r="T1383" s="215"/>
      <c r="U1383" s="215"/>
      <c r="V1383" s="215"/>
      <c r="W1383" s="215"/>
      <c r="X1383" s="215"/>
      <c r="Y1383" s="215"/>
      <c r="Z1383" s="215"/>
      <c r="AA1383" s="215"/>
      <c r="AB1383" s="215"/>
      <c r="AI1383" s="215"/>
      <c r="AJ1383" s="215"/>
      <c r="AK1383" s="215"/>
      <c r="AL1383" s="215"/>
      <c r="AM1383" s="215"/>
      <c r="AN1383" s="215"/>
      <c r="AO1383" s="215"/>
      <c r="AP1383" s="215"/>
      <c r="AQ1383" s="215"/>
      <c r="AR1383" s="215"/>
      <c r="AS1383" s="215"/>
      <c r="AT1383" s="215"/>
      <c r="AU1383" s="215"/>
      <c r="AV1383" s="215"/>
      <c r="AW1383" s="215"/>
      <c r="AX1383" s="215"/>
      <c r="AY1383" s="215"/>
      <c r="AZ1383" s="215"/>
    </row>
    <row r="1384" spans="1:52" s="209" customFormat="1" x14ac:dyDescent="0.2">
      <c r="A1384" s="214"/>
      <c r="D1384" s="213"/>
      <c r="E1384" s="215"/>
      <c r="F1384" s="215"/>
      <c r="G1384" s="215"/>
      <c r="H1384" s="215"/>
      <c r="I1384" s="215"/>
      <c r="J1384" s="215"/>
      <c r="K1384" s="215"/>
      <c r="L1384" s="215"/>
      <c r="M1384" s="215"/>
      <c r="N1384" s="215"/>
      <c r="O1384" s="215"/>
      <c r="P1384" s="215"/>
      <c r="Q1384" s="215"/>
      <c r="R1384" s="215"/>
      <c r="S1384" s="215"/>
      <c r="T1384" s="215"/>
      <c r="U1384" s="215"/>
      <c r="V1384" s="215"/>
      <c r="W1384" s="215"/>
      <c r="X1384" s="215"/>
      <c r="Y1384" s="215"/>
      <c r="Z1384" s="215"/>
      <c r="AA1384" s="215"/>
      <c r="AB1384" s="215"/>
      <c r="AI1384" s="215"/>
      <c r="AJ1384" s="215"/>
      <c r="AK1384" s="215"/>
      <c r="AL1384" s="215"/>
      <c r="AM1384" s="215"/>
      <c r="AN1384" s="215"/>
      <c r="AO1384" s="215"/>
      <c r="AP1384" s="215"/>
      <c r="AQ1384" s="215"/>
      <c r="AR1384" s="215"/>
      <c r="AS1384" s="215"/>
      <c r="AT1384" s="215"/>
      <c r="AU1384" s="215"/>
      <c r="AV1384" s="215"/>
      <c r="AW1384" s="215"/>
      <c r="AX1384" s="215"/>
      <c r="AY1384" s="215"/>
      <c r="AZ1384" s="215"/>
    </row>
    <row r="1385" spans="1:52" s="209" customFormat="1" x14ac:dyDescent="0.2">
      <c r="A1385" s="214"/>
      <c r="D1385" s="213"/>
      <c r="E1385" s="215"/>
      <c r="F1385" s="215"/>
      <c r="G1385" s="215"/>
      <c r="H1385" s="215"/>
      <c r="I1385" s="215"/>
      <c r="J1385" s="215"/>
      <c r="K1385" s="215"/>
      <c r="L1385" s="215"/>
      <c r="M1385" s="215"/>
      <c r="N1385" s="215"/>
      <c r="O1385" s="215"/>
      <c r="P1385" s="215"/>
      <c r="Q1385" s="215"/>
      <c r="R1385" s="215"/>
      <c r="S1385" s="215"/>
      <c r="T1385" s="215"/>
      <c r="U1385" s="215"/>
      <c r="V1385" s="215"/>
      <c r="W1385" s="215"/>
      <c r="X1385" s="215"/>
      <c r="Y1385" s="215"/>
      <c r="Z1385" s="215"/>
      <c r="AA1385" s="215"/>
      <c r="AB1385" s="215"/>
      <c r="AI1385" s="215"/>
      <c r="AJ1385" s="215"/>
      <c r="AK1385" s="215"/>
      <c r="AL1385" s="215"/>
      <c r="AM1385" s="215"/>
      <c r="AN1385" s="215"/>
      <c r="AO1385" s="215"/>
      <c r="AP1385" s="215"/>
      <c r="AQ1385" s="215"/>
      <c r="AR1385" s="215"/>
      <c r="AS1385" s="215"/>
      <c r="AT1385" s="215"/>
      <c r="AU1385" s="215"/>
      <c r="AV1385" s="215"/>
      <c r="AW1385" s="215"/>
      <c r="AX1385" s="215"/>
      <c r="AY1385" s="215"/>
      <c r="AZ1385" s="215"/>
    </row>
    <row r="1386" spans="1:52" s="209" customFormat="1" x14ac:dyDescent="0.2">
      <c r="A1386" s="214"/>
      <c r="D1386" s="213"/>
      <c r="E1386" s="215"/>
      <c r="F1386" s="215"/>
      <c r="G1386" s="215"/>
      <c r="H1386" s="215"/>
      <c r="I1386" s="215"/>
      <c r="J1386" s="215"/>
      <c r="K1386" s="215"/>
      <c r="L1386" s="215"/>
      <c r="M1386" s="215"/>
      <c r="N1386" s="215"/>
      <c r="O1386" s="215"/>
      <c r="P1386" s="215"/>
      <c r="Q1386" s="215"/>
      <c r="R1386" s="215"/>
      <c r="S1386" s="215"/>
      <c r="T1386" s="215"/>
      <c r="U1386" s="215"/>
      <c r="V1386" s="215"/>
      <c r="W1386" s="215"/>
      <c r="X1386" s="215"/>
      <c r="Y1386" s="215"/>
      <c r="Z1386" s="215"/>
      <c r="AA1386" s="215"/>
      <c r="AB1386" s="215"/>
      <c r="AI1386" s="215"/>
      <c r="AJ1386" s="215"/>
      <c r="AK1386" s="215"/>
      <c r="AL1386" s="215"/>
      <c r="AM1386" s="215"/>
      <c r="AN1386" s="215"/>
      <c r="AO1386" s="215"/>
      <c r="AP1386" s="215"/>
      <c r="AQ1386" s="215"/>
      <c r="AR1386" s="215"/>
      <c r="AS1386" s="215"/>
      <c r="AT1386" s="215"/>
      <c r="AU1386" s="215"/>
      <c r="AV1386" s="215"/>
      <c r="AW1386" s="215"/>
      <c r="AX1386" s="215"/>
      <c r="AY1386" s="215"/>
      <c r="AZ1386" s="215"/>
    </row>
    <row r="1387" spans="1:52" s="209" customFormat="1" x14ac:dyDescent="0.2">
      <c r="A1387" s="214"/>
      <c r="D1387" s="213"/>
      <c r="E1387" s="215"/>
      <c r="F1387" s="215"/>
      <c r="G1387" s="215"/>
      <c r="H1387" s="215"/>
      <c r="I1387" s="215"/>
      <c r="J1387" s="215"/>
      <c r="K1387" s="215"/>
      <c r="L1387" s="215"/>
      <c r="M1387" s="215"/>
      <c r="N1387" s="215"/>
      <c r="O1387" s="215"/>
      <c r="P1387" s="215"/>
      <c r="Q1387" s="215"/>
      <c r="R1387" s="215"/>
      <c r="S1387" s="215"/>
      <c r="T1387" s="215"/>
      <c r="U1387" s="215"/>
      <c r="V1387" s="215"/>
      <c r="W1387" s="215"/>
      <c r="X1387" s="215"/>
      <c r="Y1387" s="215"/>
      <c r="Z1387" s="215"/>
      <c r="AA1387" s="215"/>
      <c r="AB1387" s="215"/>
      <c r="AI1387" s="215"/>
      <c r="AJ1387" s="215"/>
      <c r="AK1387" s="215"/>
      <c r="AL1387" s="215"/>
      <c r="AM1387" s="215"/>
      <c r="AN1387" s="215"/>
      <c r="AO1387" s="215"/>
      <c r="AP1387" s="215"/>
      <c r="AQ1387" s="215"/>
      <c r="AR1387" s="215"/>
      <c r="AS1387" s="215"/>
      <c r="AT1387" s="215"/>
      <c r="AU1387" s="215"/>
      <c r="AV1387" s="215"/>
      <c r="AW1387" s="215"/>
      <c r="AX1387" s="215"/>
      <c r="AY1387" s="215"/>
      <c r="AZ1387" s="215"/>
    </row>
    <row r="1388" spans="1:52" s="209" customFormat="1" x14ac:dyDescent="0.2">
      <c r="A1388" s="214"/>
      <c r="D1388" s="213"/>
      <c r="E1388" s="215"/>
      <c r="F1388" s="215"/>
      <c r="G1388" s="215"/>
      <c r="H1388" s="215"/>
      <c r="I1388" s="215"/>
      <c r="J1388" s="215"/>
      <c r="K1388" s="215"/>
      <c r="L1388" s="215"/>
      <c r="M1388" s="215"/>
      <c r="N1388" s="215"/>
      <c r="O1388" s="215"/>
      <c r="P1388" s="215"/>
      <c r="Q1388" s="215"/>
      <c r="R1388" s="215"/>
      <c r="S1388" s="215"/>
      <c r="T1388" s="215"/>
      <c r="U1388" s="215"/>
      <c r="V1388" s="215"/>
      <c r="W1388" s="215"/>
      <c r="X1388" s="215"/>
      <c r="Y1388" s="215"/>
      <c r="Z1388" s="215"/>
      <c r="AA1388" s="215"/>
      <c r="AB1388" s="215"/>
      <c r="AI1388" s="215"/>
      <c r="AJ1388" s="215"/>
      <c r="AK1388" s="215"/>
      <c r="AL1388" s="215"/>
      <c r="AM1388" s="215"/>
      <c r="AN1388" s="215"/>
      <c r="AO1388" s="215"/>
      <c r="AP1388" s="215"/>
      <c r="AQ1388" s="215"/>
      <c r="AR1388" s="215"/>
      <c r="AS1388" s="215"/>
      <c r="AT1388" s="215"/>
      <c r="AU1388" s="215"/>
      <c r="AV1388" s="215"/>
      <c r="AW1388" s="215"/>
      <c r="AX1388" s="215"/>
      <c r="AY1388" s="215"/>
      <c r="AZ1388" s="215"/>
    </row>
    <row r="1389" spans="1:52" s="209" customFormat="1" x14ac:dyDescent="0.2">
      <c r="A1389" s="214"/>
      <c r="D1389" s="213"/>
      <c r="E1389" s="215"/>
      <c r="F1389" s="215"/>
      <c r="G1389" s="215"/>
      <c r="H1389" s="215"/>
      <c r="I1389" s="215"/>
      <c r="J1389" s="215"/>
      <c r="K1389" s="215"/>
      <c r="L1389" s="215"/>
      <c r="M1389" s="215"/>
      <c r="N1389" s="215"/>
      <c r="O1389" s="215"/>
      <c r="P1389" s="215"/>
      <c r="Q1389" s="215"/>
      <c r="R1389" s="215"/>
      <c r="S1389" s="215"/>
      <c r="T1389" s="215"/>
      <c r="U1389" s="215"/>
      <c r="V1389" s="215"/>
      <c r="W1389" s="215"/>
      <c r="X1389" s="215"/>
      <c r="Y1389" s="215"/>
      <c r="Z1389" s="215"/>
      <c r="AA1389" s="215"/>
      <c r="AB1389" s="215"/>
      <c r="AI1389" s="215"/>
      <c r="AJ1389" s="215"/>
      <c r="AK1389" s="215"/>
      <c r="AL1389" s="215"/>
      <c r="AM1389" s="215"/>
      <c r="AN1389" s="215"/>
      <c r="AO1389" s="215"/>
      <c r="AP1389" s="215"/>
      <c r="AQ1389" s="215"/>
      <c r="AR1389" s="215"/>
      <c r="AS1389" s="215"/>
      <c r="AT1389" s="215"/>
      <c r="AU1389" s="215"/>
      <c r="AV1389" s="215"/>
      <c r="AW1389" s="215"/>
      <c r="AX1389" s="215"/>
      <c r="AY1389" s="215"/>
      <c r="AZ1389" s="215"/>
    </row>
    <row r="1390" spans="1:52" s="209" customFormat="1" x14ac:dyDescent="0.2">
      <c r="A1390" s="214"/>
      <c r="D1390" s="213"/>
      <c r="E1390" s="215"/>
      <c r="F1390" s="215"/>
      <c r="G1390" s="215"/>
      <c r="H1390" s="215"/>
      <c r="I1390" s="215"/>
      <c r="J1390" s="215"/>
      <c r="K1390" s="215"/>
      <c r="L1390" s="215"/>
      <c r="M1390" s="215"/>
      <c r="N1390" s="215"/>
      <c r="O1390" s="215"/>
      <c r="P1390" s="215"/>
      <c r="Q1390" s="215"/>
      <c r="R1390" s="215"/>
      <c r="S1390" s="215"/>
      <c r="T1390" s="215"/>
      <c r="U1390" s="215"/>
      <c r="V1390" s="215"/>
      <c r="W1390" s="215"/>
      <c r="X1390" s="215"/>
      <c r="Y1390" s="215"/>
      <c r="Z1390" s="215"/>
      <c r="AA1390" s="215"/>
      <c r="AB1390" s="215"/>
      <c r="AI1390" s="215"/>
      <c r="AJ1390" s="215"/>
      <c r="AK1390" s="215"/>
      <c r="AL1390" s="215"/>
      <c r="AM1390" s="215"/>
      <c r="AN1390" s="215"/>
      <c r="AO1390" s="215"/>
      <c r="AP1390" s="215"/>
      <c r="AQ1390" s="215"/>
      <c r="AR1390" s="215"/>
      <c r="AS1390" s="215"/>
      <c r="AT1390" s="215"/>
      <c r="AU1390" s="215"/>
      <c r="AV1390" s="215"/>
      <c r="AW1390" s="215"/>
      <c r="AX1390" s="215"/>
      <c r="AY1390" s="215"/>
      <c r="AZ1390" s="215"/>
    </row>
    <row r="1391" spans="1:52" s="209" customFormat="1" x14ac:dyDescent="0.2">
      <c r="A1391" s="214"/>
      <c r="D1391" s="213"/>
      <c r="E1391" s="215"/>
      <c r="F1391" s="215"/>
      <c r="G1391" s="215"/>
      <c r="H1391" s="215"/>
      <c r="I1391" s="215"/>
      <c r="J1391" s="215"/>
      <c r="K1391" s="215"/>
      <c r="L1391" s="215"/>
      <c r="M1391" s="215"/>
      <c r="N1391" s="215"/>
      <c r="O1391" s="215"/>
      <c r="P1391" s="215"/>
      <c r="Q1391" s="215"/>
      <c r="R1391" s="215"/>
      <c r="S1391" s="215"/>
      <c r="T1391" s="215"/>
      <c r="U1391" s="215"/>
      <c r="V1391" s="215"/>
      <c r="W1391" s="215"/>
      <c r="X1391" s="215"/>
      <c r="Y1391" s="215"/>
      <c r="Z1391" s="215"/>
      <c r="AA1391" s="215"/>
      <c r="AB1391" s="215"/>
      <c r="AI1391" s="215"/>
      <c r="AJ1391" s="215"/>
      <c r="AK1391" s="215"/>
      <c r="AL1391" s="215"/>
      <c r="AM1391" s="215"/>
      <c r="AN1391" s="215"/>
      <c r="AO1391" s="215"/>
      <c r="AP1391" s="215"/>
      <c r="AQ1391" s="215"/>
      <c r="AR1391" s="215"/>
      <c r="AS1391" s="215"/>
      <c r="AT1391" s="215"/>
      <c r="AU1391" s="215"/>
      <c r="AV1391" s="215"/>
      <c r="AW1391" s="215"/>
      <c r="AX1391" s="215"/>
      <c r="AY1391" s="215"/>
      <c r="AZ1391" s="215"/>
    </row>
    <row r="1392" spans="1:52" s="209" customFormat="1" x14ac:dyDescent="0.2">
      <c r="A1392" s="214"/>
      <c r="D1392" s="213"/>
      <c r="E1392" s="215"/>
      <c r="F1392" s="215"/>
      <c r="G1392" s="215"/>
      <c r="H1392" s="215"/>
      <c r="I1392" s="215"/>
      <c r="J1392" s="215"/>
      <c r="K1392" s="215"/>
      <c r="L1392" s="215"/>
      <c r="M1392" s="215"/>
      <c r="N1392" s="215"/>
      <c r="O1392" s="215"/>
      <c r="P1392" s="215"/>
      <c r="Q1392" s="215"/>
      <c r="R1392" s="215"/>
      <c r="S1392" s="215"/>
      <c r="T1392" s="215"/>
      <c r="U1392" s="215"/>
      <c r="V1392" s="215"/>
      <c r="W1392" s="215"/>
      <c r="X1392" s="215"/>
      <c r="Y1392" s="215"/>
      <c r="Z1392" s="215"/>
      <c r="AA1392" s="215"/>
      <c r="AB1392" s="215"/>
      <c r="AI1392" s="215"/>
      <c r="AJ1392" s="215"/>
      <c r="AK1392" s="215"/>
      <c r="AL1392" s="215"/>
      <c r="AM1392" s="215"/>
      <c r="AN1392" s="215"/>
      <c r="AO1392" s="215"/>
      <c r="AP1392" s="215"/>
      <c r="AQ1392" s="215"/>
      <c r="AR1392" s="215"/>
      <c r="AS1392" s="215"/>
      <c r="AT1392" s="215"/>
      <c r="AU1392" s="215"/>
      <c r="AV1392" s="215"/>
      <c r="AW1392" s="215"/>
      <c r="AX1392" s="215"/>
      <c r="AY1392" s="215"/>
      <c r="AZ1392" s="215"/>
    </row>
    <row r="1393" spans="1:52" s="209" customFormat="1" x14ac:dyDescent="0.2">
      <c r="A1393" s="214"/>
      <c r="D1393" s="213"/>
      <c r="E1393" s="215"/>
      <c r="F1393" s="215"/>
      <c r="G1393" s="215"/>
      <c r="H1393" s="215"/>
      <c r="I1393" s="215"/>
      <c r="J1393" s="215"/>
      <c r="K1393" s="215"/>
      <c r="L1393" s="215"/>
      <c r="M1393" s="215"/>
      <c r="N1393" s="215"/>
      <c r="O1393" s="215"/>
      <c r="P1393" s="215"/>
      <c r="Q1393" s="215"/>
      <c r="R1393" s="215"/>
      <c r="S1393" s="215"/>
      <c r="T1393" s="215"/>
      <c r="U1393" s="215"/>
      <c r="V1393" s="215"/>
      <c r="W1393" s="215"/>
      <c r="X1393" s="215"/>
      <c r="Y1393" s="215"/>
      <c r="Z1393" s="215"/>
      <c r="AA1393" s="215"/>
      <c r="AB1393" s="215"/>
      <c r="AI1393" s="215"/>
      <c r="AJ1393" s="215"/>
      <c r="AK1393" s="215"/>
      <c r="AL1393" s="215"/>
      <c r="AM1393" s="215"/>
      <c r="AN1393" s="215"/>
      <c r="AO1393" s="215"/>
      <c r="AP1393" s="215"/>
      <c r="AQ1393" s="215"/>
      <c r="AR1393" s="215"/>
      <c r="AS1393" s="215"/>
      <c r="AT1393" s="215"/>
      <c r="AU1393" s="215"/>
      <c r="AV1393" s="215"/>
      <c r="AW1393" s="215"/>
      <c r="AX1393" s="215"/>
      <c r="AY1393" s="215"/>
      <c r="AZ1393" s="215"/>
    </row>
    <row r="1394" spans="1:52" s="209" customFormat="1" x14ac:dyDescent="0.2">
      <c r="A1394" s="214"/>
      <c r="D1394" s="213"/>
      <c r="E1394" s="215"/>
      <c r="F1394" s="215"/>
      <c r="G1394" s="215"/>
      <c r="H1394" s="215"/>
      <c r="I1394" s="215"/>
      <c r="J1394" s="215"/>
      <c r="K1394" s="215"/>
      <c r="L1394" s="215"/>
      <c r="M1394" s="215"/>
      <c r="N1394" s="215"/>
      <c r="O1394" s="215"/>
      <c r="P1394" s="215"/>
      <c r="Q1394" s="215"/>
      <c r="R1394" s="215"/>
      <c r="S1394" s="215"/>
      <c r="T1394" s="215"/>
      <c r="U1394" s="215"/>
      <c r="V1394" s="215"/>
      <c r="W1394" s="215"/>
      <c r="X1394" s="215"/>
      <c r="Y1394" s="215"/>
      <c r="Z1394" s="215"/>
      <c r="AA1394" s="215"/>
      <c r="AB1394" s="215"/>
      <c r="AI1394" s="215"/>
      <c r="AJ1394" s="215"/>
      <c r="AK1394" s="215"/>
      <c r="AL1394" s="215"/>
      <c r="AM1394" s="215"/>
      <c r="AN1394" s="215"/>
      <c r="AO1394" s="215"/>
      <c r="AP1394" s="215"/>
      <c r="AQ1394" s="215"/>
      <c r="AR1394" s="215"/>
      <c r="AS1394" s="215"/>
      <c r="AT1394" s="215"/>
      <c r="AU1394" s="215"/>
      <c r="AV1394" s="215"/>
      <c r="AW1394" s="215"/>
      <c r="AX1394" s="215"/>
      <c r="AY1394" s="215"/>
      <c r="AZ1394" s="215"/>
    </row>
    <row r="1395" spans="1:52" s="209" customFormat="1" x14ac:dyDescent="0.2">
      <c r="A1395" s="214"/>
      <c r="D1395" s="213"/>
      <c r="E1395" s="215"/>
      <c r="F1395" s="215"/>
      <c r="G1395" s="215"/>
      <c r="H1395" s="215"/>
      <c r="I1395" s="215"/>
      <c r="J1395" s="215"/>
      <c r="K1395" s="215"/>
      <c r="L1395" s="215"/>
      <c r="M1395" s="215"/>
      <c r="N1395" s="215"/>
      <c r="O1395" s="215"/>
      <c r="P1395" s="215"/>
      <c r="Q1395" s="215"/>
      <c r="R1395" s="215"/>
      <c r="S1395" s="215"/>
      <c r="T1395" s="215"/>
      <c r="U1395" s="215"/>
      <c r="V1395" s="215"/>
      <c r="W1395" s="215"/>
      <c r="X1395" s="215"/>
      <c r="Y1395" s="215"/>
      <c r="Z1395" s="215"/>
      <c r="AA1395" s="215"/>
      <c r="AB1395" s="215"/>
      <c r="AI1395" s="215"/>
      <c r="AJ1395" s="215"/>
      <c r="AK1395" s="215"/>
      <c r="AL1395" s="215"/>
      <c r="AM1395" s="215"/>
      <c r="AN1395" s="215"/>
      <c r="AO1395" s="215"/>
      <c r="AP1395" s="215"/>
      <c r="AQ1395" s="215"/>
      <c r="AR1395" s="215"/>
      <c r="AS1395" s="215"/>
      <c r="AT1395" s="215"/>
      <c r="AU1395" s="215"/>
      <c r="AV1395" s="215"/>
      <c r="AW1395" s="215"/>
      <c r="AX1395" s="215"/>
      <c r="AY1395" s="215"/>
      <c r="AZ1395" s="215"/>
    </row>
    <row r="1396" spans="1:52" s="209" customFormat="1" x14ac:dyDescent="0.2">
      <c r="A1396" s="214"/>
      <c r="D1396" s="213"/>
      <c r="E1396" s="215"/>
      <c r="F1396" s="215"/>
      <c r="G1396" s="215"/>
      <c r="H1396" s="215"/>
      <c r="I1396" s="215"/>
      <c r="J1396" s="215"/>
      <c r="K1396" s="215"/>
      <c r="L1396" s="215"/>
      <c r="M1396" s="215"/>
      <c r="N1396" s="215"/>
      <c r="O1396" s="215"/>
      <c r="P1396" s="215"/>
      <c r="Q1396" s="215"/>
      <c r="R1396" s="215"/>
      <c r="S1396" s="215"/>
      <c r="T1396" s="215"/>
      <c r="U1396" s="215"/>
      <c r="V1396" s="215"/>
      <c r="W1396" s="215"/>
      <c r="X1396" s="215"/>
      <c r="Y1396" s="215"/>
      <c r="Z1396" s="215"/>
      <c r="AA1396" s="215"/>
      <c r="AB1396" s="215"/>
      <c r="AI1396" s="215"/>
      <c r="AJ1396" s="215"/>
      <c r="AK1396" s="215"/>
      <c r="AL1396" s="215"/>
      <c r="AM1396" s="215"/>
      <c r="AN1396" s="215"/>
      <c r="AO1396" s="215"/>
      <c r="AP1396" s="215"/>
      <c r="AQ1396" s="215"/>
      <c r="AR1396" s="215"/>
      <c r="AS1396" s="215"/>
      <c r="AT1396" s="215"/>
      <c r="AU1396" s="215"/>
      <c r="AV1396" s="215"/>
      <c r="AW1396" s="215"/>
      <c r="AX1396" s="215"/>
      <c r="AY1396" s="215"/>
      <c r="AZ1396" s="215"/>
    </row>
    <row r="1397" spans="1:52" s="209" customFormat="1" x14ac:dyDescent="0.2">
      <c r="A1397" s="214"/>
      <c r="D1397" s="213"/>
      <c r="E1397" s="215"/>
      <c r="F1397" s="215"/>
      <c r="G1397" s="215"/>
      <c r="H1397" s="215"/>
      <c r="I1397" s="215"/>
      <c r="J1397" s="215"/>
      <c r="K1397" s="215"/>
      <c r="L1397" s="215"/>
      <c r="M1397" s="215"/>
      <c r="N1397" s="215"/>
      <c r="O1397" s="215"/>
      <c r="P1397" s="215"/>
      <c r="Q1397" s="215"/>
      <c r="R1397" s="215"/>
      <c r="S1397" s="215"/>
      <c r="T1397" s="215"/>
      <c r="U1397" s="215"/>
      <c r="V1397" s="215"/>
      <c r="W1397" s="215"/>
      <c r="X1397" s="215"/>
      <c r="Y1397" s="215"/>
      <c r="Z1397" s="215"/>
      <c r="AA1397" s="215"/>
      <c r="AB1397" s="215"/>
      <c r="AI1397" s="215"/>
      <c r="AJ1397" s="215"/>
      <c r="AK1397" s="215"/>
      <c r="AL1397" s="215"/>
      <c r="AM1397" s="215"/>
      <c r="AN1397" s="215"/>
      <c r="AO1397" s="215"/>
      <c r="AP1397" s="215"/>
      <c r="AQ1397" s="215"/>
      <c r="AR1397" s="215"/>
      <c r="AS1397" s="215"/>
      <c r="AT1397" s="215"/>
      <c r="AU1397" s="215"/>
      <c r="AV1397" s="215"/>
      <c r="AW1397" s="215"/>
      <c r="AX1397" s="215"/>
      <c r="AY1397" s="215"/>
      <c r="AZ1397" s="215"/>
    </row>
    <row r="1398" spans="1:52" s="209" customFormat="1" x14ac:dyDescent="0.2">
      <c r="A1398" s="214"/>
      <c r="D1398" s="213"/>
      <c r="E1398" s="215"/>
      <c r="F1398" s="215"/>
      <c r="G1398" s="215"/>
      <c r="H1398" s="215"/>
      <c r="I1398" s="215"/>
      <c r="J1398" s="215"/>
      <c r="K1398" s="215"/>
      <c r="L1398" s="215"/>
      <c r="M1398" s="215"/>
      <c r="N1398" s="215"/>
      <c r="O1398" s="215"/>
      <c r="P1398" s="215"/>
      <c r="Q1398" s="215"/>
      <c r="R1398" s="215"/>
      <c r="S1398" s="215"/>
      <c r="T1398" s="215"/>
      <c r="U1398" s="215"/>
      <c r="V1398" s="215"/>
      <c r="W1398" s="215"/>
      <c r="X1398" s="215"/>
      <c r="Y1398" s="215"/>
      <c r="Z1398" s="215"/>
      <c r="AA1398" s="215"/>
      <c r="AB1398" s="215"/>
      <c r="AI1398" s="215"/>
      <c r="AJ1398" s="215"/>
      <c r="AK1398" s="215"/>
      <c r="AL1398" s="215"/>
      <c r="AM1398" s="215"/>
      <c r="AN1398" s="215"/>
      <c r="AO1398" s="215"/>
      <c r="AP1398" s="215"/>
      <c r="AQ1398" s="215"/>
      <c r="AR1398" s="215"/>
      <c r="AS1398" s="215"/>
      <c r="AT1398" s="215"/>
      <c r="AU1398" s="215"/>
      <c r="AV1398" s="215"/>
      <c r="AW1398" s="215"/>
      <c r="AX1398" s="215"/>
      <c r="AY1398" s="215"/>
      <c r="AZ1398" s="215"/>
    </row>
    <row r="1399" spans="1:52" s="209" customFormat="1" x14ac:dyDescent="0.2">
      <c r="A1399" s="214"/>
      <c r="D1399" s="213"/>
      <c r="E1399" s="215"/>
      <c r="F1399" s="215"/>
      <c r="G1399" s="215"/>
      <c r="H1399" s="215"/>
      <c r="I1399" s="215"/>
      <c r="J1399" s="215"/>
      <c r="K1399" s="215"/>
      <c r="L1399" s="215"/>
      <c r="M1399" s="215"/>
      <c r="N1399" s="215"/>
      <c r="O1399" s="215"/>
      <c r="P1399" s="215"/>
      <c r="Q1399" s="215"/>
      <c r="R1399" s="215"/>
      <c r="S1399" s="215"/>
      <c r="T1399" s="215"/>
      <c r="U1399" s="215"/>
      <c r="V1399" s="215"/>
      <c r="W1399" s="215"/>
      <c r="X1399" s="215"/>
      <c r="Y1399" s="215"/>
      <c r="Z1399" s="215"/>
      <c r="AA1399" s="215"/>
      <c r="AB1399" s="215"/>
      <c r="AI1399" s="215"/>
      <c r="AJ1399" s="215"/>
      <c r="AK1399" s="215"/>
      <c r="AL1399" s="215"/>
      <c r="AM1399" s="215"/>
      <c r="AN1399" s="215"/>
      <c r="AO1399" s="215"/>
      <c r="AP1399" s="215"/>
      <c r="AQ1399" s="215"/>
      <c r="AR1399" s="215"/>
      <c r="AS1399" s="215"/>
      <c r="AT1399" s="215"/>
      <c r="AU1399" s="215"/>
      <c r="AV1399" s="215"/>
      <c r="AW1399" s="215"/>
      <c r="AX1399" s="215"/>
      <c r="AY1399" s="215"/>
      <c r="AZ1399" s="215"/>
    </row>
    <row r="1400" spans="1:52" s="209" customFormat="1" x14ac:dyDescent="0.2">
      <c r="A1400" s="214"/>
      <c r="D1400" s="213"/>
      <c r="E1400" s="215"/>
      <c r="F1400" s="215"/>
      <c r="G1400" s="215"/>
      <c r="H1400" s="215"/>
      <c r="I1400" s="215"/>
      <c r="J1400" s="215"/>
      <c r="K1400" s="215"/>
      <c r="L1400" s="215"/>
      <c r="M1400" s="215"/>
      <c r="N1400" s="215"/>
      <c r="O1400" s="215"/>
      <c r="P1400" s="215"/>
      <c r="Q1400" s="215"/>
      <c r="R1400" s="215"/>
      <c r="S1400" s="215"/>
      <c r="T1400" s="215"/>
      <c r="U1400" s="215"/>
      <c r="V1400" s="215"/>
      <c r="W1400" s="215"/>
      <c r="X1400" s="215"/>
      <c r="Y1400" s="215"/>
      <c r="Z1400" s="215"/>
      <c r="AA1400" s="215"/>
      <c r="AB1400" s="215"/>
      <c r="AI1400" s="215"/>
      <c r="AJ1400" s="215"/>
      <c r="AK1400" s="215"/>
      <c r="AL1400" s="215"/>
      <c r="AM1400" s="215"/>
      <c r="AN1400" s="215"/>
      <c r="AO1400" s="215"/>
      <c r="AP1400" s="215"/>
      <c r="AQ1400" s="215"/>
      <c r="AR1400" s="215"/>
      <c r="AS1400" s="215"/>
      <c r="AT1400" s="215"/>
      <c r="AU1400" s="215"/>
      <c r="AV1400" s="215"/>
      <c r="AW1400" s="215"/>
      <c r="AX1400" s="215"/>
      <c r="AY1400" s="215"/>
      <c r="AZ1400" s="215"/>
    </row>
    <row r="1401" spans="1:52" s="209" customFormat="1" x14ac:dyDescent="0.2">
      <c r="A1401" s="214"/>
      <c r="D1401" s="213"/>
      <c r="E1401" s="215"/>
      <c r="F1401" s="215"/>
      <c r="G1401" s="215"/>
      <c r="H1401" s="215"/>
      <c r="I1401" s="215"/>
      <c r="J1401" s="215"/>
      <c r="K1401" s="215"/>
      <c r="L1401" s="215"/>
      <c r="M1401" s="215"/>
      <c r="N1401" s="215"/>
      <c r="O1401" s="215"/>
      <c r="P1401" s="215"/>
      <c r="Q1401" s="215"/>
      <c r="R1401" s="215"/>
      <c r="S1401" s="215"/>
      <c r="T1401" s="215"/>
      <c r="U1401" s="215"/>
      <c r="V1401" s="215"/>
      <c r="W1401" s="215"/>
      <c r="X1401" s="215"/>
      <c r="Y1401" s="215"/>
      <c r="Z1401" s="215"/>
      <c r="AA1401" s="215"/>
      <c r="AB1401" s="215"/>
      <c r="AI1401" s="215"/>
      <c r="AJ1401" s="215"/>
      <c r="AK1401" s="215"/>
      <c r="AL1401" s="215"/>
      <c r="AM1401" s="215"/>
      <c r="AN1401" s="215"/>
      <c r="AO1401" s="215"/>
      <c r="AP1401" s="215"/>
      <c r="AQ1401" s="215"/>
      <c r="AR1401" s="215"/>
      <c r="AS1401" s="215"/>
      <c r="AT1401" s="215"/>
      <c r="AU1401" s="215"/>
      <c r="AV1401" s="215"/>
      <c r="AW1401" s="215"/>
      <c r="AX1401" s="215"/>
      <c r="AY1401" s="215"/>
      <c r="AZ1401" s="215"/>
    </row>
    <row r="1402" spans="1:52" s="209" customFormat="1" x14ac:dyDescent="0.2">
      <c r="A1402" s="214"/>
      <c r="D1402" s="213"/>
      <c r="E1402" s="215"/>
      <c r="F1402" s="215"/>
      <c r="G1402" s="215"/>
      <c r="H1402" s="215"/>
      <c r="I1402" s="215"/>
      <c r="J1402" s="215"/>
      <c r="K1402" s="215"/>
      <c r="L1402" s="215"/>
      <c r="M1402" s="215"/>
      <c r="N1402" s="215"/>
      <c r="O1402" s="215"/>
      <c r="P1402" s="215"/>
      <c r="Q1402" s="215"/>
      <c r="R1402" s="215"/>
      <c r="S1402" s="215"/>
      <c r="T1402" s="215"/>
      <c r="U1402" s="215"/>
      <c r="V1402" s="215"/>
      <c r="W1402" s="215"/>
      <c r="X1402" s="215"/>
      <c r="Y1402" s="215"/>
      <c r="Z1402" s="215"/>
      <c r="AA1402" s="215"/>
      <c r="AB1402" s="215"/>
      <c r="AI1402" s="215"/>
      <c r="AJ1402" s="215"/>
      <c r="AK1402" s="215"/>
      <c r="AL1402" s="215"/>
      <c r="AM1402" s="215"/>
      <c r="AN1402" s="215"/>
      <c r="AO1402" s="215"/>
      <c r="AP1402" s="215"/>
      <c r="AQ1402" s="215"/>
      <c r="AR1402" s="215"/>
      <c r="AS1402" s="215"/>
      <c r="AT1402" s="215"/>
      <c r="AU1402" s="215"/>
      <c r="AV1402" s="215"/>
      <c r="AW1402" s="215"/>
      <c r="AX1402" s="215"/>
      <c r="AY1402" s="215"/>
      <c r="AZ1402" s="215"/>
    </row>
    <row r="1403" spans="1:52" s="209" customFormat="1" x14ac:dyDescent="0.2">
      <c r="A1403" s="214"/>
      <c r="D1403" s="213"/>
      <c r="E1403" s="215"/>
      <c r="F1403" s="215"/>
      <c r="G1403" s="215"/>
      <c r="H1403" s="215"/>
      <c r="I1403" s="215"/>
      <c r="J1403" s="215"/>
      <c r="K1403" s="215"/>
      <c r="L1403" s="215"/>
      <c r="M1403" s="215"/>
      <c r="N1403" s="215"/>
      <c r="O1403" s="215"/>
      <c r="P1403" s="215"/>
      <c r="Q1403" s="215"/>
      <c r="R1403" s="215"/>
      <c r="S1403" s="215"/>
      <c r="T1403" s="215"/>
      <c r="U1403" s="215"/>
      <c r="V1403" s="215"/>
      <c r="W1403" s="215"/>
      <c r="X1403" s="215"/>
      <c r="Y1403" s="215"/>
      <c r="Z1403" s="215"/>
      <c r="AA1403" s="215"/>
      <c r="AB1403" s="215"/>
      <c r="AI1403" s="215"/>
      <c r="AJ1403" s="215"/>
      <c r="AK1403" s="215"/>
      <c r="AL1403" s="215"/>
      <c r="AM1403" s="215"/>
      <c r="AN1403" s="215"/>
      <c r="AO1403" s="215"/>
      <c r="AP1403" s="215"/>
      <c r="AQ1403" s="215"/>
      <c r="AR1403" s="215"/>
      <c r="AS1403" s="215"/>
      <c r="AT1403" s="215"/>
      <c r="AU1403" s="215"/>
      <c r="AV1403" s="215"/>
      <c r="AW1403" s="215"/>
      <c r="AX1403" s="215"/>
      <c r="AY1403" s="215"/>
      <c r="AZ1403" s="215"/>
    </row>
    <row r="1404" spans="1:52" s="209" customFormat="1" x14ac:dyDescent="0.2">
      <c r="A1404" s="214"/>
      <c r="D1404" s="213"/>
      <c r="E1404" s="215"/>
      <c r="F1404" s="215"/>
      <c r="G1404" s="215"/>
      <c r="H1404" s="215"/>
      <c r="I1404" s="215"/>
      <c r="J1404" s="215"/>
      <c r="K1404" s="215"/>
      <c r="L1404" s="215"/>
      <c r="M1404" s="215"/>
      <c r="N1404" s="215"/>
      <c r="O1404" s="215"/>
      <c r="P1404" s="215"/>
      <c r="Q1404" s="215"/>
      <c r="R1404" s="215"/>
      <c r="S1404" s="215"/>
      <c r="T1404" s="215"/>
      <c r="U1404" s="215"/>
      <c r="V1404" s="215"/>
      <c r="W1404" s="215"/>
      <c r="X1404" s="215"/>
      <c r="Y1404" s="215"/>
      <c r="Z1404" s="215"/>
      <c r="AA1404" s="215"/>
      <c r="AB1404" s="215"/>
      <c r="AI1404" s="215"/>
      <c r="AJ1404" s="215"/>
      <c r="AK1404" s="215"/>
      <c r="AL1404" s="215"/>
      <c r="AM1404" s="215"/>
      <c r="AN1404" s="215"/>
      <c r="AO1404" s="215"/>
      <c r="AP1404" s="215"/>
      <c r="AQ1404" s="215"/>
      <c r="AR1404" s="215"/>
      <c r="AS1404" s="215"/>
      <c r="AT1404" s="215"/>
      <c r="AU1404" s="215"/>
      <c r="AV1404" s="215"/>
      <c r="AW1404" s="215"/>
      <c r="AX1404" s="215"/>
      <c r="AY1404" s="215"/>
      <c r="AZ1404" s="215"/>
    </row>
    <row r="1405" spans="1:52" s="209" customFormat="1" x14ac:dyDescent="0.2">
      <c r="A1405" s="214"/>
      <c r="D1405" s="213"/>
      <c r="E1405" s="215"/>
      <c r="F1405" s="215"/>
      <c r="G1405" s="215"/>
      <c r="H1405" s="215"/>
      <c r="I1405" s="215"/>
      <c r="J1405" s="215"/>
      <c r="K1405" s="215"/>
      <c r="L1405" s="215"/>
      <c r="M1405" s="215"/>
      <c r="N1405" s="215"/>
      <c r="O1405" s="215"/>
      <c r="P1405" s="215"/>
      <c r="Q1405" s="215"/>
      <c r="R1405" s="215"/>
      <c r="S1405" s="215"/>
      <c r="T1405" s="215"/>
      <c r="U1405" s="215"/>
      <c r="V1405" s="215"/>
      <c r="W1405" s="215"/>
      <c r="X1405" s="215"/>
      <c r="Y1405" s="215"/>
      <c r="Z1405" s="215"/>
      <c r="AA1405" s="215"/>
      <c r="AB1405" s="215"/>
      <c r="AI1405" s="215"/>
      <c r="AJ1405" s="215"/>
      <c r="AK1405" s="215"/>
      <c r="AL1405" s="215"/>
      <c r="AM1405" s="215"/>
      <c r="AN1405" s="215"/>
      <c r="AO1405" s="215"/>
      <c r="AP1405" s="215"/>
      <c r="AQ1405" s="215"/>
      <c r="AR1405" s="215"/>
      <c r="AS1405" s="215"/>
      <c r="AT1405" s="215"/>
      <c r="AU1405" s="215"/>
      <c r="AV1405" s="215"/>
      <c r="AW1405" s="215"/>
      <c r="AX1405" s="215"/>
      <c r="AY1405" s="215"/>
      <c r="AZ1405" s="215"/>
    </row>
    <row r="1406" spans="1:52" s="209" customFormat="1" x14ac:dyDescent="0.2">
      <c r="A1406" s="214"/>
      <c r="D1406" s="213"/>
      <c r="E1406" s="215"/>
      <c r="F1406" s="215"/>
      <c r="G1406" s="215"/>
      <c r="H1406" s="215"/>
      <c r="I1406" s="215"/>
      <c r="J1406" s="215"/>
      <c r="K1406" s="215"/>
      <c r="L1406" s="215"/>
      <c r="M1406" s="215"/>
      <c r="N1406" s="215"/>
      <c r="O1406" s="215"/>
      <c r="P1406" s="215"/>
      <c r="Q1406" s="215"/>
      <c r="R1406" s="215"/>
      <c r="S1406" s="215"/>
      <c r="T1406" s="215"/>
      <c r="U1406" s="215"/>
      <c r="V1406" s="215"/>
      <c r="W1406" s="215"/>
      <c r="X1406" s="215"/>
      <c r="Y1406" s="215"/>
      <c r="Z1406" s="215"/>
      <c r="AA1406" s="215"/>
      <c r="AB1406" s="215"/>
      <c r="AI1406" s="215"/>
      <c r="AJ1406" s="215"/>
      <c r="AK1406" s="215"/>
      <c r="AL1406" s="215"/>
      <c r="AM1406" s="215"/>
      <c r="AN1406" s="215"/>
      <c r="AO1406" s="215"/>
      <c r="AP1406" s="215"/>
      <c r="AQ1406" s="215"/>
      <c r="AR1406" s="215"/>
      <c r="AS1406" s="215"/>
      <c r="AT1406" s="215"/>
      <c r="AU1406" s="215"/>
      <c r="AV1406" s="215"/>
      <c r="AW1406" s="215"/>
      <c r="AX1406" s="215"/>
      <c r="AY1406" s="215"/>
      <c r="AZ1406" s="215"/>
    </row>
    <row r="1407" spans="1:52" s="209" customFormat="1" x14ac:dyDescent="0.2">
      <c r="A1407" s="214"/>
      <c r="D1407" s="213"/>
      <c r="E1407" s="215"/>
      <c r="F1407" s="215"/>
      <c r="G1407" s="215"/>
      <c r="H1407" s="215"/>
      <c r="I1407" s="215"/>
      <c r="J1407" s="215"/>
      <c r="K1407" s="215"/>
      <c r="L1407" s="215"/>
      <c r="M1407" s="215"/>
      <c r="N1407" s="215"/>
      <c r="O1407" s="215"/>
      <c r="P1407" s="215"/>
      <c r="Q1407" s="215"/>
      <c r="R1407" s="215"/>
      <c r="S1407" s="215"/>
      <c r="T1407" s="215"/>
      <c r="U1407" s="215"/>
      <c r="V1407" s="215"/>
      <c r="W1407" s="215"/>
      <c r="X1407" s="215"/>
      <c r="Y1407" s="215"/>
      <c r="Z1407" s="215"/>
      <c r="AA1407" s="215"/>
      <c r="AB1407" s="215"/>
      <c r="AI1407" s="215"/>
      <c r="AJ1407" s="215"/>
      <c r="AK1407" s="215"/>
      <c r="AL1407" s="215"/>
      <c r="AM1407" s="215"/>
      <c r="AN1407" s="215"/>
      <c r="AO1407" s="215"/>
      <c r="AP1407" s="215"/>
      <c r="AQ1407" s="215"/>
      <c r="AR1407" s="215"/>
      <c r="AS1407" s="215"/>
      <c r="AT1407" s="215"/>
      <c r="AU1407" s="215"/>
      <c r="AV1407" s="215"/>
      <c r="AW1407" s="215"/>
      <c r="AX1407" s="215"/>
      <c r="AY1407" s="215"/>
      <c r="AZ1407" s="215"/>
    </row>
    <row r="1408" spans="1:52" s="209" customFormat="1" x14ac:dyDescent="0.2">
      <c r="A1408" s="214"/>
      <c r="D1408" s="213"/>
      <c r="E1408" s="215"/>
      <c r="F1408" s="215"/>
      <c r="G1408" s="215"/>
      <c r="H1408" s="215"/>
      <c r="I1408" s="215"/>
      <c r="J1408" s="215"/>
      <c r="K1408" s="215"/>
      <c r="L1408" s="215"/>
      <c r="M1408" s="215"/>
      <c r="N1408" s="215"/>
      <c r="O1408" s="215"/>
      <c r="P1408" s="215"/>
      <c r="Q1408" s="215"/>
      <c r="R1408" s="215"/>
      <c r="S1408" s="215"/>
      <c r="T1408" s="215"/>
      <c r="U1408" s="215"/>
      <c r="V1408" s="215"/>
      <c r="W1408" s="215"/>
      <c r="X1408" s="215"/>
      <c r="Y1408" s="215"/>
      <c r="Z1408" s="215"/>
      <c r="AA1408" s="215"/>
      <c r="AB1408" s="215"/>
      <c r="AI1408" s="215"/>
      <c r="AJ1408" s="215"/>
      <c r="AK1408" s="215"/>
      <c r="AL1408" s="215"/>
      <c r="AM1408" s="215"/>
      <c r="AN1408" s="215"/>
      <c r="AO1408" s="215"/>
      <c r="AP1408" s="215"/>
      <c r="AQ1408" s="215"/>
      <c r="AR1408" s="215"/>
      <c r="AS1408" s="215"/>
      <c r="AT1408" s="215"/>
      <c r="AU1408" s="215"/>
      <c r="AV1408" s="215"/>
      <c r="AW1408" s="215"/>
      <c r="AX1408" s="215"/>
      <c r="AY1408" s="215"/>
      <c r="AZ1408" s="215"/>
    </row>
    <row r="1409" spans="1:52" s="209" customFormat="1" x14ac:dyDescent="0.2">
      <c r="A1409" s="214"/>
      <c r="D1409" s="213"/>
      <c r="E1409" s="215"/>
      <c r="F1409" s="215"/>
      <c r="G1409" s="215"/>
      <c r="H1409" s="215"/>
      <c r="I1409" s="215"/>
      <c r="J1409" s="215"/>
      <c r="K1409" s="215"/>
      <c r="L1409" s="215"/>
      <c r="M1409" s="215"/>
      <c r="N1409" s="215"/>
      <c r="O1409" s="215"/>
      <c r="P1409" s="215"/>
      <c r="Q1409" s="215"/>
      <c r="R1409" s="215"/>
      <c r="S1409" s="215"/>
      <c r="T1409" s="215"/>
      <c r="U1409" s="215"/>
      <c r="V1409" s="215"/>
      <c r="W1409" s="215"/>
      <c r="X1409" s="215"/>
      <c r="Y1409" s="215"/>
      <c r="Z1409" s="215"/>
      <c r="AA1409" s="215"/>
      <c r="AB1409" s="215"/>
      <c r="AI1409" s="215"/>
      <c r="AJ1409" s="215"/>
      <c r="AK1409" s="215"/>
      <c r="AL1409" s="215"/>
      <c r="AM1409" s="215"/>
      <c r="AN1409" s="215"/>
      <c r="AO1409" s="215"/>
      <c r="AP1409" s="215"/>
      <c r="AQ1409" s="215"/>
      <c r="AR1409" s="215"/>
      <c r="AS1409" s="215"/>
      <c r="AT1409" s="215"/>
      <c r="AU1409" s="215"/>
      <c r="AV1409" s="215"/>
      <c r="AW1409" s="215"/>
      <c r="AX1409" s="215"/>
      <c r="AY1409" s="215"/>
      <c r="AZ1409" s="215"/>
    </row>
    <row r="1410" spans="1:52" s="209" customFormat="1" x14ac:dyDescent="0.2">
      <c r="A1410" s="214"/>
      <c r="D1410" s="213"/>
      <c r="E1410" s="215"/>
      <c r="F1410" s="215"/>
      <c r="G1410" s="215"/>
      <c r="H1410" s="215"/>
      <c r="I1410" s="215"/>
      <c r="J1410" s="215"/>
      <c r="K1410" s="215"/>
      <c r="L1410" s="215"/>
      <c r="M1410" s="215"/>
      <c r="N1410" s="215"/>
      <c r="O1410" s="215"/>
      <c r="P1410" s="215"/>
      <c r="Q1410" s="215"/>
      <c r="R1410" s="215"/>
      <c r="S1410" s="215"/>
      <c r="T1410" s="215"/>
      <c r="U1410" s="215"/>
      <c r="V1410" s="215"/>
      <c r="W1410" s="215"/>
      <c r="X1410" s="215"/>
      <c r="Y1410" s="215"/>
      <c r="Z1410" s="215"/>
      <c r="AA1410" s="215"/>
      <c r="AB1410" s="215"/>
      <c r="AI1410" s="215"/>
      <c r="AJ1410" s="215"/>
      <c r="AK1410" s="215"/>
      <c r="AL1410" s="215"/>
      <c r="AM1410" s="215"/>
      <c r="AN1410" s="215"/>
      <c r="AO1410" s="215"/>
      <c r="AP1410" s="215"/>
      <c r="AQ1410" s="215"/>
      <c r="AR1410" s="215"/>
      <c r="AS1410" s="215"/>
      <c r="AT1410" s="215"/>
      <c r="AU1410" s="215"/>
      <c r="AV1410" s="215"/>
      <c r="AW1410" s="215"/>
      <c r="AX1410" s="215"/>
      <c r="AY1410" s="215"/>
      <c r="AZ1410" s="215"/>
    </row>
    <row r="1411" spans="1:52" s="209" customFormat="1" x14ac:dyDescent="0.2">
      <c r="A1411" s="214"/>
      <c r="D1411" s="213"/>
      <c r="E1411" s="215"/>
      <c r="F1411" s="215"/>
      <c r="G1411" s="215"/>
      <c r="H1411" s="215"/>
      <c r="I1411" s="215"/>
      <c r="J1411" s="215"/>
      <c r="K1411" s="215"/>
      <c r="L1411" s="215"/>
      <c r="M1411" s="215"/>
      <c r="N1411" s="215"/>
      <c r="O1411" s="215"/>
      <c r="P1411" s="215"/>
      <c r="Q1411" s="215"/>
      <c r="R1411" s="215"/>
      <c r="S1411" s="215"/>
      <c r="T1411" s="215"/>
      <c r="U1411" s="215"/>
      <c r="V1411" s="215"/>
      <c r="W1411" s="215"/>
      <c r="X1411" s="215"/>
      <c r="Y1411" s="215"/>
      <c r="Z1411" s="215"/>
      <c r="AA1411" s="215"/>
      <c r="AB1411" s="215"/>
      <c r="AI1411" s="215"/>
      <c r="AJ1411" s="215"/>
      <c r="AK1411" s="215"/>
      <c r="AL1411" s="215"/>
      <c r="AM1411" s="215"/>
      <c r="AN1411" s="215"/>
      <c r="AO1411" s="215"/>
      <c r="AP1411" s="215"/>
      <c r="AQ1411" s="215"/>
      <c r="AR1411" s="215"/>
      <c r="AS1411" s="215"/>
      <c r="AT1411" s="215"/>
      <c r="AU1411" s="215"/>
      <c r="AV1411" s="215"/>
      <c r="AW1411" s="215"/>
      <c r="AX1411" s="215"/>
      <c r="AY1411" s="215"/>
      <c r="AZ1411" s="215"/>
    </row>
    <row r="1412" spans="1:52" s="209" customFormat="1" x14ac:dyDescent="0.2">
      <c r="A1412" s="214"/>
      <c r="D1412" s="213"/>
      <c r="E1412" s="215"/>
      <c r="F1412" s="215"/>
      <c r="G1412" s="215"/>
      <c r="H1412" s="215"/>
      <c r="I1412" s="215"/>
      <c r="J1412" s="215"/>
      <c r="K1412" s="215"/>
      <c r="L1412" s="215"/>
      <c r="M1412" s="215"/>
      <c r="N1412" s="215"/>
      <c r="O1412" s="215"/>
      <c r="P1412" s="215"/>
      <c r="Q1412" s="215"/>
      <c r="R1412" s="215"/>
      <c r="S1412" s="215"/>
      <c r="T1412" s="215"/>
      <c r="U1412" s="215"/>
      <c r="V1412" s="215"/>
      <c r="W1412" s="215"/>
      <c r="X1412" s="215"/>
      <c r="Y1412" s="215"/>
      <c r="Z1412" s="215"/>
      <c r="AA1412" s="215"/>
      <c r="AB1412" s="215"/>
      <c r="AI1412" s="215"/>
      <c r="AJ1412" s="215"/>
      <c r="AK1412" s="215"/>
      <c r="AL1412" s="215"/>
      <c r="AM1412" s="215"/>
      <c r="AN1412" s="215"/>
      <c r="AO1412" s="215"/>
      <c r="AP1412" s="215"/>
      <c r="AQ1412" s="215"/>
      <c r="AR1412" s="215"/>
      <c r="AS1412" s="215"/>
      <c r="AT1412" s="215"/>
      <c r="AU1412" s="215"/>
      <c r="AV1412" s="215"/>
      <c r="AW1412" s="215"/>
      <c r="AX1412" s="215"/>
      <c r="AY1412" s="215"/>
      <c r="AZ1412" s="215"/>
    </row>
    <row r="1413" spans="1:52" s="209" customFormat="1" x14ac:dyDescent="0.2">
      <c r="A1413" s="214"/>
      <c r="D1413" s="213"/>
      <c r="E1413" s="215"/>
      <c r="F1413" s="215"/>
      <c r="G1413" s="215"/>
      <c r="H1413" s="215"/>
      <c r="I1413" s="215"/>
      <c r="J1413" s="215"/>
      <c r="K1413" s="215"/>
      <c r="L1413" s="215"/>
      <c r="M1413" s="215"/>
      <c r="N1413" s="215"/>
      <c r="O1413" s="215"/>
      <c r="P1413" s="215"/>
      <c r="Q1413" s="215"/>
      <c r="R1413" s="215"/>
      <c r="S1413" s="215"/>
      <c r="T1413" s="215"/>
      <c r="U1413" s="215"/>
      <c r="V1413" s="215"/>
      <c r="W1413" s="215"/>
      <c r="X1413" s="215"/>
      <c r="Y1413" s="215"/>
      <c r="Z1413" s="215"/>
      <c r="AA1413" s="215"/>
      <c r="AB1413" s="215"/>
      <c r="AI1413" s="215"/>
      <c r="AJ1413" s="215"/>
      <c r="AK1413" s="215"/>
      <c r="AL1413" s="215"/>
      <c r="AM1413" s="215"/>
      <c r="AN1413" s="215"/>
      <c r="AO1413" s="215"/>
      <c r="AP1413" s="215"/>
      <c r="AQ1413" s="215"/>
      <c r="AR1413" s="215"/>
      <c r="AS1413" s="215"/>
      <c r="AT1413" s="215"/>
      <c r="AU1413" s="215"/>
      <c r="AV1413" s="215"/>
      <c r="AW1413" s="215"/>
      <c r="AX1413" s="215"/>
      <c r="AY1413" s="215"/>
      <c r="AZ1413" s="215"/>
    </row>
    <row r="1414" spans="1:52" s="209" customFormat="1" x14ac:dyDescent="0.2">
      <c r="A1414" s="214"/>
      <c r="D1414" s="213"/>
      <c r="E1414" s="215"/>
      <c r="F1414" s="215"/>
      <c r="G1414" s="215"/>
      <c r="H1414" s="215"/>
      <c r="I1414" s="215"/>
      <c r="J1414" s="215"/>
      <c r="K1414" s="215"/>
      <c r="L1414" s="215"/>
      <c r="M1414" s="215"/>
      <c r="N1414" s="215"/>
      <c r="O1414" s="215"/>
      <c r="P1414" s="215"/>
      <c r="Q1414" s="215"/>
      <c r="R1414" s="215"/>
      <c r="S1414" s="215"/>
      <c r="T1414" s="215"/>
      <c r="U1414" s="215"/>
      <c r="V1414" s="215"/>
      <c r="W1414" s="215"/>
      <c r="X1414" s="215"/>
      <c r="Y1414" s="215"/>
      <c r="Z1414" s="215"/>
      <c r="AA1414" s="215"/>
      <c r="AB1414" s="215"/>
      <c r="AI1414" s="215"/>
      <c r="AJ1414" s="215"/>
      <c r="AK1414" s="215"/>
      <c r="AL1414" s="215"/>
      <c r="AM1414" s="215"/>
      <c r="AN1414" s="215"/>
      <c r="AO1414" s="215"/>
      <c r="AP1414" s="215"/>
      <c r="AQ1414" s="215"/>
      <c r="AR1414" s="215"/>
      <c r="AS1414" s="215"/>
      <c r="AT1414" s="215"/>
      <c r="AU1414" s="215"/>
      <c r="AV1414" s="215"/>
      <c r="AW1414" s="215"/>
      <c r="AX1414" s="215"/>
      <c r="AY1414" s="215"/>
      <c r="AZ1414" s="215"/>
    </row>
    <row r="1415" spans="1:52" s="209" customFormat="1" x14ac:dyDescent="0.2">
      <c r="A1415" s="214"/>
      <c r="D1415" s="213"/>
      <c r="E1415" s="215"/>
      <c r="F1415" s="215"/>
      <c r="G1415" s="215"/>
      <c r="H1415" s="215"/>
      <c r="I1415" s="215"/>
      <c r="J1415" s="215"/>
      <c r="K1415" s="215"/>
      <c r="L1415" s="215"/>
      <c r="M1415" s="215"/>
      <c r="N1415" s="215"/>
      <c r="O1415" s="215"/>
      <c r="P1415" s="215"/>
      <c r="Q1415" s="215"/>
      <c r="R1415" s="215"/>
      <c r="S1415" s="215"/>
      <c r="T1415" s="215"/>
      <c r="U1415" s="215"/>
      <c r="V1415" s="215"/>
      <c r="W1415" s="215"/>
      <c r="X1415" s="215"/>
      <c r="Y1415" s="215"/>
      <c r="Z1415" s="215"/>
      <c r="AA1415" s="215"/>
      <c r="AB1415" s="215"/>
      <c r="AI1415" s="215"/>
      <c r="AJ1415" s="215"/>
      <c r="AK1415" s="215"/>
      <c r="AL1415" s="215"/>
      <c r="AM1415" s="215"/>
      <c r="AN1415" s="215"/>
      <c r="AO1415" s="215"/>
      <c r="AP1415" s="215"/>
      <c r="AQ1415" s="215"/>
      <c r="AR1415" s="215"/>
      <c r="AS1415" s="215"/>
      <c r="AT1415" s="215"/>
      <c r="AU1415" s="215"/>
      <c r="AV1415" s="215"/>
      <c r="AW1415" s="215"/>
      <c r="AX1415" s="215"/>
      <c r="AY1415" s="215"/>
      <c r="AZ1415" s="215"/>
    </row>
    <row r="1416" spans="1:52" s="209" customFormat="1" x14ac:dyDescent="0.2">
      <c r="A1416" s="214"/>
      <c r="D1416" s="213"/>
      <c r="E1416" s="215"/>
      <c r="F1416" s="215"/>
      <c r="G1416" s="215"/>
      <c r="H1416" s="215"/>
      <c r="I1416" s="215"/>
      <c r="J1416" s="215"/>
      <c r="K1416" s="215"/>
      <c r="L1416" s="215"/>
      <c r="M1416" s="215"/>
      <c r="N1416" s="215"/>
      <c r="O1416" s="215"/>
      <c r="P1416" s="215"/>
      <c r="Q1416" s="215"/>
      <c r="R1416" s="215"/>
      <c r="S1416" s="215"/>
      <c r="T1416" s="215"/>
      <c r="U1416" s="215"/>
      <c r="V1416" s="215"/>
      <c r="W1416" s="215"/>
      <c r="X1416" s="215"/>
      <c r="Y1416" s="215"/>
      <c r="Z1416" s="215"/>
      <c r="AA1416" s="215"/>
      <c r="AB1416" s="215"/>
      <c r="AI1416" s="215"/>
      <c r="AJ1416" s="215"/>
      <c r="AK1416" s="215"/>
      <c r="AL1416" s="215"/>
      <c r="AM1416" s="215"/>
      <c r="AN1416" s="215"/>
      <c r="AO1416" s="215"/>
      <c r="AP1416" s="215"/>
      <c r="AQ1416" s="215"/>
      <c r="AR1416" s="215"/>
      <c r="AS1416" s="215"/>
      <c r="AT1416" s="215"/>
      <c r="AU1416" s="215"/>
      <c r="AV1416" s="215"/>
      <c r="AW1416" s="215"/>
      <c r="AX1416" s="215"/>
      <c r="AY1416" s="215"/>
      <c r="AZ1416" s="215"/>
    </row>
    <row r="1417" spans="1:52" s="209" customFormat="1" x14ac:dyDescent="0.2">
      <c r="A1417" s="214"/>
      <c r="D1417" s="213"/>
      <c r="E1417" s="215"/>
      <c r="F1417" s="215"/>
      <c r="G1417" s="215"/>
      <c r="H1417" s="215"/>
      <c r="I1417" s="215"/>
      <c r="J1417" s="215"/>
      <c r="K1417" s="215"/>
      <c r="L1417" s="215"/>
      <c r="M1417" s="215"/>
      <c r="N1417" s="215"/>
      <c r="O1417" s="215"/>
      <c r="P1417" s="215"/>
      <c r="Q1417" s="215"/>
      <c r="R1417" s="215"/>
      <c r="S1417" s="215"/>
      <c r="T1417" s="215"/>
      <c r="U1417" s="215"/>
      <c r="V1417" s="215"/>
      <c r="W1417" s="215"/>
      <c r="X1417" s="215"/>
      <c r="Y1417" s="215"/>
      <c r="Z1417" s="215"/>
      <c r="AA1417" s="215"/>
      <c r="AB1417" s="215"/>
      <c r="AI1417" s="215"/>
      <c r="AJ1417" s="215"/>
      <c r="AK1417" s="215"/>
      <c r="AL1417" s="215"/>
      <c r="AM1417" s="215"/>
      <c r="AN1417" s="215"/>
      <c r="AO1417" s="215"/>
      <c r="AP1417" s="215"/>
      <c r="AQ1417" s="215"/>
      <c r="AR1417" s="215"/>
      <c r="AS1417" s="215"/>
      <c r="AT1417" s="215"/>
      <c r="AU1417" s="215"/>
      <c r="AV1417" s="215"/>
      <c r="AW1417" s="215"/>
      <c r="AX1417" s="215"/>
      <c r="AY1417" s="215"/>
      <c r="AZ1417" s="215"/>
    </row>
    <row r="1418" spans="1:52" s="209" customFormat="1" x14ac:dyDescent="0.2">
      <c r="A1418" s="214"/>
      <c r="D1418" s="213"/>
      <c r="E1418" s="215"/>
      <c r="F1418" s="215"/>
      <c r="G1418" s="215"/>
      <c r="H1418" s="215"/>
      <c r="I1418" s="215"/>
      <c r="J1418" s="215"/>
      <c r="K1418" s="215"/>
      <c r="L1418" s="215"/>
      <c r="M1418" s="215"/>
      <c r="N1418" s="215"/>
      <c r="O1418" s="215"/>
      <c r="P1418" s="215"/>
      <c r="Q1418" s="215"/>
      <c r="R1418" s="215"/>
      <c r="S1418" s="215"/>
      <c r="T1418" s="215"/>
      <c r="U1418" s="215"/>
      <c r="V1418" s="215"/>
      <c r="W1418" s="215"/>
      <c r="X1418" s="215"/>
      <c r="Y1418" s="215"/>
      <c r="Z1418" s="215"/>
      <c r="AA1418" s="215"/>
      <c r="AB1418" s="215"/>
      <c r="AI1418" s="215"/>
      <c r="AJ1418" s="215"/>
      <c r="AK1418" s="215"/>
      <c r="AL1418" s="215"/>
      <c r="AM1418" s="215"/>
      <c r="AN1418" s="215"/>
      <c r="AO1418" s="215"/>
      <c r="AP1418" s="215"/>
      <c r="AQ1418" s="215"/>
      <c r="AR1418" s="215"/>
      <c r="AS1418" s="215"/>
      <c r="AT1418" s="215"/>
      <c r="AU1418" s="215"/>
      <c r="AV1418" s="215"/>
      <c r="AW1418" s="215"/>
      <c r="AX1418" s="215"/>
      <c r="AY1418" s="215"/>
      <c r="AZ1418" s="215"/>
    </row>
    <row r="1419" spans="1:52" s="209" customFormat="1" x14ac:dyDescent="0.2">
      <c r="A1419" s="214"/>
      <c r="D1419" s="213"/>
      <c r="E1419" s="215"/>
      <c r="F1419" s="215"/>
      <c r="G1419" s="215"/>
      <c r="H1419" s="215"/>
      <c r="I1419" s="215"/>
      <c r="J1419" s="215"/>
      <c r="K1419" s="215"/>
      <c r="L1419" s="215"/>
      <c r="M1419" s="215"/>
      <c r="N1419" s="215"/>
      <c r="O1419" s="215"/>
      <c r="P1419" s="215"/>
      <c r="Q1419" s="215"/>
      <c r="R1419" s="215"/>
      <c r="S1419" s="215"/>
      <c r="T1419" s="215"/>
      <c r="U1419" s="215"/>
      <c r="V1419" s="215"/>
      <c r="W1419" s="215"/>
      <c r="X1419" s="215"/>
      <c r="Y1419" s="215"/>
      <c r="Z1419" s="215"/>
      <c r="AA1419" s="215"/>
      <c r="AB1419" s="215"/>
      <c r="AI1419" s="215"/>
      <c r="AJ1419" s="215"/>
      <c r="AK1419" s="215"/>
      <c r="AL1419" s="215"/>
      <c r="AM1419" s="215"/>
      <c r="AN1419" s="215"/>
      <c r="AO1419" s="215"/>
      <c r="AP1419" s="215"/>
      <c r="AQ1419" s="215"/>
      <c r="AR1419" s="215"/>
      <c r="AS1419" s="215"/>
      <c r="AT1419" s="215"/>
      <c r="AU1419" s="215"/>
      <c r="AV1419" s="215"/>
      <c r="AW1419" s="215"/>
      <c r="AX1419" s="215"/>
      <c r="AY1419" s="215"/>
      <c r="AZ1419" s="215"/>
    </row>
    <row r="1420" spans="1:52" s="209" customFormat="1" x14ac:dyDescent="0.2">
      <c r="A1420" s="214"/>
      <c r="D1420" s="213"/>
      <c r="E1420" s="215"/>
      <c r="F1420" s="215"/>
      <c r="G1420" s="215"/>
      <c r="H1420" s="215"/>
      <c r="I1420" s="215"/>
      <c r="J1420" s="215"/>
      <c r="K1420" s="215"/>
      <c r="L1420" s="215"/>
      <c r="M1420" s="215"/>
      <c r="N1420" s="215"/>
      <c r="O1420" s="215"/>
      <c r="P1420" s="215"/>
      <c r="Q1420" s="215"/>
      <c r="R1420" s="215"/>
      <c r="S1420" s="215"/>
      <c r="T1420" s="215"/>
      <c r="U1420" s="215"/>
      <c r="V1420" s="215"/>
      <c r="W1420" s="215"/>
      <c r="X1420" s="215"/>
      <c r="Y1420" s="215"/>
      <c r="Z1420" s="215"/>
      <c r="AA1420" s="215"/>
      <c r="AB1420" s="215"/>
      <c r="AI1420" s="215"/>
      <c r="AJ1420" s="215"/>
      <c r="AK1420" s="215"/>
      <c r="AL1420" s="215"/>
      <c r="AM1420" s="215"/>
      <c r="AN1420" s="215"/>
      <c r="AO1420" s="215"/>
      <c r="AP1420" s="215"/>
      <c r="AQ1420" s="215"/>
      <c r="AR1420" s="215"/>
      <c r="AS1420" s="215"/>
      <c r="AT1420" s="215"/>
      <c r="AU1420" s="215"/>
      <c r="AV1420" s="215"/>
      <c r="AW1420" s="215"/>
      <c r="AX1420" s="215"/>
      <c r="AY1420" s="215"/>
      <c r="AZ1420" s="215"/>
    </row>
    <row r="1421" spans="1:52" s="209" customFormat="1" x14ac:dyDescent="0.2">
      <c r="A1421" s="214"/>
      <c r="D1421" s="213"/>
      <c r="E1421" s="215"/>
      <c r="F1421" s="215"/>
      <c r="G1421" s="215"/>
      <c r="H1421" s="215"/>
      <c r="I1421" s="215"/>
      <c r="J1421" s="215"/>
      <c r="K1421" s="215"/>
      <c r="L1421" s="215"/>
      <c r="M1421" s="215"/>
      <c r="N1421" s="215"/>
      <c r="O1421" s="215"/>
      <c r="P1421" s="215"/>
      <c r="Q1421" s="215"/>
      <c r="R1421" s="215"/>
      <c r="S1421" s="215"/>
      <c r="T1421" s="215"/>
      <c r="U1421" s="215"/>
      <c r="V1421" s="215"/>
      <c r="W1421" s="215"/>
      <c r="X1421" s="215"/>
      <c r="Y1421" s="215"/>
      <c r="Z1421" s="215"/>
      <c r="AA1421" s="215"/>
      <c r="AB1421" s="215"/>
      <c r="AI1421" s="215"/>
      <c r="AJ1421" s="215"/>
      <c r="AK1421" s="215"/>
      <c r="AL1421" s="215"/>
      <c r="AM1421" s="215"/>
      <c r="AN1421" s="215"/>
      <c r="AO1421" s="215"/>
      <c r="AP1421" s="215"/>
      <c r="AQ1421" s="215"/>
      <c r="AR1421" s="215"/>
      <c r="AS1421" s="215"/>
      <c r="AT1421" s="215"/>
      <c r="AU1421" s="215"/>
      <c r="AV1421" s="215"/>
      <c r="AW1421" s="215"/>
      <c r="AX1421" s="215"/>
      <c r="AY1421" s="215"/>
      <c r="AZ1421" s="215"/>
    </row>
    <row r="1422" spans="1:52" s="209" customFormat="1" x14ac:dyDescent="0.2">
      <c r="A1422" s="214"/>
      <c r="D1422" s="213"/>
      <c r="E1422" s="215"/>
      <c r="F1422" s="215"/>
      <c r="G1422" s="215"/>
      <c r="H1422" s="215"/>
      <c r="I1422" s="215"/>
      <c r="J1422" s="215"/>
      <c r="K1422" s="215"/>
      <c r="L1422" s="215"/>
      <c r="M1422" s="215"/>
      <c r="N1422" s="215"/>
      <c r="O1422" s="215"/>
      <c r="P1422" s="215"/>
      <c r="Q1422" s="215"/>
      <c r="R1422" s="215"/>
      <c r="S1422" s="215"/>
      <c r="T1422" s="215"/>
      <c r="U1422" s="215"/>
      <c r="V1422" s="215"/>
      <c r="W1422" s="215"/>
      <c r="X1422" s="215"/>
      <c r="Y1422" s="215"/>
      <c r="Z1422" s="215"/>
      <c r="AA1422" s="215"/>
      <c r="AB1422" s="215"/>
      <c r="AI1422" s="215"/>
      <c r="AJ1422" s="215"/>
      <c r="AK1422" s="215"/>
      <c r="AL1422" s="215"/>
      <c r="AM1422" s="215"/>
      <c r="AN1422" s="215"/>
      <c r="AO1422" s="215"/>
      <c r="AP1422" s="215"/>
      <c r="AQ1422" s="215"/>
      <c r="AR1422" s="215"/>
      <c r="AS1422" s="215"/>
      <c r="AT1422" s="215"/>
      <c r="AU1422" s="215"/>
      <c r="AV1422" s="215"/>
      <c r="AW1422" s="215"/>
      <c r="AX1422" s="215"/>
      <c r="AY1422" s="215"/>
      <c r="AZ1422" s="215"/>
    </row>
    <row r="1423" spans="1:52" s="209" customFormat="1" x14ac:dyDescent="0.2">
      <c r="A1423" s="214"/>
      <c r="D1423" s="213"/>
      <c r="E1423" s="215"/>
      <c r="F1423" s="215"/>
      <c r="G1423" s="215"/>
      <c r="H1423" s="215"/>
      <c r="I1423" s="215"/>
      <c r="J1423" s="215"/>
      <c r="K1423" s="215"/>
      <c r="L1423" s="215"/>
      <c r="M1423" s="215"/>
      <c r="N1423" s="215"/>
      <c r="O1423" s="215"/>
      <c r="P1423" s="215"/>
      <c r="Q1423" s="215"/>
      <c r="R1423" s="215"/>
      <c r="S1423" s="215"/>
      <c r="T1423" s="215"/>
      <c r="U1423" s="215"/>
      <c r="V1423" s="215"/>
      <c r="W1423" s="215"/>
      <c r="X1423" s="215"/>
      <c r="Y1423" s="215"/>
      <c r="Z1423" s="215"/>
      <c r="AA1423" s="215"/>
      <c r="AB1423" s="215"/>
      <c r="AI1423" s="215"/>
      <c r="AJ1423" s="215"/>
      <c r="AK1423" s="215"/>
      <c r="AL1423" s="215"/>
      <c r="AM1423" s="215"/>
      <c r="AN1423" s="215"/>
      <c r="AO1423" s="215"/>
      <c r="AP1423" s="215"/>
      <c r="AQ1423" s="215"/>
      <c r="AR1423" s="215"/>
      <c r="AS1423" s="215"/>
      <c r="AT1423" s="215"/>
      <c r="AU1423" s="215"/>
      <c r="AV1423" s="215"/>
      <c r="AW1423" s="215"/>
      <c r="AX1423" s="215"/>
      <c r="AY1423" s="215"/>
      <c r="AZ1423" s="215"/>
    </row>
    <row r="1424" spans="1:52" s="209" customFormat="1" x14ac:dyDescent="0.2">
      <c r="A1424" s="214"/>
      <c r="D1424" s="213"/>
      <c r="E1424" s="215"/>
      <c r="F1424" s="215"/>
      <c r="G1424" s="215"/>
      <c r="H1424" s="215"/>
      <c r="I1424" s="215"/>
      <c r="J1424" s="215"/>
      <c r="K1424" s="215"/>
      <c r="L1424" s="215"/>
      <c r="M1424" s="215"/>
      <c r="N1424" s="215"/>
      <c r="O1424" s="215"/>
      <c r="P1424" s="215"/>
      <c r="Q1424" s="215"/>
      <c r="R1424" s="215"/>
      <c r="S1424" s="215"/>
      <c r="T1424" s="215"/>
      <c r="U1424" s="215"/>
      <c r="V1424" s="215"/>
      <c r="W1424" s="215"/>
      <c r="X1424" s="215"/>
      <c r="Y1424" s="215"/>
      <c r="Z1424" s="215"/>
      <c r="AA1424" s="215"/>
      <c r="AB1424" s="215"/>
      <c r="AI1424" s="215"/>
      <c r="AJ1424" s="215"/>
      <c r="AK1424" s="215"/>
      <c r="AL1424" s="215"/>
      <c r="AM1424" s="215"/>
      <c r="AN1424" s="215"/>
      <c r="AO1424" s="215"/>
      <c r="AP1424" s="215"/>
      <c r="AQ1424" s="215"/>
      <c r="AR1424" s="215"/>
      <c r="AS1424" s="215"/>
      <c r="AT1424" s="215"/>
      <c r="AU1424" s="215"/>
      <c r="AV1424" s="215"/>
      <c r="AW1424" s="215"/>
      <c r="AX1424" s="215"/>
      <c r="AY1424" s="215"/>
      <c r="AZ1424" s="215"/>
    </row>
    <row r="1425" spans="1:52" s="209" customFormat="1" x14ac:dyDescent="0.2">
      <c r="A1425" s="214"/>
      <c r="D1425" s="213"/>
      <c r="E1425" s="215"/>
      <c r="F1425" s="215"/>
      <c r="G1425" s="215"/>
      <c r="H1425" s="215"/>
      <c r="I1425" s="215"/>
      <c r="J1425" s="215"/>
      <c r="K1425" s="215"/>
      <c r="L1425" s="215"/>
      <c r="M1425" s="215"/>
      <c r="N1425" s="215"/>
      <c r="O1425" s="215"/>
      <c r="P1425" s="215"/>
      <c r="Q1425" s="215"/>
      <c r="R1425" s="215"/>
      <c r="S1425" s="215"/>
      <c r="T1425" s="215"/>
      <c r="U1425" s="215"/>
      <c r="V1425" s="215"/>
      <c r="W1425" s="215"/>
      <c r="X1425" s="215"/>
      <c r="Y1425" s="215"/>
      <c r="Z1425" s="215"/>
      <c r="AA1425" s="215"/>
      <c r="AB1425" s="215"/>
      <c r="AI1425" s="215"/>
      <c r="AJ1425" s="215"/>
      <c r="AK1425" s="215"/>
      <c r="AL1425" s="215"/>
      <c r="AM1425" s="215"/>
      <c r="AN1425" s="215"/>
      <c r="AO1425" s="215"/>
      <c r="AP1425" s="215"/>
      <c r="AQ1425" s="215"/>
      <c r="AR1425" s="215"/>
      <c r="AS1425" s="215"/>
      <c r="AT1425" s="215"/>
      <c r="AU1425" s="215"/>
      <c r="AV1425" s="215"/>
      <c r="AW1425" s="215"/>
      <c r="AX1425" s="215"/>
      <c r="AY1425" s="215"/>
      <c r="AZ1425" s="215"/>
    </row>
    <row r="1426" spans="1:52" s="209" customFormat="1" x14ac:dyDescent="0.2">
      <c r="A1426" s="214"/>
      <c r="D1426" s="213"/>
      <c r="E1426" s="215"/>
      <c r="F1426" s="215"/>
      <c r="G1426" s="215"/>
      <c r="H1426" s="215"/>
      <c r="I1426" s="215"/>
      <c r="J1426" s="215"/>
      <c r="K1426" s="215"/>
      <c r="L1426" s="215"/>
      <c r="M1426" s="215"/>
      <c r="N1426" s="215"/>
      <c r="O1426" s="215"/>
      <c r="P1426" s="215"/>
      <c r="Q1426" s="215"/>
      <c r="R1426" s="215"/>
      <c r="S1426" s="215"/>
      <c r="T1426" s="215"/>
      <c r="U1426" s="215"/>
      <c r="V1426" s="215"/>
      <c r="W1426" s="215"/>
      <c r="X1426" s="215"/>
      <c r="Y1426" s="215"/>
      <c r="Z1426" s="215"/>
      <c r="AA1426" s="215"/>
      <c r="AB1426" s="215"/>
      <c r="AI1426" s="215"/>
      <c r="AJ1426" s="215"/>
      <c r="AK1426" s="215"/>
      <c r="AL1426" s="215"/>
      <c r="AM1426" s="215"/>
      <c r="AN1426" s="215"/>
      <c r="AO1426" s="215"/>
      <c r="AP1426" s="215"/>
      <c r="AQ1426" s="215"/>
      <c r="AR1426" s="215"/>
      <c r="AS1426" s="215"/>
      <c r="AT1426" s="215"/>
      <c r="AU1426" s="215"/>
      <c r="AV1426" s="215"/>
      <c r="AW1426" s="215"/>
      <c r="AX1426" s="215"/>
      <c r="AY1426" s="215"/>
      <c r="AZ1426" s="215"/>
    </row>
    <row r="1427" spans="1:52" s="209" customFormat="1" x14ac:dyDescent="0.2">
      <c r="A1427" s="214"/>
      <c r="D1427" s="213"/>
      <c r="E1427" s="215"/>
      <c r="F1427" s="215"/>
      <c r="G1427" s="215"/>
      <c r="H1427" s="215"/>
      <c r="I1427" s="215"/>
      <c r="J1427" s="215"/>
      <c r="K1427" s="215"/>
      <c r="L1427" s="215"/>
      <c r="M1427" s="215"/>
      <c r="N1427" s="215"/>
      <c r="O1427" s="215"/>
      <c r="P1427" s="215"/>
      <c r="Q1427" s="215"/>
      <c r="R1427" s="215"/>
      <c r="S1427" s="215"/>
      <c r="T1427" s="215"/>
      <c r="U1427" s="215"/>
      <c r="V1427" s="215"/>
      <c r="W1427" s="215"/>
      <c r="X1427" s="215"/>
      <c r="Y1427" s="215"/>
      <c r="Z1427" s="215"/>
      <c r="AA1427" s="215"/>
      <c r="AB1427" s="215"/>
      <c r="AI1427" s="215"/>
      <c r="AJ1427" s="215"/>
      <c r="AK1427" s="215"/>
      <c r="AL1427" s="215"/>
      <c r="AM1427" s="215"/>
      <c r="AN1427" s="215"/>
      <c r="AO1427" s="215"/>
      <c r="AP1427" s="215"/>
      <c r="AQ1427" s="215"/>
      <c r="AR1427" s="215"/>
      <c r="AS1427" s="215"/>
      <c r="AT1427" s="215"/>
      <c r="AU1427" s="215"/>
      <c r="AV1427" s="215"/>
      <c r="AW1427" s="215"/>
      <c r="AX1427" s="215"/>
      <c r="AY1427" s="215"/>
      <c r="AZ1427" s="215"/>
    </row>
    <row r="1428" spans="1:52" s="209" customFormat="1" x14ac:dyDescent="0.2">
      <c r="A1428" s="214"/>
      <c r="D1428" s="213"/>
      <c r="E1428" s="215"/>
      <c r="F1428" s="215"/>
      <c r="G1428" s="215"/>
      <c r="H1428" s="215"/>
      <c r="I1428" s="215"/>
      <c r="J1428" s="215"/>
      <c r="K1428" s="215"/>
      <c r="L1428" s="215"/>
      <c r="M1428" s="215"/>
      <c r="N1428" s="215"/>
      <c r="O1428" s="215"/>
      <c r="P1428" s="215"/>
      <c r="Q1428" s="215"/>
      <c r="R1428" s="215"/>
      <c r="S1428" s="215"/>
      <c r="T1428" s="215"/>
      <c r="U1428" s="215"/>
      <c r="V1428" s="215"/>
      <c r="W1428" s="215"/>
      <c r="X1428" s="215"/>
      <c r="Y1428" s="215"/>
      <c r="Z1428" s="215"/>
      <c r="AA1428" s="215"/>
      <c r="AB1428" s="215"/>
      <c r="AI1428" s="215"/>
      <c r="AJ1428" s="215"/>
      <c r="AK1428" s="215"/>
      <c r="AL1428" s="215"/>
      <c r="AM1428" s="215"/>
      <c r="AN1428" s="215"/>
      <c r="AO1428" s="215"/>
      <c r="AP1428" s="215"/>
      <c r="AQ1428" s="215"/>
      <c r="AR1428" s="215"/>
      <c r="AS1428" s="215"/>
      <c r="AT1428" s="215"/>
      <c r="AU1428" s="215"/>
      <c r="AV1428" s="215"/>
      <c r="AW1428" s="215"/>
      <c r="AX1428" s="215"/>
      <c r="AY1428" s="215"/>
      <c r="AZ1428" s="215"/>
    </row>
    <row r="1429" spans="1:52" s="209" customFormat="1" x14ac:dyDescent="0.2">
      <c r="A1429" s="214"/>
      <c r="D1429" s="213"/>
      <c r="E1429" s="215"/>
      <c r="F1429" s="215"/>
      <c r="G1429" s="215"/>
      <c r="H1429" s="215"/>
      <c r="I1429" s="215"/>
      <c r="J1429" s="215"/>
      <c r="K1429" s="215"/>
      <c r="L1429" s="215"/>
      <c r="M1429" s="215"/>
      <c r="N1429" s="215"/>
      <c r="O1429" s="215"/>
      <c r="P1429" s="215"/>
      <c r="Q1429" s="215"/>
      <c r="R1429" s="215"/>
      <c r="S1429" s="215"/>
      <c r="T1429" s="215"/>
      <c r="U1429" s="215"/>
      <c r="V1429" s="215"/>
      <c r="W1429" s="215"/>
      <c r="X1429" s="215"/>
      <c r="Y1429" s="215"/>
      <c r="Z1429" s="215"/>
      <c r="AA1429" s="215"/>
      <c r="AB1429" s="215"/>
      <c r="AI1429" s="215"/>
      <c r="AJ1429" s="215"/>
      <c r="AK1429" s="215"/>
      <c r="AL1429" s="215"/>
      <c r="AM1429" s="215"/>
      <c r="AN1429" s="215"/>
      <c r="AO1429" s="215"/>
      <c r="AP1429" s="215"/>
      <c r="AQ1429" s="215"/>
      <c r="AR1429" s="215"/>
      <c r="AS1429" s="215"/>
      <c r="AT1429" s="215"/>
      <c r="AU1429" s="215"/>
      <c r="AV1429" s="215"/>
      <c r="AW1429" s="215"/>
      <c r="AX1429" s="215"/>
      <c r="AY1429" s="215"/>
      <c r="AZ1429" s="215"/>
    </row>
    <row r="1430" spans="1:52" s="209" customFormat="1" x14ac:dyDescent="0.2">
      <c r="A1430" s="214"/>
      <c r="D1430" s="213"/>
      <c r="E1430" s="215"/>
      <c r="F1430" s="215"/>
      <c r="G1430" s="215"/>
      <c r="H1430" s="215"/>
      <c r="I1430" s="215"/>
      <c r="J1430" s="215"/>
      <c r="K1430" s="215"/>
      <c r="L1430" s="215"/>
      <c r="M1430" s="215"/>
      <c r="N1430" s="215"/>
      <c r="O1430" s="215"/>
      <c r="P1430" s="215"/>
      <c r="Q1430" s="215"/>
      <c r="R1430" s="215"/>
      <c r="S1430" s="215"/>
      <c r="T1430" s="215"/>
      <c r="U1430" s="215"/>
      <c r="V1430" s="215"/>
      <c r="W1430" s="215"/>
      <c r="X1430" s="215"/>
      <c r="Y1430" s="215"/>
      <c r="Z1430" s="215"/>
      <c r="AA1430" s="215"/>
      <c r="AB1430" s="215"/>
      <c r="AI1430" s="215"/>
      <c r="AJ1430" s="215"/>
      <c r="AK1430" s="215"/>
      <c r="AL1430" s="215"/>
      <c r="AM1430" s="215"/>
      <c r="AN1430" s="215"/>
      <c r="AO1430" s="215"/>
      <c r="AP1430" s="215"/>
      <c r="AQ1430" s="215"/>
      <c r="AR1430" s="215"/>
      <c r="AS1430" s="215"/>
      <c r="AT1430" s="215"/>
      <c r="AU1430" s="215"/>
      <c r="AV1430" s="215"/>
      <c r="AW1430" s="215"/>
      <c r="AX1430" s="215"/>
      <c r="AY1430" s="215"/>
      <c r="AZ1430" s="215"/>
    </row>
    <row r="1431" spans="1:52" s="209" customFormat="1" x14ac:dyDescent="0.2">
      <c r="A1431" s="214"/>
      <c r="D1431" s="213"/>
      <c r="E1431" s="215"/>
      <c r="F1431" s="215"/>
      <c r="G1431" s="215"/>
      <c r="H1431" s="215"/>
      <c r="I1431" s="215"/>
      <c r="J1431" s="215"/>
      <c r="K1431" s="215"/>
      <c r="L1431" s="215"/>
      <c r="M1431" s="215"/>
      <c r="N1431" s="215"/>
      <c r="O1431" s="215"/>
      <c r="P1431" s="215"/>
      <c r="Q1431" s="215"/>
      <c r="R1431" s="215"/>
      <c r="S1431" s="215"/>
      <c r="T1431" s="215"/>
      <c r="U1431" s="215"/>
      <c r="V1431" s="215"/>
      <c r="W1431" s="215"/>
      <c r="X1431" s="215"/>
      <c r="Y1431" s="215"/>
      <c r="Z1431" s="215"/>
      <c r="AA1431" s="215"/>
      <c r="AB1431" s="215"/>
      <c r="AI1431" s="215"/>
      <c r="AJ1431" s="215"/>
      <c r="AK1431" s="215"/>
      <c r="AL1431" s="215"/>
      <c r="AM1431" s="215"/>
      <c r="AN1431" s="215"/>
      <c r="AO1431" s="215"/>
      <c r="AP1431" s="215"/>
      <c r="AQ1431" s="215"/>
      <c r="AR1431" s="215"/>
      <c r="AS1431" s="215"/>
      <c r="AT1431" s="215"/>
      <c r="AU1431" s="215"/>
      <c r="AV1431" s="215"/>
      <c r="AW1431" s="215"/>
      <c r="AX1431" s="215"/>
      <c r="AY1431" s="215"/>
      <c r="AZ1431" s="215"/>
    </row>
    <row r="1432" spans="1:52" s="209" customFormat="1" x14ac:dyDescent="0.2">
      <c r="A1432" s="214"/>
      <c r="D1432" s="213"/>
      <c r="E1432" s="215"/>
      <c r="F1432" s="215"/>
      <c r="G1432" s="215"/>
      <c r="H1432" s="215"/>
      <c r="I1432" s="215"/>
      <c r="J1432" s="215"/>
      <c r="K1432" s="215"/>
      <c r="L1432" s="215"/>
      <c r="M1432" s="215"/>
      <c r="N1432" s="215"/>
      <c r="O1432" s="215"/>
      <c r="P1432" s="215"/>
      <c r="Q1432" s="215"/>
      <c r="R1432" s="215"/>
      <c r="S1432" s="215"/>
      <c r="T1432" s="215"/>
      <c r="U1432" s="215"/>
      <c r="V1432" s="215"/>
      <c r="W1432" s="215"/>
      <c r="X1432" s="215"/>
      <c r="Y1432" s="215"/>
      <c r="Z1432" s="215"/>
      <c r="AA1432" s="215"/>
      <c r="AB1432" s="215"/>
      <c r="AI1432" s="215"/>
      <c r="AJ1432" s="215"/>
      <c r="AK1432" s="215"/>
      <c r="AL1432" s="215"/>
      <c r="AM1432" s="215"/>
      <c r="AN1432" s="215"/>
      <c r="AO1432" s="215"/>
      <c r="AP1432" s="215"/>
      <c r="AQ1432" s="215"/>
      <c r="AR1432" s="215"/>
      <c r="AS1432" s="215"/>
      <c r="AT1432" s="215"/>
      <c r="AU1432" s="215"/>
      <c r="AV1432" s="215"/>
      <c r="AW1432" s="215"/>
      <c r="AX1432" s="215"/>
      <c r="AY1432" s="215"/>
      <c r="AZ1432" s="215"/>
    </row>
    <row r="1433" spans="1:52" s="209" customFormat="1" x14ac:dyDescent="0.2">
      <c r="A1433" s="214"/>
      <c r="D1433" s="213"/>
      <c r="E1433" s="215"/>
      <c r="F1433" s="215"/>
      <c r="G1433" s="215"/>
      <c r="H1433" s="215"/>
      <c r="I1433" s="215"/>
      <c r="J1433" s="215"/>
      <c r="K1433" s="215"/>
      <c r="L1433" s="215"/>
      <c r="M1433" s="215"/>
      <c r="N1433" s="215"/>
      <c r="O1433" s="215"/>
      <c r="P1433" s="215"/>
      <c r="Q1433" s="215"/>
      <c r="R1433" s="215"/>
      <c r="S1433" s="215"/>
      <c r="T1433" s="215"/>
      <c r="U1433" s="215"/>
      <c r="V1433" s="215"/>
      <c r="W1433" s="215"/>
      <c r="X1433" s="215"/>
      <c r="Y1433" s="215"/>
      <c r="Z1433" s="215"/>
      <c r="AA1433" s="215"/>
      <c r="AB1433" s="215"/>
      <c r="AI1433" s="215"/>
      <c r="AJ1433" s="215"/>
      <c r="AK1433" s="215"/>
      <c r="AL1433" s="215"/>
      <c r="AM1433" s="215"/>
      <c r="AN1433" s="215"/>
      <c r="AO1433" s="215"/>
      <c r="AP1433" s="215"/>
      <c r="AQ1433" s="215"/>
      <c r="AR1433" s="215"/>
      <c r="AS1433" s="215"/>
      <c r="AT1433" s="215"/>
      <c r="AU1433" s="215"/>
      <c r="AV1433" s="215"/>
      <c r="AW1433" s="215"/>
      <c r="AX1433" s="215"/>
      <c r="AY1433" s="215"/>
      <c r="AZ1433" s="215"/>
    </row>
    <row r="1434" spans="1:52" s="209" customFormat="1" x14ac:dyDescent="0.2">
      <c r="A1434" s="214"/>
      <c r="D1434" s="213"/>
      <c r="E1434" s="215"/>
      <c r="F1434" s="215"/>
      <c r="G1434" s="215"/>
      <c r="H1434" s="215"/>
      <c r="I1434" s="215"/>
      <c r="J1434" s="215"/>
      <c r="K1434" s="215"/>
      <c r="L1434" s="215"/>
      <c r="M1434" s="215"/>
      <c r="N1434" s="215"/>
      <c r="O1434" s="215"/>
      <c r="P1434" s="215"/>
      <c r="Q1434" s="215"/>
      <c r="R1434" s="215"/>
      <c r="S1434" s="215"/>
      <c r="T1434" s="215"/>
      <c r="U1434" s="215"/>
      <c r="V1434" s="215"/>
      <c r="W1434" s="215"/>
      <c r="X1434" s="215"/>
      <c r="Y1434" s="215"/>
      <c r="Z1434" s="215"/>
      <c r="AA1434" s="215"/>
      <c r="AB1434" s="215"/>
      <c r="AI1434" s="215"/>
      <c r="AJ1434" s="215"/>
      <c r="AK1434" s="215"/>
      <c r="AL1434" s="215"/>
      <c r="AM1434" s="215"/>
      <c r="AN1434" s="215"/>
      <c r="AO1434" s="215"/>
      <c r="AP1434" s="215"/>
      <c r="AQ1434" s="215"/>
      <c r="AR1434" s="215"/>
      <c r="AS1434" s="215"/>
      <c r="AT1434" s="215"/>
      <c r="AU1434" s="215"/>
      <c r="AV1434" s="215"/>
      <c r="AW1434" s="215"/>
      <c r="AX1434" s="215"/>
      <c r="AY1434" s="215"/>
      <c r="AZ1434" s="215"/>
    </row>
    <row r="1435" spans="1:52" s="209" customFormat="1" x14ac:dyDescent="0.2">
      <c r="A1435" s="214"/>
      <c r="D1435" s="213"/>
      <c r="E1435" s="215"/>
      <c r="F1435" s="215"/>
      <c r="G1435" s="215"/>
      <c r="H1435" s="215"/>
      <c r="I1435" s="215"/>
      <c r="J1435" s="215"/>
      <c r="K1435" s="215"/>
      <c r="L1435" s="215"/>
      <c r="M1435" s="215"/>
      <c r="N1435" s="215"/>
      <c r="O1435" s="215"/>
      <c r="P1435" s="215"/>
      <c r="Q1435" s="215"/>
      <c r="R1435" s="215"/>
      <c r="S1435" s="215"/>
      <c r="T1435" s="215"/>
      <c r="U1435" s="215"/>
      <c r="V1435" s="215"/>
      <c r="W1435" s="215"/>
      <c r="X1435" s="215"/>
      <c r="Y1435" s="215"/>
      <c r="Z1435" s="215"/>
      <c r="AA1435" s="215"/>
      <c r="AB1435" s="215"/>
      <c r="AI1435" s="215"/>
      <c r="AJ1435" s="215"/>
      <c r="AK1435" s="215"/>
      <c r="AL1435" s="215"/>
      <c r="AM1435" s="215"/>
      <c r="AN1435" s="215"/>
      <c r="AO1435" s="215"/>
      <c r="AP1435" s="215"/>
      <c r="AQ1435" s="215"/>
      <c r="AR1435" s="215"/>
      <c r="AS1435" s="215"/>
      <c r="AT1435" s="215"/>
      <c r="AU1435" s="215"/>
      <c r="AV1435" s="215"/>
      <c r="AW1435" s="215"/>
      <c r="AX1435" s="215"/>
      <c r="AY1435" s="215"/>
      <c r="AZ1435" s="215"/>
    </row>
    <row r="1436" spans="1:52" s="209" customFormat="1" x14ac:dyDescent="0.2">
      <c r="A1436" s="214"/>
      <c r="D1436" s="213"/>
      <c r="E1436" s="215"/>
      <c r="F1436" s="215"/>
      <c r="G1436" s="215"/>
      <c r="H1436" s="215"/>
      <c r="I1436" s="215"/>
      <c r="J1436" s="215"/>
      <c r="K1436" s="215"/>
      <c r="L1436" s="215"/>
      <c r="M1436" s="215"/>
      <c r="N1436" s="215"/>
      <c r="O1436" s="215"/>
      <c r="P1436" s="215"/>
      <c r="Q1436" s="215"/>
      <c r="R1436" s="215"/>
      <c r="S1436" s="215"/>
      <c r="T1436" s="215"/>
      <c r="U1436" s="215"/>
      <c r="V1436" s="215"/>
      <c r="W1436" s="215"/>
      <c r="X1436" s="215"/>
      <c r="Y1436" s="215"/>
      <c r="Z1436" s="215"/>
      <c r="AA1436" s="215"/>
      <c r="AB1436" s="215"/>
      <c r="AI1436" s="215"/>
      <c r="AJ1436" s="215"/>
      <c r="AK1436" s="215"/>
      <c r="AL1436" s="215"/>
      <c r="AM1436" s="215"/>
      <c r="AN1436" s="215"/>
      <c r="AO1436" s="215"/>
      <c r="AP1436" s="215"/>
      <c r="AQ1436" s="215"/>
      <c r="AR1436" s="215"/>
      <c r="AS1436" s="215"/>
      <c r="AT1436" s="215"/>
      <c r="AU1436" s="215"/>
      <c r="AV1436" s="215"/>
      <c r="AW1436" s="215"/>
      <c r="AX1436" s="215"/>
      <c r="AY1436" s="215"/>
      <c r="AZ1436" s="215"/>
    </row>
    <row r="1437" spans="1:52" s="209" customFormat="1" x14ac:dyDescent="0.2">
      <c r="A1437" s="214"/>
      <c r="D1437" s="213"/>
      <c r="E1437" s="215"/>
      <c r="F1437" s="215"/>
      <c r="G1437" s="215"/>
      <c r="H1437" s="215"/>
      <c r="I1437" s="215"/>
      <c r="J1437" s="215"/>
      <c r="K1437" s="215"/>
      <c r="L1437" s="215"/>
      <c r="M1437" s="215"/>
      <c r="N1437" s="215"/>
      <c r="O1437" s="215"/>
      <c r="P1437" s="215"/>
      <c r="Q1437" s="215"/>
      <c r="R1437" s="215"/>
      <c r="S1437" s="215"/>
      <c r="T1437" s="215"/>
      <c r="U1437" s="215"/>
      <c r="V1437" s="215"/>
      <c r="W1437" s="215"/>
      <c r="X1437" s="215"/>
      <c r="Y1437" s="215"/>
      <c r="Z1437" s="215"/>
      <c r="AA1437" s="215"/>
      <c r="AB1437" s="215"/>
      <c r="AI1437" s="215"/>
      <c r="AJ1437" s="215"/>
      <c r="AK1437" s="215"/>
      <c r="AL1437" s="215"/>
      <c r="AM1437" s="215"/>
      <c r="AN1437" s="215"/>
      <c r="AO1437" s="215"/>
      <c r="AP1437" s="215"/>
      <c r="AQ1437" s="215"/>
      <c r="AR1437" s="215"/>
      <c r="AS1437" s="215"/>
      <c r="AT1437" s="215"/>
      <c r="AU1437" s="215"/>
      <c r="AV1437" s="215"/>
      <c r="AW1437" s="215"/>
      <c r="AX1437" s="215"/>
      <c r="AY1437" s="215"/>
      <c r="AZ1437" s="215"/>
    </row>
    <row r="1438" spans="1:52" s="209" customFormat="1" x14ac:dyDescent="0.2">
      <c r="A1438" s="214"/>
      <c r="D1438" s="213"/>
      <c r="E1438" s="215"/>
      <c r="F1438" s="215"/>
      <c r="G1438" s="215"/>
      <c r="H1438" s="215"/>
      <c r="I1438" s="215"/>
      <c r="J1438" s="215"/>
      <c r="K1438" s="215"/>
      <c r="L1438" s="215"/>
      <c r="M1438" s="215"/>
      <c r="N1438" s="215"/>
      <c r="O1438" s="215"/>
      <c r="P1438" s="215"/>
      <c r="Q1438" s="215"/>
      <c r="R1438" s="215"/>
      <c r="S1438" s="215"/>
      <c r="T1438" s="215"/>
      <c r="U1438" s="215"/>
      <c r="V1438" s="215"/>
      <c r="W1438" s="215"/>
      <c r="X1438" s="215"/>
      <c r="Y1438" s="215"/>
      <c r="Z1438" s="215"/>
      <c r="AA1438" s="215"/>
      <c r="AB1438" s="215"/>
      <c r="AI1438" s="215"/>
      <c r="AJ1438" s="215"/>
      <c r="AK1438" s="215"/>
      <c r="AL1438" s="215"/>
      <c r="AM1438" s="215"/>
      <c r="AN1438" s="215"/>
      <c r="AO1438" s="215"/>
      <c r="AP1438" s="215"/>
      <c r="AQ1438" s="215"/>
      <c r="AR1438" s="215"/>
      <c r="AS1438" s="215"/>
      <c r="AT1438" s="215"/>
      <c r="AU1438" s="215"/>
      <c r="AV1438" s="215"/>
      <c r="AW1438" s="215"/>
      <c r="AX1438" s="215"/>
      <c r="AY1438" s="215"/>
      <c r="AZ1438" s="215"/>
    </row>
    <row r="1439" spans="1:52" s="209" customFormat="1" x14ac:dyDescent="0.2">
      <c r="A1439" s="214"/>
      <c r="D1439" s="213"/>
      <c r="E1439" s="215"/>
      <c r="F1439" s="215"/>
      <c r="G1439" s="215"/>
      <c r="H1439" s="215"/>
      <c r="I1439" s="215"/>
      <c r="J1439" s="215"/>
      <c r="K1439" s="215"/>
      <c r="L1439" s="215"/>
      <c r="M1439" s="215"/>
      <c r="N1439" s="215"/>
      <c r="O1439" s="215"/>
      <c r="P1439" s="215"/>
      <c r="Q1439" s="215"/>
      <c r="R1439" s="215"/>
      <c r="S1439" s="215"/>
      <c r="T1439" s="215"/>
      <c r="U1439" s="215"/>
      <c r="V1439" s="215"/>
      <c r="W1439" s="215"/>
      <c r="X1439" s="215"/>
      <c r="Y1439" s="215"/>
      <c r="Z1439" s="215"/>
      <c r="AA1439" s="215"/>
      <c r="AB1439" s="215"/>
      <c r="AI1439" s="215"/>
      <c r="AJ1439" s="215"/>
      <c r="AK1439" s="215"/>
      <c r="AL1439" s="215"/>
      <c r="AM1439" s="215"/>
      <c r="AN1439" s="215"/>
      <c r="AO1439" s="215"/>
      <c r="AP1439" s="215"/>
      <c r="AQ1439" s="215"/>
      <c r="AR1439" s="215"/>
      <c r="AS1439" s="215"/>
      <c r="AT1439" s="215"/>
      <c r="AU1439" s="215"/>
      <c r="AV1439" s="215"/>
      <c r="AW1439" s="215"/>
      <c r="AX1439" s="215"/>
      <c r="AY1439" s="215"/>
      <c r="AZ1439" s="215"/>
    </row>
    <row r="1440" spans="1:52" s="209" customFormat="1" x14ac:dyDescent="0.2">
      <c r="A1440" s="214"/>
      <c r="D1440" s="213"/>
      <c r="E1440" s="215"/>
      <c r="F1440" s="215"/>
      <c r="G1440" s="215"/>
      <c r="H1440" s="215"/>
      <c r="I1440" s="215"/>
      <c r="J1440" s="215"/>
      <c r="K1440" s="215"/>
      <c r="L1440" s="215"/>
      <c r="M1440" s="215"/>
      <c r="N1440" s="215"/>
      <c r="O1440" s="215"/>
      <c r="P1440" s="215"/>
      <c r="Q1440" s="215"/>
      <c r="R1440" s="215"/>
      <c r="S1440" s="215"/>
      <c r="T1440" s="215"/>
      <c r="U1440" s="215"/>
      <c r="V1440" s="215"/>
      <c r="W1440" s="215"/>
      <c r="X1440" s="215"/>
      <c r="Y1440" s="215"/>
      <c r="Z1440" s="215"/>
      <c r="AA1440" s="215"/>
      <c r="AB1440" s="215"/>
      <c r="AI1440" s="215"/>
      <c r="AJ1440" s="215"/>
      <c r="AK1440" s="215"/>
      <c r="AL1440" s="215"/>
      <c r="AM1440" s="215"/>
      <c r="AN1440" s="215"/>
      <c r="AO1440" s="215"/>
      <c r="AP1440" s="215"/>
      <c r="AQ1440" s="215"/>
      <c r="AR1440" s="215"/>
      <c r="AS1440" s="215"/>
      <c r="AT1440" s="215"/>
      <c r="AU1440" s="215"/>
      <c r="AV1440" s="215"/>
      <c r="AW1440" s="215"/>
      <c r="AX1440" s="215"/>
      <c r="AY1440" s="215"/>
      <c r="AZ1440" s="215"/>
    </row>
    <row r="1441" spans="1:52" s="209" customFormat="1" x14ac:dyDescent="0.2">
      <c r="A1441" s="214"/>
      <c r="D1441" s="213"/>
      <c r="E1441" s="215"/>
      <c r="F1441" s="215"/>
      <c r="G1441" s="215"/>
      <c r="H1441" s="215"/>
      <c r="I1441" s="215"/>
      <c r="J1441" s="215"/>
      <c r="K1441" s="215"/>
      <c r="L1441" s="215"/>
      <c r="M1441" s="215"/>
      <c r="N1441" s="215"/>
      <c r="O1441" s="215"/>
      <c r="P1441" s="215"/>
      <c r="Q1441" s="215"/>
      <c r="R1441" s="215"/>
      <c r="S1441" s="215"/>
      <c r="T1441" s="215"/>
      <c r="U1441" s="215"/>
      <c r="V1441" s="215"/>
      <c r="W1441" s="215"/>
      <c r="X1441" s="215"/>
      <c r="Y1441" s="215"/>
      <c r="Z1441" s="215"/>
      <c r="AA1441" s="215"/>
      <c r="AB1441" s="215"/>
      <c r="AI1441" s="215"/>
      <c r="AJ1441" s="215"/>
      <c r="AK1441" s="215"/>
      <c r="AL1441" s="215"/>
      <c r="AM1441" s="215"/>
      <c r="AN1441" s="215"/>
      <c r="AO1441" s="215"/>
      <c r="AP1441" s="215"/>
      <c r="AQ1441" s="215"/>
      <c r="AR1441" s="215"/>
      <c r="AS1441" s="215"/>
      <c r="AT1441" s="215"/>
      <c r="AU1441" s="215"/>
      <c r="AV1441" s="215"/>
      <c r="AW1441" s="215"/>
      <c r="AX1441" s="215"/>
      <c r="AY1441" s="215"/>
      <c r="AZ1441" s="215"/>
    </row>
    <row r="1442" spans="1:52" s="209" customFormat="1" x14ac:dyDescent="0.2">
      <c r="A1442" s="214"/>
      <c r="D1442" s="213"/>
      <c r="E1442" s="215"/>
      <c r="F1442" s="215"/>
      <c r="G1442" s="215"/>
      <c r="H1442" s="215"/>
      <c r="I1442" s="215"/>
      <c r="J1442" s="215"/>
      <c r="K1442" s="215"/>
      <c r="L1442" s="215"/>
      <c r="M1442" s="215"/>
      <c r="N1442" s="215"/>
      <c r="O1442" s="215"/>
      <c r="P1442" s="215"/>
      <c r="Q1442" s="215"/>
      <c r="R1442" s="215"/>
      <c r="S1442" s="215"/>
      <c r="T1442" s="215"/>
      <c r="U1442" s="215"/>
      <c r="V1442" s="215"/>
      <c r="W1442" s="215"/>
      <c r="X1442" s="215"/>
      <c r="Y1442" s="215"/>
      <c r="Z1442" s="215"/>
      <c r="AA1442" s="215"/>
      <c r="AB1442" s="215"/>
      <c r="AI1442" s="215"/>
      <c r="AJ1442" s="215"/>
      <c r="AK1442" s="215"/>
      <c r="AL1442" s="215"/>
      <c r="AM1442" s="215"/>
      <c r="AN1442" s="215"/>
      <c r="AO1442" s="215"/>
      <c r="AP1442" s="215"/>
      <c r="AQ1442" s="215"/>
      <c r="AR1442" s="215"/>
      <c r="AS1442" s="215"/>
      <c r="AT1442" s="215"/>
      <c r="AU1442" s="215"/>
      <c r="AV1442" s="215"/>
      <c r="AW1442" s="215"/>
      <c r="AX1442" s="215"/>
      <c r="AY1442" s="215"/>
      <c r="AZ1442" s="215"/>
    </row>
    <row r="1443" spans="1:52" s="209" customFormat="1" x14ac:dyDescent="0.2">
      <c r="A1443" s="214"/>
      <c r="D1443" s="213"/>
      <c r="E1443" s="215"/>
      <c r="F1443" s="215"/>
      <c r="G1443" s="215"/>
      <c r="H1443" s="215"/>
      <c r="I1443" s="215"/>
      <c r="J1443" s="215"/>
      <c r="K1443" s="215"/>
      <c r="L1443" s="215"/>
      <c r="M1443" s="215"/>
      <c r="N1443" s="215"/>
      <c r="O1443" s="215"/>
      <c r="P1443" s="215"/>
      <c r="Q1443" s="215"/>
      <c r="R1443" s="215"/>
      <c r="S1443" s="215"/>
      <c r="T1443" s="215"/>
      <c r="U1443" s="215"/>
      <c r="V1443" s="215"/>
      <c r="W1443" s="215"/>
      <c r="X1443" s="215"/>
      <c r="Y1443" s="215"/>
      <c r="Z1443" s="215"/>
      <c r="AA1443" s="215"/>
      <c r="AB1443" s="215"/>
      <c r="AI1443" s="215"/>
      <c r="AJ1443" s="215"/>
      <c r="AK1443" s="215"/>
      <c r="AL1443" s="215"/>
      <c r="AM1443" s="215"/>
      <c r="AN1443" s="215"/>
      <c r="AO1443" s="215"/>
      <c r="AP1443" s="215"/>
      <c r="AQ1443" s="215"/>
      <c r="AR1443" s="215"/>
      <c r="AS1443" s="215"/>
      <c r="AT1443" s="215"/>
      <c r="AU1443" s="215"/>
      <c r="AV1443" s="215"/>
      <c r="AW1443" s="215"/>
      <c r="AX1443" s="215"/>
      <c r="AY1443" s="215"/>
      <c r="AZ1443" s="215"/>
    </row>
    <row r="1444" spans="1:52" s="209" customFormat="1" x14ac:dyDescent="0.2">
      <c r="A1444" s="214"/>
      <c r="D1444" s="213"/>
      <c r="E1444" s="215"/>
      <c r="F1444" s="215"/>
      <c r="G1444" s="215"/>
      <c r="H1444" s="215"/>
      <c r="I1444" s="215"/>
      <c r="J1444" s="215"/>
      <c r="K1444" s="215"/>
      <c r="L1444" s="215"/>
      <c r="M1444" s="215"/>
      <c r="N1444" s="215"/>
      <c r="O1444" s="215"/>
      <c r="P1444" s="215"/>
      <c r="Q1444" s="215"/>
      <c r="R1444" s="215"/>
      <c r="S1444" s="215"/>
      <c r="T1444" s="215"/>
      <c r="U1444" s="215"/>
      <c r="V1444" s="215"/>
      <c r="W1444" s="215"/>
      <c r="X1444" s="215"/>
      <c r="Y1444" s="215"/>
      <c r="Z1444" s="215"/>
      <c r="AA1444" s="215"/>
      <c r="AB1444" s="215"/>
      <c r="AI1444" s="215"/>
      <c r="AJ1444" s="215"/>
      <c r="AK1444" s="215"/>
      <c r="AL1444" s="215"/>
      <c r="AM1444" s="215"/>
      <c r="AN1444" s="215"/>
      <c r="AO1444" s="215"/>
      <c r="AP1444" s="215"/>
      <c r="AQ1444" s="215"/>
      <c r="AR1444" s="215"/>
      <c r="AS1444" s="215"/>
      <c r="AT1444" s="215"/>
      <c r="AU1444" s="215"/>
      <c r="AV1444" s="215"/>
      <c r="AW1444" s="215"/>
      <c r="AX1444" s="215"/>
      <c r="AY1444" s="215"/>
      <c r="AZ1444" s="215"/>
    </row>
    <row r="1445" spans="1:52" s="209" customFormat="1" x14ac:dyDescent="0.2">
      <c r="A1445" s="214"/>
      <c r="D1445" s="213"/>
      <c r="E1445" s="215"/>
      <c r="F1445" s="215"/>
      <c r="G1445" s="215"/>
      <c r="H1445" s="215"/>
      <c r="I1445" s="215"/>
      <c r="J1445" s="215"/>
      <c r="K1445" s="215"/>
      <c r="L1445" s="215"/>
      <c r="M1445" s="215"/>
      <c r="N1445" s="215"/>
      <c r="O1445" s="215"/>
      <c r="P1445" s="215"/>
      <c r="Q1445" s="215"/>
      <c r="R1445" s="215"/>
      <c r="S1445" s="215"/>
      <c r="T1445" s="215"/>
      <c r="U1445" s="215"/>
      <c r="V1445" s="215"/>
      <c r="W1445" s="215"/>
      <c r="X1445" s="215"/>
      <c r="Y1445" s="215"/>
      <c r="Z1445" s="215"/>
      <c r="AA1445" s="215"/>
      <c r="AB1445" s="215"/>
      <c r="AI1445" s="215"/>
      <c r="AJ1445" s="215"/>
      <c r="AK1445" s="215"/>
      <c r="AL1445" s="215"/>
      <c r="AM1445" s="215"/>
      <c r="AN1445" s="215"/>
      <c r="AO1445" s="215"/>
      <c r="AP1445" s="215"/>
      <c r="AQ1445" s="215"/>
      <c r="AR1445" s="215"/>
      <c r="AS1445" s="215"/>
      <c r="AT1445" s="215"/>
      <c r="AU1445" s="215"/>
      <c r="AV1445" s="215"/>
      <c r="AW1445" s="215"/>
      <c r="AX1445" s="215"/>
      <c r="AY1445" s="215"/>
      <c r="AZ1445" s="215"/>
    </row>
    <row r="1446" spans="1:52" s="209" customFormat="1" x14ac:dyDescent="0.2">
      <c r="A1446" s="214"/>
      <c r="D1446" s="213"/>
      <c r="E1446" s="215"/>
      <c r="F1446" s="215"/>
      <c r="G1446" s="215"/>
      <c r="H1446" s="215"/>
      <c r="I1446" s="215"/>
      <c r="J1446" s="215"/>
      <c r="K1446" s="215"/>
      <c r="L1446" s="215"/>
      <c r="M1446" s="215"/>
      <c r="N1446" s="215"/>
      <c r="O1446" s="215"/>
      <c r="P1446" s="215"/>
      <c r="Q1446" s="215"/>
      <c r="R1446" s="215"/>
      <c r="S1446" s="215"/>
      <c r="T1446" s="215"/>
      <c r="U1446" s="215"/>
      <c r="V1446" s="215"/>
      <c r="W1446" s="215"/>
      <c r="X1446" s="215"/>
      <c r="Y1446" s="215"/>
      <c r="Z1446" s="215"/>
      <c r="AA1446" s="215"/>
      <c r="AB1446" s="215"/>
      <c r="AI1446" s="215"/>
      <c r="AJ1446" s="215"/>
      <c r="AK1446" s="215"/>
      <c r="AL1446" s="215"/>
      <c r="AM1446" s="215"/>
      <c r="AN1446" s="215"/>
      <c r="AO1446" s="215"/>
      <c r="AP1446" s="215"/>
      <c r="AQ1446" s="215"/>
      <c r="AR1446" s="215"/>
      <c r="AS1446" s="215"/>
      <c r="AT1446" s="215"/>
      <c r="AU1446" s="215"/>
      <c r="AV1446" s="215"/>
      <c r="AW1446" s="215"/>
      <c r="AX1446" s="215"/>
      <c r="AY1446" s="215"/>
      <c r="AZ1446" s="215"/>
    </row>
    <row r="1447" spans="1:52" s="209" customFormat="1" x14ac:dyDescent="0.2">
      <c r="A1447" s="214"/>
      <c r="D1447" s="213"/>
      <c r="E1447" s="215"/>
      <c r="F1447" s="215"/>
      <c r="G1447" s="215"/>
      <c r="H1447" s="215"/>
      <c r="I1447" s="215"/>
      <c r="J1447" s="215"/>
      <c r="K1447" s="215"/>
      <c r="L1447" s="215"/>
      <c r="M1447" s="215"/>
      <c r="N1447" s="215"/>
      <c r="O1447" s="215"/>
      <c r="P1447" s="215"/>
      <c r="Q1447" s="215"/>
      <c r="R1447" s="215"/>
      <c r="S1447" s="215"/>
      <c r="T1447" s="215"/>
      <c r="U1447" s="215"/>
      <c r="V1447" s="215"/>
      <c r="W1447" s="215"/>
      <c r="X1447" s="215"/>
      <c r="Y1447" s="215"/>
      <c r="Z1447" s="215"/>
      <c r="AA1447" s="215"/>
      <c r="AB1447" s="215"/>
      <c r="AI1447" s="215"/>
      <c r="AJ1447" s="215"/>
      <c r="AK1447" s="215"/>
      <c r="AL1447" s="215"/>
      <c r="AM1447" s="215"/>
      <c r="AN1447" s="215"/>
      <c r="AO1447" s="215"/>
      <c r="AP1447" s="215"/>
      <c r="AQ1447" s="215"/>
      <c r="AR1447" s="215"/>
      <c r="AS1447" s="215"/>
      <c r="AT1447" s="215"/>
      <c r="AU1447" s="215"/>
      <c r="AV1447" s="215"/>
      <c r="AW1447" s="215"/>
      <c r="AX1447" s="215"/>
      <c r="AY1447" s="215"/>
      <c r="AZ1447" s="215"/>
    </row>
    <row r="1448" spans="1:52" s="209" customFormat="1" x14ac:dyDescent="0.2">
      <c r="A1448" s="214"/>
      <c r="D1448" s="213"/>
      <c r="E1448" s="215"/>
      <c r="F1448" s="215"/>
      <c r="G1448" s="215"/>
      <c r="H1448" s="215"/>
      <c r="I1448" s="215"/>
      <c r="J1448" s="215"/>
      <c r="K1448" s="215"/>
      <c r="L1448" s="215"/>
      <c r="M1448" s="215"/>
      <c r="N1448" s="215"/>
      <c r="O1448" s="215"/>
      <c r="P1448" s="215"/>
      <c r="Q1448" s="215"/>
      <c r="R1448" s="215"/>
      <c r="S1448" s="215"/>
      <c r="T1448" s="215"/>
      <c r="U1448" s="215"/>
      <c r="V1448" s="215"/>
      <c r="W1448" s="215"/>
      <c r="X1448" s="215"/>
      <c r="Y1448" s="215"/>
      <c r="Z1448" s="215"/>
      <c r="AA1448" s="215"/>
      <c r="AB1448" s="215"/>
      <c r="AI1448" s="215"/>
      <c r="AJ1448" s="215"/>
      <c r="AK1448" s="215"/>
      <c r="AL1448" s="215"/>
      <c r="AM1448" s="215"/>
      <c r="AN1448" s="215"/>
      <c r="AO1448" s="215"/>
      <c r="AP1448" s="215"/>
      <c r="AQ1448" s="215"/>
      <c r="AR1448" s="215"/>
      <c r="AS1448" s="215"/>
      <c r="AT1448" s="215"/>
      <c r="AU1448" s="215"/>
      <c r="AV1448" s="215"/>
      <c r="AW1448" s="215"/>
      <c r="AX1448" s="215"/>
      <c r="AY1448" s="215"/>
      <c r="AZ1448" s="215"/>
    </row>
    <row r="1449" spans="1:52" s="209" customFormat="1" x14ac:dyDescent="0.2">
      <c r="A1449" s="214"/>
      <c r="D1449" s="213"/>
      <c r="E1449" s="215"/>
      <c r="F1449" s="215"/>
      <c r="G1449" s="215"/>
      <c r="H1449" s="215"/>
      <c r="I1449" s="215"/>
      <c r="J1449" s="215"/>
      <c r="K1449" s="215"/>
      <c r="L1449" s="215"/>
      <c r="M1449" s="215"/>
      <c r="N1449" s="215"/>
      <c r="O1449" s="215"/>
      <c r="P1449" s="215"/>
      <c r="Q1449" s="215"/>
      <c r="R1449" s="215"/>
      <c r="S1449" s="215"/>
      <c r="T1449" s="215"/>
      <c r="U1449" s="215"/>
      <c r="V1449" s="215"/>
      <c r="W1449" s="215"/>
      <c r="X1449" s="215"/>
      <c r="Y1449" s="215"/>
      <c r="Z1449" s="215"/>
      <c r="AA1449" s="215"/>
      <c r="AB1449" s="215"/>
      <c r="AI1449" s="215"/>
      <c r="AJ1449" s="215"/>
      <c r="AK1449" s="215"/>
      <c r="AL1449" s="215"/>
      <c r="AM1449" s="215"/>
      <c r="AN1449" s="215"/>
      <c r="AO1449" s="215"/>
      <c r="AP1449" s="215"/>
      <c r="AQ1449" s="215"/>
      <c r="AR1449" s="215"/>
      <c r="AS1449" s="215"/>
      <c r="AT1449" s="215"/>
      <c r="AU1449" s="215"/>
      <c r="AV1449" s="215"/>
      <c r="AW1449" s="215"/>
      <c r="AX1449" s="215"/>
      <c r="AY1449" s="215"/>
      <c r="AZ1449" s="215"/>
    </row>
    <row r="1450" spans="1:52" s="209" customFormat="1" x14ac:dyDescent="0.2">
      <c r="A1450" s="214"/>
      <c r="D1450" s="213"/>
      <c r="E1450" s="215"/>
      <c r="F1450" s="215"/>
      <c r="G1450" s="215"/>
      <c r="H1450" s="215"/>
      <c r="I1450" s="215"/>
      <c r="J1450" s="215"/>
      <c r="K1450" s="215"/>
      <c r="L1450" s="215"/>
      <c r="M1450" s="215"/>
      <c r="N1450" s="215"/>
      <c r="O1450" s="215"/>
      <c r="P1450" s="215"/>
      <c r="Q1450" s="215"/>
      <c r="R1450" s="215"/>
      <c r="S1450" s="215"/>
      <c r="T1450" s="215"/>
      <c r="U1450" s="215"/>
      <c r="V1450" s="215"/>
      <c r="W1450" s="215"/>
      <c r="X1450" s="215"/>
      <c r="Y1450" s="215"/>
      <c r="Z1450" s="215"/>
      <c r="AA1450" s="215"/>
      <c r="AB1450" s="215"/>
      <c r="AI1450" s="215"/>
      <c r="AJ1450" s="215"/>
      <c r="AK1450" s="215"/>
      <c r="AL1450" s="215"/>
      <c r="AM1450" s="215"/>
      <c r="AN1450" s="215"/>
      <c r="AO1450" s="215"/>
      <c r="AP1450" s="215"/>
      <c r="AQ1450" s="215"/>
      <c r="AR1450" s="215"/>
      <c r="AS1450" s="215"/>
      <c r="AT1450" s="215"/>
      <c r="AU1450" s="215"/>
      <c r="AV1450" s="215"/>
      <c r="AW1450" s="215"/>
      <c r="AX1450" s="215"/>
      <c r="AY1450" s="215"/>
      <c r="AZ1450" s="215"/>
    </row>
    <row r="1451" spans="1:52" s="209" customFormat="1" x14ac:dyDescent="0.2">
      <c r="A1451" s="214"/>
      <c r="D1451" s="213"/>
      <c r="E1451" s="215"/>
      <c r="F1451" s="215"/>
      <c r="G1451" s="215"/>
      <c r="H1451" s="215"/>
      <c r="I1451" s="215"/>
      <c r="J1451" s="215"/>
      <c r="K1451" s="215"/>
      <c r="L1451" s="215"/>
      <c r="M1451" s="215"/>
      <c r="N1451" s="215"/>
      <c r="O1451" s="215"/>
      <c r="P1451" s="215"/>
      <c r="Q1451" s="215"/>
      <c r="R1451" s="215"/>
      <c r="S1451" s="215"/>
      <c r="T1451" s="215"/>
      <c r="U1451" s="215"/>
      <c r="V1451" s="215"/>
      <c r="W1451" s="215"/>
      <c r="X1451" s="215"/>
      <c r="Y1451" s="215"/>
      <c r="Z1451" s="215"/>
      <c r="AA1451" s="215"/>
      <c r="AB1451" s="215"/>
      <c r="AI1451" s="215"/>
      <c r="AJ1451" s="215"/>
      <c r="AK1451" s="215"/>
      <c r="AL1451" s="215"/>
      <c r="AM1451" s="215"/>
      <c r="AN1451" s="215"/>
      <c r="AO1451" s="215"/>
      <c r="AP1451" s="215"/>
      <c r="AQ1451" s="215"/>
      <c r="AR1451" s="215"/>
      <c r="AS1451" s="215"/>
      <c r="AT1451" s="215"/>
      <c r="AU1451" s="215"/>
      <c r="AV1451" s="215"/>
      <c r="AW1451" s="215"/>
      <c r="AX1451" s="215"/>
      <c r="AY1451" s="215"/>
      <c r="AZ1451" s="215"/>
    </row>
    <row r="1452" spans="1:52" s="209" customFormat="1" x14ac:dyDescent="0.2">
      <c r="A1452" s="214"/>
      <c r="D1452" s="213"/>
      <c r="E1452" s="215"/>
      <c r="F1452" s="215"/>
      <c r="G1452" s="215"/>
      <c r="H1452" s="215"/>
      <c r="I1452" s="215"/>
      <c r="J1452" s="215"/>
      <c r="K1452" s="215"/>
      <c r="L1452" s="215"/>
      <c r="M1452" s="215"/>
      <c r="N1452" s="215"/>
      <c r="O1452" s="215"/>
      <c r="P1452" s="215"/>
      <c r="Q1452" s="215"/>
      <c r="R1452" s="215"/>
      <c r="S1452" s="215"/>
      <c r="T1452" s="215"/>
      <c r="U1452" s="215"/>
      <c r="V1452" s="215"/>
      <c r="W1452" s="215"/>
      <c r="X1452" s="215"/>
      <c r="Y1452" s="215"/>
      <c r="Z1452" s="215"/>
      <c r="AA1452" s="215"/>
      <c r="AB1452" s="215"/>
      <c r="AI1452" s="215"/>
      <c r="AJ1452" s="215"/>
      <c r="AK1452" s="215"/>
      <c r="AL1452" s="215"/>
      <c r="AM1452" s="215"/>
      <c r="AN1452" s="215"/>
      <c r="AO1452" s="215"/>
      <c r="AP1452" s="215"/>
      <c r="AQ1452" s="215"/>
      <c r="AR1452" s="215"/>
      <c r="AS1452" s="215"/>
      <c r="AT1452" s="215"/>
      <c r="AU1452" s="215"/>
      <c r="AV1452" s="215"/>
      <c r="AW1452" s="215"/>
      <c r="AX1452" s="215"/>
      <c r="AY1452" s="215"/>
      <c r="AZ1452" s="215"/>
    </row>
    <row r="1453" spans="1:52" s="209" customFormat="1" x14ac:dyDescent="0.2">
      <c r="A1453" s="214"/>
      <c r="D1453" s="213"/>
      <c r="E1453" s="215"/>
      <c r="F1453" s="215"/>
      <c r="G1453" s="215"/>
      <c r="H1453" s="215"/>
      <c r="I1453" s="215"/>
      <c r="J1453" s="215"/>
      <c r="K1453" s="215"/>
      <c r="L1453" s="215"/>
      <c r="M1453" s="215"/>
      <c r="N1453" s="215"/>
      <c r="O1453" s="215"/>
      <c r="P1453" s="215"/>
      <c r="Q1453" s="215"/>
      <c r="R1453" s="215"/>
      <c r="S1453" s="215"/>
      <c r="T1453" s="215"/>
      <c r="U1453" s="215"/>
      <c r="V1453" s="215"/>
      <c r="W1453" s="215"/>
      <c r="X1453" s="215"/>
      <c r="Y1453" s="215"/>
      <c r="Z1453" s="215"/>
      <c r="AA1453" s="215"/>
      <c r="AB1453" s="215"/>
      <c r="AI1453" s="215"/>
      <c r="AJ1453" s="215"/>
      <c r="AK1453" s="215"/>
      <c r="AL1453" s="215"/>
      <c r="AM1453" s="215"/>
      <c r="AN1453" s="215"/>
      <c r="AO1453" s="215"/>
      <c r="AP1453" s="215"/>
      <c r="AQ1453" s="215"/>
      <c r="AR1453" s="215"/>
      <c r="AS1453" s="215"/>
      <c r="AT1453" s="215"/>
      <c r="AU1453" s="215"/>
      <c r="AV1453" s="215"/>
      <c r="AW1453" s="215"/>
      <c r="AX1453" s="215"/>
      <c r="AY1453" s="215"/>
      <c r="AZ1453" s="215"/>
    </row>
    <row r="1454" spans="1:52" s="209" customFormat="1" x14ac:dyDescent="0.2">
      <c r="A1454" s="214"/>
      <c r="D1454" s="213"/>
      <c r="E1454" s="215"/>
      <c r="F1454" s="215"/>
      <c r="G1454" s="215"/>
      <c r="H1454" s="215"/>
      <c r="I1454" s="215"/>
      <c r="J1454" s="215"/>
      <c r="K1454" s="215"/>
      <c r="L1454" s="215"/>
      <c r="M1454" s="215"/>
      <c r="N1454" s="215"/>
      <c r="O1454" s="215"/>
      <c r="P1454" s="215"/>
      <c r="Q1454" s="215"/>
      <c r="R1454" s="215"/>
      <c r="S1454" s="215"/>
      <c r="T1454" s="215"/>
      <c r="U1454" s="215"/>
      <c r="V1454" s="215"/>
      <c r="W1454" s="215"/>
      <c r="X1454" s="215"/>
      <c r="Y1454" s="215"/>
      <c r="Z1454" s="215"/>
      <c r="AA1454" s="215"/>
      <c r="AB1454" s="215"/>
      <c r="AI1454" s="215"/>
      <c r="AJ1454" s="215"/>
      <c r="AK1454" s="215"/>
      <c r="AL1454" s="215"/>
      <c r="AM1454" s="215"/>
      <c r="AN1454" s="215"/>
      <c r="AO1454" s="215"/>
      <c r="AP1454" s="215"/>
      <c r="AQ1454" s="215"/>
      <c r="AR1454" s="215"/>
      <c r="AS1454" s="215"/>
      <c r="AT1454" s="215"/>
      <c r="AU1454" s="215"/>
      <c r="AV1454" s="215"/>
      <c r="AW1454" s="215"/>
      <c r="AX1454" s="215"/>
      <c r="AY1454" s="215"/>
      <c r="AZ1454" s="215"/>
    </row>
    <row r="1455" spans="1:52" s="209" customFormat="1" x14ac:dyDescent="0.2">
      <c r="A1455" s="214"/>
      <c r="D1455" s="213"/>
      <c r="E1455" s="215"/>
      <c r="F1455" s="215"/>
      <c r="G1455" s="215"/>
      <c r="H1455" s="215"/>
      <c r="I1455" s="215"/>
      <c r="J1455" s="215"/>
      <c r="K1455" s="215"/>
      <c r="L1455" s="215"/>
      <c r="M1455" s="215"/>
      <c r="N1455" s="215"/>
      <c r="O1455" s="215"/>
      <c r="P1455" s="215"/>
      <c r="Q1455" s="215"/>
      <c r="R1455" s="215"/>
      <c r="S1455" s="215"/>
      <c r="T1455" s="215"/>
      <c r="U1455" s="215"/>
      <c r="V1455" s="215"/>
      <c r="W1455" s="215"/>
      <c r="X1455" s="215"/>
      <c r="Y1455" s="215"/>
      <c r="Z1455" s="215"/>
      <c r="AA1455" s="215"/>
      <c r="AB1455" s="215"/>
      <c r="AI1455" s="215"/>
      <c r="AJ1455" s="215"/>
      <c r="AK1455" s="215"/>
      <c r="AL1455" s="215"/>
      <c r="AM1455" s="215"/>
      <c r="AN1455" s="215"/>
      <c r="AO1455" s="215"/>
      <c r="AP1455" s="215"/>
      <c r="AQ1455" s="215"/>
      <c r="AR1455" s="215"/>
      <c r="AS1455" s="215"/>
      <c r="AT1455" s="215"/>
      <c r="AU1455" s="215"/>
      <c r="AV1455" s="215"/>
      <c r="AW1455" s="215"/>
      <c r="AX1455" s="215"/>
      <c r="AY1455" s="215"/>
      <c r="AZ1455" s="215"/>
    </row>
    <row r="1456" spans="1:52" s="209" customFormat="1" x14ac:dyDescent="0.2">
      <c r="A1456" s="214"/>
      <c r="D1456" s="213"/>
      <c r="E1456" s="215"/>
      <c r="F1456" s="215"/>
      <c r="G1456" s="215"/>
      <c r="H1456" s="215"/>
      <c r="I1456" s="215"/>
      <c r="J1456" s="215"/>
      <c r="K1456" s="215"/>
      <c r="L1456" s="215"/>
      <c r="M1456" s="215"/>
      <c r="N1456" s="215"/>
      <c r="O1456" s="215"/>
      <c r="P1456" s="215"/>
      <c r="Q1456" s="215"/>
      <c r="R1456" s="215"/>
      <c r="S1456" s="215"/>
      <c r="T1456" s="215"/>
      <c r="U1456" s="215"/>
      <c r="V1456" s="215"/>
      <c r="W1456" s="215"/>
      <c r="X1456" s="215"/>
      <c r="Y1456" s="215"/>
      <c r="Z1456" s="215"/>
      <c r="AA1456" s="215"/>
      <c r="AB1456" s="215"/>
      <c r="AI1456" s="215"/>
      <c r="AJ1456" s="215"/>
      <c r="AK1456" s="215"/>
      <c r="AL1456" s="215"/>
      <c r="AM1456" s="215"/>
      <c r="AN1456" s="215"/>
      <c r="AO1456" s="215"/>
      <c r="AP1456" s="215"/>
      <c r="AQ1456" s="215"/>
      <c r="AR1456" s="215"/>
      <c r="AS1456" s="215"/>
      <c r="AT1456" s="215"/>
      <c r="AU1456" s="215"/>
      <c r="AV1456" s="215"/>
      <c r="AW1456" s="215"/>
      <c r="AX1456" s="215"/>
      <c r="AY1456" s="215"/>
      <c r="AZ1456" s="215"/>
    </row>
    <row r="1457" spans="1:52" s="209" customFormat="1" x14ac:dyDescent="0.2">
      <c r="A1457" s="214"/>
      <c r="D1457" s="213"/>
      <c r="E1457" s="215"/>
      <c r="F1457" s="215"/>
      <c r="G1457" s="215"/>
      <c r="H1457" s="215"/>
      <c r="I1457" s="215"/>
      <c r="J1457" s="215"/>
      <c r="K1457" s="215"/>
      <c r="L1457" s="215"/>
      <c r="M1457" s="215"/>
      <c r="N1457" s="215"/>
      <c r="O1457" s="215"/>
      <c r="P1457" s="215"/>
      <c r="Q1457" s="215"/>
      <c r="R1457" s="215"/>
      <c r="S1457" s="215"/>
      <c r="T1457" s="215"/>
      <c r="U1457" s="215"/>
      <c r="V1457" s="215"/>
      <c r="W1457" s="215"/>
      <c r="X1457" s="215"/>
      <c r="Y1457" s="215"/>
      <c r="Z1457" s="215"/>
      <c r="AA1457" s="215"/>
      <c r="AB1457" s="215"/>
      <c r="AI1457" s="215"/>
      <c r="AJ1457" s="215"/>
      <c r="AK1457" s="215"/>
      <c r="AL1457" s="215"/>
      <c r="AM1457" s="215"/>
      <c r="AN1457" s="215"/>
      <c r="AO1457" s="215"/>
      <c r="AP1457" s="215"/>
      <c r="AQ1457" s="215"/>
      <c r="AR1457" s="215"/>
      <c r="AS1457" s="215"/>
      <c r="AT1457" s="215"/>
      <c r="AU1457" s="215"/>
      <c r="AV1457" s="215"/>
      <c r="AW1457" s="215"/>
      <c r="AX1457" s="215"/>
      <c r="AY1457" s="215"/>
      <c r="AZ1457" s="215"/>
    </row>
    <row r="1458" spans="1:52" s="209" customFormat="1" x14ac:dyDescent="0.2">
      <c r="A1458" s="214"/>
      <c r="D1458" s="213"/>
      <c r="E1458" s="215"/>
      <c r="F1458" s="215"/>
      <c r="G1458" s="215"/>
      <c r="H1458" s="215"/>
      <c r="I1458" s="215"/>
      <c r="J1458" s="215"/>
      <c r="K1458" s="215"/>
      <c r="L1458" s="215"/>
      <c r="M1458" s="215"/>
      <c r="N1458" s="215"/>
      <c r="O1458" s="215"/>
      <c r="P1458" s="215"/>
      <c r="Q1458" s="215"/>
      <c r="R1458" s="215"/>
      <c r="S1458" s="215"/>
      <c r="T1458" s="215"/>
      <c r="U1458" s="215"/>
      <c r="V1458" s="215"/>
      <c r="W1458" s="215"/>
      <c r="X1458" s="215"/>
      <c r="Y1458" s="215"/>
      <c r="Z1458" s="215"/>
      <c r="AA1458" s="215"/>
      <c r="AB1458" s="215"/>
      <c r="AI1458" s="215"/>
      <c r="AJ1458" s="215"/>
      <c r="AK1458" s="215"/>
      <c r="AL1458" s="215"/>
      <c r="AM1458" s="215"/>
      <c r="AN1458" s="215"/>
      <c r="AO1458" s="215"/>
      <c r="AP1458" s="215"/>
      <c r="AQ1458" s="215"/>
      <c r="AR1458" s="215"/>
      <c r="AS1458" s="215"/>
      <c r="AT1458" s="215"/>
      <c r="AU1458" s="215"/>
      <c r="AV1458" s="215"/>
      <c r="AW1458" s="215"/>
      <c r="AX1458" s="215"/>
      <c r="AY1458" s="215"/>
      <c r="AZ1458" s="215"/>
    </row>
    <row r="1459" spans="1:52" s="209" customFormat="1" x14ac:dyDescent="0.2">
      <c r="A1459" s="214"/>
      <c r="D1459" s="213"/>
      <c r="E1459" s="215"/>
      <c r="F1459" s="215"/>
      <c r="G1459" s="215"/>
      <c r="H1459" s="215"/>
      <c r="I1459" s="215"/>
      <c r="J1459" s="215"/>
      <c r="K1459" s="215"/>
      <c r="L1459" s="215"/>
      <c r="M1459" s="215"/>
      <c r="N1459" s="215"/>
      <c r="O1459" s="215"/>
      <c r="P1459" s="215"/>
      <c r="Q1459" s="215"/>
      <c r="R1459" s="215"/>
      <c r="S1459" s="215"/>
      <c r="T1459" s="215"/>
      <c r="U1459" s="215"/>
      <c r="V1459" s="215"/>
      <c r="W1459" s="215"/>
      <c r="X1459" s="215"/>
      <c r="Y1459" s="215"/>
      <c r="Z1459" s="215"/>
      <c r="AA1459" s="215"/>
      <c r="AB1459" s="215"/>
      <c r="AI1459" s="215"/>
      <c r="AJ1459" s="215"/>
      <c r="AK1459" s="215"/>
      <c r="AL1459" s="215"/>
      <c r="AM1459" s="215"/>
      <c r="AN1459" s="215"/>
      <c r="AO1459" s="215"/>
      <c r="AP1459" s="215"/>
      <c r="AQ1459" s="215"/>
      <c r="AR1459" s="215"/>
      <c r="AS1459" s="215"/>
      <c r="AT1459" s="215"/>
      <c r="AU1459" s="215"/>
      <c r="AV1459" s="215"/>
      <c r="AW1459" s="215"/>
      <c r="AX1459" s="215"/>
      <c r="AY1459" s="215"/>
      <c r="AZ1459" s="215"/>
    </row>
    <row r="1460" spans="1:52" s="209" customFormat="1" x14ac:dyDescent="0.2">
      <c r="A1460" s="214"/>
      <c r="D1460" s="213"/>
      <c r="E1460" s="215"/>
      <c r="F1460" s="215"/>
      <c r="G1460" s="215"/>
      <c r="H1460" s="215"/>
      <c r="I1460" s="215"/>
      <c r="J1460" s="215"/>
      <c r="K1460" s="215"/>
      <c r="L1460" s="215"/>
      <c r="M1460" s="215"/>
      <c r="N1460" s="215"/>
      <c r="O1460" s="215"/>
      <c r="P1460" s="215"/>
      <c r="Q1460" s="215"/>
      <c r="R1460" s="215"/>
      <c r="S1460" s="215"/>
      <c r="T1460" s="215"/>
      <c r="U1460" s="215"/>
      <c r="V1460" s="215"/>
      <c r="W1460" s="215"/>
      <c r="X1460" s="215"/>
      <c r="Y1460" s="215"/>
      <c r="Z1460" s="215"/>
      <c r="AA1460" s="215"/>
      <c r="AB1460" s="215"/>
      <c r="AI1460" s="215"/>
      <c r="AJ1460" s="215"/>
      <c r="AK1460" s="215"/>
      <c r="AL1460" s="215"/>
      <c r="AM1460" s="215"/>
      <c r="AN1460" s="215"/>
      <c r="AO1460" s="215"/>
      <c r="AP1460" s="215"/>
      <c r="AQ1460" s="215"/>
      <c r="AR1460" s="215"/>
      <c r="AS1460" s="215"/>
      <c r="AT1460" s="215"/>
      <c r="AU1460" s="215"/>
      <c r="AV1460" s="215"/>
      <c r="AW1460" s="215"/>
      <c r="AX1460" s="215"/>
      <c r="AY1460" s="215"/>
      <c r="AZ1460" s="215"/>
    </row>
    <row r="1461" spans="1:52" s="209" customFormat="1" x14ac:dyDescent="0.2">
      <c r="A1461" s="214"/>
      <c r="D1461" s="213"/>
      <c r="E1461" s="215"/>
      <c r="F1461" s="215"/>
      <c r="G1461" s="215"/>
      <c r="H1461" s="215"/>
      <c r="I1461" s="215"/>
      <c r="J1461" s="215"/>
      <c r="K1461" s="215"/>
      <c r="L1461" s="215"/>
      <c r="M1461" s="215"/>
      <c r="N1461" s="215"/>
      <c r="O1461" s="215"/>
      <c r="P1461" s="215"/>
      <c r="Q1461" s="215"/>
      <c r="R1461" s="215"/>
      <c r="S1461" s="215"/>
      <c r="T1461" s="215"/>
      <c r="U1461" s="215"/>
      <c r="V1461" s="215"/>
      <c r="W1461" s="215"/>
      <c r="X1461" s="215"/>
      <c r="Y1461" s="215"/>
      <c r="Z1461" s="215"/>
      <c r="AA1461" s="215"/>
      <c r="AB1461" s="215"/>
      <c r="AI1461" s="215"/>
      <c r="AJ1461" s="215"/>
      <c r="AK1461" s="215"/>
      <c r="AL1461" s="215"/>
      <c r="AM1461" s="215"/>
      <c r="AN1461" s="215"/>
      <c r="AO1461" s="215"/>
      <c r="AP1461" s="215"/>
      <c r="AQ1461" s="215"/>
      <c r="AR1461" s="215"/>
      <c r="AS1461" s="215"/>
      <c r="AT1461" s="215"/>
      <c r="AU1461" s="215"/>
      <c r="AV1461" s="215"/>
      <c r="AW1461" s="215"/>
      <c r="AX1461" s="215"/>
      <c r="AY1461" s="215"/>
      <c r="AZ1461" s="215"/>
    </row>
    <row r="1462" spans="1:52" s="209" customFormat="1" x14ac:dyDescent="0.2">
      <c r="A1462" s="214"/>
      <c r="D1462" s="213"/>
      <c r="E1462" s="215"/>
      <c r="F1462" s="215"/>
      <c r="G1462" s="215"/>
      <c r="H1462" s="215"/>
      <c r="I1462" s="215"/>
      <c r="J1462" s="215"/>
      <c r="K1462" s="215"/>
      <c r="L1462" s="215"/>
      <c r="M1462" s="215"/>
      <c r="N1462" s="215"/>
      <c r="O1462" s="215"/>
      <c r="P1462" s="215"/>
      <c r="Q1462" s="215"/>
      <c r="R1462" s="215"/>
      <c r="S1462" s="215"/>
      <c r="T1462" s="215"/>
      <c r="U1462" s="215"/>
      <c r="V1462" s="215"/>
      <c r="W1462" s="215"/>
      <c r="X1462" s="215"/>
      <c r="Y1462" s="215"/>
      <c r="Z1462" s="215"/>
      <c r="AA1462" s="215"/>
      <c r="AB1462" s="215"/>
      <c r="AI1462" s="215"/>
      <c r="AJ1462" s="215"/>
      <c r="AK1462" s="215"/>
      <c r="AL1462" s="215"/>
      <c r="AM1462" s="215"/>
      <c r="AN1462" s="215"/>
      <c r="AO1462" s="215"/>
      <c r="AP1462" s="215"/>
      <c r="AQ1462" s="215"/>
      <c r="AR1462" s="215"/>
      <c r="AS1462" s="215"/>
      <c r="AT1462" s="215"/>
      <c r="AU1462" s="215"/>
      <c r="AV1462" s="215"/>
      <c r="AW1462" s="215"/>
      <c r="AX1462" s="215"/>
      <c r="AY1462" s="215"/>
      <c r="AZ1462" s="215"/>
    </row>
    <row r="1463" spans="1:52" s="209" customFormat="1" x14ac:dyDescent="0.2">
      <c r="A1463" s="214"/>
      <c r="D1463" s="213"/>
      <c r="E1463" s="215"/>
      <c r="F1463" s="215"/>
      <c r="G1463" s="215"/>
      <c r="H1463" s="215"/>
      <c r="I1463" s="215"/>
      <c r="J1463" s="215"/>
      <c r="K1463" s="215"/>
      <c r="L1463" s="215"/>
      <c r="M1463" s="215"/>
      <c r="N1463" s="215"/>
      <c r="O1463" s="215"/>
      <c r="P1463" s="215"/>
      <c r="Q1463" s="215"/>
      <c r="R1463" s="215"/>
      <c r="S1463" s="215"/>
      <c r="T1463" s="215"/>
      <c r="U1463" s="215"/>
      <c r="V1463" s="215"/>
      <c r="W1463" s="215"/>
      <c r="X1463" s="215"/>
      <c r="Y1463" s="215"/>
      <c r="Z1463" s="215"/>
      <c r="AA1463" s="215"/>
      <c r="AB1463" s="215"/>
      <c r="AI1463" s="215"/>
      <c r="AJ1463" s="215"/>
      <c r="AK1463" s="215"/>
      <c r="AL1463" s="215"/>
      <c r="AM1463" s="215"/>
      <c r="AN1463" s="215"/>
      <c r="AO1463" s="215"/>
      <c r="AP1463" s="215"/>
      <c r="AQ1463" s="215"/>
      <c r="AR1463" s="215"/>
      <c r="AS1463" s="215"/>
      <c r="AT1463" s="215"/>
      <c r="AU1463" s="215"/>
      <c r="AV1463" s="215"/>
      <c r="AW1463" s="215"/>
      <c r="AX1463" s="215"/>
      <c r="AY1463" s="215"/>
      <c r="AZ1463" s="215"/>
    </row>
    <row r="1464" spans="1:52" s="209" customFormat="1" x14ac:dyDescent="0.2">
      <c r="A1464" s="214"/>
      <c r="D1464" s="213"/>
      <c r="E1464" s="215"/>
      <c r="F1464" s="215"/>
      <c r="G1464" s="215"/>
      <c r="H1464" s="215"/>
      <c r="I1464" s="215"/>
      <c r="J1464" s="215"/>
      <c r="K1464" s="215"/>
      <c r="L1464" s="215"/>
      <c r="M1464" s="215"/>
      <c r="N1464" s="215"/>
      <c r="O1464" s="215"/>
      <c r="P1464" s="215"/>
      <c r="Q1464" s="215"/>
      <c r="R1464" s="215"/>
      <c r="S1464" s="215"/>
      <c r="T1464" s="215"/>
      <c r="U1464" s="215"/>
      <c r="V1464" s="215"/>
      <c r="W1464" s="215"/>
      <c r="X1464" s="215"/>
      <c r="Y1464" s="215"/>
      <c r="Z1464" s="215"/>
      <c r="AA1464" s="215"/>
      <c r="AB1464" s="215"/>
      <c r="AI1464" s="215"/>
      <c r="AJ1464" s="215"/>
      <c r="AK1464" s="215"/>
      <c r="AL1464" s="215"/>
      <c r="AM1464" s="215"/>
      <c r="AN1464" s="215"/>
      <c r="AO1464" s="215"/>
      <c r="AP1464" s="215"/>
      <c r="AQ1464" s="215"/>
      <c r="AR1464" s="215"/>
      <c r="AS1464" s="215"/>
      <c r="AT1464" s="215"/>
      <c r="AU1464" s="215"/>
      <c r="AV1464" s="215"/>
      <c r="AW1464" s="215"/>
      <c r="AX1464" s="215"/>
      <c r="AY1464" s="215"/>
      <c r="AZ1464" s="215"/>
    </row>
    <row r="1465" spans="1:52" s="209" customFormat="1" x14ac:dyDescent="0.2">
      <c r="A1465" s="214"/>
      <c r="D1465" s="213"/>
      <c r="E1465" s="215"/>
      <c r="F1465" s="215"/>
      <c r="G1465" s="215"/>
      <c r="H1465" s="215"/>
      <c r="I1465" s="215"/>
      <c r="J1465" s="215"/>
      <c r="K1465" s="215"/>
      <c r="L1465" s="215"/>
      <c r="M1465" s="215"/>
      <c r="N1465" s="215"/>
      <c r="O1465" s="215"/>
      <c r="P1465" s="215"/>
      <c r="Q1465" s="215"/>
      <c r="R1465" s="215"/>
      <c r="S1465" s="215"/>
      <c r="T1465" s="215"/>
      <c r="U1465" s="215"/>
      <c r="V1465" s="215"/>
      <c r="W1465" s="215"/>
      <c r="X1465" s="215"/>
      <c r="Y1465" s="215"/>
      <c r="Z1465" s="215"/>
      <c r="AA1465" s="215"/>
      <c r="AB1465" s="215"/>
      <c r="AI1465" s="215"/>
      <c r="AJ1465" s="215"/>
      <c r="AK1465" s="215"/>
      <c r="AL1465" s="215"/>
      <c r="AM1465" s="215"/>
      <c r="AN1465" s="215"/>
      <c r="AO1465" s="215"/>
      <c r="AP1465" s="215"/>
      <c r="AQ1465" s="215"/>
      <c r="AR1465" s="215"/>
      <c r="AS1465" s="215"/>
      <c r="AT1465" s="215"/>
      <c r="AU1465" s="215"/>
      <c r="AV1465" s="215"/>
      <c r="AW1465" s="215"/>
      <c r="AX1465" s="215"/>
      <c r="AY1465" s="215"/>
      <c r="AZ1465" s="215"/>
    </row>
    <row r="1466" spans="1:52" s="209" customFormat="1" x14ac:dyDescent="0.2">
      <c r="A1466" s="214"/>
      <c r="D1466" s="213"/>
      <c r="E1466" s="215"/>
      <c r="F1466" s="215"/>
      <c r="G1466" s="215"/>
      <c r="H1466" s="215"/>
      <c r="I1466" s="215"/>
      <c r="J1466" s="215"/>
      <c r="K1466" s="215"/>
      <c r="L1466" s="215"/>
      <c r="M1466" s="215"/>
      <c r="N1466" s="215"/>
      <c r="O1466" s="215"/>
      <c r="P1466" s="215"/>
      <c r="Q1466" s="215"/>
      <c r="R1466" s="215"/>
      <c r="S1466" s="215"/>
      <c r="T1466" s="215"/>
      <c r="U1466" s="215"/>
      <c r="V1466" s="215"/>
      <c r="W1466" s="215"/>
      <c r="X1466" s="215"/>
      <c r="Y1466" s="215"/>
      <c r="Z1466" s="215"/>
      <c r="AA1466" s="215"/>
      <c r="AB1466" s="215"/>
      <c r="AI1466" s="215"/>
      <c r="AJ1466" s="215"/>
      <c r="AK1466" s="215"/>
      <c r="AL1466" s="215"/>
      <c r="AM1466" s="215"/>
      <c r="AN1466" s="215"/>
      <c r="AO1466" s="215"/>
      <c r="AP1466" s="215"/>
      <c r="AQ1466" s="215"/>
      <c r="AR1466" s="215"/>
      <c r="AS1466" s="215"/>
      <c r="AT1466" s="215"/>
      <c r="AU1466" s="215"/>
      <c r="AV1466" s="215"/>
      <c r="AW1466" s="215"/>
      <c r="AX1466" s="215"/>
      <c r="AY1466" s="215"/>
      <c r="AZ1466" s="215"/>
    </row>
    <row r="1467" spans="1:52" s="209" customFormat="1" x14ac:dyDescent="0.2">
      <c r="A1467" s="214"/>
      <c r="D1467" s="213"/>
      <c r="E1467" s="215"/>
      <c r="F1467" s="215"/>
      <c r="G1467" s="215"/>
      <c r="H1467" s="215"/>
      <c r="I1467" s="215"/>
      <c r="J1467" s="215"/>
      <c r="K1467" s="215"/>
      <c r="L1467" s="215"/>
      <c r="M1467" s="215"/>
      <c r="N1467" s="215"/>
      <c r="O1467" s="215"/>
      <c r="P1467" s="215"/>
      <c r="Q1467" s="215"/>
      <c r="R1467" s="215"/>
      <c r="S1467" s="215"/>
      <c r="T1467" s="215"/>
      <c r="U1467" s="215"/>
      <c r="V1467" s="215"/>
      <c r="W1467" s="215"/>
      <c r="X1467" s="215"/>
      <c r="Y1467" s="215"/>
      <c r="Z1467" s="215"/>
      <c r="AA1467" s="215"/>
      <c r="AB1467" s="215"/>
      <c r="AI1467" s="215"/>
      <c r="AJ1467" s="215"/>
      <c r="AK1467" s="215"/>
      <c r="AL1467" s="215"/>
      <c r="AM1467" s="215"/>
      <c r="AN1467" s="215"/>
      <c r="AO1467" s="215"/>
      <c r="AP1467" s="215"/>
      <c r="AQ1467" s="215"/>
      <c r="AR1467" s="215"/>
      <c r="AS1467" s="215"/>
      <c r="AT1467" s="215"/>
      <c r="AU1467" s="215"/>
      <c r="AV1467" s="215"/>
      <c r="AW1467" s="215"/>
      <c r="AX1467" s="215"/>
      <c r="AY1467" s="215"/>
      <c r="AZ1467" s="215"/>
    </row>
    <row r="1468" spans="1:52" s="209" customFormat="1" x14ac:dyDescent="0.2">
      <c r="A1468" s="214"/>
      <c r="D1468" s="213"/>
      <c r="E1468" s="215"/>
      <c r="F1468" s="215"/>
      <c r="G1468" s="215"/>
      <c r="H1468" s="215"/>
      <c r="I1468" s="215"/>
      <c r="J1468" s="215"/>
      <c r="K1468" s="215"/>
      <c r="L1468" s="215"/>
      <c r="M1468" s="215"/>
      <c r="N1468" s="215"/>
      <c r="O1468" s="215"/>
      <c r="P1468" s="215"/>
      <c r="Q1468" s="215"/>
      <c r="R1468" s="215"/>
      <c r="S1468" s="215"/>
      <c r="T1468" s="215"/>
      <c r="U1468" s="215"/>
      <c r="V1468" s="215"/>
      <c r="W1468" s="215"/>
      <c r="X1468" s="215"/>
      <c r="Y1468" s="215"/>
      <c r="Z1468" s="215"/>
      <c r="AA1468" s="215"/>
      <c r="AB1468" s="215"/>
      <c r="AI1468" s="215"/>
      <c r="AJ1468" s="215"/>
      <c r="AK1468" s="215"/>
      <c r="AL1468" s="215"/>
      <c r="AM1468" s="215"/>
      <c r="AN1468" s="215"/>
      <c r="AO1468" s="215"/>
      <c r="AP1468" s="215"/>
      <c r="AQ1468" s="215"/>
      <c r="AR1468" s="215"/>
      <c r="AS1468" s="215"/>
      <c r="AT1468" s="215"/>
      <c r="AU1468" s="215"/>
      <c r="AV1468" s="215"/>
      <c r="AW1468" s="215"/>
      <c r="AX1468" s="215"/>
      <c r="AY1468" s="215"/>
      <c r="AZ1468" s="215"/>
    </row>
    <row r="1469" spans="1:52" s="209" customFormat="1" x14ac:dyDescent="0.2">
      <c r="A1469" s="214"/>
      <c r="D1469" s="213"/>
      <c r="E1469" s="215"/>
      <c r="F1469" s="215"/>
      <c r="G1469" s="215"/>
      <c r="H1469" s="215"/>
      <c r="I1469" s="215"/>
      <c r="J1469" s="215"/>
      <c r="K1469" s="215"/>
      <c r="L1469" s="215"/>
      <c r="M1469" s="215"/>
      <c r="N1469" s="215"/>
      <c r="O1469" s="215"/>
      <c r="P1469" s="215"/>
      <c r="Q1469" s="215"/>
      <c r="R1469" s="215"/>
      <c r="S1469" s="215"/>
      <c r="T1469" s="215"/>
      <c r="U1469" s="215"/>
      <c r="V1469" s="215"/>
      <c r="W1469" s="215"/>
      <c r="X1469" s="215"/>
      <c r="Y1469" s="215"/>
      <c r="Z1469" s="215"/>
      <c r="AA1469" s="215"/>
      <c r="AB1469" s="215"/>
      <c r="AI1469" s="215"/>
      <c r="AJ1469" s="215"/>
      <c r="AK1469" s="215"/>
      <c r="AL1469" s="215"/>
      <c r="AM1469" s="215"/>
      <c r="AN1469" s="215"/>
      <c r="AO1469" s="215"/>
      <c r="AP1469" s="215"/>
      <c r="AQ1469" s="215"/>
      <c r="AR1469" s="215"/>
      <c r="AS1469" s="215"/>
      <c r="AT1469" s="215"/>
      <c r="AU1469" s="215"/>
      <c r="AV1469" s="215"/>
      <c r="AW1469" s="215"/>
      <c r="AX1469" s="215"/>
      <c r="AY1469" s="215"/>
      <c r="AZ1469" s="215"/>
    </row>
    <row r="1470" spans="1:52" s="209" customFormat="1" x14ac:dyDescent="0.2">
      <c r="A1470" s="214"/>
      <c r="D1470" s="213"/>
      <c r="E1470" s="215"/>
      <c r="F1470" s="215"/>
      <c r="G1470" s="215"/>
      <c r="H1470" s="215"/>
      <c r="I1470" s="215"/>
      <c r="J1470" s="215"/>
      <c r="K1470" s="215"/>
      <c r="L1470" s="215"/>
      <c r="M1470" s="215"/>
      <c r="N1470" s="215"/>
      <c r="O1470" s="215"/>
      <c r="P1470" s="215"/>
      <c r="Q1470" s="215"/>
      <c r="R1470" s="215"/>
      <c r="S1470" s="215"/>
      <c r="T1470" s="215"/>
      <c r="U1470" s="215"/>
      <c r="V1470" s="215"/>
      <c r="W1470" s="215"/>
      <c r="X1470" s="215"/>
      <c r="Y1470" s="215"/>
      <c r="Z1470" s="215"/>
      <c r="AA1470" s="215"/>
      <c r="AB1470" s="215"/>
      <c r="AI1470" s="215"/>
      <c r="AJ1470" s="215"/>
      <c r="AK1470" s="215"/>
      <c r="AL1470" s="215"/>
      <c r="AM1470" s="215"/>
      <c r="AN1470" s="215"/>
      <c r="AO1470" s="215"/>
      <c r="AP1470" s="215"/>
      <c r="AQ1470" s="215"/>
      <c r="AR1470" s="215"/>
      <c r="AS1470" s="215"/>
      <c r="AT1470" s="215"/>
      <c r="AU1470" s="215"/>
      <c r="AV1470" s="215"/>
      <c r="AW1470" s="215"/>
      <c r="AX1470" s="215"/>
      <c r="AY1470" s="215"/>
      <c r="AZ1470" s="215"/>
    </row>
    <row r="1471" spans="1:52" s="209" customFormat="1" x14ac:dyDescent="0.2">
      <c r="A1471" s="214"/>
      <c r="D1471" s="213"/>
      <c r="E1471" s="215"/>
      <c r="F1471" s="215"/>
      <c r="G1471" s="215"/>
      <c r="H1471" s="215"/>
      <c r="I1471" s="215"/>
      <c r="J1471" s="215"/>
      <c r="K1471" s="215"/>
      <c r="L1471" s="215"/>
      <c r="M1471" s="215"/>
      <c r="N1471" s="215"/>
      <c r="O1471" s="215"/>
      <c r="P1471" s="215"/>
      <c r="Q1471" s="215"/>
      <c r="R1471" s="215"/>
      <c r="S1471" s="215"/>
      <c r="T1471" s="215"/>
      <c r="U1471" s="215"/>
      <c r="V1471" s="215"/>
      <c r="W1471" s="215"/>
      <c r="X1471" s="215"/>
      <c r="Y1471" s="215"/>
      <c r="Z1471" s="215"/>
      <c r="AA1471" s="215"/>
      <c r="AB1471" s="215"/>
      <c r="AI1471" s="215"/>
      <c r="AJ1471" s="215"/>
      <c r="AK1471" s="215"/>
      <c r="AL1471" s="215"/>
      <c r="AM1471" s="215"/>
      <c r="AN1471" s="215"/>
      <c r="AO1471" s="215"/>
      <c r="AP1471" s="215"/>
      <c r="AQ1471" s="215"/>
      <c r="AR1471" s="215"/>
      <c r="AS1471" s="215"/>
      <c r="AT1471" s="215"/>
      <c r="AU1471" s="215"/>
      <c r="AV1471" s="215"/>
      <c r="AW1471" s="215"/>
      <c r="AX1471" s="215"/>
      <c r="AY1471" s="215"/>
      <c r="AZ1471" s="215"/>
    </row>
    <row r="1472" spans="1:52" s="209" customFormat="1" x14ac:dyDescent="0.2">
      <c r="A1472" s="214"/>
      <c r="D1472" s="213"/>
      <c r="E1472" s="215"/>
      <c r="F1472" s="215"/>
      <c r="G1472" s="215"/>
      <c r="H1472" s="215"/>
      <c r="I1472" s="215"/>
      <c r="J1472" s="215"/>
      <c r="K1472" s="215"/>
      <c r="L1472" s="215"/>
      <c r="M1472" s="215"/>
      <c r="N1472" s="215"/>
      <c r="O1472" s="215"/>
      <c r="P1472" s="215"/>
      <c r="Q1472" s="215"/>
      <c r="R1472" s="215"/>
      <c r="S1472" s="215"/>
      <c r="T1472" s="215"/>
      <c r="U1472" s="215"/>
      <c r="V1472" s="215"/>
      <c r="W1472" s="215"/>
      <c r="X1472" s="215"/>
      <c r="Y1472" s="215"/>
      <c r="Z1472" s="215"/>
      <c r="AA1472" s="215"/>
      <c r="AB1472" s="215"/>
      <c r="AI1472" s="215"/>
      <c r="AJ1472" s="215"/>
      <c r="AK1472" s="215"/>
      <c r="AL1472" s="215"/>
      <c r="AM1472" s="215"/>
      <c r="AN1472" s="215"/>
      <c r="AO1472" s="215"/>
      <c r="AP1472" s="215"/>
      <c r="AQ1472" s="215"/>
      <c r="AR1472" s="215"/>
      <c r="AS1472" s="215"/>
      <c r="AT1472" s="215"/>
      <c r="AU1472" s="215"/>
      <c r="AV1472" s="215"/>
      <c r="AW1472" s="215"/>
      <c r="AX1472" s="215"/>
      <c r="AY1472" s="215"/>
      <c r="AZ1472" s="215"/>
    </row>
    <row r="1473" spans="1:52" s="209" customFormat="1" x14ac:dyDescent="0.2">
      <c r="A1473" s="214"/>
      <c r="D1473" s="213"/>
      <c r="E1473" s="215"/>
      <c r="F1473" s="215"/>
      <c r="G1473" s="215"/>
      <c r="H1473" s="215"/>
      <c r="I1473" s="215"/>
      <c r="J1473" s="215"/>
      <c r="K1473" s="215"/>
      <c r="L1473" s="215"/>
      <c r="M1473" s="215"/>
      <c r="N1473" s="215"/>
      <c r="O1473" s="215"/>
      <c r="P1473" s="215"/>
      <c r="Q1473" s="215"/>
      <c r="R1473" s="215"/>
      <c r="S1473" s="215"/>
      <c r="T1473" s="215"/>
      <c r="U1473" s="215"/>
      <c r="V1473" s="215"/>
      <c r="W1473" s="215"/>
      <c r="X1473" s="215"/>
      <c r="Y1473" s="215"/>
      <c r="Z1473" s="215"/>
      <c r="AA1473" s="215"/>
      <c r="AB1473" s="215"/>
      <c r="AI1473" s="215"/>
      <c r="AJ1473" s="215"/>
      <c r="AK1473" s="215"/>
      <c r="AL1473" s="215"/>
      <c r="AM1473" s="215"/>
      <c r="AN1473" s="215"/>
      <c r="AO1473" s="215"/>
      <c r="AP1473" s="215"/>
      <c r="AQ1473" s="215"/>
      <c r="AR1473" s="215"/>
      <c r="AS1473" s="215"/>
      <c r="AT1473" s="215"/>
      <c r="AU1473" s="215"/>
      <c r="AV1473" s="215"/>
      <c r="AW1473" s="215"/>
      <c r="AX1473" s="215"/>
      <c r="AY1473" s="215"/>
      <c r="AZ1473" s="215"/>
    </row>
    <row r="1474" spans="1:52" s="209" customFormat="1" x14ac:dyDescent="0.2">
      <c r="A1474" s="214"/>
      <c r="D1474" s="213"/>
      <c r="E1474" s="215"/>
      <c r="F1474" s="215"/>
      <c r="G1474" s="215"/>
      <c r="H1474" s="215"/>
      <c r="I1474" s="215"/>
      <c r="J1474" s="215"/>
      <c r="K1474" s="215"/>
      <c r="L1474" s="215"/>
      <c r="M1474" s="215"/>
      <c r="N1474" s="215"/>
      <c r="O1474" s="215"/>
      <c r="P1474" s="215"/>
      <c r="Q1474" s="215"/>
      <c r="R1474" s="215"/>
      <c r="S1474" s="215"/>
      <c r="T1474" s="215"/>
      <c r="U1474" s="215"/>
      <c r="V1474" s="215"/>
      <c r="W1474" s="215"/>
      <c r="X1474" s="215"/>
      <c r="Y1474" s="215"/>
      <c r="Z1474" s="215"/>
      <c r="AA1474" s="215"/>
      <c r="AB1474" s="215"/>
      <c r="AI1474" s="215"/>
      <c r="AJ1474" s="215"/>
      <c r="AK1474" s="215"/>
      <c r="AL1474" s="215"/>
      <c r="AM1474" s="215"/>
      <c r="AN1474" s="215"/>
      <c r="AO1474" s="215"/>
      <c r="AP1474" s="215"/>
      <c r="AQ1474" s="215"/>
      <c r="AR1474" s="215"/>
      <c r="AS1474" s="215"/>
      <c r="AT1474" s="215"/>
      <c r="AU1474" s="215"/>
      <c r="AV1474" s="215"/>
      <c r="AW1474" s="215"/>
      <c r="AX1474" s="215"/>
      <c r="AY1474" s="215"/>
      <c r="AZ1474" s="215"/>
    </row>
    <row r="1475" spans="1:52" s="209" customFormat="1" x14ac:dyDescent="0.2">
      <c r="A1475" s="214"/>
      <c r="D1475" s="213"/>
      <c r="E1475" s="215"/>
      <c r="F1475" s="215"/>
      <c r="G1475" s="215"/>
      <c r="H1475" s="215"/>
      <c r="I1475" s="215"/>
      <c r="J1475" s="215"/>
      <c r="K1475" s="215"/>
      <c r="L1475" s="215"/>
      <c r="M1475" s="215"/>
      <c r="N1475" s="215"/>
      <c r="O1475" s="215"/>
      <c r="P1475" s="215"/>
      <c r="Q1475" s="215"/>
      <c r="R1475" s="215"/>
      <c r="S1475" s="215"/>
      <c r="T1475" s="215"/>
      <c r="U1475" s="215"/>
      <c r="V1475" s="215"/>
      <c r="W1475" s="215"/>
      <c r="X1475" s="215"/>
      <c r="Y1475" s="215"/>
      <c r="Z1475" s="215"/>
      <c r="AA1475" s="215"/>
      <c r="AB1475" s="215"/>
      <c r="AI1475" s="215"/>
      <c r="AJ1475" s="215"/>
      <c r="AK1475" s="215"/>
      <c r="AL1475" s="215"/>
      <c r="AM1475" s="215"/>
      <c r="AN1475" s="215"/>
      <c r="AO1475" s="215"/>
      <c r="AP1475" s="215"/>
      <c r="AQ1475" s="215"/>
      <c r="AR1475" s="215"/>
      <c r="AS1475" s="215"/>
      <c r="AT1475" s="215"/>
      <c r="AU1475" s="215"/>
      <c r="AV1475" s="215"/>
      <c r="AW1475" s="215"/>
      <c r="AX1475" s="215"/>
      <c r="AY1475" s="215"/>
      <c r="AZ1475" s="215"/>
    </row>
    <row r="1476" spans="1:52" s="209" customFormat="1" x14ac:dyDescent="0.2">
      <c r="A1476" s="214"/>
      <c r="D1476" s="213"/>
      <c r="E1476" s="215"/>
      <c r="F1476" s="215"/>
      <c r="G1476" s="215"/>
      <c r="H1476" s="215"/>
      <c r="I1476" s="215"/>
      <c r="J1476" s="215"/>
      <c r="K1476" s="215"/>
      <c r="L1476" s="215"/>
      <c r="M1476" s="215"/>
      <c r="N1476" s="215"/>
      <c r="O1476" s="215"/>
      <c r="P1476" s="215"/>
      <c r="Q1476" s="215"/>
      <c r="R1476" s="215"/>
      <c r="S1476" s="215"/>
      <c r="T1476" s="215"/>
      <c r="U1476" s="215"/>
      <c r="V1476" s="215"/>
      <c r="W1476" s="215"/>
      <c r="X1476" s="215"/>
      <c r="Y1476" s="215"/>
      <c r="Z1476" s="215"/>
      <c r="AA1476" s="215"/>
      <c r="AB1476" s="215"/>
      <c r="AI1476" s="215"/>
      <c r="AJ1476" s="215"/>
      <c r="AK1476" s="215"/>
      <c r="AL1476" s="215"/>
      <c r="AM1476" s="215"/>
      <c r="AN1476" s="215"/>
      <c r="AO1476" s="215"/>
      <c r="AP1476" s="215"/>
      <c r="AQ1476" s="215"/>
      <c r="AR1476" s="215"/>
      <c r="AS1476" s="215"/>
      <c r="AT1476" s="215"/>
      <c r="AU1476" s="215"/>
      <c r="AV1476" s="215"/>
      <c r="AW1476" s="215"/>
      <c r="AX1476" s="215"/>
      <c r="AY1476" s="215"/>
      <c r="AZ1476" s="215"/>
    </row>
    <row r="1477" spans="1:52" s="209" customFormat="1" x14ac:dyDescent="0.2">
      <c r="A1477" s="214"/>
      <c r="D1477" s="213"/>
      <c r="E1477" s="215"/>
      <c r="F1477" s="215"/>
      <c r="G1477" s="215"/>
      <c r="H1477" s="215"/>
      <c r="I1477" s="215"/>
      <c r="J1477" s="215"/>
      <c r="K1477" s="215"/>
      <c r="L1477" s="215"/>
      <c r="M1477" s="215"/>
      <c r="N1477" s="215"/>
      <c r="O1477" s="215"/>
      <c r="P1477" s="215"/>
      <c r="Q1477" s="215"/>
      <c r="R1477" s="215"/>
      <c r="S1477" s="215"/>
      <c r="T1477" s="215"/>
      <c r="U1477" s="215"/>
      <c r="V1477" s="215"/>
      <c r="W1477" s="215"/>
      <c r="X1477" s="215"/>
      <c r="Y1477" s="215"/>
      <c r="Z1477" s="215"/>
      <c r="AA1477" s="215"/>
      <c r="AB1477" s="215"/>
      <c r="AI1477" s="215"/>
      <c r="AJ1477" s="215"/>
      <c r="AK1477" s="215"/>
      <c r="AL1477" s="215"/>
      <c r="AM1477" s="215"/>
      <c r="AN1477" s="215"/>
      <c r="AO1477" s="215"/>
      <c r="AP1477" s="215"/>
      <c r="AQ1477" s="215"/>
      <c r="AR1477" s="215"/>
      <c r="AS1477" s="215"/>
      <c r="AT1477" s="215"/>
      <c r="AU1477" s="215"/>
      <c r="AV1477" s="215"/>
      <c r="AW1477" s="215"/>
      <c r="AX1477" s="215"/>
      <c r="AY1477" s="215"/>
      <c r="AZ1477" s="215"/>
    </row>
    <row r="1478" spans="1:52" s="209" customFormat="1" x14ac:dyDescent="0.2">
      <c r="A1478" s="214"/>
      <c r="D1478" s="213"/>
      <c r="E1478" s="215"/>
      <c r="F1478" s="215"/>
      <c r="G1478" s="215"/>
      <c r="H1478" s="215"/>
      <c r="I1478" s="215"/>
      <c r="J1478" s="215"/>
      <c r="K1478" s="215"/>
      <c r="L1478" s="215"/>
      <c r="M1478" s="215"/>
      <c r="N1478" s="215"/>
      <c r="O1478" s="215"/>
      <c r="P1478" s="215"/>
      <c r="Q1478" s="215"/>
      <c r="R1478" s="215"/>
      <c r="S1478" s="215"/>
      <c r="T1478" s="215"/>
      <c r="U1478" s="215"/>
      <c r="V1478" s="215"/>
      <c r="W1478" s="215"/>
      <c r="X1478" s="215"/>
      <c r="Y1478" s="215"/>
      <c r="Z1478" s="215"/>
      <c r="AA1478" s="215"/>
      <c r="AB1478" s="215"/>
      <c r="AI1478" s="215"/>
      <c r="AJ1478" s="215"/>
      <c r="AK1478" s="215"/>
      <c r="AL1478" s="215"/>
      <c r="AM1478" s="215"/>
      <c r="AN1478" s="215"/>
      <c r="AO1478" s="215"/>
      <c r="AP1478" s="215"/>
      <c r="AQ1478" s="215"/>
      <c r="AR1478" s="215"/>
      <c r="AS1478" s="215"/>
      <c r="AT1478" s="215"/>
      <c r="AU1478" s="215"/>
      <c r="AV1478" s="215"/>
      <c r="AW1478" s="215"/>
      <c r="AX1478" s="215"/>
      <c r="AY1478" s="215"/>
      <c r="AZ1478" s="215"/>
    </row>
    <row r="1479" spans="1:52" s="209" customFormat="1" x14ac:dyDescent="0.2">
      <c r="A1479" s="214"/>
      <c r="D1479" s="213"/>
      <c r="E1479" s="215"/>
      <c r="F1479" s="215"/>
      <c r="G1479" s="215"/>
      <c r="H1479" s="215"/>
      <c r="I1479" s="215"/>
      <c r="J1479" s="215"/>
      <c r="K1479" s="215"/>
      <c r="L1479" s="215"/>
      <c r="M1479" s="215"/>
      <c r="N1479" s="215"/>
      <c r="O1479" s="215"/>
      <c r="P1479" s="215"/>
      <c r="Q1479" s="215"/>
      <c r="R1479" s="215"/>
      <c r="S1479" s="215"/>
      <c r="T1479" s="215"/>
      <c r="U1479" s="215"/>
      <c r="V1479" s="215"/>
      <c r="W1479" s="215"/>
      <c r="X1479" s="215"/>
      <c r="Y1479" s="215"/>
      <c r="Z1479" s="215"/>
      <c r="AA1479" s="215"/>
      <c r="AB1479" s="215"/>
      <c r="AI1479" s="215"/>
      <c r="AJ1479" s="215"/>
      <c r="AK1479" s="215"/>
      <c r="AL1479" s="215"/>
      <c r="AM1479" s="215"/>
      <c r="AN1479" s="215"/>
      <c r="AO1479" s="215"/>
      <c r="AP1479" s="215"/>
      <c r="AQ1479" s="215"/>
      <c r="AR1479" s="215"/>
      <c r="AS1479" s="215"/>
      <c r="AT1479" s="215"/>
      <c r="AU1479" s="215"/>
      <c r="AV1479" s="215"/>
      <c r="AW1479" s="215"/>
      <c r="AX1479" s="215"/>
      <c r="AY1479" s="215"/>
      <c r="AZ1479" s="215"/>
    </row>
    <row r="1480" spans="1:52" s="209" customFormat="1" x14ac:dyDescent="0.2">
      <c r="A1480" s="214"/>
      <c r="D1480" s="213"/>
      <c r="E1480" s="215"/>
      <c r="F1480" s="215"/>
      <c r="G1480" s="215"/>
      <c r="H1480" s="215"/>
      <c r="I1480" s="215"/>
      <c r="J1480" s="215"/>
      <c r="K1480" s="215"/>
      <c r="L1480" s="215"/>
      <c r="M1480" s="215"/>
      <c r="N1480" s="215"/>
      <c r="O1480" s="215"/>
      <c r="P1480" s="215"/>
      <c r="Q1480" s="215"/>
      <c r="R1480" s="215"/>
      <c r="S1480" s="215"/>
      <c r="T1480" s="215"/>
      <c r="U1480" s="215"/>
      <c r="V1480" s="215"/>
      <c r="W1480" s="215"/>
      <c r="X1480" s="215"/>
      <c r="Y1480" s="215"/>
      <c r="Z1480" s="215"/>
      <c r="AA1480" s="215"/>
      <c r="AB1480" s="215"/>
      <c r="AI1480" s="215"/>
      <c r="AJ1480" s="215"/>
      <c r="AK1480" s="215"/>
      <c r="AL1480" s="215"/>
      <c r="AM1480" s="215"/>
      <c r="AN1480" s="215"/>
      <c r="AO1480" s="215"/>
      <c r="AP1480" s="215"/>
      <c r="AQ1480" s="215"/>
      <c r="AR1480" s="215"/>
      <c r="AS1480" s="215"/>
      <c r="AT1480" s="215"/>
      <c r="AU1480" s="215"/>
      <c r="AV1480" s="215"/>
      <c r="AW1480" s="215"/>
      <c r="AX1480" s="215"/>
      <c r="AY1480" s="215"/>
      <c r="AZ1480" s="215"/>
    </row>
    <row r="1481" spans="1:52" s="209" customFormat="1" x14ac:dyDescent="0.2">
      <c r="A1481" s="214"/>
      <c r="D1481" s="213"/>
      <c r="E1481" s="215"/>
      <c r="F1481" s="215"/>
      <c r="G1481" s="215"/>
      <c r="H1481" s="215"/>
      <c r="I1481" s="215"/>
      <c r="J1481" s="215"/>
      <c r="K1481" s="215"/>
      <c r="L1481" s="215"/>
      <c r="M1481" s="215"/>
      <c r="N1481" s="215"/>
      <c r="O1481" s="215"/>
      <c r="P1481" s="215"/>
      <c r="Q1481" s="215"/>
      <c r="R1481" s="215"/>
      <c r="S1481" s="215"/>
      <c r="T1481" s="215"/>
      <c r="U1481" s="215"/>
      <c r="V1481" s="215"/>
      <c r="W1481" s="215"/>
      <c r="X1481" s="215"/>
      <c r="Y1481" s="215"/>
      <c r="Z1481" s="215"/>
      <c r="AA1481" s="215"/>
      <c r="AB1481" s="215"/>
      <c r="AI1481" s="215"/>
      <c r="AJ1481" s="215"/>
      <c r="AK1481" s="215"/>
      <c r="AL1481" s="215"/>
      <c r="AM1481" s="215"/>
      <c r="AN1481" s="215"/>
      <c r="AO1481" s="215"/>
      <c r="AP1481" s="215"/>
      <c r="AQ1481" s="215"/>
      <c r="AR1481" s="215"/>
      <c r="AS1481" s="215"/>
      <c r="AT1481" s="215"/>
      <c r="AU1481" s="215"/>
      <c r="AV1481" s="215"/>
      <c r="AW1481" s="215"/>
      <c r="AX1481" s="215"/>
      <c r="AY1481" s="215"/>
      <c r="AZ1481" s="215"/>
    </row>
    <row r="1482" spans="1:52" s="209" customFormat="1" x14ac:dyDescent="0.2">
      <c r="A1482" s="214"/>
      <c r="D1482" s="213"/>
      <c r="E1482" s="215"/>
      <c r="F1482" s="215"/>
      <c r="G1482" s="215"/>
      <c r="H1482" s="215"/>
      <c r="I1482" s="215"/>
      <c r="J1482" s="215"/>
      <c r="K1482" s="215"/>
      <c r="L1482" s="215"/>
      <c r="M1482" s="215"/>
      <c r="N1482" s="215"/>
      <c r="O1482" s="215"/>
      <c r="P1482" s="215"/>
      <c r="Q1482" s="215"/>
      <c r="R1482" s="215"/>
      <c r="S1482" s="215"/>
      <c r="T1482" s="215"/>
      <c r="U1482" s="215"/>
      <c r="V1482" s="215"/>
      <c r="W1482" s="215"/>
      <c r="X1482" s="215"/>
      <c r="Y1482" s="215"/>
      <c r="Z1482" s="215"/>
      <c r="AA1482" s="215"/>
      <c r="AB1482" s="215"/>
      <c r="AI1482" s="215"/>
      <c r="AJ1482" s="215"/>
      <c r="AK1482" s="215"/>
      <c r="AL1482" s="215"/>
      <c r="AM1482" s="215"/>
      <c r="AN1482" s="215"/>
      <c r="AO1482" s="215"/>
      <c r="AP1482" s="215"/>
      <c r="AQ1482" s="215"/>
      <c r="AR1482" s="215"/>
      <c r="AS1482" s="215"/>
      <c r="AT1482" s="215"/>
      <c r="AU1482" s="215"/>
      <c r="AV1482" s="215"/>
      <c r="AW1482" s="215"/>
      <c r="AX1482" s="215"/>
      <c r="AY1482" s="215"/>
      <c r="AZ1482" s="215"/>
    </row>
    <row r="1483" spans="1:52" s="209" customFormat="1" x14ac:dyDescent="0.2">
      <c r="A1483" s="214"/>
      <c r="D1483" s="213"/>
      <c r="E1483" s="215"/>
      <c r="F1483" s="215"/>
      <c r="G1483" s="215"/>
      <c r="H1483" s="215"/>
      <c r="I1483" s="215"/>
      <c r="J1483" s="215"/>
      <c r="K1483" s="215"/>
      <c r="L1483" s="215"/>
      <c r="M1483" s="215"/>
      <c r="N1483" s="215"/>
      <c r="O1483" s="215"/>
      <c r="P1483" s="215"/>
      <c r="Q1483" s="215"/>
      <c r="R1483" s="215"/>
      <c r="S1483" s="215"/>
      <c r="T1483" s="215"/>
      <c r="U1483" s="215"/>
      <c r="V1483" s="215"/>
      <c r="W1483" s="215"/>
      <c r="X1483" s="215"/>
      <c r="Y1483" s="215"/>
      <c r="Z1483" s="215"/>
      <c r="AA1483" s="215"/>
      <c r="AB1483" s="215"/>
      <c r="AI1483" s="215"/>
      <c r="AJ1483" s="215"/>
      <c r="AK1483" s="215"/>
      <c r="AL1483" s="215"/>
      <c r="AM1483" s="215"/>
      <c r="AN1483" s="215"/>
      <c r="AO1483" s="215"/>
      <c r="AP1483" s="215"/>
      <c r="AQ1483" s="215"/>
      <c r="AR1483" s="215"/>
      <c r="AS1483" s="215"/>
      <c r="AT1483" s="215"/>
      <c r="AU1483" s="215"/>
      <c r="AV1483" s="215"/>
      <c r="AW1483" s="215"/>
      <c r="AX1483" s="215"/>
      <c r="AY1483" s="215"/>
      <c r="AZ1483" s="215"/>
    </row>
    <row r="1484" spans="1:52" s="209" customFormat="1" x14ac:dyDescent="0.2">
      <c r="A1484" s="214"/>
      <c r="D1484" s="213"/>
      <c r="E1484" s="215"/>
      <c r="F1484" s="215"/>
      <c r="G1484" s="215"/>
      <c r="H1484" s="215"/>
      <c r="I1484" s="215"/>
      <c r="J1484" s="215"/>
      <c r="K1484" s="215"/>
      <c r="L1484" s="215"/>
      <c r="M1484" s="215"/>
      <c r="N1484" s="215"/>
      <c r="O1484" s="215"/>
      <c r="P1484" s="215"/>
      <c r="Q1484" s="215"/>
      <c r="R1484" s="215"/>
      <c r="S1484" s="215"/>
      <c r="T1484" s="215"/>
      <c r="U1484" s="215"/>
      <c r="V1484" s="215"/>
      <c r="W1484" s="215"/>
      <c r="X1484" s="215"/>
      <c r="Y1484" s="215"/>
      <c r="Z1484" s="215"/>
      <c r="AA1484" s="215"/>
      <c r="AB1484" s="215"/>
      <c r="AI1484" s="215"/>
      <c r="AJ1484" s="215"/>
      <c r="AK1484" s="215"/>
      <c r="AL1484" s="215"/>
      <c r="AM1484" s="215"/>
      <c r="AN1484" s="215"/>
      <c r="AO1484" s="215"/>
      <c r="AP1484" s="215"/>
      <c r="AQ1484" s="215"/>
      <c r="AR1484" s="215"/>
      <c r="AS1484" s="215"/>
      <c r="AT1484" s="215"/>
      <c r="AU1484" s="215"/>
      <c r="AV1484" s="215"/>
      <c r="AW1484" s="215"/>
      <c r="AX1484" s="215"/>
      <c r="AY1484" s="215"/>
      <c r="AZ1484" s="215"/>
    </row>
    <row r="1485" spans="1:52" s="209" customFormat="1" x14ac:dyDescent="0.2">
      <c r="A1485" s="214"/>
      <c r="D1485" s="213"/>
      <c r="E1485" s="215"/>
      <c r="F1485" s="215"/>
      <c r="G1485" s="215"/>
      <c r="H1485" s="215"/>
      <c r="I1485" s="215"/>
      <c r="J1485" s="215"/>
      <c r="K1485" s="215"/>
      <c r="L1485" s="215"/>
      <c r="M1485" s="215"/>
      <c r="N1485" s="215"/>
      <c r="O1485" s="215"/>
      <c r="P1485" s="215"/>
      <c r="Q1485" s="215"/>
      <c r="R1485" s="215"/>
      <c r="S1485" s="215"/>
      <c r="T1485" s="215"/>
      <c r="U1485" s="215"/>
      <c r="V1485" s="215"/>
      <c r="W1485" s="215"/>
      <c r="X1485" s="215"/>
      <c r="Y1485" s="215"/>
      <c r="Z1485" s="215"/>
      <c r="AA1485" s="215"/>
      <c r="AB1485" s="215"/>
      <c r="AI1485" s="215"/>
      <c r="AJ1485" s="215"/>
      <c r="AK1485" s="215"/>
      <c r="AL1485" s="215"/>
      <c r="AM1485" s="215"/>
      <c r="AN1485" s="215"/>
      <c r="AO1485" s="215"/>
      <c r="AP1485" s="215"/>
      <c r="AQ1485" s="215"/>
      <c r="AR1485" s="215"/>
      <c r="AS1485" s="215"/>
      <c r="AT1485" s="215"/>
      <c r="AU1485" s="215"/>
      <c r="AV1485" s="215"/>
      <c r="AW1485" s="215"/>
      <c r="AX1485" s="215"/>
      <c r="AY1485" s="215"/>
      <c r="AZ1485" s="215"/>
    </row>
    <row r="1486" spans="1:52" s="209" customFormat="1" x14ac:dyDescent="0.2">
      <c r="A1486" s="214"/>
      <c r="D1486" s="213"/>
      <c r="E1486" s="215"/>
      <c r="F1486" s="215"/>
      <c r="G1486" s="215"/>
      <c r="H1486" s="215"/>
      <c r="I1486" s="215"/>
      <c r="J1486" s="215"/>
      <c r="K1486" s="215"/>
      <c r="L1486" s="215"/>
      <c r="M1486" s="215"/>
      <c r="N1486" s="215"/>
      <c r="O1486" s="215"/>
      <c r="P1486" s="215"/>
      <c r="Q1486" s="215"/>
      <c r="R1486" s="215"/>
      <c r="S1486" s="215"/>
      <c r="T1486" s="215"/>
      <c r="U1486" s="215"/>
      <c r="V1486" s="215"/>
      <c r="W1486" s="215"/>
      <c r="X1486" s="215"/>
      <c r="Y1486" s="215"/>
      <c r="Z1486" s="215"/>
      <c r="AA1486" s="215"/>
      <c r="AB1486" s="215"/>
      <c r="AI1486" s="215"/>
      <c r="AJ1486" s="215"/>
      <c r="AK1486" s="215"/>
      <c r="AL1486" s="215"/>
      <c r="AM1486" s="215"/>
      <c r="AN1486" s="215"/>
      <c r="AO1486" s="215"/>
      <c r="AP1486" s="215"/>
      <c r="AQ1486" s="215"/>
      <c r="AR1486" s="215"/>
      <c r="AS1486" s="215"/>
      <c r="AT1486" s="215"/>
      <c r="AU1486" s="215"/>
      <c r="AV1486" s="215"/>
      <c r="AW1486" s="215"/>
      <c r="AX1486" s="215"/>
      <c r="AY1486" s="215"/>
      <c r="AZ1486" s="215"/>
    </row>
    <row r="1487" spans="1:52" s="209" customFormat="1" x14ac:dyDescent="0.2">
      <c r="A1487" s="214"/>
      <c r="D1487" s="213"/>
      <c r="E1487" s="215"/>
      <c r="F1487" s="215"/>
      <c r="G1487" s="215"/>
      <c r="H1487" s="215"/>
      <c r="I1487" s="215"/>
      <c r="J1487" s="215"/>
      <c r="K1487" s="215"/>
      <c r="L1487" s="215"/>
      <c r="M1487" s="215"/>
      <c r="N1487" s="215"/>
      <c r="O1487" s="215"/>
      <c r="P1487" s="215"/>
      <c r="Q1487" s="215"/>
      <c r="R1487" s="215"/>
      <c r="S1487" s="215"/>
      <c r="T1487" s="215"/>
      <c r="U1487" s="215"/>
      <c r="V1487" s="215"/>
      <c r="W1487" s="215"/>
      <c r="X1487" s="215"/>
      <c r="Y1487" s="215"/>
      <c r="Z1487" s="215"/>
      <c r="AA1487" s="215"/>
      <c r="AB1487" s="215"/>
      <c r="AI1487" s="215"/>
      <c r="AJ1487" s="215"/>
      <c r="AK1487" s="215"/>
      <c r="AL1487" s="215"/>
      <c r="AM1487" s="215"/>
      <c r="AN1487" s="215"/>
      <c r="AO1487" s="215"/>
      <c r="AP1487" s="215"/>
      <c r="AQ1487" s="215"/>
      <c r="AR1487" s="215"/>
      <c r="AS1487" s="215"/>
      <c r="AT1487" s="215"/>
      <c r="AU1487" s="215"/>
      <c r="AV1487" s="215"/>
      <c r="AW1487" s="215"/>
      <c r="AX1487" s="215"/>
      <c r="AY1487" s="215"/>
      <c r="AZ1487" s="215"/>
    </row>
    <row r="1488" spans="1:52" s="209" customFormat="1" x14ac:dyDescent="0.2">
      <c r="A1488" s="214"/>
      <c r="D1488" s="213"/>
      <c r="E1488" s="215"/>
      <c r="F1488" s="215"/>
      <c r="G1488" s="215"/>
      <c r="H1488" s="215"/>
      <c r="I1488" s="215"/>
      <c r="J1488" s="215"/>
      <c r="K1488" s="215"/>
      <c r="L1488" s="215"/>
      <c r="M1488" s="215"/>
      <c r="N1488" s="215"/>
      <c r="O1488" s="215"/>
      <c r="P1488" s="215"/>
      <c r="Q1488" s="215"/>
      <c r="R1488" s="215"/>
      <c r="S1488" s="215"/>
      <c r="T1488" s="215"/>
      <c r="U1488" s="215"/>
      <c r="V1488" s="215"/>
      <c r="W1488" s="215"/>
      <c r="X1488" s="215"/>
      <c r="Y1488" s="215"/>
      <c r="Z1488" s="215"/>
      <c r="AA1488" s="215"/>
      <c r="AB1488" s="215"/>
      <c r="AI1488" s="215"/>
      <c r="AJ1488" s="215"/>
      <c r="AK1488" s="215"/>
      <c r="AL1488" s="215"/>
      <c r="AM1488" s="215"/>
      <c r="AN1488" s="215"/>
      <c r="AO1488" s="215"/>
      <c r="AP1488" s="215"/>
      <c r="AQ1488" s="215"/>
      <c r="AR1488" s="215"/>
      <c r="AS1488" s="215"/>
      <c r="AT1488" s="215"/>
      <c r="AU1488" s="215"/>
      <c r="AV1488" s="215"/>
      <c r="AW1488" s="215"/>
      <c r="AX1488" s="215"/>
      <c r="AY1488" s="215"/>
      <c r="AZ1488" s="215"/>
    </row>
    <row r="1489" spans="1:52" s="209" customFormat="1" x14ac:dyDescent="0.2">
      <c r="A1489" s="214"/>
      <c r="D1489" s="213"/>
      <c r="E1489" s="215"/>
      <c r="F1489" s="215"/>
      <c r="G1489" s="215"/>
      <c r="H1489" s="215"/>
      <c r="I1489" s="215"/>
      <c r="J1489" s="215"/>
      <c r="K1489" s="215"/>
      <c r="L1489" s="215"/>
      <c r="M1489" s="215"/>
      <c r="N1489" s="215"/>
      <c r="O1489" s="215"/>
      <c r="P1489" s="215"/>
      <c r="Q1489" s="215"/>
      <c r="R1489" s="215"/>
      <c r="S1489" s="215"/>
      <c r="T1489" s="215"/>
      <c r="U1489" s="215"/>
      <c r="V1489" s="215"/>
      <c r="W1489" s="215"/>
      <c r="X1489" s="215"/>
      <c r="Y1489" s="215"/>
      <c r="Z1489" s="215"/>
      <c r="AA1489" s="215"/>
      <c r="AB1489" s="215"/>
      <c r="AI1489" s="215"/>
      <c r="AJ1489" s="215"/>
      <c r="AK1489" s="215"/>
      <c r="AL1489" s="215"/>
      <c r="AM1489" s="215"/>
      <c r="AN1489" s="215"/>
      <c r="AO1489" s="215"/>
      <c r="AP1489" s="215"/>
      <c r="AQ1489" s="215"/>
      <c r="AR1489" s="215"/>
      <c r="AS1489" s="215"/>
      <c r="AT1489" s="215"/>
      <c r="AU1489" s="215"/>
      <c r="AV1489" s="215"/>
      <c r="AW1489" s="215"/>
      <c r="AX1489" s="215"/>
      <c r="AY1489" s="215"/>
      <c r="AZ1489" s="215"/>
    </row>
    <row r="1490" spans="1:52" s="209" customFormat="1" x14ac:dyDescent="0.2">
      <c r="A1490" s="214"/>
      <c r="D1490" s="213"/>
      <c r="E1490" s="215"/>
      <c r="F1490" s="215"/>
      <c r="G1490" s="215"/>
      <c r="H1490" s="215"/>
      <c r="I1490" s="215"/>
      <c r="J1490" s="215"/>
      <c r="K1490" s="215"/>
      <c r="L1490" s="215"/>
      <c r="M1490" s="215"/>
      <c r="N1490" s="215"/>
      <c r="O1490" s="215"/>
      <c r="P1490" s="215"/>
      <c r="Q1490" s="215"/>
      <c r="R1490" s="215"/>
      <c r="S1490" s="215"/>
      <c r="T1490" s="215"/>
      <c r="U1490" s="215"/>
      <c r="V1490" s="215"/>
      <c r="W1490" s="215"/>
      <c r="X1490" s="215"/>
      <c r="Y1490" s="215"/>
      <c r="Z1490" s="215"/>
      <c r="AA1490" s="215"/>
      <c r="AB1490" s="215"/>
      <c r="AI1490" s="215"/>
      <c r="AJ1490" s="215"/>
      <c r="AK1490" s="215"/>
      <c r="AL1490" s="215"/>
      <c r="AM1490" s="215"/>
      <c r="AN1490" s="215"/>
      <c r="AO1490" s="215"/>
      <c r="AP1490" s="215"/>
      <c r="AQ1490" s="215"/>
      <c r="AR1490" s="215"/>
      <c r="AS1490" s="215"/>
      <c r="AT1490" s="215"/>
      <c r="AU1490" s="215"/>
      <c r="AV1490" s="215"/>
      <c r="AW1490" s="215"/>
      <c r="AX1490" s="215"/>
      <c r="AY1490" s="215"/>
      <c r="AZ1490" s="215"/>
    </row>
    <row r="1491" spans="1:52" s="209" customFormat="1" x14ac:dyDescent="0.2">
      <c r="A1491" s="214"/>
      <c r="D1491" s="213"/>
      <c r="E1491" s="215"/>
      <c r="F1491" s="215"/>
      <c r="G1491" s="215"/>
      <c r="H1491" s="215"/>
      <c r="I1491" s="215"/>
      <c r="J1491" s="215"/>
      <c r="K1491" s="215"/>
      <c r="L1491" s="215"/>
      <c r="M1491" s="215"/>
      <c r="N1491" s="215"/>
      <c r="O1491" s="215"/>
      <c r="P1491" s="215"/>
      <c r="Q1491" s="215"/>
      <c r="R1491" s="215"/>
      <c r="S1491" s="215"/>
      <c r="T1491" s="215"/>
      <c r="U1491" s="215"/>
      <c r="V1491" s="215"/>
      <c r="W1491" s="215"/>
      <c r="X1491" s="215"/>
      <c r="Y1491" s="215"/>
      <c r="Z1491" s="215"/>
      <c r="AA1491" s="215"/>
      <c r="AB1491" s="215"/>
      <c r="AI1491" s="215"/>
      <c r="AJ1491" s="215"/>
      <c r="AK1491" s="215"/>
      <c r="AL1491" s="215"/>
      <c r="AM1491" s="215"/>
      <c r="AN1491" s="215"/>
      <c r="AO1491" s="215"/>
      <c r="AP1491" s="215"/>
      <c r="AQ1491" s="215"/>
      <c r="AR1491" s="215"/>
      <c r="AS1491" s="215"/>
      <c r="AT1491" s="215"/>
      <c r="AU1491" s="215"/>
      <c r="AV1491" s="215"/>
      <c r="AW1491" s="215"/>
      <c r="AX1491" s="215"/>
      <c r="AY1491" s="215"/>
      <c r="AZ1491" s="215"/>
    </row>
    <row r="1492" spans="1:52" s="209" customFormat="1" x14ac:dyDescent="0.2">
      <c r="A1492" s="214"/>
      <c r="D1492" s="213"/>
      <c r="E1492" s="215"/>
      <c r="F1492" s="215"/>
      <c r="G1492" s="215"/>
      <c r="H1492" s="215"/>
      <c r="I1492" s="215"/>
      <c r="J1492" s="215"/>
      <c r="K1492" s="215"/>
      <c r="L1492" s="215"/>
      <c r="M1492" s="215"/>
      <c r="N1492" s="215"/>
      <c r="O1492" s="215"/>
      <c r="P1492" s="215"/>
      <c r="Q1492" s="215"/>
      <c r="R1492" s="215"/>
      <c r="S1492" s="215"/>
      <c r="T1492" s="215"/>
      <c r="U1492" s="215"/>
      <c r="V1492" s="215"/>
      <c r="W1492" s="215"/>
      <c r="X1492" s="215"/>
      <c r="Y1492" s="215"/>
      <c r="Z1492" s="215"/>
      <c r="AA1492" s="215"/>
      <c r="AB1492" s="215"/>
      <c r="AI1492" s="215"/>
      <c r="AJ1492" s="215"/>
      <c r="AK1492" s="215"/>
      <c r="AL1492" s="215"/>
      <c r="AM1492" s="215"/>
      <c r="AN1492" s="215"/>
      <c r="AO1492" s="215"/>
      <c r="AP1492" s="215"/>
      <c r="AQ1492" s="215"/>
      <c r="AR1492" s="215"/>
      <c r="AS1492" s="215"/>
      <c r="AT1492" s="215"/>
      <c r="AU1492" s="215"/>
      <c r="AV1492" s="215"/>
      <c r="AW1492" s="215"/>
      <c r="AX1492" s="215"/>
      <c r="AY1492" s="215"/>
      <c r="AZ1492" s="215"/>
    </row>
    <row r="1493" spans="1:52" s="209" customFormat="1" x14ac:dyDescent="0.2">
      <c r="A1493" s="214"/>
      <c r="D1493" s="213"/>
      <c r="E1493" s="215"/>
      <c r="F1493" s="215"/>
      <c r="G1493" s="215"/>
      <c r="H1493" s="215"/>
      <c r="I1493" s="215"/>
      <c r="J1493" s="215"/>
      <c r="K1493" s="215"/>
      <c r="L1493" s="215"/>
      <c r="M1493" s="215"/>
      <c r="N1493" s="215"/>
      <c r="O1493" s="215"/>
      <c r="P1493" s="215"/>
      <c r="Q1493" s="215"/>
      <c r="R1493" s="215"/>
      <c r="S1493" s="215"/>
      <c r="T1493" s="215"/>
      <c r="U1493" s="215"/>
      <c r="V1493" s="215"/>
      <c r="W1493" s="215"/>
      <c r="X1493" s="215"/>
      <c r="Y1493" s="215"/>
      <c r="Z1493" s="215"/>
      <c r="AA1493" s="215"/>
      <c r="AB1493" s="215"/>
      <c r="AI1493" s="215"/>
      <c r="AJ1493" s="215"/>
      <c r="AK1493" s="215"/>
      <c r="AL1493" s="215"/>
      <c r="AM1493" s="215"/>
      <c r="AN1493" s="215"/>
      <c r="AO1493" s="215"/>
      <c r="AP1493" s="215"/>
      <c r="AQ1493" s="215"/>
      <c r="AR1493" s="215"/>
      <c r="AS1493" s="215"/>
      <c r="AT1493" s="215"/>
      <c r="AU1493" s="215"/>
      <c r="AV1493" s="215"/>
      <c r="AW1493" s="215"/>
      <c r="AX1493" s="215"/>
      <c r="AY1493" s="215"/>
      <c r="AZ1493" s="215"/>
    </row>
    <row r="1494" spans="1:52" s="209" customFormat="1" x14ac:dyDescent="0.2">
      <c r="A1494" s="214"/>
      <c r="D1494" s="213"/>
      <c r="E1494" s="215"/>
      <c r="F1494" s="215"/>
      <c r="G1494" s="215"/>
      <c r="H1494" s="215"/>
      <c r="I1494" s="215"/>
      <c r="J1494" s="215"/>
      <c r="K1494" s="215"/>
      <c r="L1494" s="215"/>
      <c r="M1494" s="215"/>
      <c r="N1494" s="215"/>
      <c r="O1494" s="215"/>
      <c r="P1494" s="215"/>
      <c r="Q1494" s="215"/>
      <c r="R1494" s="215"/>
      <c r="S1494" s="215"/>
      <c r="T1494" s="215"/>
      <c r="U1494" s="215"/>
      <c r="V1494" s="215"/>
      <c r="W1494" s="215"/>
      <c r="X1494" s="215"/>
      <c r="Y1494" s="215"/>
      <c r="Z1494" s="215"/>
      <c r="AA1494" s="215"/>
      <c r="AB1494" s="215"/>
      <c r="AI1494" s="215"/>
      <c r="AJ1494" s="215"/>
      <c r="AK1494" s="215"/>
      <c r="AL1494" s="215"/>
      <c r="AM1494" s="215"/>
      <c r="AN1494" s="215"/>
      <c r="AO1494" s="215"/>
      <c r="AP1494" s="215"/>
      <c r="AQ1494" s="215"/>
      <c r="AR1494" s="215"/>
      <c r="AS1494" s="215"/>
      <c r="AT1494" s="215"/>
      <c r="AU1494" s="215"/>
      <c r="AV1494" s="215"/>
      <c r="AW1494" s="215"/>
      <c r="AX1494" s="215"/>
      <c r="AY1494" s="215"/>
      <c r="AZ1494" s="215"/>
    </row>
    <row r="1495" spans="1:52" s="209" customFormat="1" x14ac:dyDescent="0.2">
      <c r="A1495" s="214"/>
      <c r="D1495" s="213"/>
      <c r="E1495" s="215"/>
      <c r="F1495" s="215"/>
      <c r="G1495" s="215"/>
      <c r="H1495" s="215"/>
      <c r="I1495" s="215"/>
      <c r="J1495" s="215"/>
      <c r="K1495" s="215"/>
      <c r="L1495" s="215"/>
      <c r="M1495" s="215"/>
      <c r="N1495" s="215"/>
      <c r="O1495" s="215"/>
      <c r="P1495" s="215"/>
      <c r="Q1495" s="215"/>
      <c r="R1495" s="215"/>
      <c r="S1495" s="215"/>
      <c r="T1495" s="215"/>
      <c r="U1495" s="215"/>
      <c r="V1495" s="215"/>
      <c r="W1495" s="215"/>
      <c r="X1495" s="215"/>
      <c r="Y1495" s="215"/>
      <c r="Z1495" s="215"/>
      <c r="AA1495" s="215"/>
      <c r="AB1495" s="215"/>
      <c r="AI1495" s="215"/>
      <c r="AJ1495" s="215"/>
      <c r="AK1495" s="215"/>
      <c r="AL1495" s="215"/>
      <c r="AM1495" s="215"/>
      <c r="AN1495" s="215"/>
      <c r="AO1495" s="215"/>
      <c r="AP1495" s="215"/>
      <c r="AQ1495" s="215"/>
      <c r="AR1495" s="215"/>
      <c r="AS1495" s="215"/>
      <c r="AT1495" s="215"/>
      <c r="AU1495" s="215"/>
      <c r="AV1495" s="215"/>
      <c r="AW1495" s="215"/>
      <c r="AX1495" s="215"/>
      <c r="AY1495" s="215"/>
      <c r="AZ1495" s="215"/>
    </row>
    <row r="1496" spans="1:52" s="209" customFormat="1" x14ac:dyDescent="0.2">
      <c r="A1496" s="214"/>
      <c r="D1496" s="213"/>
      <c r="E1496" s="215"/>
      <c r="F1496" s="215"/>
      <c r="G1496" s="215"/>
      <c r="H1496" s="215"/>
      <c r="I1496" s="215"/>
      <c r="J1496" s="215"/>
      <c r="K1496" s="215"/>
      <c r="L1496" s="215"/>
      <c r="M1496" s="215"/>
      <c r="N1496" s="215"/>
      <c r="O1496" s="215"/>
      <c r="P1496" s="215"/>
      <c r="Q1496" s="215"/>
      <c r="R1496" s="215"/>
      <c r="S1496" s="215"/>
      <c r="T1496" s="215"/>
      <c r="U1496" s="215"/>
      <c r="V1496" s="215"/>
      <c r="W1496" s="215"/>
      <c r="X1496" s="215"/>
      <c r="Y1496" s="215"/>
      <c r="Z1496" s="215"/>
      <c r="AA1496" s="215"/>
      <c r="AB1496" s="215"/>
      <c r="AI1496" s="215"/>
      <c r="AJ1496" s="215"/>
      <c r="AK1496" s="215"/>
      <c r="AL1496" s="215"/>
      <c r="AM1496" s="215"/>
      <c r="AN1496" s="215"/>
      <c r="AO1496" s="215"/>
      <c r="AP1496" s="215"/>
      <c r="AQ1496" s="215"/>
      <c r="AR1496" s="215"/>
      <c r="AS1496" s="215"/>
      <c r="AT1496" s="215"/>
      <c r="AU1496" s="215"/>
      <c r="AV1496" s="215"/>
      <c r="AW1496" s="215"/>
      <c r="AX1496" s="215"/>
      <c r="AY1496" s="215"/>
      <c r="AZ1496" s="215"/>
    </row>
    <row r="1497" spans="1:52" s="209" customFormat="1" x14ac:dyDescent="0.2">
      <c r="A1497" s="214"/>
      <c r="D1497" s="213"/>
      <c r="E1497" s="215"/>
      <c r="F1497" s="215"/>
      <c r="G1497" s="215"/>
      <c r="H1497" s="215"/>
      <c r="I1497" s="215"/>
      <c r="J1497" s="215"/>
      <c r="K1497" s="215"/>
      <c r="L1497" s="215"/>
      <c r="M1497" s="215"/>
      <c r="N1497" s="215"/>
      <c r="O1497" s="215"/>
      <c r="P1497" s="215"/>
      <c r="Q1497" s="215"/>
      <c r="R1497" s="215"/>
      <c r="S1497" s="215"/>
      <c r="T1497" s="215"/>
      <c r="U1497" s="215"/>
      <c r="V1497" s="215"/>
      <c r="W1497" s="215"/>
      <c r="X1497" s="215"/>
      <c r="Y1497" s="215"/>
      <c r="Z1497" s="215"/>
      <c r="AA1497" s="215"/>
      <c r="AB1497" s="215"/>
      <c r="AI1497" s="215"/>
      <c r="AJ1497" s="215"/>
      <c r="AK1497" s="215"/>
      <c r="AL1497" s="215"/>
      <c r="AM1497" s="215"/>
      <c r="AN1497" s="215"/>
      <c r="AO1497" s="215"/>
      <c r="AP1497" s="215"/>
      <c r="AQ1497" s="215"/>
      <c r="AR1497" s="215"/>
      <c r="AS1497" s="215"/>
      <c r="AT1497" s="215"/>
      <c r="AU1497" s="215"/>
      <c r="AV1497" s="215"/>
      <c r="AW1497" s="215"/>
      <c r="AX1497" s="215"/>
      <c r="AY1497" s="215"/>
      <c r="AZ1497" s="215"/>
    </row>
    <row r="1498" spans="1:52" s="209" customFormat="1" x14ac:dyDescent="0.2">
      <c r="A1498" s="214"/>
      <c r="D1498" s="213"/>
      <c r="E1498" s="215"/>
      <c r="F1498" s="215"/>
      <c r="G1498" s="215"/>
      <c r="H1498" s="215"/>
      <c r="I1498" s="215"/>
      <c r="J1498" s="215"/>
      <c r="K1498" s="215"/>
      <c r="L1498" s="215"/>
      <c r="M1498" s="215"/>
      <c r="N1498" s="215"/>
      <c r="O1498" s="215"/>
      <c r="P1498" s="215"/>
      <c r="Q1498" s="215"/>
      <c r="R1498" s="215"/>
      <c r="S1498" s="215"/>
      <c r="T1498" s="215"/>
      <c r="U1498" s="215"/>
      <c r="V1498" s="215"/>
      <c r="W1498" s="215"/>
      <c r="X1498" s="215"/>
      <c r="Y1498" s="215"/>
      <c r="Z1498" s="215"/>
      <c r="AA1498" s="215"/>
      <c r="AB1498" s="215"/>
      <c r="AI1498" s="215"/>
      <c r="AJ1498" s="215"/>
      <c r="AK1498" s="215"/>
      <c r="AL1498" s="215"/>
      <c r="AM1498" s="215"/>
      <c r="AN1498" s="215"/>
      <c r="AO1498" s="215"/>
      <c r="AP1498" s="215"/>
      <c r="AQ1498" s="215"/>
      <c r="AR1498" s="215"/>
      <c r="AS1498" s="215"/>
      <c r="AT1498" s="215"/>
      <c r="AU1498" s="215"/>
      <c r="AV1498" s="215"/>
      <c r="AW1498" s="215"/>
      <c r="AX1498" s="215"/>
      <c r="AY1498" s="215"/>
      <c r="AZ1498" s="215"/>
    </row>
    <row r="1499" spans="1:52" s="209" customFormat="1" x14ac:dyDescent="0.2">
      <c r="A1499" s="214"/>
      <c r="D1499" s="213"/>
      <c r="E1499" s="215"/>
      <c r="F1499" s="215"/>
      <c r="G1499" s="215"/>
      <c r="H1499" s="215"/>
      <c r="I1499" s="215"/>
      <c r="J1499" s="215"/>
      <c r="K1499" s="215"/>
      <c r="L1499" s="215"/>
      <c r="M1499" s="215"/>
      <c r="N1499" s="215"/>
      <c r="O1499" s="215"/>
      <c r="P1499" s="215"/>
      <c r="Q1499" s="215"/>
      <c r="R1499" s="215"/>
      <c r="S1499" s="215"/>
      <c r="T1499" s="215"/>
      <c r="U1499" s="215"/>
      <c r="V1499" s="215"/>
      <c r="W1499" s="215"/>
      <c r="X1499" s="215"/>
      <c r="Y1499" s="215"/>
      <c r="Z1499" s="215"/>
      <c r="AA1499" s="215"/>
      <c r="AB1499" s="215"/>
      <c r="AI1499" s="215"/>
      <c r="AJ1499" s="215"/>
      <c r="AK1499" s="215"/>
      <c r="AL1499" s="215"/>
      <c r="AM1499" s="215"/>
      <c r="AN1499" s="215"/>
      <c r="AO1499" s="215"/>
      <c r="AP1499" s="215"/>
      <c r="AQ1499" s="215"/>
      <c r="AR1499" s="215"/>
      <c r="AS1499" s="215"/>
      <c r="AT1499" s="215"/>
      <c r="AU1499" s="215"/>
      <c r="AV1499" s="215"/>
      <c r="AW1499" s="215"/>
      <c r="AX1499" s="215"/>
      <c r="AY1499" s="215"/>
      <c r="AZ1499" s="215"/>
    </row>
    <row r="1500" spans="1:52" s="209" customFormat="1" x14ac:dyDescent="0.2">
      <c r="A1500" s="214"/>
      <c r="D1500" s="213"/>
      <c r="E1500" s="215"/>
      <c r="F1500" s="215"/>
      <c r="G1500" s="215"/>
      <c r="H1500" s="215"/>
      <c r="I1500" s="215"/>
      <c r="J1500" s="215"/>
      <c r="K1500" s="215"/>
      <c r="L1500" s="215"/>
      <c r="M1500" s="215"/>
      <c r="N1500" s="215"/>
      <c r="O1500" s="215"/>
      <c r="P1500" s="215"/>
      <c r="Q1500" s="215"/>
      <c r="R1500" s="215"/>
      <c r="S1500" s="215"/>
      <c r="T1500" s="215"/>
      <c r="U1500" s="215"/>
      <c r="V1500" s="215"/>
      <c r="W1500" s="215"/>
      <c r="X1500" s="215"/>
      <c r="Y1500" s="215"/>
      <c r="Z1500" s="215"/>
      <c r="AA1500" s="215"/>
      <c r="AB1500" s="215"/>
      <c r="AI1500" s="215"/>
      <c r="AJ1500" s="215"/>
      <c r="AK1500" s="215"/>
      <c r="AL1500" s="215"/>
      <c r="AM1500" s="215"/>
      <c r="AN1500" s="215"/>
      <c r="AO1500" s="215"/>
      <c r="AP1500" s="215"/>
      <c r="AQ1500" s="215"/>
      <c r="AR1500" s="215"/>
      <c r="AS1500" s="215"/>
      <c r="AT1500" s="215"/>
      <c r="AU1500" s="215"/>
      <c r="AV1500" s="215"/>
      <c r="AW1500" s="215"/>
      <c r="AX1500" s="215"/>
      <c r="AY1500" s="215"/>
      <c r="AZ1500" s="215"/>
    </row>
    <row r="1501" spans="1:52" s="209" customFormat="1" x14ac:dyDescent="0.2">
      <c r="A1501" s="214"/>
      <c r="D1501" s="213"/>
      <c r="E1501" s="215"/>
      <c r="F1501" s="215"/>
      <c r="G1501" s="215"/>
      <c r="H1501" s="215"/>
      <c r="I1501" s="215"/>
      <c r="J1501" s="215"/>
      <c r="K1501" s="215"/>
      <c r="L1501" s="215"/>
      <c r="M1501" s="215"/>
      <c r="N1501" s="215"/>
      <c r="O1501" s="215"/>
      <c r="P1501" s="215"/>
      <c r="Q1501" s="215"/>
      <c r="R1501" s="215"/>
      <c r="S1501" s="215"/>
      <c r="T1501" s="215"/>
      <c r="U1501" s="215"/>
      <c r="V1501" s="215"/>
      <c r="W1501" s="215"/>
      <c r="X1501" s="215"/>
      <c r="Y1501" s="215"/>
      <c r="Z1501" s="215"/>
      <c r="AA1501" s="215"/>
      <c r="AB1501" s="215"/>
      <c r="AI1501" s="215"/>
      <c r="AJ1501" s="215"/>
      <c r="AK1501" s="215"/>
      <c r="AL1501" s="215"/>
      <c r="AM1501" s="215"/>
      <c r="AN1501" s="215"/>
      <c r="AO1501" s="215"/>
      <c r="AP1501" s="215"/>
      <c r="AQ1501" s="215"/>
      <c r="AR1501" s="215"/>
      <c r="AS1501" s="215"/>
      <c r="AT1501" s="215"/>
      <c r="AU1501" s="215"/>
      <c r="AV1501" s="215"/>
      <c r="AW1501" s="215"/>
      <c r="AX1501" s="215"/>
      <c r="AY1501" s="215"/>
      <c r="AZ1501" s="215"/>
    </row>
    <row r="1502" spans="1:52" s="209" customFormat="1" x14ac:dyDescent="0.2">
      <c r="A1502" s="214"/>
      <c r="D1502" s="213"/>
      <c r="E1502" s="215"/>
      <c r="F1502" s="215"/>
      <c r="G1502" s="215"/>
      <c r="H1502" s="215"/>
      <c r="I1502" s="215"/>
      <c r="J1502" s="215"/>
      <c r="K1502" s="215"/>
      <c r="L1502" s="215"/>
      <c r="M1502" s="215"/>
      <c r="N1502" s="215"/>
      <c r="O1502" s="215"/>
      <c r="P1502" s="215"/>
      <c r="Q1502" s="215"/>
      <c r="R1502" s="215"/>
      <c r="S1502" s="215"/>
      <c r="T1502" s="215"/>
      <c r="U1502" s="215"/>
      <c r="V1502" s="215"/>
      <c r="W1502" s="215"/>
      <c r="X1502" s="215"/>
      <c r="Y1502" s="215"/>
      <c r="Z1502" s="215"/>
      <c r="AA1502" s="215"/>
      <c r="AB1502" s="215"/>
      <c r="AI1502" s="215"/>
      <c r="AJ1502" s="215"/>
      <c r="AK1502" s="215"/>
      <c r="AL1502" s="215"/>
      <c r="AM1502" s="215"/>
      <c r="AN1502" s="215"/>
      <c r="AO1502" s="215"/>
      <c r="AP1502" s="215"/>
      <c r="AQ1502" s="215"/>
      <c r="AR1502" s="215"/>
      <c r="AS1502" s="215"/>
      <c r="AT1502" s="215"/>
      <c r="AU1502" s="215"/>
      <c r="AV1502" s="215"/>
      <c r="AW1502" s="215"/>
      <c r="AX1502" s="215"/>
      <c r="AY1502" s="215"/>
      <c r="AZ1502" s="215"/>
    </row>
    <row r="1503" spans="1:52" s="209" customFormat="1" x14ac:dyDescent="0.2">
      <c r="A1503" s="214"/>
      <c r="D1503" s="213"/>
      <c r="E1503" s="215"/>
      <c r="F1503" s="215"/>
      <c r="G1503" s="215"/>
      <c r="H1503" s="215"/>
      <c r="I1503" s="215"/>
      <c r="J1503" s="215"/>
      <c r="K1503" s="215"/>
      <c r="L1503" s="215"/>
      <c r="M1503" s="215"/>
      <c r="N1503" s="215"/>
      <c r="O1503" s="215"/>
      <c r="P1503" s="215"/>
      <c r="Q1503" s="215"/>
      <c r="R1503" s="215"/>
      <c r="S1503" s="215"/>
      <c r="T1503" s="215"/>
      <c r="U1503" s="215"/>
      <c r="V1503" s="215"/>
      <c r="W1503" s="215"/>
      <c r="X1503" s="215"/>
      <c r="Y1503" s="215"/>
      <c r="Z1503" s="215"/>
      <c r="AA1503" s="215"/>
      <c r="AB1503" s="215"/>
      <c r="AI1503" s="215"/>
      <c r="AJ1503" s="215"/>
      <c r="AK1503" s="215"/>
      <c r="AL1503" s="215"/>
      <c r="AM1503" s="215"/>
      <c r="AN1503" s="215"/>
      <c r="AO1503" s="215"/>
      <c r="AP1503" s="215"/>
      <c r="AQ1503" s="215"/>
      <c r="AR1503" s="215"/>
      <c r="AS1503" s="215"/>
      <c r="AT1503" s="215"/>
      <c r="AU1503" s="215"/>
      <c r="AV1503" s="215"/>
      <c r="AW1503" s="215"/>
      <c r="AX1503" s="215"/>
      <c r="AY1503" s="215"/>
      <c r="AZ1503" s="215"/>
    </row>
    <row r="1504" spans="1:52" s="209" customFormat="1" x14ac:dyDescent="0.2">
      <c r="A1504" s="214"/>
      <c r="D1504" s="213"/>
      <c r="E1504" s="215"/>
      <c r="F1504" s="215"/>
      <c r="G1504" s="215"/>
      <c r="H1504" s="215"/>
      <c r="I1504" s="215"/>
      <c r="J1504" s="215"/>
      <c r="K1504" s="215"/>
      <c r="L1504" s="215"/>
      <c r="M1504" s="215"/>
      <c r="N1504" s="215"/>
      <c r="O1504" s="215"/>
      <c r="P1504" s="215"/>
      <c r="Q1504" s="215"/>
      <c r="R1504" s="215"/>
      <c r="S1504" s="215"/>
      <c r="T1504" s="215"/>
      <c r="U1504" s="215"/>
      <c r="V1504" s="215"/>
      <c r="W1504" s="215"/>
      <c r="X1504" s="215"/>
      <c r="Y1504" s="215"/>
      <c r="Z1504" s="215"/>
      <c r="AA1504" s="215"/>
      <c r="AB1504" s="215"/>
      <c r="AI1504" s="215"/>
      <c r="AJ1504" s="215"/>
      <c r="AK1504" s="215"/>
      <c r="AL1504" s="215"/>
      <c r="AM1504" s="215"/>
      <c r="AN1504" s="215"/>
      <c r="AO1504" s="215"/>
      <c r="AP1504" s="215"/>
      <c r="AQ1504" s="215"/>
      <c r="AR1504" s="215"/>
      <c r="AS1504" s="215"/>
      <c r="AT1504" s="215"/>
      <c r="AU1504" s="215"/>
      <c r="AV1504" s="215"/>
      <c r="AW1504" s="215"/>
      <c r="AX1504" s="215"/>
      <c r="AY1504" s="215"/>
      <c r="AZ1504" s="215"/>
    </row>
    <row r="1505" spans="1:52" s="209" customFormat="1" x14ac:dyDescent="0.2">
      <c r="A1505" s="214"/>
      <c r="D1505" s="213"/>
      <c r="E1505" s="215"/>
      <c r="F1505" s="215"/>
      <c r="G1505" s="215"/>
      <c r="H1505" s="215"/>
      <c r="I1505" s="215"/>
      <c r="J1505" s="215"/>
      <c r="K1505" s="215"/>
      <c r="L1505" s="215"/>
      <c r="M1505" s="215"/>
      <c r="N1505" s="215"/>
      <c r="O1505" s="215"/>
      <c r="P1505" s="215"/>
      <c r="Q1505" s="215"/>
      <c r="R1505" s="215"/>
      <c r="S1505" s="215"/>
      <c r="T1505" s="215"/>
      <c r="U1505" s="215"/>
      <c r="V1505" s="215"/>
      <c r="W1505" s="215"/>
      <c r="X1505" s="215"/>
      <c r="Y1505" s="215"/>
      <c r="Z1505" s="215"/>
      <c r="AA1505" s="215"/>
      <c r="AB1505" s="215"/>
      <c r="AI1505" s="215"/>
      <c r="AJ1505" s="215"/>
      <c r="AK1505" s="215"/>
      <c r="AL1505" s="215"/>
      <c r="AM1505" s="215"/>
      <c r="AN1505" s="215"/>
      <c r="AO1505" s="215"/>
      <c r="AP1505" s="215"/>
      <c r="AQ1505" s="215"/>
      <c r="AR1505" s="215"/>
      <c r="AS1505" s="215"/>
      <c r="AT1505" s="215"/>
      <c r="AU1505" s="215"/>
      <c r="AV1505" s="215"/>
      <c r="AW1505" s="215"/>
      <c r="AX1505" s="215"/>
      <c r="AY1505" s="215"/>
      <c r="AZ1505" s="215"/>
    </row>
    <row r="1506" spans="1:52" s="209" customFormat="1" x14ac:dyDescent="0.2">
      <c r="A1506" s="214"/>
      <c r="D1506" s="213"/>
      <c r="E1506" s="215"/>
      <c r="F1506" s="215"/>
      <c r="G1506" s="215"/>
      <c r="H1506" s="215"/>
      <c r="I1506" s="215"/>
      <c r="J1506" s="215"/>
      <c r="K1506" s="215"/>
      <c r="L1506" s="215"/>
      <c r="M1506" s="215"/>
      <c r="N1506" s="215"/>
      <c r="O1506" s="215"/>
      <c r="P1506" s="215"/>
      <c r="Q1506" s="215"/>
      <c r="R1506" s="215"/>
      <c r="S1506" s="215"/>
      <c r="T1506" s="215"/>
      <c r="U1506" s="215"/>
      <c r="V1506" s="215"/>
      <c r="W1506" s="215"/>
      <c r="X1506" s="215"/>
      <c r="Y1506" s="215"/>
      <c r="Z1506" s="215"/>
      <c r="AA1506" s="215"/>
      <c r="AB1506" s="215"/>
      <c r="AI1506" s="215"/>
      <c r="AJ1506" s="215"/>
      <c r="AK1506" s="215"/>
      <c r="AL1506" s="215"/>
      <c r="AM1506" s="215"/>
      <c r="AN1506" s="215"/>
      <c r="AO1506" s="215"/>
      <c r="AP1506" s="215"/>
      <c r="AQ1506" s="215"/>
      <c r="AR1506" s="215"/>
      <c r="AS1506" s="215"/>
      <c r="AT1506" s="215"/>
      <c r="AU1506" s="215"/>
      <c r="AV1506" s="215"/>
      <c r="AW1506" s="215"/>
      <c r="AX1506" s="215"/>
      <c r="AY1506" s="215"/>
      <c r="AZ1506" s="215"/>
    </row>
    <row r="1507" spans="1:52" s="209" customFormat="1" x14ac:dyDescent="0.2">
      <c r="A1507" s="214"/>
      <c r="D1507" s="213"/>
      <c r="E1507" s="215"/>
      <c r="F1507" s="215"/>
      <c r="G1507" s="215"/>
      <c r="H1507" s="215"/>
      <c r="I1507" s="215"/>
      <c r="J1507" s="215"/>
      <c r="K1507" s="215"/>
      <c r="L1507" s="215"/>
      <c r="M1507" s="215"/>
      <c r="N1507" s="215"/>
      <c r="O1507" s="215"/>
      <c r="P1507" s="215"/>
      <c r="Q1507" s="215"/>
      <c r="R1507" s="215"/>
      <c r="S1507" s="215"/>
      <c r="T1507" s="215"/>
      <c r="U1507" s="215"/>
      <c r="V1507" s="215"/>
      <c r="W1507" s="215"/>
      <c r="X1507" s="215"/>
      <c r="Y1507" s="215"/>
      <c r="Z1507" s="215"/>
      <c r="AA1507" s="215"/>
      <c r="AB1507" s="215"/>
      <c r="AI1507" s="215"/>
      <c r="AJ1507" s="215"/>
      <c r="AK1507" s="215"/>
      <c r="AL1507" s="215"/>
      <c r="AM1507" s="215"/>
      <c r="AN1507" s="215"/>
      <c r="AO1507" s="215"/>
      <c r="AP1507" s="215"/>
      <c r="AQ1507" s="215"/>
      <c r="AR1507" s="215"/>
      <c r="AS1507" s="215"/>
      <c r="AT1507" s="215"/>
      <c r="AU1507" s="215"/>
      <c r="AV1507" s="215"/>
      <c r="AW1507" s="215"/>
      <c r="AX1507" s="215"/>
      <c r="AY1507" s="215"/>
      <c r="AZ1507" s="215"/>
    </row>
    <row r="1508" spans="1:52" s="209" customFormat="1" x14ac:dyDescent="0.2">
      <c r="A1508" s="214"/>
      <c r="D1508" s="213"/>
      <c r="E1508" s="215"/>
      <c r="F1508" s="215"/>
      <c r="G1508" s="215"/>
      <c r="H1508" s="215"/>
      <c r="I1508" s="215"/>
      <c r="J1508" s="215"/>
      <c r="K1508" s="215"/>
      <c r="L1508" s="215"/>
      <c r="M1508" s="215"/>
      <c r="N1508" s="215"/>
      <c r="O1508" s="215"/>
      <c r="P1508" s="215"/>
      <c r="Q1508" s="215"/>
      <c r="R1508" s="215"/>
      <c r="S1508" s="215"/>
      <c r="T1508" s="215"/>
      <c r="U1508" s="215"/>
      <c r="V1508" s="215"/>
      <c r="W1508" s="215"/>
      <c r="X1508" s="215"/>
      <c r="Y1508" s="215"/>
      <c r="Z1508" s="215"/>
      <c r="AA1508" s="215"/>
      <c r="AB1508" s="215"/>
      <c r="AI1508" s="215"/>
      <c r="AJ1508" s="215"/>
      <c r="AK1508" s="215"/>
      <c r="AL1508" s="215"/>
      <c r="AM1508" s="215"/>
      <c r="AN1508" s="215"/>
      <c r="AO1508" s="215"/>
      <c r="AP1508" s="215"/>
      <c r="AQ1508" s="215"/>
      <c r="AR1508" s="215"/>
      <c r="AS1508" s="215"/>
      <c r="AT1508" s="215"/>
      <c r="AU1508" s="215"/>
      <c r="AV1508" s="215"/>
      <c r="AW1508" s="215"/>
      <c r="AX1508" s="215"/>
      <c r="AY1508" s="215"/>
      <c r="AZ1508" s="215"/>
    </row>
    <row r="1509" spans="1:52" s="209" customFormat="1" x14ac:dyDescent="0.2">
      <c r="A1509" s="214"/>
      <c r="D1509" s="213"/>
      <c r="E1509" s="215"/>
      <c r="F1509" s="215"/>
      <c r="G1509" s="215"/>
      <c r="H1509" s="215"/>
      <c r="I1509" s="215"/>
      <c r="J1509" s="215"/>
      <c r="K1509" s="215"/>
      <c r="L1509" s="215"/>
      <c r="M1509" s="215"/>
      <c r="N1509" s="215"/>
      <c r="O1509" s="215"/>
      <c r="P1509" s="215"/>
      <c r="Q1509" s="215"/>
      <c r="R1509" s="215"/>
      <c r="S1509" s="215"/>
      <c r="T1509" s="215"/>
      <c r="U1509" s="215"/>
      <c r="V1509" s="215"/>
      <c r="W1509" s="215"/>
      <c r="X1509" s="215"/>
      <c r="Y1509" s="215"/>
      <c r="Z1509" s="215"/>
      <c r="AA1509" s="215"/>
      <c r="AB1509" s="215"/>
      <c r="AI1509" s="215"/>
      <c r="AJ1509" s="215"/>
      <c r="AK1509" s="215"/>
      <c r="AL1509" s="215"/>
      <c r="AM1509" s="215"/>
      <c r="AN1509" s="215"/>
      <c r="AO1509" s="215"/>
      <c r="AP1509" s="215"/>
      <c r="AQ1509" s="215"/>
      <c r="AR1509" s="215"/>
      <c r="AS1509" s="215"/>
      <c r="AT1509" s="215"/>
      <c r="AU1509" s="215"/>
      <c r="AV1509" s="215"/>
      <c r="AW1509" s="215"/>
      <c r="AX1509" s="215"/>
      <c r="AY1509" s="215"/>
      <c r="AZ1509" s="215"/>
    </row>
    <row r="1510" spans="1:52" s="209" customFormat="1" x14ac:dyDescent="0.2">
      <c r="A1510" s="214"/>
      <c r="D1510" s="213"/>
      <c r="E1510" s="215"/>
      <c r="F1510" s="215"/>
      <c r="G1510" s="215"/>
      <c r="H1510" s="215"/>
      <c r="I1510" s="215"/>
      <c r="J1510" s="215"/>
      <c r="K1510" s="215"/>
      <c r="L1510" s="215"/>
      <c r="M1510" s="215"/>
      <c r="N1510" s="215"/>
      <c r="O1510" s="215"/>
      <c r="P1510" s="215"/>
      <c r="Q1510" s="215"/>
      <c r="R1510" s="215"/>
      <c r="S1510" s="215"/>
      <c r="T1510" s="215"/>
      <c r="U1510" s="215"/>
      <c r="V1510" s="215"/>
      <c r="W1510" s="215"/>
      <c r="X1510" s="215"/>
      <c r="Y1510" s="215"/>
      <c r="Z1510" s="215"/>
      <c r="AA1510" s="215"/>
      <c r="AB1510" s="215"/>
      <c r="AI1510" s="215"/>
      <c r="AJ1510" s="215"/>
      <c r="AK1510" s="215"/>
      <c r="AL1510" s="215"/>
      <c r="AM1510" s="215"/>
      <c r="AN1510" s="215"/>
      <c r="AO1510" s="215"/>
      <c r="AP1510" s="215"/>
      <c r="AQ1510" s="215"/>
      <c r="AR1510" s="215"/>
      <c r="AS1510" s="215"/>
      <c r="AT1510" s="215"/>
      <c r="AU1510" s="215"/>
      <c r="AV1510" s="215"/>
      <c r="AW1510" s="215"/>
      <c r="AX1510" s="215"/>
      <c r="AY1510" s="215"/>
      <c r="AZ1510" s="215"/>
    </row>
    <row r="1511" spans="1:52" s="209" customFormat="1" x14ac:dyDescent="0.2">
      <c r="A1511" s="214"/>
      <c r="D1511" s="213"/>
      <c r="E1511" s="215"/>
      <c r="F1511" s="215"/>
      <c r="G1511" s="215"/>
      <c r="H1511" s="215"/>
      <c r="I1511" s="215"/>
      <c r="J1511" s="215"/>
      <c r="K1511" s="215"/>
      <c r="L1511" s="215"/>
      <c r="M1511" s="215"/>
      <c r="N1511" s="215"/>
      <c r="O1511" s="215"/>
      <c r="P1511" s="215"/>
      <c r="Q1511" s="215"/>
      <c r="R1511" s="215"/>
      <c r="S1511" s="215"/>
      <c r="T1511" s="215"/>
      <c r="U1511" s="215"/>
      <c r="V1511" s="215"/>
      <c r="W1511" s="215"/>
      <c r="X1511" s="215"/>
      <c r="Y1511" s="215"/>
      <c r="Z1511" s="215"/>
      <c r="AA1511" s="215"/>
      <c r="AB1511" s="215"/>
      <c r="AI1511" s="215"/>
      <c r="AJ1511" s="215"/>
      <c r="AK1511" s="215"/>
      <c r="AL1511" s="215"/>
      <c r="AM1511" s="215"/>
      <c r="AN1511" s="215"/>
      <c r="AO1511" s="215"/>
      <c r="AP1511" s="215"/>
      <c r="AQ1511" s="215"/>
      <c r="AR1511" s="215"/>
      <c r="AS1511" s="215"/>
      <c r="AT1511" s="215"/>
      <c r="AU1511" s="215"/>
      <c r="AV1511" s="215"/>
      <c r="AW1511" s="215"/>
      <c r="AX1511" s="215"/>
      <c r="AY1511" s="215"/>
      <c r="AZ1511" s="215"/>
    </row>
    <row r="1512" spans="1:52" s="209" customFormat="1" x14ac:dyDescent="0.2">
      <c r="A1512" s="214"/>
      <c r="D1512" s="213"/>
      <c r="E1512" s="215"/>
      <c r="F1512" s="215"/>
      <c r="G1512" s="215"/>
      <c r="H1512" s="215"/>
      <c r="I1512" s="215"/>
      <c r="J1512" s="215"/>
      <c r="K1512" s="215"/>
      <c r="L1512" s="215"/>
      <c r="M1512" s="215"/>
      <c r="N1512" s="215"/>
      <c r="O1512" s="215"/>
      <c r="P1512" s="215"/>
      <c r="Q1512" s="215"/>
      <c r="R1512" s="215"/>
      <c r="S1512" s="215"/>
      <c r="T1512" s="215"/>
      <c r="U1512" s="215"/>
      <c r="V1512" s="215"/>
      <c r="W1512" s="215"/>
      <c r="X1512" s="215"/>
      <c r="Y1512" s="215"/>
      <c r="Z1512" s="215"/>
      <c r="AA1512" s="215"/>
      <c r="AB1512" s="215"/>
      <c r="AI1512" s="215"/>
      <c r="AJ1512" s="215"/>
      <c r="AK1512" s="215"/>
      <c r="AL1512" s="215"/>
      <c r="AM1512" s="215"/>
      <c r="AN1512" s="215"/>
      <c r="AO1512" s="215"/>
      <c r="AP1512" s="215"/>
      <c r="AQ1512" s="215"/>
      <c r="AR1512" s="215"/>
      <c r="AS1512" s="215"/>
      <c r="AT1512" s="215"/>
      <c r="AU1512" s="215"/>
      <c r="AV1512" s="215"/>
      <c r="AW1512" s="215"/>
      <c r="AX1512" s="215"/>
      <c r="AY1512" s="215"/>
      <c r="AZ1512" s="215"/>
    </row>
    <row r="1513" spans="1:52" s="209" customFormat="1" x14ac:dyDescent="0.2">
      <c r="A1513" s="214"/>
      <c r="D1513" s="213"/>
      <c r="E1513" s="215"/>
      <c r="F1513" s="215"/>
      <c r="G1513" s="215"/>
      <c r="H1513" s="215"/>
      <c r="I1513" s="215"/>
      <c r="J1513" s="215"/>
      <c r="K1513" s="215"/>
      <c r="L1513" s="215"/>
      <c r="M1513" s="215"/>
      <c r="N1513" s="215"/>
      <c r="O1513" s="215"/>
      <c r="P1513" s="215"/>
      <c r="Q1513" s="215"/>
      <c r="R1513" s="215"/>
      <c r="S1513" s="215"/>
      <c r="T1513" s="215"/>
      <c r="U1513" s="215"/>
      <c r="V1513" s="215"/>
      <c r="W1513" s="215"/>
      <c r="X1513" s="215"/>
      <c r="Y1513" s="215"/>
      <c r="Z1513" s="215"/>
      <c r="AA1513" s="215"/>
      <c r="AB1513" s="215"/>
      <c r="AI1513" s="215"/>
      <c r="AJ1513" s="215"/>
      <c r="AK1513" s="215"/>
      <c r="AL1513" s="215"/>
      <c r="AM1513" s="215"/>
      <c r="AN1513" s="215"/>
      <c r="AO1513" s="215"/>
      <c r="AP1513" s="215"/>
      <c r="AQ1513" s="215"/>
      <c r="AR1513" s="215"/>
      <c r="AS1513" s="215"/>
      <c r="AT1513" s="215"/>
      <c r="AU1513" s="215"/>
      <c r="AV1513" s="215"/>
      <c r="AW1513" s="215"/>
      <c r="AX1513" s="215"/>
      <c r="AY1513" s="215"/>
      <c r="AZ1513" s="215"/>
    </row>
    <row r="1514" spans="1:52" s="209" customFormat="1" x14ac:dyDescent="0.2">
      <c r="A1514" s="214"/>
      <c r="D1514" s="213"/>
      <c r="E1514" s="215"/>
      <c r="F1514" s="215"/>
      <c r="G1514" s="215"/>
      <c r="H1514" s="215"/>
      <c r="I1514" s="215"/>
      <c r="J1514" s="215"/>
      <c r="K1514" s="215"/>
      <c r="L1514" s="215"/>
      <c r="M1514" s="215"/>
      <c r="N1514" s="215"/>
      <c r="O1514" s="215"/>
      <c r="P1514" s="215"/>
      <c r="Q1514" s="215"/>
      <c r="R1514" s="215"/>
      <c r="S1514" s="215"/>
      <c r="T1514" s="215"/>
      <c r="U1514" s="215"/>
      <c r="V1514" s="215"/>
      <c r="W1514" s="215"/>
      <c r="X1514" s="215"/>
      <c r="Y1514" s="215"/>
      <c r="Z1514" s="215"/>
      <c r="AA1514" s="215"/>
      <c r="AB1514" s="215"/>
      <c r="AI1514" s="215"/>
      <c r="AJ1514" s="215"/>
      <c r="AK1514" s="215"/>
      <c r="AL1514" s="215"/>
      <c r="AM1514" s="215"/>
      <c r="AN1514" s="215"/>
      <c r="AO1514" s="215"/>
      <c r="AP1514" s="215"/>
      <c r="AQ1514" s="215"/>
      <c r="AR1514" s="215"/>
      <c r="AS1514" s="215"/>
      <c r="AT1514" s="215"/>
      <c r="AU1514" s="215"/>
      <c r="AV1514" s="215"/>
      <c r="AW1514" s="215"/>
      <c r="AX1514" s="215"/>
      <c r="AY1514" s="215"/>
      <c r="AZ1514" s="215"/>
    </row>
    <row r="1515" spans="1:52" s="209" customFormat="1" x14ac:dyDescent="0.2">
      <c r="A1515" s="214"/>
      <c r="D1515" s="213"/>
      <c r="E1515" s="215"/>
      <c r="F1515" s="215"/>
      <c r="G1515" s="215"/>
      <c r="H1515" s="215"/>
      <c r="I1515" s="215"/>
      <c r="J1515" s="215"/>
      <c r="K1515" s="215"/>
      <c r="L1515" s="215"/>
      <c r="M1515" s="215"/>
      <c r="N1515" s="215"/>
      <c r="O1515" s="215"/>
      <c r="P1515" s="215"/>
      <c r="Q1515" s="215"/>
      <c r="R1515" s="215"/>
      <c r="S1515" s="215"/>
      <c r="T1515" s="215"/>
      <c r="U1515" s="215"/>
      <c r="V1515" s="215"/>
      <c r="W1515" s="215"/>
      <c r="X1515" s="215"/>
      <c r="Y1515" s="215"/>
      <c r="Z1515" s="215"/>
      <c r="AA1515" s="215"/>
      <c r="AB1515" s="215"/>
      <c r="AI1515" s="215"/>
      <c r="AJ1515" s="215"/>
      <c r="AK1515" s="215"/>
      <c r="AL1515" s="215"/>
      <c r="AM1515" s="215"/>
      <c r="AN1515" s="215"/>
      <c r="AO1515" s="215"/>
      <c r="AP1515" s="215"/>
      <c r="AQ1515" s="215"/>
      <c r="AR1515" s="215"/>
      <c r="AS1515" s="215"/>
      <c r="AT1515" s="215"/>
      <c r="AU1515" s="215"/>
      <c r="AV1515" s="215"/>
      <c r="AW1515" s="215"/>
      <c r="AX1515" s="215"/>
      <c r="AY1515" s="215"/>
      <c r="AZ1515" s="215"/>
    </row>
    <row r="1516" spans="1:52" s="209" customFormat="1" x14ac:dyDescent="0.2">
      <c r="A1516" s="214"/>
      <c r="D1516" s="213"/>
      <c r="E1516" s="215"/>
      <c r="F1516" s="215"/>
      <c r="G1516" s="215"/>
      <c r="H1516" s="215"/>
      <c r="I1516" s="215"/>
      <c r="J1516" s="215"/>
      <c r="K1516" s="215"/>
      <c r="L1516" s="215"/>
      <c r="M1516" s="215"/>
      <c r="N1516" s="215"/>
      <c r="O1516" s="215"/>
      <c r="P1516" s="215"/>
      <c r="Q1516" s="215"/>
      <c r="R1516" s="215"/>
      <c r="S1516" s="215"/>
      <c r="T1516" s="215"/>
      <c r="U1516" s="215"/>
      <c r="V1516" s="215"/>
      <c r="W1516" s="215"/>
      <c r="X1516" s="215"/>
      <c r="Y1516" s="215"/>
      <c r="Z1516" s="215"/>
      <c r="AA1516" s="215"/>
      <c r="AB1516" s="215"/>
      <c r="AI1516" s="215"/>
      <c r="AJ1516" s="215"/>
      <c r="AK1516" s="215"/>
      <c r="AL1516" s="215"/>
      <c r="AM1516" s="215"/>
      <c r="AN1516" s="215"/>
      <c r="AO1516" s="215"/>
      <c r="AP1516" s="215"/>
      <c r="AQ1516" s="215"/>
      <c r="AR1516" s="215"/>
      <c r="AS1516" s="215"/>
      <c r="AT1516" s="215"/>
      <c r="AU1516" s="215"/>
      <c r="AV1516" s="215"/>
      <c r="AW1516" s="215"/>
      <c r="AX1516" s="215"/>
      <c r="AY1516" s="215"/>
      <c r="AZ1516" s="215"/>
    </row>
    <row r="1517" spans="1:52" s="209" customFormat="1" x14ac:dyDescent="0.2">
      <c r="A1517" s="214"/>
      <c r="D1517" s="213"/>
      <c r="E1517" s="215"/>
      <c r="F1517" s="215"/>
      <c r="G1517" s="215"/>
      <c r="H1517" s="215"/>
      <c r="I1517" s="215"/>
      <c r="J1517" s="215"/>
      <c r="K1517" s="215"/>
      <c r="L1517" s="215"/>
      <c r="M1517" s="215"/>
      <c r="N1517" s="215"/>
      <c r="O1517" s="215"/>
      <c r="P1517" s="215"/>
      <c r="Q1517" s="215"/>
      <c r="R1517" s="215"/>
      <c r="S1517" s="215"/>
      <c r="T1517" s="215"/>
      <c r="U1517" s="215"/>
      <c r="V1517" s="215"/>
      <c r="W1517" s="215"/>
      <c r="X1517" s="215"/>
      <c r="Y1517" s="215"/>
      <c r="Z1517" s="215"/>
      <c r="AA1517" s="215"/>
      <c r="AB1517" s="215"/>
      <c r="AI1517" s="215"/>
      <c r="AJ1517" s="215"/>
      <c r="AK1517" s="215"/>
      <c r="AL1517" s="215"/>
      <c r="AM1517" s="215"/>
      <c r="AN1517" s="215"/>
      <c r="AO1517" s="215"/>
      <c r="AP1517" s="215"/>
      <c r="AQ1517" s="215"/>
      <c r="AR1517" s="215"/>
      <c r="AS1517" s="215"/>
      <c r="AT1517" s="215"/>
      <c r="AU1517" s="215"/>
      <c r="AV1517" s="215"/>
      <c r="AW1517" s="215"/>
      <c r="AX1517" s="215"/>
      <c r="AY1517" s="215"/>
      <c r="AZ1517" s="215"/>
    </row>
    <row r="1518" spans="1:52" s="209" customFormat="1" x14ac:dyDescent="0.2">
      <c r="A1518" s="214"/>
      <c r="D1518" s="213"/>
      <c r="E1518" s="215"/>
      <c r="F1518" s="215"/>
      <c r="G1518" s="215"/>
      <c r="H1518" s="215"/>
      <c r="I1518" s="215"/>
      <c r="J1518" s="215"/>
      <c r="K1518" s="215"/>
      <c r="L1518" s="215"/>
      <c r="M1518" s="215"/>
      <c r="N1518" s="215"/>
      <c r="O1518" s="215"/>
      <c r="P1518" s="215"/>
      <c r="Q1518" s="215"/>
      <c r="R1518" s="215"/>
      <c r="S1518" s="215"/>
      <c r="T1518" s="215"/>
      <c r="U1518" s="215"/>
      <c r="V1518" s="215"/>
      <c r="W1518" s="215"/>
      <c r="X1518" s="215"/>
      <c r="Y1518" s="215"/>
      <c r="Z1518" s="215"/>
      <c r="AA1518" s="215"/>
      <c r="AB1518" s="215"/>
      <c r="AI1518" s="215"/>
      <c r="AJ1518" s="215"/>
      <c r="AK1518" s="215"/>
      <c r="AL1518" s="215"/>
      <c r="AM1518" s="215"/>
      <c r="AN1518" s="215"/>
      <c r="AO1518" s="215"/>
      <c r="AP1518" s="215"/>
      <c r="AQ1518" s="215"/>
      <c r="AR1518" s="215"/>
      <c r="AS1518" s="215"/>
      <c r="AT1518" s="215"/>
      <c r="AU1518" s="215"/>
      <c r="AV1518" s="215"/>
      <c r="AW1518" s="215"/>
      <c r="AX1518" s="215"/>
      <c r="AY1518" s="215"/>
      <c r="AZ1518" s="215"/>
    </row>
    <row r="1519" spans="1:52" s="209" customFormat="1" x14ac:dyDescent="0.2">
      <c r="A1519" s="214"/>
      <c r="D1519" s="213"/>
      <c r="E1519" s="215"/>
      <c r="F1519" s="215"/>
      <c r="G1519" s="215"/>
      <c r="H1519" s="215"/>
      <c r="I1519" s="215"/>
      <c r="J1519" s="215"/>
      <c r="K1519" s="215"/>
      <c r="L1519" s="215"/>
      <c r="M1519" s="215"/>
      <c r="N1519" s="215"/>
      <c r="O1519" s="215"/>
      <c r="P1519" s="215"/>
      <c r="Q1519" s="215"/>
      <c r="R1519" s="215"/>
      <c r="S1519" s="215"/>
      <c r="T1519" s="215"/>
      <c r="U1519" s="215"/>
      <c r="V1519" s="215"/>
      <c r="W1519" s="215"/>
      <c r="X1519" s="215"/>
      <c r="Y1519" s="215"/>
      <c r="Z1519" s="215"/>
      <c r="AA1519" s="215"/>
      <c r="AB1519" s="215"/>
      <c r="AI1519" s="215"/>
      <c r="AJ1519" s="215"/>
      <c r="AK1519" s="215"/>
      <c r="AL1519" s="215"/>
      <c r="AM1519" s="215"/>
      <c r="AN1519" s="215"/>
      <c r="AO1519" s="215"/>
      <c r="AP1519" s="215"/>
      <c r="AQ1519" s="215"/>
      <c r="AR1519" s="215"/>
      <c r="AS1519" s="215"/>
      <c r="AT1519" s="215"/>
      <c r="AU1519" s="215"/>
      <c r="AV1519" s="215"/>
      <c r="AW1519" s="215"/>
      <c r="AX1519" s="215"/>
      <c r="AY1519" s="215"/>
      <c r="AZ1519" s="215"/>
    </row>
    <row r="1520" spans="1:52" s="209" customFormat="1" x14ac:dyDescent="0.2">
      <c r="A1520" s="214"/>
      <c r="D1520" s="213"/>
      <c r="E1520" s="215"/>
      <c r="F1520" s="215"/>
      <c r="G1520" s="215"/>
      <c r="H1520" s="215"/>
      <c r="I1520" s="215"/>
      <c r="J1520" s="215"/>
      <c r="K1520" s="215"/>
      <c r="L1520" s="215"/>
      <c r="M1520" s="215"/>
      <c r="N1520" s="215"/>
      <c r="O1520" s="215"/>
      <c r="P1520" s="215"/>
      <c r="Q1520" s="215"/>
      <c r="R1520" s="215"/>
      <c r="S1520" s="215"/>
      <c r="T1520" s="215"/>
      <c r="U1520" s="215"/>
      <c r="V1520" s="215"/>
      <c r="W1520" s="215"/>
      <c r="X1520" s="215"/>
      <c r="Y1520" s="215"/>
      <c r="Z1520" s="215"/>
      <c r="AA1520" s="215"/>
      <c r="AB1520" s="215"/>
      <c r="AI1520" s="215"/>
      <c r="AJ1520" s="215"/>
      <c r="AK1520" s="215"/>
      <c r="AL1520" s="215"/>
      <c r="AM1520" s="215"/>
      <c r="AN1520" s="215"/>
      <c r="AO1520" s="215"/>
      <c r="AP1520" s="215"/>
      <c r="AQ1520" s="215"/>
      <c r="AR1520" s="215"/>
      <c r="AS1520" s="215"/>
      <c r="AT1520" s="215"/>
      <c r="AU1520" s="215"/>
      <c r="AV1520" s="215"/>
      <c r="AW1520" s="215"/>
      <c r="AX1520" s="215"/>
      <c r="AY1520" s="215"/>
      <c r="AZ1520" s="215"/>
    </row>
    <row r="1521" spans="1:52" s="209" customFormat="1" x14ac:dyDescent="0.2">
      <c r="A1521" s="214"/>
      <c r="D1521" s="213"/>
      <c r="E1521" s="215"/>
      <c r="F1521" s="215"/>
      <c r="G1521" s="215"/>
      <c r="H1521" s="215"/>
      <c r="I1521" s="215"/>
      <c r="J1521" s="215"/>
      <c r="K1521" s="215"/>
      <c r="L1521" s="215"/>
      <c r="M1521" s="215"/>
      <c r="N1521" s="215"/>
      <c r="O1521" s="215"/>
      <c r="P1521" s="215"/>
      <c r="Q1521" s="215"/>
      <c r="R1521" s="215"/>
      <c r="S1521" s="215"/>
      <c r="T1521" s="215"/>
      <c r="U1521" s="215"/>
      <c r="V1521" s="215"/>
      <c r="W1521" s="215"/>
      <c r="X1521" s="215"/>
      <c r="Y1521" s="215"/>
      <c r="Z1521" s="215"/>
      <c r="AA1521" s="215"/>
      <c r="AB1521" s="215"/>
      <c r="AI1521" s="215"/>
      <c r="AJ1521" s="215"/>
      <c r="AK1521" s="215"/>
      <c r="AL1521" s="215"/>
      <c r="AM1521" s="215"/>
      <c r="AN1521" s="215"/>
      <c r="AO1521" s="215"/>
      <c r="AP1521" s="215"/>
      <c r="AQ1521" s="215"/>
      <c r="AR1521" s="215"/>
      <c r="AS1521" s="215"/>
      <c r="AT1521" s="215"/>
      <c r="AU1521" s="215"/>
      <c r="AV1521" s="215"/>
      <c r="AW1521" s="215"/>
      <c r="AX1521" s="215"/>
      <c r="AY1521" s="215"/>
      <c r="AZ1521" s="215"/>
    </row>
    <row r="1522" spans="1:52" s="209" customFormat="1" x14ac:dyDescent="0.2">
      <c r="A1522" s="214"/>
      <c r="D1522" s="213"/>
      <c r="E1522" s="215"/>
      <c r="F1522" s="215"/>
      <c r="G1522" s="215"/>
      <c r="H1522" s="215"/>
      <c r="I1522" s="215"/>
      <c r="J1522" s="215"/>
      <c r="K1522" s="215"/>
      <c r="L1522" s="215"/>
      <c r="M1522" s="215"/>
      <c r="N1522" s="215"/>
      <c r="O1522" s="215"/>
      <c r="P1522" s="215"/>
      <c r="Q1522" s="215"/>
      <c r="R1522" s="215"/>
      <c r="S1522" s="215"/>
      <c r="T1522" s="215"/>
      <c r="U1522" s="215"/>
      <c r="V1522" s="215"/>
      <c r="W1522" s="215"/>
      <c r="X1522" s="215"/>
      <c r="Y1522" s="215"/>
      <c r="Z1522" s="215"/>
      <c r="AA1522" s="215"/>
      <c r="AB1522" s="215"/>
      <c r="AI1522" s="215"/>
      <c r="AJ1522" s="215"/>
      <c r="AK1522" s="215"/>
      <c r="AL1522" s="215"/>
      <c r="AM1522" s="215"/>
      <c r="AN1522" s="215"/>
      <c r="AO1522" s="215"/>
      <c r="AP1522" s="215"/>
      <c r="AQ1522" s="215"/>
      <c r="AR1522" s="215"/>
      <c r="AS1522" s="215"/>
      <c r="AT1522" s="215"/>
      <c r="AU1522" s="215"/>
      <c r="AV1522" s="215"/>
      <c r="AW1522" s="215"/>
      <c r="AX1522" s="215"/>
      <c r="AY1522" s="215"/>
      <c r="AZ1522" s="215"/>
    </row>
    <row r="1523" spans="1:52" s="209" customFormat="1" x14ac:dyDescent="0.2">
      <c r="A1523" s="214"/>
      <c r="D1523" s="213"/>
      <c r="E1523" s="215"/>
      <c r="F1523" s="215"/>
      <c r="G1523" s="215"/>
      <c r="H1523" s="215"/>
      <c r="I1523" s="215"/>
      <c r="J1523" s="215"/>
      <c r="K1523" s="215"/>
      <c r="L1523" s="215"/>
      <c r="M1523" s="215"/>
      <c r="N1523" s="215"/>
      <c r="O1523" s="215"/>
      <c r="P1523" s="215"/>
      <c r="Q1523" s="215"/>
      <c r="R1523" s="215"/>
      <c r="S1523" s="215"/>
      <c r="T1523" s="215"/>
      <c r="U1523" s="215"/>
      <c r="V1523" s="215"/>
      <c r="W1523" s="215"/>
      <c r="X1523" s="215"/>
      <c r="Y1523" s="215"/>
      <c r="Z1523" s="215"/>
      <c r="AA1523" s="215"/>
      <c r="AB1523" s="215"/>
      <c r="AI1523" s="215"/>
      <c r="AJ1523" s="215"/>
      <c r="AK1523" s="215"/>
      <c r="AL1523" s="215"/>
      <c r="AM1523" s="215"/>
      <c r="AN1523" s="215"/>
      <c r="AO1523" s="215"/>
      <c r="AP1523" s="215"/>
      <c r="AQ1523" s="215"/>
      <c r="AR1523" s="215"/>
      <c r="AS1523" s="215"/>
      <c r="AT1523" s="215"/>
      <c r="AU1523" s="215"/>
      <c r="AV1523" s="215"/>
      <c r="AW1523" s="215"/>
      <c r="AX1523" s="215"/>
      <c r="AY1523" s="215"/>
      <c r="AZ1523" s="215"/>
    </row>
    <row r="1524" spans="1:52" s="209" customFormat="1" x14ac:dyDescent="0.2">
      <c r="A1524" s="214"/>
      <c r="D1524" s="213"/>
      <c r="E1524" s="215"/>
      <c r="F1524" s="215"/>
      <c r="G1524" s="215"/>
      <c r="H1524" s="215"/>
      <c r="I1524" s="215"/>
      <c r="J1524" s="215"/>
      <c r="K1524" s="215"/>
      <c r="L1524" s="215"/>
      <c r="M1524" s="215"/>
      <c r="N1524" s="215"/>
      <c r="O1524" s="215"/>
      <c r="P1524" s="215"/>
      <c r="Q1524" s="215"/>
      <c r="R1524" s="215"/>
      <c r="S1524" s="215"/>
      <c r="T1524" s="215"/>
      <c r="U1524" s="215"/>
      <c r="V1524" s="215"/>
      <c r="W1524" s="215"/>
      <c r="X1524" s="215"/>
      <c r="Y1524" s="215"/>
      <c r="Z1524" s="215"/>
      <c r="AA1524" s="215"/>
      <c r="AB1524" s="215"/>
      <c r="AI1524" s="215"/>
      <c r="AJ1524" s="215"/>
      <c r="AK1524" s="215"/>
      <c r="AL1524" s="215"/>
      <c r="AM1524" s="215"/>
      <c r="AN1524" s="215"/>
      <c r="AO1524" s="215"/>
      <c r="AP1524" s="215"/>
      <c r="AQ1524" s="215"/>
      <c r="AR1524" s="215"/>
      <c r="AS1524" s="215"/>
      <c r="AT1524" s="215"/>
      <c r="AU1524" s="215"/>
      <c r="AV1524" s="215"/>
      <c r="AW1524" s="215"/>
      <c r="AX1524" s="215"/>
      <c r="AY1524" s="215"/>
      <c r="AZ1524" s="215"/>
    </row>
    <row r="1525" spans="1:52" s="209" customFormat="1" x14ac:dyDescent="0.2">
      <c r="A1525" s="214"/>
      <c r="D1525" s="213"/>
      <c r="E1525" s="215"/>
      <c r="F1525" s="215"/>
      <c r="G1525" s="215"/>
      <c r="H1525" s="215"/>
      <c r="I1525" s="215"/>
      <c r="J1525" s="215"/>
      <c r="K1525" s="215"/>
      <c r="L1525" s="215"/>
      <c r="M1525" s="215"/>
      <c r="N1525" s="215"/>
      <c r="O1525" s="215"/>
      <c r="P1525" s="215"/>
      <c r="Q1525" s="215"/>
      <c r="R1525" s="215"/>
      <c r="S1525" s="215"/>
      <c r="T1525" s="215"/>
      <c r="U1525" s="215"/>
      <c r="V1525" s="215"/>
      <c r="W1525" s="215"/>
      <c r="X1525" s="215"/>
      <c r="Y1525" s="215"/>
      <c r="Z1525" s="215"/>
      <c r="AA1525" s="215"/>
      <c r="AB1525" s="215"/>
      <c r="AI1525" s="215"/>
      <c r="AJ1525" s="215"/>
      <c r="AK1525" s="215"/>
      <c r="AL1525" s="215"/>
      <c r="AM1525" s="215"/>
      <c r="AN1525" s="215"/>
      <c r="AO1525" s="215"/>
      <c r="AP1525" s="215"/>
      <c r="AQ1525" s="215"/>
      <c r="AR1525" s="215"/>
      <c r="AS1525" s="215"/>
      <c r="AT1525" s="215"/>
      <c r="AU1525" s="215"/>
      <c r="AV1525" s="215"/>
      <c r="AW1525" s="215"/>
      <c r="AX1525" s="215"/>
      <c r="AY1525" s="215"/>
      <c r="AZ1525" s="215"/>
    </row>
    <row r="1526" spans="1:52" s="209" customFormat="1" x14ac:dyDescent="0.2">
      <c r="A1526" s="214"/>
      <c r="D1526" s="213"/>
      <c r="E1526" s="215"/>
      <c r="F1526" s="215"/>
      <c r="G1526" s="215"/>
      <c r="H1526" s="215"/>
      <c r="I1526" s="215"/>
      <c r="J1526" s="215"/>
      <c r="K1526" s="215"/>
      <c r="L1526" s="215"/>
      <c r="M1526" s="215"/>
      <c r="N1526" s="215"/>
      <c r="O1526" s="215"/>
      <c r="P1526" s="215"/>
      <c r="Q1526" s="215"/>
      <c r="R1526" s="215"/>
      <c r="S1526" s="215"/>
      <c r="T1526" s="215"/>
      <c r="U1526" s="215"/>
      <c r="V1526" s="215"/>
      <c r="W1526" s="215"/>
      <c r="X1526" s="215"/>
      <c r="Y1526" s="215"/>
      <c r="Z1526" s="215"/>
      <c r="AA1526" s="215"/>
      <c r="AB1526" s="215"/>
      <c r="AI1526" s="215"/>
      <c r="AJ1526" s="215"/>
      <c r="AK1526" s="215"/>
      <c r="AL1526" s="215"/>
      <c r="AM1526" s="215"/>
      <c r="AN1526" s="215"/>
      <c r="AO1526" s="215"/>
      <c r="AP1526" s="215"/>
      <c r="AQ1526" s="215"/>
      <c r="AR1526" s="215"/>
      <c r="AS1526" s="215"/>
      <c r="AT1526" s="215"/>
      <c r="AU1526" s="215"/>
      <c r="AV1526" s="215"/>
      <c r="AW1526" s="215"/>
      <c r="AX1526" s="215"/>
      <c r="AY1526" s="215"/>
      <c r="AZ1526" s="215"/>
    </row>
    <row r="1527" spans="1:52" s="209" customFormat="1" x14ac:dyDescent="0.2">
      <c r="A1527" s="214"/>
      <c r="D1527" s="213"/>
      <c r="E1527" s="215"/>
      <c r="F1527" s="215"/>
      <c r="G1527" s="215"/>
      <c r="H1527" s="215"/>
      <c r="I1527" s="215"/>
      <c r="J1527" s="215"/>
      <c r="K1527" s="215"/>
      <c r="L1527" s="215"/>
      <c r="M1527" s="215"/>
      <c r="N1527" s="215"/>
      <c r="O1527" s="215"/>
      <c r="P1527" s="215"/>
      <c r="Q1527" s="215"/>
      <c r="R1527" s="215"/>
      <c r="S1527" s="215"/>
      <c r="T1527" s="215"/>
      <c r="U1527" s="215"/>
      <c r="V1527" s="215"/>
      <c r="W1527" s="215"/>
      <c r="X1527" s="215"/>
      <c r="Y1527" s="215"/>
      <c r="Z1527" s="215"/>
      <c r="AA1527" s="215"/>
      <c r="AB1527" s="215"/>
      <c r="AI1527" s="215"/>
      <c r="AJ1527" s="215"/>
      <c r="AK1527" s="215"/>
      <c r="AL1527" s="215"/>
      <c r="AM1527" s="215"/>
      <c r="AN1527" s="215"/>
      <c r="AO1527" s="215"/>
      <c r="AP1527" s="215"/>
      <c r="AQ1527" s="215"/>
      <c r="AR1527" s="215"/>
      <c r="AS1527" s="215"/>
      <c r="AT1527" s="215"/>
      <c r="AU1527" s="215"/>
      <c r="AV1527" s="215"/>
      <c r="AW1527" s="215"/>
      <c r="AX1527" s="215"/>
      <c r="AY1527" s="215"/>
      <c r="AZ1527" s="215"/>
    </row>
    <row r="1528" spans="1:52" s="209" customFormat="1" x14ac:dyDescent="0.2">
      <c r="A1528" s="214"/>
      <c r="D1528" s="213"/>
      <c r="E1528" s="215"/>
      <c r="F1528" s="215"/>
      <c r="G1528" s="215"/>
      <c r="H1528" s="215"/>
      <c r="I1528" s="215"/>
      <c r="J1528" s="215"/>
      <c r="K1528" s="215"/>
      <c r="L1528" s="215"/>
      <c r="M1528" s="215"/>
      <c r="N1528" s="215"/>
      <c r="O1528" s="215"/>
      <c r="P1528" s="215"/>
      <c r="Q1528" s="215"/>
      <c r="R1528" s="215"/>
      <c r="S1528" s="215"/>
      <c r="T1528" s="215"/>
      <c r="U1528" s="215"/>
      <c r="V1528" s="215"/>
      <c r="W1528" s="215"/>
      <c r="X1528" s="215"/>
      <c r="Y1528" s="215"/>
      <c r="Z1528" s="215"/>
      <c r="AA1528" s="215"/>
      <c r="AB1528" s="215"/>
      <c r="AI1528" s="215"/>
      <c r="AJ1528" s="215"/>
      <c r="AK1528" s="215"/>
      <c r="AL1528" s="215"/>
      <c r="AM1528" s="215"/>
      <c r="AN1528" s="215"/>
      <c r="AO1528" s="215"/>
      <c r="AP1528" s="215"/>
      <c r="AQ1528" s="215"/>
      <c r="AR1528" s="215"/>
      <c r="AS1528" s="215"/>
      <c r="AT1528" s="215"/>
      <c r="AU1528" s="215"/>
      <c r="AV1528" s="215"/>
      <c r="AW1528" s="215"/>
      <c r="AX1528" s="215"/>
      <c r="AY1528" s="215"/>
      <c r="AZ1528" s="215"/>
    </row>
    <row r="1529" spans="1:52" s="209" customFormat="1" x14ac:dyDescent="0.2">
      <c r="A1529" s="214"/>
      <c r="D1529" s="213"/>
      <c r="E1529" s="215"/>
      <c r="F1529" s="215"/>
      <c r="G1529" s="215"/>
      <c r="H1529" s="215"/>
      <c r="I1529" s="215"/>
      <c r="J1529" s="215"/>
      <c r="K1529" s="215"/>
      <c r="L1529" s="215"/>
      <c r="M1529" s="215"/>
      <c r="N1529" s="215"/>
      <c r="O1529" s="215"/>
      <c r="P1529" s="215"/>
      <c r="Q1529" s="215"/>
      <c r="R1529" s="215"/>
      <c r="S1529" s="215"/>
      <c r="T1529" s="215"/>
      <c r="U1529" s="215"/>
      <c r="V1529" s="215"/>
      <c r="W1529" s="215"/>
      <c r="X1529" s="215"/>
      <c r="Y1529" s="215"/>
      <c r="Z1529" s="215"/>
      <c r="AA1529" s="215"/>
      <c r="AB1529" s="215"/>
      <c r="AI1529" s="215"/>
      <c r="AJ1529" s="215"/>
      <c r="AK1529" s="215"/>
      <c r="AL1529" s="215"/>
      <c r="AM1529" s="215"/>
      <c r="AN1529" s="215"/>
      <c r="AO1529" s="215"/>
      <c r="AP1529" s="215"/>
      <c r="AQ1529" s="215"/>
      <c r="AR1529" s="215"/>
      <c r="AS1529" s="215"/>
      <c r="AT1529" s="215"/>
      <c r="AU1529" s="215"/>
      <c r="AV1529" s="215"/>
      <c r="AW1529" s="215"/>
      <c r="AX1529" s="215"/>
      <c r="AY1529" s="215"/>
      <c r="AZ1529" s="215"/>
    </row>
    <row r="1530" spans="1:52" s="209" customFormat="1" x14ac:dyDescent="0.2">
      <c r="A1530" s="214"/>
      <c r="D1530" s="213"/>
      <c r="E1530" s="215"/>
      <c r="F1530" s="215"/>
      <c r="G1530" s="215"/>
      <c r="H1530" s="215"/>
      <c r="I1530" s="215"/>
      <c r="J1530" s="215"/>
      <c r="K1530" s="215"/>
      <c r="L1530" s="215"/>
      <c r="M1530" s="215"/>
      <c r="N1530" s="215"/>
      <c r="O1530" s="215"/>
      <c r="P1530" s="215"/>
      <c r="Q1530" s="215"/>
      <c r="R1530" s="215"/>
      <c r="S1530" s="215"/>
      <c r="T1530" s="215"/>
      <c r="U1530" s="215"/>
      <c r="V1530" s="215"/>
      <c r="W1530" s="215"/>
      <c r="X1530" s="215"/>
      <c r="Y1530" s="215"/>
      <c r="Z1530" s="215"/>
      <c r="AA1530" s="215"/>
      <c r="AB1530" s="215"/>
      <c r="AI1530" s="215"/>
      <c r="AJ1530" s="215"/>
      <c r="AK1530" s="215"/>
      <c r="AL1530" s="215"/>
      <c r="AM1530" s="215"/>
      <c r="AN1530" s="215"/>
      <c r="AO1530" s="215"/>
      <c r="AP1530" s="215"/>
      <c r="AQ1530" s="215"/>
      <c r="AR1530" s="215"/>
      <c r="AS1530" s="215"/>
      <c r="AT1530" s="215"/>
      <c r="AU1530" s="215"/>
      <c r="AV1530" s="215"/>
      <c r="AW1530" s="215"/>
      <c r="AX1530" s="215"/>
      <c r="AY1530" s="215"/>
      <c r="AZ1530" s="215"/>
    </row>
    <row r="1531" spans="1:52" s="209" customFormat="1" x14ac:dyDescent="0.2">
      <c r="A1531" s="214"/>
      <c r="D1531" s="213"/>
      <c r="E1531" s="215"/>
      <c r="F1531" s="215"/>
      <c r="G1531" s="215"/>
      <c r="H1531" s="215"/>
      <c r="I1531" s="215"/>
      <c r="J1531" s="215"/>
      <c r="K1531" s="215"/>
      <c r="L1531" s="215"/>
      <c r="M1531" s="215"/>
      <c r="N1531" s="215"/>
      <c r="O1531" s="215"/>
      <c r="P1531" s="215"/>
      <c r="Q1531" s="215"/>
      <c r="R1531" s="215"/>
      <c r="S1531" s="215"/>
      <c r="T1531" s="215"/>
      <c r="U1531" s="215"/>
      <c r="V1531" s="215"/>
      <c r="W1531" s="215"/>
      <c r="X1531" s="215"/>
      <c r="Y1531" s="215"/>
      <c r="Z1531" s="215"/>
      <c r="AA1531" s="215"/>
      <c r="AB1531" s="215"/>
      <c r="AI1531" s="215"/>
      <c r="AJ1531" s="215"/>
      <c r="AK1531" s="215"/>
      <c r="AL1531" s="215"/>
      <c r="AM1531" s="215"/>
      <c r="AN1531" s="215"/>
      <c r="AO1531" s="215"/>
      <c r="AP1531" s="215"/>
      <c r="AQ1531" s="215"/>
      <c r="AR1531" s="215"/>
      <c r="AS1531" s="215"/>
      <c r="AT1531" s="215"/>
      <c r="AU1531" s="215"/>
      <c r="AV1531" s="215"/>
      <c r="AW1531" s="215"/>
      <c r="AX1531" s="215"/>
      <c r="AY1531" s="215"/>
      <c r="AZ1531" s="215"/>
    </row>
    <row r="1532" spans="1:52" s="209" customFormat="1" x14ac:dyDescent="0.2">
      <c r="A1532" s="214"/>
      <c r="D1532" s="213"/>
      <c r="E1532" s="215"/>
      <c r="F1532" s="215"/>
      <c r="G1532" s="215"/>
      <c r="H1532" s="215"/>
      <c r="I1532" s="215"/>
      <c r="J1532" s="215"/>
      <c r="K1532" s="215"/>
      <c r="L1532" s="215"/>
      <c r="M1532" s="215"/>
      <c r="N1532" s="215"/>
      <c r="O1532" s="215"/>
      <c r="P1532" s="215"/>
      <c r="Q1532" s="215"/>
      <c r="R1532" s="215"/>
      <c r="S1532" s="215"/>
      <c r="T1532" s="215"/>
      <c r="U1532" s="215"/>
      <c r="V1532" s="215"/>
      <c r="W1532" s="215"/>
      <c r="X1532" s="215"/>
      <c r="Y1532" s="215"/>
      <c r="Z1532" s="215"/>
      <c r="AA1532" s="215"/>
      <c r="AB1532" s="215"/>
      <c r="AI1532" s="215"/>
      <c r="AJ1532" s="215"/>
      <c r="AK1532" s="215"/>
      <c r="AL1532" s="215"/>
      <c r="AM1532" s="215"/>
      <c r="AN1532" s="215"/>
      <c r="AO1532" s="215"/>
      <c r="AP1532" s="215"/>
      <c r="AQ1532" s="215"/>
      <c r="AR1532" s="215"/>
      <c r="AS1532" s="215"/>
      <c r="AT1532" s="215"/>
      <c r="AU1532" s="215"/>
      <c r="AV1532" s="215"/>
      <c r="AW1532" s="215"/>
      <c r="AX1532" s="215"/>
      <c r="AY1532" s="215"/>
      <c r="AZ1532" s="215"/>
    </row>
    <row r="1533" spans="1:52" s="209" customFormat="1" x14ac:dyDescent="0.2">
      <c r="A1533" s="214"/>
      <c r="D1533" s="213"/>
      <c r="E1533" s="215"/>
      <c r="F1533" s="215"/>
      <c r="G1533" s="215"/>
      <c r="H1533" s="215"/>
      <c r="I1533" s="215"/>
      <c r="J1533" s="215"/>
      <c r="K1533" s="215"/>
      <c r="L1533" s="215"/>
      <c r="M1533" s="215"/>
      <c r="N1533" s="215"/>
      <c r="O1533" s="215"/>
      <c r="P1533" s="215"/>
      <c r="Q1533" s="215"/>
      <c r="R1533" s="215"/>
      <c r="S1533" s="215"/>
      <c r="T1533" s="215"/>
      <c r="U1533" s="215"/>
      <c r="V1533" s="215"/>
      <c r="W1533" s="215"/>
      <c r="X1533" s="215"/>
      <c r="Y1533" s="215"/>
      <c r="Z1533" s="215"/>
      <c r="AA1533" s="215"/>
      <c r="AB1533" s="215"/>
      <c r="AI1533" s="215"/>
      <c r="AJ1533" s="215"/>
      <c r="AK1533" s="215"/>
      <c r="AL1533" s="215"/>
      <c r="AM1533" s="215"/>
      <c r="AN1533" s="215"/>
      <c r="AO1533" s="215"/>
      <c r="AP1533" s="215"/>
      <c r="AQ1533" s="215"/>
      <c r="AR1533" s="215"/>
      <c r="AS1533" s="215"/>
      <c r="AT1533" s="215"/>
      <c r="AU1533" s="215"/>
      <c r="AV1533" s="215"/>
      <c r="AW1533" s="215"/>
      <c r="AX1533" s="215"/>
      <c r="AY1533" s="215"/>
      <c r="AZ1533" s="215"/>
    </row>
    <row r="1534" spans="1:52" s="209" customFormat="1" x14ac:dyDescent="0.2">
      <c r="A1534" s="214"/>
      <c r="D1534" s="213"/>
      <c r="E1534" s="215"/>
      <c r="F1534" s="215"/>
      <c r="G1534" s="215"/>
      <c r="H1534" s="215"/>
      <c r="I1534" s="215"/>
      <c r="J1534" s="215"/>
      <c r="K1534" s="215"/>
      <c r="L1534" s="215"/>
      <c r="M1534" s="215"/>
      <c r="N1534" s="215"/>
      <c r="O1534" s="215"/>
      <c r="P1534" s="215"/>
      <c r="Q1534" s="215"/>
      <c r="R1534" s="215"/>
      <c r="S1534" s="215"/>
      <c r="T1534" s="215"/>
      <c r="U1534" s="215"/>
      <c r="V1534" s="215"/>
      <c r="W1534" s="215"/>
      <c r="X1534" s="215"/>
      <c r="Y1534" s="215"/>
      <c r="Z1534" s="215"/>
      <c r="AA1534" s="215"/>
      <c r="AB1534" s="215"/>
      <c r="AI1534" s="215"/>
      <c r="AJ1534" s="215"/>
      <c r="AK1534" s="215"/>
      <c r="AL1534" s="215"/>
      <c r="AM1534" s="215"/>
      <c r="AN1534" s="215"/>
      <c r="AO1534" s="215"/>
      <c r="AP1534" s="215"/>
      <c r="AQ1534" s="215"/>
      <c r="AR1534" s="215"/>
      <c r="AS1534" s="215"/>
      <c r="AT1534" s="215"/>
      <c r="AU1534" s="215"/>
      <c r="AV1534" s="215"/>
      <c r="AW1534" s="215"/>
      <c r="AX1534" s="215"/>
      <c r="AY1534" s="215"/>
      <c r="AZ1534" s="215"/>
    </row>
    <row r="1535" spans="1:52" s="209" customFormat="1" x14ac:dyDescent="0.2">
      <c r="A1535" s="214"/>
      <c r="D1535" s="213"/>
      <c r="E1535" s="215"/>
      <c r="F1535" s="215"/>
      <c r="G1535" s="215"/>
      <c r="H1535" s="215"/>
      <c r="I1535" s="215"/>
      <c r="J1535" s="215"/>
      <c r="K1535" s="215"/>
      <c r="L1535" s="215"/>
      <c r="M1535" s="215"/>
      <c r="N1535" s="215"/>
      <c r="O1535" s="215"/>
      <c r="P1535" s="215"/>
      <c r="Q1535" s="215"/>
      <c r="R1535" s="215"/>
      <c r="S1535" s="215"/>
      <c r="T1535" s="215"/>
      <c r="U1535" s="215"/>
      <c r="V1535" s="215"/>
      <c r="W1535" s="215"/>
      <c r="X1535" s="215"/>
      <c r="Y1535" s="215"/>
      <c r="Z1535" s="215"/>
      <c r="AA1535" s="215"/>
      <c r="AB1535" s="215"/>
      <c r="AI1535" s="215"/>
      <c r="AJ1535" s="215"/>
      <c r="AK1535" s="215"/>
      <c r="AL1535" s="215"/>
      <c r="AM1535" s="215"/>
      <c r="AN1535" s="215"/>
      <c r="AO1535" s="215"/>
      <c r="AP1535" s="215"/>
      <c r="AQ1535" s="215"/>
      <c r="AR1535" s="215"/>
      <c r="AS1535" s="215"/>
      <c r="AT1535" s="215"/>
      <c r="AU1535" s="215"/>
      <c r="AV1535" s="215"/>
      <c r="AW1535" s="215"/>
      <c r="AX1535" s="215"/>
      <c r="AY1535" s="215"/>
      <c r="AZ1535" s="215"/>
    </row>
    <row r="1536" spans="1:52" s="209" customFormat="1" x14ac:dyDescent="0.2">
      <c r="A1536" s="214"/>
      <c r="D1536" s="213"/>
      <c r="E1536" s="215"/>
      <c r="F1536" s="215"/>
      <c r="G1536" s="215"/>
      <c r="H1536" s="215"/>
      <c r="I1536" s="215"/>
      <c r="J1536" s="215"/>
      <c r="K1536" s="215"/>
      <c r="L1536" s="215"/>
      <c r="M1536" s="215"/>
      <c r="N1536" s="215"/>
      <c r="O1536" s="215"/>
      <c r="P1536" s="215"/>
      <c r="Q1536" s="215"/>
      <c r="R1536" s="215"/>
      <c r="S1536" s="215"/>
      <c r="T1536" s="215"/>
      <c r="U1536" s="215"/>
      <c r="V1536" s="215"/>
      <c r="W1536" s="215"/>
      <c r="X1536" s="215"/>
      <c r="Y1536" s="215"/>
      <c r="Z1536" s="215"/>
      <c r="AA1536" s="215"/>
      <c r="AB1536" s="215"/>
      <c r="AI1536" s="215"/>
      <c r="AJ1536" s="215"/>
      <c r="AK1536" s="215"/>
      <c r="AL1536" s="215"/>
      <c r="AM1536" s="215"/>
      <c r="AN1536" s="215"/>
      <c r="AO1536" s="215"/>
      <c r="AP1536" s="215"/>
      <c r="AQ1536" s="215"/>
      <c r="AR1536" s="215"/>
      <c r="AS1536" s="215"/>
      <c r="AT1536" s="215"/>
      <c r="AU1536" s="215"/>
      <c r="AV1536" s="215"/>
      <c r="AW1536" s="215"/>
      <c r="AX1536" s="215"/>
      <c r="AY1536" s="215"/>
      <c r="AZ1536" s="215"/>
    </row>
    <row r="1537" spans="1:52" s="209" customFormat="1" x14ac:dyDescent="0.2">
      <c r="A1537" s="214"/>
      <c r="D1537" s="213"/>
      <c r="E1537" s="215"/>
      <c r="F1537" s="215"/>
      <c r="G1537" s="215"/>
      <c r="H1537" s="215"/>
      <c r="I1537" s="215"/>
      <c r="J1537" s="215"/>
      <c r="K1537" s="215"/>
      <c r="L1537" s="215"/>
      <c r="M1537" s="215"/>
      <c r="N1537" s="215"/>
      <c r="O1537" s="215"/>
      <c r="P1537" s="215"/>
      <c r="Q1537" s="215"/>
      <c r="R1537" s="215"/>
      <c r="S1537" s="215"/>
      <c r="T1537" s="215"/>
      <c r="U1537" s="215"/>
      <c r="V1537" s="215"/>
      <c r="W1537" s="215"/>
      <c r="X1537" s="215"/>
      <c r="Y1537" s="215"/>
      <c r="Z1537" s="215"/>
      <c r="AA1537" s="215"/>
      <c r="AB1537" s="215"/>
      <c r="AI1537" s="215"/>
      <c r="AJ1537" s="215"/>
      <c r="AK1537" s="215"/>
      <c r="AL1537" s="215"/>
      <c r="AM1537" s="215"/>
      <c r="AN1537" s="215"/>
      <c r="AO1537" s="215"/>
      <c r="AP1537" s="215"/>
      <c r="AQ1537" s="215"/>
      <c r="AR1537" s="215"/>
      <c r="AS1537" s="215"/>
      <c r="AT1537" s="215"/>
      <c r="AU1537" s="215"/>
      <c r="AV1537" s="215"/>
      <c r="AW1537" s="215"/>
      <c r="AX1537" s="215"/>
      <c r="AY1537" s="215"/>
      <c r="AZ1537" s="215"/>
    </row>
    <row r="1538" spans="1:52" s="209" customFormat="1" x14ac:dyDescent="0.2">
      <c r="A1538" s="214"/>
      <c r="D1538" s="213"/>
      <c r="E1538" s="215"/>
      <c r="F1538" s="215"/>
      <c r="G1538" s="215"/>
      <c r="H1538" s="215"/>
      <c r="I1538" s="215"/>
      <c r="J1538" s="215"/>
      <c r="K1538" s="215"/>
      <c r="L1538" s="215"/>
      <c r="M1538" s="215"/>
      <c r="N1538" s="215"/>
      <c r="O1538" s="215"/>
      <c r="P1538" s="215"/>
      <c r="Q1538" s="215"/>
      <c r="R1538" s="215"/>
      <c r="S1538" s="215"/>
      <c r="T1538" s="215"/>
      <c r="U1538" s="215"/>
      <c r="V1538" s="215"/>
      <c r="W1538" s="215"/>
      <c r="X1538" s="215"/>
      <c r="Y1538" s="215"/>
      <c r="Z1538" s="215"/>
      <c r="AA1538" s="215"/>
      <c r="AB1538" s="215"/>
      <c r="AI1538" s="215"/>
      <c r="AJ1538" s="215"/>
      <c r="AK1538" s="215"/>
      <c r="AL1538" s="215"/>
      <c r="AM1538" s="215"/>
      <c r="AN1538" s="215"/>
      <c r="AO1538" s="215"/>
      <c r="AP1538" s="215"/>
      <c r="AQ1538" s="215"/>
      <c r="AR1538" s="215"/>
      <c r="AS1538" s="215"/>
      <c r="AT1538" s="215"/>
      <c r="AU1538" s="215"/>
      <c r="AV1538" s="215"/>
      <c r="AW1538" s="215"/>
      <c r="AX1538" s="215"/>
      <c r="AY1538" s="215"/>
      <c r="AZ1538" s="215"/>
    </row>
    <row r="1539" spans="1:52" s="209" customFormat="1" x14ac:dyDescent="0.2">
      <c r="A1539" s="214"/>
      <c r="D1539" s="213"/>
      <c r="E1539" s="215"/>
      <c r="F1539" s="215"/>
      <c r="G1539" s="215"/>
      <c r="H1539" s="215"/>
      <c r="I1539" s="215"/>
      <c r="J1539" s="215"/>
      <c r="K1539" s="215"/>
      <c r="L1539" s="215"/>
      <c r="M1539" s="215"/>
      <c r="N1539" s="215"/>
      <c r="O1539" s="215"/>
      <c r="P1539" s="215"/>
      <c r="Q1539" s="215"/>
      <c r="R1539" s="215"/>
      <c r="S1539" s="215"/>
      <c r="T1539" s="215"/>
      <c r="U1539" s="215"/>
      <c r="V1539" s="215"/>
      <c r="W1539" s="215"/>
      <c r="X1539" s="215"/>
      <c r="Y1539" s="215"/>
      <c r="Z1539" s="215"/>
      <c r="AA1539" s="215"/>
      <c r="AB1539" s="215"/>
      <c r="AI1539" s="215"/>
      <c r="AJ1539" s="215"/>
      <c r="AK1539" s="215"/>
      <c r="AL1539" s="215"/>
      <c r="AM1539" s="215"/>
      <c r="AN1539" s="215"/>
      <c r="AO1539" s="215"/>
      <c r="AP1539" s="215"/>
      <c r="AQ1539" s="215"/>
      <c r="AR1539" s="215"/>
      <c r="AS1539" s="215"/>
      <c r="AT1539" s="215"/>
      <c r="AU1539" s="215"/>
      <c r="AV1539" s="215"/>
      <c r="AW1539" s="215"/>
      <c r="AX1539" s="215"/>
      <c r="AY1539" s="215"/>
      <c r="AZ1539" s="215"/>
    </row>
    <row r="1540" spans="1:52" s="209" customFormat="1" x14ac:dyDescent="0.2">
      <c r="A1540" s="214"/>
      <c r="D1540" s="213"/>
      <c r="E1540" s="215"/>
      <c r="F1540" s="215"/>
      <c r="G1540" s="215"/>
      <c r="H1540" s="215"/>
      <c r="I1540" s="215"/>
      <c r="J1540" s="215"/>
      <c r="K1540" s="215"/>
      <c r="L1540" s="215"/>
      <c r="M1540" s="215"/>
      <c r="N1540" s="215"/>
      <c r="O1540" s="215"/>
      <c r="P1540" s="215"/>
      <c r="Q1540" s="215"/>
      <c r="R1540" s="215"/>
      <c r="S1540" s="215"/>
      <c r="T1540" s="215"/>
      <c r="U1540" s="215"/>
      <c r="V1540" s="215"/>
      <c r="W1540" s="215"/>
      <c r="X1540" s="215"/>
      <c r="Y1540" s="215"/>
      <c r="Z1540" s="215"/>
      <c r="AA1540" s="215"/>
      <c r="AB1540" s="215"/>
      <c r="AI1540" s="215"/>
      <c r="AJ1540" s="215"/>
      <c r="AK1540" s="215"/>
      <c r="AL1540" s="215"/>
      <c r="AM1540" s="215"/>
      <c r="AN1540" s="215"/>
      <c r="AO1540" s="215"/>
      <c r="AP1540" s="215"/>
      <c r="AQ1540" s="215"/>
      <c r="AR1540" s="215"/>
      <c r="AS1540" s="215"/>
      <c r="AT1540" s="215"/>
      <c r="AU1540" s="215"/>
      <c r="AV1540" s="215"/>
      <c r="AW1540" s="215"/>
      <c r="AX1540" s="215"/>
      <c r="AY1540" s="215"/>
      <c r="AZ1540" s="215"/>
    </row>
    <row r="1541" spans="1:52" s="209" customFormat="1" x14ac:dyDescent="0.2">
      <c r="A1541" s="214"/>
      <c r="D1541" s="213"/>
      <c r="E1541" s="215"/>
      <c r="F1541" s="215"/>
      <c r="G1541" s="215"/>
      <c r="H1541" s="215"/>
      <c r="I1541" s="215"/>
      <c r="J1541" s="215"/>
      <c r="K1541" s="215"/>
      <c r="L1541" s="215"/>
      <c r="M1541" s="215"/>
      <c r="N1541" s="215"/>
      <c r="O1541" s="215"/>
      <c r="P1541" s="215"/>
      <c r="Q1541" s="215"/>
      <c r="R1541" s="215"/>
      <c r="S1541" s="215"/>
      <c r="T1541" s="215"/>
      <c r="U1541" s="215"/>
      <c r="V1541" s="215"/>
      <c r="W1541" s="215"/>
      <c r="X1541" s="215"/>
      <c r="Y1541" s="215"/>
      <c r="Z1541" s="215"/>
      <c r="AA1541" s="215"/>
      <c r="AB1541" s="215"/>
      <c r="AI1541" s="215"/>
      <c r="AJ1541" s="215"/>
      <c r="AK1541" s="215"/>
      <c r="AL1541" s="215"/>
      <c r="AM1541" s="215"/>
      <c r="AN1541" s="215"/>
      <c r="AO1541" s="215"/>
      <c r="AP1541" s="215"/>
      <c r="AQ1541" s="215"/>
      <c r="AR1541" s="215"/>
      <c r="AS1541" s="215"/>
      <c r="AT1541" s="215"/>
      <c r="AU1541" s="215"/>
      <c r="AV1541" s="215"/>
      <c r="AW1541" s="215"/>
      <c r="AX1541" s="215"/>
      <c r="AY1541" s="215"/>
      <c r="AZ1541" s="215"/>
    </row>
    <row r="1542" spans="1:52" s="209" customFormat="1" x14ac:dyDescent="0.2">
      <c r="A1542" s="214"/>
      <c r="D1542" s="213"/>
      <c r="E1542" s="215"/>
      <c r="F1542" s="215"/>
      <c r="G1542" s="215"/>
      <c r="H1542" s="215"/>
      <c r="I1542" s="215"/>
      <c r="J1542" s="215"/>
      <c r="K1542" s="215"/>
      <c r="L1542" s="215"/>
      <c r="M1542" s="215"/>
      <c r="N1542" s="215"/>
      <c r="O1542" s="215"/>
      <c r="P1542" s="215"/>
      <c r="Q1542" s="215"/>
      <c r="R1542" s="215"/>
      <c r="S1542" s="215"/>
      <c r="T1542" s="215"/>
      <c r="U1542" s="215"/>
      <c r="V1542" s="215"/>
      <c r="W1542" s="215"/>
      <c r="X1542" s="215"/>
      <c r="Y1542" s="215"/>
      <c r="Z1542" s="215"/>
      <c r="AA1542" s="215"/>
      <c r="AB1542" s="215"/>
      <c r="AI1542" s="215"/>
      <c r="AJ1542" s="215"/>
      <c r="AK1542" s="215"/>
      <c r="AL1542" s="215"/>
      <c r="AM1542" s="215"/>
      <c r="AN1542" s="215"/>
      <c r="AO1542" s="215"/>
      <c r="AP1542" s="215"/>
      <c r="AQ1542" s="215"/>
      <c r="AR1542" s="215"/>
      <c r="AS1542" s="215"/>
      <c r="AT1542" s="215"/>
      <c r="AU1542" s="215"/>
      <c r="AV1542" s="215"/>
      <c r="AW1542" s="215"/>
      <c r="AX1542" s="215"/>
      <c r="AY1542" s="215"/>
      <c r="AZ1542" s="215"/>
    </row>
    <row r="1543" spans="1:52" s="209" customFormat="1" x14ac:dyDescent="0.2">
      <c r="A1543" s="214"/>
      <c r="D1543" s="213"/>
      <c r="E1543" s="215"/>
      <c r="F1543" s="215"/>
      <c r="G1543" s="215"/>
      <c r="H1543" s="215"/>
      <c r="I1543" s="215"/>
      <c r="J1543" s="215"/>
      <c r="K1543" s="215"/>
      <c r="L1543" s="215"/>
      <c r="M1543" s="215"/>
      <c r="N1543" s="215"/>
      <c r="O1543" s="215"/>
      <c r="P1543" s="215"/>
      <c r="Q1543" s="215"/>
      <c r="R1543" s="215"/>
      <c r="S1543" s="215"/>
      <c r="T1543" s="215"/>
      <c r="U1543" s="215"/>
      <c r="V1543" s="215"/>
      <c r="W1543" s="215"/>
      <c r="X1543" s="215"/>
      <c r="Y1543" s="215"/>
      <c r="Z1543" s="215"/>
      <c r="AA1543" s="215"/>
      <c r="AB1543" s="215"/>
      <c r="AI1543" s="215"/>
      <c r="AJ1543" s="215"/>
      <c r="AK1543" s="215"/>
      <c r="AL1543" s="215"/>
      <c r="AM1543" s="215"/>
      <c r="AN1543" s="215"/>
      <c r="AO1543" s="215"/>
      <c r="AP1543" s="215"/>
      <c r="AQ1543" s="215"/>
      <c r="AR1543" s="215"/>
      <c r="AS1543" s="215"/>
      <c r="AT1543" s="215"/>
      <c r="AU1543" s="215"/>
      <c r="AV1543" s="215"/>
      <c r="AW1543" s="215"/>
      <c r="AX1543" s="215"/>
      <c r="AY1543" s="215"/>
      <c r="AZ1543" s="215"/>
    </row>
    <row r="1544" spans="1:52" s="209" customFormat="1" x14ac:dyDescent="0.2">
      <c r="A1544" s="214"/>
      <c r="D1544" s="213"/>
      <c r="E1544" s="215"/>
      <c r="F1544" s="215"/>
      <c r="G1544" s="215"/>
      <c r="H1544" s="215"/>
      <c r="I1544" s="215"/>
      <c r="J1544" s="215"/>
      <c r="K1544" s="215"/>
      <c r="L1544" s="215"/>
      <c r="M1544" s="215"/>
      <c r="N1544" s="215"/>
      <c r="O1544" s="215"/>
      <c r="P1544" s="215"/>
      <c r="Q1544" s="215"/>
      <c r="R1544" s="215"/>
      <c r="S1544" s="215"/>
      <c r="T1544" s="215"/>
      <c r="U1544" s="215"/>
      <c r="V1544" s="215"/>
      <c r="W1544" s="215"/>
      <c r="X1544" s="215"/>
      <c r="Y1544" s="215"/>
      <c r="Z1544" s="215"/>
      <c r="AA1544" s="215"/>
      <c r="AB1544" s="215"/>
      <c r="AI1544" s="215"/>
      <c r="AJ1544" s="215"/>
      <c r="AK1544" s="215"/>
      <c r="AL1544" s="215"/>
      <c r="AM1544" s="215"/>
      <c r="AN1544" s="215"/>
      <c r="AO1544" s="215"/>
      <c r="AP1544" s="215"/>
      <c r="AQ1544" s="215"/>
      <c r="AR1544" s="215"/>
      <c r="AS1544" s="215"/>
      <c r="AT1544" s="215"/>
      <c r="AU1544" s="215"/>
      <c r="AV1544" s="215"/>
      <c r="AW1544" s="215"/>
      <c r="AX1544" s="215"/>
      <c r="AY1544" s="215"/>
      <c r="AZ1544" s="215"/>
    </row>
    <row r="1545" spans="1:52" s="209" customFormat="1" x14ac:dyDescent="0.2">
      <c r="A1545" s="214"/>
      <c r="D1545" s="213"/>
      <c r="E1545" s="215"/>
      <c r="F1545" s="215"/>
      <c r="G1545" s="215"/>
      <c r="H1545" s="215"/>
      <c r="I1545" s="215"/>
      <c r="J1545" s="215"/>
      <c r="K1545" s="215"/>
      <c r="L1545" s="215"/>
      <c r="M1545" s="215"/>
      <c r="N1545" s="215"/>
      <c r="O1545" s="215"/>
      <c r="P1545" s="215"/>
      <c r="Q1545" s="215"/>
      <c r="R1545" s="215"/>
      <c r="S1545" s="215"/>
      <c r="T1545" s="215"/>
      <c r="U1545" s="215"/>
      <c r="V1545" s="215"/>
      <c r="W1545" s="215"/>
      <c r="X1545" s="215"/>
      <c r="Y1545" s="215"/>
      <c r="Z1545" s="215"/>
      <c r="AA1545" s="215"/>
      <c r="AB1545" s="215"/>
      <c r="AI1545" s="215"/>
      <c r="AJ1545" s="215"/>
      <c r="AK1545" s="215"/>
      <c r="AL1545" s="215"/>
      <c r="AM1545" s="215"/>
      <c r="AN1545" s="215"/>
      <c r="AO1545" s="215"/>
      <c r="AP1545" s="215"/>
      <c r="AQ1545" s="215"/>
      <c r="AR1545" s="215"/>
      <c r="AS1545" s="215"/>
      <c r="AT1545" s="215"/>
      <c r="AU1545" s="215"/>
      <c r="AV1545" s="215"/>
      <c r="AW1545" s="215"/>
      <c r="AX1545" s="215"/>
      <c r="AY1545" s="215"/>
      <c r="AZ1545" s="215"/>
    </row>
    <row r="1546" spans="1:52" s="209" customFormat="1" x14ac:dyDescent="0.2">
      <c r="A1546" s="214"/>
      <c r="D1546" s="213"/>
      <c r="E1546" s="215"/>
      <c r="F1546" s="215"/>
      <c r="G1546" s="215"/>
      <c r="H1546" s="215"/>
      <c r="I1546" s="215"/>
      <c r="J1546" s="215"/>
      <c r="K1546" s="215"/>
      <c r="L1546" s="215"/>
      <c r="M1546" s="215"/>
      <c r="N1546" s="215"/>
      <c r="O1546" s="215"/>
      <c r="P1546" s="215"/>
      <c r="Q1546" s="215"/>
      <c r="R1546" s="215"/>
      <c r="S1546" s="215"/>
      <c r="T1546" s="215"/>
      <c r="U1546" s="215"/>
      <c r="V1546" s="215"/>
      <c r="W1546" s="215"/>
      <c r="X1546" s="215"/>
      <c r="Y1546" s="215"/>
      <c r="Z1546" s="215"/>
      <c r="AA1546" s="215"/>
      <c r="AB1546" s="215"/>
      <c r="AI1546" s="215"/>
      <c r="AJ1546" s="215"/>
      <c r="AK1546" s="215"/>
      <c r="AL1546" s="215"/>
      <c r="AM1546" s="215"/>
      <c r="AN1546" s="215"/>
      <c r="AO1546" s="215"/>
      <c r="AP1546" s="215"/>
      <c r="AQ1546" s="215"/>
      <c r="AR1546" s="215"/>
      <c r="AS1546" s="215"/>
      <c r="AT1546" s="215"/>
      <c r="AU1546" s="215"/>
      <c r="AV1546" s="215"/>
      <c r="AW1546" s="215"/>
      <c r="AX1546" s="215"/>
      <c r="AY1546" s="215"/>
      <c r="AZ1546" s="215"/>
    </row>
    <row r="1547" spans="1:52" s="209" customFormat="1" x14ac:dyDescent="0.2">
      <c r="A1547" s="214"/>
      <c r="D1547" s="213"/>
      <c r="E1547" s="215"/>
      <c r="F1547" s="215"/>
      <c r="G1547" s="215"/>
      <c r="H1547" s="215"/>
      <c r="I1547" s="215"/>
      <c r="J1547" s="215"/>
      <c r="K1547" s="215"/>
      <c r="L1547" s="215"/>
      <c r="M1547" s="215"/>
      <c r="N1547" s="215"/>
      <c r="O1547" s="215"/>
      <c r="P1547" s="215"/>
      <c r="Q1547" s="215"/>
      <c r="R1547" s="215"/>
      <c r="S1547" s="215"/>
      <c r="T1547" s="215"/>
      <c r="U1547" s="215"/>
      <c r="V1547" s="215"/>
      <c r="W1547" s="215"/>
      <c r="X1547" s="215"/>
      <c r="Y1547" s="215"/>
      <c r="Z1547" s="215"/>
      <c r="AA1547" s="215"/>
      <c r="AB1547" s="215"/>
      <c r="AI1547" s="215"/>
      <c r="AJ1547" s="215"/>
      <c r="AK1547" s="215"/>
      <c r="AL1547" s="215"/>
      <c r="AM1547" s="215"/>
      <c r="AN1547" s="215"/>
      <c r="AO1547" s="215"/>
      <c r="AP1547" s="215"/>
      <c r="AQ1547" s="215"/>
      <c r="AR1547" s="215"/>
      <c r="AS1547" s="215"/>
      <c r="AT1547" s="215"/>
      <c r="AU1547" s="215"/>
      <c r="AV1547" s="215"/>
      <c r="AW1547" s="215"/>
      <c r="AX1547" s="215"/>
      <c r="AY1547" s="215"/>
      <c r="AZ1547" s="215"/>
    </row>
    <row r="1548" spans="1:52" s="209" customFormat="1" x14ac:dyDescent="0.2">
      <c r="A1548" s="214"/>
      <c r="D1548" s="213"/>
      <c r="E1548" s="215"/>
      <c r="F1548" s="215"/>
      <c r="G1548" s="215"/>
      <c r="H1548" s="215"/>
      <c r="I1548" s="215"/>
      <c r="J1548" s="215"/>
      <c r="K1548" s="215"/>
      <c r="L1548" s="215"/>
      <c r="M1548" s="215"/>
      <c r="N1548" s="215"/>
      <c r="O1548" s="215"/>
      <c r="P1548" s="215"/>
      <c r="Q1548" s="215"/>
      <c r="R1548" s="215"/>
      <c r="S1548" s="215"/>
      <c r="T1548" s="215"/>
      <c r="U1548" s="215"/>
      <c r="V1548" s="215"/>
      <c r="W1548" s="215"/>
      <c r="X1548" s="215"/>
      <c r="Y1548" s="215"/>
      <c r="Z1548" s="215"/>
      <c r="AA1548" s="215"/>
      <c r="AB1548" s="215"/>
      <c r="AI1548" s="215"/>
      <c r="AJ1548" s="215"/>
      <c r="AK1548" s="215"/>
      <c r="AL1548" s="215"/>
      <c r="AM1548" s="215"/>
      <c r="AN1548" s="215"/>
      <c r="AO1548" s="215"/>
      <c r="AP1548" s="215"/>
      <c r="AQ1548" s="215"/>
      <c r="AR1548" s="215"/>
      <c r="AS1548" s="215"/>
      <c r="AT1548" s="215"/>
      <c r="AU1548" s="215"/>
      <c r="AV1548" s="215"/>
      <c r="AW1548" s="215"/>
      <c r="AX1548" s="215"/>
      <c r="AY1548" s="215"/>
      <c r="AZ1548" s="215"/>
    </row>
    <row r="1549" spans="1:52" s="209" customFormat="1" x14ac:dyDescent="0.2">
      <c r="A1549" s="214"/>
      <c r="D1549" s="213"/>
      <c r="E1549" s="215"/>
      <c r="F1549" s="215"/>
      <c r="G1549" s="215"/>
      <c r="H1549" s="215"/>
      <c r="I1549" s="215"/>
      <c r="J1549" s="215"/>
      <c r="K1549" s="215"/>
      <c r="L1549" s="215"/>
      <c r="M1549" s="215"/>
      <c r="N1549" s="215"/>
      <c r="O1549" s="215"/>
      <c r="P1549" s="215"/>
      <c r="Q1549" s="215"/>
      <c r="R1549" s="215"/>
      <c r="S1549" s="215"/>
      <c r="T1549" s="215"/>
      <c r="U1549" s="215"/>
      <c r="V1549" s="215"/>
      <c r="W1549" s="215"/>
      <c r="X1549" s="215"/>
      <c r="Y1549" s="215"/>
      <c r="Z1549" s="215"/>
      <c r="AA1549" s="215"/>
      <c r="AB1549" s="215"/>
      <c r="AI1549" s="215"/>
      <c r="AJ1549" s="215"/>
      <c r="AK1549" s="215"/>
      <c r="AL1549" s="215"/>
      <c r="AM1549" s="215"/>
      <c r="AN1549" s="215"/>
      <c r="AO1549" s="215"/>
      <c r="AP1549" s="215"/>
      <c r="AQ1549" s="215"/>
      <c r="AR1549" s="215"/>
      <c r="AS1549" s="215"/>
      <c r="AT1549" s="215"/>
      <c r="AU1549" s="215"/>
      <c r="AV1549" s="215"/>
      <c r="AW1549" s="215"/>
      <c r="AX1549" s="215"/>
      <c r="AY1549" s="215"/>
      <c r="AZ1549" s="215"/>
    </row>
    <row r="1550" spans="1:52" s="209" customFormat="1" x14ac:dyDescent="0.2">
      <c r="A1550" s="214"/>
      <c r="D1550" s="213"/>
      <c r="E1550" s="215"/>
      <c r="F1550" s="215"/>
      <c r="G1550" s="215"/>
      <c r="H1550" s="215"/>
      <c r="I1550" s="215"/>
      <c r="J1550" s="215"/>
      <c r="K1550" s="215"/>
      <c r="L1550" s="215"/>
      <c r="M1550" s="215"/>
      <c r="N1550" s="215"/>
      <c r="O1550" s="215"/>
      <c r="P1550" s="215"/>
      <c r="Q1550" s="215"/>
      <c r="R1550" s="215"/>
      <c r="S1550" s="215"/>
      <c r="T1550" s="215"/>
      <c r="U1550" s="215"/>
      <c r="V1550" s="215"/>
      <c r="W1550" s="215"/>
      <c r="X1550" s="215"/>
      <c r="Y1550" s="215"/>
      <c r="Z1550" s="215"/>
      <c r="AA1550" s="215"/>
      <c r="AB1550" s="215"/>
      <c r="AI1550" s="215"/>
      <c r="AJ1550" s="215"/>
      <c r="AK1550" s="215"/>
      <c r="AL1550" s="215"/>
      <c r="AM1550" s="215"/>
      <c r="AN1550" s="215"/>
      <c r="AO1550" s="215"/>
      <c r="AP1550" s="215"/>
      <c r="AQ1550" s="215"/>
      <c r="AR1550" s="215"/>
      <c r="AS1550" s="215"/>
      <c r="AT1550" s="215"/>
      <c r="AU1550" s="215"/>
      <c r="AV1550" s="215"/>
      <c r="AW1550" s="215"/>
      <c r="AX1550" s="215"/>
      <c r="AY1550" s="215"/>
      <c r="AZ1550" s="215"/>
    </row>
    <row r="1551" spans="1:52" s="209" customFormat="1" x14ac:dyDescent="0.2">
      <c r="A1551" s="214"/>
      <c r="D1551" s="213"/>
      <c r="E1551" s="215"/>
      <c r="F1551" s="215"/>
      <c r="G1551" s="215"/>
      <c r="H1551" s="215"/>
      <c r="I1551" s="215"/>
      <c r="J1551" s="215"/>
      <c r="K1551" s="215"/>
      <c r="L1551" s="215"/>
      <c r="M1551" s="215"/>
      <c r="N1551" s="215"/>
      <c r="O1551" s="215"/>
      <c r="P1551" s="215"/>
      <c r="Q1551" s="215"/>
      <c r="R1551" s="215"/>
      <c r="S1551" s="215"/>
      <c r="T1551" s="215"/>
      <c r="U1551" s="215"/>
      <c r="V1551" s="215"/>
      <c r="W1551" s="215"/>
      <c r="X1551" s="215"/>
      <c r="Y1551" s="215"/>
      <c r="Z1551" s="215"/>
      <c r="AA1551" s="215"/>
      <c r="AB1551" s="215"/>
      <c r="AI1551" s="215"/>
      <c r="AJ1551" s="215"/>
      <c r="AK1551" s="215"/>
      <c r="AL1551" s="215"/>
      <c r="AM1551" s="215"/>
      <c r="AN1551" s="215"/>
      <c r="AO1551" s="215"/>
      <c r="AP1551" s="215"/>
      <c r="AQ1551" s="215"/>
      <c r="AR1551" s="215"/>
      <c r="AS1551" s="215"/>
      <c r="AT1551" s="215"/>
      <c r="AU1551" s="215"/>
      <c r="AV1551" s="215"/>
      <c r="AW1551" s="215"/>
      <c r="AX1551" s="215"/>
      <c r="AY1551" s="215"/>
      <c r="AZ1551" s="215"/>
    </row>
    <row r="1552" spans="1:52" s="209" customFormat="1" x14ac:dyDescent="0.2">
      <c r="A1552" s="214"/>
      <c r="D1552" s="213"/>
      <c r="E1552" s="215"/>
      <c r="F1552" s="215"/>
      <c r="G1552" s="215"/>
      <c r="H1552" s="215"/>
      <c r="I1552" s="215"/>
      <c r="J1552" s="215"/>
      <c r="K1552" s="215"/>
      <c r="L1552" s="215"/>
      <c r="M1552" s="215"/>
      <c r="N1552" s="215"/>
      <c r="O1552" s="215"/>
      <c r="P1552" s="215"/>
      <c r="Q1552" s="215"/>
      <c r="R1552" s="215"/>
      <c r="S1552" s="215"/>
      <c r="T1552" s="215"/>
      <c r="U1552" s="215"/>
      <c r="V1552" s="215"/>
      <c r="W1552" s="215"/>
      <c r="X1552" s="215"/>
      <c r="Y1552" s="215"/>
      <c r="Z1552" s="215"/>
      <c r="AA1552" s="215"/>
      <c r="AB1552" s="215"/>
      <c r="AI1552" s="215"/>
      <c r="AJ1552" s="215"/>
      <c r="AK1552" s="215"/>
      <c r="AL1552" s="215"/>
      <c r="AM1552" s="215"/>
      <c r="AN1552" s="215"/>
      <c r="AO1552" s="215"/>
      <c r="AP1552" s="215"/>
      <c r="AQ1552" s="215"/>
      <c r="AR1552" s="215"/>
      <c r="AS1552" s="215"/>
      <c r="AT1552" s="215"/>
      <c r="AU1552" s="215"/>
      <c r="AV1552" s="215"/>
      <c r="AW1552" s="215"/>
      <c r="AX1552" s="215"/>
      <c r="AY1552" s="215"/>
      <c r="AZ1552" s="215"/>
    </row>
    <row r="1553" spans="1:52" s="209" customFormat="1" x14ac:dyDescent="0.2">
      <c r="A1553" s="214"/>
      <c r="D1553" s="213"/>
      <c r="E1553" s="215"/>
      <c r="F1553" s="215"/>
      <c r="G1553" s="215"/>
      <c r="H1553" s="215"/>
      <c r="I1553" s="215"/>
      <c r="J1553" s="215"/>
      <c r="K1553" s="215"/>
      <c r="L1553" s="215"/>
      <c r="M1553" s="215"/>
      <c r="N1553" s="215"/>
      <c r="O1553" s="215"/>
      <c r="P1553" s="215"/>
      <c r="Q1553" s="215"/>
      <c r="R1553" s="215"/>
      <c r="S1553" s="215"/>
      <c r="T1553" s="215"/>
      <c r="U1553" s="215"/>
      <c r="V1553" s="215"/>
      <c r="W1553" s="215"/>
      <c r="X1553" s="215"/>
      <c r="Y1553" s="215"/>
      <c r="Z1553" s="215"/>
      <c r="AA1553" s="215"/>
      <c r="AB1553" s="215"/>
      <c r="AI1553" s="215"/>
      <c r="AJ1553" s="215"/>
      <c r="AK1553" s="215"/>
      <c r="AL1553" s="215"/>
      <c r="AM1553" s="215"/>
      <c r="AN1553" s="215"/>
      <c r="AO1553" s="215"/>
      <c r="AP1553" s="215"/>
      <c r="AQ1553" s="215"/>
      <c r="AR1553" s="215"/>
      <c r="AS1553" s="215"/>
      <c r="AT1553" s="215"/>
      <c r="AU1553" s="215"/>
      <c r="AV1553" s="215"/>
      <c r="AW1553" s="215"/>
      <c r="AX1553" s="215"/>
      <c r="AY1553" s="215"/>
      <c r="AZ1553" s="215"/>
    </row>
    <row r="1554" spans="1:52" s="209" customFormat="1" x14ac:dyDescent="0.2">
      <c r="A1554" s="214"/>
      <c r="D1554" s="213"/>
      <c r="E1554" s="215"/>
      <c r="F1554" s="215"/>
      <c r="G1554" s="215"/>
      <c r="H1554" s="215"/>
      <c r="I1554" s="215"/>
      <c r="J1554" s="215"/>
      <c r="K1554" s="215"/>
      <c r="L1554" s="215"/>
      <c r="M1554" s="215"/>
      <c r="N1554" s="215"/>
      <c r="O1554" s="215"/>
      <c r="P1554" s="215"/>
      <c r="Q1554" s="215"/>
      <c r="R1554" s="215"/>
      <c r="S1554" s="215"/>
      <c r="T1554" s="215"/>
      <c r="U1554" s="215"/>
      <c r="V1554" s="215"/>
      <c r="W1554" s="215"/>
      <c r="X1554" s="215"/>
      <c r="Y1554" s="215"/>
      <c r="Z1554" s="215"/>
      <c r="AA1554" s="215"/>
      <c r="AB1554" s="215"/>
      <c r="AI1554" s="215"/>
      <c r="AJ1554" s="215"/>
      <c r="AK1554" s="215"/>
      <c r="AL1554" s="215"/>
      <c r="AM1554" s="215"/>
      <c r="AN1554" s="215"/>
      <c r="AO1554" s="215"/>
      <c r="AP1554" s="215"/>
      <c r="AQ1554" s="215"/>
      <c r="AR1554" s="215"/>
      <c r="AS1554" s="215"/>
      <c r="AT1554" s="215"/>
      <c r="AU1554" s="215"/>
      <c r="AV1554" s="215"/>
      <c r="AW1554" s="215"/>
      <c r="AX1554" s="215"/>
      <c r="AY1554" s="215"/>
      <c r="AZ1554" s="215"/>
    </row>
    <row r="1555" spans="1:52" s="209" customFormat="1" x14ac:dyDescent="0.2">
      <c r="A1555" s="214"/>
      <c r="D1555" s="213"/>
      <c r="E1555" s="215"/>
      <c r="F1555" s="215"/>
      <c r="G1555" s="215"/>
      <c r="H1555" s="215"/>
      <c r="I1555" s="215"/>
      <c r="J1555" s="215"/>
      <c r="K1555" s="215"/>
      <c r="L1555" s="215"/>
      <c r="M1555" s="215"/>
      <c r="N1555" s="215"/>
      <c r="O1555" s="215"/>
      <c r="P1555" s="215"/>
      <c r="Q1555" s="215"/>
      <c r="R1555" s="215"/>
      <c r="S1555" s="215"/>
      <c r="T1555" s="215"/>
      <c r="U1555" s="215"/>
      <c r="V1555" s="215"/>
      <c r="W1555" s="215"/>
      <c r="X1555" s="215"/>
      <c r="Y1555" s="215"/>
      <c r="Z1555" s="215"/>
      <c r="AA1555" s="215"/>
      <c r="AB1555" s="215"/>
      <c r="AI1555" s="215"/>
      <c r="AJ1555" s="215"/>
      <c r="AK1555" s="215"/>
      <c r="AL1555" s="215"/>
      <c r="AM1555" s="215"/>
      <c r="AN1555" s="215"/>
      <c r="AO1555" s="215"/>
      <c r="AP1555" s="215"/>
      <c r="AQ1555" s="215"/>
      <c r="AR1555" s="215"/>
      <c r="AS1555" s="215"/>
      <c r="AT1555" s="215"/>
      <c r="AU1555" s="215"/>
      <c r="AV1555" s="215"/>
      <c r="AW1555" s="215"/>
      <c r="AX1555" s="215"/>
      <c r="AY1555" s="215"/>
      <c r="AZ1555" s="215"/>
    </row>
    <row r="1556" spans="1:52" s="209" customFormat="1" x14ac:dyDescent="0.2">
      <c r="A1556" s="214"/>
      <c r="D1556" s="213"/>
      <c r="E1556" s="215"/>
      <c r="F1556" s="215"/>
      <c r="G1556" s="215"/>
      <c r="H1556" s="215"/>
      <c r="I1556" s="215"/>
      <c r="J1556" s="215"/>
      <c r="K1556" s="215"/>
      <c r="L1556" s="215"/>
      <c r="M1556" s="215"/>
      <c r="N1556" s="215"/>
      <c r="O1556" s="215"/>
      <c r="P1556" s="215"/>
      <c r="Q1556" s="215"/>
      <c r="R1556" s="215"/>
      <c r="S1556" s="215"/>
      <c r="T1556" s="215"/>
      <c r="U1556" s="215"/>
      <c r="V1556" s="215"/>
      <c r="W1556" s="215"/>
      <c r="X1556" s="215"/>
      <c r="Y1556" s="215"/>
      <c r="Z1556" s="215"/>
      <c r="AA1556" s="215"/>
      <c r="AB1556" s="215"/>
      <c r="AI1556" s="215"/>
      <c r="AJ1556" s="215"/>
      <c r="AK1556" s="215"/>
      <c r="AL1556" s="215"/>
      <c r="AM1556" s="215"/>
      <c r="AN1556" s="215"/>
      <c r="AO1556" s="215"/>
      <c r="AP1556" s="215"/>
      <c r="AQ1556" s="215"/>
      <c r="AR1556" s="215"/>
      <c r="AS1556" s="215"/>
      <c r="AT1556" s="215"/>
      <c r="AU1556" s="215"/>
      <c r="AV1556" s="215"/>
      <c r="AW1556" s="215"/>
      <c r="AX1556" s="215"/>
      <c r="AY1556" s="215"/>
      <c r="AZ1556" s="215"/>
    </row>
    <row r="1557" spans="1:52" s="209" customFormat="1" x14ac:dyDescent="0.2">
      <c r="A1557" s="214"/>
      <c r="D1557" s="213"/>
      <c r="E1557" s="215"/>
      <c r="F1557" s="215"/>
      <c r="G1557" s="215"/>
      <c r="H1557" s="215"/>
      <c r="I1557" s="215"/>
      <c r="J1557" s="215"/>
      <c r="K1557" s="215"/>
      <c r="L1557" s="215"/>
      <c r="M1557" s="215"/>
      <c r="N1557" s="215"/>
      <c r="O1557" s="215"/>
      <c r="P1557" s="215"/>
      <c r="Q1557" s="215"/>
      <c r="R1557" s="215"/>
      <c r="S1557" s="215"/>
      <c r="T1557" s="215"/>
      <c r="U1557" s="215"/>
      <c r="V1557" s="215"/>
      <c r="W1557" s="215"/>
      <c r="X1557" s="215"/>
      <c r="Y1557" s="215"/>
      <c r="Z1557" s="215"/>
      <c r="AA1557" s="215"/>
      <c r="AB1557" s="215"/>
      <c r="AI1557" s="215"/>
      <c r="AJ1557" s="215"/>
      <c r="AK1557" s="215"/>
      <c r="AL1557" s="215"/>
      <c r="AM1557" s="215"/>
      <c r="AN1557" s="215"/>
      <c r="AO1557" s="215"/>
      <c r="AP1557" s="215"/>
      <c r="AQ1557" s="215"/>
      <c r="AR1557" s="215"/>
      <c r="AS1557" s="215"/>
      <c r="AT1557" s="215"/>
      <c r="AU1557" s="215"/>
      <c r="AV1557" s="215"/>
      <c r="AW1557" s="215"/>
      <c r="AX1557" s="215"/>
      <c r="AY1557" s="215"/>
      <c r="AZ1557" s="215"/>
    </row>
    <row r="1558" spans="1:52" s="209" customFormat="1" x14ac:dyDescent="0.2">
      <c r="A1558" s="214"/>
      <c r="D1558" s="213"/>
      <c r="E1558" s="215"/>
      <c r="F1558" s="215"/>
      <c r="G1558" s="215"/>
      <c r="H1558" s="215"/>
      <c r="I1558" s="215"/>
      <c r="J1558" s="215"/>
      <c r="K1558" s="215"/>
      <c r="L1558" s="215"/>
      <c r="M1558" s="215"/>
      <c r="N1558" s="215"/>
      <c r="O1558" s="215"/>
      <c r="P1558" s="215"/>
      <c r="Q1558" s="215"/>
      <c r="R1558" s="215"/>
      <c r="S1558" s="215"/>
      <c r="T1558" s="215"/>
      <c r="U1558" s="215"/>
      <c r="V1558" s="215"/>
      <c r="W1558" s="215"/>
      <c r="X1558" s="215"/>
      <c r="Y1558" s="215"/>
      <c r="Z1558" s="215"/>
      <c r="AA1558" s="215"/>
      <c r="AB1558" s="215"/>
      <c r="AI1558" s="215"/>
      <c r="AJ1558" s="215"/>
      <c r="AK1558" s="215"/>
      <c r="AL1558" s="215"/>
      <c r="AM1558" s="215"/>
      <c r="AN1558" s="215"/>
      <c r="AO1558" s="215"/>
      <c r="AP1558" s="215"/>
      <c r="AQ1558" s="215"/>
      <c r="AR1558" s="215"/>
      <c r="AS1558" s="215"/>
      <c r="AT1558" s="215"/>
      <c r="AU1558" s="215"/>
      <c r="AV1558" s="215"/>
      <c r="AW1558" s="215"/>
      <c r="AX1558" s="215"/>
      <c r="AY1558" s="215"/>
      <c r="AZ1558" s="215"/>
    </row>
    <row r="1559" spans="1:52" s="209" customFormat="1" x14ac:dyDescent="0.2">
      <c r="A1559" s="214"/>
      <c r="D1559" s="213"/>
      <c r="E1559" s="215"/>
      <c r="F1559" s="215"/>
      <c r="G1559" s="215"/>
      <c r="H1559" s="215"/>
      <c r="I1559" s="215"/>
      <c r="J1559" s="215"/>
      <c r="K1559" s="215"/>
      <c r="L1559" s="215"/>
      <c r="M1559" s="215"/>
      <c r="N1559" s="215"/>
      <c r="O1559" s="215"/>
      <c r="P1559" s="215"/>
      <c r="Q1559" s="215"/>
      <c r="R1559" s="215"/>
      <c r="S1559" s="215"/>
      <c r="T1559" s="215"/>
      <c r="U1559" s="215"/>
      <c r="V1559" s="215"/>
      <c r="W1559" s="215"/>
      <c r="X1559" s="215"/>
      <c r="Y1559" s="215"/>
      <c r="Z1559" s="215"/>
      <c r="AA1559" s="215"/>
      <c r="AB1559" s="215"/>
      <c r="AI1559" s="215"/>
      <c r="AJ1559" s="215"/>
      <c r="AK1559" s="215"/>
      <c r="AL1559" s="215"/>
      <c r="AM1559" s="215"/>
      <c r="AN1559" s="215"/>
      <c r="AO1559" s="215"/>
      <c r="AP1559" s="215"/>
      <c r="AQ1559" s="215"/>
      <c r="AR1559" s="215"/>
      <c r="AS1559" s="215"/>
      <c r="AT1559" s="215"/>
      <c r="AU1559" s="215"/>
      <c r="AV1559" s="215"/>
      <c r="AW1559" s="215"/>
      <c r="AX1559" s="215"/>
      <c r="AY1559" s="215"/>
      <c r="AZ1559" s="215"/>
    </row>
    <row r="1560" spans="1:52" s="209" customFormat="1" x14ac:dyDescent="0.2">
      <c r="A1560" s="214"/>
      <c r="D1560" s="213"/>
      <c r="E1560" s="215"/>
      <c r="F1560" s="215"/>
      <c r="G1560" s="215"/>
      <c r="H1560" s="215"/>
      <c r="I1560" s="215"/>
      <c r="J1560" s="215"/>
      <c r="K1560" s="215"/>
      <c r="L1560" s="215"/>
      <c r="M1560" s="215"/>
      <c r="N1560" s="215"/>
      <c r="O1560" s="215"/>
      <c r="P1560" s="215"/>
      <c r="Q1560" s="215"/>
      <c r="R1560" s="215"/>
      <c r="S1560" s="215"/>
      <c r="T1560" s="215"/>
      <c r="U1560" s="215"/>
      <c r="V1560" s="215"/>
      <c r="W1560" s="215"/>
      <c r="X1560" s="215"/>
      <c r="Y1560" s="215"/>
      <c r="Z1560" s="215"/>
      <c r="AA1560" s="215"/>
      <c r="AB1560" s="215"/>
      <c r="AI1560" s="215"/>
      <c r="AJ1560" s="215"/>
      <c r="AK1560" s="215"/>
      <c r="AL1560" s="215"/>
      <c r="AM1560" s="215"/>
      <c r="AN1560" s="215"/>
      <c r="AO1560" s="215"/>
      <c r="AP1560" s="215"/>
      <c r="AQ1560" s="215"/>
      <c r="AR1560" s="215"/>
      <c r="AS1560" s="215"/>
      <c r="AT1560" s="215"/>
      <c r="AU1560" s="215"/>
      <c r="AV1560" s="215"/>
      <c r="AW1560" s="215"/>
      <c r="AX1560" s="215"/>
      <c r="AY1560" s="215"/>
      <c r="AZ1560" s="215"/>
    </row>
    <row r="1561" spans="1:52" s="209" customFormat="1" x14ac:dyDescent="0.2">
      <c r="A1561" s="214"/>
      <c r="D1561" s="213"/>
      <c r="E1561" s="215"/>
      <c r="F1561" s="215"/>
      <c r="G1561" s="215"/>
      <c r="H1561" s="215"/>
      <c r="I1561" s="215"/>
      <c r="J1561" s="215"/>
      <c r="K1561" s="215"/>
      <c r="L1561" s="215"/>
      <c r="M1561" s="215"/>
      <c r="N1561" s="215"/>
      <c r="O1561" s="215"/>
      <c r="P1561" s="215"/>
      <c r="Q1561" s="215"/>
      <c r="R1561" s="215"/>
      <c r="S1561" s="215"/>
      <c r="T1561" s="215"/>
      <c r="U1561" s="215"/>
      <c r="V1561" s="215"/>
      <c r="W1561" s="215"/>
      <c r="X1561" s="215"/>
      <c r="Y1561" s="215"/>
      <c r="Z1561" s="215"/>
      <c r="AA1561" s="215"/>
      <c r="AB1561" s="215"/>
      <c r="AI1561" s="215"/>
      <c r="AJ1561" s="215"/>
      <c r="AK1561" s="215"/>
      <c r="AL1561" s="215"/>
      <c r="AM1561" s="215"/>
      <c r="AN1561" s="215"/>
      <c r="AO1561" s="215"/>
      <c r="AP1561" s="215"/>
      <c r="AQ1561" s="215"/>
      <c r="AR1561" s="215"/>
      <c r="AS1561" s="215"/>
      <c r="AT1561" s="215"/>
      <c r="AU1561" s="215"/>
      <c r="AV1561" s="215"/>
      <c r="AW1561" s="215"/>
      <c r="AX1561" s="215"/>
      <c r="AY1561" s="215"/>
      <c r="AZ1561" s="215"/>
    </row>
    <row r="1562" spans="1:52" s="209" customFormat="1" x14ac:dyDescent="0.2">
      <c r="A1562" s="214"/>
      <c r="D1562" s="213"/>
      <c r="E1562" s="215"/>
      <c r="F1562" s="215"/>
      <c r="G1562" s="215"/>
      <c r="H1562" s="215"/>
      <c r="I1562" s="215"/>
      <c r="J1562" s="215"/>
      <c r="K1562" s="215"/>
      <c r="L1562" s="215"/>
      <c r="M1562" s="215"/>
      <c r="N1562" s="215"/>
      <c r="O1562" s="215"/>
      <c r="P1562" s="215"/>
      <c r="Q1562" s="215"/>
      <c r="R1562" s="215"/>
      <c r="S1562" s="215"/>
      <c r="T1562" s="215"/>
      <c r="U1562" s="215"/>
      <c r="V1562" s="215"/>
      <c r="W1562" s="215"/>
      <c r="X1562" s="215"/>
      <c r="Y1562" s="215"/>
      <c r="Z1562" s="215"/>
      <c r="AA1562" s="215"/>
      <c r="AB1562" s="215"/>
      <c r="AI1562" s="215"/>
      <c r="AJ1562" s="215"/>
      <c r="AK1562" s="215"/>
      <c r="AL1562" s="215"/>
      <c r="AM1562" s="215"/>
      <c r="AN1562" s="215"/>
      <c r="AO1562" s="215"/>
      <c r="AP1562" s="215"/>
      <c r="AQ1562" s="215"/>
      <c r="AR1562" s="215"/>
      <c r="AS1562" s="215"/>
      <c r="AT1562" s="215"/>
      <c r="AU1562" s="215"/>
      <c r="AV1562" s="215"/>
      <c r="AW1562" s="215"/>
      <c r="AX1562" s="215"/>
      <c r="AY1562" s="215"/>
      <c r="AZ1562" s="215"/>
    </row>
    <row r="1563" spans="1:52" s="209" customFormat="1" x14ac:dyDescent="0.2">
      <c r="A1563" s="214"/>
      <c r="D1563" s="213"/>
      <c r="E1563" s="215"/>
      <c r="F1563" s="215"/>
      <c r="G1563" s="215"/>
      <c r="H1563" s="215"/>
      <c r="I1563" s="215"/>
      <c r="J1563" s="215"/>
      <c r="K1563" s="215"/>
      <c r="L1563" s="215"/>
      <c r="M1563" s="215"/>
      <c r="N1563" s="215"/>
      <c r="O1563" s="215"/>
      <c r="P1563" s="215"/>
      <c r="Q1563" s="215"/>
      <c r="R1563" s="215"/>
      <c r="S1563" s="215"/>
      <c r="T1563" s="215"/>
      <c r="U1563" s="215"/>
      <c r="V1563" s="215"/>
      <c r="W1563" s="215"/>
      <c r="X1563" s="215"/>
      <c r="Y1563" s="215"/>
      <c r="Z1563" s="215"/>
      <c r="AA1563" s="215"/>
      <c r="AB1563" s="215"/>
      <c r="AI1563" s="215"/>
      <c r="AJ1563" s="215"/>
      <c r="AK1563" s="215"/>
      <c r="AL1563" s="215"/>
      <c r="AM1563" s="215"/>
      <c r="AN1563" s="215"/>
      <c r="AO1563" s="215"/>
      <c r="AP1563" s="215"/>
      <c r="AQ1563" s="215"/>
      <c r="AR1563" s="215"/>
      <c r="AS1563" s="215"/>
      <c r="AT1563" s="215"/>
      <c r="AU1563" s="215"/>
      <c r="AV1563" s="215"/>
      <c r="AW1563" s="215"/>
      <c r="AX1563" s="215"/>
      <c r="AY1563" s="215"/>
      <c r="AZ1563" s="215"/>
    </row>
    <row r="1564" spans="1:52" s="209" customFormat="1" x14ac:dyDescent="0.2">
      <c r="A1564" s="214"/>
      <c r="D1564" s="213"/>
      <c r="E1564" s="215"/>
      <c r="F1564" s="215"/>
      <c r="G1564" s="215"/>
      <c r="H1564" s="215"/>
      <c r="I1564" s="215"/>
      <c r="J1564" s="215"/>
      <c r="K1564" s="215"/>
      <c r="L1564" s="215"/>
      <c r="M1564" s="215"/>
      <c r="N1564" s="215"/>
      <c r="O1564" s="215"/>
      <c r="P1564" s="215"/>
      <c r="Q1564" s="215"/>
      <c r="R1564" s="215"/>
      <c r="S1564" s="215"/>
      <c r="T1564" s="215"/>
      <c r="U1564" s="215"/>
      <c r="V1564" s="215"/>
      <c r="W1564" s="215"/>
      <c r="X1564" s="215"/>
      <c r="Y1564" s="215"/>
      <c r="Z1564" s="215"/>
      <c r="AA1564" s="215"/>
      <c r="AB1564" s="215"/>
      <c r="AI1564" s="215"/>
      <c r="AJ1564" s="215"/>
      <c r="AK1564" s="215"/>
      <c r="AL1564" s="215"/>
      <c r="AM1564" s="215"/>
      <c r="AN1564" s="215"/>
      <c r="AO1564" s="215"/>
      <c r="AP1564" s="215"/>
      <c r="AQ1564" s="215"/>
      <c r="AR1564" s="215"/>
      <c r="AS1564" s="215"/>
      <c r="AT1564" s="215"/>
      <c r="AU1564" s="215"/>
      <c r="AV1564" s="215"/>
      <c r="AW1564" s="215"/>
      <c r="AX1564" s="215"/>
      <c r="AY1564" s="215"/>
      <c r="AZ1564" s="215"/>
    </row>
    <row r="1565" spans="1:52" s="209" customFormat="1" x14ac:dyDescent="0.2">
      <c r="A1565" s="214"/>
      <c r="D1565" s="213"/>
      <c r="E1565" s="215"/>
      <c r="F1565" s="215"/>
      <c r="G1565" s="215"/>
      <c r="H1565" s="215"/>
      <c r="I1565" s="215"/>
      <c r="J1565" s="215"/>
      <c r="K1565" s="215"/>
      <c r="L1565" s="215"/>
      <c r="M1565" s="215"/>
      <c r="N1565" s="215"/>
      <c r="O1565" s="215"/>
      <c r="P1565" s="215"/>
      <c r="Q1565" s="215"/>
      <c r="R1565" s="215"/>
      <c r="S1565" s="215"/>
      <c r="T1565" s="215"/>
      <c r="U1565" s="215"/>
      <c r="V1565" s="215"/>
      <c r="W1565" s="215"/>
      <c r="X1565" s="215"/>
      <c r="Y1565" s="215"/>
      <c r="Z1565" s="215"/>
      <c r="AA1565" s="215"/>
      <c r="AB1565" s="215"/>
      <c r="AI1565" s="215"/>
      <c r="AJ1565" s="215"/>
      <c r="AK1565" s="215"/>
      <c r="AL1565" s="215"/>
      <c r="AM1565" s="215"/>
      <c r="AN1565" s="215"/>
      <c r="AO1565" s="215"/>
      <c r="AP1565" s="215"/>
      <c r="AQ1565" s="215"/>
      <c r="AR1565" s="215"/>
      <c r="AS1565" s="215"/>
      <c r="AT1565" s="215"/>
      <c r="AU1565" s="215"/>
      <c r="AV1565" s="215"/>
      <c r="AW1565" s="215"/>
      <c r="AX1565" s="215"/>
      <c r="AY1565" s="215"/>
      <c r="AZ1565" s="215"/>
    </row>
    <row r="1566" spans="1:52" s="209" customFormat="1" x14ac:dyDescent="0.2">
      <c r="A1566" s="214"/>
      <c r="D1566" s="213"/>
      <c r="E1566" s="215"/>
      <c r="F1566" s="215"/>
      <c r="G1566" s="215"/>
      <c r="H1566" s="215"/>
      <c r="I1566" s="215"/>
      <c r="J1566" s="215"/>
      <c r="K1566" s="215"/>
      <c r="L1566" s="215"/>
      <c r="M1566" s="215"/>
      <c r="N1566" s="215"/>
      <c r="O1566" s="215"/>
      <c r="P1566" s="215"/>
      <c r="Q1566" s="215"/>
      <c r="R1566" s="215"/>
      <c r="S1566" s="215"/>
      <c r="T1566" s="215"/>
      <c r="U1566" s="215"/>
      <c r="V1566" s="215"/>
      <c r="W1566" s="215"/>
      <c r="X1566" s="215"/>
      <c r="Y1566" s="215"/>
      <c r="Z1566" s="215"/>
      <c r="AA1566" s="215"/>
      <c r="AB1566" s="215"/>
      <c r="AI1566" s="215"/>
      <c r="AJ1566" s="215"/>
      <c r="AK1566" s="215"/>
      <c r="AL1566" s="215"/>
      <c r="AM1566" s="215"/>
      <c r="AN1566" s="215"/>
      <c r="AO1566" s="215"/>
      <c r="AP1566" s="215"/>
      <c r="AQ1566" s="215"/>
      <c r="AR1566" s="215"/>
      <c r="AS1566" s="215"/>
      <c r="AT1566" s="215"/>
      <c r="AU1566" s="215"/>
      <c r="AV1566" s="215"/>
      <c r="AW1566" s="215"/>
      <c r="AX1566" s="215"/>
      <c r="AY1566" s="215"/>
      <c r="AZ1566" s="215"/>
    </row>
    <row r="1567" spans="1:52" s="209" customFormat="1" x14ac:dyDescent="0.2">
      <c r="A1567" s="214"/>
      <c r="D1567" s="213"/>
      <c r="E1567" s="215"/>
      <c r="F1567" s="215"/>
      <c r="G1567" s="215"/>
      <c r="H1567" s="215"/>
      <c r="I1567" s="215"/>
      <c r="J1567" s="215"/>
      <c r="K1567" s="215"/>
      <c r="L1567" s="215"/>
      <c r="M1567" s="215"/>
      <c r="N1567" s="215"/>
      <c r="O1567" s="215"/>
      <c r="P1567" s="215"/>
      <c r="Q1567" s="215"/>
      <c r="R1567" s="215"/>
      <c r="S1567" s="215"/>
      <c r="T1567" s="215"/>
      <c r="U1567" s="215"/>
      <c r="V1567" s="215"/>
      <c r="W1567" s="215"/>
      <c r="X1567" s="215"/>
      <c r="Y1567" s="215"/>
      <c r="Z1567" s="215"/>
      <c r="AA1567" s="215"/>
      <c r="AB1567" s="215"/>
      <c r="AI1567" s="215"/>
      <c r="AJ1567" s="215"/>
      <c r="AK1567" s="215"/>
      <c r="AL1567" s="215"/>
      <c r="AM1567" s="215"/>
      <c r="AN1567" s="215"/>
      <c r="AO1567" s="215"/>
      <c r="AP1567" s="215"/>
      <c r="AQ1567" s="215"/>
      <c r="AR1567" s="215"/>
      <c r="AS1567" s="215"/>
      <c r="AT1567" s="215"/>
      <c r="AU1567" s="215"/>
      <c r="AV1567" s="215"/>
      <c r="AW1567" s="215"/>
      <c r="AX1567" s="215"/>
      <c r="AY1567" s="215"/>
      <c r="AZ1567" s="215"/>
    </row>
    <row r="1568" spans="1:52" s="209" customFormat="1" x14ac:dyDescent="0.2">
      <c r="A1568" s="214"/>
      <c r="D1568" s="213"/>
      <c r="E1568" s="215"/>
      <c r="F1568" s="215"/>
      <c r="G1568" s="215"/>
      <c r="H1568" s="215"/>
      <c r="I1568" s="215"/>
      <c r="J1568" s="215"/>
      <c r="K1568" s="215"/>
      <c r="L1568" s="215"/>
      <c r="M1568" s="215"/>
      <c r="N1568" s="215"/>
      <c r="O1568" s="215"/>
      <c r="P1568" s="215"/>
      <c r="Q1568" s="215"/>
      <c r="R1568" s="215"/>
      <c r="S1568" s="215"/>
      <c r="T1568" s="215"/>
      <c r="U1568" s="215"/>
      <c r="V1568" s="215"/>
      <c r="W1568" s="215"/>
      <c r="X1568" s="215"/>
      <c r="Y1568" s="215"/>
      <c r="Z1568" s="215"/>
      <c r="AA1568" s="215"/>
      <c r="AB1568" s="215"/>
      <c r="AI1568" s="215"/>
      <c r="AJ1568" s="215"/>
      <c r="AK1568" s="215"/>
      <c r="AL1568" s="215"/>
      <c r="AM1568" s="215"/>
      <c r="AN1568" s="215"/>
      <c r="AO1568" s="215"/>
      <c r="AP1568" s="215"/>
      <c r="AQ1568" s="215"/>
      <c r="AR1568" s="215"/>
      <c r="AS1568" s="215"/>
      <c r="AT1568" s="215"/>
      <c r="AU1568" s="215"/>
      <c r="AV1568" s="215"/>
      <c r="AW1568" s="215"/>
      <c r="AX1568" s="215"/>
      <c r="AY1568" s="215"/>
      <c r="AZ1568" s="215"/>
    </row>
    <row r="1569" spans="1:52" s="209" customFormat="1" x14ac:dyDescent="0.2">
      <c r="A1569" s="214"/>
      <c r="D1569" s="213"/>
      <c r="E1569" s="215"/>
      <c r="F1569" s="215"/>
      <c r="G1569" s="215"/>
      <c r="H1569" s="215"/>
      <c r="I1569" s="215"/>
      <c r="J1569" s="215"/>
      <c r="K1569" s="215"/>
      <c r="L1569" s="215"/>
      <c r="M1569" s="215"/>
      <c r="N1569" s="215"/>
      <c r="O1569" s="215"/>
      <c r="P1569" s="215"/>
      <c r="Q1569" s="215"/>
      <c r="R1569" s="215"/>
      <c r="S1569" s="215"/>
      <c r="T1569" s="215"/>
      <c r="U1569" s="215"/>
      <c r="V1569" s="215"/>
      <c r="W1569" s="215"/>
      <c r="X1569" s="215"/>
      <c r="Y1569" s="215"/>
      <c r="Z1569" s="215"/>
      <c r="AA1569" s="215"/>
      <c r="AB1569" s="215"/>
      <c r="AI1569" s="215"/>
      <c r="AJ1569" s="215"/>
      <c r="AK1569" s="215"/>
      <c r="AL1569" s="215"/>
      <c r="AM1569" s="215"/>
      <c r="AN1569" s="215"/>
      <c r="AO1569" s="215"/>
      <c r="AP1569" s="215"/>
      <c r="AQ1569" s="215"/>
      <c r="AR1569" s="215"/>
      <c r="AS1569" s="215"/>
      <c r="AT1569" s="215"/>
      <c r="AU1569" s="215"/>
      <c r="AV1569" s="215"/>
      <c r="AW1569" s="215"/>
      <c r="AX1569" s="215"/>
      <c r="AY1569" s="215"/>
      <c r="AZ1569" s="215"/>
    </row>
    <row r="1570" spans="1:52" s="209" customFormat="1" x14ac:dyDescent="0.2">
      <c r="A1570" s="214"/>
      <c r="D1570" s="213"/>
      <c r="E1570" s="215"/>
      <c r="F1570" s="215"/>
      <c r="G1570" s="215"/>
      <c r="H1570" s="215"/>
      <c r="I1570" s="215"/>
      <c r="J1570" s="215"/>
      <c r="K1570" s="215"/>
      <c r="L1570" s="215"/>
      <c r="M1570" s="215"/>
      <c r="N1570" s="215"/>
      <c r="O1570" s="215"/>
      <c r="P1570" s="215"/>
      <c r="Q1570" s="215"/>
      <c r="R1570" s="215"/>
      <c r="S1570" s="215"/>
      <c r="T1570" s="215"/>
      <c r="U1570" s="215"/>
      <c r="V1570" s="215"/>
      <c r="W1570" s="215"/>
      <c r="X1570" s="215"/>
      <c r="Y1570" s="215"/>
      <c r="Z1570" s="215"/>
      <c r="AA1570" s="215"/>
      <c r="AB1570" s="215"/>
      <c r="AI1570" s="215"/>
      <c r="AJ1570" s="215"/>
      <c r="AK1570" s="215"/>
      <c r="AL1570" s="215"/>
      <c r="AM1570" s="215"/>
      <c r="AN1570" s="215"/>
      <c r="AO1570" s="215"/>
      <c r="AP1570" s="215"/>
      <c r="AQ1570" s="215"/>
      <c r="AR1570" s="215"/>
      <c r="AS1570" s="215"/>
      <c r="AT1570" s="215"/>
      <c r="AU1570" s="215"/>
      <c r="AV1570" s="215"/>
      <c r="AW1570" s="215"/>
      <c r="AX1570" s="215"/>
      <c r="AY1570" s="215"/>
      <c r="AZ1570" s="215"/>
    </row>
    <row r="1571" spans="1:52" s="209" customFormat="1" x14ac:dyDescent="0.2">
      <c r="A1571" s="214"/>
      <c r="D1571" s="213"/>
      <c r="E1571" s="215"/>
      <c r="F1571" s="215"/>
      <c r="G1571" s="215"/>
      <c r="H1571" s="215"/>
      <c r="I1571" s="215"/>
      <c r="J1571" s="215"/>
      <c r="K1571" s="215"/>
      <c r="L1571" s="215"/>
      <c r="M1571" s="215"/>
      <c r="N1571" s="215"/>
      <c r="O1571" s="215"/>
      <c r="P1571" s="215"/>
      <c r="Q1571" s="215"/>
      <c r="R1571" s="215"/>
      <c r="S1571" s="215"/>
      <c r="T1571" s="215"/>
      <c r="U1571" s="215"/>
      <c r="V1571" s="215"/>
      <c r="W1571" s="215"/>
      <c r="X1571" s="215"/>
      <c r="Y1571" s="215"/>
      <c r="Z1571" s="215"/>
      <c r="AA1571" s="215"/>
      <c r="AB1571" s="215"/>
      <c r="AI1571" s="215"/>
      <c r="AJ1571" s="215"/>
      <c r="AK1571" s="215"/>
      <c r="AL1571" s="215"/>
      <c r="AM1571" s="215"/>
      <c r="AN1571" s="215"/>
      <c r="AO1571" s="215"/>
      <c r="AP1571" s="215"/>
      <c r="AQ1571" s="215"/>
      <c r="AR1571" s="215"/>
      <c r="AS1571" s="215"/>
      <c r="AT1571" s="215"/>
      <c r="AU1571" s="215"/>
      <c r="AV1571" s="215"/>
      <c r="AW1571" s="215"/>
      <c r="AX1571" s="215"/>
      <c r="AY1571" s="215"/>
      <c r="AZ1571" s="215"/>
    </row>
    <row r="1572" spans="1:52" s="209" customFormat="1" x14ac:dyDescent="0.2">
      <c r="A1572" s="214"/>
      <c r="D1572" s="213"/>
      <c r="E1572" s="215"/>
      <c r="F1572" s="215"/>
      <c r="G1572" s="215"/>
      <c r="H1572" s="215"/>
      <c r="I1572" s="215"/>
      <c r="J1572" s="215"/>
      <c r="K1572" s="215"/>
      <c r="L1572" s="215"/>
      <c r="M1572" s="215"/>
      <c r="N1572" s="215"/>
      <c r="O1572" s="215"/>
      <c r="P1572" s="215"/>
      <c r="Q1572" s="215"/>
      <c r="R1572" s="215"/>
      <c r="S1572" s="215"/>
      <c r="T1572" s="215"/>
      <c r="U1572" s="215"/>
      <c r="V1572" s="215"/>
      <c r="W1572" s="215"/>
      <c r="X1572" s="215"/>
      <c r="Y1572" s="215"/>
      <c r="Z1572" s="215"/>
      <c r="AA1572" s="215"/>
      <c r="AB1572" s="215"/>
      <c r="AI1572" s="215"/>
      <c r="AJ1572" s="215"/>
      <c r="AK1572" s="215"/>
      <c r="AL1572" s="215"/>
      <c r="AM1572" s="215"/>
      <c r="AN1572" s="215"/>
      <c r="AO1572" s="215"/>
      <c r="AP1572" s="215"/>
      <c r="AQ1572" s="215"/>
      <c r="AR1572" s="215"/>
      <c r="AS1572" s="215"/>
      <c r="AT1572" s="215"/>
      <c r="AU1572" s="215"/>
      <c r="AV1572" s="215"/>
      <c r="AW1572" s="215"/>
      <c r="AX1572" s="215"/>
      <c r="AY1572" s="215"/>
      <c r="AZ1572" s="215"/>
    </row>
    <row r="1573" spans="1:52" s="209" customFormat="1" x14ac:dyDescent="0.2">
      <c r="A1573" s="214"/>
      <c r="D1573" s="213"/>
      <c r="E1573" s="215"/>
      <c r="F1573" s="215"/>
      <c r="G1573" s="215"/>
      <c r="H1573" s="215"/>
      <c r="I1573" s="215"/>
      <c r="J1573" s="215"/>
      <c r="K1573" s="215"/>
      <c r="L1573" s="215"/>
      <c r="M1573" s="215"/>
      <c r="N1573" s="215"/>
      <c r="O1573" s="215"/>
      <c r="P1573" s="215"/>
      <c r="Q1573" s="215"/>
      <c r="R1573" s="215"/>
      <c r="S1573" s="215"/>
      <c r="T1573" s="215"/>
      <c r="U1573" s="215"/>
      <c r="V1573" s="215"/>
      <c r="W1573" s="215"/>
      <c r="X1573" s="215"/>
      <c r="Y1573" s="215"/>
      <c r="Z1573" s="215"/>
      <c r="AA1573" s="215"/>
      <c r="AB1573" s="215"/>
      <c r="AI1573" s="215"/>
      <c r="AJ1573" s="215"/>
      <c r="AK1573" s="215"/>
      <c r="AL1573" s="215"/>
      <c r="AM1573" s="215"/>
      <c r="AN1573" s="215"/>
      <c r="AO1573" s="215"/>
      <c r="AP1573" s="215"/>
      <c r="AQ1573" s="215"/>
      <c r="AR1573" s="215"/>
      <c r="AS1573" s="215"/>
      <c r="AT1573" s="215"/>
      <c r="AU1573" s="215"/>
      <c r="AV1573" s="215"/>
      <c r="AW1573" s="215"/>
      <c r="AX1573" s="215"/>
      <c r="AY1573" s="215"/>
      <c r="AZ1573" s="215"/>
    </row>
    <row r="1574" spans="1:52" s="209" customFormat="1" x14ac:dyDescent="0.2">
      <c r="A1574" s="214"/>
      <c r="D1574" s="213"/>
      <c r="E1574" s="215"/>
      <c r="F1574" s="215"/>
      <c r="G1574" s="215"/>
      <c r="H1574" s="215"/>
      <c r="I1574" s="215"/>
      <c r="J1574" s="215"/>
      <c r="K1574" s="215"/>
      <c r="L1574" s="215"/>
      <c r="M1574" s="215"/>
      <c r="N1574" s="215"/>
      <c r="O1574" s="215"/>
      <c r="P1574" s="215"/>
      <c r="Q1574" s="215"/>
      <c r="R1574" s="215"/>
      <c r="S1574" s="215"/>
      <c r="T1574" s="215"/>
      <c r="U1574" s="215"/>
      <c r="V1574" s="215"/>
      <c r="W1574" s="215"/>
      <c r="X1574" s="215"/>
      <c r="Y1574" s="215"/>
      <c r="Z1574" s="215"/>
      <c r="AA1574" s="215"/>
      <c r="AB1574" s="215"/>
      <c r="AI1574" s="215"/>
      <c r="AJ1574" s="215"/>
      <c r="AK1574" s="215"/>
      <c r="AL1574" s="215"/>
      <c r="AM1574" s="215"/>
      <c r="AN1574" s="215"/>
      <c r="AO1574" s="215"/>
      <c r="AP1574" s="215"/>
      <c r="AQ1574" s="215"/>
      <c r="AR1574" s="215"/>
      <c r="AS1574" s="215"/>
      <c r="AT1574" s="215"/>
      <c r="AU1574" s="215"/>
      <c r="AV1574" s="215"/>
      <c r="AW1574" s="215"/>
      <c r="AX1574" s="215"/>
      <c r="AY1574" s="215"/>
      <c r="AZ1574" s="215"/>
    </row>
    <row r="1575" spans="1:52" s="209" customFormat="1" x14ac:dyDescent="0.2">
      <c r="A1575" s="214"/>
      <c r="D1575" s="213"/>
      <c r="E1575" s="215"/>
      <c r="F1575" s="215"/>
      <c r="G1575" s="215"/>
      <c r="H1575" s="215"/>
      <c r="I1575" s="215"/>
      <c r="J1575" s="215"/>
      <c r="K1575" s="215"/>
      <c r="L1575" s="215"/>
      <c r="M1575" s="215"/>
      <c r="N1575" s="215"/>
      <c r="O1575" s="215"/>
      <c r="P1575" s="215"/>
      <c r="Q1575" s="215"/>
      <c r="R1575" s="215"/>
      <c r="S1575" s="215"/>
      <c r="T1575" s="215"/>
      <c r="U1575" s="215"/>
      <c r="V1575" s="215"/>
      <c r="W1575" s="215"/>
      <c r="X1575" s="215"/>
      <c r="Y1575" s="215"/>
      <c r="Z1575" s="215"/>
      <c r="AA1575" s="215"/>
      <c r="AB1575" s="215"/>
      <c r="AI1575" s="215"/>
      <c r="AJ1575" s="215"/>
      <c r="AK1575" s="215"/>
      <c r="AL1575" s="215"/>
      <c r="AM1575" s="215"/>
      <c r="AN1575" s="215"/>
      <c r="AO1575" s="215"/>
      <c r="AP1575" s="215"/>
      <c r="AQ1575" s="215"/>
      <c r="AR1575" s="215"/>
      <c r="AS1575" s="215"/>
      <c r="AT1575" s="215"/>
      <c r="AU1575" s="215"/>
      <c r="AV1575" s="215"/>
      <c r="AW1575" s="215"/>
      <c r="AX1575" s="215"/>
      <c r="AY1575" s="215"/>
      <c r="AZ1575" s="215"/>
    </row>
    <row r="1576" spans="1:52" s="209" customFormat="1" x14ac:dyDescent="0.2">
      <c r="A1576" s="214"/>
      <c r="D1576" s="213"/>
      <c r="E1576" s="215"/>
      <c r="F1576" s="215"/>
      <c r="G1576" s="215"/>
      <c r="H1576" s="215"/>
      <c r="I1576" s="215"/>
      <c r="J1576" s="215"/>
      <c r="K1576" s="215"/>
      <c r="L1576" s="215"/>
      <c r="M1576" s="215"/>
      <c r="N1576" s="215"/>
      <c r="O1576" s="215"/>
      <c r="P1576" s="215"/>
      <c r="Q1576" s="215"/>
      <c r="R1576" s="215"/>
      <c r="S1576" s="215"/>
      <c r="T1576" s="215"/>
      <c r="U1576" s="215"/>
      <c r="V1576" s="215"/>
      <c r="W1576" s="215"/>
      <c r="X1576" s="215"/>
      <c r="Y1576" s="215"/>
      <c r="Z1576" s="215"/>
      <c r="AA1576" s="215"/>
      <c r="AB1576" s="215"/>
      <c r="AI1576" s="215"/>
      <c r="AJ1576" s="215"/>
      <c r="AK1576" s="215"/>
      <c r="AL1576" s="215"/>
      <c r="AM1576" s="215"/>
      <c r="AN1576" s="215"/>
      <c r="AO1576" s="215"/>
      <c r="AP1576" s="215"/>
      <c r="AQ1576" s="215"/>
      <c r="AR1576" s="215"/>
      <c r="AS1576" s="215"/>
      <c r="AT1576" s="215"/>
      <c r="AU1576" s="215"/>
      <c r="AV1576" s="215"/>
      <c r="AW1576" s="215"/>
      <c r="AX1576" s="215"/>
      <c r="AY1576" s="215"/>
      <c r="AZ1576" s="215"/>
    </row>
    <row r="1577" spans="1:52" s="209" customFormat="1" x14ac:dyDescent="0.2">
      <c r="A1577" s="214"/>
      <c r="D1577" s="213"/>
      <c r="E1577" s="215"/>
      <c r="F1577" s="215"/>
      <c r="G1577" s="215"/>
      <c r="H1577" s="215"/>
      <c r="I1577" s="215"/>
      <c r="J1577" s="215"/>
      <c r="K1577" s="215"/>
      <c r="L1577" s="215"/>
      <c r="M1577" s="215"/>
      <c r="N1577" s="215"/>
      <c r="O1577" s="215"/>
      <c r="P1577" s="215"/>
      <c r="Q1577" s="215"/>
      <c r="R1577" s="215"/>
      <c r="S1577" s="215"/>
      <c r="T1577" s="215"/>
      <c r="U1577" s="215"/>
      <c r="V1577" s="215"/>
      <c r="W1577" s="215"/>
      <c r="X1577" s="215"/>
      <c r="Y1577" s="215"/>
      <c r="Z1577" s="215"/>
      <c r="AA1577" s="215"/>
      <c r="AB1577" s="215"/>
      <c r="AI1577" s="215"/>
      <c r="AJ1577" s="215"/>
      <c r="AK1577" s="215"/>
      <c r="AL1577" s="215"/>
      <c r="AM1577" s="215"/>
      <c r="AN1577" s="215"/>
      <c r="AO1577" s="215"/>
      <c r="AP1577" s="215"/>
      <c r="AQ1577" s="215"/>
      <c r="AR1577" s="215"/>
      <c r="AS1577" s="215"/>
      <c r="AT1577" s="215"/>
      <c r="AU1577" s="215"/>
      <c r="AV1577" s="215"/>
      <c r="AW1577" s="215"/>
      <c r="AX1577" s="215"/>
      <c r="AY1577" s="215"/>
      <c r="AZ1577" s="215"/>
    </row>
    <row r="1578" spans="1:52" s="209" customFormat="1" x14ac:dyDescent="0.2">
      <c r="A1578" s="214"/>
      <c r="D1578" s="213"/>
      <c r="E1578" s="215"/>
      <c r="F1578" s="215"/>
      <c r="G1578" s="215"/>
      <c r="H1578" s="215"/>
      <c r="I1578" s="215"/>
      <c r="J1578" s="215"/>
      <c r="K1578" s="215"/>
      <c r="L1578" s="215"/>
      <c r="M1578" s="215"/>
      <c r="N1578" s="215"/>
      <c r="O1578" s="215"/>
      <c r="P1578" s="215"/>
      <c r="Q1578" s="215"/>
      <c r="R1578" s="215"/>
      <c r="S1578" s="215"/>
      <c r="T1578" s="215"/>
      <c r="U1578" s="215"/>
      <c r="V1578" s="215"/>
      <c r="W1578" s="215"/>
      <c r="X1578" s="215"/>
      <c r="Y1578" s="215"/>
      <c r="Z1578" s="215"/>
      <c r="AA1578" s="215"/>
      <c r="AB1578" s="215"/>
      <c r="AI1578" s="215"/>
      <c r="AJ1578" s="215"/>
      <c r="AK1578" s="215"/>
      <c r="AL1578" s="215"/>
      <c r="AM1578" s="215"/>
      <c r="AN1578" s="215"/>
      <c r="AO1578" s="215"/>
      <c r="AP1578" s="215"/>
      <c r="AQ1578" s="215"/>
      <c r="AR1578" s="215"/>
      <c r="AS1578" s="215"/>
      <c r="AT1578" s="215"/>
      <c r="AU1578" s="215"/>
      <c r="AV1578" s="215"/>
      <c r="AW1578" s="215"/>
      <c r="AX1578" s="215"/>
      <c r="AY1578" s="215"/>
      <c r="AZ1578" s="215"/>
    </row>
    <row r="1579" spans="1:52" s="209" customFormat="1" x14ac:dyDescent="0.2">
      <c r="A1579" s="214"/>
      <c r="D1579" s="213"/>
      <c r="E1579" s="215"/>
      <c r="F1579" s="215"/>
      <c r="G1579" s="215"/>
      <c r="H1579" s="215"/>
      <c r="I1579" s="215"/>
      <c r="J1579" s="215"/>
      <c r="K1579" s="215"/>
      <c r="L1579" s="215"/>
      <c r="M1579" s="215"/>
      <c r="N1579" s="215"/>
      <c r="O1579" s="215"/>
      <c r="P1579" s="215"/>
      <c r="Q1579" s="215"/>
      <c r="R1579" s="215"/>
      <c r="S1579" s="215"/>
      <c r="T1579" s="215"/>
      <c r="U1579" s="215"/>
      <c r="V1579" s="215"/>
      <c r="W1579" s="215"/>
      <c r="X1579" s="215"/>
      <c r="Y1579" s="215"/>
      <c r="Z1579" s="215"/>
      <c r="AA1579" s="215"/>
      <c r="AB1579" s="215"/>
      <c r="AI1579" s="215"/>
      <c r="AJ1579" s="215"/>
      <c r="AK1579" s="215"/>
      <c r="AL1579" s="215"/>
      <c r="AM1579" s="215"/>
      <c r="AN1579" s="215"/>
      <c r="AO1579" s="215"/>
      <c r="AP1579" s="215"/>
      <c r="AQ1579" s="215"/>
      <c r="AR1579" s="215"/>
      <c r="AS1579" s="215"/>
      <c r="AT1579" s="215"/>
      <c r="AU1579" s="215"/>
      <c r="AV1579" s="215"/>
      <c r="AW1579" s="215"/>
      <c r="AX1579" s="215"/>
      <c r="AY1579" s="215"/>
      <c r="AZ1579" s="215"/>
    </row>
    <row r="1580" spans="1:52" s="209" customFormat="1" x14ac:dyDescent="0.2">
      <c r="A1580" s="214"/>
      <c r="D1580" s="213"/>
      <c r="E1580" s="215"/>
      <c r="F1580" s="215"/>
      <c r="G1580" s="215"/>
      <c r="H1580" s="215"/>
      <c r="I1580" s="215"/>
      <c r="J1580" s="215"/>
      <c r="K1580" s="215"/>
      <c r="L1580" s="215"/>
      <c r="M1580" s="215"/>
      <c r="N1580" s="215"/>
      <c r="O1580" s="215"/>
      <c r="P1580" s="215"/>
      <c r="Q1580" s="215"/>
      <c r="R1580" s="215"/>
      <c r="S1580" s="215"/>
      <c r="T1580" s="215"/>
      <c r="U1580" s="215"/>
      <c r="V1580" s="215"/>
      <c r="W1580" s="215"/>
      <c r="X1580" s="215"/>
      <c r="Y1580" s="215"/>
      <c r="Z1580" s="215"/>
      <c r="AA1580" s="215"/>
      <c r="AB1580" s="215"/>
      <c r="AI1580" s="215"/>
      <c r="AJ1580" s="215"/>
      <c r="AK1580" s="215"/>
      <c r="AL1580" s="215"/>
      <c r="AM1580" s="215"/>
      <c r="AN1580" s="215"/>
      <c r="AO1580" s="215"/>
      <c r="AP1580" s="215"/>
      <c r="AQ1580" s="215"/>
      <c r="AR1580" s="215"/>
      <c r="AS1580" s="215"/>
      <c r="AT1580" s="215"/>
      <c r="AU1580" s="215"/>
      <c r="AV1580" s="215"/>
      <c r="AW1580" s="215"/>
      <c r="AX1580" s="215"/>
      <c r="AY1580" s="215"/>
      <c r="AZ1580" s="215"/>
    </row>
    <row r="1581" spans="1:52" s="209" customFormat="1" x14ac:dyDescent="0.2">
      <c r="A1581" s="214"/>
      <c r="D1581" s="213"/>
      <c r="E1581" s="215"/>
      <c r="F1581" s="215"/>
      <c r="G1581" s="215"/>
      <c r="H1581" s="215"/>
      <c r="I1581" s="215"/>
      <c r="J1581" s="215"/>
      <c r="K1581" s="215"/>
      <c r="L1581" s="215"/>
      <c r="M1581" s="215"/>
      <c r="N1581" s="215"/>
      <c r="O1581" s="215"/>
      <c r="P1581" s="215"/>
      <c r="Q1581" s="215"/>
      <c r="R1581" s="215"/>
      <c r="S1581" s="215"/>
      <c r="T1581" s="215"/>
      <c r="U1581" s="215"/>
      <c r="V1581" s="215"/>
      <c r="W1581" s="215"/>
      <c r="X1581" s="215"/>
      <c r="Y1581" s="215"/>
      <c r="Z1581" s="215"/>
      <c r="AA1581" s="215"/>
      <c r="AB1581" s="215"/>
      <c r="AI1581" s="215"/>
      <c r="AJ1581" s="215"/>
      <c r="AK1581" s="215"/>
      <c r="AL1581" s="215"/>
      <c r="AM1581" s="215"/>
      <c r="AN1581" s="215"/>
      <c r="AO1581" s="215"/>
      <c r="AP1581" s="215"/>
      <c r="AQ1581" s="215"/>
      <c r="AR1581" s="215"/>
      <c r="AS1581" s="215"/>
      <c r="AT1581" s="215"/>
      <c r="AU1581" s="215"/>
      <c r="AV1581" s="215"/>
      <c r="AW1581" s="215"/>
      <c r="AX1581" s="215"/>
      <c r="AY1581" s="215"/>
      <c r="AZ1581" s="215"/>
    </row>
    <row r="1582" spans="1:52" s="209" customFormat="1" x14ac:dyDescent="0.2">
      <c r="A1582" s="214"/>
      <c r="D1582" s="213"/>
      <c r="E1582" s="215"/>
      <c r="F1582" s="215"/>
      <c r="G1582" s="215"/>
      <c r="H1582" s="215"/>
      <c r="I1582" s="215"/>
      <c r="J1582" s="215"/>
      <c r="K1582" s="215"/>
      <c r="L1582" s="215"/>
      <c r="M1582" s="215"/>
      <c r="N1582" s="215"/>
      <c r="O1582" s="215"/>
      <c r="P1582" s="215"/>
      <c r="Q1582" s="215"/>
      <c r="R1582" s="215"/>
      <c r="S1582" s="215"/>
      <c r="T1582" s="215"/>
      <c r="U1582" s="215"/>
      <c r="V1582" s="215"/>
      <c r="W1582" s="215"/>
      <c r="X1582" s="215"/>
      <c r="Y1582" s="215"/>
      <c r="Z1582" s="215"/>
      <c r="AA1582" s="215"/>
      <c r="AB1582" s="215"/>
      <c r="AI1582" s="215"/>
      <c r="AJ1582" s="215"/>
      <c r="AK1582" s="215"/>
      <c r="AL1582" s="215"/>
      <c r="AM1582" s="215"/>
      <c r="AN1582" s="215"/>
      <c r="AO1582" s="215"/>
      <c r="AP1582" s="215"/>
      <c r="AQ1582" s="215"/>
      <c r="AR1582" s="215"/>
      <c r="AS1582" s="215"/>
      <c r="AT1582" s="215"/>
      <c r="AU1582" s="215"/>
      <c r="AV1582" s="215"/>
      <c r="AW1582" s="215"/>
      <c r="AX1582" s="215"/>
      <c r="AY1582" s="215"/>
      <c r="AZ1582" s="215"/>
    </row>
    <row r="1583" spans="1:52" s="209" customFormat="1" x14ac:dyDescent="0.2">
      <c r="A1583" s="214"/>
      <c r="D1583" s="213"/>
      <c r="E1583" s="215"/>
      <c r="F1583" s="215"/>
      <c r="G1583" s="215"/>
      <c r="H1583" s="215"/>
      <c r="I1583" s="215"/>
      <c r="J1583" s="215"/>
      <c r="K1583" s="215"/>
      <c r="L1583" s="215"/>
      <c r="M1583" s="215"/>
      <c r="N1583" s="215"/>
      <c r="O1583" s="215"/>
      <c r="P1583" s="215"/>
      <c r="Q1583" s="215"/>
      <c r="R1583" s="215"/>
      <c r="S1583" s="215"/>
      <c r="T1583" s="215"/>
      <c r="U1583" s="215"/>
      <c r="V1583" s="215"/>
      <c r="W1583" s="215"/>
      <c r="X1583" s="215"/>
      <c r="Y1583" s="215"/>
      <c r="Z1583" s="215"/>
      <c r="AA1583" s="215"/>
      <c r="AB1583" s="215"/>
      <c r="AI1583" s="215"/>
      <c r="AJ1583" s="215"/>
      <c r="AK1583" s="215"/>
      <c r="AL1583" s="215"/>
      <c r="AM1583" s="215"/>
      <c r="AN1583" s="215"/>
      <c r="AO1583" s="215"/>
      <c r="AP1583" s="215"/>
      <c r="AQ1583" s="215"/>
      <c r="AR1583" s="215"/>
      <c r="AS1583" s="215"/>
      <c r="AT1583" s="215"/>
      <c r="AU1583" s="215"/>
      <c r="AV1583" s="215"/>
      <c r="AW1583" s="215"/>
      <c r="AX1583" s="215"/>
      <c r="AY1583" s="215"/>
      <c r="AZ1583" s="215"/>
    </row>
    <row r="1584" spans="1:52" s="209" customFormat="1" x14ac:dyDescent="0.2">
      <c r="A1584" s="214"/>
      <c r="D1584" s="213"/>
      <c r="E1584" s="215"/>
      <c r="F1584" s="215"/>
      <c r="G1584" s="215"/>
      <c r="H1584" s="215"/>
      <c r="I1584" s="215"/>
      <c r="J1584" s="215"/>
      <c r="K1584" s="215"/>
      <c r="L1584" s="215"/>
      <c r="M1584" s="215"/>
      <c r="N1584" s="215"/>
      <c r="O1584" s="215"/>
      <c r="P1584" s="215"/>
      <c r="Q1584" s="215"/>
      <c r="R1584" s="215"/>
      <c r="S1584" s="215"/>
      <c r="T1584" s="215"/>
      <c r="U1584" s="215"/>
      <c r="V1584" s="215"/>
      <c r="W1584" s="215"/>
      <c r="X1584" s="215"/>
      <c r="Y1584" s="215"/>
      <c r="Z1584" s="215"/>
      <c r="AA1584" s="215"/>
      <c r="AB1584" s="215"/>
      <c r="AI1584" s="215"/>
      <c r="AJ1584" s="215"/>
      <c r="AK1584" s="215"/>
      <c r="AL1584" s="215"/>
      <c r="AM1584" s="215"/>
      <c r="AN1584" s="215"/>
      <c r="AO1584" s="215"/>
      <c r="AP1584" s="215"/>
      <c r="AQ1584" s="215"/>
      <c r="AR1584" s="215"/>
      <c r="AS1584" s="215"/>
      <c r="AT1584" s="215"/>
      <c r="AU1584" s="215"/>
      <c r="AV1584" s="215"/>
      <c r="AW1584" s="215"/>
      <c r="AX1584" s="215"/>
      <c r="AY1584" s="215"/>
      <c r="AZ1584" s="215"/>
    </row>
    <row r="1585" spans="1:52" s="209" customFormat="1" x14ac:dyDescent="0.2">
      <c r="A1585" s="214"/>
      <c r="D1585" s="213"/>
      <c r="E1585" s="215"/>
      <c r="F1585" s="215"/>
      <c r="G1585" s="215"/>
      <c r="H1585" s="215"/>
      <c r="I1585" s="215"/>
      <c r="J1585" s="215"/>
      <c r="K1585" s="215"/>
      <c r="L1585" s="215"/>
      <c r="M1585" s="215"/>
      <c r="N1585" s="215"/>
      <c r="O1585" s="215"/>
      <c r="P1585" s="215"/>
      <c r="Q1585" s="215"/>
      <c r="R1585" s="215"/>
      <c r="S1585" s="215"/>
      <c r="T1585" s="215"/>
      <c r="U1585" s="215"/>
      <c r="V1585" s="215"/>
      <c r="W1585" s="215"/>
      <c r="X1585" s="215"/>
      <c r="Y1585" s="215"/>
      <c r="Z1585" s="215"/>
      <c r="AA1585" s="215"/>
      <c r="AB1585" s="215"/>
      <c r="AI1585" s="215"/>
      <c r="AJ1585" s="215"/>
      <c r="AK1585" s="215"/>
      <c r="AL1585" s="215"/>
      <c r="AM1585" s="215"/>
      <c r="AN1585" s="215"/>
      <c r="AO1585" s="215"/>
      <c r="AP1585" s="215"/>
      <c r="AQ1585" s="215"/>
      <c r="AR1585" s="215"/>
      <c r="AS1585" s="215"/>
      <c r="AT1585" s="215"/>
      <c r="AU1585" s="215"/>
      <c r="AV1585" s="215"/>
      <c r="AW1585" s="215"/>
      <c r="AX1585" s="215"/>
      <c r="AY1585" s="215"/>
      <c r="AZ1585" s="215"/>
    </row>
    <row r="1586" spans="1:52" s="209" customFormat="1" x14ac:dyDescent="0.2">
      <c r="A1586" s="214"/>
      <c r="D1586" s="213"/>
      <c r="E1586" s="215"/>
      <c r="F1586" s="215"/>
      <c r="G1586" s="215"/>
      <c r="H1586" s="215"/>
      <c r="I1586" s="215"/>
      <c r="J1586" s="215"/>
      <c r="K1586" s="215"/>
      <c r="L1586" s="215"/>
      <c r="M1586" s="215"/>
      <c r="N1586" s="215"/>
      <c r="O1586" s="215"/>
      <c r="P1586" s="215"/>
      <c r="Q1586" s="215"/>
      <c r="R1586" s="215"/>
      <c r="S1586" s="215"/>
      <c r="T1586" s="215"/>
      <c r="U1586" s="215"/>
      <c r="V1586" s="215"/>
      <c r="W1586" s="215"/>
      <c r="X1586" s="215"/>
      <c r="Y1586" s="215"/>
      <c r="Z1586" s="215"/>
      <c r="AA1586" s="215"/>
      <c r="AB1586" s="215"/>
      <c r="AI1586" s="215"/>
      <c r="AJ1586" s="215"/>
      <c r="AK1586" s="215"/>
      <c r="AL1586" s="215"/>
      <c r="AM1586" s="215"/>
      <c r="AN1586" s="215"/>
      <c r="AO1586" s="215"/>
      <c r="AP1586" s="215"/>
      <c r="AQ1586" s="215"/>
      <c r="AR1586" s="215"/>
      <c r="AS1586" s="215"/>
      <c r="AT1586" s="215"/>
      <c r="AU1586" s="215"/>
      <c r="AV1586" s="215"/>
      <c r="AW1586" s="215"/>
      <c r="AX1586" s="215"/>
      <c r="AY1586" s="215"/>
      <c r="AZ1586" s="215"/>
    </row>
    <row r="1587" spans="1:52" s="209" customFormat="1" x14ac:dyDescent="0.2">
      <c r="A1587" s="214"/>
      <c r="D1587" s="213"/>
      <c r="E1587" s="215"/>
      <c r="F1587" s="215"/>
      <c r="G1587" s="215"/>
      <c r="H1587" s="215"/>
      <c r="I1587" s="215"/>
      <c r="J1587" s="215"/>
      <c r="K1587" s="215"/>
      <c r="L1587" s="215"/>
      <c r="M1587" s="215"/>
      <c r="N1587" s="215"/>
      <c r="O1587" s="215"/>
      <c r="P1587" s="215"/>
      <c r="Q1587" s="215"/>
      <c r="R1587" s="215"/>
      <c r="S1587" s="215"/>
      <c r="T1587" s="215"/>
      <c r="U1587" s="215"/>
      <c r="V1587" s="215"/>
      <c r="W1587" s="215"/>
      <c r="X1587" s="215"/>
      <c r="Y1587" s="215"/>
      <c r="Z1587" s="215"/>
      <c r="AA1587" s="215"/>
      <c r="AB1587" s="215"/>
      <c r="AI1587" s="215"/>
      <c r="AJ1587" s="215"/>
      <c r="AK1587" s="215"/>
      <c r="AL1587" s="215"/>
      <c r="AM1587" s="215"/>
      <c r="AN1587" s="215"/>
      <c r="AO1587" s="215"/>
      <c r="AP1587" s="215"/>
      <c r="AQ1587" s="215"/>
      <c r="AR1587" s="215"/>
      <c r="AS1587" s="215"/>
      <c r="AT1587" s="215"/>
      <c r="AU1587" s="215"/>
      <c r="AV1587" s="215"/>
      <c r="AW1587" s="215"/>
      <c r="AX1587" s="215"/>
      <c r="AY1587" s="215"/>
      <c r="AZ1587" s="215"/>
    </row>
    <row r="1588" spans="1:52" s="209" customFormat="1" x14ac:dyDescent="0.2">
      <c r="A1588" s="214"/>
      <c r="D1588" s="213"/>
      <c r="E1588" s="215"/>
      <c r="F1588" s="215"/>
      <c r="G1588" s="215"/>
      <c r="H1588" s="215"/>
      <c r="I1588" s="215"/>
      <c r="J1588" s="215"/>
      <c r="K1588" s="215"/>
      <c r="L1588" s="215"/>
      <c r="M1588" s="215"/>
      <c r="N1588" s="215"/>
      <c r="O1588" s="215"/>
      <c r="P1588" s="215"/>
      <c r="Q1588" s="215"/>
      <c r="R1588" s="215"/>
      <c r="S1588" s="215"/>
      <c r="T1588" s="215"/>
      <c r="U1588" s="215"/>
      <c r="V1588" s="215"/>
      <c r="W1588" s="215"/>
      <c r="X1588" s="215"/>
      <c r="Y1588" s="215"/>
      <c r="Z1588" s="215"/>
      <c r="AA1588" s="215"/>
      <c r="AB1588" s="215"/>
      <c r="AI1588" s="215"/>
      <c r="AJ1588" s="215"/>
      <c r="AK1588" s="215"/>
      <c r="AL1588" s="215"/>
      <c r="AM1588" s="215"/>
      <c r="AN1588" s="215"/>
      <c r="AO1588" s="215"/>
      <c r="AP1588" s="215"/>
      <c r="AQ1588" s="215"/>
      <c r="AR1588" s="215"/>
      <c r="AS1588" s="215"/>
      <c r="AT1588" s="215"/>
      <c r="AU1588" s="215"/>
      <c r="AV1588" s="215"/>
      <c r="AW1588" s="215"/>
      <c r="AX1588" s="215"/>
      <c r="AY1588" s="215"/>
      <c r="AZ1588" s="215"/>
    </row>
    <row r="1589" spans="1:52" s="209" customFormat="1" x14ac:dyDescent="0.2">
      <c r="A1589" s="214"/>
      <c r="D1589" s="213"/>
      <c r="E1589" s="215"/>
      <c r="F1589" s="215"/>
      <c r="G1589" s="215"/>
      <c r="H1589" s="215"/>
      <c r="I1589" s="215"/>
      <c r="J1589" s="215"/>
      <c r="K1589" s="215"/>
      <c r="L1589" s="215"/>
      <c r="M1589" s="215"/>
      <c r="N1589" s="215"/>
      <c r="O1589" s="215"/>
      <c r="P1589" s="215"/>
      <c r="Q1589" s="215"/>
      <c r="R1589" s="215"/>
      <c r="S1589" s="215"/>
      <c r="T1589" s="215"/>
      <c r="U1589" s="215"/>
      <c r="V1589" s="215"/>
      <c r="W1589" s="215"/>
      <c r="X1589" s="215"/>
      <c r="Y1589" s="215"/>
      <c r="Z1589" s="215"/>
      <c r="AA1589" s="215"/>
      <c r="AB1589" s="215"/>
      <c r="AI1589" s="215"/>
      <c r="AJ1589" s="215"/>
      <c r="AK1589" s="215"/>
      <c r="AL1589" s="215"/>
      <c r="AM1589" s="215"/>
      <c r="AN1589" s="215"/>
      <c r="AO1589" s="215"/>
      <c r="AP1589" s="215"/>
      <c r="AQ1589" s="215"/>
      <c r="AR1589" s="215"/>
      <c r="AS1589" s="215"/>
      <c r="AT1589" s="215"/>
      <c r="AU1589" s="215"/>
      <c r="AV1589" s="215"/>
      <c r="AW1589" s="215"/>
      <c r="AX1589" s="215"/>
      <c r="AY1589" s="215"/>
      <c r="AZ1589" s="215"/>
    </row>
    <row r="1590" spans="1:52" s="209" customFormat="1" x14ac:dyDescent="0.2">
      <c r="A1590" s="214"/>
      <c r="D1590" s="213"/>
      <c r="E1590" s="215"/>
      <c r="F1590" s="215"/>
      <c r="G1590" s="215"/>
      <c r="H1590" s="215"/>
      <c r="I1590" s="215"/>
      <c r="J1590" s="215"/>
      <c r="K1590" s="215"/>
      <c r="L1590" s="215"/>
      <c r="M1590" s="215"/>
      <c r="N1590" s="215"/>
      <c r="O1590" s="215"/>
      <c r="P1590" s="215"/>
      <c r="Q1590" s="215"/>
      <c r="R1590" s="215"/>
      <c r="S1590" s="215"/>
      <c r="T1590" s="215"/>
      <c r="U1590" s="215"/>
      <c r="V1590" s="215"/>
      <c r="W1590" s="215"/>
      <c r="X1590" s="215"/>
      <c r="Y1590" s="215"/>
      <c r="Z1590" s="215"/>
      <c r="AA1590" s="215"/>
      <c r="AB1590" s="215"/>
      <c r="AI1590" s="215"/>
      <c r="AJ1590" s="215"/>
      <c r="AK1590" s="215"/>
      <c r="AL1590" s="215"/>
      <c r="AM1590" s="215"/>
      <c r="AN1590" s="215"/>
      <c r="AO1590" s="215"/>
      <c r="AP1590" s="215"/>
      <c r="AQ1590" s="215"/>
      <c r="AR1590" s="215"/>
      <c r="AS1590" s="215"/>
      <c r="AT1590" s="215"/>
      <c r="AU1590" s="215"/>
      <c r="AV1590" s="215"/>
      <c r="AW1590" s="215"/>
      <c r="AX1590" s="215"/>
      <c r="AY1590" s="215"/>
      <c r="AZ1590" s="215"/>
    </row>
    <row r="1591" spans="1:52" s="209" customFormat="1" x14ac:dyDescent="0.2">
      <c r="A1591" s="214"/>
      <c r="D1591" s="213"/>
      <c r="E1591" s="215"/>
      <c r="F1591" s="215"/>
      <c r="G1591" s="215"/>
      <c r="H1591" s="215"/>
      <c r="I1591" s="215"/>
      <c r="J1591" s="215"/>
      <c r="K1591" s="215"/>
      <c r="L1591" s="215"/>
      <c r="M1591" s="215"/>
      <c r="N1591" s="215"/>
      <c r="O1591" s="215"/>
      <c r="P1591" s="215"/>
      <c r="Q1591" s="215"/>
      <c r="R1591" s="215"/>
      <c r="S1591" s="215"/>
      <c r="T1591" s="215"/>
      <c r="U1591" s="215"/>
      <c r="V1591" s="215"/>
      <c r="W1591" s="215"/>
      <c r="X1591" s="215"/>
      <c r="Y1591" s="215"/>
      <c r="Z1591" s="215"/>
      <c r="AA1591" s="215"/>
      <c r="AB1591" s="215"/>
      <c r="AI1591" s="215"/>
      <c r="AJ1591" s="215"/>
      <c r="AK1591" s="215"/>
      <c r="AL1591" s="215"/>
      <c r="AM1591" s="215"/>
      <c r="AN1591" s="215"/>
      <c r="AO1591" s="215"/>
      <c r="AP1591" s="215"/>
      <c r="AQ1591" s="215"/>
      <c r="AR1591" s="215"/>
      <c r="AS1591" s="215"/>
      <c r="AT1591" s="215"/>
      <c r="AU1591" s="215"/>
      <c r="AV1591" s="215"/>
      <c r="AW1591" s="215"/>
      <c r="AX1591" s="215"/>
      <c r="AY1591" s="215"/>
      <c r="AZ1591" s="215"/>
    </row>
    <row r="1592" spans="1:52" s="209" customFormat="1" x14ac:dyDescent="0.2">
      <c r="A1592" s="214"/>
      <c r="D1592" s="213"/>
      <c r="E1592" s="215"/>
      <c r="F1592" s="215"/>
      <c r="G1592" s="215"/>
      <c r="H1592" s="215"/>
      <c r="I1592" s="215"/>
      <c r="J1592" s="215"/>
      <c r="K1592" s="215"/>
      <c r="L1592" s="215"/>
      <c r="M1592" s="215"/>
      <c r="N1592" s="215"/>
      <c r="O1592" s="215"/>
      <c r="P1592" s="215"/>
      <c r="Q1592" s="215"/>
      <c r="R1592" s="215"/>
      <c r="S1592" s="215"/>
      <c r="T1592" s="215"/>
      <c r="U1592" s="215"/>
      <c r="V1592" s="215"/>
      <c r="W1592" s="215"/>
      <c r="X1592" s="215"/>
      <c r="Y1592" s="215"/>
      <c r="Z1592" s="215"/>
      <c r="AA1592" s="215"/>
      <c r="AB1592" s="215"/>
      <c r="AI1592" s="215"/>
      <c r="AJ1592" s="215"/>
      <c r="AK1592" s="215"/>
      <c r="AL1592" s="215"/>
      <c r="AM1592" s="215"/>
      <c r="AN1592" s="215"/>
      <c r="AO1592" s="215"/>
      <c r="AP1592" s="215"/>
      <c r="AQ1592" s="215"/>
      <c r="AR1592" s="215"/>
      <c r="AS1592" s="215"/>
      <c r="AT1592" s="215"/>
      <c r="AU1592" s="215"/>
      <c r="AV1592" s="215"/>
      <c r="AW1592" s="215"/>
      <c r="AX1592" s="215"/>
      <c r="AY1592" s="215"/>
      <c r="AZ1592" s="215"/>
    </row>
    <row r="1593" spans="1:52" s="209" customFormat="1" x14ac:dyDescent="0.2">
      <c r="A1593" s="214"/>
      <c r="D1593" s="213"/>
      <c r="E1593" s="215"/>
      <c r="F1593" s="215"/>
      <c r="G1593" s="215"/>
      <c r="H1593" s="215"/>
      <c r="I1593" s="215"/>
      <c r="J1593" s="215"/>
      <c r="K1593" s="215"/>
      <c r="L1593" s="215"/>
      <c r="M1593" s="215"/>
      <c r="N1593" s="215"/>
      <c r="O1593" s="215"/>
      <c r="P1593" s="215"/>
      <c r="Q1593" s="215"/>
      <c r="R1593" s="215"/>
      <c r="S1593" s="215"/>
      <c r="T1593" s="215"/>
      <c r="U1593" s="215"/>
      <c r="V1593" s="215"/>
      <c r="W1593" s="215"/>
      <c r="X1593" s="215"/>
      <c r="Y1593" s="215"/>
      <c r="Z1593" s="215"/>
      <c r="AA1593" s="215"/>
      <c r="AB1593" s="215"/>
      <c r="AI1593" s="215"/>
      <c r="AJ1593" s="215"/>
      <c r="AK1593" s="215"/>
      <c r="AL1593" s="215"/>
      <c r="AM1593" s="215"/>
      <c r="AN1593" s="215"/>
      <c r="AO1593" s="215"/>
      <c r="AP1593" s="215"/>
      <c r="AQ1593" s="215"/>
      <c r="AR1593" s="215"/>
      <c r="AS1593" s="215"/>
      <c r="AT1593" s="215"/>
      <c r="AU1593" s="215"/>
      <c r="AV1593" s="215"/>
      <c r="AW1593" s="215"/>
      <c r="AX1593" s="215"/>
      <c r="AY1593" s="215"/>
      <c r="AZ1593" s="215"/>
    </row>
    <row r="1594" spans="1:52" s="209" customFormat="1" x14ac:dyDescent="0.2">
      <c r="A1594" s="214"/>
      <c r="D1594" s="213"/>
      <c r="E1594" s="215"/>
      <c r="F1594" s="215"/>
      <c r="G1594" s="215"/>
      <c r="H1594" s="215"/>
      <c r="I1594" s="215"/>
      <c r="J1594" s="215"/>
      <c r="K1594" s="215"/>
      <c r="L1594" s="215"/>
      <c r="M1594" s="215"/>
      <c r="N1594" s="215"/>
      <c r="O1594" s="215"/>
      <c r="P1594" s="215"/>
      <c r="Q1594" s="215"/>
      <c r="R1594" s="215"/>
      <c r="S1594" s="215"/>
      <c r="T1594" s="215"/>
      <c r="U1594" s="215"/>
      <c r="V1594" s="215"/>
      <c r="W1594" s="215"/>
      <c r="X1594" s="215"/>
      <c r="Y1594" s="215"/>
      <c r="Z1594" s="215"/>
      <c r="AA1594" s="215"/>
      <c r="AB1594" s="215"/>
      <c r="AI1594" s="215"/>
      <c r="AJ1594" s="215"/>
      <c r="AK1594" s="215"/>
      <c r="AL1594" s="215"/>
      <c r="AM1594" s="215"/>
      <c r="AN1594" s="215"/>
      <c r="AO1594" s="215"/>
      <c r="AP1594" s="215"/>
      <c r="AQ1594" s="215"/>
      <c r="AR1594" s="215"/>
      <c r="AS1594" s="215"/>
      <c r="AT1594" s="215"/>
      <c r="AU1594" s="215"/>
      <c r="AV1594" s="215"/>
      <c r="AW1594" s="215"/>
      <c r="AX1594" s="215"/>
      <c r="AY1594" s="215"/>
      <c r="AZ1594" s="215"/>
    </row>
    <row r="1595" spans="1:52" s="209" customFormat="1" x14ac:dyDescent="0.2">
      <c r="A1595" s="214"/>
      <c r="D1595" s="213"/>
      <c r="E1595" s="215"/>
      <c r="F1595" s="215"/>
      <c r="G1595" s="215"/>
      <c r="H1595" s="215"/>
      <c r="I1595" s="215"/>
      <c r="J1595" s="215"/>
      <c r="K1595" s="215"/>
      <c r="L1595" s="215"/>
      <c r="M1595" s="215"/>
      <c r="N1595" s="215"/>
      <c r="O1595" s="215"/>
      <c r="P1595" s="215"/>
      <c r="Q1595" s="215"/>
      <c r="R1595" s="215"/>
      <c r="S1595" s="215"/>
      <c r="T1595" s="215"/>
      <c r="U1595" s="215"/>
      <c r="V1595" s="215"/>
      <c r="W1595" s="215"/>
      <c r="X1595" s="215"/>
      <c r="Y1595" s="215"/>
      <c r="Z1595" s="215"/>
      <c r="AA1595" s="215"/>
      <c r="AB1595" s="215"/>
      <c r="AI1595" s="215"/>
      <c r="AJ1595" s="215"/>
      <c r="AK1595" s="215"/>
      <c r="AL1595" s="215"/>
      <c r="AM1595" s="215"/>
      <c r="AN1595" s="215"/>
      <c r="AO1595" s="215"/>
      <c r="AP1595" s="215"/>
      <c r="AQ1595" s="215"/>
      <c r="AR1595" s="215"/>
      <c r="AS1595" s="215"/>
      <c r="AT1595" s="215"/>
      <c r="AU1595" s="215"/>
      <c r="AV1595" s="215"/>
      <c r="AW1595" s="215"/>
      <c r="AX1595" s="215"/>
      <c r="AY1595" s="215"/>
      <c r="AZ1595" s="215"/>
    </row>
    <row r="1596" spans="1:52" s="209" customFormat="1" x14ac:dyDescent="0.2">
      <c r="A1596" s="214"/>
      <c r="D1596" s="213"/>
      <c r="E1596" s="215"/>
      <c r="F1596" s="215"/>
      <c r="G1596" s="215"/>
      <c r="H1596" s="215"/>
      <c r="I1596" s="215"/>
      <c r="J1596" s="215"/>
      <c r="K1596" s="215"/>
      <c r="L1596" s="215"/>
      <c r="M1596" s="215"/>
      <c r="N1596" s="215"/>
      <c r="O1596" s="215"/>
      <c r="P1596" s="215"/>
      <c r="Q1596" s="215"/>
      <c r="R1596" s="215"/>
      <c r="S1596" s="215"/>
      <c r="T1596" s="215"/>
      <c r="U1596" s="215"/>
      <c r="V1596" s="215"/>
      <c r="W1596" s="215"/>
      <c r="X1596" s="215"/>
      <c r="Y1596" s="215"/>
      <c r="Z1596" s="215"/>
      <c r="AA1596" s="215"/>
      <c r="AB1596" s="215"/>
      <c r="AI1596" s="215"/>
      <c r="AJ1596" s="215"/>
      <c r="AK1596" s="215"/>
      <c r="AL1596" s="215"/>
      <c r="AM1596" s="215"/>
      <c r="AN1596" s="215"/>
      <c r="AO1596" s="215"/>
      <c r="AP1596" s="215"/>
      <c r="AQ1596" s="215"/>
      <c r="AR1596" s="215"/>
      <c r="AS1596" s="215"/>
      <c r="AT1596" s="215"/>
      <c r="AU1596" s="215"/>
      <c r="AV1596" s="215"/>
      <c r="AW1596" s="215"/>
      <c r="AX1596" s="215"/>
      <c r="AY1596" s="215"/>
      <c r="AZ1596" s="215"/>
    </row>
    <row r="1597" spans="1:52" s="209" customFormat="1" x14ac:dyDescent="0.2">
      <c r="A1597" s="214"/>
      <c r="D1597" s="213"/>
      <c r="E1597" s="215"/>
      <c r="F1597" s="215"/>
      <c r="G1597" s="215"/>
      <c r="H1597" s="215"/>
      <c r="I1597" s="215"/>
      <c r="J1597" s="215"/>
      <c r="K1597" s="215"/>
      <c r="L1597" s="215"/>
      <c r="M1597" s="215"/>
      <c r="N1597" s="215"/>
      <c r="O1597" s="215"/>
      <c r="P1597" s="215"/>
      <c r="Q1597" s="215"/>
      <c r="R1597" s="215"/>
      <c r="S1597" s="215"/>
      <c r="T1597" s="215"/>
      <c r="U1597" s="215"/>
      <c r="V1597" s="215"/>
      <c r="W1597" s="215"/>
      <c r="X1597" s="215"/>
      <c r="Y1597" s="215"/>
      <c r="Z1597" s="215"/>
      <c r="AA1597" s="215"/>
      <c r="AB1597" s="215"/>
      <c r="AI1597" s="215"/>
      <c r="AJ1597" s="215"/>
      <c r="AK1597" s="215"/>
      <c r="AL1597" s="215"/>
      <c r="AM1597" s="215"/>
      <c r="AN1597" s="215"/>
      <c r="AO1597" s="215"/>
      <c r="AP1597" s="215"/>
      <c r="AQ1597" s="215"/>
      <c r="AR1597" s="215"/>
      <c r="AS1597" s="215"/>
      <c r="AT1597" s="215"/>
      <c r="AU1597" s="215"/>
      <c r="AV1597" s="215"/>
      <c r="AW1597" s="215"/>
      <c r="AX1597" s="215"/>
      <c r="AY1597" s="215"/>
      <c r="AZ1597" s="215"/>
    </row>
    <row r="1598" spans="1:52" s="209" customFormat="1" x14ac:dyDescent="0.2">
      <c r="A1598" s="214"/>
      <c r="D1598" s="213"/>
      <c r="E1598" s="215"/>
      <c r="F1598" s="215"/>
      <c r="G1598" s="215"/>
      <c r="H1598" s="215"/>
      <c r="I1598" s="215"/>
      <c r="J1598" s="215"/>
      <c r="K1598" s="215"/>
      <c r="L1598" s="215"/>
      <c r="M1598" s="215"/>
      <c r="N1598" s="215"/>
      <c r="O1598" s="215"/>
      <c r="P1598" s="215"/>
      <c r="Q1598" s="215"/>
      <c r="R1598" s="215"/>
      <c r="S1598" s="215"/>
      <c r="T1598" s="215"/>
      <c r="U1598" s="215"/>
      <c r="V1598" s="215"/>
      <c r="W1598" s="215"/>
      <c r="X1598" s="215"/>
      <c r="Y1598" s="215"/>
      <c r="Z1598" s="215"/>
      <c r="AA1598" s="215"/>
      <c r="AB1598" s="215"/>
      <c r="AI1598" s="215"/>
      <c r="AJ1598" s="215"/>
      <c r="AK1598" s="215"/>
      <c r="AL1598" s="215"/>
      <c r="AM1598" s="215"/>
      <c r="AN1598" s="215"/>
      <c r="AO1598" s="215"/>
      <c r="AP1598" s="215"/>
      <c r="AQ1598" s="215"/>
      <c r="AR1598" s="215"/>
      <c r="AS1598" s="215"/>
      <c r="AT1598" s="215"/>
      <c r="AU1598" s="215"/>
      <c r="AV1598" s="215"/>
      <c r="AW1598" s="215"/>
      <c r="AX1598" s="215"/>
      <c r="AY1598" s="215"/>
      <c r="AZ1598" s="215"/>
    </row>
    <row r="1599" spans="1:52" s="209" customFormat="1" x14ac:dyDescent="0.2">
      <c r="A1599" s="214"/>
      <c r="D1599" s="213"/>
      <c r="E1599" s="215"/>
      <c r="F1599" s="215"/>
      <c r="G1599" s="215"/>
      <c r="H1599" s="215"/>
      <c r="I1599" s="215"/>
      <c r="J1599" s="215"/>
      <c r="K1599" s="215"/>
      <c r="L1599" s="215"/>
      <c r="M1599" s="215"/>
      <c r="N1599" s="215"/>
      <c r="O1599" s="215"/>
      <c r="P1599" s="215"/>
      <c r="Q1599" s="215"/>
      <c r="R1599" s="215"/>
      <c r="S1599" s="215"/>
      <c r="T1599" s="215"/>
      <c r="U1599" s="215"/>
      <c r="V1599" s="215"/>
      <c r="W1599" s="215"/>
      <c r="X1599" s="215"/>
      <c r="Y1599" s="215"/>
      <c r="Z1599" s="215"/>
      <c r="AA1599" s="215"/>
      <c r="AB1599" s="215"/>
      <c r="AI1599" s="215"/>
      <c r="AJ1599" s="215"/>
      <c r="AK1599" s="215"/>
      <c r="AL1599" s="215"/>
      <c r="AM1599" s="215"/>
      <c r="AN1599" s="215"/>
      <c r="AO1599" s="215"/>
      <c r="AP1599" s="215"/>
      <c r="AQ1599" s="215"/>
      <c r="AR1599" s="215"/>
      <c r="AS1599" s="215"/>
      <c r="AT1599" s="215"/>
      <c r="AU1599" s="215"/>
      <c r="AV1599" s="215"/>
      <c r="AW1599" s="215"/>
      <c r="AX1599" s="215"/>
      <c r="AY1599" s="215"/>
      <c r="AZ1599" s="215"/>
    </row>
    <row r="1600" spans="1:52" s="209" customFormat="1" x14ac:dyDescent="0.2">
      <c r="A1600" s="214"/>
      <c r="D1600" s="213"/>
      <c r="E1600" s="215"/>
      <c r="F1600" s="215"/>
      <c r="G1600" s="215"/>
      <c r="H1600" s="215"/>
      <c r="I1600" s="215"/>
      <c r="J1600" s="215"/>
      <c r="K1600" s="215"/>
      <c r="L1600" s="215"/>
      <c r="M1600" s="215"/>
      <c r="N1600" s="215"/>
      <c r="O1600" s="215"/>
      <c r="P1600" s="215"/>
      <c r="Q1600" s="215"/>
      <c r="R1600" s="215"/>
      <c r="S1600" s="215"/>
      <c r="T1600" s="215"/>
      <c r="U1600" s="215"/>
      <c r="V1600" s="215"/>
      <c r="W1600" s="215"/>
      <c r="X1600" s="215"/>
      <c r="Y1600" s="215"/>
      <c r="Z1600" s="215"/>
      <c r="AA1600" s="215"/>
      <c r="AB1600" s="215"/>
      <c r="AI1600" s="215"/>
      <c r="AJ1600" s="215"/>
      <c r="AK1600" s="215"/>
      <c r="AL1600" s="215"/>
      <c r="AM1600" s="215"/>
      <c r="AN1600" s="215"/>
      <c r="AO1600" s="215"/>
      <c r="AP1600" s="215"/>
      <c r="AQ1600" s="215"/>
      <c r="AR1600" s="215"/>
      <c r="AS1600" s="215"/>
      <c r="AT1600" s="215"/>
      <c r="AU1600" s="215"/>
      <c r="AV1600" s="215"/>
      <c r="AW1600" s="215"/>
      <c r="AX1600" s="215"/>
      <c r="AY1600" s="215"/>
      <c r="AZ1600" s="215"/>
    </row>
    <row r="1601" spans="1:52" s="209" customFormat="1" x14ac:dyDescent="0.2">
      <c r="A1601" s="214"/>
      <c r="D1601" s="213"/>
      <c r="E1601" s="215"/>
      <c r="F1601" s="215"/>
      <c r="G1601" s="215"/>
      <c r="H1601" s="215"/>
      <c r="I1601" s="215"/>
      <c r="J1601" s="215"/>
      <c r="K1601" s="215"/>
      <c r="L1601" s="215"/>
      <c r="M1601" s="215"/>
      <c r="N1601" s="215"/>
      <c r="O1601" s="215"/>
      <c r="P1601" s="215"/>
      <c r="Q1601" s="215"/>
      <c r="R1601" s="215"/>
      <c r="S1601" s="215"/>
      <c r="T1601" s="215"/>
      <c r="U1601" s="215"/>
      <c r="V1601" s="215"/>
      <c r="W1601" s="215"/>
      <c r="X1601" s="215"/>
      <c r="Y1601" s="215"/>
      <c r="Z1601" s="215"/>
      <c r="AA1601" s="215"/>
      <c r="AB1601" s="215"/>
      <c r="AI1601" s="215"/>
      <c r="AJ1601" s="215"/>
      <c r="AK1601" s="215"/>
      <c r="AL1601" s="215"/>
      <c r="AM1601" s="215"/>
      <c r="AN1601" s="215"/>
      <c r="AO1601" s="215"/>
      <c r="AP1601" s="215"/>
      <c r="AQ1601" s="215"/>
      <c r="AR1601" s="215"/>
      <c r="AS1601" s="215"/>
      <c r="AT1601" s="215"/>
      <c r="AU1601" s="215"/>
      <c r="AV1601" s="215"/>
      <c r="AW1601" s="215"/>
      <c r="AX1601" s="215"/>
      <c r="AY1601" s="215"/>
      <c r="AZ1601" s="215"/>
    </row>
    <row r="1602" spans="1:52" s="209" customFormat="1" x14ac:dyDescent="0.2">
      <c r="A1602" s="214"/>
      <c r="D1602" s="213"/>
      <c r="E1602" s="215"/>
      <c r="F1602" s="215"/>
      <c r="G1602" s="215"/>
      <c r="H1602" s="215"/>
      <c r="I1602" s="215"/>
      <c r="J1602" s="215"/>
      <c r="K1602" s="215"/>
      <c r="L1602" s="215"/>
      <c r="M1602" s="215"/>
      <c r="N1602" s="215"/>
      <c r="O1602" s="215"/>
      <c r="P1602" s="215"/>
      <c r="Q1602" s="215"/>
      <c r="R1602" s="215"/>
      <c r="S1602" s="215"/>
      <c r="T1602" s="215"/>
      <c r="U1602" s="215"/>
      <c r="V1602" s="215"/>
      <c r="W1602" s="215"/>
      <c r="X1602" s="215"/>
      <c r="Y1602" s="215"/>
      <c r="Z1602" s="215"/>
      <c r="AA1602" s="215"/>
      <c r="AB1602" s="215"/>
      <c r="AI1602" s="215"/>
      <c r="AJ1602" s="215"/>
      <c r="AK1602" s="215"/>
      <c r="AL1602" s="215"/>
      <c r="AM1602" s="215"/>
      <c r="AN1602" s="215"/>
      <c r="AO1602" s="215"/>
      <c r="AP1602" s="215"/>
      <c r="AQ1602" s="215"/>
      <c r="AR1602" s="215"/>
      <c r="AS1602" s="215"/>
      <c r="AT1602" s="215"/>
      <c r="AU1602" s="215"/>
      <c r="AV1602" s="215"/>
      <c r="AW1602" s="215"/>
      <c r="AX1602" s="215"/>
      <c r="AY1602" s="215"/>
      <c r="AZ1602" s="215"/>
    </row>
    <row r="1603" spans="1:52" s="209" customFormat="1" x14ac:dyDescent="0.2">
      <c r="A1603" s="214"/>
      <c r="D1603" s="213"/>
      <c r="E1603" s="215"/>
      <c r="F1603" s="215"/>
      <c r="G1603" s="215"/>
      <c r="H1603" s="215"/>
      <c r="I1603" s="215"/>
      <c r="J1603" s="215"/>
      <c r="K1603" s="215"/>
      <c r="L1603" s="215"/>
      <c r="M1603" s="215"/>
      <c r="N1603" s="215"/>
      <c r="O1603" s="215"/>
      <c r="P1603" s="215"/>
      <c r="Q1603" s="215"/>
      <c r="R1603" s="215"/>
      <c r="S1603" s="215"/>
      <c r="T1603" s="215"/>
      <c r="U1603" s="215"/>
      <c r="V1603" s="215"/>
      <c r="W1603" s="215"/>
      <c r="X1603" s="215"/>
      <c r="Y1603" s="215"/>
      <c r="Z1603" s="215"/>
      <c r="AA1603" s="215"/>
      <c r="AB1603" s="215"/>
      <c r="AI1603" s="215"/>
      <c r="AJ1603" s="215"/>
      <c r="AK1603" s="215"/>
      <c r="AL1603" s="215"/>
      <c r="AM1603" s="215"/>
      <c r="AN1603" s="215"/>
      <c r="AO1603" s="215"/>
      <c r="AP1603" s="215"/>
      <c r="AQ1603" s="215"/>
      <c r="AR1603" s="215"/>
      <c r="AS1603" s="215"/>
      <c r="AT1603" s="215"/>
      <c r="AU1603" s="215"/>
      <c r="AV1603" s="215"/>
      <c r="AW1603" s="215"/>
      <c r="AX1603" s="215"/>
      <c r="AY1603" s="215"/>
      <c r="AZ1603" s="215"/>
    </row>
    <row r="1604" spans="1:52" s="209" customFormat="1" x14ac:dyDescent="0.2">
      <c r="A1604" s="214"/>
      <c r="D1604" s="213"/>
      <c r="E1604" s="215"/>
      <c r="F1604" s="215"/>
      <c r="G1604" s="215"/>
      <c r="H1604" s="215"/>
      <c r="I1604" s="215"/>
      <c r="J1604" s="215"/>
      <c r="K1604" s="215"/>
      <c r="L1604" s="215"/>
      <c r="M1604" s="215"/>
      <c r="N1604" s="215"/>
      <c r="O1604" s="215"/>
      <c r="P1604" s="215"/>
      <c r="Q1604" s="215"/>
      <c r="R1604" s="215"/>
      <c r="S1604" s="215"/>
      <c r="T1604" s="215"/>
      <c r="U1604" s="215"/>
      <c r="V1604" s="215"/>
      <c r="W1604" s="215"/>
      <c r="X1604" s="215"/>
      <c r="Y1604" s="215"/>
      <c r="Z1604" s="215"/>
      <c r="AA1604" s="215"/>
      <c r="AB1604" s="215"/>
      <c r="AI1604" s="215"/>
      <c r="AJ1604" s="215"/>
      <c r="AK1604" s="215"/>
      <c r="AL1604" s="215"/>
      <c r="AM1604" s="215"/>
      <c r="AN1604" s="215"/>
      <c r="AO1604" s="215"/>
      <c r="AP1604" s="215"/>
      <c r="AQ1604" s="215"/>
      <c r="AR1604" s="215"/>
      <c r="AS1604" s="215"/>
      <c r="AT1604" s="215"/>
      <c r="AU1604" s="215"/>
      <c r="AV1604" s="215"/>
      <c r="AW1604" s="215"/>
      <c r="AX1604" s="215"/>
      <c r="AY1604" s="215"/>
      <c r="AZ1604" s="215"/>
    </row>
    <row r="1605" spans="1:52" s="209" customFormat="1" x14ac:dyDescent="0.2">
      <c r="A1605" s="214"/>
      <c r="D1605" s="213"/>
      <c r="E1605" s="215"/>
      <c r="F1605" s="215"/>
      <c r="G1605" s="215"/>
      <c r="H1605" s="215"/>
      <c r="I1605" s="215"/>
      <c r="J1605" s="215"/>
      <c r="K1605" s="215"/>
      <c r="L1605" s="215"/>
      <c r="M1605" s="215"/>
      <c r="N1605" s="215"/>
      <c r="O1605" s="215"/>
      <c r="P1605" s="215"/>
      <c r="Q1605" s="215"/>
      <c r="R1605" s="215"/>
      <c r="S1605" s="215"/>
      <c r="T1605" s="215"/>
      <c r="U1605" s="215"/>
      <c r="V1605" s="215"/>
      <c r="W1605" s="215"/>
      <c r="X1605" s="215"/>
      <c r="Y1605" s="215"/>
      <c r="Z1605" s="215"/>
      <c r="AA1605" s="215"/>
      <c r="AB1605" s="215"/>
      <c r="AI1605" s="215"/>
      <c r="AJ1605" s="215"/>
      <c r="AK1605" s="215"/>
      <c r="AL1605" s="215"/>
      <c r="AM1605" s="215"/>
      <c r="AN1605" s="215"/>
      <c r="AO1605" s="215"/>
      <c r="AP1605" s="215"/>
      <c r="AQ1605" s="215"/>
      <c r="AR1605" s="215"/>
      <c r="AS1605" s="215"/>
      <c r="AT1605" s="215"/>
      <c r="AU1605" s="215"/>
      <c r="AV1605" s="215"/>
      <c r="AW1605" s="215"/>
      <c r="AX1605" s="215"/>
      <c r="AY1605" s="215"/>
      <c r="AZ1605" s="215"/>
    </row>
    <row r="1606" spans="1:52" s="209" customFormat="1" x14ac:dyDescent="0.2">
      <c r="A1606" s="214"/>
      <c r="D1606" s="213"/>
      <c r="E1606" s="215"/>
      <c r="F1606" s="215"/>
      <c r="G1606" s="215"/>
      <c r="H1606" s="215"/>
      <c r="I1606" s="215"/>
      <c r="J1606" s="215"/>
      <c r="K1606" s="215"/>
      <c r="L1606" s="215"/>
      <c r="M1606" s="215"/>
      <c r="N1606" s="215"/>
      <c r="O1606" s="215"/>
      <c r="P1606" s="215"/>
      <c r="Q1606" s="215"/>
      <c r="R1606" s="215"/>
      <c r="S1606" s="215"/>
      <c r="T1606" s="215"/>
      <c r="U1606" s="215"/>
      <c r="V1606" s="215"/>
      <c r="W1606" s="215"/>
      <c r="X1606" s="215"/>
      <c r="Y1606" s="215"/>
      <c r="Z1606" s="215"/>
      <c r="AA1606" s="215"/>
      <c r="AB1606" s="215"/>
      <c r="AI1606" s="215"/>
      <c r="AJ1606" s="215"/>
      <c r="AK1606" s="215"/>
      <c r="AL1606" s="215"/>
      <c r="AM1606" s="215"/>
      <c r="AN1606" s="215"/>
      <c r="AO1606" s="215"/>
      <c r="AP1606" s="215"/>
      <c r="AQ1606" s="215"/>
      <c r="AR1606" s="215"/>
      <c r="AS1606" s="215"/>
      <c r="AT1606" s="215"/>
      <c r="AU1606" s="215"/>
      <c r="AV1606" s="215"/>
      <c r="AW1606" s="215"/>
      <c r="AX1606" s="215"/>
      <c r="AY1606" s="215"/>
      <c r="AZ1606" s="215"/>
    </row>
    <row r="1607" spans="1:52" s="209" customFormat="1" x14ac:dyDescent="0.2">
      <c r="A1607" s="214"/>
      <c r="D1607" s="213"/>
      <c r="E1607" s="215"/>
      <c r="F1607" s="215"/>
      <c r="G1607" s="215"/>
      <c r="H1607" s="215"/>
      <c r="I1607" s="215"/>
      <c r="J1607" s="215"/>
      <c r="K1607" s="215"/>
      <c r="L1607" s="215"/>
      <c r="M1607" s="215"/>
      <c r="N1607" s="215"/>
      <c r="O1607" s="215"/>
      <c r="P1607" s="215"/>
      <c r="Q1607" s="215"/>
      <c r="R1607" s="215"/>
      <c r="S1607" s="215"/>
      <c r="T1607" s="215"/>
      <c r="U1607" s="215"/>
      <c r="V1607" s="215"/>
      <c r="W1607" s="215"/>
      <c r="X1607" s="215"/>
      <c r="Y1607" s="215"/>
      <c r="Z1607" s="215"/>
      <c r="AA1607" s="215"/>
      <c r="AB1607" s="215"/>
      <c r="AI1607" s="215"/>
      <c r="AJ1607" s="215"/>
      <c r="AK1607" s="215"/>
      <c r="AL1607" s="215"/>
      <c r="AM1607" s="215"/>
      <c r="AN1607" s="215"/>
      <c r="AO1607" s="215"/>
      <c r="AP1607" s="215"/>
      <c r="AQ1607" s="215"/>
      <c r="AR1607" s="215"/>
      <c r="AS1607" s="215"/>
      <c r="AT1607" s="215"/>
      <c r="AU1607" s="215"/>
      <c r="AV1607" s="215"/>
      <c r="AW1607" s="215"/>
      <c r="AX1607" s="215"/>
      <c r="AY1607" s="215"/>
      <c r="AZ1607" s="215"/>
    </row>
    <row r="1608" spans="1:52" s="209" customFormat="1" x14ac:dyDescent="0.2">
      <c r="A1608" s="214"/>
      <c r="D1608" s="213"/>
      <c r="E1608" s="215"/>
      <c r="F1608" s="215"/>
      <c r="G1608" s="215"/>
      <c r="H1608" s="215"/>
      <c r="I1608" s="215"/>
      <c r="J1608" s="215"/>
      <c r="K1608" s="215"/>
      <c r="L1608" s="215"/>
      <c r="M1608" s="215"/>
      <c r="N1608" s="215"/>
      <c r="O1608" s="215"/>
      <c r="P1608" s="215"/>
      <c r="Q1608" s="215"/>
      <c r="R1608" s="215"/>
      <c r="S1608" s="215"/>
      <c r="T1608" s="215"/>
      <c r="U1608" s="215"/>
      <c r="V1608" s="215"/>
      <c r="W1608" s="215"/>
      <c r="X1608" s="215"/>
      <c r="Y1608" s="215"/>
      <c r="Z1608" s="215"/>
      <c r="AA1608" s="215"/>
      <c r="AB1608" s="215"/>
      <c r="AI1608" s="215"/>
      <c r="AJ1608" s="215"/>
      <c r="AK1608" s="215"/>
      <c r="AL1608" s="215"/>
      <c r="AM1608" s="215"/>
      <c r="AN1608" s="215"/>
      <c r="AO1608" s="215"/>
      <c r="AP1608" s="215"/>
      <c r="AQ1608" s="215"/>
      <c r="AR1608" s="215"/>
      <c r="AS1608" s="215"/>
      <c r="AT1608" s="215"/>
      <c r="AU1608" s="215"/>
      <c r="AV1608" s="215"/>
      <c r="AW1608" s="215"/>
      <c r="AX1608" s="215"/>
      <c r="AY1608" s="215"/>
      <c r="AZ1608" s="215"/>
    </row>
    <row r="1609" spans="1:52" s="209" customFormat="1" x14ac:dyDescent="0.2">
      <c r="A1609" s="214"/>
      <c r="D1609" s="213"/>
      <c r="E1609" s="215"/>
      <c r="F1609" s="215"/>
      <c r="G1609" s="215"/>
      <c r="H1609" s="215"/>
      <c r="I1609" s="215"/>
      <c r="J1609" s="215"/>
      <c r="K1609" s="215"/>
      <c r="L1609" s="215"/>
      <c r="M1609" s="215"/>
      <c r="N1609" s="215"/>
      <c r="O1609" s="215"/>
      <c r="P1609" s="215"/>
      <c r="Q1609" s="215"/>
      <c r="R1609" s="215"/>
      <c r="S1609" s="215"/>
      <c r="T1609" s="215"/>
      <c r="U1609" s="215"/>
      <c r="V1609" s="215"/>
      <c r="W1609" s="215"/>
      <c r="X1609" s="215"/>
      <c r="Y1609" s="215"/>
      <c r="Z1609" s="215"/>
      <c r="AA1609" s="215"/>
      <c r="AB1609" s="215"/>
      <c r="AI1609" s="215"/>
      <c r="AJ1609" s="215"/>
      <c r="AK1609" s="215"/>
      <c r="AL1609" s="215"/>
      <c r="AM1609" s="215"/>
      <c r="AN1609" s="215"/>
      <c r="AO1609" s="215"/>
      <c r="AP1609" s="215"/>
      <c r="AQ1609" s="215"/>
      <c r="AR1609" s="215"/>
      <c r="AS1609" s="215"/>
      <c r="AT1609" s="215"/>
      <c r="AU1609" s="215"/>
      <c r="AV1609" s="215"/>
      <c r="AW1609" s="215"/>
      <c r="AX1609" s="215"/>
      <c r="AY1609" s="215"/>
      <c r="AZ1609" s="215"/>
    </row>
    <row r="1610" spans="1:52" s="209" customFormat="1" x14ac:dyDescent="0.2">
      <c r="A1610" s="214"/>
      <c r="D1610" s="213"/>
      <c r="E1610" s="215"/>
      <c r="F1610" s="215"/>
      <c r="G1610" s="215"/>
      <c r="H1610" s="215"/>
      <c r="I1610" s="215"/>
      <c r="J1610" s="215"/>
      <c r="K1610" s="215"/>
      <c r="L1610" s="215"/>
      <c r="M1610" s="215"/>
      <c r="N1610" s="215"/>
      <c r="O1610" s="215"/>
      <c r="P1610" s="215"/>
      <c r="Q1610" s="215"/>
      <c r="R1610" s="215"/>
      <c r="S1610" s="215"/>
      <c r="T1610" s="215"/>
      <c r="U1610" s="215"/>
      <c r="V1610" s="215"/>
      <c r="W1610" s="215"/>
      <c r="X1610" s="215"/>
      <c r="Y1610" s="215"/>
      <c r="Z1610" s="215"/>
      <c r="AA1610" s="215"/>
      <c r="AB1610" s="215"/>
      <c r="AI1610" s="215"/>
      <c r="AJ1610" s="215"/>
      <c r="AK1610" s="215"/>
      <c r="AL1610" s="215"/>
      <c r="AM1610" s="215"/>
      <c r="AN1610" s="215"/>
      <c r="AO1610" s="215"/>
      <c r="AP1610" s="215"/>
      <c r="AQ1610" s="215"/>
      <c r="AR1610" s="215"/>
      <c r="AS1610" s="215"/>
      <c r="AT1610" s="215"/>
      <c r="AU1610" s="215"/>
      <c r="AV1610" s="215"/>
      <c r="AW1610" s="215"/>
      <c r="AX1610" s="215"/>
      <c r="AY1610" s="215"/>
      <c r="AZ1610" s="215"/>
    </row>
    <row r="1611" spans="1:52" s="209" customFormat="1" x14ac:dyDescent="0.2">
      <c r="A1611" s="214"/>
      <c r="D1611" s="213"/>
      <c r="E1611" s="215"/>
      <c r="F1611" s="215"/>
      <c r="G1611" s="215"/>
      <c r="H1611" s="215"/>
      <c r="I1611" s="215"/>
      <c r="J1611" s="215"/>
      <c r="K1611" s="215"/>
      <c r="L1611" s="215"/>
      <c r="M1611" s="215"/>
      <c r="N1611" s="215"/>
      <c r="O1611" s="215"/>
      <c r="P1611" s="215"/>
      <c r="Q1611" s="215"/>
      <c r="R1611" s="215"/>
      <c r="S1611" s="215"/>
      <c r="T1611" s="215"/>
      <c r="U1611" s="215"/>
      <c r="V1611" s="215"/>
      <c r="W1611" s="215"/>
      <c r="X1611" s="215"/>
      <c r="Y1611" s="215"/>
      <c r="Z1611" s="215"/>
      <c r="AA1611" s="215"/>
      <c r="AB1611" s="215"/>
      <c r="AI1611" s="215"/>
      <c r="AJ1611" s="215"/>
      <c r="AK1611" s="215"/>
      <c r="AL1611" s="215"/>
      <c r="AM1611" s="215"/>
      <c r="AN1611" s="215"/>
      <c r="AO1611" s="215"/>
      <c r="AP1611" s="215"/>
      <c r="AQ1611" s="215"/>
      <c r="AR1611" s="215"/>
      <c r="AS1611" s="215"/>
      <c r="AT1611" s="215"/>
      <c r="AU1611" s="215"/>
      <c r="AV1611" s="215"/>
      <c r="AW1611" s="215"/>
      <c r="AX1611" s="215"/>
      <c r="AY1611" s="215"/>
      <c r="AZ1611" s="215"/>
    </row>
    <row r="1612" spans="1:52" s="209" customFormat="1" x14ac:dyDescent="0.2">
      <c r="A1612" s="214"/>
      <c r="D1612" s="213"/>
      <c r="E1612" s="215"/>
      <c r="F1612" s="215"/>
      <c r="G1612" s="215"/>
      <c r="H1612" s="215"/>
      <c r="I1612" s="215"/>
      <c r="J1612" s="215"/>
      <c r="K1612" s="215"/>
      <c r="L1612" s="215"/>
      <c r="M1612" s="215"/>
      <c r="N1612" s="215"/>
      <c r="O1612" s="215"/>
      <c r="P1612" s="215"/>
      <c r="Q1612" s="215"/>
      <c r="R1612" s="215"/>
      <c r="S1612" s="215"/>
      <c r="T1612" s="215"/>
      <c r="U1612" s="215"/>
      <c r="V1612" s="215"/>
      <c r="W1612" s="215"/>
      <c r="X1612" s="215"/>
      <c r="Y1612" s="215"/>
      <c r="Z1612" s="215"/>
      <c r="AA1612" s="215"/>
      <c r="AB1612" s="215"/>
      <c r="AI1612" s="215"/>
      <c r="AJ1612" s="215"/>
      <c r="AK1612" s="215"/>
      <c r="AL1612" s="215"/>
      <c r="AM1612" s="215"/>
      <c r="AN1612" s="215"/>
      <c r="AO1612" s="215"/>
      <c r="AP1612" s="215"/>
      <c r="AQ1612" s="215"/>
      <c r="AR1612" s="215"/>
      <c r="AS1612" s="215"/>
      <c r="AT1612" s="215"/>
      <c r="AU1612" s="215"/>
      <c r="AV1612" s="215"/>
      <c r="AW1612" s="215"/>
      <c r="AX1612" s="215"/>
      <c r="AY1612" s="215"/>
      <c r="AZ1612" s="215"/>
    </row>
    <row r="1613" spans="1:52" s="209" customFormat="1" x14ac:dyDescent="0.2">
      <c r="A1613" s="214"/>
      <c r="D1613" s="213"/>
      <c r="E1613" s="215"/>
      <c r="F1613" s="215"/>
      <c r="G1613" s="215"/>
      <c r="H1613" s="215"/>
      <c r="I1613" s="215"/>
      <c r="J1613" s="215"/>
      <c r="K1613" s="215"/>
      <c r="L1613" s="215"/>
      <c r="M1613" s="215"/>
      <c r="N1613" s="215"/>
      <c r="O1613" s="215"/>
      <c r="P1613" s="215"/>
      <c r="Q1613" s="215"/>
      <c r="R1613" s="215"/>
      <c r="S1613" s="215"/>
      <c r="T1613" s="215"/>
      <c r="U1613" s="215"/>
      <c r="V1613" s="215"/>
      <c r="W1613" s="215"/>
      <c r="X1613" s="215"/>
      <c r="Y1613" s="215"/>
      <c r="Z1613" s="215"/>
      <c r="AA1613" s="215"/>
      <c r="AB1613" s="215"/>
      <c r="AI1613" s="215"/>
      <c r="AJ1613" s="215"/>
      <c r="AK1613" s="215"/>
      <c r="AL1613" s="215"/>
      <c r="AM1613" s="215"/>
      <c r="AN1613" s="215"/>
      <c r="AO1613" s="215"/>
      <c r="AP1613" s="215"/>
      <c r="AQ1613" s="215"/>
      <c r="AR1613" s="215"/>
      <c r="AS1613" s="215"/>
      <c r="AT1613" s="215"/>
      <c r="AU1613" s="215"/>
      <c r="AV1613" s="215"/>
      <c r="AW1613" s="215"/>
      <c r="AX1613" s="215"/>
      <c r="AY1613" s="215"/>
      <c r="AZ1613" s="215"/>
    </row>
    <row r="1614" spans="1:52" s="209" customFormat="1" x14ac:dyDescent="0.2">
      <c r="A1614" s="214"/>
      <c r="D1614" s="213"/>
      <c r="E1614" s="215"/>
      <c r="F1614" s="215"/>
      <c r="G1614" s="215"/>
      <c r="H1614" s="215"/>
      <c r="I1614" s="215"/>
      <c r="J1614" s="215"/>
      <c r="K1614" s="215"/>
      <c r="L1614" s="215"/>
      <c r="M1614" s="215"/>
      <c r="N1614" s="215"/>
      <c r="O1614" s="215"/>
      <c r="P1614" s="215"/>
      <c r="Q1614" s="215"/>
      <c r="R1614" s="215"/>
      <c r="S1614" s="215"/>
      <c r="T1614" s="215"/>
      <c r="U1614" s="215"/>
      <c r="V1614" s="215"/>
      <c r="W1614" s="215"/>
      <c r="X1614" s="215"/>
      <c r="Y1614" s="215"/>
      <c r="Z1614" s="215"/>
      <c r="AA1614" s="215"/>
      <c r="AB1614" s="215"/>
      <c r="AI1614" s="215"/>
      <c r="AJ1614" s="215"/>
      <c r="AK1614" s="215"/>
      <c r="AL1614" s="215"/>
      <c r="AM1614" s="215"/>
      <c r="AN1614" s="215"/>
      <c r="AO1614" s="215"/>
      <c r="AP1614" s="215"/>
      <c r="AQ1614" s="215"/>
      <c r="AR1614" s="215"/>
      <c r="AS1614" s="215"/>
      <c r="AT1614" s="215"/>
      <c r="AU1614" s="215"/>
      <c r="AV1614" s="215"/>
      <c r="AW1614" s="215"/>
      <c r="AX1614" s="215"/>
      <c r="AY1614" s="215"/>
      <c r="AZ1614" s="215"/>
    </row>
    <row r="1615" spans="1:52" s="209" customFormat="1" x14ac:dyDescent="0.2">
      <c r="A1615" s="214"/>
      <c r="D1615" s="213"/>
      <c r="E1615" s="215"/>
      <c r="F1615" s="215"/>
      <c r="G1615" s="215"/>
      <c r="H1615" s="215"/>
      <c r="I1615" s="215"/>
      <c r="J1615" s="215"/>
      <c r="K1615" s="215"/>
      <c r="L1615" s="215"/>
      <c r="M1615" s="215"/>
      <c r="N1615" s="215"/>
      <c r="O1615" s="215"/>
      <c r="P1615" s="215"/>
      <c r="Q1615" s="215"/>
      <c r="R1615" s="215"/>
      <c r="S1615" s="215"/>
      <c r="T1615" s="215"/>
      <c r="U1615" s="215"/>
      <c r="V1615" s="215"/>
      <c r="W1615" s="215"/>
      <c r="X1615" s="215"/>
      <c r="Y1615" s="215"/>
      <c r="Z1615" s="215"/>
      <c r="AA1615" s="215"/>
      <c r="AB1615" s="215"/>
      <c r="AI1615" s="215"/>
      <c r="AJ1615" s="215"/>
      <c r="AK1615" s="215"/>
      <c r="AL1615" s="215"/>
      <c r="AM1615" s="215"/>
      <c r="AN1615" s="215"/>
      <c r="AO1615" s="215"/>
      <c r="AP1615" s="215"/>
      <c r="AQ1615" s="215"/>
      <c r="AR1615" s="215"/>
      <c r="AS1615" s="215"/>
      <c r="AT1615" s="215"/>
      <c r="AU1615" s="215"/>
      <c r="AV1615" s="215"/>
      <c r="AW1615" s="215"/>
      <c r="AX1615" s="215"/>
      <c r="AY1615" s="215"/>
      <c r="AZ1615" s="215"/>
    </row>
    <row r="1616" spans="1:52" s="209" customFormat="1" x14ac:dyDescent="0.2">
      <c r="A1616" s="214"/>
      <c r="D1616" s="213"/>
      <c r="E1616" s="215"/>
      <c r="F1616" s="215"/>
      <c r="G1616" s="215"/>
      <c r="H1616" s="215"/>
      <c r="I1616" s="215"/>
      <c r="J1616" s="215"/>
      <c r="K1616" s="215"/>
      <c r="L1616" s="215"/>
      <c r="M1616" s="215"/>
      <c r="N1616" s="215"/>
      <c r="O1616" s="215"/>
      <c r="P1616" s="215"/>
      <c r="Q1616" s="215"/>
      <c r="R1616" s="215"/>
      <c r="S1616" s="215"/>
      <c r="T1616" s="215"/>
      <c r="U1616" s="215"/>
      <c r="V1616" s="215"/>
      <c r="W1616" s="215"/>
      <c r="X1616" s="215"/>
      <c r="Y1616" s="215"/>
      <c r="Z1616" s="215"/>
      <c r="AA1616" s="215"/>
      <c r="AB1616" s="215"/>
      <c r="AI1616" s="215"/>
      <c r="AJ1616" s="215"/>
      <c r="AK1616" s="215"/>
      <c r="AL1616" s="215"/>
      <c r="AM1616" s="215"/>
      <c r="AN1616" s="215"/>
      <c r="AO1616" s="215"/>
      <c r="AP1616" s="215"/>
      <c r="AQ1616" s="215"/>
      <c r="AR1616" s="215"/>
      <c r="AS1616" s="215"/>
      <c r="AT1616" s="215"/>
      <c r="AU1616" s="215"/>
      <c r="AV1616" s="215"/>
      <c r="AW1616" s="215"/>
      <c r="AX1616" s="215"/>
      <c r="AY1616" s="215"/>
      <c r="AZ1616" s="215"/>
    </row>
    <row r="1617" spans="1:52" s="209" customFormat="1" x14ac:dyDescent="0.2">
      <c r="A1617" s="214"/>
      <c r="D1617" s="213"/>
      <c r="E1617" s="215"/>
      <c r="F1617" s="215"/>
      <c r="G1617" s="215"/>
      <c r="H1617" s="215"/>
      <c r="I1617" s="215"/>
      <c r="J1617" s="215"/>
      <c r="K1617" s="215"/>
      <c r="L1617" s="215"/>
      <c r="M1617" s="215"/>
      <c r="N1617" s="215"/>
      <c r="O1617" s="215"/>
      <c r="P1617" s="215"/>
      <c r="Q1617" s="215"/>
      <c r="R1617" s="215"/>
      <c r="S1617" s="215"/>
      <c r="T1617" s="215"/>
      <c r="U1617" s="215"/>
      <c r="V1617" s="215"/>
      <c r="W1617" s="215"/>
      <c r="X1617" s="215"/>
      <c r="Y1617" s="215"/>
      <c r="Z1617" s="215"/>
      <c r="AA1617" s="215"/>
      <c r="AB1617" s="215"/>
      <c r="AI1617" s="215"/>
      <c r="AJ1617" s="215"/>
      <c r="AK1617" s="215"/>
      <c r="AL1617" s="215"/>
      <c r="AM1617" s="215"/>
      <c r="AN1617" s="215"/>
      <c r="AO1617" s="215"/>
      <c r="AP1617" s="215"/>
      <c r="AQ1617" s="215"/>
      <c r="AR1617" s="215"/>
      <c r="AS1617" s="215"/>
      <c r="AT1617" s="215"/>
      <c r="AU1617" s="215"/>
      <c r="AV1617" s="215"/>
      <c r="AW1617" s="215"/>
      <c r="AX1617" s="215"/>
      <c r="AY1617" s="215"/>
      <c r="AZ1617" s="215"/>
    </row>
    <row r="1618" spans="1:52" s="209" customFormat="1" x14ac:dyDescent="0.2">
      <c r="A1618" s="214"/>
      <c r="D1618" s="213"/>
      <c r="E1618" s="215"/>
      <c r="F1618" s="215"/>
      <c r="G1618" s="215"/>
      <c r="H1618" s="215"/>
      <c r="I1618" s="215"/>
      <c r="J1618" s="215"/>
      <c r="K1618" s="215"/>
      <c r="L1618" s="215"/>
      <c r="M1618" s="215"/>
      <c r="N1618" s="215"/>
      <c r="O1618" s="215"/>
      <c r="P1618" s="215"/>
      <c r="Q1618" s="215"/>
      <c r="R1618" s="215"/>
      <c r="S1618" s="215"/>
      <c r="T1618" s="215"/>
      <c r="U1618" s="215"/>
      <c r="V1618" s="215"/>
      <c r="W1618" s="215"/>
      <c r="X1618" s="215"/>
      <c r="Y1618" s="215"/>
      <c r="Z1618" s="215"/>
      <c r="AA1618" s="215"/>
      <c r="AB1618" s="215"/>
      <c r="AI1618" s="215"/>
      <c r="AJ1618" s="215"/>
      <c r="AK1618" s="215"/>
      <c r="AL1618" s="215"/>
      <c r="AM1618" s="215"/>
      <c r="AN1618" s="215"/>
      <c r="AO1618" s="215"/>
      <c r="AP1618" s="215"/>
      <c r="AQ1618" s="215"/>
      <c r="AR1618" s="215"/>
      <c r="AS1618" s="215"/>
      <c r="AT1618" s="215"/>
      <c r="AU1618" s="215"/>
      <c r="AV1618" s="215"/>
      <c r="AW1618" s="215"/>
      <c r="AX1618" s="215"/>
      <c r="AY1618" s="215"/>
      <c r="AZ1618" s="215"/>
    </row>
    <row r="1619" spans="1:52" s="209" customFormat="1" x14ac:dyDescent="0.2">
      <c r="A1619" s="214"/>
      <c r="D1619" s="213"/>
      <c r="E1619" s="215"/>
      <c r="F1619" s="215"/>
      <c r="G1619" s="215"/>
      <c r="H1619" s="215"/>
      <c r="I1619" s="215"/>
      <c r="J1619" s="215"/>
      <c r="K1619" s="215"/>
      <c r="L1619" s="215"/>
      <c r="M1619" s="215"/>
      <c r="N1619" s="215"/>
      <c r="O1619" s="215"/>
      <c r="P1619" s="215"/>
      <c r="Q1619" s="215"/>
      <c r="R1619" s="215"/>
      <c r="S1619" s="215"/>
      <c r="T1619" s="215"/>
      <c r="U1619" s="215"/>
      <c r="V1619" s="215"/>
      <c r="W1619" s="215"/>
      <c r="X1619" s="215"/>
      <c r="Y1619" s="215"/>
      <c r="Z1619" s="215"/>
      <c r="AA1619" s="215"/>
      <c r="AB1619" s="215"/>
      <c r="AI1619" s="215"/>
      <c r="AJ1619" s="215"/>
      <c r="AK1619" s="215"/>
      <c r="AL1619" s="215"/>
      <c r="AM1619" s="215"/>
      <c r="AN1619" s="215"/>
      <c r="AO1619" s="215"/>
      <c r="AP1619" s="215"/>
      <c r="AQ1619" s="215"/>
      <c r="AR1619" s="215"/>
      <c r="AS1619" s="215"/>
      <c r="AT1619" s="215"/>
      <c r="AU1619" s="215"/>
      <c r="AV1619" s="215"/>
      <c r="AW1619" s="215"/>
      <c r="AX1619" s="215"/>
      <c r="AY1619" s="215"/>
      <c r="AZ1619" s="215"/>
    </row>
    <row r="1620" spans="1:52" s="209" customFormat="1" x14ac:dyDescent="0.2">
      <c r="A1620" s="214"/>
      <c r="D1620" s="213"/>
      <c r="E1620" s="215"/>
      <c r="F1620" s="215"/>
      <c r="G1620" s="215"/>
      <c r="H1620" s="215"/>
      <c r="I1620" s="215"/>
      <c r="J1620" s="215"/>
      <c r="K1620" s="215"/>
      <c r="L1620" s="215"/>
      <c r="M1620" s="215"/>
      <c r="N1620" s="215"/>
      <c r="O1620" s="215"/>
      <c r="P1620" s="215"/>
      <c r="Q1620" s="215"/>
      <c r="R1620" s="215"/>
      <c r="S1620" s="215"/>
      <c r="T1620" s="215"/>
      <c r="U1620" s="215"/>
      <c r="V1620" s="215"/>
      <c r="W1620" s="215"/>
      <c r="X1620" s="215"/>
      <c r="Y1620" s="215"/>
      <c r="Z1620" s="215"/>
      <c r="AA1620" s="215"/>
      <c r="AB1620" s="215"/>
      <c r="AI1620" s="215"/>
      <c r="AJ1620" s="215"/>
      <c r="AK1620" s="215"/>
      <c r="AL1620" s="215"/>
      <c r="AM1620" s="215"/>
      <c r="AN1620" s="215"/>
      <c r="AO1620" s="215"/>
      <c r="AP1620" s="215"/>
      <c r="AQ1620" s="215"/>
      <c r="AR1620" s="215"/>
      <c r="AS1620" s="215"/>
      <c r="AT1620" s="215"/>
      <c r="AU1620" s="215"/>
      <c r="AV1620" s="215"/>
      <c r="AW1620" s="215"/>
      <c r="AX1620" s="215"/>
      <c r="AY1620" s="215"/>
      <c r="AZ1620" s="215"/>
    </row>
    <row r="1621" spans="1:52" s="209" customFormat="1" x14ac:dyDescent="0.2">
      <c r="A1621" s="214"/>
      <c r="D1621" s="213"/>
      <c r="E1621" s="215"/>
      <c r="F1621" s="215"/>
      <c r="G1621" s="215"/>
      <c r="H1621" s="215"/>
      <c r="I1621" s="215"/>
      <c r="J1621" s="215"/>
      <c r="K1621" s="215"/>
      <c r="L1621" s="215"/>
      <c r="M1621" s="215"/>
      <c r="N1621" s="215"/>
      <c r="O1621" s="215"/>
      <c r="P1621" s="215"/>
      <c r="Q1621" s="215"/>
      <c r="R1621" s="215"/>
      <c r="S1621" s="215"/>
      <c r="T1621" s="215"/>
      <c r="U1621" s="215"/>
      <c r="V1621" s="215"/>
      <c r="W1621" s="215"/>
      <c r="X1621" s="215"/>
      <c r="Y1621" s="215"/>
      <c r="Z1621" s="215"/>
      <c r="AA1621" s="215"/>
      <c r="AB1621" s="215"/>
      <c r="AI1621" s="215"/>
      <c r="AJ1621" s="215"/>
      <c r="AK1621" s="215"/>
      <c r="AL1621" s="215"/>
      <c r="AM1621" s="215"/>
      <c r="AN1621" s="215"/>
      <c r="AO1621" s="215"/>
      <c r="AP1621" s="215"/>
      <c r="AQ1621" s="215"/>
      <c r="AR1621" s="215"/>
      <c r="AS1621" s="215"/>
      <c r="AT1621" s="215"/>
      <c r="AU1621" s="215"/>
      <c r="AV1621" s="215"/>
      <c r="AW1621" s="215"/>
      <c r="AX1621" s="215"/>
      <c r="AY1621" s="215"/>
      <c r="AZ1621" s="215"/>
    </row>
    <row r="1622" spans="1:52" s="209" customFormat="1" x14ac:dyDescent="0.2">
      <c r="A1622" s="214"/>
      <c r="D1622" s="213"/>
      <c r="E1622" s="215"/>
      <c r="F1622" s="215"/>
      <c r="G1622" s="215"/>
      <c r="H1622" s="215"/>
      <c r="I1622" s="215"/>
      <c r="J1622" s="215"/>
      <c r="K1622" s="215"/>
      <c r="L1622" s="215"/>
      <c r="M1622" s="215"/>
      <c r="N1622" s="215"/>
      <c r="O1622" s="215"/>
      <c r="P1622" s="215"/>
      <c r="Q1622" s="215"/>
      <c r="R1622" s="215"/>
      <c r="S1622" s="215"/>
      <c r="T1622" s="215"/>
      <c r="U1622" s="215"/>
      <c r="V1622" s="215"/>
      <c r="W1622" s="215"/>
      <c r="X1622" s="215"/>
      <c r="Y1622" s="215"/>
      <c r="Z1622" s="215"/>
      <c r="AA1622" s="215"/>
      <c r="AB1622" s="215"/>
      <c r="AI1622" s="215"/>
      <c r="AJ1622" s="215"/>
      <c r="AK1622" s="215"/>
      <c r="AL1622" s="215"/>
      <c r="AM1622" s="215"/>
      <c r="AN1622" s="215"/>
      <c r="AO1622" s="215"/>
      <c r="AP1622" s="215"/>
      <c r="AQ1622" s="215"/>
      <c r="AR1622" s="215"/>
      <c r="AS1622" s="215"/>
      <c r="AT1622" s="215"/>
      <c r="AU1622" s="215"/>
      <c r="AV1622" s="215"/>
      <c r="AW1622" s="215"/>
      <c r="AX1622" s="215"/>
      <c r="AY1622" s="215"/>
      <c r="AZ1622" s="215"/>
    </row>
    <row r="1623" spans="1:52" s="209" customFormat="1" x14ac:dyDescent="0.2">
      <c r="A1623" s="214"/>
      <c r="D1623" s="213"/>
      <c r="E1623" s="215"/>
      <c r="F1623" s="215"/>
      <c r="G1623" s="215"/>
      <c r="H1623" s="215"/>
      <c r="I1623" s="215"/>
      <c r="J1623" s="215"/>
      <c r="K1623" s="215"/>
      <c r="L1623" s="215"/>
      <c r="M1623" s="215"/>
      <c r="N1623" s="215"/>
      <c r="O1623" s="215"/>
      <c r="P1623" s="215"/>
      <c r="Q1623" s="215"/>
      <c r="R1623" s="215"/>
      <c r="S1623" s="215"/>
      <c r="T1623" s="215"/>
      <c r="U1623" s="215"/>
      <c r="V1623" s="215"/>
      <c r="W1623" s="215"/>
      <c r="X1623" s="215"/>
      <c r="Y1623" s="215"/>
      <c r="Z1623" s="215"/>
      <c r="AA1623" s="215"/>
      <c r="AB1623" s="215"/>
      <c r="AI1623" s="215"/>
      <c r="AJ1623" s="215"/>
      <c r="AK1623" s="215"/>
      <c r="AL1623" s="215"/>
      <c r="AM1623" s="215"/>
      <c r="AN1623" s="215"/>
      <c r="AO1623" s="215"/>
      <c r="AP1623" s="215"/>
      <c r="AQ1623" s="215"/>
      <c r="AR1623" s="215"/>
      <c r="AS1623" s="215"/>
      <c r="AT1623" s="215"/>
      <c r="AU1623" s="215"/>
      <c r="AV1623" s="215"/>
      <c r="AW1623" s="215"/>
      <c r="AX1623" s="215"/>
      <c r="AY1623" s="215"/>
      <c r="AZ1623" s="215"/>
    </row>
    <row r="1624" spans="1:52" s="209" customFormat="1" x14ac:dyDescent="0.2">
      <c r="A1624" s="214"/>
      <c r="D1624" s="213"/>
      <c r="E1624" s="215"/>
      <c r="F1624" s="215"/>
      <c r="G1624" s="215"/>
      <c r="H1624" s="215"/>
      <c r="I1624" s="215"/>
      <c r="J1624" s="215"/>
      <c r="K1624" s="215"/>
      <c r="L1624" s="215"/>
      <c r="M1624" s="215"/>
      <c r="N1624" s="215"/>
      <c r="O1624" s="215"/>
      <c r="P1624" s="215"/>
      <c r="Q1624" s="215"/>
      <c r="R1624" s="215"/>
      <c r="S1624" s="215"/>
      <c r="T1624" s="215"/>
      <c r="U1624" s="215"/>
      <c r="V1624" s="215"/>
      <c r="W1624" s="215"/>
      <c r="X1624" s="215"/>
      <c r="Y1624" s="215"/>
      <c r="Z1624" s="215"/>
      <c r="AA1624" s="215"/>
      <c r="AB1624" s="215"/>
      <c r="AI1624" s="215"/>
      <c r="AJ1624" s="215"/>
      <c r="AK1624" s="215"/>
      <c r="AL1624" s="215"/>
      <c r="AM1624" s="215"/>
      <c r="AN1624" s="215"/>
      <c r="AO1624" s="215"/>
      <c r="AP1624" s="215"/>
      <c r="AQ1624" s="215"/>
      <c r="AR1624" s="215"/>
      <c r="AS1624" s="215"/>
      <c r="AT1624" s="215"/>
      <c r="AU1624" s="215"/>
      <c r="AV1624" s="215"/>
      <c r="AW1624" s="215"/>
      <c r="AX1624" s="215"/>
      <c r="AY1624" s="215"/>
      <c r="AZ1624" s="215"/>
    </row>
    <row r="1625" spans="1:52" s="209" customFormat="1" x14ac:dyDescent="0.2">
      <c r="A1625" s="214"/>
      <c r="D1625" s="213"/>
      <c r="E1625" s="215"/>
      <c r="F1625" s="215"/>
      <c r="G1625" s="215"/>
      <c r="H1625" s="215"/>
      <c r="I1625" s="215"/>
      <c r="J1625" s="215"/>
      <c r="K1625" s="215"/>
      <c r="L1625" s="215"/>
      <c r="M1625" s="215"/>
      <c r="N1625" s="215"/>
      <c r="O1625" s="215"/>
      <c r="P1625" s="215"/>
      <c r="Q1625" s="215"/>
      <c r="R1625" s="215"/>
      <c r="S1625" s="215"/>
      <c r="T1625" s="215"/>
      <c r="U1625" s="215"/>
      <c r="V1625" s="215"/>
      <c r="W1625" s="215"/>
      <c r="X1625" s="215"/>
      <c r="Y1625" s="215"/>
      <c r="Z1625" s="215"/>
      <c r="AA1625" s="215"/>
      <c r="AB1625" s="215"/>
      <c r="AI1625" s="215"/>
      <c r="AJ1625" s="215"/>
      <c r="AK1625" s="215"/>
      <c r="AL1625" s="215"/>
      <c r="AM1625" s="215"/>
      <c r="AN1625" s="215"/>
      <c r="AO1625" s="215"/>
      <c r="AP1625" s="215"/>
      <c r="AQ1625" s="215"/>
      <c r="AR1625" s="215"/>
      <c r="AS1625" s="215"/>
      <c r="AT1625" s="215"/>
      <c r="AU1625" s="215"/>
      <c r="AV1625" s="215"/>
      <c r="AW1625" s="215"/>
      <c r="AX1625" s="215"/>
      <c r="AY1625" s="215"/>
      <c r="AZ1625" s="215"/>
    </row>
    <row r="1626" spans="1:52" s="209" customFormat="1" x14ac:dyDescent="0.2">
      <c r="A1626" s="214"/>
      <c r="D1626" s="213"/>
      <c r="E1626" s="215"/>
      <c r="F1626" s="215"/>
      <c r="G1626" s="215"/>
      <c r="H1626" s="215"/>
      <c r="I1626" s="215"/>
      <c r="J1626" s="215"/>
      <c r="K1626" s="215"/>
      <c r="L1626" s="215"/>
      <c r="M1626" s="215"/>
      <c r="N1626" s="215"/>
      <c r="O1626" s="215"/>
      <c r="P1626" s="215"/>
      <c r="Q1626" s="215"/>
      <c r="R1626" s="215"/>
      <c r="S1626" s="215"/>
      <c r="T1626" s="215"/>
      <c r="U1626" s="215"/>
      <c r="V1626" s="215"/>
      <c r="W1626" s="215"/>
      <c r="X1626" s="215"/>
      <c r="Y1626" s="215"/>
      <c r="Z1626" s="215"/>
      <c r="AA1626" s="215"/>
      <c r="AB1626" s="215"/>
      <c r="AI1626" s="215"/>
      <c r="AJ1626" s="215"/>
      <c r="AK1626" s="215"/>
      <c r="AL1626" s="215"/>
      <c r="AM1626" s="215"/>
      <c r="AN1626" s="215"/>
      <c r="AO1626" s="215"/>
      <c r="AP1626" s="215"/>
      <c r="AQ1626" s="215"/>
      <c r="AR1626" s="215"/>
      <c r="AS1626" s="215"/>
      <c r="AT1626" s="215"/>
      <c r="AU1626" s="215"/>
      <c r="AV1626" s="215"/>
      <c r="AW1626" s="215"/>
      <c r="AX1626" s="215"/>
      <c r="AY1626" s="215"/>
      <c r="AZ1626" s="215"/>
    </row>
    <row r="1627" spans="1:52" s="209" customFormat="1" x14ac:dyDescent="0.2">
      <c r="A1627" s="214"/>
      <c r="D1627" s="213"/>
      <c r="E1627" s="215"/>
      <c r="F1627" s="215"/>
      <c r="G1627" s="215"/>
      <c r="H1627" s="215"/>
      <c r="I1627" s="215"/>
      <c r="J1627" s="215"/>
      <c r="K1627" s="215"/>
      <c r="L1627" s="215"/>
      <c r="M1627" s="215"/>
      <c r="N1627" s="215"/>
      <c r="O1627" s="215"/>
      <c r="P1627" s="215"/>
      <c r="Q1627" s="215"/>
      <c r="R1627" s="215"/>
      <c r="S1627" s="215"/>
      <c r="T1627" s="215"/>
      <c r="U1627" s="215"/>
      <c r="V1627" s="215"/>
      <c r="W1627" s="215"/>
      <c r="X1627" s="215"/>
      <c r="Y1627" s="215"/>
      <c r="Z1627" s="215"/>
      <c r="AA1627" s="215"/>
      <c r="AB1627" s="215"/>
      <c r="AI1627" s="215"/>
      <c r="AJ1627" s="215"/>
      <c r="AK1627" s="215"/>
      <c r="AL1627" s="215"/>
      <c r="AM1627" s="215"/>
      <c r="AN1627" s="215"/>
      <c r="AO1627" s="215"/>
      <c r="AP1627" s="215"/>
      <c r="AQ1627" s="215"/>
      <c r="AR1627" s="215"/>
      <c r="AS1627" s="215"/>
      <c r="AT1627" s="215"/>
      <c r="AU1627" s="215"/>
      <c r="AV1627" s="215"/>
      <c r="AW1627" s="215"/>
      <c r="AX1627" s="215"/>
      <c r="AY1627" s="215"/>
      <c r="AZ1627" s="215"/>
    </row>
    <row r="1628" spans="1:52" s="209" customFormat="1" x14ac:dyDescent="0.2">
      <c r="A1628" s="214"/>
      <c r="D1628" s="213"/>
      <c r="E1628" s="215"/>
      <c r="F1628" s="215"/>
      <c r="G1628" s="215"/>
      <c r="H1628" s="215"/>
      <c r="I1628" s="215"/>
      <c r="J1628" s="215"/>
      <c r="K1628" s="215"/>
      <c r="L1628" s="215"/>
      <c r="M1628" s="215"/>
      <c r="N1628" s="215"/>
      <c r="O1628" s="215"/>
      <c r="P1628" s="215"/>
      <c r="Q1628" s="215"/>
      <c r="R1628" s="215"/>
      <c r="S1628" s="215"/>
      <c r="T1628" s="215"/>
      <c r="U1628" s="215"/>
      <c r="V1628" s="215"/>
      <c r="W1628" s="215"/>
      <c r="X1628" s="215"/>
      <c r="Y1628" s="215"/>
      <c r="Z1628" s="215"/>
      <c r="AA1628" s="215"/>
      <c r="AB1628" s="215"/>
      <c r="AI1628" s="215"/>
      <c r="AJ1628" s="215"/>
      <c r="AK1628" s="215"/>
      <c r="AL1628" s="215"/>
      <c r="AM1628" s="215"/>
      <c r="AN1628" s="215"/>
      <c r="AO1628" s="215"/>
      <c r="AP1628" s="215"/>
      <c r="AQ1628" s="215"/>
      <c r="AR1628" s="215"/>
      <c r="AS1628" s="215"/>
      <c r="AT1628" s="215"/>
      <c r="AU1628" s="215"/>
      <c r="AV1628" s="215"/>
      <c r="AW1628" s="215"/>
      <c r="AX1628" s="215"/>
      <c r="AY1628" s="215"/>
      <c r="AZ1628" s="215"/>
    </row>
    <row r="1629" spans="1:52" s="209" customFormat="1" x14ac:dyDescent="0.2">
      <c r="A1629" s="214"/>
      <c r="D1629" s="213"/>
      <c r="E1629" s="215"/>
      <c r="F1629" s="215"/>
      <c r="G1629" s="215"/>
      <c r="H1629" s="215"/>
      <c r="I1629" s="215"/>
      <c r="J1629" s="215"/>
      <c r="K1629" s="215"/>
      <c r="L1629" s="215"/>
      <c r="M1629" s="215"/>
      <c r="N1629" s="215"/>
      <c r="O1629" s="215"/>
      <c r="P1629" s="215"/>
      <c r="Q1629" s="215"/>
      <c r="R1629" s="215"/>
      <c r="S1629" s="215"/>
      <c r="T1629" s="215"/>
      <c r="U1629" s="215"/>
      <c r="V1629" s="215"/>
      <c r="W1629" s="215"/>
      <c r="X1629" s="215"/>
      <c r="Y1629" s="215"/>
      <c r="Z1629" s="215"/>
      <c r="AA1629" s="215"/>
      <c r="AB1629" s="215"/>
      <c r="AI1629" s="215"/>
      <c r="AJ1629" s="215"/>
      <c r="AK1629" s="215"/>
      <c r="AL1629" s="215"/>
      <c r="AM1629" s="215"/>
      <c r="AN1629" s="215"/>
      <c r="AO1629" s="215"/>
      <c r="AP1629" s="215"/>
      <c r="AQ1629" s="215"/>
      <c r="AR1629" s="215"/>
      <c r="AS1629" s="215"/>
      <c r="AT1629" s="215"/>
      <c r="AU1629" s="215"/>
      <c r="AV1629" s="215"/>
      <c r="AW1629" s="215"/>
      <c r="AX1629" s="215"/>
      <c r="AY1629" s="215"/>
      <c r="AZ1629" s="215"/>
    </row>
    <row r="1630" spans="1:52" s="209" customFormat="1" x14ac:dyDescent="0.2">
      <c r="A1630" s="214"/>
      <c r="D1630" s="213"/>
      <c r="E1630" s="215"/>
      <c r="F1630" s="215"/>
      <c r="G1630" s="215"/>
      <c r="H1630" s="215"/>
      <c r="I1630" s="215"/>
      <c r="J1630" s="215"/>
      <c r="K1630" s="215"/>
      <c r="L1630" s="215"/>
      <c r="M1630" s="215"/>
      <c r="N1630" s="215"/>
      <c r="O1630" s="215"/>
      <c r="P1630" s="215"/>
      <c r="Q1630" s="215"/>
      <c r="R1630" s="215"/>
      <c r="S1630" s="215"/>
      <c r="T1630" s="215"/>
      <c r="U1630" s="215"/>
      <c r="V1630" s="215"/>
      <c r="W1630" s="215"/>
      <c r="X1630" s="215"/>
      <c r="Y1630" s="215"/>
      <c r="Z1630" s="215"/>
      <c r="AA1630" s="215"/>
      <c r="AB1630" s="215"/>
      <c r="AI1630" s="215"/>
      <c r="AJ1630" s="215"/>
      <c r="AK1630" s="215"/>
      <c r="AL1630" s="215"/>
      <c r="AM1630" s="215"/>
      <c r="AN1630" s="215"/>
      <c r="AO1630" s="215"/>
      <c r="AP1630" s="215"/>
      <c r="AQ1630" s="215"/>
      <c r="AR1630" s="215"/>
      <c r="AS1630" s="215"/>
      <c r="AT1630" s="215"/>
      <c r="AU1630" s="215"/>
      <c r="AV1630" s="215"/>
      <c r="AW1630" s="215"/>
      <c r="AX1630" s="215"/>
      <c r="AY1630" s="215"/>
      <c r="AZ1630" s="215"/>
    </row>
    <row r="1631" spans="1:52" s="209" customFormat="1" x14ac:dyDescent="0.2">
      <c r="A1631" s="214"/>
      <c r="D1631" s="213"/>
      <c r="E1631" s="215"/>
      <c r="F1631" s="215"/>
      <c r="G1631" s="215"/>
      <c r="H1631" s="215"/>
      <c r="I1631" s="215"/>
      <c r="J1631" s="215"/>
      <c r="K1631" s="215"/>
      <c r="L1631" s="215"/>
      <c r="M1631" s="215"/>
      <c r="N1631" s="215"/>
      <c r="O1631" s="215"/>
      <c r="P1631" s="215"/>
      <c r="Q1631" s="215"/>
      <c r="R1631" s="215"/>
      <c r="S1631" s="215"/>
      <c r="T1631" s="215"/>
      <c r="U1631" s="215"/>
      <c r="V1631" s="215"/>
      <c r="W1631" s="215"/>
      <c r="X1631" s="215"/>
      <c r="Y1631" s="215"/>
      <c r="Z1631" s="215"/>
      <c r="AA1631" s="215"/>
      <c r="AB1631" s="215"/>
      <c r="AI1631" s="215"/>
      <c r="AJ1631" s="215"/>
      <c r="AK1631" s="215"/>
      <c r="AL1631" s="215"/>
      <c r="AM1631" s="215"/>
      <c r="AN1631" s="215"/>
      <c r="AO1631" s="215"/>
      <c r="AP1631" s="215"/>
      <c r="AQ1631" s="215"/>
      <c r="AR1631" s="215"/>
      <c r="AS1631" s="215"/>
      <c r="AT1631" s="215"/>
      <c r="AU1631" s="215"/>
      <c r="AV1631" s="215"/>
      <c r="AW1631" s="215"/>
      <c r="AX1631" s="215"/>
      <c r="AY1631" s="215"/>
      <c r="AZ1631" s="215"/>
    </row>
    <row r="1632" spans="1:52" s="209" customFormat="1" x14ac:dyDescent="0.2">
      <c r="A1632" s="214"/>
      <c r="D1632" s="213"/>
      <c r="E1632" s="215"/>
      <c r="F1632" s="215"/>
      <c r="G1632" s="215"/>
      <c r="H1632" s="215"/>
      <c r="I1632" s="215"/>
      <c r="J1632" s="215"/>
      <c r="K1632" s="215"/>
      <c r="L1632" s="215"/>
      <c r="M1632" s="215"/>
      <c r="N1632" s="215"/>
      <c r="O1632" s="215"/>
      <c r="P1632" s="215"/>
      <c r="Q1632" s="215"/>
      <c r="R1632" s="215"/>
      <c r="S1632" s="215"/>
      <c r="T1632" s="215"/>
      <c r="U1632" s="215"/>
      <c r="V1632" s="215"/>
      <c r="W1632" s="215"/>
      <c r="X1632" s="215"/>
      <c r="Y1632" s="215"/>
      <c r="Z1632" s="215"/>
      <c r="AA1632" s="215"/>
      <c r="AB1632" s="215"/>
      <c r="AI1632" s="215"/>
      <c r="AJ1632" s="215"/>
      <c r="AK1632" s="215"/>
      <c r="AL1632" s="215"/>
      <c r="AM1632" s="215"/>
      <c r="AN1632" s="215"/>
      <c r="AO1632" s="215"/>
      <c r="AP1632" s="215"/>
      <c r="AQ1632" s="215"/>
      <c r="AR1632" s="215"/>
      <c r="AS1632" s="215"/>
      <c r="AT1632" s="215"/>
      <c r="AU1632" s="215"/>
      <c r="AV1632" s="215"/>
      <c r="AW1632" s="215"/>
      <c r="AX1632" s="215"/>
      <c r="AY1632" s="215"/>
      <c r="AZ1632" s="215"/>
    </row>
    <row r="1633" spans="1:52" s="209" customFormat="1" x14ac:dyDescent="0.2">
      <c r="A1633" s="214"/>
      <c r="D1633" s="213"/>
      <c r="E1633" s="215"/>
      <c r="F1633" s="215"/>
      <c r="G1633" s="215"/>
      <c r="H1633" s="215"/>
      <c r="I1633" s="215"/>
      <c r="J1633" s="215"/>
      <c r="K1633" s="215"/>
      <c r="L1633" s="215"/>
      <c r="M1633" s="215"/>
      <c r="N1633" s="215"/>
      <c r="O1633" s="215"/>
      <c r="P1633" s="215"/>
      <c r="Q1633" s="215"/>
      <c r="R1633" s="215"/>
      <c r="S1633" s="215"/>
      <c r="T1633" s="215"/>
      <c r="U1633" s="215"/>
      <c r="V1633" s="215"/>
      <c r="W1633" s="215"/>
      <c r="X1633" s="215"/>
      <c r="Y1633" s="215"/>
      <c r="Z1633" s="215"/>
      <c r="AA1633" s="215"/>
      <c r="AB1633" s="215"/>
      <c r="AI1633" s="215"/>
      <c r="AJ1633" s="215"/>
      <c r="AK1633" s="215"/>
      <c r="AL1633" s="215"/>
      <c r="AM1633" s="215"/>
      <c r="AN1633" s="215"/>
      <c r="AO1633" s="215"/>
      <c r="AP1633" s="215"/>
      <c r="AQ1633" s="215"/>
      <c r="AR1633" s="215"/>
      <c r="AS1633" s="215"/>
      <c r="AT1633" s="215"/>
      <c r="AU1633" s="215"/>
      <c r="AV1633" s="215"/>
      <c r="AW1633" s="215"/>
      <c r="AX1633" s="215"/>
      <c r="AY1633" s="215"/>
      <c r="AZ1633" s="215"/>
    </row>
    <row r="1634" spans="1:52" s="209" customFormat="1" x14ac:dyDescent="0.2">
      <c r="A1634" s="214"/>
      <c r="D1634" s="213"/>
      <c r="E1634" s="215"/>
      <c r="F1634" s="215"/>
      <c r="G1634" s="215"/>
      <c r="H1634" s="215"/>
      <c r="I1634" s="215"/>
      <c r="J1634" s="215"/>
      <c r="K1634" s="215"/>
      <c r="L1634" s="215"/>
      <c r="M1634" s="215"/>
      <c r="N1634" s="215"/>
      <c r="O1634" s="215"/>
      <c r="P1634" s="215"/>
      <c r="Q1634" s="215"/>
      <c r="R1634" s="215"/>
      <c r="S1634" s="215"/>
      <c r="T1634" s="215"/>
      <c r="U1634" s="215"/>
      <c r="V1634" s="215"/>
      <c r="W1634" s="215"/>
      <c r="X1634" s="215"/>
      <c r="Y1634" s="215"/>
      <c r="Z1634" s="215"/>
      <c r="AA1634" s="215"/>
      <c r="AB1634" s="215"/>
      <c r="AI1634" s="215"/>
      <c r="AJ1634" s="215"/>
      <c r="AK1634" s="215"/>
      <c r="AL1634" s="215"/>
      <c r="AM1634" s="215"/>
      <c r="AN1634" s="215"/>
      <c r="AO1634" s="215"/>
      <c r="AP1634" s="215"/>
      <c r="AQ1634" s="215"/>
      <c r="AR1634" s="215"/>
      <c r="AS1634" s="215"/>
      <c r="AT1634" s="215"/>
      <c r="AU1634" s="215"/>
      <c r="AV1634" s="215"/>
      <c r="AW1634" s="215"/>
      <c r="AX1634" s="215"/>
      <c r="AY1634" s="215"/>
      <c r="AZ1634" s="215"/>
    </row>
    <row r="1635" spans="1:52" s="209" customFormat="1" x14ac:dyDescent="0.2">
      <c r="A1635" s="214"/>
      <c r="D1635" s="213"/>
      <c r="E1635" s="215"/>
      <c r="F1635" s="215"/>
      <c r="G1635" s="215"/>
      <c r="H1635" s="215"/>
      <c r="I1635" s="215"/>
      <c r="J1635" s="215"/>
      <c r="K1635" s="215"/>
      <c r="L1635" s="215"/>
      <c r="M1635" s="215"/>
      <c r="N1635" s="215"/>
      <c r="O1635" s="215"/>
      <c r="P1635" s="215"/>
      <c r="Q1635" s="215"/>
      <c r="R1635" s="215"/>
      <c r="S1635" s="215"/>
      <c r="T1635" s="215"/>
      <c r="U1635" s="215"/>
      <c r="V1635" s="215"/>
      <c r="W1635" s="215"/>
      <c r="X1635" s="215"/>
      <c r="Y1635" s="215"/>
      <c r="Z1635" s="215"/>
      <c r="AA1635" s="215"/>
      <c r="AB1635" s="215"/>
      <c r="AI1635" s="215"/>
      <c r="AJ1635" s="215"/>
      <c r="AK1635" s="215"/>
      <c r="AL1635" s="215"/>
      <c r="AM1635" s="215"/>
      <c r="AN1635" s="215"/>
      <c r="AO1635" s="215"/>
      <c r="AP1635" s="215"/>
      <c r="AQ1635" s="215"/>
      <c r="AR1635" s="215"/>
      <c r="AS1635" s="215"/>
      <c r="AT1635" s="215"/>
      <c r="AU1635" s="215"/>
      <c r="AV1635" s="215"/>
      <c r="AW1635" s="215"/>
      <c r="AX1635" s="215"/>
      <c r="AY1635" s="215"/>
      <c r="AZ1635" s="215"/>
    </row>
    <row r="1636" spans="1:52" s="209" customFormat="1" x14ac:dyDescent="0.2">
      <c r="A1636" s="214"/>
      <c r="D1636" s="213"/>
      <c r="E1636" s="215"/>
      <c r="F1636" s="215"/>
      <c r="G1636" s="215"/>
      <c r="H1636" s="215"/>
      <c r="I1636" s="215"/>
      <c r="J1636" s="215"/>
      <c r="K1636" s="215"/>
      <c r="L1636" s="215"/>
      <c r="M1636" s="215"/>
      <c r="N1636" s="215"/>
      <c r="O1636" s="215"/>
      <c r="P1636" s="215"/>
      <c r="Q1636" s="215"/>
      <c r="R1636" s="215"/>
      <c r="S1636" s="215"/>
      <c r="T1636" s="215"/>
      <c r="U1636" s="215"/>
      <c r="V1636" s="215"/>
      <c r="W1636" s="215"/>
      <c r="X1636" s="215"/>
      <c r="Y1636" s="215"/>
      <c r="Z1636" s="215"/>
      <c r="AA1636" s="215"/>
      <c r="AB1636" s="215"/>
      <c r="AI1636" s="215"/>
      <c r="AJ1636" s="215"/>
      <c r="AK1636" s="215"/>
      <c r="AL1636" s="215"/>
      <c r="AM1636" s="215"/>
      <c r="AN1636" s="215"/>
      <c r="AO1636" s="215"/>
      <c r="AP1636" s="215"/>
      <c r="AQ1636" s="215"/>
      <c r="AR1636" s="215"/>
      <c r="AS1636" s="215"/>
      <c r="AT1636" s="215"/>
      <c r="AU1636" s="215"/>
      <c r="AV1636" s="215"/>
      <c r="AW1636" s="215"/>
      <c r="AX1636" s="215"/>
      <c r="AY1636" s="215"/>
      <c r="AZ1636" s="215"/>
    </row>
    <row r="1637" spans="1:52" s="209" customFormat="1" x14ac:dyDescent="0.2">
      <c r="A1637" s="214"/>
      <c r="D1637" s="213"/>
      <c r="E1637" s="215"/>
      <c r="F1637" s="215"/>
      <c r="G1637" s="215"/>
      <c r="H1637" s="215"/>
      <c r="I1637" s="215"/>
      <c r="J1637" s="215"/>
      <c r="K1637" s="215"/>
      <c r="L1637" s="215"/>
      <c r="M1637" s="215"/>
      <c r="N1637" s="215"/>
      <c r="O1637" s="215"/>
      <c r="P1637" s="215"/>
      <c r="Q1637" s="215"/>
      <c r="R1637" s="215"/>
      <c r="S1637" s="215"/>
      <c r="T1637" s="215"/>
      <c r="U1637" s="215"/>
      <c r="V1637" s="215"/>
      <c r="W1637" s="215"/>
      <c r="X1637" s="215"/>
      <c r="Y1637" s="215"/>
      <c r="Z1637" s="215"/>
      <c r="AA1637" s="215"/>
      <c r="AB1637" s="215"/>
      <c r="AI1637" s="215"/>
      <c r="AJ1637" s="215"/>
      <c r="AK1637" s="215"/>
      <c r="AL1637" s="215"/>
      <c r="AM1637" s="215"/>
      <c r="AN1637" s="215"/>
      <c r="AO1637" s="215"/>
      <c r="AP1637" s="215"/>
      <c r="AQ1637" s="215"/>
      <c r="AR1637" s="215"/>
      <c r="AS1637" s="215"/>
      <c r="AT1637" s="215"/>
      <c r="AU1637" s="215"/>
      <c r="AV1637" s="215"/>
      <c r="AW1637" s="215"/>
      <c r="AX1637" s="215"/>
      <c r="AY1637" s="215"/>
      <c r="AZ1637" s="215"/>
    </row>
    <row r="1638" spans="1:52" s="209" customFormat="1" x14ac:dyDescent="0.2">
      <c r="A1638" s="214"/>
      <c r="D1638" s="213"/>
      <c r="E1638" s="215"/>
      <c r="F1638" s="215"/>
      <c r="G1638" s="215"/>
      <c r="H1638" s="215"/>
      <c r="I1638" s="215"/>
      <c r="J1638" s="215"/>
      <c r="K1638" s="215"/>
      <c r="L1638" s="215"/>
      <c r="M1638" s="215"/>
      <c r="N1638" s="215"/>
      <c r="O1638" s="215"/>
      <c r="P1638" s="215"/>
      <c r="Q1638" s="215"/>
      <c r="R1638" s="215"/>
      <c r="S1638" s="215"/>
      <c r="T1638" s="215"/>
      <c r="U1638" s="215"/>
      <c r="V1638" s="215"/>
      <c r="W1638" s="215"/>
      <c r="X1638" s="215"/>
      <c r="Y1638" s="215"/>
      <c r="Z1638" s="215"/>
      <c r="AA1638" s="215"/>
      <c r="AB1638" s="215"/>
      <c r="AI1638" s="215"/>
      <c r="AJ1638" s="215"/>
      <c r="AK1638" s="215"/>
      <c r="AL1638" s="215"/>
      <c r="AM1638" s="215"/>
      <c r="AN1638" s="215"/>
      <c r="AO1638" s="215"/>
      <c r="AP1638" s="215"/>
      <c r="AQ1638" s="215"/>
      <c r="AR1638" s="215"/>
      <c r="AS1638" s="215"/>
      <c r="AT1638" s="215"/>
      <c r="AU1638" s="215"/>
      <c r="AV1638" s="215"/>
      <c r="AW1638" s="215"/>
      <c r="AX1638" s="215"/>
      <c r="AY1638" s="215"/>
      <c r="AZ1638" s="215"/>
    </row>
    <row r="1639" spans="1:52" s="209" customFormat="1" x14ac:dyDescent="0.2">
      <c r="A1639" s="214"/>
      <c r="D1639" s="213"/>
      <c r="E1639" s="215"/>
      <c r="F1639" s="215"/>
      <c r="G1639" s="215"/>
      <c r="H1639" s="215"/>
      <c r="I1639" s="215"/>
      <c r="J1639" s="215"/>
      <c r="K1639" s="215"/>
      <c r="L1639" s="215"/>
      <c r="M1639" s="215"/>
      <c r="N1639" s="215"/>
      <c r="O1639" s="215"/>
      <c r="P1639" s="215"/>
      <c r="Q1639" s="215"/>
      <c r="R1639" s="215"/>
      <c r="S1639" s="215"/>
      <c r="T1639" s="215"/>
      <c r="U1639" s="215"/>
      <c r="V1639" s="215"/>
      <c r="W1639" s="215"/>
      <c r="X1639" s="215"/>
      <c r="Y1639" s="215"/>
      <c r="Z1639" s="215"/>
      <c r="AA1639" s="215"/>
      <c r="AB1639" s="215"/>
      <c r="AI1639" s="215"/>
      <c r="AJ1639" s="215"/>
      <c r="AK1639" s="215"/>
      <c r="AL1639" s="215"/>
      <c r="AM1639" s="215"/>
      <c r="AN1639" s="215"/>
      <c r="AO1639" s="215"/>
      <c r="AP1639" s="215"/>
      <c r="AQ1639" s="215"/>
      <c r="AR1639" s="215"/>
      <c r="AS1639" s="215"/>
      <c r="AT1639" s="215"/>
      <c r="AU1639" s="215"/>
      <c r="AV1639" s="215"/>
      <c r="AW1639" s="215"/>
      <c r="AX1639" s="215"/>
      <c r="AY1639" s="215"/>
      <c r="AZ1639" s="215"/>
    </row>
    <row r="1640" spans="1:52" s="209" customFormat="1" x14ac:dyDescent="0.2">
      <c r="A1640" s="214"/>
      <c r="D1640" s="213"/>
      <c r="E1640" s="215"/>
      <c r="F1640" s="215"/>
      <c r="G1640" s="215"/>
      <c r="H1640" s="215"/>
      <c r="I1640" s="215"/>
      <c r="J1640" s="215"/>
      <c r="K1640" s="215"/>
      <c r="L1640" s="215"/>
      <c r="M1640" s="215"/>
      <c r="N1640" s="215"/>
      <c r="O1640" s="215"/>
      <c r="P1640" s="215"/>
      <c r="Q1640" s="215"/>
      <c r="R1640" s="215"/>
      <c r="S1640" s="215"/>
      <c r="T1640" s="215"/>
      <c r="U1640" s="215"/>
      <c r="V1640" s="215"/>
      <c r="W1640" s="215"/>
      <c r="X1640" s="215"/>
      <c r="Y1640" s="215"/>
      <c r="Z1640" s="215"/>
      <c r="AA1640" s="215"/>
      <c r="AB1640" s="215"/>
      <c r="AI1640" s="215"/>
      <c r="AJ1640" s="215"/>
      <c r="AK1640" s="215"/>
      <c r="AL1640" s="215"/>
      <c r="AM1640" s="215"/>
      <c r="AN1640" s="215"/>
      <c r="AO1640" s="215"/>
      <c r="AP1640" s="215"/>
      <c r="AQ1640" s="215"/>
      <c r="AR1640" s="215"/>
      <c r="AS1640" s="215"/>
      <c r="AT1640" s="215"/>
      <c r="AU1640" s="215"/>
      <c r="AV1640" s="215"/>
      <c r="AW1640" s="215"/>
      <c r="AX1640" s="215"/>
      <c r="AY1640" s="215"/>
      <c r="AZ1640" s="215"/>
    </row>
    <row r="1641" spans="1:52" s="209" customFormat="1" x14ac:dyDescent="0.2">
      <c r="A1641" s="214"/>
      <c r="D1641" s="213"/>
      <c r="E1641" s="215"/>
      <c r="F1641" s="215"/>
      <c r="G1641" s="215"/>
      <c r="H1641" s="215"/>
      <c r="I1641" s="215"/>
      <c r="J1641" s="215"/>
      <c r="K1641" s="215"/>
      <c r="L1641" s="215"/>
      <c r="M1641" s="215"/>
      <c r="N1641" s="215"/>
      <c r="O1641" s="215"/>
      <c r="P1641" s="215"/>
      <c r="Q1641" s="215"/>
      <c r="R1641" s="215"/>
      <c r="S1641" s="215"/>
      <c r="T1641" s="215"/>
      <c r="U1641" s="215"/>
      <c r="V1641" s="215"/>
      <c r="W1641" s="215"/>
      <c r="X1641" s="215"/>
      <c r="Y1641" s="215"/>
      <c r="Z1641" s="215"/>
      <c r="AA1641" s="215"/>
      <c r="AB1641" s="215"/>
      <c r="AI1641" s="215"/>
      <c r="AJ1641" s="215"/>
      <c r="AK1641" s="215"/>
      <c r="AL1641" s="215"/>
      <c r="AM1641" s="215"/>
      <c r="AN1641" s="215"/>
      <c r="AO1641" s="215"/>
      <c r="AP1641" s="215"/>
      <c r="AQ1641" s="215"/>
      <c r="AR1641" s="215"/>
      <c r="AS1641" s="215"/>
      <c r="AT1641" s="215"/>
      <c r="AU1641" s="215"/>
      <c r="AV1641" s="215"/>
      <c r="AW1641" s="215"/>
      <c r="AX1641" s="215"/>
      <c r="AY1641" s="215"/>
      <c r="AZ1641" s="215"/>
    </row>
    <row r="1642" spans="1:52" s="209" customFormat="1" x14ac:dyDescent="0.2">
      <c r="A1642" s="214"/>
      <c r="D1642" s="213"/>
      <c r="E1642" s="215"/>
      <c r="F1642" s="215"/>
      <c r="G1642" s="215"/>
      <c r="H1642" s="215"/>
      <c r="I1642" s="215"/>
      <c r="J1642" s="215"/>
      <c r="K1642" s="215"/>
      <c r="L1642" s="215"/>
      <c r="M1642" s="215"/>
      <c r="N1642" s="215"/>
      <c r="O1642" s="215"/>
      <c r="P1642" s="215"/>
      <c r="Q1642" s="215"/>
      <c r="R1642" s="215"/>
      <c r="S1642" s="215"/>
      <c r="T1642" s="215"/>
      <c r="U1642" s="215"/>
      <c r="V1642" s="215"/>
      <c r="W1642" s="215"/>
      <c r="X1642" s="215"/>
      <c r="Y1642" s="215"/>
      <c r="Z1642" s="215"/>
      <c r="AA1642" s="215"/>
      <c r="AB1642" s="215"/>
      <c r="AI1642" s="215"/>
      <c r="AJ1642" s="215"/>
      <c r="AK1642" s="215"/>
      <c r="AL1642" s="215"/>
      <c r="AM1642" s="215"/>
      <c r="AN1642" s="215"/>
      <c r="AO1642" s="215"/>
      <c r="AP1642" s="215"/>
      <c r="AQ1642" s="215"/>
      <c r="AR1642" s="215"/>
      <c r="AS1642" s="215"/>
      <c r="AT1642" s="215"/>
      <c r="AU1642" s="215"/>
      <c r="AV1642" s="215"/>
      <c r="AW1642" s="215"/>
      <c r="AX1642" s="215"/>
      <c r="AY1642" s="215"/>
      <c r="AZ1642" s="215"/>
    </row>
    <row r="1643" spans="1:52" s="209" customFormat="1" x14ac:dyDescent="0.2">
      <c r="A1643" s="214"/>
      <c r="D1643" s="213"/>
      <c r="E1643" s="215"/>
      <c r="F1643" s="215"/>
      <c r="G1643" s="215"/>
      <c r="H1643" s="215"/>
      <c r="I1643" s="215"/>
      <c r="J1643" s="215"/>
      <c r="K1643" s="215"/>
      <c r="L1643" s="215"/>
      <c r="M1643" s="215"/>
      <c r="N1643" s="215"/>
      <c r="O1643" s="215"/>
      <c r="P1643" s="215"/>
      <c r="Q1643" s="215"/>
      <c r="R1643" s="215"/>
      <c r="S1643" s="215"/>
      <c r="T1643" s="215"/>
      <c r="U1643" s="215"/>
      <c r="V1643" s="215"/>
      <c r="W1643" s="215"/>
      <c r="X1643" s="215"/>
      <c r="Y1643" s="215"/>
      <c r="Z1643" s="215"/>
      <c r="AA1643" s="215"/>
      <c r="AB1643" s="215"/>
      <c r="AI1643" s="215"/>
      <c r="AJ1643" s="215"/>
      <c r="AK1643" s="215"/>
      <c r="AL1643" s="215"/>
      <c r="AM1643" s="215"/>
      <c r="AN1643" s="215"/>
      <c r="AO1643" s="215"/>
      <c r="AP1643" s="215"/>
      <c r="AQ1643" s="215"/>
      <c r="AR1643" s="215"/>
      <c r="AS1643" s="215"/>
      <c r="AT1643" s="215"/>
      <c r="AU1643" s="215"/>
      <c r="AV1643" s="215"/>
      <c r="AW1643" s="215"/>
      <c r="AX1643" s="215"/>
      <c r="AY1643" s="215"/>
      <c r="AZ1643" s="215"/>
    </row>
    <row r="1644" spans="1:52" s="209" customFormat="1" x14ac:dyDescent="0.2">
      <c r="A1644" s="214"/>
      <c r="D1644" s="213"/>
      <c r="E1644" s="215"/>
      <c r="F1644" s="215"/>
      <c r="G1644" s="215"/>
      <c r="H1644" s="215"/>
      <c r="I1644" s="215"/>
      <c r="J1644" s="215"/>
      <c r="K1644" s="215"/>
      <c r="L1644" s="215"/>
      <c r="M1644" s="215"/>
      <c r="N1644" s="215"/>
      <c r="O1644" s="215"/>
      <c r="P1644" s="215"/>
      <c r="Q1644" s="215"/>
      <c r="R1644" s="215"/>
      <c r="S1644" s="215"/>
      <c r="T1644" s="215"/>
      <c r="U1644" s="215"/>
      <c r="V1644" s="215"/>
      <c r="W1644" s="215"/>
      <c r="X1644" s="215"/>
      <c r="Y1644" s="215"/>
      <c r="Z1644" s="215"/>
      <c r="AA1644" s="215"/>
      <c r="AB1644" s="215"/>
      <c r="AI1644" s="215"/>
      <c r="AJ1644" s="215"/>
      <c r="AK1644" s="215"/>
      <c r="AL1644" s="215"/>
      <c r="AM1644" s="215"/>
      <c r="AN1644" s="215"/>
      <c r="AO1644" s="215"/>
      <c r="AP1644" s="215"/>
      <c r="AQ1644" s="215"/>
      <c r="AR1644" s="215"/>
      <c r="AS1644" s="215"/>
      <c r="AT1644" s="215"/>
      <c r="AU1644" s="215"/>
      <c r="AV1644" s="215"/>
      <c r="AW1644" s="215"/>
      <c r="AX1644" s="215"/>
      <c r="AY1644" s="215"/>
      <c r="AZ1644" s="215"/>
    </row>
    <row r="1645" spans="1:52" s="209" customFormat="1" x14ac:dyDescent="0.2">
      <c r="A1645" s="214"/>
      <c r="D1645" s="213"/>
      <c r="E1645" s="215"/>
      <c r="F1645" s="215"/>
      <c r="G1645" s="215"/>
      <c r="H1645" s="215"/>
      <c r="I1645" s="215"/>
      <c r="J1645" s="215"/>
      <c r="K1645" s="215"/>
      <c r="L1645" s="215"/>
      <c r="M1645" s="215"/>
      <c r="N1645" s="215"/>
      <c r="O1645" s="215"/>
      <c r="P1645" s="215"/>
      <c r="Q1645" s="215"/>
      <c r="R1645" s="215"/>
      <c r="S1645" s="215"/>
      <c r="T1645" s="215"/>
      <c r="U1645" s="215"/>
      <c r="V1645" s="215"/>
      <c r="W1645" s="215"/>
      <c r="X1645" s="215"/>
      <c r="Y1645" s="215"/>
      <c r="Z1645" s="215"/>
      <c r="AA1645" s="215"/>
      <c r="AB1645" s="215"/>
      <c r="AI1645" s="215"/>
      <c r="AJ1645" s="215"/>
      <c r="AK1645" s="215"/>
      <c r="AL1645" s="215"/>
      <c r="AM1645" s="215"/>
      <c r="AN1645" s="215"/>
      <c r="AO1645" s="215"/>
      <c r="AP1645" s="215"/>
      <c r="AQ1645" s="215"/>
      <c r="AR1645" s="215"/>
      <c r="AS1645" s="215"/>
      <c r="AT1645" s="215"/>
      <c r="AU1645" s="215"/>
      <c r="AV1645" s="215"/>
      <c r="AW1645" s="215"/>
      <c r="AX1645" s="215"/>
      <c r="AY1645" s="215"/>
      <c r="AZ1645" s="215"/>
    </row>
    <row r="1646" spans="1:52" s="209" customFormat="1" x14ac:dyDescent="0.2">
      <c r="A1646" s="214"/>
      <c r="D1646" s="213"/>
      <c r="E1646" s="215"/>
      <c r="F1646" s="215"/>
      <c r="G1646" s="215"/>
      <c r="H1646" s="215"/>
      <c r="I1646" s="215"/>
      <c r="J1646" s="215"/>
      <c r="K1646" s="215"/>
      <c r="L1646" s="215"/>
      <c r="M1646" s="215"/>
      <c r="N1646" s="215"/>
      <c r="O1646" s="215"/>
      <c r="P1646" s="215"/>
      <c r="Q1646" s="215"/>
      <c r="R1646" s="215"/>
      <c r="S1646" s="215"/>
      <c r="T1646" s="215"/>
      <c r="U1646" s="215"/>
      <c r="V1646" s="215"/>
      <c r="W1646" s="215"/>
      <c r="X1646" s="215"/>
      <c r="Y1646" s="215"/>
      <c r="Z1646" s="215"/>
      <c r="AA1646" s="215"/>
      <c r="AB1646" s="215"/>
      <c r="AI1646" s="215"/>
      <c r="AJ1646" s="215"/>
      <c r="AK1646" s="215"/>
      <c r="AL1646" s="215"/>
      <c r="AM1646" s="215"/>
      <c r="AN1646" s="215"/>
      <c r="AO1646" s="215"/>
      <c r="AP1646" s="215"/>
      <c r="AQ1646" s="215"/>
      <c r="AR1646" s="215"/>
      <c r="AS1646" s="215"/>
      <c r="AT1646" s="215"/>
      <c r="AU1646" s="215"/>
      <c r="AV1646" s="215"/>
      <c r="AW1646" s="215"/>
      <c r="AX1646" s="215"/>
      <c r="AY1646" s="215"/>
      <c r="AZ1646" s="215"/>
    </row>
    <row r="1647" spans="1:52" s="209" customFormat="1" x14ac:dyDescent="0.2">
      <c r="A1647" s="214"/>
      <c r="D1647" s="213"/>
      <c r="E1647" s="215"/>
      <c r="F1647" s="215"/>
      <c r="G1647" s="215"/>
      <c r="H1647" s="215"/>
      <c r="I1647" s="215"/>
      <c r="J1647" s="215"/>
      <c r="K1647" s="215"/>
      <c r="L1647" s="215"/>
      <c r="M1647" s="215"/>
      <c r="N1647" s="215"/>
      <c r="O1647" s="215"/>
      <c r="P1647" s="215"/>
      <c r="Q1647" s="215"/>
      <c r="R1647" s="215"/>
      <c r="S1647" s="215"/>
      <c r="T1647" s="215"/>
      <c r="U1647" s="215"/>
      <c r="V1647" s="215"/>
      <c r="W1647" s="215"/>
      <c r="X1647" s="215"/>
      <c r="Y1647" s="215"/>
      <c r="Z1647" s="215"/>
      <c r="AA1647" s="215"/>
      <c r="AB1647" s="215"/>
      <c r="AI1647" s="215"/>
      <c r="AJ1647" s="215"/>
      <c r="AK1647" s="215"/>
      <c r="AL1647" s="215"/>
      <c r="AM1647" s="215"/>
      <c r="AN1647" s="215"/>
      <c r="AO1647" s="215"/>
      <c r="AP1647" s="215"/>
      <c r="AQ1647" s="215"/>
      <c r="AR1647" s="215"/>
      <c r="AS1647" s="215"/>
      <c r="AT1647" s="215"/>
      <c r="AU1647" s="215"/>
      <c r="AV1647" s="215"/>
      <c r="AW1647" s="215"/>
      <c r="AX1647" s="215"/>
      <c r="AY1647" s="215"/>
      <c r="AZ1647" s="215"/>
    </row>
    <row r="1648" spans="1:52" s="209" customFormat="1" x14ac:dyDescent="0.2">
      <c r="A1648" s="214"/>
      <c r="D1648" s="213"/>
      <c r="E1648" s="215"/>
      <c r="F1648" s="215"/>
      <c r="G1648" s="215"/>
      <c r="H1648" s="215"/>
      <c r="I1648" s="215"/>
      <c r="J1648" s="215"/>
      <c r="K1648" s="215"/>
      <c r="L1648" s="215"/>
      <c r="M1648" s="215"/>
      <c r="N1648" s="215"/>
      <c r="O1648" s="215"/>
      <c r="P1648" s="215"/>
      <c r="Q1648" s="215"/>
      <c r="R1648" s="215"/>
      <c r="S1648" s="215"/>
      <c r="T1648" s="215"/>
      <c r="U1648" s="215"/>
      <c r="V1648" s="215"/>
      <c r="W1648" s="215"/>
      <c r="X1648" s="215"/>
      <c r="Y1648" s="215"/>
      <c r="Z1648" s="215"/>
      <c r="AA1648" s="215"/>
      <c r="AB1648" s="215"/>
      <c r="AI1648" s="215"/>
      <c r="AJ1648" s="215"/>
      <c r="AK1648" s="215"/>
      <c r="AL1648" s="215"/>
      <c r="AM1648" s="215"/>
      <c r="AN1648" s="215"/>
      <c r="AO1648" s="215"/>
      <c r="AP1648" s="215"/>
      <c r="AQ1648" s="215"/>
      <c r="AR1648" s="215"/>
      <c r="AS1648" s="215"/>
      <c r="AT1648" s="215"/>
      <c r="AU1648" s="215"/>
      <c r="AV1648" s="215"/>
      <c r="AW1648" s="215"/>
      <c r="AX1648" s="215"/>
      <c r="AY1648" s="215"/>
      <c r="AZ1648" s="215"/>
    </row>
    <row r="1649" spans="1:52" s="209" customFormat="1" x14ac:dyDescent="0.2">
      <c r="A1649" s="214"/>
      <c r="D1649" s="213"/>
      <c r="E1649" s="215"/>
      <c r="F1649" s="215"/>
      <c r="G1649" s="215"/>
      <c r="H1649" s="215"/>
      <c r="I1649" s="215"/>
      <c r="J1649" s="215"/>
      <c r="K1649" s="215"/>
      <c r="L1649" s="215"/>
      <c r="M1649" s="215"/>
      <c r="N1649" s="215"/>
      <c r="O1649" s="215"/>
      <c r="P1649" s="215"/>
      <c r="Q1649" s="215"/>
      <c r="R1649" s="215"/>
      <c r="S1649" s="215"/>
      <c r="T1649" s="215"/>
      <c r="U1649" s="215"/>
      <c r="V1649" s="215"/>
      <c r="W1649" s="215"/>
      <c r="X1649" s="215"/>
      <c r="Y1649" s="215"/>
      <c r="Z1649" s="215"/>
      <c r="AA1649" s="215"/>
      <c r="AB1649" s="215"/>
      <c r="AI1649" s="215"/>
      <c r="AJ1649" s="215"/>
      <c r="AK1649" s="215"/>
      <c r="AL1649" s="215"/>
      <c r="AM1649" s="215"/>
      <c r="AN1649" s="215"/>
      <c r="AO1649" s="215"/>
      <c r="AP1649" s="215"/>
      <c r="AQ1649" s="215"/>
      <c r="AR1649" s="215"/>
      <c r="AS1649" s="215"/>
      <c r="AT1649" s="215"/>
      <c r="AU1649" s="215"/>
      <c r="AV1649" s="215"/>
      <c r="AW1649" s="215"/>
      <c r="AX1649" s="215"/>
      <c r="AY1649" s="215"/>
      <c r="AZ1649" s="215"/>
    </row>
    <row r="1650" spans="1:52" s="209" customFormat="1" x14ac:dyDescent="0.2">
      <c r="A1650" s="214"/>
      <c r="D1650" s="213"/>
      <c r="E1650" s="215"/>
      <c r="F1650" s="215"/>
      <c r="G1650" s="215"/>
      <c r="H1650" s="215"/>
      <c r="I1650" s="215"/>
      <c r="J1650" s="215"/>
      <c r="K1650" s="215"/>
      <c r="L1650" s="215"/>
      <c r="M1650" s="215"/>
      <c r="N1650" s="215"/>
      <c r="O1650" s="215"/>
      <c r="P1650" s="215"/>
      <c r="Q1650" s="215"/>
      <c r="R1650" s="215"/>
      <c r="S1650" s="215"/>
      <c r="T1650" s="215"/>
      <c r="U1650" s="215"/>
      <c r="V1650" s="215"/>
      <c r="W1650" s="215"/>
      <c r="X1650" s="215"/>
      <c r="Y1650" s="215"/>
      <c r="Z1650" s="215"/>
      <c r="AA1650" s="215"/>
      <c r="AB1650" s="215"/>
      <c r="AI1650" s="215"/>
      <c r="AJ1650" s="215"/>
      <c r="AK1650" s="215"/>
      <c r="AL1650" s="215"/>
      <c r="AM1650" s="215"/>
      <c r="AN1650" s="215"/>
      <c r="AO1650" s="215"/>
      <c r="AP1650" s="215"/>
      <c r="AQ1650" s="215"/>
      <c r="AR1650" s="215"/>
      <c r="AS1650" s="215"/>
      <c r="AT1650" s="215"/>
      <c r="AU1650" s="215"/>
      <c r="AV1650" s="215"/>
      <c r="AW1650" s="215"/>
      <c r="AX1650" s="215"/>
      <c r="AY1650" s="215"/>
      <c r="AZ1650" s="215"/>
    </row>
    <row r="1651" spans="1:52" s="209" customFormat="1" x14ac:dyDescent="0.2">
      <c r="A1651" s="214"/>
      <c r="D1651" s="213"/>
      <c r="E1651" s="215"/>
      <c r="F1651" s="215"/>
      <c r="G1651" s="215"/>
      <c r="H1651" s="215"/>
      <c r="I1651" s="215"/>
      <c r="J1651" s="215"/>
      <c r="K1651" s="215"/>
      <c r="L1651" s="215"/>
      <c r="M1651" s="215"/>
      <c r="N1651" s="215"/>
      <c r="O1651" s="215"/>
      <c r="P1651" s="215"/>
      <c r="Q1651" s="215"/>
      <c r="R1651" s="215"/>
      <c r="S1651" s="215"/>
      <c r="T1651" s="215"/>
      <c r="U1651" s="215"/>
      <c r="V1651" s="215"/>
      <c r="W1651" s="215"/>
      <c r="X1651" s="215"/>
      <c r="Y1651" s="215"/>
      <c r="Z1651" s="215"/>
      <c r="AA1651" s="215"/>
      <c r="AB1651" s="215"/>
      <c r="AI1651" s="215"/>
      <c r="AJ1651" s="215"/>
      <c r="AK1651" s="215"/>
      <c r="AL1651" s="215"/>
      <c r="AM1651" s="215"/>
      <c r="AN1651" s="215"/>
      <c r="AO1651" s="215"/>
      <c r="AP1651" s="215"/>
      <c r="AQ1651" s="215"/>
      <c r="AR1651" s="215"/>
      <c r="AS1651" s="215"/>
      <c r="AT1651" s="215"/>
      <c r="AU1651" s="215"/>
      <c r="AV1651" s="215"/>
      <c r="AW1651" s="215"/>
      <c r="AX1651" s="215"/>
      <c r="AY1651" s="215"/>
      <c r="AZ1651" s="215"/>
    </row>
    <row r="1652" spans="1:52" s="209" customFormat="1" x14ac:dyDescent="0.2">
      <c r="A1652" s="214"/>
      <c r="D1652" s="213"/>
      <c r="E1652" s="215"/>
      <c r="F1652" s="215"/>
      <c r="G1652" s="215"/>
      <c r="H1652" s="215"/>
      <c r="I1652" s="215"/>
      <c r="J1652" s="215"/>
      <c r="K1652" s="215"/>
      <c r="L1652" s="215"/>
      <c r="M1652" s="215"/>
      <c r="N1652" s="215"/>
      <c r="O1652" s="215"/>
      <c r="P1652" s="215"/>
      <c r="Q1652" s="215"/>
      <c r="R1652" s="215"/>
      <c r="S1652" s="215"/>
      <c r="T1652" s="215"/>
      <c r="U1652" s="215"/>
      <c r="V1652" s="215"/>
      <c r="W1652" s="215"/>
      <c r="X1652" s="215"/>
      <c r="Y1652" s="215"/>
      <c r="Z1652" s="215"/>
      <c r="AA1652" s="215"/>
      <c r="AB1652" s="215"/>
      <c r="AI1652" s="215"/>
      <c r="AJ1652" s="215"/>
      <c r="AK1652" s="215"/>
      <c r="AL1652" s="215"/>
      <c r="AM1652" s="215"/>
      <c r="AN1652" s="215"/>
      <c r="AO1652" s="215"/>
      <c r="AP1652" s="215"/>
      <c r="AQ1652" s="215"/>
      <c r="AR1652" s="215"/>
      <c r="AS1652" s="215"/>
      <c r="AT1652" s="215"/>
      <c r="AU1652" s="215"/>
      <c r="AV1652" s="215"/>
      <c r="AW1652" s="215"/>
      <c r="AX1652" s="215"/>
      <c r="AY1652" s="215"/>
      <c r="AZ1652" s="215"/>
    </row>
    <row r="1653" spans="1:52" s="209" customFormat="1" x14ac:dyDescent="0.2">
      <c r="A1653" s="214"/>
      <c r="D1653" s="213"/>
      <c r="E1653" s="215"/>
      <c r="F1653" s="215"/>
      <c r="G1653" s="215"/>
      <c r="H1653" s="215"/>
      <c r="I1653" s="215"/>
      <c r="J1653" s="215"/>
      <c r="K1653" s="215"/>
      <c r="L1653" s="215"/>
      <c r="M1653" s="215"/>
      <c r="N1653" s="215"/>
      <c r="O1653" s="215"/>
      <c r="P1653" s="215"/>
      <c r="Q1653" s="215"/>
      <c r="R1653" s="215"/>
      <c r="S1653" s="215"/>
      <c r="T1653" s="215"/>
      <c r="U1653" s="215"/>
      <c r="V1653" s="215"/>
      <c r="W1653" s="215"/>
      <c r="X1653" s="215"/>
      <c r="Y1653" s="215"/>
      <c r="Z1653" s="215"/>
      <c r="AA1653" s="215"/>
      <c r="AB1653" s="215"/>
      <c r="AI1653" s="215"/>
      <c r="AJ1653" s="215"/>
      <c r="AK1653" s="215"/>
      <c r="AL1653" s="215"/>
      <c r="AM1653" s="215"/>
      <c r="AN1653" s="215"/>
      <c r="AO1653" s="215"/>
      <c r="AP1653" s="215"/>
      <c r="AQ1653" s="215"/>
      <c r="AR1653" s="215"/>
      <c r="AS1653" s="215"/>
      <c r="AT1653" s="215"/>
      <c r="AU1653" s="215"/>
      <c r="AV1653" s="215"/>
      <c r="AW1653" s="215"/>
      <c r="AX1653" s="215"/>
      <c r="AY1653" s="215"/>
      <c r="AZ1653" s="215"/>
    </row>
    <row r="1654" spans="1:52" s="209" customFormat="1" x14ac:dyDescent="0.2">
      <c r="A1654" s="214"/>
      <c r="D1654" s="213"/>
      <c r="E1654" s="215"/>
      <c r="F1654" s="215"/>
      <c r="G1654" s="215"/>
      <c r="H1654" s="215"/>
      <c r="I1654" s="215"/>
      <c r="J1654" s="215"/>
      <c r="K1654" s="215"/>
      <c r="L1654" s="215"/>
      <c r="M1654" s="215"/>
      <c r="N1654" s="215"/>
      <c r="O1654" s="215"/>
      <c r="P1654" s="215"/>
      <c r="Q1654" s="215"/>
      <c r="R1654" s="215"/>
      <c r="S1654" s="215"/>
      <c r="T1654" s="215"/>
      <c r="U1654" s="215"/>
      <c r="V1654" s="215"/>
      <c r="W1654" s="215"/>
      <c r="X1654" s="215"/>
      <c r="Y1654" s="215"/>
      <c r="Z1654" s="215"/>
      <c r="AA1654" s="215"/>
      <c r="AB1654" s="215"/>
      <c r="AI1654" s="215"/>
      <c r="AJ1654" s="215"/>
      <c r="AK1654" s="215"/>
      <c r="AL1654" s="215"/>
      <c r="AM1654" s="215"/>
      <c r="AN1654" s="215"/>
      <c r="AO1654" s="215"/>
      <c r="AP1654" s="215"/>
      <c r="AQ1654" s="215"/>
      <c r="AR1654" s="215"/>
      <c r="AS1654" s="215"/>
      <c r="AT1654" s="215"/>
      <c r="AU1654" s="215"/>
      <c r="AV1654" s="215"/>
      <c r="AW1654" s="215"/>
      <c r="AX1654" s="215"/>
      <c r="AY1654" s="215"/>
      <c r="AZ1654" s="215"/>
    </row>
    <row r="1655" spans="1:52" s="209" customFormat="1" x14ac:dyDescent="0.2">
      <c r="A1655" s="214"/>
      <c r="D1655" s="213"/>
      <c r="E1655" s="215"/>
      <c r="F1655" s="215"/>
      <c r="G1655" s="215"/>
      <c r="H1655" s="215"/>
      <c r="I1655" s="215"/>
      <c r="J1655" s="215"/>
      <c r="K1655" s="215"/>
      <c r="L1655" s="215"/>
      <c r="M1655" s="215"/>
      <c r="N1655" s="215"/>
      <c r="O1655" s="215"/>
      <c r="P1655" s="215"/>
      <c r="Q1655" s="215"/>
      <c r="R1655" s="215"/>
      <c r="S1655" s="215"/>
      <c r="T1655" s="215"/>
      <c r="U1655" s="215"/>
      <c r="V1655" s="215"/>
      <c r="W1655" s="215"/>
      <c r="X1655" s="215"/>
      <c r="Y1655" s="215"/>
      <c r="Z1655" s="215"/>
      <c r="AA1655" s="215"/>
      <c r="AB1655" s="215"/>
      <c r="AI1655" s="215"/>
      <c r="AJ1655" s="215"/>
      <c r="AK1655" s="215"/>
      <c r="AL1655" s="215"/>
      <c r="AM1655" s="215"/>
      <c r="AN1655" s="215"/>
      <c r="AO1655" s="215"/>
      <c r="AP1655" s="215"/>
      <c r="AQ1655" s="215"/>
      <c r="AR1655" s="215"/>
      <c r="AS1655" s="215"/>
      <c r="AT1655" s="215"/>
      <c r="AU1655" s="215"/>
      <c r="AV1655" s="215"/>
      <c r="AW1655" s="215"/>
      <c r="AX1655" s="215"/>
      <c r="AY1655" s="215"/>
      <c r="AZ1655" s="215"/>
    </row>
    <row r="1656" spans="1:52" s="209" customFormat="1" x14ac:dyDescent="0.2">
      <c r="A1656" s="214"/>
      <c r="D1656" s="213"/>
      <c r="E1656" s="215"/>
      <c r="F1656" s="215"/>
      <c r="G1656" s="215"/>
      <c r="H1656" s="215"/>
      <c r="I1656" s="215"/>
      <c r="J1656" s="215"/>
      <c r="K1656" s="215"/>
      <c r="L1656" s="215"/>
      <c r="M1656" s="215"/>
      <c r="N1656" s="215"/>
      <c r="O1656" s="215"/>
      <c r="P1656" s="215"/>
      <c r="Q1656" s="215"/>
      <c r="R1656" s="215"/>
      <c r="S1656" s="215"/>
      <c r="T1656" s="215"/>
      <c r="U1656" s="215"/>
      <c r="V1656" s="215"/>
      <c r="W1656" s="215"/>
      <c r="X1656" s="215"/>
      <c r="Y1656" s="215"/>
      <c r="Z1656" s="215"/>
      <c r="AA1656" s="215"/>
      <c r="AB1656" s="215"/>
      <c r="AI1656" s="215"/>
      <c r="AJ1656" s="215"/>
      <c r="AK1656" s="215"/>
      <c r="AL1656" s="215"/>
      <c r="AM1656" s="215"/>
      <c r="AN1656" s="215"/>
      <c r="AO1656" s="215"/>
      <c r="AP1656" s="215"/>
      <c r="AQ1656" s="215"/>
      <c r="AR1656" s="215"/>
      <c r="AS1656" s="215"/>
      <c r="AT1656" s="215"/>
      <c r="AU1656" s="215"/>
      <c r="AV1656" s="215"/>
      <c r="AW1656" s="215"/>
      <c r="AX1656" s="215"/>
      <c r="AY1656" s="215"/>
      <c r="AZ1656" s="215"/>
    </row>
    <row r="1657" spans="1:52" s="209" customFormat="1" x14ac:dyDescent="0.2">
      <c r="A1657" s="214"/>
      <c r="D1657" s="213"/>
      <c r="E1657" s="215"/>
      <c r="F1657" s="215"/>
      <c r="G1657" s="215"/>
      <c r="H1657" s="215"/>
      <c r="I1657" s="215"/>
      <c r="J1657" s="215"/>
      <c r="K1657" s="215"/>
      <c r="L1657" s="215"/>
      <c r="M1657" s="215"/>
      <c r="N1657" s="215"/>
      <c r="O1657" s="215"/>
      <c r="P1657" s="215"/>
      <c r="Q1657" s="215"/>
      <c r="R1657" s="215"/>
      <c r="S1657" s="215"/>
      <c r="T1657" s="215"/>
      <c r="U1657" s="215"/>
      <c r="V1657" s="215"/>
      <c r="W1657" s="215"/>
      <c r="X1657" s="215"/>
      <c r="Y1657" s="215"/>
      <c r="Z1657" s="215"/>
      <c r="AA1657" s="215"/>
      <c r="AB1657" s="215"/>
      <c r="AI1657" s="215"/>
      <c r="AJ1657" s="215"/>
      <c r="AK1657" s="215"/>
      <c r="AL1657" s="215"/>
      <c r="AM1657" s="215"/>
      <c r="AN1657" s="215"/>
      <c r="AO1657" s="215"/>
      <c r="AP1657" s="215"/>
      <c r="AQ1657" s="215"/>
      <c r="AR1657" s="215"/>
      <c r="AS1657" s="215"/>
      <c r="AT1657" s="215"/>
      <c r="AU1657" s="215"/>
      <c r="AV1657" s="215"/>
      <c r="AW1657" s="215"/>
      <c r="AX1657" s="215"/>
      <c r="AY1657" s="215"/>
      <c r="AZ1657" s="215"/>
    </row>
    <row r="1658" spans="1:52" s="209" customFormat="1" x14ac:dyDescent="0.2">
      <c r="A1658" s="214"/>
      <c r="D1658" s="213"/>
      <c r="E1658" s="215"/>
      <c r="F1658" s="215"/>
      <c r="G1658" s="215"/>
      <c r="H1658" s="215"/>
      <c r="I1658" s="215"/>
      <c r="J1658" s="215"/>
      <c r="K1658" s="215"/>
      <c r="L1658" s="215"/>
      <c r="M1658" s="215"/>
      <c r="N1658" s="215"/>
      <c r="O1658" s="215"/>
      <c r="P1658" s="215"/>
      <c r="Q1658" s="215"/>
      <c r="R1658" s="215"/>
      <c r="S1658" s="215"/>
      <c r="T1658" s="215"/>
      <c r="U1658" s="215"/>
      <c r="V1658" s="215"/>
      <c r="W1658" s="215"/>
      <c r="X1658" s="215"/>
      <c r="Y1658" s="215"/>
      <c r="Z1658" s="215"/>
      <c r="AA1658" s="215"/>
      <c r="AB1658" s="215"/>
      <c r="AI1658" s="215"/>
      <c r="AJ1658" s="215"/>
      <c r="AK1658" s="215"/>
      <c r="AL1658" s="215"/>
      <c r="AM1658" s="215"/>
      <c r="AN1658" s="215"/>
      <c r="AO1658" s="215"/>
      <c r="AP1658" s="215"/>
      <c r="AQ1658" s="215"/>
      <c r="AR1658" s="215"/>
      <c r="AS1658" s="215"/>
      <c r="AT1658" s="215"/>
      <c r="AU1658" s="215"/>
      <c r="AV1658" s="215"/>
      <c r="AW1658" s="215"/>
      <c r="AX1658" s="215"/>
      <c r="AY1658" s="215"/>
      <c r="AZ1658" s="215"/>
    </row>
    <row r="1659" spans="1:52" s="209" customFormat="1" x14ac:dyDescent="0.2">
      <c r="A1659" s="214"/>
      <c r="D1659" s="213"/>
      <c r="E1659" s="215"/>
      <c r="F1659" s="215"/>
      <c r="G1659" s="215"/>
      <c r="H1659" s="215"/>
      <c r="I1659" s="215"/>
      <c r="J1659" s="215"/>
      <c r="K1659" s="215"/>
      <c r="L1659" s="215"/>
      <c r="M1659" s="215"/>
      <c r="N1659" s="215"/>
      <c r="O1659" s="215"/>
      <c r="P1659" s="215"/>
      <c r="Q1659" s="215"/>
      <c r="R1659" s="215"/>
      <c r="S1659" s="215"/>
      <c r="T1659" s="215"/>
      <c r="U1659" s="215"/>
      <c r="V1659" s="215"/>
      <c r="W1659" s="215"/>
      <c r="X1659" s="215"/>
      <c r="Y1659" s="215"/>
      <c r="Z1659" s="215"/>
      <c r="AA1659" s="215"/>
      <c r="AB1659" s="215"/>
      <c r="AI1659" s="215"/>
      <c r="AJ1659" s="215"/>
      <c r="AK1659" s="215"/>
      <c r="AL1659" s="215"/>
      <c r="AM1659" s="215"/>
      <c r="AN1659" s="215"/>
      <c r="AO1659" s="215"/>
      <c r="AP1659" s="215"/>
      <c r="AQ1659" s="215"/>
      <c r="AR1659" s="215"/>
      <c r="AS1659" s="215"/>
      <c r="AT1659" s="215"/>
      <c r="AU1659" s="215"/>
      <c r="AV1659" s="215"/>
      <c r="AW1659" s="215"/>
      <c r="AX1659" s="215"/>
      <c r="AY1659" s="215"/>
      <c r="AZ1659" s="215"/>
    </row>
    <row r="1660" spans="1:52" s="209" customFormat="1" x14ac:dyDescent="0.2">
      <c r="A1660" s="214"/>
      <c r="D1660" s="213"/>
      <c r="E1660" s="215"/>
      <c r="F1660" s="215"/>
      <c r="G1660" s="215"/>
      <c r="H1660" s="215"/>
      <c r="I1660" s="215"/>
      <c r="J1660" s="215"/>
      <c r="K1660" s="215"/>
      <c r="L1660" s="215"/>
      <c r="M1660" s="215"/>
      <c r="N1660" s="215"/>
      <c r="O1660" s="215"/>
      <c r="P1660" s="215"/>
      <c r="Q1660" s="215"/>
      <c r="R1660" s="215"/>
      <c r="S1660" s="215"/>
      <c r="T1660" s="215"/>
      <c r="U1660" s="215"/>
      <c r="V1660" s="215"/>
      <c r="W1660" s="215"/>
      <c r="X1660" s="215"/>
      <c r="Y1660" s="215"/>
      <c r="Z1660" s="215"/>
      <c r="AA1660" s="215"/>
      <c r="AB1660" s="215"/>
      <c r="AI1660" s="215"/>
      <c r="AJ1660" s="215"/>
      <c r="AK1660" s="215"/>
      <c r="AL1660" s="215"/>
      <c r="AM1660" s="215"/>
      <c r="AN1660" s="215"/>
      <c r="AO1660" s="215"/>
      <c r="AP1660" s="215"/>
      <c r="AQ1660" s="215"/>
      <c r="AR1660" s="215"/>
      <c r="AS1660" s="215"/>
      <c r="AT1660" s="215"/>
      <c r="AU1660" s="215"/>
      <c r="AV1660" s="215"/>
      <c r="AW1660" s="215"/>
      <c r="AX1660" s="215"/>
      <c r="AY1660" s="215"/>
      <c r="AZ1660" s="215"/>
    </row>
    <row r="1661" spans="1:52" s="209" customFormat="1" x14ac:dyDescent="0.2">
      <c r="A1661" s="214"/>
      <c r="D1661" s="213"/>
      <c r="E1661" s="215"/>
      <c r="F1661" s="215"/>
      <c r="G1661" s="215"/>
      <c r="H1661" s="215"/>
      <c r="I1661" s="215"/>
      <c r="J1661" s="215"/>
      <c r="K1661" s="215"/>
      <c r="L1661" s="215"/>
      <c r="M1661" s="215"/>
      <c r="N1661" s="215"/>
      <c r="O1661" s="215"/>
      <c r="P1661" s="215"/>
      <c r="Q1661" s="215"/>
      <c r="R1661" s="215"/>
      <c r="S1661" s="215"/>
      <c r="T1661" s="215"/>
      <c r="U1661" s="215"/>
      <c r="V1661" s="215"/>
      <c r="W1661" s="215"/>
      <c r="X1661" s="215"/>
      <c r="Y1661" s="215"/>
      <c r="Z1661" s="215"/>
      <c r="AA1661" s="215"/>
      <c r="AB1661" s="215"/>
      <c r="AI1661" s="215"/>
      <c r="AJ1661" s="215"/>
      <c r="AK1661" s="215"/>
      <c r="AL1661" s="215"/>
      <c r="AM1661" s="215"/>
      <c r="AN1661" s="215"/>
      <c r="AO1661" s="215"/>
      <c r="AP1661" s="215"/>
      <c r="AQ1661" s="215"/>
      <c r="AR1661" s="215"/>
      <c r="AS1661" s="215"/>
      <c r="AT1661" s="215"/>
      <c r="AU1661" s="215"/>
      <c r="AV1661" s="215"/>
      <c r="AW1661" s="215"/>
      <c r="AX1661" s="215"/>
      <c r="AY1661" s="215"/>
      <c r="AZ1661" s="215"/>
    </row>
    <row r="1662" spans="1:52" s="209" customFormat="1" x14ac:dyDescent="0.2">
      <c r="A1662" s="214"/>
      <c r="D1662" s="213"/>
      <c r="E1662" s="215"/>
      <c r="F1662" s="215"/>
      <c r="G1662" s="215"/>
      <c r="H1662" s="215"/>
      <c r="I1662" s="215"/>
      <c r="J1662" s="215"/>
      <c r="K1662" s="215"/>
      <c r="L1662" s="215"/>
      <c r="M1662" s="215"/>
      <c r="N1662" s="215"/>
      <c r="O1662" s="215"/>
      <c r="P1662" s="215"/>
      <c r="Q1662" s="215"/>
      <c r="R1662" s="215"/>
      <c r="S1662" s="215"/>
      <c r="T1662" s="215"/>
      <c r="U1662" s="215"/>
      <c r="V1662" s="215"/>
      <c r="W1662" s="215"/>
      <c r="X1662" s="215"/>
      <c r="Y1662" s="215"/>
      <c r="Z1662" s="215"/>
      <c r="AA1662" s="215"/>
      <c r="AB1662" s="215"/>
      <c r="AI1662" s="215"/>
      <c r="AJ1662" s="215"/>
      <c r="AK1662" s="215"/>
      <c r="AL1662" s="215"/>
      <c r="AM1662" s="215"/>
      <c r="AN1662" s="215"/>
      <c r="AO1662" s="215"/>
      <c r="AP1662" s="215"/>
      <c r="AQ1662" s="215"/>
      <c r="AR1662" s="215"/>
      <c r="AS1662" s="215"/>
      <c r="AT1662" s="215"/>
      <c r="AU1662" s="215"/>
      <c r="AV1662" s="215"/>
      <c r="AW1662" s="215"/>
      <c r="AX1662" s="215"/>
      <c r="AY1662" s="215"/>
      <c r="AZ1662" s="215"/>
    </row>
    <row r="1663" spans="1:52" s="209" customFormat="1" x14ac:dyDescent="0.2">
      <c r="A1663" s="214"/>
      <c r="D1663" s="213"/>
      <c r="E1663" s="215"/>
      <c r="F1663" s="215"/>
      <c r="G1663" s="215"/>
      <c r="H1663" s="215"/>
      <c r="I1663" s="215"/>
      <c r="J1663" s="215"/>
      <c r="K1663" s="215"/>
      <c r="L1663" s="215"/>
      <c r="M1663" s="215"/>
      <c r="N1663" s="215"/>
      <c r="O1663" s="215"/>
      <c r="P1663" s="215"/>
      <c r="Q1663" s="215"/>
      <c r="R1663" s="215"/>
      <c r="S1663" s="215"/>
      <c r="T1663" s="215"/>
      <c r="U1663" s="215"/>
      <c r="V1663" s="215"/>
      <c r="W1663" s="215"/>
      <c r="X1663" s="215"/>
      <c r="Y1663" s="215"/>
      <c r="Z1663" s="215"/>
      <c r="AA1663" s="215"/>
      <c r="AB1663" s="215"/>
      <c r="AI1663" s="215"/>
      <c r="AJ1663" s="215"/>
      <c r="AK1663" s="215"/>
      <c r="AL1663" s="215"/>
      <c r="AM1663" s="215"/>
      <c r="AN1663" s="215"/>
      <c r="AO1663" s="215"/>
      <c r="AP1663" s="215"/>
      <c r="AQ1663" s="215"/>
      <c r="AR1663" s="215"/>
      <c r="AS1663" s="215"/>
      <c r="AT1663" s="215"/>
      <c r="AU1663" s="215"/>
      <c r="AV1663" s="215"/>
      <c r="AW1663" s="215"/>
      <c r="AX1663" s="215"/>
      <c r="AY1663" s="215"/>
      <c r="AZ1663" s="215"/>
    </row>
    <row r="1664" spans="1:52" s="209" customFormat="1" x14ac:dyDescent="0.2">
      <c r="A1664" s="214"/>
      <c r="D1664" s="213"/>
      <c r="E1664" s="215"/>
      <c r="F1664" s="215"/>
      <c r="G1664" s="215"/>
      <c r="H1664" s="215"/>
      <c r="I1664" s="215"/>
      <c r="J1664" s="215"/>
      <c r="K1664" s="215"/>
      <c r="L1664" s="215"/>
      <c r="M1664" s="215"/>
      <c r="N1664" s="215"/>
      <c r="O1664" s="215"/>
      <c r="P1664" s="215"/>
      <c r="Q1664" s="215"/>
      <c r="R1664" s="215"/>
      <c r="S1664" s="215"/>
      <c r="T1664" s="215"/>
      <c r="U1664" s="215"/>
      <c r="V1664" s="215"/>
      <c r="W1664" s="215"/>
      <c r="X1664" s="215"/>
      <c r="Y1664" s="215"/>
      <c r="Z1664" s="215"/>
      <c r="AA1664" s="215"/>
      <c r="AB1664" s="215"/>
      <c r="AI1664" s="215"/>
      <c r="AJ1664" s="215"/>
      <c r="AK1664" s="215"/>
      <c r="AL1664" s="215"/>
      <c r="AM1664" s="215"/>
      <c r="AN1664" s="215"/>
      <c r="AO1664" s="215"/>
      <c r="AP1664" s="215"/>
      <c r="AQ1664" s="215"/>
      <c r="AR1664" s="215"/>
      <c r="AS1664" s="215"/>
      <c r="AT1664" s="215"/>
      <c r="AU1664" s="215"/>
      <c r="AV1664" s="215"/>
      <c r="AW1664" s="215"/>
      <c r="AX1664" s="215"/>
      <c r="AY1664" s="215"/>
      <c r="AZ1664" s="215"/>
    </row>
    <row r="1665" spans="1:52" s="209" customFormat="1" x14ac:dyDescent="0.2">
      <c r="A1665" s="214"/>
      <c r="D1665" s="213"/>
      <c r="E1665" s="215"/>
      <c r="F1665" s="215"/>
      <c r="G1665" s="215"/>
      <c r="H1665" s="215"/>
      <c r="I1665" s="215"/>
      <c r="J1665" s="215"/>
      <c r="K1665" s="215"/>
      <c r="L1665" s="215"/>
      <c r="M1665" s="215"/>
      <c r="N1665" s="215"/>
      <c r="O1665" s="215"/>
      <c r="P1665" s="215"/>
      <c r="Q1665" s="215"/>
      <c r="R1665" s="215"/>
      <c r="S1665" s="215"/>
      <c r="T1665" s="215"/>
      <c r="U1665" s="215"/>
      <c r="V1665" s="215"/>
      <c r="W1665" s="215"/>
      <c r="X1665" s="215"/>
      <c r="Y1665" s="215"/>
      <c r="Z1665" s="215"/>
      <c r="AA1665" s="215"/>
      <c r="AB1665" s="215"/>
      <c r="AI1665" s="215"/>
      <c r="AJ1665" s="215"/>
      <c r="AK1665" s="215"/>
      <c r="AL1665" s="215"/>
      <c r="AM1665" s="215"/>
      <c r="AN1665" s="215"/>
      <c r="AO1665" s="215"/>
      <c r="AP1665" s="215"/>
      <c r="AQ1665" s="215"/>
      <c r="AR1665" s="215"/>
      <c r="AS1665" s="215"/>
      <c r="AT1665" s="215"/>
      <c r="AU1665" s="215"/>
      <c r="AV1665" s="215"/>
      <c r="AW1665" s="215"/>
      <c r="AX1665" s="215"/>
      <c r="AY1665" s="215"/>
      <c r="AZ1665" s="215"/>
    </row>
    <row r="1666" spans="1:52" s="209" customFormat="1" x14ac:dyDescent="0.2">
      <c r="A1666" s="214"/>
      <c r="D1666" s="213"/>
      <c r="E1666" s="215"/>
      <c r="F1666" s="215"/>
      <c r="G1666" s="215"/>
      <c r="H1666" s="215"/>
      <c r="I1666" s="215"/>
      <c r="J1666" s="215"/>
      <c r="K1666" s="215"/>
      <c r="L1666" s="215"/>
      <c r="M1666" s="215"/>
      <c r="N1666" s="215"/>
      <c r="O1666" s="215"/>
      <c r="P1666" s="215"/>
      <c r="Q1666" s="215"/>
      <c r="R1666" s="215"/>
      <c r="S1666" s="215"/>
      <c r="T1666" s="215"/>
      <c r="U1666" s="215"/>
      <c r="V1666" s="215"/>
      <c r="W1666" s="215"/>
      <c r="X1666" s="215"/>
      <c r="Y1666" s="215"/>
      <c r="Z1666" s="215"/>
      <c r="AA1666" s="215"/>
      <c r="AB1666" s="215"/>
      <c r="AI1666" s="215"/>
      <c r="AJ1666" s="215"/>
      <c r="AK1666" s="215"/>
      <c r="AL1666" s="215"/>
      <c r="AM1666" s="215"/>
      <c r="AN1666" s="215"/>
      <c r="AO1666" s="215"/>
      <c r="AP1666" s="215"/>
      <c r="AQ1666" s="215"/>
      <c r="AR1666" s="215"/>
      <c r="AS1666" s="215"/>
      <c r="AT1666" s="215"/>
      <c r="AU1666" s="215"/>
      <c r="AV1666" s="215"/>
      <c r="AW1666" s="215"/>
      <c r="AX1666" s="215"/>
      <c r="AY1666" s="215"/>
      <c r="AZ1666" s="215"/>
    </row>
    <row r="1667" spans="1:52" s="209" customFormat="1" x14ac:dyDescent="0.2">
      <c r="A1667" s="214"/>
      <c r="D1667" s="213"/>
      <c r="E1667" s="215"/>
      <c r="F1667" s="215"/>
      <c r="G1667" s="215"/>
      <c r="H1667" s="215"/>
      <c r="I1667" s="215"/>
      <c r="J1667" s="215"/>
      <c r="K1667" s="215"/>
      <c r="L1667" s="215"/>
      <c r="M1667" s="215"/>
      <c r="N1667" s="215"/>
      <c r="O1667" s="215"/>
      <c r="P1667" s="215"/>
      <c r="Q1667" s="215"/>
      <c r="R1667" s="215"/>
      <c r="S1667" s="215"/>
      <c r="T1667" s="215"/>
      <c r="U1667" s="215"/>
      <c r="V1667" s="215"/>
      <c r="W1667" s="215"/>
      <c r="X1667" s="215"/>
      <c r="Y1667" s="215"/>
      <c r="Z1667" s="215"/>
      <c r="AA1667" s="215"/>
      <c r="AB1667" s="215"/>
      <c r="AI1667" s="215"/>
      <c r="AJ1667" s="215"/>
      <c r="AK1667" s="215"/>
      <c r="AL1667" s="215"/>
      <c r="AM1667" s="215"/>
      <c r="AN1667" s="215"/>
      <c r="AO1667" s="215"/>
      <c r="AP1667" s="215"/>
      <c r="AQ1667" s="215"/>
      <c r="AR1667" s="215"/>
      <c r="AS1667" s="215"/>
      <c r="AT1667" s="215"/>
      <c r="AU1667" s="215"/>
      <c r="AV1667" s="215"/>
      <c r="AW1667" s="215"/>
      <c r="AX1667" s="215"/>
      <c r="AY1667" s="215"/>
      <c r="AZ1667" s="215"/>
    </row>
    <row r="1668" spans="1:52" s="209" customFormat="1" x14ac:dyDescent="0.2">
      <c r="A1668" s="214"/>
      <c r="D1668" s="213"/>
      <c r="E1668" s="215"/>
      <c r="F1668" s="215"/>
      <c r="G1668" s="215"/>
      <c r="H1668" s="215"/>
      <c r="I1668" s="215"/>
      <c r="J1668" s="215"/>
      <c r="K1668" s="215"/>
      <c r="L1668" s="215"/>
      <c r="M1668" s="215"/>
      <c r="N1668" s="215"/>
      <c r="O1668" s="215"/>
      <c r="P1668" s="215"/>
      <c r="Q1668" s="215"/>
      <c r="R1668" s="215"/>
      <c r="S1668" s="215"/>
      <c r="T1668" s="215"/>
      <c r="U1668" s="215"/>
      <c r="V1668" s="215"/>
      <c r="W1668" s="215"/>
      <c r="X1668" s="215"/>
      <c r="Y1668" s="215"/>
      <c r="Z1668" s="215"/>
      <c r="AA1668" s="215"/>
      <c r="AB1668" s="215"/>
      <c r="AI1668" s="215"/>
      <c r="AJ1668" s="215"/>
      <c r="AK1668" s="215"/>
      <c r="AL1668" s="215"/>
      <c r="AM1668" s="215"/>
      <c r="AN1668" s="215"/>
      <c r="AO1668" s="215"/>
      <c r="AP1668" s="215"/>
      <c r="AQ1668" s="215"/>
      <c r="AR1668" s="215"/>
      <c r="AS1668" s="215"/>
      <c r="AT1668" s="215"/>
      <c r="AU1668" s="215"/>
      <c r="AV1668" s="215"/>
      <c r="AW1668" s="215"/>
      <c r="AX1668" s="215"/>
      <c r="AY1668" s="215"/>
      <c r="AZ1668" s="215"/>
    </row>
    <row r="1669" spans="1:52" s="209" customFormat="1" x14ac:dyDescent="0.2">
      <c r="A1669" s="214"/>
      <c r="D1669" s="213"/>
      <c r="E1669" s="215"/>
      <c r="F1669" s="215"/>
      <c r="G1669" s="215"/>
      <c r="H1669" s="215"/>
      <c r="I1669" s="215"/>
      <c r="J1669" s="215"/>
      <c r="K1669" s="215"/>
      <c r="L1669" s="215"/>
      <c r="M1669" s="215"/>
      <c r="N1669" s="215"/>
      <c r="O1669" s="215"/>
      <c r="P1669" s="215"/>
      <c r="Q1669" s="215"/>
      <c r="R1669" s="215"/>
      <c r="S1669" s="215"/>
      <c r="T1669" s="215"/>
      <c r="U1669" s="215"/>
      <c r="V1669" s="215"/>
      <c r="W1669" s="215"/>
      <c r="X1669" s="215"/>
      <c r="Y1669" s="215"/>
      <c r="Z1669" s="215"/>
      <c r="AA1669" s="215"/>
      <c r="AB1669" s="215"/>
      <c r="AI1669" s="215"/>
      <c r="AJ1669" s="215"/>
      <c r="AK1669" s="215"/>
      <c r="AL1669" s="215"/>
      <c r="AM1669" s="215"/>
      <c r="AN1669" s="215"/>
      <c r="AO1669" s="215"/>
      <c r="AP1669" s="215"/>
      <c r="AQ1669" s="215"/>
      <c r="AR1669" s="215"/>
      <c r="AS1669" s="215"/>
      <c r="AT1669" s="215"/>
      <c r="AU1669" s="215"/>
      <c r="AV1669" s="215"/>
      <c r="AW1669" s="215"/>
      <c r="AX1669" s="215"/>
      <c r="AY1669" s="215"/>
      <c r="AZ1669" s="215"/>
    </row>
    <row r="1670" spans="1:52" s="209" customFormat="1" x14ac:dyDescent="0.2">
      <c r="A1670" s="214"/>
      <c r="D1670" s="213"/>
      <c r="E1670" s="215"/>
      <c r="F1670" s="215"/>
      <c r="G1670" s="215"/>
      <c r="H1670" s="215"/>
      <c r="I1670" s="215"/>
      <c r="J1670" s="215"/>
      <c r="K1670" s="215"/>
      <c r="L1670" s="215"/>
      <c r="M1670" s="215"/>
      <c r="N1670" s="215"/>
      <c r="O1670" s="215"/>
      <c r="P1670" s="215"/>
      <c r="Q1670" s="215"/>
      <c r="R1670" s="215"/>
      <c r="S1670" s="215"/>
      <c r="T1670" s="215"/>
      <c r="U1670" s="215"/>
      <c r="V1670" s="215"/>
      <c r="W1670" s="215"/>
      <c r="X1670" s="215"/>
      <c r="Y1670" s="215"/>
      <c r="Z1670" s="215"/>
      <c r="AA1670" s="215"/>
      <c r="AB1670" s="215"/>
      <c r="AI1670" s="215"/>
      <c r="AJ1670" s="215"/>
      <c r="AK1670" s="215"/>
      <c r="AL1670" s="215"/>
      <c r="AM1670" s="215"/>
      <c r="AN1670" s="215"/>
      <c r="AO1670" s="215"/>
      <c r="AP1670" s="215"/>
      <c r="AQ1670" s="215"/>
      <c r="AR1670" s="215"/>
      <c r="AS1670" s="215"/>
      <c r="AT1670" s="215"/>
      <c r="AU1670" s="215"/>
      <c r="AV1670" s="215"/>
      <c r="AW1670" s="215"/>
      <c r="AX1670" s="215"/>
      <c r="AY1670" s="215"/>
      <c r="AZ1670" s="215"/>
    </row>
    <row r="1671" spans="1:52" s="209" customFormat="1" x14ac:dyDescent="0.2">
      <c r="A1671" s="214"/>
      <c r="D1671" s="213"/>
      <c r="E1671" s="215"/>
      <c r="F1671" s="215"/>
      <c r="G1671" s="215"/>
      <c r="H1671" s="215"/>
      <c r="I1671" s="215"/>
      <c r="J1671" s="215"/>
      <c r="K1671" s="215"/>
      <c r="L1671" s="215"/>
      <c r="M1671" s="215"/>
      <c r="N1671" s="215"/>
      <c r="O1671" s="215"/>
      <c r="P1671" s="215"/>
      <c r="Q1671" s="215"/>
      <c r="R1671" s="215"/>
      <c r="S1671" s="215"/>
      <c r="T1671" s="215"/>
      <c r="U1671" s="215"/>
      <c r="V1671" s="215"/>
      <c r="W1671" s="215"/>
      <c r="X1671" s="215"/>
      <c r="Y1671" s="215"/>
      <c r="Z1671" s="215"/>
      <c r="AA1671" s="215"/>
      <c r="AB1671" s="215"/>
      <c r="AI1671" s="215"/>
      <c r="AJ1671" s="215"/>
      <c r="AK1671" s="215"/>
      <c r="AL1671" s="215"/>
      <c r="AM1671" s="215"/>
      <c r="AN1671" s="215"/>
      <c r="AO1671" s="215"/>
      <c r="AP1671" s="215"/>
      <c r="AQ1671" s="215"/>
      <c r="AR1671" s="215"/>
      <c r="AS1671" s="215"/>
      <c r="AT1671" s="215"/>
      <c r="AU1671" s="215"/>
      <c r="AV1671" s="215"/>
      <c r="AW1671" s="215"/>
      <c r="AX1671" s="215"/>
      <c r="AY1671" s="215"/>
      <c r="AZ1671" s="215"/>
    </row>
    <row r="1672" spans="1:52" s="209" customFormat="1" x14ac:dyDescent="0.2">
      <c r="A1672" s="214"/>
      <c r="D1672" s="213"/>
      <c r="E1672" s="215"/>
      <c r="F1672" s="215"/>
      <c r="G1672" s="215"/>
      <c r="H1672" s="215"/>
      <c r="I1672" s="215"/>
      <c r="J1672" s="215"/>
      <c r="K1672" s="215"/>
      <c r="L1672" s="215"/>
      <c r="M1672" s="215"/>
      <c r="N1672" s="215"/>
      <c r="O1672" s="215"/>
      <c r="P1672" s="215"/>
      <c r="Q1672" s="215"/>
      <c r="R1672" s="215"/>
      <c r="S1672" s="215"/>
      <c r="T1672" s="215"/>
      <c r="U1672" s="215"/>
      <c r="V1672" s="215"/>
      <c r="W1672" s="215"/>
      <c r="X1672" s="215"/>
      <c r="Y1672" s="215"/>
      <c r="Z1672" s="215"/>
      <c r="AA1672" s="215"/>
      <c r="AB1672" s="215"/>
      <c r="AI1672" s="215"/>
      <c r="AJ1672" s="215"/>
      <c r="AK1672" s="215"/>
      <c r="AL1672" s="215"/>
      <c r="AM1672" s="215"/>
      <c r="AN1672" s="215"/>
      <c r="AO1672" s="215"/>
      <c r="AP1672" s="215"/>
      <c r="AQ1672" s="215"/>
      <c r="AR1672" s="215"/>
      <c r="AS1672" s="215"/>
      <c r="AT1672" s="215"/>
      <c r="AU1672" s="215"/>
      <c r="AV1672" s="215"/>
      <c r="AW1672" s="215"/>
      <c r="AX1672" s="215"/>
      <c r="AY1672" s="215"/>
      <c r="AZ1672" s="215"/>
    </row>
    <row r="1673" spans="1:52" s="209" customFormat="1" x14ac:dyDescent="0.2">
      <c r="A1673" s="214"/>
      <c r="D1673" s="213"/>
      <c r="E1673" s="215"/>
      <c r="F1673" s="215"/>
      <c r="G1673" s="215"/>
      <c r="H1673" s="215"/>
      <c r="I1673" s="215"/>
      <c r="J1673" s="215"/>
      <c r="K1673" s="215"/>
      <c r="L1673" s="215"/>
      <c r="M1673" s="215"/>
      <c r="N1673" s="215"/>
      <c r="O1673" s="215"/>
      <c r="P1673" s="215"/>
      <c r="Q1673" s="215"/>
      <c r="R1673" s="215"/>
      <c r="S1673" s="215"/>
      <c r="T1673" s="215"/>
      <c r="U1673" s="215"/>
      <c r="V1673" s="215"/>
      <c r="W1673" s="215"/>
      <c r="X1673" s="215"/>
      <c r="Y1673" s="215"/>
      <c r="Z1673" s="215"/>
      <c r="AA1673" s="215"/>
      <c r="AB1673" s="215"/>
      <c r="AI1673" s="215"/>
      <c r="AJ1673" s="215"/>
      <c r="AK1673" s="215"/>
      <c r="AL1673" s="215"/>
      <c r="AM1673" s="215"/>
      <c r="AN1673" s="215"/>
      <c r="AO1673" s="215"/>
      <c r="AP1673" s="215"/>
      <c r="AQ1673" s="215"/>
      <c r="AR1673" s="215"/>
      <c r="AS1673" s="215"/>
      <c r="AT1673" s="215"/>
      <c r="AU1673" s="215"/>
      <c r="AV1673" s="215"/>
      <c r="AW1673" s="215"/>
      <c r="AX1673" s="215"/>
      <c r="AY1673" s="215"/>
      <c r="AZ1673" s="215"/>
    </row>
    <row r="1674" spans="1:52" s="209" customFormat="1" x14ac:dyDescent="0.2">
      <c r="A1674" s="214"/>
      <c r="D1674" s="213"/>
      <c r="E1674" s="215"/>
      <c r="F1674" s="215"/>
      <c r="G1674" s="215"/>
      <c r="H1674" s="215"/>
      <c r="I1674" s="215"/>
      <c r="J1674" s="215"/>
      <c r="K1674" s="215"/>
      <c r="L1674" s="215"/>
      <c r="M1674" s="215"/>
      <c r="N1674" s="215"/>
      <c r="O1674" s="215"/>
      <c r="P1674" s="215"/>
      <c r="Q1674" s="215"/>
      <c r="R1674" s="215"/>
      <c r="S1674" s="215"/>
      <c r="T1674" s="215"/>
      <c r="U1674" s="215"/>
      <c r="V1674" s="215"/>
      <c r="W1674" s="215"/>
      <c r="X1674" s="215"/>
      <c r="Y1674" s="215"/>
      <c r="Z1674" s="215"/>
      <c r="AA1674" s="215"/>
      <c r="AB1674" s="215"/>
      <c r="AI1674" s="215"/>
      <c r="AJ1674" s="215"/>
      <c r="AK1674" s="215"/>
      <c r="AL1674" s="215"/>
      <c r="AM1674" s="215"/>
      <c r="AN1674" s="215"/>
      <c r="AO1674" s="215"/>
      <c r="AP1674" s="215"/>
      <c r="AQ1674" s="215"/>
      <c r="AR1674" s="215"/>
      <c r="AS1674" s="215"/>
      <c r="AT1674" s="215"/>
      <c r="AU1674" s="215"/>
      <c r="AV1674" s="215"/>
      <c r="AW1674" s="215"/>
      <c r="AX1674" s="215"/>
      <c r="AY1674" s="215"/>
      <c r="AZ1674" s="215"/>
    </row>
    <row r="1675" spans="1:52" s="209" customFormat="1" x14ac:dyDescent="0.2">
      <c r="A1675" s="214"/>
      <c r="D1675" s="213"/>
      <c r="E1675" s="215"/>
      <c r="F1675" s="215"/>
      <c r="G1675" s="215"/>
      <c r="H1675" s="215"/>
      <c r="I1675" s="215"/>
      <c r="J1675" s="215"/>
      <c r="K1675" s="215"/>
      <c r="L1675" s="215"/>
      <c r="M1675" s="215"/>
      <c r="N1675" s="215"/>
      <c r="O1675" s="215"/>
      <c r="P1675" s="215"/>
      <c r="Q1675" s="215"/>
      <c r="R1675" s="215"/>
      <c r="S1675" s="215"/>
      <c r="T1675" s="215"/>
      <c r="U1675" s="215"/>
      <c r="V1675" s="215"/>
      <c r="W1675" s="215"/>
      <c r="X1675" s="215"/>
      <c r="Y1675" s="215"/>
      <c r="Z1675" s="215"/>
      <c r="AA1675" s="215"/>
      <c r="AB1675" s="215"/>
      <c r="AI1675" s="215"/>
      <c r="AJ1675" s="215"/>
      <c r="AK1675" s="215"/>
      <c r="AL1675" s="215"/>
      <c r="AM1675" s="215"/>
      <c r="AN1675" s="215"/>
      <c r="AO1675" s="215"/>
      <c r="AP1675" s="215"/>
      <c r="AQ1675" s="215"/>
      <c r="AR1675" s="215"/>
      <c r="AS1675" s="215"/>
      <c r="AT1675" s="215"/>
      <c r="AU1675" s="215"/>
      <c r="AV1675" s="215"/>
      <c r="AW1675" s="215"/>
      <c r="AX1675" s="215"/>
      <c r="AY1675" s="215"/>
      <c r="AZ1675" s="215"/>
    </row>
    <row r="1676" spans="1:52" s="209" customFormat="1" x14ac:dyDescent="0.2">
      <c r="A1676" s="214"/>
      <c r="D1676" s="213"/>
      <c r="E1676" s="215"/>
      <c r="F1676" s="215"/>
      <c r="G1676" s="215"/>
      <c r="H1676" s="215"/>
      <c r="I1676" s="215"/>
      <c r="J1676" s="215"/>
      <c r="K1676" s="215"/>
      <c r="L1676" s="215"/>
      <c r="M1676" s="215"/>
      <c r="N1676" s="215"/>
      <c r="O1676" s="215"/>
      <c r="P1676" s="215"/>
      <c r="Q1676" s="215"/>
      <c r="R1676" s="215"/>
      <c r="S1676" s="215"/>
      <c r="T1676" s="215"/>
      <c r="U1676" s="215"/>
      <c r="V1676" s="215"/>
      <c r="W1676" s="215"/>
      <c r="X1676" s="215"/>
      <c r="Y1676" s="215"/>
      <c r="Z1676" s="215"/>
      <c r="AA1676" s="215"/>
      <c r="AB1676" s="215"/>
      <c r="AI1676" s="215"/>
      <c r="AJ1676" s="215"/>
      <c r="AK1676" s="215"/>
      <c r="AL1676" s="215"/>
      <c r="AM1676" s="215"/>
      <c r="AN1676" s="215"/>
      <c r="AO1676" s="215"/>
      <c r="AP1676" s="215"/>
      <c r="AQ1676" s="215"/>
      <c r="AR1676" s="215"/>
      <c r="AS1676" s="215"/>
      <c r="AT1676" s="215"/>
      <c r="AU1676" s="215"/>
      <c r="AV1676" s="215"/>
      <c r="AW1676" s="215"/>
      <c r="AX1676" s="215"/>
      <c r="AY1676" s="215"/>
      <c r="AZ1676" s="215"/>
    </row>
    <row r="1677" spans="1:52" s="209" customFormat="1" x14ac:dyDescent="0.2">
      <c r="A1677" s="214"/>
      <c r="D1677" s="213"/>
      <c r="E1677" s="215"/>
      <c r="F1677" s="215"/>
      <c r="G1677" s="215"/>
      <c r="H1677" s="215"/>
      <c r="I1677" s="215"/>
      <c r="J1677" s="215"/>
      <c r="K1677" s="215"/>
      <c r="L1677" s="215"/>
      <c r="M1677" s="215"/>
      <c r="N1677" s="215"/>
      <c r="O1677" s="215"/>
      <c r="P1677" s="215"/>
      <c r="Q1677" s="215"/>
      <c r="R1677" s="215"/>
      <c r="S1677" s="215"/>
      <c r="T1677" s="215"/>
      <c r="U1677" s="215"/>
      <c r="V1677" s="215"/>
      <c r="W1677" s="215"/>
      <c r="X1677" s="215"/>
      <c r="Y1677" s="215"/>
      <c r="Z1677" s="215"/>
      <c r="AA1677" s="215"/>
      <c r="AB1677" s="215"/>
      <c r="AI1677" s="215"/>
      <c r="AJ1677" s="215"/>
      <c r="AK1677" s="215"/>
      <c r="AL1677" s="215"/>
      <c r="AM1677" s="215"/>
      <c r="AN1677" s="215"/>
      <c r="AO1677" s="215"/>
      <c r="AP1677" s="215"/>
      <c r="AQ1677" s="215"/>
      <c r="AR1677" s="215"/>
      <c r="AS1677" s="215"/>
      <c r="AT1677" s="215"/>
      <c r="AU1677" s="215"/>
      <c r="AV1677" s="215"/>
      <c r="AW1677" s="215"/>
      <c r="AX1677" s="215"/>
      <c r="AY1677" s="215"/>
      <c r="AZ1677" s="215"/>
    </row>
    <row r="1678" spans="1:52" s="209" customFormat="1" x14ac:dyDescent="0.2">
      <c r="A1678" s="214"/>
      <c r="D1678" s="213"/>
      <c r="E1678" s="215"/>
      <c r="F1678" s="215"/>
      <c r="G1678" s="215"/>
      <c r="H1678" s="215"/>
      <c r="I1678" s="215"/>
      <c r="J1678" s="215"/>
      <c r="K1678" s="215"/>
      <c r="L1678" s="215"/>
      <c r="M1678" s="215"/>
      <c r="N1678" s="215"/>
      <c r="O1678" s="215"/>
      <c r="P1678" s="215"/>
      <c r="Q1678" s="215"/>
      <c r="R1678" s="215"/>
      <c r="S1678" s="215"/>
      <c r="T1678" s="215"/>
      <c r="U1678" s="215"/>
      <c r="V1678" s="215"/>
      <c r="W1678" s="215"/>
      <c r="X1678" s="215"/>
      <c r="Y1678" s="215"/>
      <c r="Z1678" s="215"/>
      <c r="AA1678" s="215"/>
      <c r="AB1678" s="215"/>
      <c r="AI1678" s="215"/>
      <c r="AJ1678" s="215"/>
      <c r="AK1678" s="215"/>
      <c r="AL1678" s="215"/>
      <c r="AM1678" s="215"/>
      <c r="AN1678" s="215"/>
      <c r="AO1678" s="215"/>
      <c r="AP1678" s="215"/>
      <c r="AQ1678" s="215"/>
      <c r="AR1678" s="215"/>
      <c r="AS1678" s="215"/>
      <c r="AT1678" s="215"/>
      <c r="AU1678" s="215"/>
      <c r="AV1678" s="215"/>
      <c r="AW1678" s="215"/>
      <c r="AX1678" s="215"/>
      <c r="AY1678" s="215"/>
      <c r="AZ1678" s="215"/>
    </row>
    <row r="1679" spans="1:52" s="209" customFormat="1" x14ac:dyDescent="0.2">
      <c r="A1679" s="214"/>
      <c r="D1679" s="213"/>
      <c r="E1679" s="215"/>
      <c r="F1679" s="215"/>
      <c r="G1679" s="215"/>
      <c r="H1679" s="215"/>
      <c r="I1679" s="215"/>
      <c r="J1679" s="215"/>
      <c r="K1679" s="215"/>
      <c r="L1679" s="215"/>
      <c r="M1679" s="215"/>
      <c r="N1679" s="215"/>
      <c r="O1679" s="215"/>
      <c r="P1679" s="215"/>
      <c r="Q1679" s="215"/>
      <c r="R1679" s="215"/>
      <c r="S1679" s="215"/>
      <c r="T1679" s="215"/>
      <c r="U1679" s="215"/>
      <c r="V1679" s="215"/>
      <c r="W1679" s="215"/>
      <c r="X1679" s="215"/>
      <c r="Y1679" s="215"/>
      <c r="Z1679" s="215"/>
      <c r="AA1679" s="215"/>
      <c r="AB1679" s="215"/>
      <c r="AI1679" s="215"/>
      <c r="AJ1679" s="215"/>
      <c r="AK1679" s="215"/>
      <c r="AL1679" s="215"/>
      <c r="AM1679" s="215"/>
      <c r="AN1679" s="215"/>
      <c r="AO1679" s="215"/>
      <c r="AP1679" s="215"/>
      <c r="AQ1679" s="215"/>
      <c r="AR1679" s="215"/>
      <c r="AS1679" s="215"/>
      <c r="AT1679" s="215"/>
      <c r="AU1679" s="215"/>
      <c r="AV1679" s="215"/>
      <c r="AW1679" s="215"/>
      <c r="AX1679" s="215"/>
      <c r="AY1679" s="215"/>
      <c r="AZ1679" s="215"/>
    </row>
    <row r="1680" spans="1:52" s="209" customFormat="1" x14ac:dyDescent="0.2">
      <c r="A1680" s="214"/>
      <c r="D1680" s="213"/>
      <c r="E1680" s="215"/>
      <c r="F1680" s="215"/>
      <c r="G1680" s="215"/>
      <c r="H1680" s="215"/>
      <c r="I1680" s="215"/>
      <c r="J1680" s="215"/>
      <c r="K1680" s="215"/>
      <c r="L1680" s="215"/>
      <c r="M1680" s="215"/>
      <c r="N1680" s="215"/>
      <c r="O1680" s="215"/>
      <c r="P1680" s="215"/>
      <c r="Q1680" s="215"/>
      <c r="R1680" s="215"/>
      <c r="S1680" s="215"/>
      <c r="T1680" s="215"/>
      <c r="U1680" s="215"/>
      <c r="V1680" s="215"/>
      <c r="W1680" s="215"/>
      <c r="X1680" s="215"/>
      <c r="Y1680" s="215"/>
      <c r="Z1680" s="215"/>
      <c r="AA1680" s="215"/>
      <c r="AB1680" s="215"/>
      <c r="AI1680" s="215"/>
      <c r="AJ1680" s="215"/>
      <c r="AK1680" s="215"/>
      <c r="AL1680" s="215"/>
      <c r="AM1680" s="215"/>
      <c r="AN1680" s="215"/>
      <c r="AO1680" s="215"/>
      <c r="AP1680" s="215"/>
      <c r="AQ1680" s="215"/>
      <c r="AR1680" s="215"/>
      <c r="AS1680" s="215"/>
      <c r="AT1680" s="215"/>
      <c r="AU1680" s="215"/>
      <c r="AV1680" s="215"/>
      <c r="AW1680" s="215"/>
      <c r="AX1680" s="215"/>
      <c r="AY1680" s="215"/>
      <c r="AZ1680" s="215"/>
    </row>
    <row r="1681" spans="1:52" s="209" customFormat="1" x14ac:dyDescent="0.2">
      <c r="A1681" s="214"/>
      <c r="D1681" s="213"/>
      <c r="E1681" s="215"/>
      <c r="F1681" s="215"/>
      <c r="G1681" s="215"/>
      <c r="H1681" s="215"/>
      <c r="I1681" s="215"/>
      <c r="J1681" s="215"/>
      <c r="K1681" s="215"/>
      <c r="L1681" s="215"/>
      <c r="M1681" s="215"/>
      <c r="N1681" s="215"/>
      <c r="O1681" s="215"/>
      <c r="P1681" s="215"/>
      <c r="Q1681" s="215"/>
      <c r="R1681" s="215"/>
      <c r="S1681" s="215"/>
      <c r="T1681" s="215"/>
      <c r="U1681" s="215"/>
      <c r="V1681" s="215"/>
      <c r="W1681" s="215"/>
      <c r="X1681" s="215"/>
      <c r="Y1681" s="215"/>
      <c r="Z1681" s="215"/>
      <c r="AA1681" s="215"/>
      <c r="AB1681" s="215"/>
      <c r="AI1681" s="215"/>
      <c r="AJ1681" s="215"/>
      <c r="AK1681" s="215"/>
      <c r="AL1681" s="215"/>
      <c r="AM1681" s="215"/>
      <c r="AN1681" s="215"/>
      <c r="AO1681" s="215"/>
      <c r="AP1681" s="215"/>
      <c r="AQ1681" s="215"/>
      <c r="AR1681" s="215"/>
      <c r="AS1681" s="215"/>
      <c r="AT1681" s="215"/>
      <c r="AU1681" s="215"/>
      <c r="AV1681" s="215"/>
      <c r="AW1681" s="215"/>
      <c r="AX1681" s="215"/>
      <c r="AY1681" s="215"/>
      <c r="AZ1681" s="215"/>
    </row>
    <row r="1682" spans="1:52" s="209" customFormat="1" x14ac:dyDescent="0.2">
      <c r="A1682" s="214"/>
      <c r="D1682" s="213"/>
      <c r="E1682" s="215"/>
      <c r="F1682" s="215"/>
      <c r="G1682" s="215"/>
      <c r="H1682" s="215"/>
      <c r="I1682" s="215"/>
      <c r="J1682" s="215"/>
      <c r="K1682" s="215"/>
      <c r="L1682" s="215"/>
      <c r="M1682" s="215"/>
      <c r="N1682" s="215"/>
      <c r="O1682" s="215"/>
      <c r="P1682" s="215"/>
      <c r="Q1682" s="215"/>
      <c r="R1682" s="215"/>
      <c r="S1682" s="215"/>
      <c r="T1682" s="215"/>
      <c r="U1682" s="215"/>
      <c r="V1682" s="215"/>
      <c r="W1682" s="215"/>
      <c r="X1682" s="215"/>
      <c r="Y1682" s="215"/>
      <c r="Z1682" s="215"/>
      <c r="AA1682" s="215"/>
      <c r="AB1682" s="215"/>
      <c r="AI1682" s="215"/>
      <c r="AJ1682" s="215"/>
      <c r="AK1682" s="215"/>
      <c r="AL1682" s="215"/>
      <c r="AM1682" s="215"/>
      <c r="AN1682" s="215"/>
      <c r="AO1682" s="215"/>
      <c r="AP1682" s="215"/>
      <c r="AQ1682" s="215"/>
      <c r="AR1682" s="215"/>
      <c r="AS1682" s="215"/>
      <c r="AT1682" s="215"/>
      <c r="AU1682" s="215"/>
      <c r="AV1682" s="215"/>
      <c r="AW1682" s="215"/>
      <c r="AX1682" s="215"/>
      <c r="AY1682" s="215"/>
      <c r="AZ1682" s="215"/>
    </row>
    <row r="1683" spans="1:52" s="209" customFormat="1" x14ac:dyDescent="0.2">
      <c r="A1683" s="214"/>
      <c r="D1683" s="213"/>
      <c r="E1683" s="215"/>
      <c r="F1683" s="215"/>
      <c r="G1683" s="215"/>
      <c r="H1683" s="215"/>
      <c r="I1683" s="215"/>
      <c r="J1683" s="215"/>
      <c r="K1683" s="215"/>
      <c r="L1683" s="215"/>
      <c r="M1683" s="215"/>
      <c r="N1683" s="215"/>
      <c r="O1683" s="215"/>
      <c r="P1683" s="215"/>
      <c r="Q1683" s="215"/>
      <c r="R1683" s="215"/>
      <c r="S1683" s="215"/>
      <c r="T1683" s="215"/>
      <c r="U1683" s="215"/>
      <c r="V1683" s="215"/>
      <c r="W1683" s="215"/>
      <c r="X1683" s="215"/>
      <c r="Y1683" s="215"/>
      <c r="Z1683" s="215"/>
      <c r="AA1683" s="215"/>
      <c r="AB1683" s="215"/>
      <c r="AI1683" s="215"/>
      <c r="AJ1683" s="215"/>
      <c r="AK1683" s="215"/>
      <c r="AL1683" s="215"/>
      <c r="AM1683" s="215"/>
      <c r="AN1683" s="215"/>
      <c r="AO1683" s="215"/>
      <c r="AP1683" s="215"/>
      <c r="AQ1683" s="215"/>
      <c r="AR1683" s="215"/>
      <c r="AS1683" s="215"/>
      <c r="AT1683" s="215"/>
      <c r="AU1683" s="215"/>
      <c r="AV1683" s="215"/>
      <c r="AW1683" s="215"/>
      <c r="AX1683" s="215"/>
      <c r="AY1683" s="215"/>
      <c r="AZ1683" s="215"/>
    </row>
    <row r="1684" spans="1:52" s="209" customFormat="1" x14ac:dyDescent="0.2">
      <c r="A1684" s="214"/>
      <c r="D1684" s="213"/>
      <c r="E1684" s="215"/>
      <c r="F1684" s="215"/>
      <c r="G1684" s="215"/>
      <c r="H1684" s="215"/>
      <c r="I1684" s="215"/>
      <c r="J1684" s="215"/>
      <c r="K1684" s="215"/>
      <c r="L1684" s="215"/>
      <c r="M1684" s="215"/>
      <c r="N1684" s="215"/>
      <c r="O1684" s="215"/>
      <c r="P1684" s="215"/>
      <c r="Q1684" s="215"/>
      <c r="R1684" s="215"/>
      <c r="S1684" s="215"/>
      <c r="T1684" s="215"/>
      <c r="U1684" s="215"/>
      <c r="V1684" s="215"/>
      <c r="W1684" s="215"/>
      <c r="X1684" s="215"/>
      <c r="Y1684" s="215"/>
      <c r="Z1684" s="215"/>
      <c r="AA1684" s="215"/>
      <c r="AB1684" s="215"/>
      <c r="AI1684" s="215"/>
      <c r="AJ1684" s="215"/>
      <c r="AK1684" s="215"/>
      <c r="AL1684" s="215"/>
      <c r="AM1684" s="215"/>
      <c r="AN1684" s="215"/>
      <c r="AO1684" s="215"/>
      <c r="AP1684" s="215"/>
      <c r="AQ1684" s="215"/>
      <c r="AR1684" s="215"/>
      <c r="AS1684" s="215"/>
      <c r="AT1684" s="215"/>
      <c r="AU1684" s="215"/>
      <c r="AV1684" s="215"/>
      <c r="AW1684" s="215"/>
      <c r="AX1684" s="215"/>
      <c r="AY1684" s="215"/>
      <c r="AZ1684" s="215"/>
    </row>
    <row r="1685" spans="1:52" s="209" customFormat="1" x14ac:dyDescent="0.2">
      <c r="A1685" s="214"/>
      <c r="D1685" s="213"/>
      <c r="E1685" s="215"/>
      <c r="F1685" s="215"/>
      <c r="G1685" s="215"/>
      <c r="H1685" s="215"/>
      <c r="I1685" s="215"/>
      <c r="J1685" s="215"/>
      <c r="K1685" s="215"/>
      <c r="L1685" s="215"/>
      <c r="M1685" s="215"/>
      <c r="N1685" s="215"/>
      <c r="O1685" s="215"/>
      <c r="P1685" s="215"/>
      <c r="Q1685" s="215"/>
      <c r="R1685" s="215"/>
      <c r="S1685" s="215"/>
      <c r="T1685" s="215"/>
      <c r="U1685" s="215"/>
      <c r="V1685" s="215"/>
      <c r="W1685" s="215"/>
      <c r="X1685" s="215"/>
      <c r="Y1685" s="215"/>
      <c r="Z1685" s="215"/>
      <c r="AA1685" s="215"/>
      <c r="AB1685" s="215"/>
      <c r="AI1685" s="215"/>
      <c r="AJ1685" s="215"/>
      <c r="AK1685" s="215"/>
      <c r="AL1685" s="215"/>
      <c r="AM1685" s="215"/>
      <c r="AN1685" s="215"/>
      <c r="AO1685" s="215"/>
      <c r="AP1685" s="215"/>
      <c r="AQ1685" s="215"/>
      <c r="AR1685" s="215"/>
      <c r="AS1685" s="215"/>
      <c r="AT1685" s="215"/>
      <c r="AU1685" s="215"/>
      <c r="AV1685" s="215"/>
      <c r="AW1685" s="215"/>
      <c r="AX1685" s="215"/>
      <c r="AY1685" s="215"/>
      <c r="AZ1685" s="215"/>
    </row>
    <row r="1686" spans="1:52" s="209" customFormat="1" x14ac:dyDescent="0.2">
      <c r="A1686" s="214"/>
      <c r="D1686" s="213"/>
      <c r="E1686" s="215"/>
      <c r="F1686" s="215"/>
      <c r="G1686" s="215"/>
      <c r="H1686" s="215"/>
      <c r="I1686" s="215"/>
      <c r="J1686" s="215"/>
      <c r="K1686" s="215"/>
      <c r="L1686" s="215"/>
      <c r="M1686" s="215"/>
      <c r="N1686" s="215"/>
      <c r="O1686" s="215"/>
      <c r="P1686" s="215"/>
      <c r="Q1686" s="215"/>
      <c r="R1686" s="215"/>
      <c r="S1686" s="215"/>
      <c r="T1686" s="215"/>
      <c r="U1686" s="215"/>
      <c r="V1686" s="215"/>
      <c r="W1686" s="215"/>
      <c r="X1686" s="215"/>
      <c r="Y1686" s="215"/>
      <c r="Z1686" s="215"/>
      <c r="AA1686" s="215"/>
      <c r="AB1686" s="215"/>
      <c r="AI1686" s="215"/>
      <c r="AJ1686" s="215"/>
      <c r="AK1686" s="215"/>
      <c r="AL1686" s="215"/>
      <c r="AM1686" s="215"/>
      <c r="AN1686" s="215"/>
      <c r="AO1686" s="215"/>
      <c r="AP1686" s="215"/>
      <c r="AQ1686" s="215"/>
      <c r="AR1686" s="215"/>
      <c r="AS1686" s="215"/>
      <c r="AT1686" s="215"/>
      <c r="AU1686" s="215"/>
      <c r="AV1686" s="215"/>
      <c r="AW1686" s="215"/>
      <c r="AX1686" s="215"/>
      <c r="AY1686" s="215"/>
      <c r="AZ1686" s="215"/>
    </row>
    <row r="1687" spans="1:52" s="209" customFormat="1" x14ac:dyDescent="0.2">
      <c r="A1687" s="214"/>
      <c r="D1687" s="213"/>
      <c r="E1687" s="215"/>
      <c r="F1687" s="215"/>
      <c r="G1687" s="215"/>
      <c r="H1687" s="215"/>
      <c r="I1687" s="215"/>
      <c r="J1687" s="215"/>
      <c r="K1687" s="215"/>
      <c r="L1687" s="215"/>
      <c r="M1687" s="215"/>
      <c r="N1687" s="215"/>
      <c r="O1687" s="215"/>
      <c r="P1687" s="215"/>
      <c r="Q1687" s="215"/>
      <c r="R1687" s="215"/>
      <c r="S1687" s="215"/>
      <c r="T1687" s="215"/>
      <c r="U1687" s="215"/>
      <c r="V1687" s="215"/>
      <c r="W1687" s="215"/>
      <c r="X1687" s="215"/>
      <c r="Y1687" s="215"/>
      <c r="Z1687" s="215"/>
      <c r="AA1687" s="215"/>
      <c r="AB1687" s="215"/>
      <c r="AI1687" s="215"/>
      <c r="AJ1687" s="215"/>
      <c r="AK1687" s="215"/>
      <c r="AL1687" s="215"/>
      <c r="AM1687" s="215"/>
      <c r="AN1687" s="215"/>
      <c r="AO1687" s="215"/>
      <c r="AP1687" s="215"/>
      <c r="AQ1687" s="215"/>
      <c r="AR1687" s="215"/>
      <c r="AS1687" s="215"/>
      <c r="AT1687" s="215"/>
      <c r="AU1687" s="215"/>
      <c r="AV1687" s="215"/>
      <c r="AW1687" s="215"/>
      <c r="AX1687" s="215"/>
      <c r="AY1687" s="215"/>
      <c r="AZ1687" s="215"/>
    </row>
    <row r="1688" spans="1:52" s="209" customFormat="1" x14ac:dyDescent="0.2">
      <c r="A1688" s="214"/>
      <c r="D1688" s="213"/>
      <c r="E1688" s="215"/>
      <c r="F1688" s="215"/>
      <c r="G1688" s="215"/>
      <c r="H1688" s="215"/>
      <c r="I1688" s="215"/>
      <c r="J1688" s="215"/>
      <c r="K1688" s="215"/>
      <c r="L1688" s="215"/>
      <c r="M1688" s="215"/>
      <c r="N1688" s="215"/>
      <c r="O1688" s="215"/>
      <c r="P1688" s="215"/>
      <c r="Q1688" s="215"/>
      <c r="R1688" s="215"/>
      <c r="S1688" s="215"/>
      <c r="T1688" s="215"/>
      <c r="U1688" s="215"/>
      <c r="V1688" s="215"/>
      <c r="W1688" s="215"/>
      <c r="X1688" s="215"/>
      <c r="Y1688" s="215"/>
      <c r="Z1688" s="215"/>
      <c r="AA1688" s="215"/>
      <c r="AB1688" s="215"/>
      <c r="AI1688" s="215"/>
      <c r="AJ1688" s="215"/>
      <c r="AK1688" s="215"/>
      <c r="AL1688" s="215"/>
      <c r="AM1688" s="215"/>
      <c r="AN1688" s="215"/>
      <c r="AO1688" s="215"/>
      <c r="AP1688" s="215"/>
      <c r="AQ1688" s="215"/>
      <c r="AR1688" s="215"/>
      <c r="AS1688" s="215"/>
      <c r="AT1688" s="215"/>
      <c r="AU1688" s="215"/>
      <c r="AV1688" s="215"/>
      <c r="AW1688" s="215"/>
      <c r="AX1688" s="215"/>
      <c r="AY1688" s="215"/>
      <c r="AZ1688" s="215"/>
    </row>
    <row r="1689" spans="1:52" s="209" customFormat="1" x14ac:dyDescent="0.2">
      <c r="A1689" s="214"/>
      <c r="D1689" s="213"/>
      <c r="E1689" s="215"/>
      <c r="F1689" s="215"/>
      <c r="G1689" s="215"/>
      <c r="H1689" s="215"/>
      <c r="I1689" s="215"/>
      <c r="J1689" s="215"/>
      <c r="K1689" s="215"/>
      <c r="L1689" s="215"/>
      <c r="M1689" s="215"/>
      <c r="N1689" s="215"/>
      <c r="O1689" s="215"/>
      <c r="P1689" s="215"/>
      <c r="Q1689" s="215"/>
      <c r="R1689" s="215"/>
      <c r="S1689" s="215"/>
      <c r="T1689" s="215"/>
      <c r="U1689" s="215"/>
      <c r="V1689" s="215"/>
      <c r="W1689" s="215"/>
      <c r="X1689" s="215"/>
      <c r="Y1689" s="215"/>
      <c r="Z1689" s="215"/>
      <c r="AA1689" s="215"/>
      <c r="AB1689" s="215"/>
      <c r="AI1689" s="215"/>
      <c r="AJ1689" s="215"/>
      <c r="AK1689" s="215"/>
      <c r="AL1689" s="215"/>
      <c r="AM1689" s="215"/>
      <c r="AN1689" s="215"/>
      <c r="AO1689" s="215"/>
      <c r="AP1689" s="215"/>
      <c r="AQ1689" s="215"/>
      <c r="AR1689" s="215"/>
      <c r="AS1689" s="215"/>
      <c r="AT1689" s="215"/>
      <c r="AU1689" s="215"/>
      <c r="AV1689" s="215"/>
      <c r="AW1689" s="215"/>
      <c r="AX1689" s="215"/>
      <c r="AY1689" s="215"/>
      <c r="AZ1689" s="215"/>
    </row>
    <row r="1690" spans="1:52" s="209" customFormat="1" x14ac:dyDescent="0.2">
      <c r="A1690" s="214"/>
      <c r="D1690" s="213"/>
      <c r="E1690" s="215"/>
      <c r="F1690" s="215"/>
      <c r="G1690" s="215"/>
      <c r="H1690" s="215"/>
      <c r="I1690" s="215"/>
      <c r="J1690" s="215"/>
      <c r="K1690" s="215"/>
      <c r="L1690" s="215"/>
      <c r="M1690" s="215"/>
      <c r="N1690" s="215"/>
      <c r="O1690" s="215"/>
      <c r="P1690" s="215"/>
      <c r="Q1690" s="215"/>
      <c r="R1690" s="215"/>
      <c r="S1690" s="215"/>
      <c r="T1690" s="215"/>
      <c r="U1690" s="215"/>
      <c r="V1690" s="215"/>
      <c r="W1690" s="215"/>
      <c r="X1690" s="215"/>
      <c r="Y1690" s="215"/>
      <c r="Z1690" s="215"/>
      <c r="AA1690" s="215"/>
      <c r="AB1690" s="215"/>
      <c r="AI1690" s="215"/>
      <c r="AJ1690" s="215"/>
      <c r="AK1690" s="215"/>
      <c r="AL1690" s="215"/>
      <c r="AM1690" s="215"/>
      <c r="AN1690" s="215"/>
      <c r="AO1690" s="215"/>
      <c r="AP1690" s="215"/>
      <c r="AQ1690" s="215"/>
      <c r="AR1690" s="215"/>
      <c r="AS1690" s="215"/>
      <c r="AT1690" s="215"/>
      <c r="AU1690" s="215"/>
      <c r="AV1690" s="215"/>
      <c r="AW1690" s="215"/>
      <c r="AX1690" s="215"/>
      <c r="AY1690" s="215"/>
      <c r="AZ1690" s="215"/>
    </row>
    <row r="1691" spans="1:52" s="209" customFormat="1" x14ac:dyDescent="0.2">
      <c r="A1691" s="214"/>
      <c r="D1691" s="213"/>
      <c r="E1691" s="215"/>
      <c r="F1691" s="215"/>
      <c r="G1691" s="215"/>
      <c r="H1691" s="215"/>
      <c r="I1691" s="215"/>
      <c r="J1691" s="215"/>
      <c r="K1691" s="215"/>
      <c r="L1691" s="215"/>
      <c r="M1691" s="215"/>
      <c r="N1691" s="215"/>
      <c r="O1691" s="215"/>
      <c r="P1691" s="215"/>
      <c r="Q1691" s="215"/>
      <c r="R1691" s="215"/>
      <c r="S1691" s="215"/>
      <c r="T1691" s="215"/>
      <c r="U1691" s="215"/>
      <c r="V1691" s="215"/>
      <c r="W1691" s="215"/>
      <c r="X1691" s="215"/>
      <c r="Y1691" s="215"/>
      <c r="Z1691" s="215"/>
      <c r="AA1691" s="215"/>
      <c r="AB1691" s="215"/>
      <c r="AI1691" s="215"/>
      <c r="AJ1691" s="215"/>
      <c r="AK1691" s="215"/>
      <c r="AL1691" s="215"/>
      <c r="AM1691" s="215"/>
      <c r="AN1691" s="215"/>
      <c r="AO1691" s="215"/>
      <c r="AP1691" s="215"/>
      <c r="AQ1691" s="215"/>
      <c r="AR1691" s="215"/>
      <c r="AS1691" s="215"/>
      <c r="AT1691" s="215"/>
      <c r="AU1691" s="215"/>
      <c r="AV1691" s="215"/>
      <c r="AW1691" s="215"/>
      <c r="AX1691" s="215"/>
      <c r="AY1691" s="215"/>
      <c r="AZ1691" s="215"/>
    </row>
    <row r="1692" spans="1:52" s="209" customFormat="1" x14ac:dyDescent="0.2">
      <c r="A1692" s="214"/>
      <c r="D1692" s="213"/>
      <c r="E1692" s="215"/>
      <c r="F1692" s="215"/>
      <c r="G1692" s="215"/>
      <c r="H1692" s="215"/>
      <c r="I1692" s="215"/>
      <c r="J1692" s="215"/>
      <c r="K1692" s="215"/>
      <c r="L1692" s="215"/>
      <c r="M1692" s="215"/>
      <c r="N1692" s="215"/>
      <c r="O1692" s="215"/>
      <c r="P1692" s="215"/>
      <c r="Q1692" s="215"/>
      <c r="R1692" s="215"/>
      <c r="S1692" s="215"/>
      <c r="T1692" s="215"/>
      <c r="U1692" s="215"/>
      <c r="V1692" s="215"/>
      <c r="W1692" s="215"/>
      <c r="X1692" s="215"/>
      <c r="Y1692" s="215"/>
      <c r="Z1692" s="215"/>
      <c r="AA1692" s="215"/>
      <c r="AB1692" s="215"/>
      <c r="AI1692" s="215"/>
      <c r="AJ1692" s="215"/>
      <c r="AK1692" s="215"/>
      <c r="AL1692" s="215"/>
      <c r="AM1692" s="215"/>
      <c r="AN1692" s="215"/>
      <c r="AO1692" s="215"/>
      <c r="AP1692" s="215"/>
      <c r="AQ1692" s="215"/>
      <c r="AR1692" s="215"/>
      <c r="AS1692" s="215"/>
      <c r="AT1692" s="215"/>
      <c r="AU1692" s="215"/>
      <c r="AV1692" s="215"/>
      <c r="AW1692" s="215"/>
      <c r="AX1692" s="215"/>
      <c r="AY1692" s="215"/>
      <c r="AZ1692" s="215"/>
    </row>
    <row r="1693" spans="1:52" s="209" customFormat="1" x14ac:dyDescent="0.2">
      <c r="A1693" s="214"/>
      <c r="D1693" s="213"/>
      <c r="E1693" s="215"/>
      <c r="F1693" s="215"/>
      <c r="G1693" s="215"/>
      <c r="H1693" s="215"/>
      <c r="I1693" s="215"/>
      <c r="J1693" s="215"/>
      <c r="K1693" s="215"/>
      <c r="L1693" s="215"/>
      <c r="M1693" s="215"/>
      <c r="N1693" s="215"/>
      <c r="O1693" s="215"/>
      <c r="P1693" s="215"/>
      <c r="Q1693" s="215"/>
      <c r="R1693" s="215"/>
      <c r="S1693" s="215"/>
      <c r="T1693" s="215"/>
      <c r="U1693" s="215"/>
      <c r="V1693" s="215"/>
      <c r="W1693" s="215"/>
      <c r="X1693" s="215"/>
      <c r="Y1693" s="215"/>
      <c r="Z1693" s="215"/>
      <c r="AA1693" s="215"/>
      <c r="AB1693" s="215"/>
      <c r="AI1693" s="215"/>
      <c r="AJ1693" s="215"/>
      <c r="AK1693" s="215"/>
      <c r="AL1693" s="215"/>
      <c r="AM1693" s="215"/>
      <c r="AN1693" s="215"/>
      <c r="AO1693" s="215"/>
      <c r="AP1693" s="215"/>
      <c r="AQ1693" s="215"/>
      <c r="AR1693" s="215"/>
      <c r="AS1693" s="215"/>
      <c r="AT1693" s="215"/>
      <c r="AU1693" s="215"/>
      <c r="AV1693" s="215"/>
      <c r="AW1693" s="215"/>
      <c r="AX1693" s="215"/>
      <c r="AY1693" s="215"/>
      <c r="AZ1693" s="215"/>
    </row>
    <row r="1694" spans="1:52" s="209" customFormat="1" x14ac:dyDescent="0.2">
      <c r="A1694" s="214"/>
      <c r="D1694" s="213"/>
      <c r="E1694" s="215"/>
      <c r="F1694" s="215"/>
      <c r="G1694" s="215"/>
      <c r="H1694" s="215"/>
      <c r="I1694" s="215"/>
      <c r="J1694" s="215"/>
      <c r="K1694" s="215"/>
      <c r="L1694" s="215"/>
      <c r="M1694" s="215"/>
      <c r="N1694" s="215"/>
      <c r="O1694" s="215"/>
      <c r="P1694" s="215"/>
      <c r="Q1694" s="215"/>
      <c r="R1694" s="215"/>
      <c r="S1694" s="215"/>
      <c r="T1694" s="215"/>
      <c r="U1694" s="215"/>
      <c r="V1694" s="215"/>
      <c r="W1694" s="215"/>
      <c r="X1694" s="215"/>
      <c r="Y1694" s="215"/>
      <c r="Z1694" s="215"/>
      <c r="AA1694" s="215"/>
      <c r="AB1694" s="215"/>
      <c r="AI1694" s="215"/>
      <c r="AJ1694" s="215"/>
      <c r="AK1694" s="215"/>
      <c r="AL1694" s="215"/>
      <c r="AM1694" s="215"/>
      <c r="AN1694" s="215"/>
      <c r="AO1694" s="215"/>
      <c r="AP1694" s="215"/>
      <c r="AQ1694" s="215"/>
      <c r="AR1694" s="215"/>
      <c r="AS1694" s="215"/>
      <c r="AT1694" s="215"/>
      <c r="AU1694" s="215"/>
      <c r="AV1694" s="215"/>
      <c r="AW1694" s="215"/>
      <c r="AX1694" s="215"/>
      <c r="AY1694" s="215"/>
      <c r="AZ1694" s="215"/>
    </row>
    <row r="1695" spans="1:52" s="209" customFormat="1" x14ac:dyDescent="0.2">
      <c r="A1695" s="214"/>
      <c r="D1695" s="213"/>
      <c r="E1695" s="215"/>
      <c r="F1695" s="215"/>
      <c r="G1695" s="215"/>
      <c r="H1695" s="215"/>
      <c r="I1695" s="215"/>
      <c r="J1695" s="215"/>
      <c r="K1695" s="215"/>
      <c r="L1695" s="215"/>
      <c r="M1695" s="215"/>
      <c r="N1695" s="215"/>
      <c r="O1695" s="215"/>
      <c r="P1695" s="215"/>
      <c r="Q1695" s="215"/>
      <c r="R1695" s="215"/>
      <c r="S1695" s="215"/>
      <c r="T1695" s="215"/>
      <c r="U1695" s="215"/>
      <c r="V1695" s="215"/>
      <c r="W1695" s="215"/>
      <c r="X1695" s="215"/>
      <c r="Y1695" s="215"/>
      <c r="Z1695" s="215"/>
      <c r="AA1695" s="215"/>
      <c r="AB1695" s="215"/>
      <c r="AI1695" s="215"/>
      <c r="AJ1695" s="215"/>
      <c r="AK1695" s="215"/>
      <c r="AL1695" s="215"/>
      <c r="AM1695" s="215"/>
      <c r="AN1695" s="215"/>
      <c r="AO1695" s="215"/>
      <c r="AP1695" s="215"/>
      <c r="AQ1695" s="215"/>
      <c r="AR1695" s="215"/>
      <c r="AS1695" s="215"/>
      <c r="AT1695" s="215"/>
      <c r="AU1695" s="215"/>
      <c r="AV1695" s="215"/>
      <c r="AW1695" s="215"/>
      <c r="AX1695" s="215"/>
      <c r="AY1695" s="215"/>
      <c r="AZ1695" s="215"/>
    </row>
    <row r="1696" spans="1:52" s="209" customFormat="1" x14ac:dyDescent="0.2">
      <c r="A1696" s="214"/>
      <c r="D1696" s="213"/>
      <c r="E1696" s="215"/>
      <c r="F1696" s="215"/>
      <c r="G1696" s="215"/>
      <c r="H1696" s="215"/>
      <c r="I1696" s="215"/>
      <c r="J1696" s="215"/>
      <c r="K1696" s="215"/>
      <c r="L1696" s="215"/>
      <c r="M1696" s="215"/>
      <c r="N1696" s="215"/>
      <c r="O1696" s="215"/>
      <c r="P1696" s="215"/>
      <c r="Q1696" s="215"/>
      <c r="R1696" s="215"/>
      <c r="S1696" s="215"/>
      <c r="T1696" s="215"/>
      <c r="U1696" s="215"/>
      <c r="V1696" s="215"/>
      <c r="W1696" s="215"/>
      <c r="X1696" s="215"/>
      <c r="Y1696" s="215"/>
      <c r="Z1696" s="215"/>
      <c r="AA1696" s="215"/>
      <c r="AB1696" s="215"/>
      <c r="AI1696" s="215"/>
      <c r="AJ1696" s="215"/>
      <c r="AK1696" s="215"/>
      <c r="AL1696" s="215"/>
      <c r="AM1696" s="215"/>
      <c r="AN1696" s="215"/>
      <c r="AO1696" s="215"/>
      <c r="AP1696" s="215"/>
      <c r="AQ1696" s="215"/>
      <c r="AR1696" s="215"/>
      <c r="AS1696" s="215"/>
      <c r="AT1696" s="215"/>
      <c r="AU1696" s="215"/>
      <c r="AV1696" s="215"/>
      <c r="AW1696" s="215"/>
      <c r="AX1696" s="215"/>
      <c r="AY1696" s="215"/>
      <c r="AZ1696" s="215"/>
    </row>
    <row r="1697" spans="1:52" s="209" customFormat="1" x14ac:dyDescent="0.2">
      <c r="A1697" s="214"/>
      <c r="D1697" s="213"/>
      <c r="E1697" s="215"/>
      <c r="F1697" s="215"/>
      <c r="G1697" s="215"/>
      <c r="H1697" s="215"/>
      <c r="I1697" s="215"/>
      <c r="J1697" s="215"/>
      <c r="K1697" s="215"/>
      <c r="L1697" s="215"/>
      <c r="M1697" s="215"/>
      <c r="N1697" s="215"/>
      <c r="O1697" s="215"/>
      <c r="P1697" s="215"/>
      <c r="Q1697" s="215"/>
      <c r="R1697" s="215"/>
      <c r="S1697" s="215"/>
      <c r="T1697" s="215"/>
      <c r="U1697" s="215"/>
      <c r="V1697" s="215"/>
      <c r="W1697" s="215"/>
      <c r="X1697" s="215"/>
      <c r="Y1697" s="215"/>
      <c r="Z1697" s="215"/>
      <c r="AA1697" s="215"/>
      <c r="AB1697" s="215"/>
      <c r="AI1697" s="215"/>
      <c r="AJ1697" s="215"/>
      <c r="AK1697" s="215"/>
      <c r="AL1697" s="215"/>
      <c r="AM1697" s="215"/>
      <c r="AN1697" s="215"/>
      <c r="AO1697" s="215"/>
      <c r="AP1697" s="215"/>
      <c r="AQ1697" s="215"/>
      <c r="AR1697" s="215"/>
      <c r="AS1697" s="215"/>
      <c r="AT1697" s="215"/>
      <c r="AU1697" s="215"/>
      <c r="AV1697" s="215"/>
      <c r="AW1697" s="215"/>
      <c r="AX1697" s="215"/>
      <c r="AY1697" s="215"/>
      <c r="AZ1697" s="215"/>
    </row>
    <row r="1698" spans="1:52" s="209" customFormat="1" x14ac:dyDescent="0.2">
      <c r="A1698" s="214"/>
      <c r="D1698" s="213"/>
      <c r="E1698" s="215"/>
      <c r="F1698" s="215"/>
      <c r="G1698" s="215"/>
      <c r="H1698" s="215"/>
      <c r="I1698" s="215"/>
      <c r="J1698" s="215"/>
      <c r="K1698" s="215"/>
      <c r="L1698" s="215"/>
      <c r="M1698" s="215"/>
      <c r="N1698" s="215"/>
      <c r="O1698" s="215"/>
      <c r="P1698" s="215"/>
      <c r="Q1698" s="215"/>
      <c r="R1698" s="215"/>
      <c r="S1698" s="215"/>
      <c r="T1698" s="215"/>
      <c r="U1698" s="215"/>
      <c r="V1698" s="215"/>
      <c r="W1698" s="215"/>
      <c r="X1698" s="215"/>
      <c r="Y1698" s="215"/>
      <c r="Z1698" s="215"/>
      <c r="AA1698" s="215"/>
      <c r="AB1698" s="215"/>
      <c r="AI1698" s="215"/>
      <c r="AJ1698" s="215"/>
      <c r="AK1698" s="215"/>
      <c r="AL1698" s="215"/>
      <c r="AM1698" s="215"/>
      <c r="AN1698" s="215"/>
      <c r="AO1698" s="215"/>
      <c r="AP1698" s="215"/>
      <c r="AQ1698" s="215"/>
      <c r="AR1698" s="215"/>
      <c r="AS1698" s="215"/>
      <c r="AT1698" s="215"/>
      <c r="AU1698" s="215"/>
      <c r="AV1698" s="215"/>
      <c r="AW1698" s="215"/>
      <c r="AX1698" s="215"/>
      <c r="AY1698" s="215"/>
      <c r="AZ1698" s="215"/>
    </row>
    <row r="1699" spans="1:52" s="209" customFormat="1" x14ac:dyDescent="0.2">
      <c r="A1699" s="214"/>
      <c r="D1699" s="213"/>
      <c r="E1699" s="215"/>
      <c r="F1699" s="215"/>
      <c r="G1699" s="215"/>
      <c r="H1699" s="215"/>
      <c r="I1699" s="215"/>
      <c r="J1699" s="215"/>
      <c r="K1699" s="215"/>
      <c r="L1699" s="215"/>
      <c r="M1699" s="215"/>
      <c r="N1699" s="215"/>
      <c r="O1699" s="215"/>
      <c r="P1699" s="215"/>
      <c r="Q1699" s="215"/>
      <c r="R1699" s="215"/>
      <c r="S1699" s="215"/>
      <c r="T1699" s="215"/>
      <c r="U1699" s="215"/>
      <c r="V1699" s="215"/>
      <c r="W1699" s="215"/>
      <c r="X1699" s="215"/>
      <c r="Y1699" s="215"/>
      <c r="Z1699" s="215"/>
      <c r="AA1699" s="215"/>
      <c r="AB1699" s="215"/>
      <c r="AI1699" s="215"/>
      <c r="AJ1699" s="215"/>
      <c r="AK1699" s="215"/>
      <c r="AL1699" s="215"/>
      <c r="AM1699" s="215"/>
      <c r="AN1699" s="215"/>
      <c r="AO1699" s="215"/>
      <c r="AP1699" s="215"/>
      <c r="AQ1699" s="215"/>
      <c r="AR1699" s="215"/>
      <c r="AS1699" s="215"/>
      <c r="AT1699" s="215"/>
      <c r="AU1699" s="215"/>
      <c r="AV1699" s="215"/>
      <c r="AW1699" s="215"/>
      <c r="AX1699" s="215"/>
      <c r="AY1699" s="215"/>
      <c r="AZ1699" s="215"/>
    </row>
    <row r="1700" spans="1:52" s="209" customFormat="1" x14ac:dyDescent="0.2">
      <c r="A1700" s="214"/>
      <c r="D1700" s="213"/>
      <c r="E1700" s="215"/>
      <c r="F1700" s="215"/>
      <c r="G1700" s="215"/>
      <c r="H1700" s="215"/>
      <c r="I1700" s="215"/>
      <c r="J1700" s="215"/>
      <c r="K1700" s="215"/>
      <c r="L1700" s="215"/>
      <c r="M1700" s="215"/>
      <c r="N1700" s="215"/>
      <c r="O1700" s="215"/>
      <c r="P1700" s="215"/>
      <c r="Q1700" s="215"/>
      <c r="R1700" s="215"/>
      <c r="S1700" s="215"/>
      <c r="T1700" s="215"/>
      <c r="U1700" s="215"/>
      <c r="V1700" s="215"/>
      <c r="W1700" s="215"/>
      <c r="X1700" s="215"/>
      <c r="Y1700" s="215"/>
      <c r="Z1700" s="215"/>
      <c r="AA1700" s="215"/>
      <c r="AB1700" s="215"/>
      <c r="AI1700" s="215"/>
      <c r="AJ1700" s="215"/>
      <c r="AK1700" s="215"/>
      <c r="AL1700" s="215"/>
      <c r="AM1700" s="215"/>
      <c r="AN1700" s="215"/>
      <c r="AO1700" s="215"/>
      <c r="AP1700" s="215"/>
      <c r="AQ1700" s="215"/>
      <c r="AR1700" s="215"/>
      <c r="AS1700" s="215"/>
      <c r="AT1700" s="215"/>
      <c r="AU1700" s="215"/>
      <c r="AV1700" s="215"/>
      <c r="AW1700" s="215"/>
      <c r="AX1700" s="215"/>
      <c r="AY1700" s="215"/>
      <c r="AZ1700" s="215"/>
    </row>
    <row r="1701" spans="1:52" s="209" customFormat="1" x14ac:dyDescent="0.2">
      <c r="A1701" s="214"/>
      <c r="D1701" s="213"/>
      <c r="E1701" s="215"/>
      <c r="F1701" s="215"/>
      <c r="G1701" s="215"/>
      <c r="H1701" s="215"/>
      <c r="I1701" s="215"/>
      <c r="J1701" s="215"/>
      <c r="K1701" s="215"/>
      <c r="L1701" s="215"/>
      <c r="M1701" s="215"/>
      <c r="N1701" s="215"/>
      <c r="O1701" s="215"/>
      <c r="P1701" s="215"/>
      <c r="Q1701" s="215"/>
      <c r="R1701" s="215"/>
      <c r="S1701" s="215"/>
      <c r="T1701" s="215"/>
      <c r="U1701" s="215"/>
      <c r="V1701" s="215"/>
      <c r="W1701" s="215"/>
      <c r="X1701" s="215"/>
      <c r="Y1701" s="215"/>
      <c r="Z1701" s="215"/>
      <c r="AA1701" s="215"/>
      <c r="AB1701" s="215"/>
      <c r="AI1701" s="215"/>
      <c r="AJ1701" s="215"/>
      <c r="AK1701" s="215"/>
      <c r="AL1701" s="215"/>
      <c r="AM1701" s="215"/>
      <c r="AN1701" s="215"/>
      <c r="AO1701" s="215"/>
      <c r="AP1701" s="215"/>
      <c r="AQ1701" s="215"/>
      <c r="AR1701" s="215"/>
      <c r="AS1701" s="215"/>
      <c r="AT1701" s="215"/>
      <c r="AU1701" s="215"/>
      <c r="AV1701" s="215"/>
      <c r="AW1701" s="215"/>
      <c r="AX1701" s="215"/>
      <c r="AY1701" s="215"/>
      <c r="AZ1701" s="215"/>
    </row>
    <row r="1702" spans="1:52" s="209" customFormat="1" x14ac:dyDescent="0.2">
      <c r="A1702" s="214"/>
      <c r="D1702" s="213"/>
      <c r="E1702" s="215"/>
      <c r="F1702" s="215"/>
      <c r="G1702" s="215"/>
      <c r="H1702" s="215"/>
      <c r="I1702" s="215"/>
      <c r="J1702" s="215"/>
      <c r="K1702" s="215"/>
      <c r="L1702" s="215"/>
      <c r="M1702" s="215"/>
      <c r="N1702" s="215"/>
      <c r="O1702" s="215"/>
      <c r="P1702" s="215"/>
      <c r="Q1702" s="215"/>
      <c r="R1702" s="215"/>
      <c r="S1702" s="215"/>
      <c r="T1702" s="215"/>
      <c r="U1702" s="215"/>
      <c r="V1702" s="215"/>
      <c r="W1702" s="215"/>
      <c r="X1702" s="215"/>
      <c r="Y1702" s="215"/>
      <c r="Z1702" s="215"/>
      <c r="AA1702" s="215"/>
      <c r="AB1702" s="215"/>
      <c r="AI1702" s="215"/>
      <c r="AJ1702" s="215"/>
      <c r="AK1702" s="215"/>
      <c r="AL1702" s="215"/>
      <c r="AM1702" s="215"/>
      <c r="AN1702" s="215"/>
      <c r="AO1702" s="215"/>
      <c r="AP1702" s="215"/>
      <c r="AQ1702" s="215"/>
      <c r="AR1702" s="215"/>
      <c r="AS1702" s="215"/>
      <c r="AT1702" s="215"/>
      <c r="AU1702" s="215"/>
      <c r="AV1702" s="215"/>
      <c r="AW1702" s="215"/>
      <c r="AX1702" s="215"/>
      <c r="AY1702" s="215"/>
      <c r="AZ1702" s="215"/>
    </row>
    <row r="1703" spans="1:52" s="209" customFormat="1" x14ac:dyDescent="0.2">
      <c r="A1703" s="214"/>
      <c r="D1703" s="213"/>
      <c r="E1703" s="215"/>
      <c r="F1703" s="215"/>
      <c r="G1703" s="215"/>
      <c r="H1703" s="215"/>
      <c r="I1703" s="215"/>
      <c r="J1703" s="215"/>
      <c r="K1703" s="215"/>
      <c r="L1703" s="215"/>
      <c r="M1703" s="215"/>
      <c r="N1703" s="215"/>
      <c r="O1703" s="215"/>
      <c r="P1703" s="215"/>
      <c r="Q1703" s="215"/>
      <c r="R1703" s="215"/>
      <c r="S1703" s="215"/>
      <c r="T1703" s="215"/>
      <c r="U1703" s="215"/>
      <c r="V1703" s="215"/>
      <c r="W1703" s="215"/>
      <c r="X1703" s="215"/>
      <c r="Y1703" s="215"/>
      <c r="Z1703" s="215"/>
      <c r="AA1703" s="215"/>
      <c r="AB1703" s="215"/>
      <c r="AI1703" s="215"/>
      <c r="AJ1703" s="215"/>
      <c r="AK1703" s="215"/>
      <c r="AL1703" s="215"/>
      <c r="AM1703" s="215"/>
      <c r="AN1703" s="215"/>
      <c r="AO1703" s="215"/>
      <c r="AP1703" s="215"/>
      <c r="AQ1703" s="215"/>
      <c r="AR1703" s="215"/>
      <c r="AS1703" s="215"/>
      <c r="AT1703" s="215"/>
      <c r="AU1703" s="215"/>
      <c r="AV1703" s="215"/>
      <c r="AW1703" s="215"/>
      <c r="AX1703" s="215"/>
      <c r="AY1703" s="215"/>
      <c r="AZ1703" s="215"/>
    </row>
    <row r="1704" spans="1:52" s="209" customFormat="1" x14ac:dyDescent="0.2">
      <c r="A1704" s="214"/>
      <c r="D1704" s="213"/>
      <c r="E1704" s="215"/>
      <c r="F1704" s="215"/>
      <c r="G1704" s="215"/>
      <c r="H1704" s="215"/>
      <c r="I1704" s="215"/>
      <c r="J1704" s="215"/>
      <c r="K1704" s="215"/>
      <c r="L1704" s="215"/>
      <c r="M1704" s="215"/>
      <c r="N1704" s="215"/>
      <c r="O1704" s="215"/>
      <c r="P1704" s="215"/>
      <c r="Q1704" s="215"/>
      <c r="R1704" s="215"/>
      <c r="S1704" s="215"/>
      <c r="T1704" s="215"/>
      <c r="U1704" s="215"/>
      <c r="V1704" s="215"/>
      <c r="W1704" s="215"/>
      <c r="X1704" s="215"/>
      <c r="Y1704" s="215"/>
      <c r="Z1704" s="215"/>
      <c r="AA1704" s="215"/>
      <c r="AB1704" s="215"/>
      <c r="AI1704" s="215"/>
      <c r="AJ1704" s="215"/>
      <c r="AK1704" s="215"/>
      <c r="AL1704" s="215"/>
      <c r="AM1704" s="215"/>
      <c r="AN1704" s="215"/>
      <c r="AO1704" s="215"/>
      <c r="AP1704" s="215"/>
      <c r="AQ1704" s="215"/>
      <c r="AR1704" s="215"/>
      <c r="AS1704" s="215"/>
      <c r="AT1704" s="215"/>
      <c r="AU1704" s="215"/>
      <c r="AV1704" s="215"/>
      <c r="AW1704" s="215"/>
      <c r="AX1704" s="215"/>
      <c r="AY1704" s="215"/>
      <c r="AZ1704" s="215"/>
    </row>
    <row r="1705" spans="1:52" s="209" customFormat="1" x14ac:dyDescent="0.2">
      <c r="A1705" s="214"/>
      <c r="D1705" s="213"/>
      <c r="E1705" s="215"/>
      <c r="F1705" s="215"/>
      <c r="G1705" s="215"/>
      <c r="H1705" s="215"/>
      <c r="I1705" s="215"/>
      <c r="J1705" s="215"/>
      <c r="K1705" s="215"/>
      <c r="L1705" s="215"/>
      <c r="M1705" s="215"/>
      <c r="N1705" s="215"/>
      <c r="O1705" s="215"/>
      <c r="P1705" s="215"/>
      <c r="Q1705" s="215"/>
      <c r="R1705" s="215"/>
      <c r="S1705" s="215"/>
      <c r="T1705" s="215"/>
      <c r="U1705" s="215"/>
      <c r="V1705" s="215"/>
      <c r="W1705" s="215"/>
      <c r="X1705" s="215"/>
      <c r="Y1705" s="215"/>
      <c r="Z1705" s="215"/>
      <c r="AA1705" s="215"/>
      <c r="AB1705" s="215"/>
      <c r="AI1705" s="215"/>
      <c r="AJ1705" s="215"/>
      <c r="AK1705" s="215"/>
      <c r="AL1705" s="215"/>
      <c r="AM1705" s="215"/>
      <c r="AN1705" s="215"/>
      <c r="AO1705" s="215"/>
      <c r="AP1705" s="215"/>
      <c r="AQ1705" s="215"/>
      <c r="AR1705" s="215"/>
      <c r="AS1705" s="215"/>
      <c r="AT1705" s="215"/>
      <c r="AU1705" s="215"/>
      <c r="AV1705" s="215"/>
      <c r="AW1705" s="215"/>
      <c r="AX1705" s="215"/>
      <c r="AY1705" s="215"/>
      <c r="AZ1705" s="215"/>
    </row>
    <row r="1706" spans="1:52" s="209" customFormat="1" x14ac:dyDescent="0.2">
      <c r="A1706" s="214"/>
      <c r="D1706" s="213"/>
      <c r="E1706" s="215"/>
      <c r="F1706" s="215"/>
      <c r="G1706" s="215"/>
      <c r="H1706" s="215"/>
      <c r="I1706" s="215"/>
      <c r="J1706" s="215"/>
      <c r="K1706" s="215"/>
      <c r="L1706" s="215"/>
      <c r="M1706" s="215"/>
      <c r="N1706" s="215"/>
      <c r="O1706" s="215"/>
      <c r="P1706" s="215"/>
      <c r="Q1706" s="215"/>
      <c r="R1706" s="215"/>
      <c r="S1706" s="215"/>
      <c r="T1706" s="215"/>
      <c r="U1706" s="215"/>
      <c r="V1706" s="215"/>
      <c r="W1706" s="215"/>
      <c r="X1706" s="215"/>
      <c r="Y1706" s="215"/>
      <c r="Z1706" s="215"/>
      <c r="AA1706" s="215"/>
      <c r="AB1706" s="215"/>
      <c r="AI1706" s="215"/>
      <c r="AJ1706" s="215"/>
      <c r="AK1706" s="215"/>
      <c r="AL1706" s="215"/>
      <c r="AM1706" s="215"/>
      <c r="AN1706" s="215"/>
      <c r="AO1706" s="215"/>
      <c r="AP1706" s="215"/>
      <c r="AQ1706" s="215"/>
      <c r="AR1706" s="215"/>
      <c r="AS1706" s="215"/>
      <c r="AT1706" s="215"/>
      <c r="AU1706" s="215"/>
      <c r="AV1706" s="215"/>
      <c r="AW1706" s="215"/>
      <c r="AX1706" s="215"/>
      <c r="AY1706" s="215"/>
      <c r="AZ1706" s="215"/>
    </row>
    <row r="1707" spans="1:52" s="209" customFormat="1" x14ac:dyDescent="0.2">
      <c r="A1707" s="214"/>
      <c r="D1707" s="213"/>
      <c r="E1707" s="215"/>
      <c r="F1707" s="215"/>
      <c r="G1707" s="215"/>
      <c r="H1707" s="215"/>
      <c r="I1707" s="215"/>
      <c r="J1707" s="215"/>
      <c r="K1707" s="215"/>
      <c r="L1707" s="215"/>
      <c r="M1707" s="215"/>
      <c r="N1707" s="215"/>
      <c r="O1707" s="215"/>
      <c r="P1707" s="215"/>
      <c r="Q1707" s="215"/>
      <c r="R1707" s="215"/>
      <c r="S1707" s="215"/>
      <c r="T1707" s="215"/>
      <c r="U1707" s="215"/>
      <c r="V1707" s="215"/>
      <c r="W1707" s="215"/>
      <c r="X1707" s="215"/>
      <c r="Y1707" s="215"/>
      <c r="Z1707" s="215"/>
      <c r="AA1707" s="215"/>
      <c r="AB1707" s="215"/>
      <c r="AI1707" s="215"/>
      <c r="AJ1707" s="215"/>
      <c r="AK1707" s="215"/>
      <c r="AL1707" s="215"/>
      <c r="AM1707" s="215"/>
      <c r="AN1707" s="215"/>
      <c r="AO1707" s="215"/>
      <c r="AP1707" s="215"/>
      <c r="AQ1707" s="215"/>
      <c r="AR1707" s="215"/>
      <c r="AS1707" s="215"/>
      <c r="AT1707" s="215"/>
      <c r="AU1707" s="215"/>
      <c r="AV1707" s="215"/>
      <c r="AW1707" s="215"/>
      <c r="AX1707" s="215"/>
      <c r="AY1707" s="215"/>
      <c r="AZ1707" s="215"/>
    </row>
    <row r="1708" spans="1:52" s="209" customFormat="1" x14ac:dyDescent="0.2">
      <c r="A1708" s="214"/>
      <c r="D1708" s="213"/>
      <c r="E1708" s="215"/>
      <c r="F1708" s="215"/>
      <c r="G1708" s="215"/>
      <c r="H1708" s="215"/>
      <c r="I1708" s="215"/>
      <c r="J1708" s="215"/>
      <c r="K1708" s="215"/>
      <c r="L1708" s="215"/>
      <c r="M1708" s="215"/>
      <c r="N1708" s="215"/>
      <c r="O1708" s="215"/>
      <c r="P1708" s="215"/>
      <c r="Q1708" s="215"/>
      <c r="R1708" s="215"/>
      <c r="S1708" s="215"/>
      <c r="T1708" s="215"/>
      <c r="U1708" s="215"/>
      <c r="V1708" s="215"/>
      <c r="W1708" s="215"/>
      <c r="X1708" s="215"/>
      <c r="Y1708" s="215"/>
      <c r="Z1708" s="215"/>
      <c r="AA1708" s="215"/>
      <c r="AB1708" s="215"/>
      <c r="AI1708" s="215"/>
      <c r="AJ1708" s="215"/>
      <c r="AK1708" s="215"/>
      <c r="AL1708" s="215"/>
      <c r="AM1708" s="215"/>
      <c r="AN1708" s="215"/>
      <c r="AO1708" s="215"/>
      <c r="AP1708" s="215"/>
      <c r="AQ1708" s="215"/>
      <c r="AR1708" s="215"/>
      <c r="AS1708" s="215"/>
      <c r="AT1708" s="215"/>
      <c r="AU1708" s="215"/>
      <c r="AV1708" s="215"/>
      <c r="AW1708" s="215"/>
      <c r="AX1708" s="215"/>
      <c r="AY1708" s="215"/>
      <c r="AZ1708" s="215"/>
    </row>
    <row r="1709" spans="1:52" s="209" customFormat="1" x14ac:dyDescent="0.2">
      <c r="A1709" s="214"/>
      <c r="D1709" s="213"/>
      <c r="E1709" s="215"/>
      <c r="F1709" s="215"/>
      <c r="G1709" s="215"/>
      <c r="H1709" s="215"/>
      <c r="I1709" s="215"/>
      <c r="J1709" s="215"/>
      <c r="K1709" s="215"/>
      <c r="L1709" s="215"/>
      <c r="M1709" s="215"/>
      <c r="N1709" s="215"/>
      <c r="O1709" s="215"/>
      <c r="P1709" s="215"/>
      <c r="Q1709" s="215"/>
      <c r="R1709" s="215"/>
      <c r="S1709" s="215"/>
      <c r="T1709" s="215"/>
      <c r="U1709" s="215"/>
      <c r="V1709" s="215"/>
      <c r="W1709" s="215"/>
      <c r="X1709" s="215"/>
      <c r="Y1709" s="215"/>
      <c r="Z1709" s="215"/>
      <c r="AA1709" s="215"/>
      <c r="AB1709" s="215"/>
      <c r="AI1709" s="215"/>
      <c r="AJ1709" s="215"/>
      <c r="AK1709" s="215"/>
      <c r="AL1709" s="215"/>
      <c r="AM1709" s="215"/>
      <c r="AN1709" s="215"/>
      <c r="AO1709" s="215"/>
      <c r="AP1709" s="215"/>
      <c r="AQ1709" s="215"/>
      <c r="AR1709" s="215"/>
      <c r="AS1709" s="215"/>
      <c r="AT1709" s="215"/>
      <c r="AU1709" s="215"/>
      <c r="AV1709" s="215"/>
      <c r="AW1709" s="215"/>
      <c r="AX1709" s="215"/>
      <c r="AY1709" s="215"/>
      <c r="AZ1709" s="215"/>
    </row>
    <row r="1710" spans="1:52" s="209" customFormat="1" x14ac:dyDescent="0.2">
      <c r="A1710" s="214"/>
      <c r="D1710" s="213"/>
      <c r="E1710" s="215"/>
      <c r="F1710" s="215"/>
      <c r="G1710" s="215"/>
      <c r="H1710" s="215"/>
      <c r="I1710" s="215"/>
      <c r="J1710" s="215"/>
      <c r="K1710" s="215"/>
      <c r="L1710" s="215"/>
      <c r="M1710" s="215"/>
      <c r="N1710" s="215"/>
      <c r="O1710" s="215"/>
      <c r="P1710" s="215"/>
      <c r="Q1710" s="215"/>
      <c r="R1710" s="215"/>
      <c r="S1710" s="215"/>
      <c r="T1710" s="215"/>
      <c r="U1710" s="215"/>
      <c r="V1710" s="215"/>
      <c r="W1710" s="215"/>
      <c r="X1710" s="215"/>
      <c r="Y1710" s="215"/>
      <c r="Z1710" s="215"/>
      <c r="AA1710" s="215"/>
      <c r="AB1710" s="215"/>
      <c r="AI1710" s="215"/>
      <c r="AJ1710" s="215"/>
      <c r="AK1710" s="215"/>
      <c r="AL1710" s="215"/>
      <c r="AM1710" s="215"/>
      <c r="AN1710" s="215"/>
      <c r="AO1710" s="215"/>
      <c r="AP1710" s="215"/>
      <c r="AQ1710" s="215"/>
      <c r="AR1710" s="215"/>
      <c r="AS1710" s="215"/>
      <c r="AT1710" s="215"/>
      <c r="AU1710" s="215"/>
      <c r="AV1710" s="215"/>
      <c r="AW1710" s="215"/>
      <c r="AX1710" s="215"/>
      <c r="AY1710" s="215"/>
      <c r="AZ1710" s="215"/>
    </row>
    <row r="1711" spans="1:52" s="209" customFormat="1" x14ac:dyDescent="0.2">
      <c r="A1711" s="214"/>
      <c r="D1711" s="213"/>
      <c r="E1711" s="215"/>
      <c r="F1711" s="215"/>
      <c r="G1711" s="215"/>
      <c r="H1711" s="215"/>
      <c r="I1711" s="215"/>
      <c r="J1711" s="215"/>
      <c r="K1711" s="215"/>
      <c r="L1711" s="215"/>
      <c r="M1711" s="215"/>
      <c r="N1711" s="215"/>
      <c r="O1711" s="215"/>
      <c r="P1711" s="215"/>
      <c r="Q1711" s="215"/>
      <c r="R1711" s="215"/>
      <c r="S1711" s="215"/>
      <c r="T1711" s="215"/>
      <c r="U1711" s="215"/>
      <c r="V1711" s="215"/>
      <c r="W1711" s="215"/>
      <c r="X1711" s="215"/>
      <c r="Y1711" s="215"/>
      <c r="Z1711" s="215"/>
      <c r="AA1711" s="215"/>
      <c r="AB1711" s="215"/>
      <c r="AI1711" s="215"/>
      <c r="AJ1711" s="215"/>
      <c r="AK1711" s="215"/>
      <c r="AL1711" s="215"/>
      <c r="AM1711" s="215"/>
      <c r="AN1711" s="215"/>
      <c r="AO1711" s="215"/>
      <c r="AP1711" s="215"/>
      <c r="AQ1711" s="215"/>
      <c r="AR1711" s="215"/>
      <c r="AS1711" s="215"/>
      <c r="AT1711" s="215"/>
      <c r="AU1711" s="215"/>
      <c r="AV1711" s="215"/>
      <c r="AW1711" s="215"/>
      <c r="AX1711" s="215"/>
      <c r="AY1711" s="215"/>
      <c r="AZ1711" s="215"/>
    </row>
    <row r="1712" spans="1:52" s="209" customFormat="1" x14ac:dyDescent="0.2">
      <c r="A1712" s="214"/>
      <c r="D1712" s="213"/>
      <c r="E1712" s="215"/>
      <c r="F1712" s="215"/>
      <c r="G1712" s="215"/>
      <c r="H1712" s="215"/>
      <c r="I1712" s="215"/>
      <c r="J1712" s="215"/>
      <c r="K1712" s="215"/>
      <c r="L1712" s="215"/>
      <c r="M1712" s="215"/>
      <c r="N1712" s="215"/>
      <c r="O1712" s="215"/>
      <c r="P1712" s="215"/>
      <c r="Q1712" s="215"/>
      <c r="R1712" s="215"/>
      <c r="S1712" s="215"/>
      <c r="T1712" s="215"/>
      <c r="U1712" s="215"/>
      <c r="V1712" s="215"/>
      <c r="W1712" s="215"/>
      <c r="X1712" s="215"/>
      <c r="Y1712" s="215"/>
      <c r="Z1712" s="215"/>
      <c r="AA1712" s="215"/>
      <c r="AB1712" s="215"/>
      <c r="AI1712" s="215"/>
      <c r="AJ1712" s="215"/>
      <c r="AK1712" s="215"/>
      <c r="AL1712" s="215"/>
      <c r="AM1712" s="215"/>
      <c r="AN1712" s="215"/>
      <c r="AO1712" s="215"/>
      <c r="AP1712" s="215"/>
      <c r="AQ1712" s="215"/>
      <c r="AR1712" s="215"/>
      <c r="AS1712" s="215"/>
      <c r="AT1712" s="215"/>
      <c r="AU1712" s="215"/>
      <c r="AV1712" s="215"/>
      <c r="AW1712" s="215"/>
      <c r="AX1712" s="215"/>
      <c r="AY1712" s="215"/>
      <c r="AZ1712" s="215"/>
    </row>
    <row r="1713" spans="1:52" s="209" customFormat="1" x14ac:dyDescent="0.2">
      <c r="A1713" s="214"/>
      <c r="D1713" s="213"/>
      <c r="E1713" s="215"/>
      <c r="F1713" s="215"/>
      <c r="G1713" s="215"/>
      <c r="H1713" s="215"/>
      <c r="I1713" s="215"/>
      <c r="J1713" s="215"/>
      <c r="K1713" s="215"/>
      <c r="L1713" s="215"/>
      <c r="M1713" s="215"/>
      <c r="N1713" s="215"/>
      <c r="O1713" s="215"/>
      <c r="P1713" s="215"/>
      <c r="Q1713" s="215"/>
      <c r="R1713" s="215"/>
      <c r="S1713" s="215"/>
      <c r="T1713" s="215"/>
      <c r="U1713" s="215"/>
      <c r="V1713" s="215"/>
      <c r="W1713" s="215"/>
      <c r="X1713" s="215"/>
      <c r="Y1713" s="215"/>
      <c r="Z1713" s="215"/>
      <c r="AA1713" s="215"/>
      <c r="AB1713" s="215"/>
      <c r="AI1713" s="215"/>
      <c r="AJ1713" s="215"/>
      <c r="AK1713" s="215"/>
      <c r="AL1713" s="215"/>
      <c r="AM1713" s="215"/>
      <c r="AN1713" s="215"/>
      <c r="AO1713" s="215"/>
      <c r="AP1713" s="215"/>
      <c r="AQ1713" s="215"/>
      <c r="AR1713" s="215"/>
      <c r="AS1713" s="215"/>
      <c r="AT1713" s="215"/>
      <c r="AU1713" s="215"/>
      <c r="AV1713" s="215"/>
      <c r="AW1713" s="215"/>
      <c r="AX1713" s="215"/>
      <c r="AY1713" s="215"/>
      <c r="AZ1713" s="215"/>
    </row>
    <row r="1714" spans="1:52" s="209" customFormat="1" x14ac:dyDescent="0.2">
      <c r="A1714" s="214"/>
      <c r="D1714" s="213"/>
      <c r="E1714" s="215"/>
      <c r="F1714" s="215"/>
      <c r="G1714" s="215"/>
      <c r="H1714" s="215"/>
      <c r="I1714" s="215"/>
      <c r="J1714" s="215"/>
      <c r="K1714" s="215"/>
      <c r="L1714" s="215"/>
      <c r="M1714" s="215"/>
      <c r="N1714" s="215"/>
      <c r="O1714" s="215"/>
      <c r="P1714" s="215"/>
      <c r="Q1714" s="215"/>
      <c r="R1714" s="215"/>
      <c r="S1714" s="215"/>
      <c r="T1714" s="215"/>
      <c r="U1714" s="215"/>
      <c r="V1714" s="215"/>
      <c r="W1714" s="215"/>
      <c r="X1714" s="215"/>
      <c r="Y1714" s="215"/>
      <c r="Z1714" s="215"/>
      <c r="AA1714" s="215"/>
      <c r="AB1714" s="215"/>
      <c r="AI1714" s="215"/>
      <c r="AJ1714" s="215"/>
      <c r="AK1714" s="215"/>
      <c r="AL1714" s="215"/>
      <c r="AM1714" s="215"/>
      <c r="AN1714" s="215"/>
      <c r="AO1714" s="215"/>
      <c r="AP1714" s="215"/>
      <c r="AQ1714" s="215"/>
      <c r="AR1714" s="215"/>
      <c r="AS1714" s="215"/>
      <c r="AT1714" s="215"/>
      <c r="AU1714" s="215"/>
      <c r="AV1714" s="215"/>
      <c r="AW1714" s="215"/>
      <c r="AX1714" s="215"/>
      <c r="AY1714" s="215"/>
      <c r="AZ1714" s="215"/>
    </row>
    <row r="1715" spans="1:52" s="209" customFormat="1" x14ac:dyDescent="0.2">
      <c r="A1715" s="214"/>
      <c r="D1715" s="213"/>
      <c r="E1715" s="215"/>
      <c r="F1715" s="215"/>
      <c r="G1715" s="215"/>
      <c r="H1715" s="215"/>
      <c r="I1715" s="215"/>
      <c r="J1715" s="215"/>
      <c r="K1715" s="215"/>
      <c r="L1715" s="215"/>
      <c r="M1715" s="215"/>
      <c r="N1715" s="215"/>
      <c r="O1715" s="215"/>
      <c r="P1715" s="215"/>
      <c r="Q1715" s="215"/>
      <c r="R1715" s="215"/>
      <c r="S1715" s="215"/>
      <c r="T1715" s="215"/>
      <c r="U1715" s="215"/>
      <c r="V1715" s="215"/>
      <c r="W1715" s="215"/>
      <c r="X1715" s="215"/>
      <c r="Y1715" s="215"/>
      <c r="Z1715" s="215"/>
      <c r="AA1715" s="215"/>
      <c r="AB1715" s="215"/>
      <c r="AI1715" s="215"/>
      <c r="AJ1715" s="215"/>
      <c r="AK1715" s="215"/>
      <c r="AL1715" s="215"/>
      <c r="AM1715" s="215"/>
      <c r="AN1715" s="215"/>
      <c r="AO1715" s="215"/>
      <c r="AP1715" s="215"/>
      <c r="AQ1715" s="215"/>
      <c r="AR1715" s="215"/>
      <c r="AS1715" s="215"/>
      <c r="AT1715" s="215"/>
      <c r="AU1715" s="215"/>
      <c r="AV1715" s="215"/>
      <c r="AW1715" s="215"/>
      <c r="AX1715" s="215"/>
      <c r="AY1715" s="215"/>
      <c r="AZ1715" s="215"/>
    </row>
    <row r="1716" spans="1:52" s="209" customFormat="1" x14ac:dyDescent="0.2">
      <c r="A1716" s="214"/>
      <c r="D1716" s="213"/>
      <c r="E1716" s="215"/>
      <c r="F1716" s="215"/>
      <c r="G1716" s="215"/>
      <c r="H1716" s="215"/>
      <c r="I1716" s="215"/>
      <c r="J1716" s="215"/>
      <c r="K1716" s="215"/>
      <c r="L1716" s="215"/>
      <c r="M1716" s="215"/>
      <c r="N1716" s="215"/>
      <c r="O1716" s="215"/>
      <c r="P1716" s="215"/>
      <c r="Q1716" s="215"/>
      <c r="R1716" s="215"/>
      <c r="S1716" s="215"/>
      <c r="T1716" s="215"/>
      <c r="U1716" s="215"/>
      <c r="V1716" s="215"/>
      <c r="W1716" s="215"/>
      <c r="X1716" s="215"/>
      <c r="Y1716" s="215"/>
      <c r="Z1716" s="215"/>
      <c r="AA1716" s="215"/>
      <c r="AB1716" s="215"/>
      <c r="AI1716" s="215"/>
      <c r="AJ1716" s="215"/>
      <c r="AK1716" s="215"/>
      <c r="AL1716" s="215"/>
      <c r="AM1716" s="215"/>
      <c r="AN1716" s="215"/>
      <c r="AO1716" s="215"/>
      <c r="AP1716" s="215"/>
      <c r="AQ1716" s="215"/>
      <c r="AR1716" s="215"/>
      <c r="AS1716" s="215"/>
      <c r="AT1716" s="215"/>
      <c r="AU1716" s="215"/>
      <c r="AV1716" s="215"/>
      <c r="AW1716" s="215"/>
      <c r="AX1716" s="215"/>
      <c r="AY1716" s="215"/>
      <c r="AZ1716" s="215"/>
    </row>
    <row r="1717" spans="1:52" s="209" customFormat="1" x14ac:dyDescent="0.2">
      <c r="A1717" s="214"/>
      <c r="D1717" s="213"/>
      <c r="E1717" s="215"/>
      <c r="F1717" s="215"/>
      <c r="G1717" s="215"/>
      <c r="H1717" s="215"/>
      <c r="I1717" s="215"/>
      <c r="J1717" s="215"/>
      <c r="K1717" s="215"/>
      <c r="L1717" s="215"/>
      <c r="M1717" s="215"/>
      <c r="N1717" s="215"/>
      <c r="O1717" s="215"/>
      <c r="P1717" s="215"/>
      <c r="Q1717" s="215"/>
      <c r="R1717" s="215"/>
      <c r="S1717" s="215"/>
      <c r="T1717" s="215"/>
      <c r="U1717" s="215"/>
      <c r="V1717" s="215"/>
      <c r="W1717" s="215"/>
      <c r="X1717" s="215"/>
      <c r="Y1717" s="215"/>
      <c r="Z1717" s="215"/>
      <c r="AA1717" s="215"/>
      <c r="AB1717" s="215"/>
      <c r="AI1717" s="215"/>
      <c r="AJ1717" s="215"/>
      <c r="AK1717" s="215"/>
      <c r="AL1717" s="215"/>
      <c r="AM1717" s="215"/>
      <c r="AN1717" s="215"/>
      <c r="AO1717" s="215"/>
      <c r="AP1717" s="215"/>
      <c r="AQ1717" s="215"/>
      <c r="AR1717" s="215"/>
      <c r="AS1717" s="215"/>
      <c r="AT1717" s="215"/>
      <c r="AU1717" s="215"/>
      <c r="AV1717" s="215"/>
      <c r="AW1717" s="215"/>
      <c r="AX1717" s="215"/>
      <c r="AY1717" s="215"/>
      <c r="AZ1717" s="215"/>
    </row>
    <row r="1718" spans="1:52" s="209" customFormat="1" x14ac:dyDescent="0.2">
      <c r="A1718" s="214"/>
      <c r="D1718" s="213"/>
      <c r="E1718" s="215"/>
      <c r="F1718" s="215"/>
      <c r="G1718" s="215"/>
      <c r="H1718" s="215"/>
      <c r="I1718" s="215"/>
      <c r="J1718" s="215"/>
      <c r="K1718" s="215"/>
      <c r="L1718" s="215"/>
      <c r="M1718" s="215"/>
      <c r="N1718" s="215"/>
      <c r="O1718" s="215"/>
      <c r="P1718" s="215"/>
      <c r="Q1718" s="215"/>
      <c r="R1718" s="215"/>
      <c r="S1718" s="215"/>
      <c r="T1718" s="215"/>
      <c r="U1718" s="215"/>
      <c r="V1718" s="215"/>
      <c r="W1718" s="215"/>
      <c r="X1718" s="215"/>
      <c r="Y1718" s="215"/>
      <c r="Z1718" s="215"/>
      <c r="AA1718" s="215"/>
      <c r="AB1718" s="215"/>
      <c r="AI1718" s="215"/>
      <c r="AJ1718" s="215"/>
      <c r="AK1718" s="215"/>
      <c r="AL1718" s="215"/>
      <c r="AM1718" s="215"/>
      <c r="AN1718" s="215"/>
      <c r="AO1718" s="215"/>
      <c r="AP1718" s="215"/>
      <c r="AQ1718" s="215"/>
      <c r="AR1718" s="215"/>
      <c r="AS1718" s="215"/>
      <c r="AT1718" s="215"/>
      <c r="AU1718" s="215"/>
      <c r="AV1718" s="215"/>
      <c r="AW1718" s="215"/>
      <c r="AX1718" s="215"/>
      <c r="AY1718" s="215"/>
      <c r="AZ1718" s="215"/>
    </row>
    <row r="1719" spans="1:52" s="209" customFormat="1" x14ac:dyDescent="0.2">
      <c r="A1719" s="214"/>
      <c r="D1719" s="213"/>
      <c r="E1719" s="215"/>
      <c r="F1719" s="215"/>
      <c r="G1719" s="215"/>
      <c r="H1719" s="215"/>
      <c r="I1719" s="215"/>
      <c r="J1719" s="215"/>
      <c r="K1719" s="215"/>
      <c r="L1719" s="215"/>
      <c r="M1719" s="215"/>
      <c r="N1719" s="215"/>
      <c r="O1719" s="215"/>
      <c r="P1719" s="215"/>
      <c r="Q1719" s="215"/>
      <c r="R1719" s="215"/>
      <c r="S1719" s="215"/>
      <c r="T1719" s="215"/>
      <c r="U1719" s="215"/>
      <c r="V1719" s="215"/>
      <c r="W1719" s="215"/>
      <c r="X1719" s="215"/>
      <c r="Y1719" s="215"/>
      <c r="Z1719" s="215"/>
      <c r="AA1719" s="215"/>
      <c r="AB1719" s="215"/>
      <c r="AI1719" s="215"/>
      <c r="AJ1719" s="215"/>
      <c r="AK1719" s="215"/>
      <c r="AL1719" s="215"/>
      <c r="AM1719" s="215"/>
      <c r="AN1719" s="215"/>
      <c r="AO1719" s="215"/>
      <c r="AP1719" s="215"/>
      <c r="AQ1719" s="215"/>
      <c r="AR1719" s="215"/>
      <c r="AS1719" s="215"/>
      <c r="AT1719" s="215"/>
      <c r="AU1719" s="215"/>
      <c r="AV1719" s="215"/>
      <c r="AW1719" s="215"/>
      <c r="AX1719" s="215"/>
      <c r="AY1719" s="215"/>
      <c r="AZ1719" s="215"/>
    </row>
    <row r="1720" spans="1:52" s="209" customFormat="1" x14ac:dyDescent="0.2">
      <c r="A1720" s="214"/>
      <c r="D1720" s="213"/>
      <c r="E1720" s="215"/>
      <c r="F1720" s="215"/>
      <c r="G1720" s="215"/>
      <c r="H1720" s="215"/>
      <c r="I1720" s="215"/>
      <c r="J1720" s="215"/>
      <c r="K1720" s="215"/>
      <c r="L1720" s="215"/>
      <c r="M1720" s="215"/>
      <c r="N1720" s="215"/>
      <c r="O1720" s="215"/>
      <c r="P1720" s="215"/>
      <c r="Q1720" s="215"/>
      <c r="R1720" s="215"/>
      <c r="S1720" s="215"/>
      <c r="T1720" s="215"/>
      <c r="U1720" s="215"/>
      <c r="V1720" s="215"/>
      <c r="W1720" s="215"/>
      <c r="X1720" s="215"/>
      <c r="Y1720" s="215"/>
      <c r="Z1720" s="215"/>
      <c r="AA1720" s="215"/>
      <c r="AB1720" s="215"/>
      <c r="AI1720" s="215"/>
      <c r="AJ1720" s="215"/>
      <c r="AK1720" s="215"/>
      <c r="AL1720" s="215"/>
      <c r="AM1720" s="215"/>
      <c r="AN1720" s="215"/>
      <c r="AO1720" s="215"/>
      <c r="AP1720" s="215"/>
      <c r="AQ1720" s="215"/>
      <c r="AR1720" s="215"/>
      <c r="AS1720" s="215"/>
      <c r="AT1720" s="215"/>
      <c r="AU1720" s="215"/>
      <c r="AV1720" s="215"/>
      <c r="AW1720" s="215"/>
      <c r="AX1720" s="215"/>
      <c r="AY1720" s="215"/>
      <c r="AZ1720" s="215"/>
    </row>
    <row r="1721" spans="1:52" s="209" customFormat="1" x14ac:dyDescent="0.2">
      <c r="A1721" s="214"/>
      <c r="D1721" s="213"/>
      <c r="E1721" s="215"/>
      <c r="F1721" s="215"/>
      <c r="G1721" s="215"/>
      <c r="H1721" s="215"/>
      <c r="I1721" s="215"/>
      <c r="J1721" s="215"/>
      <c r="K1721" s="215"/>
      <c r="L1721" s="215"/>
      <c r="M1721" s="215"/>
      <c r="N1721" s="215"/>
      <c r="O1721" s="215"/>
      <c r="P1721" s="215"/>
      <c r="Q1721" s="215"/>
      <c r="R1721" s="215"/>
      <c r="S1721" s="215"/>
      <c r="T1721" s="215"/>
      <c r="U1721" s="215"/>
      <c r="V1721" s="215"/>
      <c r="W1721" s="215"/>
      <c r="X1721" s="215"/>
      <c r="Y1721" s="215"/>
      <c r="Z1721" s="215"/>
      <c r="AA1721" s="215"/>
      <c r="AB1721" s="215"/>
      <c r="AI1721" s="215"/>
      <c r="AJ1721" s="215"/>
      <c r="AK1721" s="215"/>
      <c r="AL1721" s="215"/>
      <c r="AM1721" s="215"/>
      <c r="AN1721" s="215"/>
      <c r="AO1721" s="215"/>
      <c r="AP1721" s="215"/>
      <c r="AQ1721" s="215"/>
      <c r="AR1721" s="215"/>
      <c r="AS1721" s="215"/>
      <c r="AT1721" s="215"/>
      <c r="AU1721" s="215"/>
      <c r="AV1721" s="215"/>
      <c r="AW1721" s="215"/>
      <c r="AX1721" s="215"/>
      <c r="AY1721" s="215"/>
      <c r="AZ1721" s="215"/>
    </row>
    <row r="1722" spans="1:52" s="209" customFormat="1" x14ac:dyDescent="0.2">
      <c r="A1722" s="214"/>
      <c r="D1722" s="213"/>
      <c r="E1722" s="215"/>
      <c r="F1722" s="215"/>
      <c r="G1722" s="215"/>
      <c r="H1722" s="215"/>
      <c r="I1722" s="215"/>
      <c r="J1722" s="215"/>
      <c r="K1722" s="215"/>
      <c r="L1722" s="215"/>
      <c r="M1722" s="215"/>
      <c r="N1722" s="215"/>
      <c r="O1722" s="215"/>
      <c r="P1722" s="215"/>
      <c r="Q1722" s="215"/>
      <c r="R1722" s="215"/>
      <c r="S1722" s="215"/>
      <c r="T1722" s="215"/>
      <c r="U1722" s="215"/>
      <c r="V1722" s="215"/>
      <c r="W1722" s="215"/>
      <c r="X1722" s="215"/>
      <c r="Y1722" s="215"/>
      <c r="Z1722" s="215"/>
      <c r="AA1722" s="215"/>
      <c r="AB1722" s="215"/>
      <c r="AI1722" s="215"/>
      <c r="AJ1722" s="215"/>
      <c r="AK1722" s="215"/>
      <c r="AL1722" s="215"/>
      <c r="AM1722" s="215"/>
      <c r="AN1722" s="215"/>
      <c r="AO1722" s="215"/>
      <c r="AP1722" s="215"/>
      <c r="AQ1722" s="215"/>
      <c r="AR1722" s="215"/>
      <c r="AS1722" s="215"/>
      <c r="AT1722" s="215"/>
      <c r="AU1722" s="215"/>
      <c r="AV1722" s="215"/>
      <c r="AW1722" s="215"/>
      <c r="AX1722" s="215"/>
      <c r="AY1722" s="215"/>
      <c r="AZ1722" s="215"/>
    </row>
    <row r="1723" spans="1:52" s="209" customFormat="1" x14ac:dyDescent="0.2">
      <c r="A1723" s="214"/>
      <c r="D1723" s="213"/>
      <c r="E1723" s="215"/>
      <c r="F1723" s="215"/>
      <c r="G1723" s="215"/>
      <c r="H1723" s="215"/>
      <c r="I1723" s="215"/>
      <c r="J1723" s="215"/>
      <c r="K1723" s="215"/>
      <c r="L1723" s="215"/>
      <c r="M1723" s="215"/>
      <c r="N1723" s="215"/>
      <c r="O1723" s="215"/>
      <c r="P1723" s="215"/>
      <c r="Q1723" s="215"/>
      <c r="R1723" s="215"/>
      <c r="S1723" s="215"/>
      <c r="T1723" s="215"/>
      <c r="U1723" s="215"/>
      <c r="V1723" s="215"/>
      <c r="W1723" s="215"/>
      <c r="X1723" s="215"/>
      <c r="Y1723" s="215"/>
      <c r="Z1723" s="215"/>
      <c r="AA1723" s="215"/>
      <c r="AB1723" s="215"/>
      <c r="AI1723" s="215"/>
      <c r="AJ1723" s="215"/>
      <c r="AK1723" s="215"/>
      <c r="AL1723" s="215"/>
      <c r="AM1723" s="215"/>
      <c r="AN1723" s="215"/>
      <c r="AO1723" s="215"/>
      <c r="AP1723" s="215"/>
      <c r="AQ1723" s="215"/>
      <c r="AR1723" s="215"/>
      <c r="AS1723" s="215"/>
      <c r="AT1723" s="215"/>
      <c r="AU1723" s="215"/>
      <c r="AV1723" s="215"/>
      <c r="AW1723" s="215"/>
      <c r="AX1723" s="215"/>
      <c r="AY1723" s="215"/>
      <c r="AZ1723" s="215"/>
    </row>
    <row r="1724" spans="1:52" s="209" customFormat="1" x14ac:dyDescent="0.2">
      <c r="A1724" s="214"/>
      <c r="D1724" s="213"/>
      <c r="E1724" s="215"/>
      <c r="F1724" s="215"/>
      <c r="G1724" s="215"/>
      <c r="H1724" s="215"/>
      <c r="I1724" s="215"/>
      <c r="J1724" s="215"/>
      <c r="K1724" s="215"/>
      <c r="L1724" s="215"/>
      <c r="M1724" s="215"/>
      <c r="N1724" s="215"/>
      <c r="O1724" s="215"/>
      <c r="P1724" s="215"/>
      <c r="Q1724" s="215"/>
      <c r="R1724" s="215"/>
      <c r="S1724" s="215"/>
      <c r="T1724" s="215"/>
      <c r="U1724" s="215"/>
      <c r="V1724" s="215"/>
      <c r="W1724" s="215"/>
      <c r="X1724" s="215"/>
      <c r="Y1724" s="215"/>
      <c r="Z1724" s="215"/>
      <c r="AA1724" s="215"/>
      <c r="AB1724" s="215"/>
      <c r="AI1724" s="215"/>
      <c r="AJ1724" s="215"/>
      <c r="AK1724" s="215"/>
      <c r="AL1724" s="215"/>
      <c r="AM1724" s="215"/>
      <c r="AN1724" s="215"/>
      <c r="AO1724" s="215"/>
      <c r="AP1724" s="215"/>
      <c r="AQ1724" s="215"/>
      <c r="AR1724" s="215"/>
      <c r="AS1724" s="215"/>
      <c r="AT1724" s="215"/>
      <c r="AU1724" s="215"/>
      <c r="AV1724" s="215"/>
      <c r="AW1724" s="215"/>
      <c r="AX1724" s="215"/>
      <c r="AY1724" s="215"/>
      <c r="AZ1724" s="215"/>
    </row>
    <row r="1725" spans="1:52" s="209" customFormat="1" x14ac:dyDescent="0.2">
      <c r="A1725" s="214"/>
      <c r="D1725" s="213"/>
      <c r="E1725" s="215"/>
      <c r="F1725" s="215"/>
      <c r="G1725" s="215"/>
      <c r="H1725" s="215"/>
      <c r="I1725" s="215"/>
      <c r="J1725" s="215"/>
      <c r="K1725" s="215"/>
      <c r="L1725" s="215"/>
      <c r="M1725" s="215"/>
      <c r="N1725" s="215"/>
      <c r="O1725" s="215"/>
      <c r="P1725" s="215"/>
      <c r="Q1725" s="215"/>
      <c r="R1725" s="215"/>
      <c r="S1725" s="215"/>
      <c r="T1725" s="215"/>
      <c r="U1725" s="215"/>
      <c r="V1725" s="215"/>
      <c r="W1725" s="215"/>
      <c r="X1725" s="215"/>
      <c r="Y1725" s="215"/>
      <c r="Z1725" s="215"/>
      <c r="AA1725" s="215"/>
      <c r="AB1725" s="215"/>
      <c r="AI1725" s="215"/>
      <c r="AJ1725" s="215"/>
      <c r="AK1725" s="215"/>
      <c r="AL1725" s="215"/>
      <c r="AM1725" s="215"/>
      <c r="AN1725" s="215"/>
      <c r="AO1725" s="215"/>
      <c r="AP1725" s="215"/>
      <c r="AQ1725" s="215"/>
      <c r="AR1725" s="215"/>
      <c r="AS1725" s="215"/>
      <c r="AT1725" s="215"/>
      <c r="AU1725" s="215"/>
      <c r="AV1725" s="215"/>
      <c r="AW1725" s="215"/>
      <c r="AX1725" s="215"/>
      <c r="AY1725" s="215"/>
      <c r="AZ1725" s="215"/>
    </row>
    <row r="1726" spans="1:52" s="209" customFormat="1" x14ac:dyDescent="0.2">
      <c r="A1726" s="214"/>
      <c r="D1726" s="213"/>
      <c r="E1726" s="215"/>
      <c r="F1726" s="215"/>
      <c r="G1726" s="215"/>
      <c r="H1726" s="215"/>
      <c r="I1726" s="215"/>
      <c r="J1726" s="215"/>
      <c r="K1726" s="215"/>
      <c r="L1726" s="215"/>
      <c r="M1726" s="215"/>
      <c r="N1726" s="215"/>
      <c r="O1726" s="215"/>
      <c r="P1726" s="215"/>
      <c r="Q1726" s="215"/>
      <c r="R1726" s="215"/>
      <c r="S1726" s="215"/>
      <c r="T1726" s="215"/>
      <c r="U1726" s="215"/>
      <c r="V1726" s="215"/>
      <c r="W1726" s="215"/>
      <c r="X1726" s="215"/>
      <c r="Y1726" s="215"/>
      <c r="Z1726" s="215"/>
      <c r="AA1726" s="215"/>
      <c r="AB1726" s="215"/>
      <c r="AI1726" s="215"/>
      <c r="AJ1726" s="215"/>
      <c r="AK1726" s="215"/>
      <c r="AL1726" s="215"/>
      <c r="AM1726" s="215"/>
      <c r="AN1726" s="215"/>
      <c r="AO1726" s="215"/>
      <c r="AP1726" s="215"/>
      <c r="AQ1726" s="215"/>
      <c r="AR1726" s="215"/>
      <c r="AS1726" s="215"/>
      <c r="AT1726" s="215"/>
      <c r="AU1726" s="215"/>
      <c r="AV1726" s="215"/>
      <c r="AW1726" s="215"/>
      <c r="AX1726" s="215"/>
      <c r="AY1726" s="215"/>
      <c r="AZ1726" s="215"/>
    </row>
    <row r="1727" spans="1:52" s="209" customFormat="1" x14ac:dyDescent="0.2">
      <c r="A1727" s="214"/>
      <c r="D1727" s="213"/>
      <c r="E1727" s="215"/>
      <c r="F1727" s="215"/>
      <c r="G1727" s="215"/>
      <c r="H1727" s="215"/>
      <c r="I1727" s="215"/>
      <c r="J1727" s="215"/>
      <c r="K1727" s="215"/>
      <c r="L1727" s="215"/>
      <c r="M1727" s="215"/>
      <c r="N1727" s="215"/>
      <c r="O1727" s="215"/>
      <c r="P1727" s="215"/>
      <c r="Q1727" s="215"/>
      <c r="R1727" s="215"/>
      <c r="S1727" s="215"/>
      <c r="T1727" s="215"/>
      <c r="U1727" s="215"/>
      <c r="V1727" s="215"/>
      <c r="W1727" s="215"/>
      <c r="X1727" s="215"/>
      <c r="Y1727" s="215"/>
      <c r="Z1727" s="215"/>
      <c r="AA1727" s="215"/>
      <c r="AB1727" s="215"/>
      <c r="AI1727" s="215"/>
      <c r="AJ1727" s="215"/>
      <c r="AK1727" s="215"/>
      <c r="AL1727" s="215"/>
      <c r="AM1727" s="215"/>
      <c r="AN1727" s="215"/>
      <c r="AO1727" s="215"/>
      <c r="AP1727" s="215"/>
      <c r="AQ1727" s="215"/>
      <c r="AR1727" s="215"/>
      <c r="AS1727" s="215"/>
      <c r="AT1727" s="215"/>
      <c r="AU1727" s="215"/>
      <c r="AV1727" s="215"/>
      <c r="AW1727" s="215"/>
      <c r="AX1727" s="215"/>
      <c r="AY1727" s="215"/>
      <c r="AZ1727" s="215"/>
    </row>
    <row r="1728" spans="1:52" s="209" customFormat="1" x14ac:dyDescent="0.2">
      <c r="A1728" s="214"/>
      <c r="D1728" s="213"/>
      <c r="E1728" s="215"/>
      <c r="F1728" s="215"/>
      <c r="G1728" s="215"/>
      <c r="H1728" s="215"/>
      <c r="I1728" s="215"/>
      <c r="J1728" s="215"/>
      <c r="K1728" s="215"/>
      <c r="L1728" s="215"/>
      <c r="M1728" s="215"/>
      <c r="N1728" s="215"/>
      <c r="O1728" s="215"/>
      <c r="P1728" s="215"/>
      <c r="Q1728" s="215"/>
      <c r="R1728" s="215"/>
      <c r="S1728" s="215"/>
      <c r="T1728" s="215"/>
      <c r="U1728" s="215"/>
      <c r="V1728" s="215"/>
      <c r="W1728" s="215"/>
      <c r="X1728" s="215"/>
      <c r="Y1728" s="215"/>
      <c r="Z1728" s="215"/>
      <c r="AA1728" s="215"/>
      <c r="AB1728" s="215"/>
      <c r="AI1728" s="215"/>
      <c r="AJ1728" s="215"/>
      <c r="AK1728" s="215"/>
      <c r="AL1728" s="215"/>
      <c r="AM1728" s="215"/>
      <c r="AN1728" s="215"/>
      <c r="AO1728" s="215"/>
      <c r="AP1728" s="215"/>
      <c r="AQ1728" s="215"/>
      <c r="AR1728" s="215"/>
      <c r="AS1728" s="215"/>
      <c r="AT1728" s="215"/>
      <c r="AU1728" s="215"/>
      <c r="AV1728" s="215"/>
      <c r="AW1728" s="215"/>
      <c r="AX1728" s="215"/>
      <c r="AY1728" s="215"/>
      <c r="AZ1728" s="215"/>
    </row>
    <row r="1729" spans="1:52" s="209" customFormat="1" x14ac:dyDescent="0.2">
      <c r="A1729" s="214"/>
      <c r="D1729" s="213"/>
      <c r="E1729" s="215"/>
      <c r="F1729" s="215"/>
      <c r="G1729" s="215"/>
      <c r="H1729" s="215"/>
      <c r="I1729" s="215"/>
      <c r="J1729" s="215"/>
      <c r="K1729" s="215"/>
      <c r="L1729" s="215"/>
      <c r="M1729" s="215"/>
      <c r="N1729" s="215"/>
      <c r="O1729" s="215"/>
      <c r="P1729" s="215"/>
      <c r="Q1729" s="215"/>
      <c r="R1729" s="215"/>
      <c r="S1729" s="215"/>
      <c r="T1729" s="215"/>
      <c r="U1729" s="215"/>
      <c r="V1729" s="215"/>
      <c r="W1729" s="215"/>
      <c r="X1729" s="215"/>
      <c r="Y1729" s="215"/>
      <c r="Z1729" s="215"/>
      <c r="AA1729" s="215"/>
      <c r="AB1729" s="215"/>
      <c r="AI1729" s="215"/>
      <c r="AJ1729" s="215"/>
      <c r="AK1729" s="215"/>
      <c r="AL1729" s="215"/>
      <c r="AM1729" s="215"/>
      <c r="AN1729" s="215"/>
      <c r="AO1729" s="215"/>
      <c r="AP1729" s="215"/>
      <c r="AQ1729" s="215"/>
      <c r="AR1729" s="215"/>
      <c r="AS1729" s="215"/>
      <c r="AT1729" s="215"/>
      <c r="AU1729" s="215"/>
      <c r="AV1729" s="215"/>
      <c r="AW1729" s="215"/>
      <c r="AX1729" s="215"/>
      <c r="AY1729" s="215"/>
      <c r="AZ1729" s="215"/>
    </row>
    <row r="1730" spans="1:52" s="209" customFormat="1" x14ac:dyDescent="0.2">
      <c r="A1730" s="214"/>
      <c r="D1730" s="213"/>
      <c r="E1730" s="215"/>
      <c r="F1730" s="215"/>
      <c r="G1730" s="215"/>
      <c r="H1730" s="215"/>
      <c r="I1730" s="215"/>
      <c r="J1730" s="215"/>
      <c r="K1730" s="215"/>
      <c r="L1730" s="215"/>
      <c r="M1730" s="215"/>
      <c r="N1730" s="215"/>
      <c r="O1730" s="215"/>
      <c r="P1730" s="215"/>
      <c r="Q1730" s="215"/>
      <c r="R1730" s="215"/>
      <c r="S1730" s="215"/>
      <c r="T1730" s="215"/>
      <c r="U1730" s="215"/>
      <c r="V1730" s="215"/>
      <c r="W1730" s="215"/>
      <c r="X1730" s="215"/>
      <c r="Y1730" s="215"/>
      <c r="Z1730" s="215"/>
      <c r="AA1730" s="215"/>
      <c r="AB1730" s="215"/>
      <c r="AI1730" s="215"/>
      <c r="AJ1730" s="215"/>
      <c r="AK1730" s="215"/>
      <c r="AL1730" s="215"/>
      <c r="AM1730" s="215"/>
      <c r="AN1730" s="215"/>
      <c r="AO1730" s="215"/>
      <c r="AP1730" s="215"/>
      <c r="AQ1730" s="215"/>
      <c r="AR1730" s="215"/>
      <c r="AS1730" s="215"/>
      <c r="AT1730" s="215"/>
      <c r="AU1730" s="215"/>
      <c r="AV1730" s="215"/>
      <c r="AW1730" s="215"/>
      <c r="AX1730" s="215"/>
      <c r="AY1730" s="215"/>
      <c r="AZ1730" s="215"/>
    </row>
    <row r="1731" spans="1:52" s="209" customFormat="1" x14ac:dyDescent="0.2">
      <c r="A1731" s="214"/>
      <c r="D1731" s="213"/>
      <c r="E1731" s="215"/>
      <c r="F1731" s="215"/>
      <c r="G1731" s="215"/>
      <c r="H1731" s="215"/>
      <c r="I1731" s="215"/>
      <c r="J1731" s="215"/>
      <c r="K1731" s="215"/>
      <c r="L1731" s="215"/>
      <c r="M1731" s="215"/>
      <c r="N1731" s="215"/>
      <c r="O1731" s="215"/>
      <c r="P1731" s="215"/>
      <c r="Q1731" s="215"/>
      <c r="R1731" s="215"/>
      <c r="S1731" s="215"/>
      <c r="T1731" s="215"/>
      <c r="U1731" s="215"/>
      <c r="V1731" s="215"/>
      <c r="W1731" s="215"/>
      <c r="X1731" s="215"/>
      <c r="Y1731" s="215"/>
      <c r="Z1731" s="215"/>
      <c r="AA1731" s="215"/>
      <c r="AB1731" s="215"/>
      <c r="AI1731" s="215"/>
      <c r="AJ1731" s="215"/>
      <c r="AK1731" s="215"/>
      <c r="AL1731" s="215"/>
      <c r="AM1731" s="215"/>
      <c r="AN1731" s="215"/>
      <c r="AO1731" s="215"/>
      <c r="AP1731" s="215"/>
      <c r="AQ1731" s="215"/>
      <c r="AR1731" s="215"/>
      <c r="AS1731" s="215"/>
      <c r="AT1731" s="215"/>
      <c r="AU1731" s="215"/>
      <c r="AV1731" s="215"/>
      <c r="AW1731" s="215"/>
      <c r="AX1731" s="215"/>
      <c r="AY1731" s="215"/>
      <c r="AZ1731" s="215"/>
    </row>
    <row r="1732" spans="1:52" s="209" customFormat="1" x14ac:dyDescent="0.2">
      <c r="A1732" s="214"/>
      <c r="D1732" s="213"/>
      <c r="E1732" s="215"/>
      <c r="F1732" s="215"/>
      <c r="G1732" s="215"/>
      <c r="H1732" s="215"/>
      <c r="I1732" s="215"/>
      <c r="J1732" s="215"/>
      <c r="K1732" s="215"/>
      <c r="L1732" s="215"/>
      <c r="M1732" s="215"/>
      <c r="N1732" s="215"/>
      <c r="O1732" s="215"/>
      <c r="P1732" s="215"/>
      <c r="Q1732" s="215"/>
      <c r="R1732" s="215"/>
      <c r="S1732" s="215"/>
      <c r="T1732" s="215"/>
      <c r="U1732" s="215"/>
      <c r="V1732" s="215"/>
      <c r="W1732" s="215"/>
      <c r="X1732" s="215"/>
      <c r="Y1732" s="215"/>
      <c r="Z1732" s="215"/>
      <c r="AA1732" s="215"/>
      <c r="AB1732" s="215"/>
      <c r="AI1732" s="215"/>
      <c r="AJ1732" s="215"/>
      <c r="AK1732" s="215"/>
      <c r="AL1732" s="215"/>
      <c r="AM1732" s="215"/>
      <c r="AN1732" s="215"/>
      <c r="AO1732" s="215"/>
      <c r="AP1732" s="215"/>
      <c r="AQ1732" s="215"/>
      <c r="AR1732" s="215"/>
      <c r="AS1732" s="215"/>
      <c r="AT1732" s="215"/>
      <c r="AU1732" s="215"/>
      <c r="AV1732" s="215"/>
      <c r="AW1732" s="215"/>
      <c r="AX1732" s="215"/>
      <c r="AY1732" s="215"/>
      <c r="AZ1732" s="215"/>
    </row>
    <row r="1733" spans="1:52" s="209" customFormat="1" x14ac:dyDescent="0.2">
      <c r="A1733" s="214"/>
      <c r="D1733" s="213"/>
      <c r="E1733" s="215"/>
      <c r="F1733" s="215"/>
      <c r="G1733" s="215"/>
      <c r="H1733" s="215"/>
      <c r="I1733" s="215"/>
      <c r="J1733" s="215"/>
      <c r="K1733" s="215"/>
      <c r="L1733" s="215"/>
      <c r="M1733" s="215"/>
      <c r="N1733" s="215"/>
      <c r="O1733" s="215"/>
      <c r="P1733" s="215"/>
      <c r="Q1733" s="215"/>
      <c r="R1733" s="215"/>
      <c r="S1733" s="215"/>
      <c r="T1733" s="215"/>
      <c r="U1733" s="215"/>
      <c r="V1733" s="215"/>
      <c r="W1733" s="215"/>
      <c r="X1733" s="215"/>
      <c r="Y1733" s="215"/>
      <c r="Z1733" s="215"/>
      <c r="AA1733" s="215"/>
      <c r="AB1733" s="215"/>
      <c r="AI1733" s="215"/>
      <c r="AJ1733" s="215"/>
      <c r="AK1733" s="215"/>
      <c r="AL1733" s="215"/>
      <c r="AM1733" s="215"/>
      <c r="AN1733" s="215"/>
      <c r="AO1733" s="215"/>
      <c r="AP1733" s="215"/>
      <c r="AQ1733" s="215"/>
      <c r="AR1733" s="215"/>
      <c r="AS1733" s="215"/>
      <c r="AT1733" s="215"/>
      <c r="AU1733" s="215"/>
      <c r="AV1733" s="215"/>
      <c r="AW1733" s="215"/>
      <c r="AX1733" s="215"/>
      <c r="AY1733" s="215"/>
      <c r="AZ1733" s="215"/>
    </row>
    <row r="1734" spans="1:52" s="209" customFormat="1" x14ac:dyDescent="0.2">
      <c r="A1734" s="214"/>
      <c r="D1734" s="213"/>
      <c r="E1734" s="215"/>
      <c r="F1734" s="215"/>
      <c r="G1734" s="215"/>
      <c r="H1734" s="215"/>
      <c r="I1734" s="215"/>
      <c r="J1734" s="215"/>
      <c r="K1734" s="215"/>
      <c r="L1734" s="215"/>
      <c r="M1734" s="215"/>
      <c r="N1734" s="215"/>
      <c r="O1734" s="215"/>
      <c r="P1734" s="215"/>
      <c r="Q1734" s="215"/>
      <c r="R1734" s="215"/>
      <c r="S1734" s="215"/>
      <c r="T1734" s="215"/>
      <c r="U1734" s="215"/>
      <c r="V1734" s="215"/>
      <c r="W1734" s="215"/>
      <c r="X1734" s="215"/>
      <c r="Y1734" s="215"/>
      <c r="Z1734" s="215"/>
      <c r="AA1734" s="215"/>
      <c r="AB1734" s="215"/>
      <c r="AI1734" s="215"/>
      <c r="AJ1734" s="215"/>
      <c r="AK1734" s="215"/>
      <c r="AL1734" s="215"/>
      <c r="AM1734" s="215"/>
      <c r="AN1734" s="215"/>
      <c r="AO1734" s="215"/>
      <c r="AP1734" s="215"/>
      <c r="AQ1734" s="215"/>
      <c r="AR1734" s="215"/>
      <c r="AS1734" s="215"/>
      <c r="AT1734" s="215"/>
      <c r="AU1734" s="215"/>
      <c r="AV1734" s="215"/>
      <c r="AW1734" s="215"/>
      <c r="AX1734" s="215"/>
      <c r="AY1734" s="215"/>
      <c r="AZ1734" s="215"/>
    </row>
    <row r="1735" spans="1:52" s="209" customFormat="1" x14ac:dyDescent="0.2">
      <c r="A1735" s="214"/>
      <c r="D1735" s="213"/>
      <c r="E1735" s="215"/>
      <c r="F1735" s="215"/>
      <c r="G1735" s="215"/>
      <c r="H1735" s="215"/>
      <c r="I1735" s="215"/>
      <c r="J1735" s="215"/>
      <c r="K1735" s="215"/>
      <c r="L1735" s="215"/>
      <c r="M1735" s="215"/>
      <c r="N1735" s="215"/>
      <c r="O1735" s="215"/>
      <c r="P1735" s="215"/>
      <c r="Q1735" s="215"/>
      <c r="R1735" s="215"/>
      <c r="S1735" s="215"/>
      <c r="T1735" s="215"/>
      <c r="U1735" s="215"/>
      <c r="V1735" s="215"/>
      <c r="W1735" s="215"/>
      <c r="X1735" s="215"/>
      <c r="Y1735" s="215"/>
      <c r="Z1735" s="215"/>
      <c r="AA1735" s="215"/>
      <c r="AB1735" s="215"/>
      <c r="AI1735" s="215"/>
      <c r="AJ1735" s="215"/>
      <c r="AK1735" s="215"/>
      <c r="AL1735" s="215"/>
      <c r="AM1735" s="215"/>
      <c r="AN1735" s="215"/>
      <c r="AO1735" s="215"/>
      <c r="AP1735" s="215"/>
      <c r="AQ1735" s="215"/>
      <c r="AR1735" s="215"/>
      <c r="AS1735" s="215"/>
      <c r="AT1735" s="215"/>
      <c r="AU1735" s="215"/>
      <c r="AV1735" s="215"/>
      <c r="AW1735" s="215"/>
      <c r="AX1735" s="215"/>
      <c r="AY1735" s="215"/>
      <c r="AZ1735" s="215"/>
    </row>
    <row r="1736" spans="1:52" s="209" customFormat="1" x14ac:dyDescent="0.2">
      <c r="A1736" s="214"/>
      <c r="D1736" s="213"/>
      <c r="E1736" s="215"/>
      <c r="F1736" s="215"/>
      <c r="G1736" s="215"/>
      <c r="H1736" s="215"/>
      <c r="I1736" s="215"/>
      <c r="J1736" s="215"/>
      <c r="K1736" s="215"/>
      <c r="L1736" s="215"/>
      <c r="M1736" s="215"/>
      <c r="N1736" s="215"/>
      <c r="O1736" s="215"/>
      <c r="P1736" s="215"/>
      <c r="Q1736" s="215"/>
      <c r="R1736" s="215"/>
      <c r="S1736" s="215"/>
      <c r="T1736" s="215"/>
      <c r="U1736" s="215"/>
      <c r="V1736" s="215"/>
      <c r="W1736" s="215"/>
      <c r="X1736" s="215"/>
      <c r="Y1736" s="215"/>
      <c r="Z1736" s="215"/>
      <c r="AA1736" s="215"/>
      <c r="AB1736" s="215"/>
      <c r="AI1736" s="215"/>
      <c r="AJ1736" s="215"/>
      <c r="AK1736" s="215"/>
      <c r="AL1736" s="215"/>
      <c r="AM1736" s="215"/>
      <c r="AN1736" s="215"/>
      <c r="AO1736" s="215"/>
      <c r="AP1736" s="215"/>
      <c r="AQ1736" s="215"/>
      <c r="AR1736" s="215"/>
      <c r="AS1736" s="215"/>
      <c r="AT1736" s="215"/>
      <c r="AU1736" s="215"/>
      <c r="AV1736" s="215"/>
      <c r="AW1736" s="215"/>
      <c r="AX1736" s="215"/>
      <c r="AY1736" s="215"/>
      <c r="AZ1736" s="215"/>
    </row>
    <row r="1737" spans="1:52" s="209" customFormat="1" x14ac:dyDescent="0.2">
      <c r="A1737" s="214"/>
      <c r="D1737" s="213"/>
      <c r="E1737" s="215"/>
      <c r="F1737" s="215"/>
      <c r="G1737" s="215"/>
      <c r="H1737" s="215"/>
      <c r="I1737" s="215"/>
      <c r="J1737" s="215"/>
      <c r="K1737" s="215"/>
      <c r="L1737" s="215"/>
      <c r="M1737" s="215"/>
      <c r="N1737" s="215"/>
      <c r="O1737" s="215"/>
      <c r="P1737" s="215"/>
      <c r="Q1737" s="215"/>
      <c r="R1737" s="215"/>
      <c r="S1737" s="215"/>
      <c r="T1737" s="215"/>
      <c r="U1737" s="215"/>
      <c r="V1737" s="215"/>
      <c r="W1737" s="215"/>
      <c r="X1737" s="215"/>
      <c r="Y1737" s="215"/>
      <c r="Z1737" s="215"/>
      <c r="AA1737" s="215"/>
      <c r="AB1737" s="215"/>
      <c r="AI1737" s="215"/>
      <c r="AJ1737" s="215"/>
      <c r="AK1737" s="215"/>
      <c r="AL1737" s="215"/>
      <c r="AM1737" s="215"/>
      <c r="AN1737" s="215"/>
      <c r="AO1737" s="215"/>
      <c r="AP1737" s="215"/>
      <c r="AQ1737" s="215"/>
      <c r="AR1737" s="215"/>
      <c r="AS1737" s="215"/>
      <c r="AT1737" s="215"/>
      <c r="AU1737" s="215"/>
      <c r="AV1737" s="215"/>
      <c r="AW1737" s="215"/>
      <c r="AX1737" s="215"/>
      <c r="AY1737" s="215"/>
      <c r="AZ1737" s="215"/>
    </row>
    <row r="1738" spans="1:52" s="209" customFormat="1" x14ac:dyDescent="0.2">
      <c r="A1738" s="214"/>
      <c r="D1738" s="213"/>
      <c r="E1738" s="215"/>
      <c r="F1738" s="215"/>
      <c r="G1738" s="215"/>
      <c r="H1738" s="215"/>
      <c r="I1738" s="215"/>
      <c r="J1738" s="215"/>
      <c r="K1738" s="215"/>
      <c r="L1738" s="215"/>
      <c r="M1738" s="215"/>
      <c r="N1738" s="215"/>
      <c r="O1738" s="215"/>
      <c r="P1738" s="215"/>
      <c r="Q1738" s="215"/>
      <c r="R1738" s="215"/>
      <c r="S1738" s="215"/>
      <c r="T1738" s="215"/>
      <c r="U1738" s="215"/>
      <c r="V1738" s="215"/>
      <c r="W1738" s="215"/>
      <c r="X1738" s="215"/>
      <c r="Y1738" s="215"/>
      <c r="Z1738" s="215"/>
      <c r="AA1738" s="215"/>
      <c r="AB1738" s="215"/>
      <c r="AI1738" s="215"/>
      <c r="AJ1738" s="215"/>
      <c r="AK1738" s="215"/>
      <c r="AL1738" s="215"/>
      <c r="AM1738" s="215"/>
      <c r="AN1738" s="215"/>
      <c r="AO1738" s="215"/>
      <c r="AP1738" s="215"/>
      <c r="AQ1738" s="215"/>
      <c r="AR1738" s="215"/>
      <c r="AS1738" s="215"/>
      <c r="AT1738" s="215"/>
      <c r="AU1738" s="215"/>
      <c r="AV1738" s="215"/>
      <c r="AW1738" s="215"/>
      <c r="AX1738" s="215"/>
      <c r="AY1738" s="215"/>
      <c r="AZ1738" s="215"/>
    </row>
    <row r="1739" spans="1:52" s="209" customFormat="1" x14ac:dyDescent="0.2">
      <c r="A1739" s="214"/>
      <c r="D1739" s="213"/>
      <c r="E1739" s="215"/>
      <c r="F1739" s="215"/>
      <c r="G1739" s="215"/>
      <c r="H1739" s="215"/>
      <c r="I1739" s="215"/>
      <c r="J1739" s="215"/>
      <c r="K1739" s="215"/>
      <c r="L1739" s="215"/>
      <c r="M1739" s="215"/>
      <c r="N1739" s="215"/>
      <c r="O1739" s="215"/>
      <c r="P1739" s="215"/>
      <c r="Q1739" s="215"/>
      <c r="R1739" s="215"/>
      <c r="S1739" s="215"/>
      <c r="T1739" s="215"/>
      <c r="U1739" s="215"/>
      <c r="V1739" s="215"/>
      <c r="W1739" s="215"/>
      <c r="X1739" s="215"/>
      <c r="Y1739" s="215"/>
      <c r="Z1739" s="215"/>
      <c r="AA1739" s="215"/>
      <c r="AB1739" s="215"/>
      <c r="AI1739" s="215"/>
      <c r="AJ1739" s="215"/>
      <c r="AK1739" s="215"/>
      <c r="AL1739" s="215"/>
      <c r="AM1739" s="215"/>
      <c r="AN1739" s="215"/>
      <c r="AO1739" s="215"/>
      <c r="AP1739" s="215"/>
      <c r="AQ1739" s="215"/>
      <c r="AR1739" s="215"/>
      <c r="AS1739" s="215"/>
      <c r="AT1739" s="215"/>
      <c r="AU1739" s="215"/>
      <c r="AV1739" s="215"/>
      <c r="AW1739" s="215"/>
      <c r="AX1739" s="215"/>
      <c r="AY1739" s="215"/>
      <c r="AZ1739" s="215"/>
    </row>
    <row r="1740" spans="1:52" s="209" customFormat="1" x14ac:dyDescent="0.2">
      <c r="A1740" s="214"/>
      <c r="D1740" s="213"/>
      <c r="E1740" s="215"/>
      <c r="F1740" s="215"/>
      <c r="G1740" s="215"/>
      <c r="H1740" s="215"/>
      <c r="I1740" s="215"/>
      <c r="J1740" s="215"/>
      <c r="K1740" s="215"/>
      <c r="L1740" s="215"/>
      <c r="M1740" s="215"/>
      <c r="N1740" s="215"/>
      <c r="O1740" s="215"/>
      <c r="P1740" s="215"/>
      <c r="Q1740" s="215"/>
      <c r="R1740" s="215"/>
      <c r="S1740" s="215"/>
      <c r="T1740" s="215"/>
      <c r="U1740" s="215"/>
      <c r="V1740" s="215"/>
      <c r="W1740" s="215"/>
      <c r="X1740" s="215"/>
      <c r="Y1740" s="215"/>
      <c r="Z1740" s="215"/>
      <c r="AA1740" s="215"/>
      <c r="AB1740" s="215"/>
      <c r="AI1740" s="215"/>
      <c r="AJ1740" s="215"/>
      <c r="AK1740" s="215"/>
      <c r="AL1740" s="215"/>
      <c r="AM1740" s="215"/>
      <c r="AN1740" s="215"/>
      <c r="AO1740" s="215"/>
      <c r="AP1740" s="215"/>
      <c r="AQ1740" s="215"/>
      <c r="AR1740" s="215"/>
      <c r="AS1740" s="215"/>
      <c r="AT1740" s="215"/>
      <c r="AU1740" s="215"/>
      <c r="AV1740" s="215"/>
      <c r="AW1740" s="215"/>
      <c r="AX1740" s="215"/>
      <c r="AY1740" s="215"/>
      <c r="AZ1740" s="215"/>
    </row>
    <row r="1741" spans="1:52" s="209" customFormat="1" x14ac:dyDescent="0.2">
      <c r="A1741" s="214"/>
      <c r="D1741" s="213"/>
      <c r="E1741" s="215"/>
      <c r="F1741" s="215"/>
      <c r="G1741" s="215"/>
      <c r="H1741" s="215"/>
      <c r="I1741" s="215"/>
      <c r="J1741" s="215"/>
      <c r="K1741" s="215"/>
      <c r="L1741" s="215"/>
      <c r="M1741" s="215"/>
      <c r="N1741" s="215"/>
      <c r="O1741" s="215"/>
      <c r="P1741" s="215"/>
      <c r="Q1741" s="215"/>
      <c r="R1741" s="215"/>
      <c r="S1741" s="215"/>
      <c r="T1741" s="215"/>
      <c r="U1741" s="215"/>
      <c r="V1741" s="215"/>
      <c r="W1741" s="215"/>
      <c r="X1741" s="215"/>
      <c r="Y1741" s="215"/>
      <c r="Z1741" s="215"/>
      <c r="AA1741" s="215"/>
      <c r="AB1741" s="215"/>
      <c r="AI1741" s="215"/>
      <c r="AJ1741" s="215"/>
      <c r="AK1741" s="215"/>
      <c r="AL1741" s="215"/>
      <c r="AM1741" s="215"/>
      <c r="AN1741" s="215"/>
      <c r="AO1741" s="215"/>
      <c r="AP1741" s="215"/>
      <c r="AQ1741" s="215"/>
      <c r="AR1741" s="215"/>
      <c r="AS1741" s="215"/>
      <c r="AT1741" s="215"/>
      <c r="AU1741" s="215"/>
      <c r="AV1741" s="215"/>
      <c r="AW1741" s="215"/>
      <c r="AX1741" s="215"/>
      <c r="AY1741" s="215"/>
      <c r="AZ1741" s="215"/>
    </row>
    <row r="1742" spans="1:52" s="209" customFormat="1" x14ac:dyDescent="0.2">
      <c r="A1742" s="214"/>
      <c r="D1742" s="213"/>
      <c r="E1742" s="215"/>
      <c r="F1742" s="215"/>
      <c r="G1742" s="215"/>
      <c r="H1742" s="215"/>
      <c r="I1742" s="215"/>
      <c r="J1742" s="215"/>
      <c r="K1742" s="215"/>
      <c r="L1742" s="215"/>
      <c r="M1742" s="215"/>
      <c r="N1742" s="215"/>
      <c r="O1742" s="215"/>
      <c r="P1742" s="215"/>
      <c r="Q1742" s="215"/>
      <c r="R1742" s="215"/>
      <c r="S1742" s="215"/>
      <c r="T1742" s="215"/>
      <c r="U1742" s="215"/>
      <c r="V1742" s="215"/>
      <c r="W1742" s="215"/>
      <c r="X1742" s="215"/>
      <c r="Y1742" s="215"/>
      <c r="Z1742" s="215"/>
      <c r="AA1742" s="215"/>
      <c r="AB1742" s="215"/>
      <c r="AI1742" s="215"/>
      <c r="AJ1742" s="215"/>
      <c r="AK1742" s="215"/>
      <c r="AL1742" s="215"/>
      <c r="AM1742" s="215"/>
      <c r="AN1742" s="215"/>
      <c r="AO1742" s="215"/>
      <c r="AP1742" s="215"/>
      <c r="AQ1742" s="215"/>
      <c r="AR1742" s="215"/>
      <c r="AS1742" s="215"/>
      <c r="AT1742" s="215"/>
      <c r="AU1742" s="215"/>
      <c r="AV1742" s="215"/>
      <c r="AW1742" s="215"/>
      <c r="AX1742" s="215"/>
      <c r="AY1742" s="215"/>
      <c r="AZ1742" s="215"/>
    </row>
    <row r="1743" spans="1:52" s="209" customFormat="1" x14ac:dyDescent="0.2">
      <c r="A1743" s="214"/>
      <c r="D1743" s="213"/>
      <c r="E1743" s="215"/>
      <c r="F1743" s="215"/>
      <c r="G1743" s="215"/>
      <c r="H1743" s="215"/>
      <c r="I1743" s="215"/>
      <c r="J1743" s="215"/>
      <c r="K1743" s="215"/>
      <c r="L1743" s="215"/>
      <c r="M1743" s="215"/>
      <c r="N1743" s="215"/>
      <c r="O1743" s="215"/>
      <c r="P1743" s="215"/>
      <c r="Q1743" s="215"/>
      <c r="R1743" s="215"/>
      <c r="S1743" s="215"/>
      <c r="T1743" s="215"/>
      <c r="U1743" s="215"/>
      <c r="V1743" s="215"/>
      <c r="W1743" s="215"/>
      <c r="X1743" s="215"/>
      <c r="Y1743" s="215"/>
      <c r="Z1743" s="215"/>
      <c r="AA1743" s="215"/>
      <c r="AB1743" s="215"/>
      <c r="AI1743" s="215"/>
      <c r="AJ1743" s="215"/>
      <c r="AK1743" s="215"/>
      <c r="AL1743" s="215"/>
      <c r="AM1743" s="215"/>
      <c r="AN1743" s="215"/>
      <c r="AO1743" s="215"/>
      <c r="AP1743" s="215"/>
      <c r="AQ1743" s="215"/>
      <c r="AR1743" s="215"/>
      <c r="AS1743" s="215"/>
      <c r="AT1743" s="215"/>
      <c r="AU1743" s="215"/>
      <c r="AV1743" s="215"/>
      <c r="AW1743" s="215"/>
      <c r="AX1743" s="215"/>
      <c r="AY1743" s="215"/>
      <c r="AZ1743" s="215"/>
    </row>
    <row r="1744" spans="1:52" s="209" customFormat="1" x14ac:dyDescent="0.2">
      <c r="A1744" s="214"/>
      <c r="D1744" s="213"/>
      <c r="E1744" s="215"/>
      <c r="F1744" s="215"/>
      <c r="G1744" s="215"/>
      <c r="H1744" s="215"/>
      <c r="I1744" s="215"/>
      <c r="J1744" s="215"/>
      <c r="K1744" s="215"/>
      <c r="L1744" s="215"/>
      <c r="M1744" s="215"/>
      <c r="N1744" s="215"/>
      <c r="O1744" s="215"/>
      <c r="P1744" s="215"/>
      <c r="Q1744" s="215"/>
      <c r="R1744" s="215"/>
      <c r="S1744" s="215"/>
      <c r="T1744" s="215"/>
      <c r="U1744" s="215"/>
      <c r="V1744" s="215"/>
      <c r="W1744" s="215"/>
      <c r="X1744" s="215"/>
      <c r="Y1744" s="215"/>
      <c r="Z1744" s="215"/>
      <c r="AA1744" s="215"/>
      <c r="AB1744" s="215"/>
      <c r="AI1744" s="215"/>
      <c r="AJ1744" s="215"/>
      <c r="AK1744" s="215"/>
      <c r="AL1744" s="215"/>
      <c r="AM1744" s="215"/>
      <c r="AN1744" s="215"/>
      <c r="AO1744" s="215"/>
      <c r="AP1744" s="215"/>
      <c r="AQ1744" s="215"/>
      <c r="AR1744" s="215"/>
      <c r="AS1744" s="215"/>
      <c r="AT1744" s="215"/>
      <c r="AU1744" s="215"/>
      <c r="AV1744" s="215"/>
      <c r="AW1744" s="215"/>
      <c r="AX1744" s="215"/>
      <c r="AY1744" s="215"/>
      <c r="AZ1744" s="215"/>
    </row>
    <row r="1745" spans="1:52" s="209" customFormat="1" x14ac:dyDescent="0.2">
      <c r="A1745" s="214"/>
      <c r="D1745" s="213"/>
      <c r="E1745" s="215"/>
      <c r="F1745" s="215"/>
      <c r="G1745" s="215"/>
      <c r="H1745" s="215"/>
      <c r="I1745" s="215"/>
      <c r="J1745" s="215"/>
      <c r="K1745" s="215"/>
      <c r="L1745" s="215"/>
      <c r="M1745" s="215"/>
      <c r="N1745" s="215"/>
      <c r="O1745" s="215"/>
      <c r="P1745" s="215"/>
      <c r="Q1745" s="215"/>
      <c r="R1745" s="215"/>
      <c r="S1745" s="215"/>
      <c r="T1745" s="215"/>
      <c r="U1745" s="215"/>
      <c r="V1745" s="215"/>
      <c r="W1745" s="215"/>
      <c r="X1745" s="215"/>
      <c r="Y1745" s="215"/>
      <c r="Z1745" s="215"/>
      <c r="AA1745" s="215"/>
      <c r="AB1745" s="215"/>
      <c r="AI1745" s="215"/>
      <c r="AJ1745" s="215"/>
      <c r="AK1745" s="215"/>
      <c r="AL1745" s="215"/>
      <c r="AM1745" s="215"/>
      <c r="AN1745" s="215"/>
      <c r="AO1745" s="215"/>
      <c r="AP1745" s="215"/>
      <c r="AQ1745" s="215"/>
      <c r="AR1745" s="215"/>
      <c r="AS1745" s="215"/>
      <c r="AT1745" s="215"/>
      <c r="AU1745" s="215"/>
      <c r="AV1745" s="215"/>
      <c r="AW1745" s="215"/>
      <c r="AX1745" s="215"/>
      <c r="AY1745" s="215"/>
      <c r="AZ1745" s="215"/>
    </row>
    <row r="1746" spans="1:52" s="209" customFormat="1" x14ac:dyDescent="0.2">
      <c r="A1746" s="214"/>
      <c r="D1746" s="213"/>
      <c r="E1746" s="215"/>
      <c r="F1746" s="215"/>
      <c r="G1746" s="215"/>
      <c r="H1746" s="215"/>
      <c r="I1746" s="215"/>
      <c r="J1746" s="215"/>
      <c r="K1746" s="215"/>
      <c r="L1746" s="215"/>
      <c r="M1746" s="215"/>
      <c r="N1746" s="215"/>
      <c r="O1746" s="215"/>
      <c r="P1746" s="215"/>
      <c r="Q1746" s="215"/>
      <c r="R1746" s="215"/>
      <c r="S1746" s="215"/>
      <c r="T1746" s="215"/>
      <c r="U1746" s="215"/>
      <c r="V1746" s="215"/>
      <c r="W1746" s="215"/>
      <c r="X1746" s="215"/>
      <c r="Y1746" s="215"/>
      <c r="Z1746" s="215"/>
      <c r="AA1746" s="215"/>
      <c r="AB1746" s="215"/>
      <c r="AI1746" s="215"/>
      <c r="AJ1746" s="215"/>
      <c r="AK1746" s="215"/>
      <c r="AL1746" s="215"/>
      <c r="AM1746" s="215"/>
      <c r="AN1746" s="215"/>
      <c r="AO1746" s="215"/>
      <c r="AP1746" s="215"/>
      <c r="AQ1746" s="215"/>
      <c r="AR1746" s="215"/>
      <c r="AS1746" s="215"/>
      <c r="AT1746" s="215"/>
      <c r="AU1746" s="215"/>
      <c r="AV1746" s="215"/>
      <c r="AW1746" s="215"/>
      <c r="AX1746" s="215"/>
      <c r="AY1746" s="215"/>
      <c r="AZ1746" s="215"/>
    </row>
    <row r="1747" spans="1:52" s="209" customFormat="1" x14ac:dyDescent="0.2">
      <c r="A1747" s="214"/>
      <c r="D1747" s="213"/>
      <c r="E1747" s="215"/>
      <c r="F1747" s="215"/>
      <c r="G1747" s="215"/>
      <c r="H1747" s="215"/>
      <c r="I1747" s="215"/>
      <c r="J1747" s="215"/>
      <c r="K1747" s="215"/>
      <c r="L1747" s="215"/>
      <c r="M1747" s="215"/>
      <c r="N1747" s="215"/>
      <c r="O1747" s="215"/>
      <c r="P1747" s="215"/>
      <c r="Q1747" s="215"/>
      <c r="R1747" s="215"/>
      <c r="S1747" s="215"/>
      <c r="T1747" s="215"/>
      <c r="U1747" s="215"/>
      <c r="V1747" s="215"/>
      <c r="W1747" s="215"/>
      <c r="X1747" s="215"/>
      <c r="Y1747" s="215"/>
      <c r="Z1747" s="215"/>
      <c r="AA1747" s="215"/>
      <c r="AB1747" s="215"/>
      <c r="AI1747" s="215"/>
      <c r="AJ1747" s="215"/>
      <c r="AK1747" s="215"/>
      <c r="AL1747" s="215"/>
      <c r="AM1747" s="215"/>
      <c r="AN1747" s="215"/>
      <c r="AO1747" s="215"/>
      <c r="AP1747" s="215"/>
      <c r="AQ1747" s="215"/>
      <c r="AR1747" s="215"/>
      <c r="AS1747" s="215"/>
      <c r="AT1747" s="215"/>
      <c r="AU1747" s="215"/>
      <c r="AV1747" s="215"/>
      <c r="AW1747" s="215"/>
      <c r="AX1747" s="215"/>
      <c r="AY1747" s="215"/>
      <c r="AZ1747" s="215"/>
    </row>
    <row r="1748" spans="1:52" s="209" customFormat="1" x14ac:dyDescent="0.2">
      <c r="A1748" s="214"/>
      <c r="D1748" s="213"/>
      <c r="E1748" s="215"/>
      <c r="F1748" s="215"/>
      <c r="G1748" s="215"/>
      <c r="H1748" s="215"/>
      <c r="I1748" s="215"/>
      <c r="J1748" s="215"/>
      <c r="K1748" s="215"/>
      <c r="L1748" s="215"/>
      <c r="M1748" s="215"/>
      <c r="N1748" s="215"/>
      <c r="O1748" s="215"/>
      <c r="P1748" s="215"/>
      <c r="Q1748" s="215"/>
      <c r="R1748" s="215"/>
      <c r="S1748" s="215"/>
      <c r="T1748" s="215"/>
      <c r="U1748" s="215"/>
      <c r="V1748" s="215"/>
      <c r="W1748" s="215"/>
      <c r="X1748" s="215"/>
      <c r="Y1748" s="215"/>
      <c r="Z1748" s="215"/>
      <c r="AA1748" s="215"/>
      <c r="AB1748" s="215"/>
      <c r="AI1748" s="215"/>
      <c r="AJ1748" s="215"/>
      <c r="AK1748" s="215"/>
      <c r="AL1748" s="215"/>
      <c r="AM1748" s="215"/>
      <c r="AN1748" s="215"/>
      <c r="AO1748" s="215"/>
      <c r="AP1748" s="215"/>
      <c r="AQ1748" s="215"/>
      <c r="AR1748" s="215"/>
      <c r="AS1748" s="215"/>
      <c r="AT1748" s="215"/>
      <c r="AU1748" s="215"/>
      <c r="AV1748" s="215"/>
      <c r="AW1748" s="215"/>
      <c r="AX1748" s="215"/>
      <c r="AY1748" s="215"/>
      <c r="AZ1748" s="215"/>
    </row>
    <row r="1749" spans="1:52" s="209" customFormat="1" x14ac:dyDescent="0.2">
      <c r="A1749" s="214"/>
      <c r="D1749" s="213"/>
      <c r="E1749" s="215"/>
      <c r="F1749" s="215"/>
      <c r="G1749" s="215"/>
      <c r="H1749" s="215"/>
      <c r="I1749" s="215"/>
      <c r="J1749" s="215"/>
      <c r="K1749" s="215"/>
      <c r="L1749" s="215"/>
      <c r="M1749" s="215"/>
      <c r="N1749" s="215"/>
      <c r="O1749" s="215"/>
      <c r="P1749" s="215"/>
      <c r="Q1749" s="215"/>
      <c r="R1749" s="215"/>
      <c r="S1749" s="215"/>
      <c r="T1749" s="215"/>
      <c r="U1749" s="215"/>
      <c r="V1749" s="215"/>
      <c r="W1749" s="215"/>
      <c r="X1749" s="215"/>
      <c r="Y1749" s="215"/>
      <c r="Z1749" s="215"/>
      <c r="AA1749" s="215"/>
      <c r="AB1749" s="215"/>
      <c r="AI1749" s="215"/>
      <c r="AJ1749" s="215"/>
      <c r="AK1749" s="215"/>
      <c r="AL1749" s="215"/>
      <c r="AM1749" s="215"/>
      <c r="AN1749" s="215"/>
      <c r="AO1749" s="215"/>
      <c r="AP1749" s="215"/>
      <c r="AQ1749" s="215"/>
      <c r="AR1749" s="215"/>
      <c r="AS1749" s="215"/>
      <c r="AT1749" s="215"/>
      <c r="AU1749" s="215"/>
      <c r="AV1749" s="215"/>
      <c r="AW1749" s="215"/>
      <c r="AX1749" s="215"/>
      <c r="AY1749" s="215"/>
      <c r="AZ1749" s="215"/>
    </row>
    <row r="1750" spans="1:52" s="209" customFormat="1" x14ac:dyDescent="0.2">
      <c r="A1750" s="214"/>
      <c r="D1750" s="213"/>
      <c r="E1750" s="215"/>
      <c r="F1750" s="215"/>
      <c r="G1750" s="215"/>
      <c r="H1750" s="215"/>
      <c r="I1750" s="215"/>
      <c r="J1750" s="215"/>
      <c r="K1750" s="215"/>
      <c r="L1750" s="215"/>
      <c r="M1750" s="215"/>
      <c r="N1750" s="215"/>
      <c r="O1750" s="215"/>
      <c r="P1750" s="215"/>
      <c r="Q1750" s="215"/>
      <c r="R1750" s="215"/>
      <c r="S1750" s="215"/>
      <c r="T1750" s="215"/>
      <c r="U1750" s="215"/>
      <c r="V1750" s="215"/>
      <c r="W1750" s="215"/>
      <c r="X1750" s="215"/>
      <c r="Y1750" s="215"/>
      <c r="Z1750" s="215"/>
      <c r="AA1750" s="215"/>
      <c r="AB1750" s="215"/>
      <c r="AI1750" s="215"/>
      <c r="AJ1750" s="215"/>
      <c r="AK1750" s="215"/>
      <c r="AL1750" s="215"/>
      <c r="AM1750" s="215"/>
      <c r="AN1750" s="215"/>
      <c r="AO1750" s="215"/>
      <c r="AP1750" s="215"/>
      <c r="AQ1750" s="215"/>
      <c r="AR1750" s="215"/>
      <c r="AS1750" s="215"/>
      <c r="AT1750" s="215"/>
      <c r="AU1750" s="215"/>
      <c r="AV1750" s="215"/>
      <c r="AW1750" s="215"/>
      <c r="AX1750" s="215"/>
      <c r="AY1750" s="215"/>
      <c r="AZ1750" s="215"/>
    </row>
    <row r="1751" spans="1:52" s="209" customFormat="1" x14ac:dyDescent="0.2">
      <c r="A1751" s="214"/>
      <c r="D1751" s="213"/>
      <c r="E1751" s="215"/>
      <c r="F1751" s="215"/>
      <c r="G1751" s="215"/>
      <c r="H1751" s="215"/>
      <c r="I1751" s="215"/>
      <c r="J1751" s="215"/>
      <c r="K1751" s="215"/>
      <c r="L1751" s="215"/>
      <c r="M1751" s="215"/>
      <c r="N1751" s="215"/>
      <c r="O1751" s="215"/>
      <c r="P1751" s="215"/>
      <c r="Q1751" s="215"/>
      <c r="R1751" s="215"/>
      <c r="S1751" s="215"/>
      <c r="T1751" s="215"/>
      <c r="U1751" s="215"/>
      <c r="V1751" s="215"/>
      <c r="W1751" s="215"/>
      <c r="X1751" s="215"/>
      <c r="Y1751" s="215"/>
      <c r="Z1751" s="215"/>
      <c r="AA1751" s="215"/>
      <c r="AB1751" s="215"/>
      <c r="AI1751" s="215"/>
      <c r="AJ1751" s="215"/>
      <c r="AK1751" s="215"/>
      <c r="AL1751" s="215"/>
      <c r="AM1751" s="215"/>
      <c r="AN1751" s="215"/>
      <c r="AO1751" s="215"/>
      <c r="AP1751" s="215"/>
      <c r="AQ1751" s="215"/>
      <c r="AR1751" s="215"/>
      <c r="AS1751" s="215"/>
      <c r="AT1751" s="215"/>
      <c r="AU1751" s="215"/>
      <c r="AV1751" s="215"/>
      <c r="AW1751" s="215"/>
      <c r="AX1751" s="215"/>
      <c r="AY1751" s="215"/>
      <c r="AZ1751" s="215"/>
    </row>
    <row r="1752" spans="1:52" s="209" customFormat="1" x14ac:dyDescent="0.2">
      <c r="A1752" s="214"/>
      <c r="D1752" s="213"/>
      <c r="E1752" s="215"/>
      <c r="F1752" s="215"/>
      <c r="G1752" s="215"/>
      <c r="H1752" s="215"/>
      <c r="I1752" s="215"/>
      <c r="J1752" s="215"/>
      <c r="K1752" s="215"/>
      <c r="L1752" s="215"/>
      <c r="M1752" s="215"/>
      <c r="N1752" s="215"/>
      <c r="O1752" s="215"/>
      <c r="P1752" s="215"/>
      <c r="Q1752" s="215"/>
      <c r="R1752" s="215"/>
      <c r="S1752" s="215"/>
      <c r="T1752" s="215"/>
      <c r="U1752" s="215"/>
      <c r="V1752" s="215"/>
      <c r="W1752" s="215"/>
      <c r="X1752" s="215"/>
      <c r="Y1752" s="215"/>
      <c r="Z1752" s="215"/>
      <c r="AA1752" s="215"/>
      <c r="AB1752" s="215"/>
      <c r="AI1752" s="215"/>
      <c r="AJ1752" s="215"/>
      <c r="AK1752" s="215"/>
      <c r="AL1752" s="215"/>
      <c r="AM1752" s="215"/>
      <c r="AN1752" s="215"/>
      <c r="AO1752" s="215"/>
      <c r="AP1752" s="215"/>
      <c r="AQ1752" s="215"/>
      <c r="AR1752" s="215"/>
      <c r="AS1752" s="215"/>
      <c r="AT1752" s="215"/>
      <c r="AU1752" s="215"/>
      <c r="AV1752" s="215"/>
      <c r="AW1752" s="215"/>
      <c r="AX1752" s="215"/>
      <c r="AY1752" s="215"/>
      <c r="AZ1752" s="215"/>
    </row>
    <row r="1753" spans="1:52" s="209" customFormat="1" x14ac:dyDescent="0.2">
      <c r="A1753" s="214"/>
      <c r="D1753" s="213"/>
      <c r="E1753" s="215"/>
      <c r="F1753" s="215"/>
      <c r="G1753" s="215"/>
      <c r="H1753" s="215"/>
      <c r="I1753" s="215"/>
      <c r="J1753" s="215"/>
      <c r="K1753" s="215"/>
      <c r="L1753" s="215"/>
      <c r="M1753" s="215"/>
      <c r="N1753" s="215"/>
      <c r="O1753" s="215"/>
      <c r="P1753" s="215"/>
      <c r="Q1753" s="215"/>
      <c r="R1753" s="215"/>
      <c r="S1753" s="215"/>
      <c r="T1753" s="215"/>
      <c r="U1753" s="215"/>
      <c r="V1753" s="215"/>
      <c r="W1753" s="215"/>
      <c r="X1753" s="215"/>
      <c r="Y1753" s="215"/>
      <c r="Z1753" s="215"/>
      <c r="AA1753" s="215"/>
      <c r="AB1753" s="215"/>
      <c r="AI1753" s="215"/>
      <c r="AJ1753" s="215"/>
      <c r="AK1753" s="215"/>
      <c r="AL1753" s="215"/>
      <c r="AM1753" s="215"/>
      <c r="AN1753" s="215"/>
      <c r="AO1753" s="215"/>
      <c r="AP1753" s="215"/>
      <c r="AQ1753" s="215"/>
      <c r="AR1753" s="215"/>
      <c r="AS1753" s="215"/>
      <c r="AT1753" s="215"/>
      <c r="AU1753" s="215"/>
      <c r="AV1753" s="215"/>
      <c r="AW1753" s="215"/>
      <c r="AX1753" s="215"/>
      <c r="AY1753" s="215"/>
      <c r="AZ1753" s="215"/>
    </row>
    <row r="1754" spans="1:52" s="209" customFormat="1" x14ac:dyDescent="0.2">
      <c r="A1754" s="214"/>
      <c r="D1754" s="213"/>
      <c r="E1754" s="215"/>
      <c r="F1754" s="215"/>
      <c r="G1754" s="215"/>
      <c r="H1754" s="215"/>
      <c r="I1754" s="215"/>
      <c r="J1754" s="215"/>
      <c r="K1754" s="215"/>
      <c r="L1754" s="215"/>
      <c r="M1754" s="215"/>
      <c r="N1754" s="215"/>
      <c r="O1754" s="215"/>
      <c r="P1754" s="215"/>
      <c r="Q1754" s="215"/>
      <c r="R1754" s="215"/>
      <c r="S1754" s="215"/>
      <c r="T1754" s="215"/>
      <c r="U1754" s="215"/>
      <c r="V1754" s="215"/>
      <c r="W1754" s="215"/>
      <c r="X1754" s="215"/>
      <c r="Y1754" s="215"/>
      <c r="Z1754" s="215"/>
      <c r="AA1754" s="215"/>
      <c r="AB1754" s="215"/>
      <c r="AI1754" s="215"/>
      <c r="AJ1754" s="215"/>
      <c r="AK1754" s="215"/>
      <c r="AL1754" s="215"/>
      <c r="AM1754" s="215"/>
      <c r="AN1754" s="215"/>
      <c r="AO1754" s="215"/>
      <c r="AP1754" s="215"/>
      <c r="AQ1754" s="215"/>
      <c r="AR1754" s="215"/>
      <c r="AS1754" s="215"/>
      <c r="AT1754" s="215"/>
      <c r="AU1754" s="215"/>
      <c r="AV1754" s="215"/>
      <c r="AW1754" s="215"/>
      <c r="AX1754" s="215"/>
      <c r="AY1754" s="215"/>
      <c r="AZ1754" s="215"/>
    </row>
    <row r="1755" spans="1:52" s="209" customFormat="1" x14ac:dyDescent="0.2">
      <c r="A1755" s="214"/>
      <c r="D1755" s="213"/>
      <c r="E1755" s="215"/>
      <c r="F1755" s="215"/>
      <c r="G1755" s="215"/>
      <c r="H1755" s="215"/>
      <c r="I1755" s="215"/>
      <c r="J1755" s="215"/>
      <c r="K1755" s="215"/>
      <c r="L1755" s="215"/>
      <c r="M1755" s="215"/>
      <c r="N1755" s="215"/>
      <c r="O1755" s="215"/>
      <c r="P1755" s="215"/>
      <c r="Q1755" s="215"/>
      <c r="R1755" s="215"/>
      <c r="S1755" s="215"/>
      <c r="T1755" s="215"/>
      <c r="U1755" s="215"/>
      <c r="V1755" s="215"/>
      <c r="W1755" s="215"/>
      <c r="X1755" s="215"/>
      <c r="Y1755" s="215"/>
      <c r="Z1755" s="215"/>
      <c r="AA1755" s="215"/>
      <c r="AB1755" s="215"/>
      <c r="AI1755" s="215"/>
      <c r="AJ1755" s="215"/>
      <c r="AK1755" s="215"/>
      <c r="AL1755" s="215"/>
      <c r="AM1755" s="215"/>
      <c r="AN1755" s="215"/>
      <c r="AO1755" s="215"/>
      <c r="AP1755" s="215"/>
      <c r="AQ1755" s="215"/>
      <c r="AR1755" s="215"/>
      <c r="AS1755" s="215"/>
      <c r="AT1755" s="215"/>
      <c r="AU1755" s="215"/>
      <c r="AV1755" s="215"/>
      <c r="AW1755" s="215"/>
      <c r="AX1755" s="215"/>
      <c r="AY1755" s="215"/>
      <c r="AZ1755" s="215"/>
    </row>
    <row r="1756" spans="1:52" s="209" customFormat="1" x14ac:dyDescent="0.2">
      <c r="A1756" s="214"/>
      <c r="D1756" s="213"/>
      <c r="E1756" s="215"/>
      <c r="F1756" s="215"/>
      <c r="G1756" s="215"/>
      <c r="H1756" s="215"/>
      <c r="I1756" s="215"/>
      <c r="J1756" s="215"/>
      <c r="K1756" s="215"/>
      <c r="L1756" s="215"/>
      <c r="M1756" s="215"/>
      <c r="N1756" s="215"/>
      <c r="O1756" s="215"/>
      <c r="P1756" s="215"/>
      <c r="Q1756" s="215"/>
      <c r="R1756" s="215"/>
      <c r="S1756" s="215"/>
      <c r="T1756" s="215"/>
      <c r="U1756" s="215"/>
      <c r="V1756" s="215"/>
      <c r="W1756" s="215"/>
      <c r="X1756" s="215"/>
      <c r="Y1756" s="215"/>
      <c r="Z1756" s="215"/>
      <c r="AA1756" s="215"/>
      <c r="AB1756" s="215"/>
      <c r="AI1756" s="215"/>
      <c r="AJ1756" s="215"/>
      <c r="AK1756" s="215"/>
      <c r="AL1756" s="215"/>
      <c r="AM1756" s="215"/>
      <c r="AN1756" s="215"/>
      <c r="AO1756" s="215"/>
      <c r="AP1756" s="215"/>
      <c r="AQ1756" s="215"/>
      <c r="AR1756" s="215"/>
      <c r="AS1756" s="215"/>
      <c r="AT1756" s="215"/>
      <c r="AU1756" s="215"/>
      <c r="AV1756" s="215"/>
      <c r="AW1756" s="215"/>
      <c r="AX1756" s="215"/>
      <c r="AY1756" s="215"/>
      <c r="AZ1756" s="215"/>
    </row>
    <row r="1757" spans="1:52" s="209" customFormat="1" x14ac:dyDescent="0.2">
      <c r="A1757" s="214"/>
      <c r="D1757" s="213"/>
      <c r="E1757" s="215"/>
      <c r="F1757" s="215"/>
      <c r="G1757" s="215"/>
      <c r="H1757" s="215"/>
      <c r="I1757" s="215"/>
      <c r="J1757" s="215"/>
      <c r="K1757" s="215"/>
      <c r="L1757" s="215"/>
      <c r="M1757" s="215"/>
      <c r="N1757" s="215"/>
      <c r="O1757" s="215"/>
      <c r="P1757" s="215"/>
      <c r="Q1757" s="215"/>
      <c r="R1757" s="215"/>
      <c r="S1757" s="215"/>
      <c r="T1757" s="215"/>
      <c r="U1757" s="215"/>
      <c r="V1757" s="215"/>
      <c r="W1757" s="215"/>
      <c r="X1757" s="215"/>
      <c r="Y1757" s="215"/>
      <c r="Z1757" s="215"/>
      <c r="AA1757" s="215"/>
      <c r="AB1757" s="215"/>
      <c r="AI1757" s="215"/>
      <c r="AJ1757" s="215"/>
      <c r="AK1757" s="215"/>
      <c r="AL1757" s="215"/>
      <c r="AM1757" s="215"/>
      <c r="AN1757" s="215"/>
      <c r="AO1757" s="215"/>
      <c r="AP1757" s="215"/>
      <c r="AQ1757" s="215"/>
      <c r="AR1757" s="215"/>
      <c r="AS1757" s="215"/>
      <c r="AT1757" s="215"/>
      <c r="AU1757" s="215"/>
      <c r="AV1757" s="215"/>
      <c r="AW1757" s="215"/>
      <c r="AX1757" s="215"/>
      <c r="AY1757" s="215"/>
      <c r="AZ1757" s="215"/>
    </row>
    <row r="1758" spans="1:52" s="209" customFormat="1" x14ac:dyDescent="0.2">
      <c r="A1758" s="214"/>
      <c r="D1758" s="213"/>
      <c r="E1758" s="215"/>
      <c r="F1758" s="215"/>
      <c r="G1758" s="215"/>
      <c r="H1758" s="215"/>
      <c r="I1758" s="215"/>
      <c r="J1758" s="215"/>
      <c r="K1758" s="215"/>
      <c r="L1758" s="215"/>
      <c r="M1758" s="215"/>
      <c r="N1758" s="215"/>
      <c r="O1758" s="215"/>
      <c r="P1758" s="215"/>
      <c r="Q1758" s="215"/>
      <c r="R1758" s="215"/>
      <c r="S1758" s="215"/>
      <c r="T1758" s="215"/>
      <c r="U1758" s="215"/>
      <c r="V1758" s="215"/>
      <c r="W1758" s="215"/>
      <c r="X1758" s="215"/>
      <c r="Y1758" s="215"/>
      <c r="Z1758" s="215"/>
      <c r="AA1758" s="215"/>
      <c r="AB1758" s="215"/>
      <c r="AI1758" s="215"/>
      <c r="AJ1758" s="215"/>
      <c r="AK1758" s="215"/>
      <c r="AL1758" s="215"/>
      <c r="AM1758" s="215"/>
      <c r="AN1758" s="215"/>
      <c r="AO1758" s="215"/>
      <c r="AP1758" s="215"/>
      <c r="AQ1758" s="215"/>
      <c r="AR1758" s="215"/>
      <c r="AS1758" s="215"/>
      <c r="AT1758" s="215"/>
      <c r="AU1758" s="215"/>
      <c r="AV1758" s="215"/>
      <c r="AW1758" s="215"/>
      <c r="AX1758" s="215"/>
      <c r="AY1758" s="215"/>
      <c r="AZ1758" s="215"/>
    </row>
    <row r="1759" spans="1:52" s="209" customFormat="1" x14ac:dyDescent="0.2">
      <c r="A1759" s="214"/>
      <c r="D1759" s="213"/>
      <c r="E1759" s="215"/>
      <c r="F1759" s="215"/>
      <c r="G1759" s="215"/>
      <c r="H1759" s="215"/>
      <c r="I1759" s="215"/>
      <c r="J1759" s="215"/>
      <c r="K1759" s="215"/>
      <c r="L1759" s="215"/>
      <c r="M1759" s="215"/>
      <c r="N1759" s="215"/>
      <c r="O1759" s="215"/>
      <c r="P1759" s="215"/>
      <c r="Q1759" s="215"/>
      <c r="R1759" s="215"/>
      <c r="S1759" s="215"/>
      <c r="T1759" s="215"/>
      <c r="U1759" s="215"/>
      <c r="V1759" s="215"/>
      <c r="W1759" s="215"/>
      <c r="X1759" s="215"/>
      <c r="Y1759" s="215"/>
      <c r="Z1759" s="215"/>
      <c r="AA1759" s="215"/>
      <c r="AB1759" s="215"/>
      <c r="AI1759" s="215"/>
      <c r="AJ1759" s="215"/>
      <c r="AK1759" s="215"/>
      <c r="AL1759" s="215"/>
      <c r="AM1759" s="215"/>
      <c r="AN1759" s="215"/>
      <c r="AO1759" s="215"/>
      <c r="AP1759" s="215"/>
      <c r="AQ1759" s="215"/>
      <c r="AR1759" s="215"/>
      <c r="AS1759" s="215"/>
      <c r="AT1759" s="215"/>
      <c r="AU1759" s="215"/>
      <c r="AV1759" s="215"/>
      <c r="AW1759" s="215"/>
      <c r="AX1759" s="215"/>
      <c r="AY1759" s="215"/>
      <c r="AZ1759" s="215"/>
    </row>
    <row r="1760" spans="1:52" s="209" customFormat="1" x14ac:dyDescent="0.2">
      <c r="A1760" s="214"/>
      <c r="D1760" s="213"/>
      <c r="E1760" s="215"/>
      <c r="F1760" s="215"/>
      <c r="G1760" s="215"/>
      <c r="H1760" s="215"/>
      <c r="I1760" s="215"/>
      <c r="J1760" s="215"/>
      <c r="K1760" s="215"/>
      <c r="L1760" s="215"/>
      <c r="M1760" s="215"/>
      <c r="N1760" s="215"/>
      <c r="O1760" s="215"/>
      <c r="P1760" s="215"/>
      <c r="Q1760" s="215"/>
      <c r="R1760" s="215"/>
      <c r="S1760" s="215"/>
      <c r="T1760" s="215"/>
      <c r="U1760" s="215"/>
      <c r="V1760" s="215"/>
      <c r="W1760" s="215"/>
      <c r="X1760" s="215"/>
      <c r="Y1760" s="215"/>
      <c r="Z1760" s="215"/>
      <c r="AA1760" s="215"/>
      <c r="AB1760" s="215"/>
      <c r="AI1760" s="215"/>
      <c r="AJ1760" s="215"/>
      <c r="AK1760" s="215"/>
      <c r="AL1760" s="215"/>
      <c r="AM1760" s="215"/>
      <c r="AN1760" s="215"/>
      <c r="AO1760" s="215"/>
      <c r="AP1760" s="215"/>
      <c r="AQ1760" s="215"/>
      <c r="AR1760" s="215"/>
      <c r="AS1760" s="215"/>
      <c r="AT1760" s="215"/>
      <c r="AU1760" s="215"/>
      <c r="AV1760" s="215"/>
      <c r="AW1760" s="215"/>
      <c r="AX1760" s="215"/>
      <c r="AY1760" s="215"/>
      <c r="AZ1760" s="215"/>
    </row>
    <row r="1761" spans="1:52" s="209" customFormat="1" x14ac:dyDescent="0.2">
      <c r="A1761" s="214"/>
      <c r="D1761" s="213"/>
      <c r="E1761" s="215"/>
      <c r="F1761" s="215"/>
      <c r="G1761" s="215"/>
      <c r="H1761" s="215"/>
      <c r="I1761" s="215"/>
      <c r="J1761" s="215"/>
      <c r="K1761" s="215"/>
      <c r="L1761" s="215"/>
      <c r="M1761" s="215"/>
      <c r="N1761" s="215"/>
      <c r="O1761" s="215"/>
      <c r="P1761" s="215"/>
      <c r="Q1761" s="215"/>
      <c r="R1761" s="215"/>
      <c r="S1761" s="215"/>
      <c r="T1761" s="215"/>
      <c r="U1761" s="215"/>
      <c r="V1761" s="215"/>
      <c r="W1761" s="215"/>
      <c r="X1761" s="215"/>
      <c r="Y1761" s="215"/>
      <c r="Z1761" s="215"/>
      <c r="AA1761" s="215"/>
      <c r="AB1761" s="215"/>
      <c r="AI1761" s="215"/>
      <c r="AJ1761" s="215"/>
      <c r="AK1761" s="215"/>
      <c r="AL1761" s="215"/>
      <c r="AM1761" s="215"/>
      <c r="AN1761" s="215"/>
      <c r="AO1761" s="215"/>
      <c r="AP1761" s="215"/>
      <c r="AQ1761" s="215"/>
      <c r="AR1761" s="215"/>
      <c r="AS1761" s="215"/>
      <c r="AT1761" s="215"/>
      <c r="AU1761" s="215"/>
      <c r="AV1761" s="215"/>
      <c r="AW1761" s="215"/>
      <c r="AX1761" s="215"/>
      <c r="AY1761" s="215"/>
      <c r="AZ1761" s="215"/>
    </row>
    <row r="1762" spans="1:52" s="209" customFormat="1" x14ac:dyDescent="0.2">
      <c r="A1762" s="214"/>
      <c r="D1762" s="213"/>
      <c r="E1762" s="215"/>
      <c r="F1762" s="215"/>
      <c r="G1762" s="215"/>
      <c r="H1762" s="215"/>
      <c r="I1762" s="215"/>
      <c r="J1762" s="215"/>
      <c r="K1762" s="215"/>
      <c r="L1762" s="215"/>
      <c r="M1762" s="215"/>
      <c r="N1762" s="215"/>
      <c r="O1762" s="215"/>
      <c r="P1762" s="215"/>
      <c r="Q1762" s="215"/>
      <c r="R1762" s="215"/>
      <c r="S1762" s="215"/>
      <c r="T1762" s="215"/>
      <c r="U1762" s="215"/>
      <c r="V1762" s="215"/>
      <c r="W1762" s="215"/>
      <c r="X1762" s="215"/>
      <c r="Y1762" s="215"/>
      <c r="Z1762" s="215"/>
      <c r="AA1762" s="215"/>
      <c r="AB1762" s="215"/>
      <c r="AI1762" s="215"/>
      <c r="AJ1762" s="215"/>
      <c r="AK1762" s="215"/>
      <c r="AL1762" s="215"/>
      <c r="AM1762" s="215"/>
      <c r="AN1762" s="215"/>
      <c r="AO1762" s="215"/>
      <c r="AP1762" s="215"/>
      <c r="AQ1762" s="215"/>
      <c r="AR1762" s="215"/>
      <c r="AS1762" s="215"/>
      <c r="AT1762" s="215"/>
      <c r="AU1762" s="215"/>
      <c r="AV1762" s="215"/>
      <c r="AW1762" s="215"/>
      <c r="AX1762" s="215"/>
      <c r="AY1762" s="215"/>
      <c r="AZ1762" s="215"/>
    </row>
    <row r="1763" spans="1:52" s="209" customFormat="1" x14ac:dyDescent="0.2">
      <c r="A1763" s="214"/>
      <c r="D1763" s="213"/>
      <c r="E1763" s="215"/>
      <c r="F1763" s="215"/>
      <c r="G1763" s="215"/>
      <c r="H1763" s="215"/>
      <c r="I1763" s="215"/>
      <c r="J1763" s="215"/>
      <c r="K1763" s="215"/>
      <c r="L1763" s="215"/>
      <c r="M1763" s="215"/>
      <c r="N1763" s="215"/>
      <c r="O1763" s="215"/>
      <c r="P1763" s="215"/>
      <c r="Q1763" s="215"/>
      <c r="R1763" s="215"/>
      <c r="S1763" s="215"/>
      <c r="T1763" s="215"/>
      <c r="U1763" s="215"/>
      <c r="V1763" s="215"/>
      <c r="W1763" s="215"/>
      <c r="X1763" s="215"/>
      <c r="Y1763" s="215"/>
      <c r="Z1763" s="215"/>
      <c r="AA1763" s="215"/>
      <c r="AB1763" s="215"/>
      <c r="AI1763" s="215"/>
      <c r="AJ1763" s="215"/>
      <c r="AK1763" s="215"/>
      <c r="AL1763" s="215"/>
      <c r="AM1763" s="215"/>
      <c r="AN1763" s="215"/>
      <c r="AO1763" s="215"/>
      <c r="AP1763" s="215"/>
      <c r="AQ1763" s="215"/>
      <c r="AR1763" s="215"/>
      <c r="AS1763" s="215"/>
      <c r="AT1763" s="215"/>
      <c r="AU1763" s="215"/>
      <c r="AV1763" s="215"/>
      <c r="AW1763" s="215"/>
      <c r="AX1763" s="215"/>
      <c r="AY1763" s="215"/>
      <c r="AZ1763" s="215"/>
    </row>
    <row r="1764" spans="1:52" s="209" customFormat="1" x14ac:dyDescent="0.2">
      <c r="A1764" s="214"/>
      <c r="D1764" s="213"/>
      <c r="E1764" s="215"/>
      <c r="F1764" s="215"/>
      <c r="G1764" s="215"/>
      <c r="H1764" s="215"/>
      <c r="I1764" s="215"/>
      <c r="J1764" s="215"/>
      <c r="K1764" s="215"/>
      <c r="L1764" s="215"/>
      <c r="M1764" s="215"/>
      <c r="N1764" s="215"/>
      <c r="O1764" s="215"/>
      <c r="P1764" s="215"/>
      <c r="Q1764" s="215"/>
      <c r="R1764" s="215"/>
      <c r="S1764" s="215"/>
      <c r="T1764" s="215"/>
      <c r="U1764" s="215"/>
      <c r="V1764" s="215"/>
      <c r="W1764" s="215"/>
      <c r="X1764" s="215"/>
      <c r="Y1764" s="215"/>
      <c r="Z1764" s="215"/>
      <c r="AA1764" s="215"/>
      <c r="AB1764" s="215"/>
      <c r="AI1764" s="215"/>
      <c r="AJ1764" s="215"/>
      <c r="AK1764" s="215"/>
      <c r="AL1764" s="215"/>
      <c r="AM1764" s="215"/>
      <c r="AN1764" s="215"/>
      <c r="AO1764" s="215"/>
      <c r="AP1764" s="215"/>
      <c r="AQ1764" s="215"/>
      <c r="AR1764" s="215"/>
      <c r="AS1764" s="215"/>
      <c r="AT1764" s="215"/>
      <c r="AU1764" s="215"/>
      <c r="AV1764" s="215"/>
      <c r="AW1764" s="215"/>
      <c r="AX1764" s="215"/>
      <c r="AY1764" s="215"/>
      <c r="AZ1764" s="215"/>
    </row>
    <row r="1765" spans="1:52" s="209" customFormat="1" x14ac:dyDescent="0.2">
      <c r="A1765" s="214"/>
      <c r="D1765" s="213"/>
      <c r="E1765" s="215"/>
      <c r="F1765" s="215"/>
      <c r="G1765" s="215"/>
      <c r="H1765" s="215"/>
      <c r="I1765" s="215"/>
      <c r="J1765" s="215"/>
      <c r="K1765" s="215"/>
      <c r="L1765" s="215"/>
      <c r="M1765" s="215"/>
      <c r="N1765" s="215"/>
      <c r="O1765" s="215"/>
      <c r="P1765" s="215"/>
      <c r="Q1765" s="215"/>
      <c r="R1765" s="215"/>
      <c r="S1765" s="215"/>
      <c r="T1765" s="215"/>
      <c r="U1765" s="215"/>
      <c r="V1765" s="215"/>
      <c r="W1765" s="215"/>
      <c r="X1765" s="215"/>
      <c r="Y1765" s="215"/>
      <c r="Z1765" s="215"/>
      <c r="AA1765" s="215"/>
      <c r="AB1765" s="215"/>
      <c r="AI1765" s="215"/>
      <c r="AJ1765" s="215"/>
      <c r="AK1765" s="215"/>
      <c r="AL1765" s="215"/>
      <c r="AM1765" s="215"/>
      <c r="AN1765" s="215"/>
      <c r="AO1765" s="215"/>
      <c r="AP1765" s="215"/>
      <c r="AQ1765" s="215"/>
      <c r="AR1765" s="215"/>
      <c r="AS1765" s="215"/>
      <c r="AT1765" s="215"/>
      <c r="AU1765" s="215"/>
      <c r="AV1765" s="215"/>
      <c r="AW1765" s="215"/>
      <c r="AX1765" s="215"/>
      <c r="AY1765" s="215"/>
      <c r="AZ1765" s="215"/>
    </row>
    <row r="1766" spans="1:52" s="209" customFormat="1" x14ac:dyDescent="0.2">
      <c r="A1766" s="214"/>
      <c r="D1766" s="213"/>
      <c r="E1766" s="215"/>
      <c r="F1766" s="215"/>
      <c r="G1766" s="215"/>
      <c r="H1766" s="215"/>
      <c r="I1766" s="215"/>
      <c r="J1766" s="215"/>
      <c r="K1766" s="215"/>
      <c r="L1766" s="215"/>
      <c r="M1766" s="215"/>
      <c r="N1766" s="215"/>
      <c r="O1766" s="215"/>
      <c r="P1766" s="215"/>
      <c r="Q1766" s="215"/>
      <c r="R1766" s="215"/>
      <c r="S1766" s="215"/>
      <c r="T1766" s="215"/>
      <c r="U1766" s="215"/>
      <c r="V1766" s="215"/>
      <c r="W1766" s="215"/>
      <c r="X1766" s="215"/>
      <c r="Y1766" s="215"/>
      <c r="Z1766" s="215"/>
      <c r="AA1766" s="215"/>
      <c r="AB1766" s="215"/>
      <c r="AI1766" s="215"/>
      <c r="AJ1766" s="215"/>
      <c r="AK1766" s="215"/>
      <c r="AL1766" s="215"/>
      <c r="AM1766" s="215"/>
      <c r="AN1766" s="215"/>
      <c r="AO1766" s="215"/>
      <c r="AP1766" s="215"/>
      <c r="AQ1766" s="215"/>
      <c r="AR1766" s="215"/>
      <c r="AS1766" s="215"/>
      <c r="AT1766" s="215"/>
      <c r="AU1766" s="215"/>
      <c r="AV1766" s="215"/>
      <c r="AW1766" s="215"/>
      <c r="AX1766" s="215"/>
      <c r="AY1766" s="215"/>
      <c r="AZ1766" s="215"/>
    </row>
    <row r="1767" spans="1:52" s="209" customFormat="1" x14ac:dyDescent="0.2">
      <c r="A1767" s="214"/>
      <c r="D1767" s="213"/>
      <c r="E1767" s="215"/>
      <c r="F1767" s="215"/>
      <c r="G1767" s="215"/>
      <c r="H1767" s="215"/>
      <c r="I1767" s="215"/>
      <c r="J1767" s="215"/>
      <c r="K1767" s="215"/>
      <c r="L1767" s="215"/>
      <c r="M1767" s="215"/>
      <c r="N1767" s="215"/>
      <c r="O1767" s="215"/>
      <c r="P1767" s="215"/>
      <c r="Q1767" s="215"/>
      <c r="R1767" s="215"/>
      <c r="S1767" s="215"/>
      <c r="T1767" s="215"/>
      <c r="U1767" s="215"/>
      <c r="V1767" s="215"/>
      <c r="W1767" s="215"/>
      <c r="X1767" s="215"/>
      <c r="Y1767" s="215"/>
      <c r="Z1767" s="215"/>
      <c r="AA1767" s="215"/>
      <c r="AB1767" s="215"/>
      <c r="AI1767" s="215"/>
      <c r="AJ1767" s="215"/>
      <c r="AK1767" s="215"/>
      <c r="AL1767" s="215"/>
      <c r="AM1767" s="215"/>
      <c r="AN1767" s="215"/>
      <c r="AO1767" s="215"/>
      <c r="AP1767" s="215"/>
      <c r="AQ1767" s="215"/>
      <c r="AR1767" s="215"/>
      <c r="AS1767" s="215"/>
      <c r="AT1767" s="215"/>
      <c r="AU1767" s="215"/>
      <c r="AV1767" s="215"/>
      <c r="AW1767" s="215"/>
      <c r="AX1767" s="215"/>
      <c r="AY1767" s="215"/>
      <c r="AZ1767" s="215"/>
    </row>
    <row r="1768" spans="1:52" s="209" customFormat="1" x14ac:dyDescent="0.2">
      <c r="A1768" s="214"/>
      <c r="D1768" s="213"/>
      <c r="E1768" s="215"/>
      <c r="F1768" s="215"/>
      <c r="G1768" s="215"/>
      <c r="H1768" s="215"/>
      <c r="I1768" s="215"/>
      <c r="J1768" s="215"/>
      <c r="K1768" s="215"/>
      <c r="L1768" s="215"/>
      <c r="M1768" s="215"/>
      <c r="N1768" s="215"/>
      <c r="O1768" s="215"/>
      <c r="P1768" s="215"/>
      <c r="Q1768" s="215"/>
      <c r="R1768" s="215"/>
      <c r="S1768" s="215"/>
      <c r="T1768" s="215"/>
      <c r="U1768" s="215"/>
      <c r="V1768" s="215"/>
      <c r="W1768" s="215"/>
      <c r="X1768" s="215"/>
      <c r="Y1768" s="215"/>
      <c r="Z1768" s="215"/>
      <c r="AA1768" s="215"/>
      <c r="AB1768" s="215"/>
      <c r="AI1768" s="215"/>
      <c r="AJ1768" s="215"/>
      <c r="AK1768" s="215"/>
      <c r="AL1768" s="215"/>
      <c r="AM1768" s="215"/>
      <c r="AN1768" s="215"/>
      <c r="AO1768" s="215"/>
      <c r="AP1768" s="215"/>
      <c r="AQ1768" s="215"/>
      <c r="AR1768" s="215"/>
      <c r="AS1768" s="215"/>
      <c r="AT1768" s="215"/>
      <c r="AU1768" s="215"/>
      <c r="AV1768" s="215"/>
      <c r="AW1768" s="215"/>
      <c r="AX1768" s="215"/>
      <c r="AY1768" s="215"/>
      <c r="AZ1768" s="215"/>
    </row>
    <row r="1769" spans="1:52" s="209" customFormat="1" x14ac:dyDescent="0.2">
      <c r="A1769" s="214"/>
      <c r="D1769" s="213"/>
      <c r="E1769" s="215"/>
      <c r="F1769" s="215"/>
      <c r="G1769" s="215"/>
      <c r="H1769" s="215"/>
      <c r="I1769" s="215"/>
      <c r="J1769" s="215"/>
      <c r="K1769" s="215"/>
      <c r="L1769" s="215"/>
      <c r="M1769" s="215"/>
      <c r="N1769" s="215"/>
      <c r="O1769" s="215"/>
      <c r="P1769" s="215"/>
      <c r="Q1769" s="215"/>
      <c r="R1769" s="215"/>
      <c r="S1769" s="215"/>
      <c r="T1769" s="215"/>
      <c r="U1769" s="215"/>
      <c r="V1769" s="215"/>
      <c r="W1769" s="215"/>
      <c r="X1769" s="215"/>
      <c r="Y1769" s="215"/>
      <c r="Z1769" s="215"/>
      <c r="AA1769" s="215"/>
      <c r="AB1769" s="215"/>
      <c r="AI1769" s="215"/>
      <c r="AJ1769" s="215"/>
      <c r="AK1769" s="215"/>
      <c r="AL1769" s="215"/>
      <c r="AM1769" s="215"/>
      <c r="AN1769" s="215"/>
      <c r="AO1769" s="215"/>
      <c r="AP1769" s="215"/>
      <c r="AQ1769" s="215"/>
      <c r="AR1769" s="215"/>
      <c r="AS1769" s="215"/>
      <c r="AT1769" s="215"/>
      <c r="AU1769" s="215"/>
      <c r="AV1769" s="215"/>
      <c r="AW1769" s="215"/>
      <c r="AX1769" s="215"/>
      <c r="AY1769" s="215"/>
      <c r="AZ1769" s="215"/>
    </row>
    <row r="1770" spans="1:52" s="209" customFormat="1" x14ac:dyDescent="0.2">
      <c r="A1770" s="214"/>
      <c r="D1770" s="213"/>
      <c r="E1770" s="215"/>
      <c r="F1770" s="215"/>
      <c r="G1770" s="215"/>
      <c r="H1770" s="215"/>
      <c r="I1770" s="215"/>
      <c r="J1770" s="215"/>
      <c r="K1770" s="215"/>
      <c r="L1770" s="215"/>
      <c r="M1770" s="215"/>
      <c r="N1770" s="215"/>
      <c r="O1770" s="215"/>
      <c r="P1770" s="215"/>
      <c r="Q1770" s="215"/>
      <c r="R1770" s="215"/>
      <c r="S1770" s="215"/>
      <c r="T1770" s="215"/>
      <c r="U1770" s="215"/>
      <c r="V1770" s="215"/>
      <c r="W1770" s="215"/>
      <c r="X1770" s="215"/>
      <c r="Y1770" s="215"/>
      <c r="Z1770" s="215"/>
      <c r="AA1770" s="215"/>
      <c r="AB1770" s="215"/>
      <c r="AI1770" s="215"/>
      <c r="AJ1770" s="215"/>
      <c r="AK1770" s="215"/>
      <c r="AL1770" s="215"/>
      <c r="AM1770" s="215"/>
      <c r="AN1770" s="215"/>
      <c r="AO1770" s="215"/>
      <c r="AP1770" s="215"/>
      <c r="AQ1770" s="215"/>
      <c r="AR1770" s="215"/>
      <c r="AS1770" s="215"/>
      <c r="AT1770" s="215"/>
      <c r="AU1770" s="215"/>
      <c r="AV1770" s="215"/>
      <c r="AW1770" s="215"/>
      <c r="AX1770" s="215"/>
      <c r="AY1770" s="215"/>
      <c r="AZ1770" s="215"/>
    </row>
    <row r="1771" spans="1:52" s="209" customFormat="1" x14ac:dyDescent="0.2">
      <c r="A1771" s="214"/>
      <c r="D1771" s="213"/>
      <c r="E1771" s="215"/>
      <c r="F1771" s="215"/>
      <c r="G1771" s="215"/>
      <c r="H1771" s="215"/>
      <c r="I1771" s="215"/>
      <c r="J1771" s="215"/>
      <c r="K1771" s="215"/>
      <c r="L1771" s="215"/>
      <c r="M1771" s="215"/>
      <c r="N1771" s="215"/>
      <c r="O1771" s="215"/>
      <c r="P1771" s="215"/>
      <c r="Q1771" s="215"/>
      <c r="R1771" s="215"/>
      <c r="S1771" s="215"/>
      <c r="T1771" s="215"/>
      <c r="U1771" s="215"/>
      <c r="V1771" s="215"/>
      <c r="W1771" s="215"/>
      <c r="X1771" s="215"/>
      <c r="Y1771" s="215"/>
      <c r="Z1771" s="215"/>
      <c r="AA1771" s="215"/>
      <c r="AB1771" s="215"/>
      <c r="AI1771" s="215"/>
      <c r="AJ1771" s="215"/>
      <c r="AK1771" s="215"/>
      <c r="AL1771" s="215"/>
      <c r="AM1771" s="215"/>
      <c r="AN1771" s="215"/>
      <c r="AO1771" s="215"/>
      <c r="AP1771" s="215"/>
      <c r="AQ1771" s="215"/>
      <c r="AR1771" s="215"/>
      <c r="AS1771" s="215"/>
      <c r="AT1771" s="215"/>
      <c r="AU1771" s="215"/>
      <c r="AV1771" s="215"/>
      <c r="AW1771" s="215"/>
      <c r="AX1771" s="215"/>
      <c r="AY1771" s="215"/>
      <c r="AZ1771" s="215"/>
    </row>
    <row r="1772" spans="1:52" s="209" customFormat="1" x14ac:dyDescent="0.2">
      <c r="A1772" s="214"/>
      <c r="D1772" s="213"/>
      <c r="E1772" s="215"/>
      <c r="F1772" s="215"/>
      <c r="G1772" s="215"/>
      <c r="H1772" s="215"/>
      <c r="I1772" s="215"/>
      <c r="J1772" s="215"/>
      <c r="K1772" s="215"/>
      <c r="L1772" s="215"/>
      <c r="M1772" s="215"/>
      <c r="N1772" s="215"/>
      <c r="O1772" s="215"/>
      <c r="P1772" s="215"/>
      <c r="Q1772" s="215"/>
      <c r="R1772" s="215"/>
      <c r="S1772" s="215"/>
      <c r="T1772" s="215"/>
      <c r="U1772" s="215"/>
      <c r="V1772" s="215"/>
      <c r="W1772" s="215"/>
      <c r="X1772" s="215"/>
      <c r="Y1772" s="215"/>
      <c r="Z1772" s="215"/>
      <c r="AA1772" s="215"/>
      <c r="AB1772" s="215"/>
      <c r="AI1772" s="215"/>
      <c r="AJ1772" s="215"/>
      <c r="AK1772" s="215"/>
      <c r="AL1772" s="215"/>
      <c r="AM1772" s="215"/>
      <c r="AN1772" s="215"/>
      <c r="AO1772" s="215"/>
      <c r="AP1772" s="215"/>
      <c r="AQ1772" s="215"/>
      <c r="AR1772" s="215"/>
      <c r="AS1772" s="215"/>
      <c r="AT1772" s="215"/>
      <c r="AU1772" s="215"/>
      <c r="AV1772" s="215"/>
      <c r="AW1772" s="215"/>
      <c r="AX1772" s="215"/>
      <c r="AY1772" s="215"/>
      <c r="AZ1772" s="215"/>
    </row>
    <row r="1773" spans="1:52" s="209" customFormat="1" x14ac:dyDescent="0.2">
      <c r="A1773" s="214"/>
      <c r="D1773" s="213"/>
      <c r="E1773" s="215"/>
      <c r="F1773" s="215"/>
      <c r="G1773" s="215"/>
      <c r="H1773" s="215"/>
      <c r="I1773" s="215"/>
      <c r="J1773" s="215"/>
      <c r="K1773" s="215"/>
      <c r="L1773" s="215"/>
      <c r="M1773" s="215"/>
      <c r="N1773" s="215"/>
      <c r="O1773" s="215"/>
      <c r="P1773" s="215"/>
      <c r="Q1773" s="215"/>
      <c r="R1773" s="215"/>
      <c r="S1773" s="215"/>
      <c r="T1773" s="215"/>
      <c r="U1773" s="215"/>
      <c r="V1773" s="215"/>
      <c r="W1773" s="215"/>
      <c r="X1773" s="215"/>
      <c r="Y1773" s="215"/>
      <c r="Z1773" s="215"/>
      <c r="AA1773" s="215"/>
      <c r="AB1773" s="215"/>
      <c r="AI1773" s="215"/>
      <c r="AJ1773" s="215"/>
      <c r="AK1773" s="215"/>
      <c r="AL1773" s="215"/>
      <c r="AM1773" s="215"/>
      <c r="AN1773" s="215"/>
      <c r="AO1773" s="215"/>
      <c r="AP1773" s="215"/>
      <c r="AQ1773" s="215"/>
      <c r="AR1773" s="215"/>
      <c r="AS1773" s="215"/>
      <c r="AT1773" s="215"/>
      <c r="AU1773" s="215"/>
      <c r="AV1773" s="215"/>
      <c r="AW1773" s="215"/>
      <c r="AX1773" s="215"/>
      <c r="AY1773" s="215"/>
      <c r="AZ1773" s="215"/>
    </row>
    <row r="1774" spans="1:52" s="209" customFormat="1" x14ac:dyDescent="0.2">
      <c r="A1774" s="214"/>
      <c r="D1774" s="213"/>
      <c r="E1774" s="215"/>
      <c r="F1774" s="215"/>
      <c r="G1774" s="215"/>
      <c r="H1774" s="215"/>
      <c r="I1774" s="215"/>
      <c r="J1774" s="215"/>
      <c r="K1774" s="215"/>
      <c r="L1774" s="215"/>
      <c r="M1774" s="215"/>
      <c r="N1774" s="215"/>
      <c r="O1774" s="215"/>
      <c r="P1774" s="215"/>
      <c r="Q1774" s="215"/>
      <c r="R1774" s="215"/>
      <c r="S1774" s="215"/>
      <c r="T1774" s="215"/>
      <c r="U1774" s="215"/>
      <c r="V1774" s="215"/>
      <c r="W1774" s="215"/>
      <c r="X1774" s="215"/>
      <c r="Y1774" s="215"/>
      <c r="Z1774" s="215"/>
      <c r="AA1774" s="215"/>
      <c r="AB1774" s="215"/>
      <c r="AI1774" s="215"/>
      <c r="AJ1774" s="215"/>
      <c r="AK1774" s="215"/>
      <c r="AL1774" s="215"/>
      <c r="AM1774" s="215"/>
      <c r="AN1774" s="215"/>
      <c r="AO1774" s="215"/>
      <c r="AP1774" s="215"/>
      <c r="AQ1774" s="215"/>
      <c r="AR1774" s="215"/>
      <c r="AS1774" s="215"/>
      <c r="AT1774" s="215"/>
      <c r="AU1774" s="215"/>
      <c r="AV1774" s="215"/>
      <c r="AW1774" s="215"/>
      <c r="AX1774" s="215"/>
      <c r="AY1774" s="215"/>
      <c r="AZ1774" s="215"/>
    </row>
    <row r="1775" spans="1:52" s="209" customFormat="1" x14ac:dyDescent="0.2">
      <c r="A1775" s="214"/>
      <c r="D1775" s="213"/>
      <c r="E1775" s="215"/>
      <c r="F1775" s="215"/>
      <c r="G1775" s="215"/>
      <c r="H1775" s="215"/>
      <c r="I1775" s="215"/>
      <c r="J1775" s="215"/>
      <c r="K1775" s="215"/>
      <c r="L1775" s="215"/>
      <c r="M1775" s="215"/>
      <c r="N1775" s="215"/>
      <c r="O1775" s="215"/>
      <c r="P1775" s="215"/>
      <c r="Q1775" s="215"/>
      <c r="R1775" s="215"/>
      <c r="S1775" s="215"/>
      <c r="T1775" s="215"/>
      <c r="U1775" s="215"/>
      <c r="V1775" s="215"/>
      <c r="W1775" s="215"/>
      <c r="X1775" s="215"/>
      <c r="Y1775" s="215"/>
      <c r="Z1775" s="215"/>
      <c r="AA1775" s="215"/>
      <c r="AB1775" s="215"/>
      <c r="AI1775" s="215"/>
      <c r="AJ1775" s="215"/>
      <c r="AK1775" s="215"/>
      <c r="AL1775" s="215"/>
      <c r="AM1775" s="215"/>
      <c r="AN1775" s="215"/>
      <c r="AO1775" s="215"/>
      <c r="AP1775" s="215"/>
      <c r="AQ1775" s="215"/>
      <c r="AR1775" s="215"/>
      <c r="AS1775" s="215"/>
      <c r="AT1775" s="215"/>
      <c r="AU1775" s="215"/>
      <c r="AV1775" s="215"/>
      <c r="AW1775" s="215"/>
      <c r="AX1775" s="215"/>
      <c r="AY1775" s="215"/>
      <c r="AZ1775" s="215"/>
    </row>
    <row r="1776" spans="1:52" s="209" customFormat="1" x14ac:dyDescent="0.2">
      <c r="A1776" s="214"/>
      <c r="D1776" s="213"/>
      <c r="E1776" s="215"/>
      <c r="F1776" s="215"/>
      <c r="G1776" s="215"/>
      <c r="H1776" s="215"/>
      <c r="I1776" s="215"/>
      <c r="J1776" s="215"/>
      <c r="K1776" s="215"/>
      <c r="L1776" s="215"/>
      <c r="M1776" s="215"/>
      <c r="N1776" s="215"/>
      <c r="O1776" s="215"/>
      <c r="P1776" s="215"/>
      <c r="Q1776" s="215"/>
      <c r="R1776" s="215"/>
      <c r="S1776" s="215"/>
      <c r="T1776" s="215"/>
      <c r="U1776" s="215"/>
      <c r="V1776" s="215"/>
      <c r="W1776" s="215"/>
      <c r="X1776" s="215"/>
      <c r="Y1776" s="215"/>
      <c r="Z1776" s="215"/>
      <c r="AA1776" s="215"/>
      <c r="AB1776" s="215"/>
      <c r="AI1776" s="215"/>
      <c r="AJ1776" s="215"/>
      <c r="AK1776" s="215"/>
      <c r="AL1776" s="215"/>
      <c r="AM1776" s="215"/>
      <c r="AN1776" s="215"/>
      <c r="AO1776" s="215"/>
      <c r="AP1776" s="215"/>
      <c r="AQ1776" s="215"/>
      <c r="AR1776" s="215"/>
      <c r="AS1776" s="215"/>
      <c r="AT1776" s="215"/>
      <c r="AU1776" s="215"/>
      <c r="AV1776" s="215"/>
      <c r="AW1776" s="215"/>
      <c r="AX1776" s="215"/>
      <c r="AY1776" s="215"/>
      <c r="AZ1776" s="215"/>
    </row>
    <row r="1777" spans="1:52" s="209" customFormat="1" x14ac:dyDescent="0.2">
      <c r="A1777" s="214"/>
      <c r="D1777" s="213"/>
      <c r="E1777" s="215"/>
      <c r="F1777" s="215"/>
      <c r="G1777" s="215"/>
      <c r="H1777" s="215"/>
      <c r="I1777" s="215"/>
      <c r="J1777" s="215"/>
      <c r="K1777" s="215"/>
      <c r="L1777" s="215"/>
      <c r="M1777" s="215"/>
      <c r="N1777" s="215"/>
      <c r="O1777" s="215"/>
      <c r="P1777" s="215"/>
      <c r="Q1777" s="215"/>
      <c r="R1777" s="215"/>
      <c r="S1777" s="215"/>
      <c r="T1777" s="215"/>
      <c r="U1777" s="215"/>
      <c r="V1777" s="215"/>
      <c r="W1777" s="215"/>
      <c r="X1777" s="215"/>
      <c r="Y1777" s="215"/>
      <c r="Z1777" s="215"/>
      <c r="AA1777" s="215"/>
      <c r="AB1777" s="215"/>
      <c r="AI1777" s="215"/>
      <c r="AJ1777" s="215"/>
      <c r="AK1777" s="215"/>
      <c r="AL1777" s="215"/>
      <c r="AM1777" s="215"/>
      <c r="AN1777" s="215"/>
      <c r="AO1777" s="215"/>
      <c r="AP1777" s="215"/>
      <c r="AQ1777" s="215"/>
      <c r="AR1777" s="215"/>
      <c r="AS1777" s="215"/>
      <c r="AT1777" s="215"/>
      <c r="AU1777" s="215"/>
      <c r="AV1777" s="215"/>
      <c r="AW1777" s="215"/>
      <c r="AX1777" s="215"/>
      <c r="AY1777" s="215"/>
      <c r="AZ1777" s="215"/>
    </row>
    <row r="1778" spans="1:52" s="209" customFormat="1" x14ac:dyDescent="0.2">
      <c r="A1778" s="214"/>
      <c r="D1778" s="213"/>
      <c r="E1778" s="215"/>
      <c r="F1778" s="215"/>
      <c r="G1778" s="215"/>
      <c r="H1778" s="215"/>
      <c r="I1778" s="215"/>
      <c r="J1778" s="215"/>
      <c r="K1778" s="215"/>
      <c r="L1778" s="215"/>
      <c r="M1778" s="215"/>
      <c r="N1778" s="215"/>
      <c r="O1778" s="215"/>
      <c r="P1778" s="215"/>
      <c r="Q1778" s="215"/>
      <c r="R1778" s="215"/>
      <c r="S1778" s="215"/>
      <c r="T1778" s="215"/>
      <c r="U1778" s="215"/>
      <c r="V1778" s="215"/>
      <c r="W1778" s="215"/>
      <c r="X1778" s="215"/>
      <c r="Y1778" s="215"/>
      <c r="Z1778" s="215"/>
      <c r="AA1778" s="215"/>
      <c r="AB1778" s="215"/>
      <c r="AI1778" s="215"/>
      <c r="AJ1778" s="215"/>
      <c r="AK1778" s="215"/>
      <c r="AL1778" s="215"/>
      <c r="AM1778" s="215"/>
      <c r="AN1778" s="215"/>
      <c r="AO1778" s="215"/>
      <c r="AP1778" s="215"/>
      <c r="AQ1778" s="215"/>
      <c r="AR1778" s="215"/>
      <c r="AS1778" s="215"/>
      <c r="AT1778" s="215"/>
      <c r="AU1778" s="215"/>
      <c r="AV1778" s="215"/>
      <c r="AW1778" s="215"/>
      <c r="AX1778" s="215"/>
      <c r="AY1778" s="215"/>
      <c r="AZ1778" s="215"/>
    </row>
    <row r="1779" spans="1:52" s="209" customFormat="1" x14ac:dyDescent="0.2">
      <c r="A1779" s="214"/>
      <c r="D1779" s="213"/>
      <c r="E1779" s="215"/>
      <c r="F1779" s="215"/>
      <c r="G1779" s="215"/>
      <c r="H1779" s="215"/>
      <c r="I1779" s="215"/>
      <c r="J1779" s="215"/>
      <c r="K1779" s="215"/>
      <c r="L1779" s="215"/>
      <c r="M1779" s="215"/>
      <c r="N1779" s="215"/>
      <c r="O1779" s="215"/>
      <c r="P1779" s="215"/>
      <c r="Q1779" s="215"/>
      <c r="R1779" s="215"/>
      <c r="S1779" s="215"/>
      <c r="T1779" s="215"/>
      <c r="U1779" s="215"/>
      <c r="V1779" s="215"/>
      <c r="W1779" s="215"/>
      <c r="X1779" s="215"/>
      <c r="Y1779" s="215"/>
      <c r="Z1779" s="215"/>
      <c r="AA1779" s="215"/>
      <c r="AB1779" s="215"/>
      <c r="AI1779" s="215"/>
      <c r="AJ1779" s="215"/>
      <c r="AK1779" s="215"/>
      <c r="AL1779" s="215"/>
      <c r="AM1779" s="215"/>
      <c r="AN1779" s="215"/>
      <c r="AO1779" s="215"/>
      <c r="AP1779" s="215"/>
      <c r="AQ1779" s="215"/>
      <c r="AR1779" s="215"/>
      <c r="AS1779" s="215"/>
      <c r="AT1779" s="215"/>
      <c r="AU1779" s="215"/>
      <c r="AV1779" s="215"/>
      <c r="AW1779" s="215"/>
      <c r="AX1779" s="215"/>
      <c r="AY1779" s="215"/>
      <c r="AZ1779" s="215"/>
    </row>
    <row r="1780" spans="1:52" s="209" customFormat="1" x14ac:dyDescent="0.2">
      <c r="A1780" s="214"/>
      <c r="D1780" s="213"/>
      <c r="E1780" s="215"/>
      <c r="F1780" s="215"/>
      <c r="G1780" s="215"/>
      <c r="H1780" s="215"/>
      <c r="I1780" s="215"/>
      <c r="J1780" s="215"/>
      <c r="K1780" s="215"/>
      <c r="L1780" s="215"/>
      <c r="M1780" s="215"/>
      <c r="N1780" s="215"/>
      <c r="O1780" s="215"/>
      <c r="P1780" s="215"/>
      <c r="Q1780" s="215"/>
      <c r="R1780" s="215"/>
      <c r="S1780" s="215"/>
      <c r="T1780" s="215"/>
      <c r="U1780" s="215"/>
      <c r="V1780" s="215"/>
      <c r="W1780" s="215"/>
      <c r="X1780" s="215"/>
      <c r="Y1780" s="215"/>
      <c r="Z1780" s="215"/>
      <c r="AA1780" s="215"/>
      <c r="AB1780" s="215"/>
      <c r="AI1780" s="215"/>
      <c r="AJ1780" s="215"/>
      <c r="AK1780" s="215"/>
      <c r="AL1780" s="215"/>
      <c r="AM1780" s="215"/>
      <c r="AN1780" s="215"/>
      <c r="AO1780" s="215"/>
      <c r="AP1780" s="215"/>
      <c r="AQ1780" s="215"/>
      <c r="AR1780" s="215"/>
      <c r="AS1780" s="215"/>
      <c r="AT1780" s="215"/>
      <c r="AU1780" s="215"/>
      <c r="AV1780" s="215"/>
      <c r="AW1780" s="215"/>
      <c r="AX1780" s="215"/>
      <c r="AY1780" s="215"/>
      <c r="AZ1780" s="215"/>
    </row>
    <row r="1781" spans="1:52" s="209" customFormat="1" x14ac:dyDescent="0.2">
      <c r="A1781" s="214"/>
      <c r="D1781" s="213"/>
      <c r="E1781" s="215"/>
      <c r="F1781" s="215"/>
      <c r="G1781" s="215"/>
      <c r="H1781" s="215"/>
      <c r="I1781" s="215"/>
      <c r="J1781" s="215"/>
      <c r="K1781" s="215"/>
      <c r="L1781" s="215"/>
      <c r="M1781" s="215"/>
      <c r="N1781" s="215"/>
      <c r="O1781" s="215"/>
      <c r="P1781" s="215"/>
      <c r="Q1781" s="215"/>
      <c r="R1781" s="215"/>
      <c r="S1781" s="215"/>
      <c r="T1781" s="215"/>
      <c r="U1781" s="215"/>
      <c r="V1781" s="215"/>
      <c r="W1781" s="215"/>
      <c r="X1781" s="215"/>
      <c r="Y1781" s="215"/>
      <c r="Z1781" s="215"/>
      <c r="AA1781" s="215"/>
      <c r="AB1781" s="215"/>
      <c r="AI1781" s="215"/>
      <c r="AJ1781" s="215"/>
      <c r="AK1781" s="215"/>
      <c r="AL1781" s="215"/>
      <c r="AM1781" s="215"/>
      <c r="AN1781" s="215"/>
      <c r="AO1781" s="215"/>
      <c r="AP1781" s="215"/>
      <c r="AQ1781" s="215"/>
      <c r="AR1781" s="215"/>
      <c r="AS1781" s="215"/>
      <c r="AT1781" s="215"/>
      <c r="AU1781" s="215"/>
      <c r="AV1781" s="215"/>
      <c r="AW1781" s="215"/>
      <c r="AX1781" s="215"/>
      <c r="AY1781" s="215"/>
      <c r="AZ1781" s="215"/>
    </row>
    <row r="1782" spans="1:52" s="209" customFormat="1" x14ac:dyDescent="0.2">
      <c r="A1782" s="214"/>
      <c r="D1782" s="213"/>
      <c r="E1782" s="215"/>
      <c r="F1782" s="215"/>
      <c r="G1782" s="215"/>
      <c r="H1782" s="215"/>
      <c r="I1782" s="215"/>
      <c r="J1782" s="215"/>
      <c r="K1782" s="215"/>
      <c r="L1782" s="215"/>
      <c r="M1782" s="215"/>
      <c r="N1782" s="215"/>
      <c r="O1782" s="215"/>
      <c r="P1782" s="215"/>
      <c r="Q1782" s="215"/>
      <c r="R1782" s="215"/>
      <c r="S1782" s="215"/>
      <c r="T1782" s="215"/>
      <c r="U1782" s="215"/>
      <c r="V1782" s="215"/>
      <c r="W1782" s="215"/>
      <c r="X1782" s="215"/>
      <c r="Y1782" s="215"/>
      <c r="Z1782" s="215"/>
      <c r="AA1782" s="215"/>
      <c r="AB1782" s="215"/>
      <c r="AI1782" s="215"/>
      <c r="AJ1782" s="215"/>
      <c r="AK1782" s="215"/>
      <c r="AL1782" s="215"/>
      <c r="AM1782" s="215"/>
      <c r="AN1782" s="215"/>
      <c r="AO1782" s="215"/>
      <c r="AP1782" s="215"/>
      <c r="AQ1782" s="215"/>
      <c r="AR1782" s="215"/>
      <c r="AS1782" s="215"/>
      <c r="AT1782" s="215"/>
      <c r="AU1782" s="215"/>
      <c r="AV1782" s="215"/>
      <c r="AW1782" s="215"/>
      <c r="AX1782" s="215"/>
      <c r="AY1782" s="215"/>
      <c r="AZ1782" s="215"/>
    </row>
    <row r="1783" spans="1:52" s="209" customFormat="1" x14ac:dyDescent="0.2">
      <c r="A1783" s="214"/>
      <c r="D1783" s="213"/>
      <c r="E1783" s="215"/>
      <c r="F1783" s="215"/>
      <c r="G1783" s="215"/>
      <c r="H1783" s="215"/>
      <c r="I1783" s="215"/>
      <c r="J1783" s="215"/>
      <c r="K1783" s="215"/>
      <c r="L1783" s="215"/>
      <c r="M1783" s="215"/>
      <c r="N1783" s="215"/>
      <c r="O1783" s="215"/>
      <c r="P1783" s="215"/>
      <c r="Q1783" s="215"/>
      <c r="R1783" s="215"/>
      <c r="S1783" s="215"/>
      <c r="T1783" s="215"/>
      <c r="U1783" s="215"/>
      <c r="V1783" s="215"/>
      <c r="W1783" s="215"/>
      <c r="X1783" s="215"/>
      <c r="Y1783" s="215"/>
      <c r="Z1783" s="215"/>
      <c r="AA1783" s="215"/>
      <c r="AB1783" s="215"/>
      <c r="AI1783" s="215"/>
      <c r="AJ1783" s="215"/>
      <c r="AK1783" s="215"/>
      <c r="AL1783" s="215"/>
      <c r="AM1783" s="215"/>
      <c r="AN1783" s="215"/>
      <c r="AO1783" s="215"/>
      <c r="AP1783" s="215"/>
      <c r="AQ1783" s="215"/>
      <c r="AR1783" s="215"/>
      <c r="AS1783" s="215"/>
      <c r="AT1783" s="215"/>
      <c r="AU1783" s="215"/>
      <c r="AV1783" s="215"/>
      <c r="AW1783" s="215"/>
      <c r="AX1783" s="215"/>
      <c r="AY1783" s="215"/>
      <c r="AZ1783" s="215"/>
    </row>
    <row r="1784" spans="1:52" s="209" customFormat="1" x14ac:dyDescent="0.2">
      <c r="A1784" s="214"/>
      <c r="D1784" s="213"/>
      <c r="E1784" s="215"/>
      <c r="F1784" s="215"/>
      <c r="G1784" s="215"/>
      <c r="H1784" s="215"/>
      <c r="I1784" s="215"/>
      <c r="J1784" s="215"/>
      <c r="K1784" s="215"/>
      <c r="L1784" s="215"/>
      <c r="M1784" s="215"/>
      <c r="N1784" s="215"/>
      <c r="O1784" s="215"/>
      <c r="P1784" s="215"/>
      <c r="Q1784" s="215"/>
      <c r="R1784" s="215"/>
      <c r="S1784" s="215"/>
      <c r="T1784" s="215"/>
      <c r="U1784" s="215"/>
      <c r="V1784" s="215"/>
      <c r="W1784" s="215"/>
      <c r="X1784" s="215"/>
      <c r="Y1784" s="215"/>
      <c r="Z1784" s="215"/>
      <c r="AA1784" s="215"/>
      <c r="AB1784" s="215"/>
      <c r="AI1784" s="215"/>
      <c r="AJ1784" s="215"/>
      <c r="AK1784" s="215"/>
      <c r="AL1784" s="215"/>
      <c r="AM1784" s="215"/>
      <c r="AN1784" s="215"/>
      <c r="AO1784" s="215"/>
      <c r="AP1784" s="215"/>
      <c r="AQ1784" s="215"/>
      <c r="AR1784" s="215"/>
      <c r="AS1784" s="215"/>
      <c r="AT1784" s="215"/>
      <c r="AU1784" s="215"/>
      <c r="AV1784" s="215"/>
      <c r="AW1784" s="215"/>
      <c r="AX1784" s="215"/>
      <c r="AY1784" s="215"/>
      <c r="AZ1784" s="215"/>
    </row>
    <row r="1785" spans="1:52" s="209" customFormat="1" x14ac:dyDescent="0.2">
      <c r="A1785" s="214"/>
      <c r="D1785" s="213"/>
      <c r="E1785" s="215"/>
      <c r="F1785" s="215"/>
      <c r="G1785" s="215"/>
      <c r="H1785" s="215"/>
      <c r="I1785" s="215"/>
      <c r="J1785" s="215"/>
      <c r="K1785" s="215"/>
      <c r="L1785" s="215"/>
      <c r="M1785" s="215"/>
      <c r="N1785" s="215"/>
      <c r="O1785" s="215"/>
      <c r="P1785" s="215"/>
      <c r="Q1785" s="215"/>
      <c r="R1785" s="215"/>
      <c r="S1785" s="215"/>
      <c r="T1785" s="215"/>
      <c r="U1785" s="215"/>
      <c r="V1785" s="215"/>
      <c r="W1785" s="215"/>
      <c r="X1785" s="215"/>
      <c r="Y1785" s="215"/>
      <c r="Z1785" s="215"/>
      <c r="AA1785" s="215"/>
      <c r="AB1785" s="215"/>
      <c r="AI1785" s="215"/>
      <c r="AJ1785" s="215"/>
      <c r="AK1785" s="215"/>
      <c r="AL1785" s="215"/>
      <c r="AM1785" s="215"/>
      <c r="AN1785" s="215"/>
      <c r="AO1785" s="215"/>
      <c r="AP1785" s="215"/>
      <c r="AQ1785" s="215"/>
      <c r="AR1785" s="215"/>
      <c r="AS1785" s="215"/>
      <c r="AT1785" s="215"/>
      <c r="AU1785" s="215"/>
      <c r="AV1785" s="215"/>
      <c r="AW1785" s="215"/>
      <c r="AX1785" s="215"/>
      <c r="AY1785" s="215"/>
      <c r="AZ1785" s="215"/>
    </row>
    <row r="1786" spans="1:52" s="209" customFormat="1" x14ac:dyDescent="0.2">
      <c r="A1786" s="214"/>
      <c r="D1786" s="213"/>
      <c r="E1786" s="215"/>
      <c r="F1786" s="215"/>
      <c r="G1786" s="215"/>
      <c r="H1786" s="215"/>
      <c r="I1786" s="215"/>
      <c r="J1786" s="215"/>
      <c r="K1786" s="215"/>
      <c r="L1786" s="215"/>
      <c r="M1786" s="215"/>
      <c r="N1786" s="215"/>
      <c r="O1786" s="215"/>
      <c r="P1786" s="215"/>
      <c r="Q1786" s="215"/>
      <c r="R1786" s="215"/>
      <c r="S1786" s="215"/>
      <c r="T1786" s="215"/>
      <c r="U1786" s="215"/>
      <c r="V1786" s="215"/>
      <c r="W1786" s="215"/>
      <c r="X1786" s="215"/>
      <c r="Y1786" s="215"/>
      <c r="Z1786" s="215"/>
      <c r="AA1786" s="215"/>
      <c r="AB1786" s="215"/>
      <c r="AI1786" s="215"/>
      <c r="AJ1786" s="215"/>
      <c r="AK1786" s="215"/>
      <c r="AL1786" s="215"/>
      <c r="AM1786" s="215"/>
      <c r="AN1786" s="215"/>
      <c r="AO1786" s="215"/>
      <c r="AP1786" s="215"/>
      <c r="AQ1786" s="215"/>
      <c r="AR1786" s="215"/>
      <c r="AS1786" s="215"/>
      <c r="AT1786" s="215"/>
      <c r="AU1786" s="215"/>
      <c r="AV1786" s="215"/>
      <c r="AW1786" s="215"/>
      <c r="AX1786" s="215"/>
      <c r="AY1786" s="215"/>
      <c r="AZ1786" s="215"/>
    </row>
    <row r="1787" spans="1:52" s="209" customFormat="1" x14ac:dyDescent="0.2">
      <c r="A1787" s="214"/>
      <c r="D1787" s="213"/>
      <c r="E1787" s="215"/>
      <c r="F1787" s="215"/>
      <c r="G1787" s="215"/>
      <c r="H1787" s="215"/>
      <c r="I1787" s="215"/>
      <c r="J1787" s="215"/>
      <c r="K1787" s="215"/>
      <c r="L1787" s="215"/>
      <c r="M1787" s="215"/>
      <c r="N1787" s="215"/>
      <c r="O1787" s="215"/>
      <c r="P1787" s="215"/>
      <c r="Q1787" s="215"/>
      <c r="R1787" s="215"/>
      <c r="S1787" s="215"/>
      <c r="T1787" s="215"/>
      <c r="U1787" s="215"/>
      <c r="V1787" s="215"/>
      <c r="W1787" s="215"/>
      <c r="X1787" s="215"/>
      <c r="Y1787" s="215"/>
      <c r="Z1787" s="215"/>
      <c r="AA1787" s="215"/>
      <c r="AB1787" s="215"/>
      <c r="AI1787" s="215"/>
      <c r="AJ1787" s="215"/>
      <c r="AK1787" s="215"/>
      <c r="AL1787" s="215"/>
      <c r="AM1787" s="215"/>
      <c r="AN1787" s="215"/>
      <c r="AO1787" s="215"/>
      <c r="AP1787" s="215"/>
      <c r="AQ1787" s="215"/>
      <c r="AR1787" s="215"/>
      <c r="AS1787" s="215"/>
      <c r="AT1787" s="215"/>
      <c r="AU1787" s="215"/>
      <c r="AV1787" s="215"/>
      <c r="AW1787" s="215"/>
      <c r="AX1787" s="215"/>
      <c r="AY1787" s="215"/>
      <c r="AZ1787" s="215"/>
    </row>
    <row r="1788" spans="1:52" s="209" customFormat="1" x14ac:dyDescent="0.2">
      <c r="A1788" s="214"/>
      <c r="D1788" s="213"/>
      <c r="E1788" s="215"/>
      <c r="F1788" s="215"/>
      <c r="G1788" s="215"/>
      <c r="H1788" s="215"/>
      <c r="I1788" s="215"/>
      <c r="J1788" s="215"/>
      <c r="K1788" s="215"/>
      <c r="L1788" s="215"/>
      <c r="M1788" s="215"/>
      <c r="N1788" s="215"/>
      <c r="O1788" s="215"/>
      <c r="P1788" s="215"/>
      <c r="Q1788" s="215"/>
      <c r="R1788" s="215"/>
      <c r="S1788" s="215"/>
      <c r="T1788" s="215"/>
      <c r="U1788" s="215"/>
      <c r="V1788" s="215"/>
      <c r="W1788" s="215"/>
      <c r="X1788" s="215"/>
      <c r="Y1788" s="215"/>
      <c r="Z1788" s="215"/>
      <c r="AA1788" s="215"/>
      <c r="AB1788" s="215"/>
      <c r="AI1788" s="215"/>
      <c r="AJ1788" s="215"/>
      <c r="AK1788" s="215"/>
      <c r="AL1788" s="215"/>
      <c r="AM1788" s="215"/>
      <c r="AN1788" s="215"/>
      <c r="AO1788" s="215"/>
      <c r="AP1788" s="215"/>
      <c r="AQ1788" s="215"/>
      <c r="AR1788" s="215"/>
      <c r="AS1788" s="215"/>
      <c r="AT1788" s="215"/>
      <c r="AU1788" s="215"/>
      <c r="AV1788" s="215"/>
      <c r="AW1788" s="215"/>
      <c r="AX1788" s="215"/>
      <c r="AY1788" s="215"/>
      <c r="AZ1788" s="215"/>
    </row>
    <row r="1789" spans="1:52" s="209" customFormat="1" x14ac:dyDescent="0.2">
      <c r="A1789" s="214"/>
      <c r="D1789" s="213"/>
      <c r="E1789" s="215"/>
      <c r="F1789" s="215"/>
      <c r="G1789" s="215"/>
      <c r="H1789" s="215"/>
      <c r="I1789" s="215"/>
      <c r="J1789" s="215"/>
      <c r="K1789" s="215"/>
      <c r="L1789" s="215"/>
      <c r="M1789" s="215"/>
      <c r="N1789" s="215"/>
      <c r="O1789" s="215"/>
      <c r="P1789" s="215"/>
      <c r="Q1789" s="215"/>
      <c r="R1789" s="215"/>
      <c r="S1789" s="215"/>
      <c r="T1789" s="215"/>
      <c r="U1789" s="215"/>
      <c r="V1789" s="215"/>
      <c r="W1789" s="215"/>
      <c r="X1789" s="215"/>
      <c r="Y1789" s="215"/>
      <c r="Z1789" s="215"/>
      <c r="AA1789" s="215"/>
      <c r="AB1789" s="215"/>
      <c r="AI1789" s="215"/>
      <c r="AJ1789" s="215"/>
      <c r="AK1789" s="215"/>
      <c r="AL1789" s="215"/>
      <c r="AM1789" s="215"/>
      <c r="AN1789" s="215"/>
      <c r="AO1789" s="215"/>
      <c r="AP1789" s="215"/>
      <c r="AQ1789" s="215"/>
      <c r="AR1789" s="215"/>
      <c r="AS1789" s="215"/>
      <c r="AT1789" s="215"/>
      <c r="AU1789" s="215"/>
      <c r="AV1789" s="215"/>
      <c r="AW1789" s="215"/>
      <c r="AX1789" s="215"/>
      <c r="AY1789" s="215"/>
      <c r="AZ1789" s="215"/>
    </row>
    <row r="1790" spans="1:52" s="209" customFormat="1" x14ac:dyDescent="0.2">
      <c r="A1790" s="214"/>
      <c r="D1790" s="213"/>
      <c r="E1790" s="215"/>
      <c r="F1790" s="215"/>
      <c r="G1790" s="215"/>
      <c r="H1790" s="215"/>
      <c r="I1790" s="215"/>
      <c r="J1790" s="215"/>
      <c r="K1790" s="215"/>
      <c r="L1790" s="215"/>
      <c r="M1790" s="215"/>
      <c r="N1790" s="215"/>
      <c r="O1790" s="215"/>
      <c r="P1790" s="215"/>
      <c r="Q1790" s="215"/>
      <c r="R1790" s="215"/>
      <c r="S1790" s="215"/>
      <c r="T1790" s="215"/>
      <c r="U1790" s="215"/>
      <c r="V1790" s="215"/>
      <c r="W1790" s="215"/>
      <c r="X1790" s="215"/>
      <c r="Y1790" s="215"/>
      <c r="Z1790" s="215"/>
      <c r="AA1790" s="215"/>
      <c r="AB1790" s="215"/>
      <c r="AI1790" s="215"/>
      <c r="AJ1790" s="215"/>
      <c r="AK1790" s="215"/>
      <c r="AL1790" s="215"/>
      <c r="AM1790" s="215"/>
      <c r="AN1790" s="215"/>
      <c r="AO1790" s="215"/>
      <c r="AP1790" s="215"/>
      <c r="AQ1790" s="215"/>
      <c r="AR1790" s="215"/>
      <c r="AS1790" s="215"/>
      <c r="AT1790" s="215"/>
      <c r="AU1790" s="215"/>
      <c r="AV1790" s="215"/>
      <c r="AW1790" s="215"/>
      <c r="AX1790" s="215"/>
      <c r="AY1790" s="215"/>
      <c r="AZ1790" s="215"/>
    </row>
    <row r="1791" spans="1:52" s="209" customFormat="1" x14ac:dyDescent="0.2">
      <c r="A1791" s="214"/>
      <c r="D1791" s="213"/>
      <c r="E1791" s="215"/>
      <c r="F1791" s="215"/>
      <c r="G1791" s="215"/>
      <c r="H1791" s="215"/>
      <c r="I1791" s="215"/>
      <c r="J1791" s="215"/>
      <c r="K1791" s="215"/>
      <c r="L1791" s="215"/>
      <c r="M1791" s="215"/>
      <c r="N1791" s="215"/>
      <c r="O1791" s="215"/>
      <c r="P1791" s="215"/>
      <c r="Q1791" s="215"/>
      <c r="R1791" s="215"/>
      <c r="S1791" s="215"/>
      <c r="T1791" s="215"/>
      <c r="U1791" s="215"/>
      <c r="V1791" s="215"/>
      <c r="W1791" s="215"/>
      <c r="X1791" s="215"/>
      <c r="Y1791" s="215"/>
      <c r="Z1791" s="215"/>
      <c r="AA1791" s="215"/>
      <c r="AB1791" s="215"/>
      <c r="AI1791" s="215"/>
      <c r="AJ1791" s="215"/>
      <c r="AK1791" s="215"/>
      <c r="AL1791" s="215"/>
      <c r="AM1791" s="215"/>
      <c r="AN1791" s="215"/>
      <c r="AO1791" s="215"/>
      <c r="AP1791" s="215"/>
      <c r="AQ1791" s="215"/>
      <c r="AR1791" s="215"/>
      <c r="AS1791" s="215"/>
      <c r="AT1791" s="215"/>
      <c r="AU1791" s="215"/>
      <c r="AV1791" s="215"/>
      <c r="AW1791" s="215"/>
      <c r="AX1791" s="215"/>
      <c r="AY1791" s="215"/>
      <c r="AZ1791" s="215"/>
    </row>
    <row r="1792" spans="1:52" s="209" customFormat="1" x14ac:dyDescent="0.2">
      <c r="A1792" s="214"/>
      <c r="D1792" s="213"/>
      <c r="E1792" s="215"/>
      <c r="F1792" s="215"/>
      <c r="G1792" s="215"/>
      <c r="H1792" s="215"/>
      <c r="I1792" s="215"/>
      <c r="J1792" s="215"/>
      <c r="K1792" s="215"/>
      <c r="L1792" s="215"/>
      <c r="M1792" s="215"/>
      <c r="N1792" s="215"/>
      <c r="O1792" s="215"/>
      <c r="P1792" s="215"/>
      <c r="Q1792" s="215"/>
      <c r="R1792" s="215"/>
      <c r="S1792" s="215"/>
      <c r="T1792" s="215"/>
      <c r="U1792" s="215"/>
      <c r="V1792" s="215"/>
      <c r="W1792" s="215"/>
      <c r="X1792" s="215"/>
      <c r="Y1792" s="215"/>
      <c r="Z1792" s="215"/>
      <c r="AA1792" s="215"/>
      <c r="AB1792" s="215"/>
      <c r="AI1792" s="215"/>
      <c r="AJ1792" s="215"/>
      <c r="AK1792" s="215"/>
      <c r="AL1792" s="215"/>
      <c r="AM1792" s="215"/>
      <c r="AN1792" s="215"/>
      <c r="AO1792" s="215"/>
      <c r="AP1792" s="215"/>
      <c r="AQ1792" s="215"/>
      <c r="AR1792" s="215"/>
      <c r="AS1792" s="215"/>
      <c r="AT1792" s="215"/>
      <c r="AU1792" s="215"/>
      <c r="AV1792" s="215"/>
      <c r="AW1792" s="215"/>
      <c r="AX1792" s="215"/>
      <c r="AY1792" s="215"/>
      <c r="AZ1792" s="215"/>
    </row>
    <row r="1793" spans="1:52" s="209" customFormat="1" x14ac:dyDescent="0.2">
      <c r="A1793" s="214"/>
      <c r="D1793" s="213"/>
      <c r="E1793" s="215"/>
      <c r="F1793" s="215"/>
      <c r="G1793" s="215"/>
      <c r="H1793" s="215"/>
      <c r="I1793" s="215"/>
      <c r="J1793" s="215"/>
      <c r="K1793" s="215"/>
      <c r="L1793" s="215"/>
      <c r="M1793" s="215"/>
      <c r="N1793" s="215"/>
      <c r="O1793" s="215"/>
      <c r="P1793" s="215"/>
      <c r="Q1793" s="215"/>
      <c r="R1793" s="215"/>
      <c r="S1793" s="215"/>
      <c r="T1793" s="215"/>
      <c r="U1793" s="215"/>
      <c r="V1793" s="215"/>
      <c r="W1793" s="215"/>
      <c r="X1793" s="215"/>
      <c r="Y1793" s="215"/>
      <c r="Z1793" s="215"/>
      <c r="AA1793" s="215"/>
      <c r="AB1793" s="215"/>
      <c r="AI1793" s="215"/>
      <c r="AJ1793" s="215"/>
      <c r="AK1793" s="215"/>
      <c r="AL1793" s="215"/>
      <c r="AM1793" s="215"/>
      <c r="AN1793" s="215"/>
      <c r="AO1793" s="215"/>
      <c r="AP1793" s="215"/>
      <c r="AQ1793" s="215"/>
      <c r="AR1793" s="215"/>
      <c r="AS1793" s="215"/>
      <c r="AT1793" s="215"/>
      <c r="AU1793" s="215"/>
      <c r="AV1793" s="215"/>
      <c r="AW1793" s="215"/>
      <c r="AX1793" s="215"/>
      <c r="AY1793" s="215"/>
      <c r="AZ1793" s="215"/>
    </row>
    <row r="1794" spans="1:52" s="209" customFormat="1" x14ac:dyDescent="0.2">
      <c r="A1794" s="214"/>
      <c r="D1794" s="213"/>
      <c r="E1794" s="215"/>
      <c r="F1794" s="215"/>
      <c r="G1794" s="215"/>
      <c r="H1794" s="215"/>
      <c r="I1794" s="215"/>
      <c r="J1794" s="215"/>
      <c r="K1794" s="215"/>
      <c r="L1794" s="215"/>
      <c r="M1794" s="215"/>
      <c r="N1794" s="215"/>
      <c r="O1794" s="215"/>
      <c r="P1794" s="215"/>
      <c r="Q1794" s="215"/>
      <c r="R1794" s="215"/>
      <c r="S1794" s="215"/>
      <c r="T1794" s="215"/>
      <c r="U1794" s="215"/>
      <c r="V1794" s="215"/>
      <c r="W1794" s="215"/>
      <c r="X1794" s="215"/>
      <c r="Y1794" s="215"/>
      <c r="Z1794" s="215"/>
      <c r="AA1794" s="215"/>
      <c r="AB1794" s="215"/>
      <c r="AI1794" s="215"/>
      <c r="AJ1794" s="215"/>
      <c r="AK1794" s="215"/>
      <c r="AL1794" s="215"/>
      <c r="AM1794" s="215"/>
      <c r="AN1794" s="215"/>
      <c r="AO1794" s="215"/>
      <c r="AP1794" s="215"/>
      <c r="AQ1794" s="215"/>
      <c r="AR1794" s="215"/>
      <c r="AS1794" s="215"/>
      <c r="AT1794" s="215"/>
      <c r="AU1794" s="215"/>
      <c r="AV1794" s="215"/>
      <c r="AW1794" s="215"/>
      <c r="AX1794" s="215"/>
      <c r="AY1794" s="215"/>
      <c r="AZ1794" s="215"/>
    </row>
    <row r="1795" spans="1:52" s="209" customFormat="1" x14ac:dyDescent="0.2">
      <c r="A1795" s="214"/>
      <c r="D1795" s="213"/>
      <c r="E1795" s="215"/>
      <c r="F1795" s="215"/>
      <c r="G1795" s="215"/>
      <c r="H1795" s="215"/>
      <c r="I1795" s="215"/>
      <c r="J1795" s="215"/>
      <c r="K1795" s="215"/>
      <c r="L1795" s="215"/>
      <c r="M1795" s="215"/>
      <c r="N1795" s="215"/>
      <c r="O1795" s="215"/>
      <c r="P1795" s="215"/>
      <c r="Q1795" s="215"/>
      <c r="R1795" s="215"/>
      <c r="S1795" s="215"/>
      <c r="T1795" s="215"/>
      <c r="U1795" s="215"/>
      <c r="V1795" s="215"/>
      <c r="W1795" s="215"/>
      <c r="X1795" s="215"/>
      <c r="Y1795" s="215"/>
      <c r="Z1795" s="215"/>
      <c r="AA1795" s="215"/>
      <c r="AB1795" s="215"/>
      <c r="AI1795" s="215"/>
      <c r="AJ1795" s="215"/>
      <c r="AK1795" s="215"/>
      <c r="AL1795" s="215"/>
      <c r="AM1795" s="215"/>
      <c r="AN1795" s="215"/>
      <c r="AO1795" s="215"/>
      <c r="AP1795" s="215"/>
      <c r="AQ1795" s="215"/>
      <c r="AR1795" s="215"/>
      <c r="AS1795" s="215"/>
      <c r="AT1795" s="215"/>
      <c r="AU1795" s="215"/>
      <c r="AV1795" s="215"/>
      <c r="AW1795" s="215"/>
      <c r="AX1795" s="215"/>
      <c r="AY1795" s="215"/>
      <c r="AZ1795" s="215"/>
    </row>
    <row r="1796" spans="1:52" s="209" customFormat="1" x14ac:dyDescent="0.2">
      <c r="A1796" s="214"/>
      <c r="D1796" s="213"/>
      <c r="E1796" s="215"/>
      <c r="F1796" s="215"/>
      <c r="G1796" s="215"/>
      <c r="H1796" s="215"/>
      <c r="I1796" s="215"/>
      <c r="J1796" s="215"/>
      <c r="K1796" s="215"/>
      <c r="L1796" s="215"/>
      <c r="M1796" s="215"/>
      <c r="N1796" s="215"/>
      <c r="O1796" s="215"/>
      <c r="P1796" s="215"/>
      <c r="Q1796" s="215"/>
      <c r="R1796" s="215"/>
      <c r="S1796" s="215"/>
      <c r="T1796" s="215"/>
      <c r="U1796" s="215"/>
      <c r="V1796" s="215"/>
      <c r="W1796" s="215"/>
      <c r="X1796" s="215"/>
      <c r="Y1796" s="215"/>
      <c r="Z1796" s="215"/>
      <c r="AA1796" s="215"/>
      <c r="AB1796" s="215"/>
      <c r="AI1796" s="215"/>
      <c r="AJ1796" s="215"/>
      <c r="AK1796" s="215"/>
      <c r="AL1796" s="215"/>
      <c r="AM1796" s="215"/>
      <c r="AN1796" s="215"/>
      <c r="AO1796" s="215"/>
      <c r="AP1796" s="215"/>
      <c r="AQ1796" s="215"/>
      <c r="AR1796" s="215"/>
      <c r="AS1796" s="215"/>
      <c r="AT1796" s="215"/>
      <c r="AU1796" s="215"/>
      <c r="AV1796" s="215"/>
      <c r="AW1796" s="215"/>
      <c r="AX1796" s="215"/>
      <c r="AY1796" s="215"/>
      <c r="AZ1796" s="215"/>
    </row>
    <row r="1797" spans="1:52" s="209" customFormat="1" x14ac:dyDescent="0.2">
      <c r="A1797" s="214"/>
      <c r="D1797" s="213"/>
      <c r="E1797" s="215"/>
      <c r="F1797" s="215"/>
      <c r="G1797" s="215"/>
      <c r="H1797" s="215"/>
      <c r="I1797" s="215"/>
      <c r="J1797" s="215"/>
      <c r="K1797" s="215"/>
      <c r="L1797" s="215"/>
      <c r="M1797" s="215"/>
      <c r="N1797" s="215"/>
      <c r="O1797" s="215"/>
      <c r="P1797" s="215"/>
      <c r="Q1797" s="215"/>
      <c r="R1797" s="215"/>
      <c r="S1797" s="215"/>
      <c r="T1797" s="215"/>
      <c r="U1797" s="215"/>
      <c r="V1797" s="215"/>
      <c r="W1797" s="215"/>
      <c r="X1797" s="215"/>
      <c r="Y1797" s="215"/>
      <c r="Z1797" s="215"/>
      <c r="AA1797" s="215"/>
      <c r="AB1797" s="215"/>
      <c r="AI1797" s="215"/>
      <c r="AJ1797" s="215"/>
      <c r="AK1797" s="215"/>
      <c r="AL1797" s="215"/>
      <c r="AM1797" s="215"/>
      <c r="AN1797" s="215"/>
      <c r="AO1797" s="215"/>
      <c r="AP1797" s="215"/>
      <c r="AQ1797" s="215"/>
      <c r="AR1797" s="215"/>
      <c r="AS1797" s="215"/>
      <c r="AT1797" s="215"/>
      <c r="AU1797" s="215"/>
      <c r="AV1797" s="215"/>
      <c r="AW1797" s="215"/>
      <c r="AX1797" s="215"/>
      <c r="AY1797" s="215"/>
      <c r="AZ1797" s="215"/>
    </row>
    <row r="1798" spans="1:52" s="209" customFormat="1" x14ac:dyDescent="0.2">
      <c r="A1798" s="214"/>
      <c r="D1798" s="213"/>
      <c r="E1798" s="215"/>
      <c r="F1798" s="215"/>
      <c r="G1798" s="215"/>
      <c r="H1798" s="215"/>
      <c r="I1798" s="215"/>
      <c r="J1798" s="215"/>
      <c r="K1798" s="215"/>
      <c r="L1798" s="215"/>
      <c r="M1798" s="215"/>
      <c r="N1798" s="215"/>
      <c r="O1798" s="215"/>
      <c r="P1798" s="215"/>
      <c r="Q1798" s="215"/>
      <c r="R1798" s="215"/>
      <c r="S1798" s="215"/>
      <c r="T1798" s="215"/>
      <c r="U1798" s="215"/>
      <c r="V1798" s="215"/>
      <c r="W1798" s="215"/>
      <c r="X1798" s="215"/>
      <c r="Y1798" s="215"/>
      <c r="Z1798" s="215"/>
      <c r="AA1798" s="215"/>
      <c r="AB1798" s="215"/>
      <c r="AI1798" s="215"/>
      <c r="AJ1798" s="215"/>
      <c r="AK1798" s="215"/>
      <c r="AL1798" s="215"/>
      <c r="AM1798" s="215"/>
      <c r="AN1798" s="215"/>
      <c r="AO1798" s="215"/>
      <c r="AP1798" s="215"/>
      <c r="AQ1798" s="215"/>
      <c r="AR1798" s="215"/>
      <c r="AS1798" s="215"/>
      <c r="AT1798" s="215"/>
      <c r="AU1798" s="215"/>
      <c r="AV1798" s="215"/>
      <c r="AW1798" s="215"/>
      <c r="AX1798" s="215"/>
      <c r="AY1798" s="215"/>
      <c r="AZ1798" s="215"/>
    </row>
    <row r="1799" spans="1:52" s="209" customFormat="1" x14ac:dyDescent="0.2">
      <c r="A1799" s="214"/>
      <c r="D1799" s="213"/>
      <c r="E1799" s="215"/>
      <c r="F1799" s="215"/>
      <c r="G1799" s="215"/>
      <c r="H1799" s="215"/>
      <c r="I1799" s="215"/>
      <c r="J1799" s="215"/>
      <c r="K1799" s="215"/>
      <c r="L1799" s="215"/>
      <c r="M1799" s="215"/>
      <c r="N1799" s="215"/>
      <c r="O1799" s="215"/>
      <c r="P1799" s="215"/>
      <c r="Q1799" s="215"/>
      <c r="R1799" s="215"/>
      <c r="S1799" s="215"/>
      <c r="T1799" s="215"/>
      <c r="U1799" s="215"/>
      <c r="V1799" s="215"/>
      <c r="W1799" s="215"/>
      <c r="X1799" s="215"/>
      <c r="Y1799" s="215"/>
      <c r="Z1799" s="215"/>
      <c r="AA1799" s="215"/>
      <c r="AB1799" s="215"/>
      <c r="AI1799" s="215"/>
      <c r="AJ1799" s="215"/>
      <c r="AK1799" s="215"/>
      <c r="AL1799" s="215"/>
      <c r="AM1799" s="215"/>
      <c r="AN1799" s="215"/>
      <c r="AO1799" s="215"/>
      <c r="AP1799" s="215"/>
      <c r="AQ1799" s="215"/>
      <c r="AR1799" s="215"/>
      <c r="AS1799" s="215"/>
      <c r="AT1799" s="215"/>
      <c r="AU1799" s="215"/>
      <c r="AV1799" s="215"/>
      <c r="AW1799" s="215"/>
      <c r="AX1799" s="215"/>
      <c r="AY1799" s="215"/>
      <c r="AZ1799" s="215"/>
    </row>
    <row r="1800" spans="1:52" s="209" customFormat="1" x14ac:dyDescent="0.2">
      <c r="A1800" s="214"/>
      <c r="D1800" s="213"/>
      <c r="E1800" s="215"/>
      <c r="F1800" s="215"/>
      <c r="G1800" s="215"/>
      <c r="H1800" s="215"/>
      <c r="I1800" s="215"/>
      <c r="J1800" s="215"/>
      <c r="K1800" s="215"/>
      <c r="L1800" s="215"/>
      <c r="M1800" s="215"/>
      <c r="N1800" s="215"/>
      <c r="O1800" s="215"/>
      <c r="P1800" s="215"/>
      <c r="Q1800" s="215"/>
      <c r="R1800" s="215"/>
      <c r="S1800" s="215"/>
      <c r="T1800" s="215"/>
      <c r="U1800" s="215"/>
      <c r="V1800" s="215"/>
      <c r="W1800" s="215"/>
      <c r="X1800" s="215"/>
      <c r="Y1800" s="215"/>
      <c r="Z1800" s="215"/>
      <c r="AA1800" s="215"/>
      <c r="AB1800" s="215"/>
      <c r="AI1800" s="215"/>
      <c r="AJ1800" s="215"/>
      <c r="AK1800" s="215"/>
      <c r="AL1800" s="215"/>
      <c r="AM1800" s="215"/>
      <c r="AN1800" s="215"/>
      <c r="AO1800" s="215"/>
      <c r="AP1800" s="215"/>
      <c r="AQ1800" s="215"/>
      <c r="AR1800" s="215"/>
      <c r="AS1800" s="215"/>
      <c r="AT1800" s="215"/>
      <c r="AU1800" s="215"/>
      <c r="AV1800" s="215"/>
      <c r="AW1800" s="215"/>
      <c r="AX1800" s="215"/>
      <c r="AY1800" s="215"/>
      <c r="AZ1800" s="215"/>
    </row>
    <row r="1801" spans="1:52" s="209" customFormat="1" x14ac:dyDescent="0.2">
      <c r="A1801" s="214"/>
      <c r="D1801" s="213"/>
      <c r="E1801" s="215"/>
      <c r="F1801" s="215"/>
      <c r="G1801" s="215"/>
      <c r="H1801" s="215"/>
      <c r="I1801" s="215"/>
      <c r="J1801" s="215"/>
      <c r="K1801" s="215"/>
      <c r="L1801" s="215"/>
      <c r="M1801" s="215"/>
      <c r="N1801" s="215"/>
      <c r="O1801" s="215"/>
      <c r="P1801" s="215"/>
      <c r="Q1801" s="215"/>
      <c r="R1801" s="215"/>
      <c r="S1801" s="215"/>
      <c r="T1801" s="215"/>
      <c r="U1801" s="215"/>
      <c r="V1801" s="215"/>
      <c r="W1801" s="215"/>
      <c r="X1801" s="215"/>
      <c r="Y1801" s="215"/>
      <c r="Z1801" s="215"/>
      <c r="AA1801" s="215"/>
      <c r="AB1801" s="215"/>
      <c r="AI1801" s="215"/>
      <c r="AJ1801" s="215"/>
      <c r="AK1801" s="215"/>
      <c r="AL1801" s="215"/>
      <c r="AM1801" s="215"/>
      <c r="AN1801" s="215"/>
      <c r="AO1801" s="215"/>
      <c r="AP1801" s="215"/>
      <c r="AQ1801" s="215"/>
      <c r="AR1801" s="215"/>
      <c r="AS1801" s="215"/>
      <c r="AT1801" s="215"/>
      <c r="AU1801" s="215"/>
      <c r="AV1801" s="215"/>
      <c r="AW1801" s="215"/>
      <c r="AX1801" s="215"/>
      <c r="AY1801" s="215"/>
      <c r="AZ1801" s="215"/>
    </row>
    <row r="1802" spans="1:52" s="209" customFormat="1" x14ac:dyDescent="0.2">
      <c r="A1802" s="214"/>
      <c r="D1802" s="213"/>
      <c r="E1802" s="215"/>
      <c r="F1802" s="215"/>
      <c r="G1802" s="215"/>
      <c r="H1802" s="215"/>
      <c r="I1802" s="215"/>
      <c r="J1802" s="215"/>
      <c r="K1802" s="215"/>
      <c r="L1802" s="215"/>
      <c r="M1802" s="215"/>
      <c r="N1802" s="215"/>
      <c r="O1802" s="215"/>
      <c r="P1802" s="215"/>
      <c r="Q1802" s="215"/>
      <c r="R1802" s="215"/>
      <c r="S1802" s="215"/>
      <c r="T1802" s="215"/>
      <c r="U1802" s="215"/>
      <c r="V1802" s="215"/>
      <c r="W1802" s="215"/>
      <c r="X1802" s="215"/>
      <c r="Y1802" s="215"/>
      <c r="Z1802" s="215"/>
      <c r="AA1802" s="215"/>
      <c r="AB1802" s="215"/>
      <c r="AI1802" s="215"/>
      <c r="AJ1802" s="215"/>
      <c r="AK1802" s="215"/>
      <c r="AL1802" s="215"/>
      <c r="AM1802" s="215"/>
      <c r="AN1802" s="215"/>
      <c r="AO1802" s="215"/>
      <c r="AP1802" s="215"/>
      <c r="AQ1802" s="215"/>
      <c r="AR1802" s="215"/>
      <c r="AS1802" s="215"/>
      <c r="AT1802" s="215"/>
      <c r="AU1802" s="215"/>
      <c r="AV1802" s="215"/>
      <c r="AW1802" s="215"/>
      <c r="AX1802" s="215"/>
      <c r="AY1802" s="215"/>
      <c r="AZ1802" s="215"/>
    </row>
    <row r="1803" spans="1:52" s="209" customFormat="1" x14ac:dyDescent="0.2">
      <c r="A1803" s="214"/>
      <c r="D1803" s="213"/>
      <c r="E1803" s="215"/>
      <c r="F1803" s="215"/>
      <c r="G1803" s="215"/>
      <c r="H1803" s="215"/>
      <c r="I1803" s="215"/>
      <c r="J1803" s="215"/>
      <c r="K1803" s="215"/>
      <c r="L1803" s="215"/>
      <c r="M1803" s="215"/>
      <c r="N1803" s="215"/>
      <c r="O1803" s="215"/>
      <c r="P1803" s="215"/>
      <c r="Q1803" s="215"/>
      <c r="R1803" s="215"/>
      <c r="S1803" s="215"/>
      <c r="T1803" s="215"/>
      <c r="U1803" s="215"/>
      <c r="V1803" s="215"/>
      <c r="W1803" s="215"/>
      <c r="X1803" s="215"/>
      <c r="Y1803" s="215"/>
      <c r="Z1803" s="215"/>
      <c r="AA1803" s="215"/>
      <c r="AB1803" s="215"/>
      <c r="AI1803" s="215"/>
      <c r="AJ1803" s="215"/>
      <c r="AK1803" s="215"/>
      <c r="AL1803" s="215"/>
      <c r="AM1803" s="215"/>
      <c r="AN1803" s="215"/>
      <c r="AO1803" s="215"/>
      <c r="AP1803" s="215"/>
      <c r="AQ1803" s="215"/>
      <c r="AR1803" s="215"/>
      <c r="AS1803" s="215"/>
      <c r="AT1803" s="215"/>
      <c r="AU1803" s="215"/>
      <c r="AV1803" s="215"/>
      <c r="AW1803" s="215"/>
      <c r="AX1803" s="215"/>
      <c r="AY1803" s="215"/>
      <c r="AZ1803" s="215"/>
    </row>
    <row r="1804" spans="1:52" s="209" customFormat="1" x14ac:dyDescent="0.2">
      <c r="A1804" s="214"/>
      <c r="D1804" s="213"/>
      <c r="E1804" s="215"/>
      <c r="F1804" s="215"/>
      <c r="G1804" s="215"/>
      <c r="H1804" s="215"/>
      <c r="I1804" s="215"/>
      <c r="J1804" s="215"/>
      <c r="K1804" s="215"/>
      <c r="L1804" s="215"/>
      <c r="M1804" s="215"/>
      <c r="N1804" s="215"/>
      <c r="O1804" s="215"/>
      <c r="P1804" s="215"/>
      <c r="Q1804" s="215"/>
      <c r="R1804" s="215"/>
      <c r="S1804" s="215"/>
      <c r="T1804" s="215"/>
      <c r="U1804" s="215"/>
      <c r="V1804" s="215"/>
      <c r="W1804" s="215"/>
      <c r="X1804" s="215"/>
      <c r="Y1804" s="215"/>
      <c r="Z1804" s="215"/>
      <c r="AA1804" s="215"/>
      <c r="AB1804" s="215"/>
      <c r="AI1804" s="215"/>
      <c r="AJ1804" s="215"/>
      <c r="AK1804" s="215"/>
      <c r="AL1804" s="215"/>
      <c r="AM1804" s="215"/>
      <c r="AN1804" s="215"/>
      <c r="AO1804" s="215"/>
      <c r="AP1804" s="215"/>
      <c r="AQ1804" s="215"/>
      <c r="AR1804" s="215"/>
      <c r="AS1804" s="215"/>
      <c r="AT1804" s="215"/>
      <c r="AU1804" s="215"/>
      <c r="AV1804" s="215"/>
      <c r="AW1804" s="215"/>
      <c r="AX1804" s="215"/>
      <c r="AY1804" s="215"/>
      <c r="AZ1804" s="215"/>
    </row>
    <row r="1805" spans="1:52" s="209" customFormat="1" x14ac:dyDescent="0.2">
      <c r="A1805" s="214"/>
      <c r="D1805" s="213"/>
      <c r="E1805" s="215"/>
      <c r="F1805" s="215"/>
      <c r="G1805" s="215"/>
      <c r="H1805" s="215"/>
      <c r="I1805" s="215"/>
      <c r="J1805" s="215"/>
      <c r="K1805" s="215"/>
      <c r="L1805" s="215"/>
      <c r="M1805" s="215"/>
      <c r="N1805" s="215"/>
      <c r="O1805" s="215"/>
      <c r="P1805" s="215"/>
      <c r="Q1805" s="215"/>
      <c r="R1805" s="215"/>
      <c r="S1805" s="215"/>
      <c r="T1805" s="215"/>
      <c r="U1805" s="215"/>
      <c r="V1805" s="215"/>
      <c r="W1805" s="215"/>
      <c r="X1805" s="215"/>
      <c r="Y1805" s="215"/>
      <c r="Z1805" s="215"/>
      <c r="AA1805" s="215"/>
      <c r="AB1805" s="215"/>
      <c r="AI1805" s="215"/>
      <c r="AJ1805" s="215"/>
      <c r="AK1805" s="215"/>
      <c r="AL1805" s="215"/>
      <c r="AM1805" s="215"/>
      <c r="AN1805" s="215"/>
      <c r="AO1805" s="215"/>
      <c r="AP1805" s="215"/>
      <c r="AQ1805" s="215"/>
      <c r="AR1805" s="215"/>
      <c r="AS1805" s="215"/>
      <c r="AT1805" s="215"/>
      <c r="AU1805" s="215"/>
      <c r="AV1805" s="215"/>
      <c r="AW1805" s="215"/>
      <c r="AX1805" s="215"/>
      <c r="AY1805" s="215"/>
      <c r="AZ1805" s="215"/>
    </row>
    <row r="1806" spans="1:52" s="209" customFormat="1" x14ac:dyDescent="0.2">
      <c r="A1806" s="214"/>
      <c r="D1806" s="213"/>
      <c r="E1806" s="215"/>
      <c r="F1806" s="215"/>
      <c r="G1806" s="215"/>
      <c r="H1806" s="215"/>
      <c r="I1806" s="215"/>
      <c r="J1806" s="215"/>
      <c r="K1806" s="215"/>
      <c r="L1806" s="215"/>
      <c r="M1806" s="215"/>
      <c r="N1806" s="215"/>
      <c r="O1806" s="215"/>
      <c r="P1806" s="215"/>
      <c r="Q1806" s="215"/>
      <c r="R1806" s="215"/>
      <c r="S1806" s="215"/>
      <c r="T1806" s="215"/>
      <c r="U1806" s="215"/>
      <c r="V1806" s="215"/>
      <c r="W1806" s="215"/>
      <c r="X1806" s="215"/>
      <c r="Y1806" s="215"/>
      <c r="Z1806" s="215"/>
      <c r="AA1806" s="215"/>
      <c r="AB1806" s="215"/>
      <c r="AI1806" s="215"/>
      <c r="AJ1806" s="215"/>
      <c r="AK1806" s="215"/>
      <c r="AL1806" s="215"/>
      <c r="AM1806" s="215"/>
      <c r="AN1806" s="215"/>
      <c r="AO1806" s="215"/>
      <c r="AP1806" s="215"/>
      <c r="AQ1806" s="215"/>
      <c r="AR1806" s="215"/>
      <c r="AS1806" s="215"/>
      <c r="AT1806" s="215"/>
      <c r="AU1806" s="215"/>
      <c r="AV1806" s="215"/>
      <c r="AW1806" s="215"/>
      <c r="AX1806" s="215"/>
      <c r="AY1806" s="215"/>
      <c r="AZ1806" s="215"/>
    </row>
    <row r="1807" spans="1:52" s="209" customFormat="1" x14ac:dyDescent="0.2">
      <c r="A1807" s="214"/>
      <c r="D1807" s="213"/>
      <c r="E1807" s="215"/>
      <c r="F1807" s="215"/>
      <c r="G1807" s="215"/>
      <c r="H1807" s="215"/>
      <c r="I1807" s="215"/>
      <c r="J1807" s="215"/>
      <c r="K1807" s="215"/>
      <c r="L1807" s="215"/>
      <c r="M1807" s="215"/>
      <c r="N1807" s="215"/>
      <c r="O1807" s="215"/>
      <c r="P1807" s="215"/>
      <c r="Q1807" s="215"/>
      <c r="R1807" s="215"/>
      <c r="S1807" s="215"/>
      <c r="T1807" s="215"/>
      <c r="U1807" s="215"/>
      <c r="V1807" s="215"/>
      <c r="W1807" s="215"/>
      <c r="X1807" s="215"/>
      <c r="Y1807" s="215"/>
      <c r="Z1807" s="215"/>
      <c r="AA1807" s="215"/>
      <c r="AB1807" s="215"/>
      <c r="AI1807" s="215"/>
      <c r="AJ1807" s="215"/>
      <c r="AK1807" s="215"/>
      <c r="AL1807" s="215"/>
      <c r="AM1807" s="215"/>
      <c r="AN1807" s="215"/>
      <c r="AO1807" s="215"/>
      <c r="AP1807" s="215"/>
      <c r="AQ1807" s="215"/>
      <c r="AR1807" s="215"/>
      <c r="AS1807" s="215"/>
      <c r="AT1807" s="215"/>
      <c r="AU1807" s="215"/>
      <c r="AV1807" s="215"/>
      <c r="AW1807" s="215"/>
      <c r="AX1807" s="215"/>
      <c r="AY1807" s="215"/>
      <c r="AZ1807" s="215"/>
    </row>
    <row r="1808" spans="1:52" s="209" customFormat="1" x14ac:dyDescent="0.2">
      <c r="A1808" s="214"/>
      <c r="D1808" s="213"/>
      <c r="E1808" s="215"/>
      <c r="F1808" s="215"/>
      <c r="G1808" s="215"/>
      <c r="H1808" s="215"/>
      <c r="I1808" s="215"/>
      <c r="J1808" s="215"/>
      <c r="K1808" s="215"/>
      <c r="L1808" s="215"/>
      <c r="M1808" s="215"/>
      <c r="N1808" s="215"/>
      <c r="O1808" s="215"/>
      <c r="P1808" s="215"/>
      <c r="Q1808" s="215"/>
      <c r="R1808" s="215"/>
      <c r="S1808" s="215"/>
      <c r="T1808" s="215"/>
      <c r="U1808" s="215"/>
      <c r="V1808" s="215"/>
      <c r="W1808" s="215"/>
      <c r="X1808" s="215"/>
      <c r="Y1808" s="215"/>
      <c r="Z1808" s="215"/>
      <c r="AA1808" s="215"/>
      <c r="AB1808" s="215"/>
      <c r="AI1808" s="215"/>
      <c r="AJ1808" s="215"/>
      <c r="AK1808" s="215"/>
      <c r="AL1808" s="215"/>
      <c r="AM1808" s="215"/>
      <c r="AN1808" s="215"/>
      <c r="AO1808" s="215"/>
      <c r="AP1808" s="215"/>
      <c r="AQ1808" s="215"/>
      <c r="AR1808" s="215"/>
      <c r="AS1808" s="215"/>
      <c r="AT1808" s="215"/>
      <c r="AU1808" s="215"/>
      <c r="AV1808" s="215"/>
      <c r="AW1808" s="215"/>
      <c r="AX1808" s="215"/>
      <c r="AY1808" s="215"/>
      <c r="AZ1808" s="215"/>
    </row>
    <row r="1809" spans="1:52" s="209" customFormat="1" x14ac:dyDescent="0.2">
      <c r="A1809" s="214"/>
      <c r="D1809" s="213"/>
      <c r="E1809" s="215"/>
      <c r="F1809" s="215"/>
      <c r="G1809" s="215"/>
      <c r="H1809" s="215"/>
      <c r="I1809" s="215"/>
      <c r="J1809" s="215"/>
      <c r="K1809" s="215"/>
      <c r="L1809" s="215"/>
      <c r="M1809" s="215"/>
      <c r="N1809" s="215"/>
      <c r="O1809" s="215"/>
      <c r="P1809" s="215"/>
      <c r="Q1809" s="215"/>
      <c r="R1809" s="215"/>
      <c r="S1809" s="215"/>
      <c r="T1809" s="215"/>
      <c r="U1809" s="215"/>
      <c r="V1809" s="215"/>
      <c r="W1809" s="215"/>
      <c r="X1809" s="215"/>
      <c r="Y1809" s="215"/>
      <c r="Z1809" s="215"/>
      <c r="AA1809" s="215"/>
      <c r="AB1809" s="215"/>
      <c r="AI1809" s="215"/>
      <c r="AJ1809" s="215"/>
      <c r="AK1809" s="215"/>
      <c r="AL1809" s="215"/>
      <c r="AM1809" s="215"/>
      <c r="AN1809" s="215"/>
      <c r="AO1809" s="215"/>
      <c r="AP1809" s="215"/>
      <c r="AQ1809" s="215"/>
      <c r="AR1809" s="215"/>
      <c r="AS1809" s="215"/>
      <c r="AT1809" s="215"/>
      <c r="AU1809" s="215"/>
      <c r="AV1809" s="215"/>
      <c r="AW1809" s="215"/>
      <c r="AX1809" s="215"/>
      <c r="AY1809" s="215"/>
      <c r="AZ1809" s="215"/>
    </row>
    <row r="1810" spans="1:52" s="209" customFormat="1" x14ac:dyDescent="0.2">
      <c r="A1810" s="214"/>
      <c r="D1810" s="213"/>
      <c r="E1810" s="215"/>
      <c r="F1810" s="215"/>
      <c r="G1810" s="215"/>
      <c r="H1810" s="215"/>
      <c r="I1810" s="215"/>
      <c r="J1810" s="215"/>
      <c r="K1810" s="215"/>
      <c r="L1810" s="215"/>
      <c r="M1810" s="215"/>
      <c r="N1810" s="215"/>
      <c r="O1810" s="215"/>
      <c r="P1810" s="215"/>
      <c r="Q1810" s="215"/>
      <c r="R1810" s="215"/>
      <c r="S1810" s="215"/>
      <c r="T1810" s="215"/>
      <c r="U1810" s="215"/>
      <c r="V1810" s="215"/>
      <c r="W1810" s="215"/>
      <c r="X1810" s="215"/>
      <c r="Y1810" s="215"/>
      <c r="Z1810" s="215"/>
      <c r="AA1810" s="215"/>
      <c r="AB1810" s="215"/>
      <c r="AI1810" s="215"/>
      <c r="AJ1810" s="215"/>
      <c r="AK1810" s="215"/>
      <c r="AL1810" s="215"/>
      <c r="AM1810" s="215"/>
      <c r="AN1810" s="215"/>
      <c r="AO1810" s="215"/>
      <c r="AP1810" s="215"/>
      <c r="AQ1810" s="215"/>
      <c r="AR1810" s="215"/>
      <c r="AS1810" s="215"/>
      <c r="AT1810" s="215"/>
      <c r="AU1810" s="215"/>
      <c r="AV1810" s="215"/>
      <c r="AW1810" s="215"/>
      <c r="AX1810" s="215"/>
      <c r="AY1810" s="215"/>
      <c r="AZ1810" s="215"/>
    </row>
    <row r="1811" spans="1:52" s="209" customFormat="1" x14ac:dyDescent="0.2">
      <c r="A1811" s="214"/>
      <c r="D1811" s="213"/>
      <c r="E1811" s="215"/>
      <c r="F1811" s="215"/>
      <c r="G1811" s="215"/>
      <c r="H1811" s="215"/>
      <c r="I1811" s="215"/>
      <c r="J1811" s="215"/>
      <c r="K1811" s="215"/>
      <c r="L1811" s="215"/>
      <c r="M1811" s="215"/>
      <c r="N1811" s="215"/>
      <c r="O1811" s="215"/>
      <c r="P1811" s="215"/>
      <c r="Q1811" s="215"/>
      <c r="R1811" s="215"/>
      <c r="S1811" s="215"/>
      <c r="T1811" s="215"/>
      <c r="U1811" s="215"/>
      <c r="V1811" s="215"/>
      <c r="W1811" s="215"/>
      <c r="X1811" s="215"/>
      <c r="Y1811" s="215"/>
      <c r="Z1811" s="215"/>
      <c r="AA1811" s="215"/>
      <c r="AB1811" s="215"/>
      <c r="AI1811" s="215"/>
      <c r="AJ1811" s="215"/>
      <c r="AK1811" s="215"/>
      <c r="AL1811" s="215"/>
      <c r="AM1811" s="215"/>
      <c r="AN1811" s="215"/>
      <c r="AO1811" s="215"/>
      <c r="AP1811" s="215"/>
      <c r="AQ1811" s="215"/>
      <c r="AR1811" s="215"/>
      <c r="AS1811" s="215"/>
      <c r="AT1811" s="215"/>
      <c r="AU1811" s="215"/>
      <c r="AV1811" s="215"/>
      <c r="AW1811" s="215"/>
      <c r="AX1811" s="215"/>
      <c r="AY1811" s="215"/>
      <c r="AZ1811" s="215"/>
    </row>
    <row r="1812" spans="1:52" s="209" customFormat="1" x14ac:dyDescent="0.2">
      <c r="A1812" s="214"/>
      <c r="D1812" s="213"/>
      <c r="E1812" s="215"/>
      <c r="F1812" s="215"/>
      <c r="G1812" s="215"/>
      <c r="H1812" s="215"/>
      <c r="I1812" s="215"/>
      <c r="J1812" s="215"/>
      <c r="K1812" s="215"/>
      <c r="L1812" s="215"/>
      <c r="M1812" s="215"/>
      <c r="N1812" s="215"/>
      <c r="O1812" s="215"/>
      <c r="P1812" s="215"/>
      <c r="Q1812" s="215"/>
      <c r="R1812" s="215"/>
      <c r="S1812" s="215"/>
      <c r="T1812" s="215"/>
      <c r="U1812" s="215"/>
      <c r="V1812" s="215"/>
      <c r="W1812" s="215"/>
      <c r="X1812" s="215"/>
      <c r="Y1812" s="215"/>
      <c r="Z1812" s="215"/>
      <c r="AA1812" s="215"/>
      <c r="AB1812" s="215"/>
      <c r="AI1812" s="215"/>
      <c r="AJ1812" s="215"/>
      <c r="AK1812" s="215"/>
      <c r="AL1812" s="215"/>
      <c r="AM1812" s="215"/>
      <c r="AN1812" s="215"/>
      <c r="AO1812" s="215"/>
      <c r="AP1812" s="215"/>
      <c r="AQ1812" s="215"/>
      <c r="AR1812" s="215"/>
      <c r="AS1812" s="215"/>
      <c r="AT1812" s="215"/>
      <c r="AU1812" s="215"/>
      <c r="AV1812" s="215"/>
      <c r="AW1812" s="215"/>
      <c r="AX1812" s="215"/>
      <c r="AY1812" s="215"/>
      <c r="AZ1812" s="215"/>
    </row>
    <row r="1813" spans="1:52" s="209" customFormat="1" x14ac:dyDescent="0.2">
      <c r="A1813" s="214"/>
      <c r="D1813" s="213"/>
      <c r="E1813" s="215"/>
      <c r="F1813" s="215"/>
      <c r="G1813" s="215"/>
      <c r="H1813" s="215"/>
      <c r="I1813" s="215"/>
      <c r="J1813" s="215"/>
      <c r="K1813" s="215"/>
      <c r="L1813" s="215"/>
      <c r="M1813" s="215"/>
      <c r="N1813" s="215"/>
      <c r="O1813" s="215"/>
      <c r="P1813" s="215"/>
      <c r="Q1813" s="215"/>
      <c r="R1813" s="215"/>
      <c r="S1813" s="215"/>
      <c r="T1813" s="215"/>
      <c r="U1813" s="215"/>
      <c r="V1813" s="215"/>
      <c r="W1813" s="215"/>
      <c r="X1813" s="215"/>
      <c r="Y1813" s="215"/>
      <c r="Z1813" s="215"/>
      <c r="AA1813" s="215"/>
      <c r="AB1813" s="215"/>
      <c r="AI1813" s="215"/>
      <c r="AJ1813" s="215"/>
      <c r="AK1813" s="215"/>
      <c r="AL1813" s="215"/>
      <c r="AM1813" s="215"/>
      <c r="AN1813" s="215"/>
      <c r="AO1813" s="215"/>
      <c r="AP1813" s="215"/>
      <c r="AQ1813" s="215"/>
      <c r="AR1813" s="215"/>
      <c r="AS1813" s="215"/>
      <c r="AT1813" s="215"/>
      <c r="AU1813" s="215"/>
      <c r="AV1813" s="215"/>
      <c r="AW1813" s="215"/>
      <c r="AX1813" s="215"/>
      <c r="AY1813" s="215"/>
      <c r="AZ1813" s="215"/>
    </row>
    <row r="1814" spans="1:52" s="209" customFormat="1" x14ac:dyDescent="0.2">
      <c r="A1814" s="214"/>
      <c r="D1814" s="213"/>
      <c r="E1814" s="215"/>
      <c r="F1814" s="215"/>
      <c r="G1814" s="215"/>
      <c r="H1814" s="215"/>
      <c r="I1814" s="215"/>
      <c r="J1814" s="215"/>
      <c r="K1814" s="215"/>
      <c r="L1814" s="215"/>
      <c r="M1814" s="215"/>
      <c r="N1814" s="215"/>
      <c r="O1814" s="215"/>
      <c r="P1814" s="215"/>
      <c r="Q1814" s="215"/>
      <c r="R1814" s="215"/>
      <c r="S1814" s="215"/>
      <c r="T1814" s="215"/>
      <c r="U1814" s="215"/>
      <c r="V1814" s="215"/>
      <c r="W1814" s="215"/>
      <c r="X1814" s="215"/>
      <c r="Y1814" s="215"/>
      <c r="Z1814" s="215"/>
      <c r="AA1814" s="215"/>
      <c r="AB1814" s="215"/>
      <c r="AI1814" s="215"/>
      <c r="AJ1814" s="215"/>
      <c r="AK1814" s="215"/>
      <c r="AL1814" s="215"/>
      <c r="AM1814" s="215"/>
      <c r="AN1814" s="215"/>
      <c r="AO1814" s="215"/>
      <c r="AP1814" s="215"/>
      <c r="AQ1814" s="215"/>
      <c r="AR1814" s="215"/>
      <c r="AS1814" s="215"/>
      <c r="AT1814" s="215"/>
      <c r="AU1814" s="215"/>
      <c r="AV1814" s="215"/>
      <c r="AW1814" s="215"/>
      <c r="AX1814" s="215"/>
      <c r="AY1814" s="215"/>
      <c r="AZ1814" s="215"/>
    </row>
    <row r="1815" spans="1:52" s="209" customFormat="1" x14ac:dyDescent="0.2">
      <c r="A1815" s="214"/>
      <c r="D1815" s="213"/>
      <c r="E1815" s="215"/>
      <c r="F1815" s="215"/>
      <c r="G1815" s="215"/>
      <c r="H1815" s="215"/>
      <c r="I1815" s="215"/>
      <c r="J1815" s="215"/>
      <c r="K1815" s="215"/>
      <c r="L1815" s="215"/>
      <c r="M1815" s="215"/>
      <c r="N1815" s="215"/>
      <c r="O1815" s="215"/>
      <c r="P1815" s="215"/>
      <c r="Q1815" s="215"/>
      <c r="R1815" s="215"/>
      <c r="S1815" s="215"/>
      <c r="T1815" s="215"/>
      <c r="U1815" s="215"/>
      <c r="V1815" s="215"/>
      <c r="W1815" s="215"/>
      <c r="X1815" s="215"/>
      <c r="Y1815" s="215"/>
      <c r="Z1815" s="215"/>
      <c r="AA1815" s="215"/>
      <c r="AB1815" s="215"/>
      <c r="AI1815" s="215"/>
      <c r="AJ1815" s="215"/>
      <c r="AK1815" s="215"/>
      <c r="AL1815" s="215"/>
      <c r="AM1815" s="215"/>
      <c r="AN1815" s="215"/>
      <c r="AO1815" s="215"/>
      <c r="AP1815" s="215"/>
      <c r="AQ1815" s="215"/>
      <c r="AR1815" s="215"/>
      <c r="AS1815" s="215"/>
      <c r="AT1815" s="215"/>
      <c r="AU1815" s="215"/>
      <c r="AV1815" s="215"/>
      <c r="AW1815" s="215"/>
      <c r="AX1815" s="215"/>
      <c r="AY1815" s="215"/>
      <c r="AZ1815" s="215"/>
    </row>
    <row r="1816" spans="1:52" s="209" customFormat="1" x14ac:dyDescent="0.2">
      <c r="A1816" s="214"/>
      <c r="D1816" s="213"/>
      <c r="E1816" s="215"/>
      <c r="F1816" s="215"/>
      <c r="G1816" s="215"/>
      <c r="H1816" s="215"/>
      <c r="I1816" s="215"/>
      <c r="J1816" s="215"/>
      <c r="K1816" s="215"/>
      <c r="L1816" s="215"/>
      <c r="M1816" s="215"/>
      <c r="N1816" s="215"/>
      <c r="O1816" s="215"/>
      <c r="P1816" s="215"/>
      <c r="Q1816" s="215"/>
      <c r="R1816" s="215"/>
      <c r="S1816" s="215"/>
      <c r="T1816" s="215"/>
      <c r="U1816" s="215"/>
      <c r="V1816" s="215"/>
      <c r="W1816" s="215"/>
      <c r="X1816" s="215"/>
      <c r="Y1816" s="215"/>
      <c r="Z1816" s="215"/>
      <c r="AA1816" s="215"/>
      <c r="AB1816" s="215"/>
      <c r="AI1816" s="215"/>
      <c r="AJ1816" s="215"/>
      <c r="AK1816" s="215"/>
      <c r="AL1816" s="215"/>
      <c r="AM1816" s="215"/>
      <c r="AN1816" s="215"/>
      <c r="AO1816" s="215"/>
      <c r="AP1816" s="215"/>
      <c r="AQ1816" s="215"/>
      <c r="AR1816" s="215"/>
      <c r="AS1816" s="215"/>
      <c r="AT1816" s="215"/>
      <c r="AU1816" s="215"/>
      <c r="AV1816" s="215"/>
      <c r="AW1816" s="215"/>
      <c r="AX1816" s="215"/>
      <c r="AY1816" s="215"/>
      <c r="AZ1816" s="215"/>
    </row>
    <row r="1817" spans="1:52" s="209" customFormat="1" x14ac:dyDescent="0.2">
      <c r="A1817" s="214"/>
      <c r="D1817" s="213"/>
      <c r="E1817" s="215"/>
      <c r="F1817" s="215"/>
      <c r="G1817" s="215"/>
      <c r="H1817" s="215"/>
      <c r="I1817" s="215"/>
      <c r="J1817" s="215"/>
      <c r="K1817" s="215"/>
      <c r="L1817" s="215"/>
      <c r="M1817" s="215"/>
      <c r="N1817" s="215"/>
      <c r="O1817" s="215"/>
      <c r="P1817" s="215"/>
      <c r="Q1817" s="215"/>
      <c r="R1817" s="215"/>
      <c r="S1817" s="215"/>
      <c r="T1817" s="215"/>
      <c r="U1817" s="215"/>
      <c r="V1817" s="215"/>
      <c r="W1817" s="215"/>
      <c r="X1817" s="215"/>
      <c r="Y1817" s="215"/>
      <c r="Z1817" s="215"/>
      <c r="AA1817" s="215"/>
      <c r="AB1817" s="215"/>
      <c r="AI1817" s="215"/>
      <c r="AJ1817" s="215"/>
      <c r="AK1817" s="215"/>
      <c r="AL1817" s="215"/>
      <c r="AM1817" s="215"/>
      <c r="AN1817" s="215"/>
      <c r="AO1817" s="215"/>
      <c r="AP1817" s="215"/>
      <c r="AQ1817" s="215"/>
      <c r="AR1817" s="215"/>
      <c r="AS1817" s="215"/>
      <c r="AT1817" s="215"/>
      <c r="AU1817" s="215"/>
      <c r="AV1817" s="215"/>
      <c r="AW1817" s="215"/>
      <c r="AX1817" s="215"/>
      <c r="AY1817" s="215"/>
      <c r="AZ1817" s="215"/>
    </row>
    <row r="1818" spans="1:52" s="209" customFormat="1" x14ac:dyDescent="0.2">
      <c r="A1818" s="214"/>
      <c r="D1818" s="213"/>
      <c r="E1818" s="215"/>
      <c r="F1818" s="215"/>
      <c r="G1818" s="215"/>
      <c r="H1818" s="215"/>
      <c r="I1818" s="215"/>
      <c r="J1818" s="215"/>
      <c r="K1818" s="215"/>
      <c r="L1818" s="215"/>
      <c r="M1818" s="215"/>
      <c r="N1818" s="215"/>
      <c r="O1818" s="215"/>
      <c r="P1818" s="215"/>
      <c r="Q1818" s="215"/>
      <c r="R1818" s="215"/>
      <c r="S1818" s="215"/>
      <c r="T1818" s="215"/>
      <c r="U1818" s="215"/>
      <c r="V1818" s="215"/>
      <c r="W1818" s="215"/>
      <c r="X1818" s="215"/>
      <c r="Y1818" s="215"/>
      <c r="Z1818" s="215"/>
      <c r="AA1818" s="215"/>
      <c r="AB1818" s="215"/>
      <c r="AI1818" s="215"/>
      <c r="AJ1818" s="215"/>
      <c r="AK1818" s="215"/>
      <c r="AL1818" s="215"/>
      <c r="AM1818" s="215"/>
      <c r="AN1818" s="215"/>
      <c r="AO1818" s="215"/>
      <c r="AP1818" s="215"/>
      <c r="AQ1818" s="215"/>
      <c r="AR1818" s="215"/>
      <c r="AS1818" s="215"/>
      <c r="AT1818" s="215"/>
      <c r="AU1818" s="215"/>
      <c r="AV1818" s="215"/>
      <c r="AW1818" s="215"/>
      <c r="AX1818" s="215"/>
      <c r="AY1818" s="215"/>
      <c r="AZ1818" s="215"/>
    </row>
    <row r="1819" spans="1:52" s="209" customFormat="1" x14ac:dyDescent="0.2">
      <c r="A1819" s="214"/>
      <c r="D1819" s="213"/>
      <c r="E1819" s="215"/>
      <c r="F1819" s="215"/>
      <c r="G1819" s="215"/>
      <c r="H1819" s="215"/>
      <c r="I1819" s="215"/>
      <c r="J1819" s="215"/>
      <c r="K1819" s="215"/>
      <c r="L1819" s="215"/>
      <c r="M1819" s="215"/>
      <c r="N1819" s="215"/>
      <c r="O1819" s="215"/>
      <c r="P1819" s="215"/>
      <c r="Q1819" s="215"/>
      <c r="R1819" s="215"/>
      <c r="S1819" s="215"/>
      <c r="T1819" s="215"/>
      <c r="U1819" s="215"/>
      <c r="V1819" s="215"/>
      <c r="W1819" s="215"/>
      <c r="X1819" s="215"/>
      <c r="Y1819" s="215"/>
      <c r="Z1819" s="215"/>
      <c r="AA1819" s="215"/>
      <c r="AB1819" s="215"/>
      <c r="AI1819" s="215"/>
      <c r="AJ1819" s="215"/>
      <c r="AK1819" s="215"/>
      <c r="AL1819" s="215"/>
      <c r="AM1819" s="215"/>
      <c r="AN1819" s="215"/>
      <c r="AO1819" s="215"/>
      <c r="AP1819" s="215"/>
      <c r="AQ1819" s="215"/>
      <c r="AR1819" s="215"/>
      <c r="AS1819" s="215"/>
      <c r="AT1819" s="215"/>
      <c r="AU1819" s="215"/>
      <c r="AV1819" s="215"/>
      <c r="AW1819" s="215"/>
      <c r="AX1819" s="215"/>
      <c r="AY1819" s="215"/>
      <c r="AZ1819" s="215"/>
    </row>
    <row r="1820" spans="1:52" s="209" customFormat="1" x14ac:dyDescent="0.2">
      <c r="A1820" s="214"/>
      <c r="D1820" s="213"/>
      <c r="E1820" s="215"/>
      <c r="F1820" s="215"/>
      <c r="G1820" s="215"/>
      <c r="H1820" s="215"/>
      <c r="I1820" s="215"/>
      <c r="J1820" s="215"/>
      <c r="K1820" s="215"/>
      <c r="L1820" s="215"/>
      <c r="M1820" s="215"/>
      <c r="N1820" s="215"/>
      <c r="O1820" s="215"/>
      <c r="P1820" s="215"/>
      <c r="Q1820" s="215"/>
      <c r="R1820" s="215"/>
      <c r="S1820" s="215"/>
      <c r="T1820" s="215"/>
      <c r="U1820" s="215"/>
      <c r="V1820" s="215"/>
      <c r="W1820" s="215"/>
      <c r="X1820" s="215"/>
      <c r="Y1820" s="215"/>
      <c r="Z1820" s="215"/>
      <c r="AA1820" s="215"/>
      <c r="AB1820" s="215"/>
      <c r="AI1820" s="215"/>
      <c r="AJ1820" s="215"/>
      <c r="AK1820" s="215"/>
      <c r="AL1820" s="215"/>
      <c r="AM1820" s="215"/>
      <c r="AN1820" s="215"/>
      <c r="AO1820" s="215"/>
      <c r="AP1820" s="215"/>
      <c r="AQ1820" s="215"/>
      <c r="AR1820" s="215"/>
      <c r="AS1820" s="215"/>
      <c r="AT1820" s="215"/>
      <c r="AU1820" s="215"/>
      <c r="AV1820" s="215"/>
      <c r="AW1820" s="215"/>
      <c r="AX1820" s="215"/>
      <c r="AY1820" s="215"/>
      <c r="AZ1820" s="215"/>
    </row>
    <row r="1821" spans="1:52" s="209" customFormat="1" x14ac:dyDescent="0.2">
      <c r="A1821" s="214"/>
      <c r="D1821" s="213"/>
      <c r="E1821" s="215"/>
      <c r="F1821" s="215"/>
      <c r="G1821" s="215"/>
      <c r="H1821" s="215"/>
      <c r="I1821" s="215"/>
      <c r="J1821" s="215"/>
      <c r="K1821" s="215"/>
      <c r="L1821" s="215"/>
      <c r="M1821" s="215"/>
      <c r="N1821" s="215"/>
      <c r="O1821" s="215"/>
      <c r="P1821" s="215"/>
      <c r="Q1821" s="215"/>
      <c r="R1821" s="215"/>
      <c r="S1821" s="215"/>
      <c r="T1821" s="215"/>
      <c r="U1821" s="215"/>
      <c r="V1821" s="215"/>
      <c r="W1821" s="215"/>
      <c r="X1821" s="215"/>
      <c r="Y1821" s="215"/>
      <c r="Z1821" s="215"/>
      <c r="AA1821" s="215"/>
      <c r="AB1821" s="215"/>
      <c r="AI1821" s="215"/>
      <c r="AJ1821" s="215"/>
      <c r="AK1821" s="215"/>
      <c r="AL1821" s="215"/>
      <c r="AM1821" s="215"/>
      <c r="AN1821" s="215"/>
      <c r="AO1821" s="215"/>
      <c r="AP1821" s="215"/>
      <c r="AQ1821" s="215"/>
      <c r="AR1821" s="215"/>
      <c r="AS1821" s="215"/>
      <c r="AT1821" s="215"/>
      <c r="AU1821" s="215"/>
      <c r="AV1821" s="215"/>
      <c r="AW1821" s="215"/>
      <c r="AX1821" s="215"/>
      <c r="AY1821" s="215"/>
      <c r="AZ1821" s="215"/>
    </row>
    <row r="1822" spans="1:52" s="209" customFormat="1" x14ac:dyDescent="0.2">
      <c r="A1822" s="214"/>
      <c r="D1822" s="213"/>
      <c r="E1822" s="215"/>
      <c r="F1822" s="215"/>
      <c r="G1822" s="215"/>
      <c r="H1822" s="215"/>
      <c r="I1822" s="215"/>
      <c r="J1822" s="215"/>
      <c r="K1822" s="215"/>
      <c r="L1822" s="215"/>
      <c r="M1822" s="215"/>
      <c r="N1822" s="215"/>
      <c r="O1822" s="215"/>
      <c r="P1822" s="215"/>
      <c r="Q1822" s="215"/>
      <c r="R1822" s="215"/>
      <c r="S1822" s="215"/>
      <c r="T1822" s="215"/>
      <c r="U1822" s="215"/>
      <c r="V1822" s="215"/>
      <c r="W1822" s="215"/>
      <c r="X1822" s="215"/>
      <c r="Y1822" s="215"/>
      <c r="Z1822" s="215"/>
      <c r="AA1822" s="215"/>
      <c r="AB1822" s="215"/>
      <c r="AI1822" s="215"/>
      <c r="AJ1822" s="215"/>
      <c r="AK1822" s="215"/>
      <c r="AL1822" s="215"/>
      <c r="AM1822" s="215"/>
      <c r="AN1822" s="215"/>
      <c r="AO1822" s="215"/>
      <c r="AP1822" s="215"/>
      <c r="AQ1822" s="215"/>
      <c r="AR1822" s="215"/>
      <c r="AS1822" s="215"/>
      <c r="AT1822" s="215"/>
      <c r="AU1822" s="215"/>
      <c r="AV1822" s="215"/>
      <c r="AW1822" s="215"/>
      <c r="AX1822" s="215"/>
      <c r="AY1822" s="215"/>
      <c r="AZ1822" s="215"/>
    </row>
    <row r="1823" spans="1:52" s="209" customFormat="1" x14ac:dyDescent="0.2">
      <c r="A1823" s="214"/>
      <c r="D1823" s="213"/>
      <c r="E1823" s="215"/>
      <c r="F1823" s="215"/>
      <c r="G1823" s="215"/>
      <c r="H1823" s="215"/>
      <c r="I1823" s="215"/>
      <c r="J1823" s="215"/>
      <c r="K1823" s="215"/>
      <c r="L1823" s="215"/>
      <c r="M1823" s="215"/>
      <c r="N1823" s="215"/>
      <c r="O1823" s="215"/>
      <c r="P1823" s="215"/>
      <c r="Q1823" s="215"/>
      <c r="R1823" s="215"/>
      <c r="S1823" s="215"/>
      <c r="T1823" s="215"/>
      <c r="U1823" s="215"/>
      <c r="V1823" s="215"/>
      <c r="W1823" s="215"/>
      <c r="X1823" s="215"/>
      <c r="Y1823" s="215"/>
      <c r="Z1823" s="215"/>
      <c r="AA1823" s="215"/>
      <c r="AB1823" s="215"/>
      <c r="AI1823" s="215"/>
      <c r="AJ1823" s="215"/>
      <c r="AK1823" s="215"/>
      <c r="AL1823" s="215"/>
      <c r="AM1823" s="215"/>
      <c r="AN1823" s="215"/>
      <c r="AO1823" s="215"/>
      <c r="AP1823" s="215"/>
      <c r="AQ1823" s="215"/>
      <c r="AR1823" s="215"/>
      <c r="AS1823" s="215"/>
      <c r="AT1823" s="215"/>
      <c r="AU1823" s="215"/>
      <c r="AV1823" s="215"/>
      <c r="AW1823" s="215"/>
      <c r="AX1823" s="215"/>
      <c r="AY1823" s="215"/>
      <c r="AZ1823" s="215"/>
    </row>
    <row r="1824" spans="1:52" s="209" customFormat="1" x14ac:dyDescent="0.2">
      <c r="A1824" s="214"/>
      <c r="D1824" s="213"/>
      <c r="E1824" s="215"/>
      <c r="F1824" s="215"/>
      <c r="G1824" s="215"/>
      <c r="H1824" s="215"/>
      <c r="I1824" s="215"/>
      <c r="J1824" s="215"/>
      <c r="K1824" s="215"/>
      <c r="L1824" s="215"/>
      <c r="M1824" s="215"/>
      <c r="N1824" s="215"/>
      <c r="O1824" s="215"/>
      <c r="P1824" s="215"/>
      <c r="Q1824" s="215"/>
      <c r="R1824" s="215"/>
      <c r="S1824" s="215"/>
      <c r="T1824" s="215"/>
      <c r="U1824" s="215"/>
      <c r="V1824" s="215"/>
      <c r="W1824" s="215"/>
      <c r="X1824" s="215"/>
      <c r="Y1824" s="215"/>
      <c r="Z1824" s="215"/>
      <c r="AA1824" s="215"/>
      <c r="AB1824" s="215"/>
      <c r="AI1824" s="215"/>
      <c r="AJ1824" s="215"/>
      <c r="AK1824" s="215"/>
      <c r="AL1824" s="215"/>
      <c r="AM1824" s="215"/>
      <c r="AN1824" s="215"/>
      <c r="AO1824" s="215"/>
      <c r="AP1824" s="215"/>
      <c r="AQ1824" s="215"/>
      <c r="AR1824" s="215"/>
      <c r="AS1824" s="215"/>
      <c r="AT1824" s="215"/>
      <c r="AU1824" s="215"/>
      <c r="AV1824" s="215"/>
      <c r="AW1824" s="215"/>
      <c r="AX1824" s="215"/>
      <c r="AY1824" s="215"/>
      <c r="AZ1824" s="215"/>
    </row>
    <row r="1825" spans="1:52" s="209" customFormat="1" x14ac:dyDescent="0.2">
      <c r="A1825" s="214"/>
      <c r="D1825" s="213"/>
      <c r="E1825" s="215"/>
      <c r="F1825" s="215"/>
      <c r="G1825" s="215"/>
      <c r="H1825" s="215"/>
      <c r="I1825" s="215"/>
      <c r="J1825" s="215"/>
      <c r="K1825" s="215"/>
      <c r="L1825" s="215"/>
      <c r="M1825" s="215"/>
      <c r="N1825" s="215"/>
      <c r="O1825" s="215"/>
      <c r="P1825" s="215"/>
      <c r="Q1825" s="215"/>
      <c r="R1825" s="215"/>
      <c r="S1825" s="215"/>
      <c r="T1825" s="215"/>
      <c r="U1825" s="215"/>
      <c r="V1825" s="215"/>
      <c r="W1825" s="215"/>
      <c r="X1825" s="215"/>
      <c r="Y1825" s="215"/>
      <c r="Z1825" s="215"/>
      <c r="AA1825" s="215"/>
      <c r="AB1825" s="215"/>
      <c r="AI1825" s="215"/>
      <c r="AJ1825" s="215"/>
      <c r="AK1825" s="215"/>
      <c r="AL1825" s="215"/>
      <c r="AM1825" s="215"/>
      <c r="AN1825" s="215"/>
      <c r="AO1825" s="215"/>
      <c r="AP1825" s="215"/>
      <c r="AQ1825" s="215"/>
      <c r="AR1825" s="215"/>
      <c r="AS1825" s="215"/>
      <c r="AT1825" s="215"/>
      <c r="AU1825" s="215"/>
      <c r="AV1825" s="215"/>
      <c r="AW1825" s="215"/>
      <c r="AX1825" s="215"/>
      <c r="AY1825" s="215"/>
      <c r="AZ1825" s="215"/>
    </row>
    <row r="1826" spans="1:52" s="209" customFormat="1" x14ac:dyDescent="0.2">
      <c r="A1826" s="214"/>
      <c r="D1826" s="213"/>
      <c r="E1826" s="215"/>
      <c r="F1826" s="215"/>
      <c r="G1826" s="215"/>
      <c r="H1826" s="215"/>
      <c r="I1826" s="215"/>
      <c r="J1826" s="215"/>
      <c r="K1826" s="215"/>
      <c r="L1826" s="215"/>
      <c r="M1826" s="215"/>
      <c r="N1826" s="215"/>
      <c r="O1826" s="215"/>
      <c r="P1826" s="215"/>
      <c r="Q1826" s="215"/>
      <c r="R1826" s="215"/>
      <c r="S1826" s="215"/>
      <c r="T1826" s="215"/>
      <c r="U1826" s="215"/>
      <c r="V1826" s="215"/>
      <c r="W1826" s="215"/>
      <c r="X1826" s="215"/>
      <c r="Y1826" s="215"/>
      <c r="Z1826" s="215"/>
      <c r="AA1826" s="215"/>
      <c r="AB1826" s="215"/>
      <c r="AI1826" s="215"/>
      <c r="AJ1826" s="215"/>
      <c r="AK1826" s="215"/>
      <c r="AL1826" s="215"/>
      <c r="AM1826" s="215"/>
      <c r="AN1826" s="215"/>
      <c r="AO1826" s="215"/>
      <c r="AP1826" s="215"/>
      <c r="AQ1826" s="215"/>
      <c r="AR1826" s="215"/>
      <c r="AS1826" s="215"/>
      <c r="AT1826" s="215"/>
      <c r="AU1826" s="215"/>
      <c r="AV1826" s="215"/>
      <c r="AW1826" s="215"/>
      <c r="AX1826" s="215"/>
      <c r="AY1826" s="215"/>
      <c r="AZ1826" s="215"/>
    </row>
    <row r="1827" spans="1:52" s="209" customFormat="1" x14ac:dyDescent="0.2">
      <c r="A1827" s="214"/>
      <c r="D1827" s="213"/>
      <c r="E1827" s="215"/>
      <c r="F1827" s="215"/>
      <c r="G1827" s="215"/>
      <c r="H1827" s="215"/>
      <c r="I1827" s="215"/>
      <c r="J1827" s="215"/>
      <c r="K1827" s="215"/>
      <c r="L1827" s="215"/>
      <c r="M1827" s="215"/>
      <c r="N1827" s="215"/>
      <c r="O1827" s="215"/>
      <c r="P1827" s="215"/>
      <c r="Q1827" s="215"/>
      <c r="R1827" s="215"/>
      <c r="S1827" s="215"/>
      <c r="T1827" s="215"/>
      <c r="U1827" s="215"/>
      <c r="V1827" s="215"/>
      <c r="W1827" s="215"/>
      <c r="X1827" s="215"/>
      <c r="Y1827" s="215"/>
      <c r="Z1827" s="215"/>
      <c r="AA1827" s="215"/>
      <c r="AB1827" s="215"/>
      <c r="AI1827" s="215"/>
      <c r="AJ1827" s="215"/>
      <c r="AK1827" s="215"/>
      <c r="AL1827" s="215"/>
      <c r="AM1827" s="215"/>
      <c r="AN1827" s="215"/>
      <c r="AO1827" s="215"/>
      <c r="AP1827" s="215"/>
      <c r="AQ1827" s="215"/>
      <c r="AR1827" s="215"/>
      <c r="AS1827" s="215"/>
      <c r="AT1827" s="215"/>
      <c r="AU1827" s="215"/>
      <c r="AV1827" s="215"/>
      <c r="AW1827" s="215"/>
      <c r="AX1827" s="215"/>
      <c r="AY1827" s="215"/>
      <c r="AZ1827" s="215"/>
    </row>
    <row r="1828" spans="1:52" s="209" customFormat="1" x14ac:dyDescent="0.2">
      <c r="A1828" s="214"/>
      <c r="D1828" s="213"/>
      <c r="E1828" s="215"/>
      <c r="F1828" s="215"/>
      <c r="G1828" s="215"/>
      <c r="H1828" s="215"/>
      <c r="I1828" s="215"/>
      <c r="J1828" s="215"/>
      <c r="K1828" s="215"/>
      <c r="L1828" s="215"/>
      <c r="M1828" s="215"/>
      <c r="N1828" s="215"/>
      <c r="O1828" s="215"/>
      <c r="P1828" s="215"/>
      <c r="Q1828" s="215"/>
      <c r="R1828" s="215"/>
      <c r="S1828" s="215"/>
      <c r="T1828" s="215"/>
      <c r="U1828" s="215"/>
      <c r="V1828" s="215"/>
      <c r="W1828" s="215"/>
      <c r="X1828" s="215"/>
      <c r="Y1828" s="215"/>
      <c r="Z1828" s="215"/>
      <c r="AA1828" s="215"/>
      <c r="AB1828" s="215"/>
      <c r="AI1828" s="215"/>
      <c r="AJ1828" s="215"/>
      <c r="AK1828" s="215"/>
      <c r="AL1828" s="215"/>
      <c r="AM1828" s="215"/>
      <c r="AN1828" s="215"/>
      <c r="AO1828" s="215"/>
      <c r="AP1828" s="215"/>
      <c r="AQ1828" s="215"/>
      <c r="AR1828" s="215"/>
      <c r="AS1828" s="215"/>
      <c r="AT1828" s="215"/>
      <c r="AU1828" s="215"/>
      <c r="AV1828" s="215"/>
      <c r="AW1828" s="215"/>
      <c r="AX1828" s="215"/>
      <c r="AY1828" s="215"/>
      <c r="AZ1828" s="215"/>
    </row>
    <row r="1829" spans="1:52" s="209" customFormat="1" x14ac:dyDescent="0.2">
      <c r="A1829" s="214"/>
      <c r="D1829" s="213"/>
      <c r="E1829" s="215"/>
      <c r="F1829" s="215"/>
      <c r="G1829" s="215"/>
      <c r="H1829" s="215"/>
      <c r="I1829" s="215"/>
      <c r="J1829" s="215"/>
      <c r="K1829" s="215"/>
      <c r="L1829" s="215"/>
      <c r="M1829" s="215"/>
      <c r="N1829" s="215"/>
      <c r="O1829" s="215"/>
      <c r="P1829" s="215"/>
      <c r="Q1829" s="215"/>
      <c r="R1829" s="215"/>
      <c r="S1829" s="215"/>
      <c r="T1829" s="215"/>
      <c r="U1829" s="215"/>
      <c r="V1829" s="215"/>
      <c r="W1829" s="215"/>
      <c r="X1829" s="215"/>
      <c r="Y1829" s="215"/>
      <c r="Z1829" s="215"/>
      <c r="AA1829" s="215"/>
      <c r="AB1829" s="215"/>
      <c r="AI1829" s="215"/>
      <c r="AJ1829" s="215"/>
      <c r="AK1829" s="215"/>
      <c r="AL1829" s="215"/>
      <c r="AM1829" s="215"/>
      <c r="AN1829" s="215"/>
      <c r="AO1829" s="215"/>
      <c r="AP1829" s="215"/>
      <c r="AQ1829" s="215"/>
      <c r="AR1829" s="215"/>
      <c r="AS1829" s="215"/>
      <c r="AT1829" s="215"/>
      <c r="AU1829" s="215"/>
      <c r="AV1829" s="215"/>
      <c r="AW1829" s="215"/>
      <c r="AX1829" s="215"/>
      <c r="AY1829" s="215"/>
      <c r="AZ1829" s="215"/>
    </row>
    <row r="1830" spans="1:52" s="209" customFormat="1" x14ac:dyDescent="0.2">
      <c r="A1830" s="214"/>
      <c r="D1830" s="213"/>
      <c r="E1830" s="215"/>
      <c r="F1830" s="215"/>
      <c r="G1830" s="215"/>
      <c r="H1830" s="215"/>
      <c r="I1830" s="215"/>
      <c r="J1830" s="215"/>
      <c r="K1830" s="215"/>
      <c r="L1830" s="215"/>
      <c r="M1830" s="215"/>
      <c r="N1830" s="215"/>
      <c r="O1830" s="215"/>
      <c r="P1830" s="215"/>
      <c r="Q1830" s="215"/>
      <c r="R1830" s="215"/>
      <c r="S1830" s="215"/>
      <c r="T1830" s="215"/>
      <c r="U1830" s="215"/>
      <c r="V1830" s="215"/>
      <c r="W1830" s="215"/>
      <c r="X1830" s="215"/>
      <c r="Y1830" s="215"/>
      <c r="Z1830" s="215"/>
      <c r="AA1830" s="215"/>
      <c r="AB1830" s="215"/>
      <c r="AI1830" s="215"/>
      <c r="AJ1830" s="215"/>
      <c r="AK1830" s="215"/>
      <c r="AL1830" s="215"/>
      <c r="AM1830" s="215"/>
      <c r="AN1830" s="215"/>
      <c r="AO1830" s="215"/>
      <c r="AP1830" s="215"/>
      <c r="AQ1830" s="215"/>
      <c r="AR1830" s="215"/>
      <c r="AS1830" s="215"/>
      <c r="AT1830" s="215"/>
      <c r="AU1830" s="215"/>
      <c r="AV1830" s="215"/>
      <c r="AW1830" s="215"/>
      <c r="AX1830" s="215"/>
      <c r="AY1830" s="215"/>
      <c r="AZ1830" s="215"/>
    </row>
    <row r="1831" spans="1:52" s="209" customFormat="1" x14ac:dyDescent="0.2">
      <c r="A1831" s="214"/>
      <c r="D1831" s="213"/>
      <c r="E1831" s="215"/>
      <c r="F1831" s="215"/>
      <c r="G1831" s="215"/>
      <c r="H1831" s="215"/>
      <c r="I1831" s="215"/>
      <c r="J1831" s="215"/>
      <c r="K1831" s="215"/>
      <c r="L1831" s="215"/>
      <c r="M1831" s="215"/>
      <c r="N1831" s="215"/>
      <c r="O1831" s="215"/>
      <c r="P1831" s="215"/>
      <c r="Q1831" s="215"/>
      <c r="R1831" s="215"/>
      <c r="S1831" s="215"/>
      <c r="T1831" s="215"/>
      <c r="U1831" s="215"/>
      <c r="V1831" s="215"/>
      <c r="W1831" s="215"/>
      <c r="X1831" s="215"/>
      <c r="Y1831" s="215"/>
      <c r="Z1831" s="215"/>
      <c r="AA1831" s="215"/>
      <c r="AB1831" s="215"/>
      <c r="AI1831" s="215"/>
      <c r="AJ1831" s="215"/>
      <c r="AK1831" s="215"/>
      <c r="AL1831" s="215"/>
      <c r="AM1831" s="215"/>
      <c r="AN1831" s="215"/>
      <c r="AO1831" s="215"/>
      <c r="AP1831" s="215"/>
      <c r="AQ1831" s="215"/>
      <c r="AR1831" s="215"/>
      <c r="AS1831" s="215"/>
      <c r="AT1831" s="215"/>
      <c r="AU1831" s="215"/>
      <c r="AV1831" s="215"/>
      <c r="AW1831" s="215"/>
      <c r="AX1831" s="215"/>
      <c r="AY1831" s="215"/>
      <c r="AZ1831" s="215"/>
    </row>
    <row r="1832" spans="1:52" s="209" customFormat="1" x14ac:dyDescent="0.2">
      <c r="A1832" s="214"/>
      <c r="D1832" s="213"/>
      <c r="E1832" s="215"/>
      <c r="F1832" s="215"/>
      <c r="G1832" s="215"/>
      <c r="H1832" s="215"/>
      <c r="I1832" s="215"/>
      <c r="J1832" s="215"/>
      <c r="K1832" s="215"/>
      <c r="L1832" s="215"/>
      <c r="M1832" s="215"/>
      <c r="N1832" s="215"/>
      <c r="O1832" s="215"/>
      <c r="P1832" s="215"/>
      <c r="Q1832" s="215"/>
      <c r="R1832" s="215"/>
      <c r="S1832" s="215"/>
      <c r="T1832" s="215"/>
      <c r="U1832" s="215"/>
      <c r="V1832" s="215"/>
      <c r="W1832" s="215"/>
      <c r="X1832" s="215"/>
      <c r="Y1832" s="215"/>
      <c r="Z1832" s="215"/>
      <c r="AA1832" s="215"/>
      <c r="AB1832" s="215"/>
      <c r="AI1832" s="215"/>
      <c r="AJ1832" s="215"/>
      <c r="AK1832" s="215"/>
      <c r="AL1832" s="215"/>
      <c r="AM1832" s="215"/>
      <c r="AN1832" s="215"/>
      <c r="AO1832" s="215"/>
      <c r="AP1832" s="215"/>
      <c r="AQ1832" s="215"/>
      <c r="AR1832" s="215"/>
      <c r="AS1832" s="215"/>
      <c r="AT1832" s="215"/>
      <c r="AU1832" s="215"/>
      <c r="AV1832" s="215"/>
      <c r="AW1832" s="215"/>
      <c r="AX1832" s="215"/>
      <c r="AY1832" s="215"/>
      <c r="AZ1832" s="215"/>
    </row>
    <row r="1833" spans="1:52" s="209" customFormat="1" x14ac:dyDescent="0.2">
      <c r="A1833" s="214"/>
      <c r="D1833" s="213"/>
      <c r="E1833" s="215"/>
      <c r="F1833" s="215"/>
      <c r="G1833" s="215"/>
      <c r="H1833" s="215"/>
      <c r="I1833" s="215"/>
      <c r="J1833" s="215"/>
      <c r="K1833" s="215"/>
      <c r="L1833" s="215"/>
      <c r="M1833" s="215"/>
      <c r="N1833" s="215"/>
      <c r="O1833" s="215"/>
      <c r="P1833" s="215"/>
      <c r="Q1833" s="215"/>
      <c r="R1833" s="215"/>
      <c r="S1833" s="215"/>
      <c r="T1833" s="215"/>
      <c r="U1833" s="215"/>
      <c r="V1833" s="215"/>
      <c r="W1833" s="215"/>
      <c r="X1833" s="215"/>
      <c r="Y1833" s="215"/>
      <c r="Z1833" s="215"/>
      <c r="AA1833" s="215"/>
      <c r="AB1833" s="215"/>
      <c r="AI1833" s="215"/>
      <c r="AJ1833" s="215"/>
      <c r="AK1833" s="215"/>
      <c r="AL1833" s="215"/>
      <c r="AM1833" s="215"/>
      <c r="AN1833" s="215"/>
      <c r="AO1833" s="215"/>
      <c r="AP1833" s="215"/>
      <c r="AQ1833" s="215"/>
      <c r="AR1833" s="215"/>
      <c r="AS1833" s="215"/>
      <c r="AT1833" s="215"/>
      <c r="AU1833" s="215"/>
      <c r="AV1833" s="215"/>
      <c r="AW1833" s="215"/>
      <c r="AX1833" s="215"/>
      <c r="AY1833" s="215"/>
      <c r="AZ1833" s="215"/>
    </row>
    <row r="1834" spans="1:52" s="209" customFormat="1" x14ac:dyDescent="0.2">
      <c r="A1834" s="214"/>
      <c r="D1834" s="213"/>
      <c r="E1834" s="215"/>
      <c r="F1834" s="215"/>
      <c r="G1834" s="215"/>
      <c r="H1834" s="215"/>
      <c r="I1834" s="215"/>
      <c r="J1834" s="215"/>
      <c r="K1834" s="215"/>
      <c r="L1834" s="215"/>
      <c r="M1834" s="215"/>
      <c r="N1834" s="215"/>
      <c r="O1834" s="215"/>
      <c r="P1834" s="215"/>
      <c r="Q1834" s="215"/>
      <c r="R1834" s="215"/>
      <c r="S1834" s="215"/>
      <c r="T1834" s="215"/>
      <c r="U1834" s="215"/>
      <c r="V1834" s="215"/>
      <c r="W1834" s="215"/>
      <c r="X1834" s="215"/>
      <c r="Y1834" s="215"/>
      <c r="Z1834" s="215"/>
      <c r="AA1834" s="215"/>
      <c r="AB1834" s="215"/>
      <c r="AI1834" s="215"/>
      <c r="AJ1834" s="215"/>
      <c r="AK1834" s="215"/>
      <c r="AL1834" s="215"/>
      <c r="AM1834" s="215"/>
      <c r="AN1834" s="215"/>
      <c r="AO1834" s="215"/>
      <c r="AP1834" s="215"/>
      <c r="AQ1834" s="215"/>
      <c r="AR1834" s="215"/>
      <c r="AS1834" s="215"/>
      <c r="AT1834" s="215"/>
      <c r="AU1834" s="215"/>
      <c r="AV1834" s="215"/>
      <c r="AW1834" s="215"/>
      <c r="AX1834" s="215"/>
      <c r="AY1834" s="215"/>
      <c r="AZ1834" s="215"/>
    </row>
    <row r="1835" spans="1:52" s="209" customFormat="1" x14ac:dyDescent="0.2">
      <c r="A1835" s="214"/>
      <c r="D1835" s="213"/>
      <c r="E1835" s="215"/>
      <c r="F1835" s="215"/>
      <c r="G1835" s="215"/>
      <c r="H1835" s="215"/>
      <c r="I1835" s="215"/>
      <c r="J1835" s="215"/>
      <c r="K1835" s="215"/>
      <c r="L1835" s="215"/>
      <c r="M1835" s="215"/>
      <c r="N1835" s="215"/>
      <c r="O1835" s="215"/>
      <c r="P1835" s="215"/>
      <c r="Q1835" s="215"/>
      <c r="R1835" s="215"/>
      <c r="S1835" s="215"/>
      <c r="T1835" s="215"/>
      <c r="U1835" s="215"/>
      <c r="V1835" s="215"/>
      <c r="W1835" s="215"/>
      <c r="X1835" s="215"/>
      <c r="Y1835" s="215"/>
      <c r="Z1835" s="215"/>
      <c r="AA1835" s="215"/>
      <c r="AB1835" s="215"/>
      <c r="AI1835" s="215"/>
      <c r="AJ1835" s="215"/>
      <c r="AK1835" s="215"/>
      <c r="AL1835" s="215"/>
      <c r="AM1835" s="215"/>
      <c r="AN1835" s="215"/>
      <c r="AO1835" s="215"/>
      <c r="AP1835" s="215"/>
      <c r="AQ1835" s="215"/>
      <c r="AR1835" s="215"/>
      <c r="AS1835" s="215"/>
      <c r="AT1835" s="215"/>
      <c r="AU1835" s="215"/>
      <c r="AV1835" s="215"/>
      <c r="AW1835" s="215"/>
      <c r="AX1835" s="215"/>
      <c r="AY1835" s="215"/>
      <c r="AZ1835" s="215"/>
    </row>
    <row r="1836" spans="1:52" s="209" customFormat="1" x14ac:dyDescent="0.2">
      <c r="A1836" s="214"/>
      <c r="D1836" s="213"/>
      <c r="E1836" s="215"/>
      <c r="F1836" s="215"/>
      <c r="G1836" s="215"/>
      <c r="H1836" s="215"/>
      <c r="I1836" s="215"/>
      <c r="J1836" s="215"/>
      <c r="K1836" s="215"/>
      <c r="L1836" s="215"/>
      <c r="M1836" s="215"/>
      <c r="N1836" s="215"/>
      <c r="O1836" s="215"/>
      <c r="P1836" s="215"/>
      <c r="Q1836" s="215"/>
      <c r="R1836" s="215"/>
      <c r="S1836" s="215"/>
      <c r="T1836" s="215"/>
      <c r="U1836" s="215"/>
      <c r="V1836" s="215"/>
      <c r="W1836" s="215"/>
      <c r="X1836" s="215"/>
      <c r="Y1836" s="215"/>
      <c r="Z1836" s="215"/>
      <c r="AA1836" s="215"/>
      <c r="AB1836" s="215"/>
      <c r="AI1836" s="215"/>
      <c r="AJ1836" s="215"/>
      <c r="AK1836" s="215"/>
      <c r="AL1836" s="215"/>
      <c r="AM1836" s="215"/>
      <c r="AN1836" s="215"/>
      <c r="AO1836" s="215"/>
      <c r="AP1836" s="215"/>
      <c r="AQ1836" s="215"/>
      <c r="AR1836" s="215"/>
      <c r="AS1836" s="215"/>
      <c r="AT1836" s="215"/>
      <c r="AU1836" s="215"/>
      <c r="AV1836" s="215"/>
      <c r="AW1836" s="215"/>
      <c r="AX1836" s="215"/>
      <c r="AY1836" s="215"/>
      <c r="AZ1836" s="215"/>
    </row>
    <row r="1837" spans="1:52" s="209" customFormat="1" x14ac:dyDescent="0.2">
      <c r="A1837" s="214"/>
      <c r="D1837" s="213"/>
      <c r="E1837" s="215"/>
      <c r="F1837" s="215"/>
      <c r="G1837" s="215"/>
      <c r="H1837" s="215"/>
      <c r="I1837" s="215"/>
      <c r="J1837" s="215"/>
      <c r="K1837" s="215"/>
      <c r="L1837" s="215"/>
      <c r="M1837" s="215"/>
      <c r="N1837" s="215"/>
      <c r="O1837" s="215"/>
      <c r="P1837" s="215"/>
      <c r="Q1837" s="215"/>
      <c r="R1837" s="215"/>
      <c r="S1837" s="215"/>
      <c r="T1837" s="215"/>
      <c r="U1837" s="215"/>
      <c r="V1837" s="215"/>
      <c r="W1837" s="215"/>
      <c r="X1837" s="215"/>
      <c r="Y1837" s="215"/>
      <c r="Z1837" s="215"/>
      <c r="AA1837" s="215"/>
      <c r="AB1837" s="215"/>
      <c r="AI1837" s="215"/>
      <c r="AJ1837" s="215"/>
      <c r="AK1837" s="215"/>
      <c r="AL1837" s="215"/>
      <c r="AM1837" s="215"/>
      <c r="AN1837" s="215"/>
      <c r="AO1837" s="215"/>
      <c r="AP1837" s="215"/>
      <c r="AQ1837" s="215"/>
      <c r="AR1837" s="215"/>
      <c r="AS1837" s="215"/>
      <c r="AT1837" s="215"/>
      <c r="AU1837" s="215"/>
      <c r="AV1837" s="215"/>
      <c r="AW1837" s="215"/>
      <c r="AX1837" s="215"/>
      <c r="AY1837" s="215"/>
      <c r="AZ1837" s="215"/>
    </row>
    <row r="1838" spans="1:52" s="209" customFormat="1" x14ac:dyDescent="0.2">
      <c r="A1838" s="214"/>
      <c r="D1838" s="213"/>
      <c r="E1838" s="215"/>
      <c r="F1838" s="215"/>
      <c r="G1838" s="215"/>
      <c r="H1838" s="215"/>
      <c r="I1838" s="215"/>
      <c r="J1838" s="215"/>
      <c r="K1838" s="215"/>
      <c r="L1838" s="215"/>
      <c r="M1838" s="215"/>
      <c r="N1838" s="215"/>
      <c r="O1838" s="215"/>
      <c r="P1838" s="215"/>
      <c r="Q1838" s="215"/>
      <c r="R1838" s="215"/>
      <c r="S1838" s="215"/>
      <c r="T1838" s="215"/>
      <c r="U1838" s="215"/>
      <c r="V1838" s="215"/>
      <c r="W1838" s="215"/>
      <c r="X1838" s="215"/>
      <c r="Y1838" s="215"/>
      <c r="Z1838" s="215"/>
      <c r="AA1838" s="215"/>
      <c r="AB1838" s="215"/>
      <c r="AI1838" s="215"/>
      <c r="AJ1838" s="215"/>
      <c r="AK1838" s="215"/>
      <c r="AL1838" s="215"/>
      <c r="AM1838" s="215"/>
      <c r="AN1838" s="215"/>
      <c r="AO1838" s="215"/>
      <c r="AP1838" s="215"/>
      <c r="AQ1838" s="215"/>
      <c r="AR1838" s="215"/>
      <c r="AS1838" s="215"/>
      <c r="AT1838" s="215"/>
      <c r="AU1838" s="215"/>
      <c r="AV1838" s="215"/>
      <c r="AW1838" s="215"/>
      <c r="AX1838" s="215"/>
      <c r="AY1838" s="215"/>
      <c r="AZ1838" s="215"/>
    </row>
    <row r="1839" spans="1:52" s="209" customFormat="1" x14ac:dyDescent="0.2">
      <c r="A1839" s="214"/>
      <c r="D1839" s="213"/>
      <c r="E1839" s="215"/>
      <c r="F1839" s="215"/>
      <c r="G1839" s="215"/>
      <c r="H1839" s="215"/>
      <c r="I1839" s="215"/>
      <c r="J1839" s="215"/>
      <c r="K1839" s="215"/>
      <c r="L1839" s="215"/>
      <c r="M1839" s="215"/>
      <c r="N1839" s="215"/>
      <c r="O1839" s="215"/>
      <c r="P1839" s="215"/>
      <c r="Q1839" s="215"/>
      <c r="R1839" s="215"/>
      <c r="S1839" s="215"/>
      <c r="T1839" s="215"/>
      <c r="U1839" s="215"/>
      <c r="V1839" s="215"/>
      <c r="W1839" s="215"/>
      <c r="X1839" s="215"/>
      <c r="Y1839" s="215"/>
      <c r="Z1839" s="215"/>
      <c r="AA1839" s="215"/>
      <c r="AB1839" s="215"/>
      <c r="AI1839" s="215"/>
      <c r="AJ1839" s="215"/>
      <c r="AK1839" s="215"/>
      <c r="AL1839" s="215"/>
      <c r="AM1839" s="215"/>
      <c r="AN1839" s="215"/>
      <c r="AO1839" s="215"/>
      <c r="AP1839" s="215"/>
      <c r="AQ1839" s="215"/>
      <c r="AR1839" s="215"/>
      <c r="AS1839" s="215"/>
      <c r="AT1839" s="215"/>
      <c r="AU1839" s="215"/>
      <c r="AV1839" s="215"/>
      <c r="AW1839" s="215"/>
      <c r="AX1839" s="215"/>
      <c r="AY1839" s="215"/>
      <c r="AZ1839" s="215"/>
    </row>
    <row r="1840" spans="1:52" s="209" customFormat="1" x14ac:dyDescent="0.2">
      <c r="A1840" s="214"/>
      <c r="D1840" s="213"/>
      <c r="E1840" s="215"/>
      <c r="F1840" s="215"/>
      <c r="G1840" s="215"/>
      <c r="H1840" s="215"/>
      <c r="I1840" s="215"/>
      <c r="J1840" s="215"/>
      <c r="K1840" s="215"/>
      <c r="L1840" s="215"/>
      <c r="M1840" s="215"/>
      <c r="N1840" s="215"/>
      <c r="O1840" s="215"/>
      <c r="P1840" s="215"/>
      <c r="Q1840" s="215"/>
      <c r="R1840" s="215"/>
      <c r="S1840" s="215"/>
      <c r="T1840" s="215"/>
      <c r="U1840" s="215"/>
      <c r="V1840" s="215"/>
      <c r="W1840" s="215"/>
      <c r="X1840" s="215"/>
      <c r="Y1840" s="215"/>
      <c r="Z1840" s="215"/>
      <c r="AA1840" s="215"/>
      <c r="AB1840" s="215"/>
      <c r="AI1840" s="215"/>
      <c r="AJ1840" s="215"/>
      <c r="AK1840" s="215"/>
      <c r="AL1840" s="215"/>
      <c r="AM1840" s="215"/>
      <c r="AN1840" s="215"/>
      <c r="AO1840" s="215"/>
      <c r="AP1840" s="215"/>
      <c r="AQ1840" s="215"/>
      <c r="AR1840" s="215"/>
      <c r="AS1840" s="215"/>
      <c r="AT1840" s="215"/>
      <c r="AU1840" s="215"/>
      <c r="AV1840" s="215"/>
      <c r="AW1840" s="215"/>
      <c r="AX1840" s="215"/>
      <c r="AY1840" s="215"/>
      <c r="AZ1840" s="215"/>
    </row>
    <row r="1841" spans="1:52" s="209" customFormat="1" x14ac:dyDescent="0.2">
      <c r="A1841" s="214"/>
      <c r="D1841" s="213"/>
      <c r="E1841" s="215"/>
      <c r="F1841" s="215"/>
      <c r="G1841" s="215"/>
      <c r="H1841" s="215"/>
      <c r="I1841" s="215"/>
      <c r="J1841" s="215"/>
      <c r="K1841" s="215"/>
      <c r="L1841" s="215"/>
      <c r="M1841" s="215"/>
      <c r="N1841" s="215"/>
      <c r="O1841" s="215"/>
      <c r="P1841" s="215"/>
      <c r="Q1841" s="215"/>
      <c r="R1841" s="215"/>
      <c r="S1841" s="215"/>
      <c r="T1841" s="215"/>
      <c r="U1841" s="215"/>
      <c r="V1841" s="215"/>
      <c r="W1841" s="215"/>
      <c r="X1841" s="215"/>
      <c r="Y1841" s="215"/>
      <c r="Z1841" s="215"/>
      <c r="AA1841" s="215"/>
      <c r="AB1841" s="215"/>
      <c r="AI1841" s="215"/>
      <c r="AJ1841" s="215"/>
      <c r="AK1841" s="215"/>
      <c r="AL1841" s="215"/>
      <c r="AM1841" s="215"/>
      <c r="AN1841" s="215"/>
      <c r="AO1841" s="215"/>
      <c r="AP1841" s="215"/>
      <c r="AQ1841" s="215"/>
      <c r="AR1841" s="215"/>
      <c r="AS1841" s="215"/>
      <c r="AT1841" s="215"/>
      <c r="AU1841" s="215"/>
      <c r="AV1841" s="215"/>
      <c r="AW1841" s="215"/>
      <c r="AX1841" s="215"/>
      <c r="AY1841" s="215"/>
      <c r="AZ1841" s="215"/>
    </row>
    <row r="1842" spans="1:52" s="209" customFormat="1" x14ac:dyDescent="0.2">
      <c r="A1842" s="214"/>
      <c r="D1842" s="213"/>
      <c r="E1842" s="215"/>
      <c r="F1842" s="215"/>
      <c r="G1842" s="215"/>
      <c r="H1842" s="215"/>
      <c r="I1842" s="215"/>
      <c r="J1842" s="215"/>
      <c r="K1842" s="215"/>
      <c r="L1842" s="215"/>
      <c r="M1842" s="215"/>
      <c r="N1842" s="215"/>
      <c r="O1842" s="215"/>
      <c r="P1842" s="215"/>
      <c r="Q1842" s="215"/>
      <c r="R1842" s="215"/>
      <c r="S1842" s="215"/>
      <c r="T1842" s="215"/>
      <c r="U1842" s="215"/>
      <c r="V1842" s="215"/>
      <c r="W1842" s="215"/>
      <c r="X1842" s="215"/>
      <c r="Y1842" s="215"/>
      <c r="Z1842" s="215"/>
      <c r="AA1842" s="215"/>
      <c r="AB1842" s="215"/>
      <c r="AI1842" s="215"/>
      <c r="AJ1842" s="215"/>
      <c r="AK1842" s="215"/>
      <c r="AL1842" s="215"/>
      <c r="AM1842" s="215"/>
      <c r="AN1842" s="215"/>
      <c r="AO1842" s="215"/>
      <c r="AP1842" s="215"/>
      <c r="AQ1842" s="215"/>
      <c r="AR1842" s="215"/>
      <c r="AS1842" s="215"/>
      <c r="AT1842" s="215"/>
      <c r="AU1842" s="215"/>
      <c r="AV1842" s="215"/>
      <c r="AW1842" s="215"/>
      <c r="AX1842" s="215"/>
      <c r="AY1842" s="215"/>
      <c r="AZ1842" s="215"/>
    </row>
    <row r="1843" spans="1:52" s="209" customFormat="1" x14ac:dyDescent="0.2">
      <c r="A1843" s="214"/>
      <c r="D1843" s="213"/>
      <c r="E1843" s="215"/>
      <c r="F1843" s="215"/>
      <c r="G1843" s="215"/>
      <c r="H1843" s="215"/>
      <c r="I1843" s="215"/>
      <c r="J1843" s="215"/>
      <c r="K1843" s="215"/>
      <c r="L1843" s="215"/>
      <c r="M1843" s="215"/>
      <c r="N1843" s="215"/>
      <c r="O1843" s="215"/>
      <c r="P1843" s="215"/>
      <c r="Q1843" s="215"/>
      <c r="R1843" s="215"/>
      <c r="S1843" s="215"/>
      <c r="T1843" s="215"/>
      <c r="U1843" s="215"/>
      <c r="V1843" s="215"/>
      <c r="W1843" s="215"/>
      <c r="X1843" s="215"/>
      <c r="Y1843" s="215"/>
      <c r="Z1843" s="215"/>
      <c r="AA1843" s="215"/>
      <c r="AB1843" s="215"/>
      <c r="AI1843" s="215"/>
      <c r="AJ1843" s="215"/>
      <c r="AK1843" s="215"/>
      <c r="AL1843" s="215"/>
      <c r="AM1843" s="215"/>
      <c r="AN1843" s="215"/>
      <c r="AO1843" s="215"/>
      <c r="AP1843" s="215"/>
      <c r="AQ1843" s="215"/>
      <c r="AR1843" s="215"/>
      <c r="AS1843" s="215"/>
      <c r="AT1843" s="215"/>
      <c r="AU1843" s="215"/>
      <c r="AV1843" s="215"/>
      <c r="AW1843" s="215"/>
      <c r="AX1843" s="215"/>
      <c r="AY1843" s="215"/>
      <c r="AZ1843" s="215"/>
    </row>
    <row r="1844" spans="1:52" s="209" customFormat="1" x14ac:dyDescent="0.2">
      <c r="A1844" s="214"/>
      <c r="D1844" s="213"/>
      <c r="E1844" s="215"/>
      <c r="F1844" s="215"/>
      <c r="G1844" s="215"/>
      <c r="H1844" s="215"/>
      <c r="I1844" s="215"/>
      <c r="J1844" s="215"/>
      <c r="K1844" s="215"/>
      <c r="L1844" s="215"/>
      <c r="M1844" s="215"/>
      <c r="N1844" s="215"/>
      <c r="O1844" s="215"/>
      <c r="P1844" s="215"/>
      <c r="Q1844" s="215"/>
      <c r="R1844" s="215"/>
      <c r="S1844" s="215"/>
      <c r="T1844" s="215"/>
      <c r="U1844" s="215"/>
      <c r="V1844" s="215"/>
      <c r="W1844" s="215"/>
      <c r="X1844" s="215"/>
      <c r="Y1844" s="215"/>
      <c r="Z1844" s="215"/>
      <c r="AA1844" s="215"/>
      <c r="AB1844" s="215"/>
      <c r="AI1844" s="215"/>
      <c r="AJ1844" s="215"/>
      <c r="AK1844" s="215"/>
      <c r="AL1844" s="215"/>
      <c r="AM1844" s="215"/>
      <c r="AN1844" s="215"/>
      <c r="AO1844" s="215"/>
      <c r="AP1844" s="215"/>
      <c r="AQ1844" s="215"/>
      <c r="AR1844" s="215"/>
      <c r="AS1844" s="215"/>
      <c r="AT1844" s="215"/>
      <c r="AU1844" s="215"/>
      <c r="AV1844" s="215"/>
      <c r="AW1844" s="215"/>
      <c r="AX1844" s="215"/>
      <c r="AY1844" s="215"/>
      <c r="AZ1844" s="215"/>
    </row>
    <row r="1845" spans="1:52" s="209" customFormat="1" x14ac:dyDescent="0.2">
      <c r="A1845" s="214"/>
      <c r="D1845" s="213"/>
      <c r="E1845" s="215"/>
      <c r="F1845" s="215"/>
      <c r="G1845" s="215"/>
      <c r="H1845" s="215"/>
      <c r="I1845" s="215"/>
      <c r="J1845" s="215"/>
      <c r="K1845" s="215"/>
      <c r="L1845" s="215"/>
      <c r="M1845" s="215"/>
      <c r="N1845" s="215"/>
      <c r="O1845" s="215"/>
      <c r="P1845" s="215"/>
      <c r="Q1845" s="215"/>
      <c r="R1845" s="215"/>
      <c r="S1845" s="215"/>
      <c r="T1845" s="215"/>
      <c r="U1845" s="215"/>
      <c r="V1845" s="215"/>
      <c r="W1845" s="215"/>
      <c r="X1845" s="215"/>
      <c r="Y1845" s="215"/>
      <c r="Z1845" s="215"/>
      <c r="AA1845" s="215"/>
      <c r="AB1845" s="215"/>
      <c r="AI1845" s="215"/>
      <c r="AJ1845" s="215"/>
      <c r="AK1845" s="215"/>
      <c r="AL1845" s="215"/>
      <c r="AM1845" s="215"/>
      <c r="AN1845" s="215"/>
      <c r="AO1845" s="215"/>
      <c r="AP1845" s="215"/>
      <c r="AQ1845" s="215"/>
      <c r="AR1845" s="215"/>
      <c r="AS1845" s="215"/>
      <c r="AT1845" s="215"/>
      <c r="AU1845" s="215"/>
      <c r="AV1845" s="215"/>
      <c r="AW1845" s="215"/>
      <c r="AX1845" s="215"/>
      <c r="AY1845" s="215"/>
      <c r="AZ1845" s="215"/>
    </row>
    <row r="1846" spans="1:52" s="209" customFormat="1" x14ac:dyDescent="0.2">
      <c r="A1846" s="214"/>
      <c r="D1846" s="213"/>
      <c r="E1846" s="215"/>
      <c r="F1846" s="215"/>
      <c r="G1846" s="215"/>
      <c r="H1846" s="215"/>
      <c r="I1846" s="215"/>
      <c r="J1846" s="215"/>
      <c r="K1846" s="215"/>
      <c r="L1846" s="215"/>
      <c r="M1846" s="215"/>
      <c r="N1846" s="215"/>
      <c r="O1846" s="215"/>
      <c r="P1846" s="215"/>
      <c r="Q1846" s="215"/>
      <c r="R1846" s="215"/>
      <c r="S1846" s="215"/>
      <c r="T1846" s="215"/>
      <c r="U1846" s="215"/>
      <c r="V1846" s="215"/>
      <c r="W1846" s="215"/>
      <c r="X1846" s="215"/>
      <c r="Y1846" s="215"/>
      <c r="Z1846" s="215"/>
      <c r="AA1846" s="215"/>
      <c r="AB1846" s="215"/>
      <c r="AI1846" s="215"/>
      <c r="AJ1846" s="215"/>
      <c r="AK1846" s="215"/>
      <c r="AL1846" s="215"/>
      <c r="AM1846" s="215"/>
      <c r="AN1846" s="215"/>
      <c r="AO1846" s="215"/>
      <c r="AP1846" s="215"/>
      <c r="AQ1846" s="215"/>
      <c r="AR1846" s="215"/>
      <c r="AS1846" s="215"/>
      <c r="AT1846" s="215"/>
      <c r="AU1846" s="215"/>
      <c r="AV1846" s="215"/>
      <c r="AW1846" s="215"/>
      <c r="AX1846" s="215"/>
      <c r="AY1846" s="215"/>
      <c r="AZ1846" s="215"/>
    </row>
    <row r="1847" spans="1:52" s="209" customFormat="1" x14ac:dyDescent="0.2">
      <c r="A1847" s="214"/>
      <c r="D1847" s="213"/>
      <c r="E1847" s="215"/>
      <c r="F1847" s="215"/>
      <c r="G1847" s="215"/>
      <c r="H1847" s="215"/>
      <c r="I1847" s="215"/>
      <c r="J1847" s="215"/>
      <c r="K1847" s="215"/>
      <c r="L1847" s="215"/>
      <c r="M1847" s="215"/>
      <c r="N1847" s="215"/>
      <c r="O1847" s="215"/>
      <c r="P1847" s="215"/>
      <c r="Q1847" s="215"/>
      <c r="R1847" s="215"/>
      <c r="S1847" s="215"/>
      <c r="T1847" s="215"/>
      <c r="U1847" s="215"/>
      <c r="V1847" s="215"/>
      <c r="W1847" s="215"/>
      <c r="X1847" s="215"/>
      <c r="Y1847" s="215"/>
      <c r="Z1847" s="215"/>
      <c r="AA1847" s="215"/>
      <c r="AB1847" s="215"/>
      <c r="AI1847" s="215"/>
      <c r="AJ1847" s="215"/>
      <c r="AK1847" s="215"/>
      <c r="AL1847" s="215"/>
      <c r="AM1847" s="215"/>
      <c r="AN1847" s="215"/>
      <c r="AO1847" s="215"/>
      <c r="AP1847" s="215"/>
      <c r="AQ1847" s="215"/>
      <c r="AR1847" s="215"/>
      <c r="AS1847" s="215"/>
      <c r="AT1847" s="215"/>
      <c r="AU1847" s="215"/>
      <c r="AV1847" s="215"/>
      <c r="AW1847" s="215"/>
      <c r="AX1847" s="215"/>
      <c r="AY1847" s="215"/>
      <c r="AZ1847" s="215"/>
    </row>
    <row r="1848" spans="1:52" s="209" customFormat="1" x14ac:dyDescent="0.2">
      <c r="A1848" s="214"/>
      <c r="D1848" s="213"/>
      <c r="E1848" s="215"/>
      <c r="F1848" s="215"/>
      <c r="G1848" s="215"/>
      <c r="H1848" s="215"/>
      <c r="I1848" s="215"/>
      <c r="J1848" s="215"/>
      <c r="K1848" s="215"/>
      <c r="L1848" s="215"/>
      <c r="M1848" s="215"/>
      <c r="N1848" s="215"/>
      <c r="O1848" s="215"/>
      <c r="P1848" s="215"/>
      <c r="Q1848" s="215"/>
      <c r="R1848" s="215"/>
      <c r="S1848" s="215"/>
      <c r="T1848" s="215"/>
      <c r="U1848" s="215"/>
      <c r="V1848" s="215"/>
      <c r="W1848" s="215"/>
      <c r="X1848" s="215"/>
      <c r="Y1848" s="215"/>
      <c r="Z1848" s="215"/>
      <c r="AA1848" s="215"/>
      <c r="AB1848" s="215"/>
      <c r="AI1848" s="215"/>
      <c r="AJ1848" s="215"/>
      <c r="AK1848" s="215"/>
      <c r="AL1848" s="215"/>
      <c r="AM1848" s="215"/>
      <c r="AN1848" s="215"/>
      <c r="AO1848" s="215"/>
      <c r="AP1848" s="215"/>
      <c r="AQ1848" s="215"/>
      <c r="AR1848" s="215"/>
      <c r="AS1848" s="215"/>
      <c r="AT1848" s="215"/>
      <c r="AU1848" s="215"/>
      <c r="AV1848" s="215"/>
      <c r="AW1848" s="215"/>
      <c r="AX1848" s="215"/>
      <c r="AY1848" s="215"/>
      <c r="AZ1848" s="215"/>
    </row>
    <row r="1849" spans="1:52" s="209" customFormat="1" x14ac:dyDescent="0.2">
      <c r="A1849" s="214"/>
      <c r="D1849" s="213"/>
      <c r="E1849" s="215"/>
      <c r="F1849" s="215"/>
      <c r="G1849" s="215"/>
      <c r="H1849" s="215"/>
      <c r="I1849" s="215"/>
      <c r="J1849" s="215"/>
      <c r="K1849" s="215"/>
      <c r="L1849" s="215"/>
      <c r="M1849" s="215"/>
      <c r="N1849" s="215"/>
      <c r="O1849" s="215"/>
      <c r="P1849" s="215"/>
      <c r="Q1849" s="215"/>
      <c r="R1849" s="215"/>
      <c r="S1849" s="215"/>
      <c r="T1849" s="215"/>
      <c r="U1849" s="215"/>
      <c r="V1849" s="215"/>
      <c r="W1849" s="215"/>
      <c r="X1849" s="215"/>
      <c r="Y1849" s="215"/>
      <c r="Z1849" s="215"/>
      <c r="AA1849" s="215"/>
      <c r="AB1849" s="215"/>
      <c r="AI1849" s="215"/>
      <c r="AJ1849" s="215"/>
      <c r="AK1849" s="215"/>
      <c r="AL1849" s="215"/>
      <c r="AM1849" s="215"/>
      <c r="AN1849" s="215"/>
      <c r="AO1849" s="215"/>
      <c r="AP1849" s="215"/>
      <c r="AQ1849" s="215"/>
      <c r="AR1849" s="215"/>
      <c r="AS1849" s="215"/>
      <c r="AT1849" s="215"/>
      <c r="AU1849" s="215"/>
      <c r="AV1849" s="215"/>
      <c r="AW1849" s="215"/>
      <c r="AX1849" s="215"/>
      <c r="AY1849" s="215"/>
      <c r="AZ1849" s="215"/>
    </row>
    <row r="1850" spans="1:52" s="209" customFormat="1" x14ac:dyDescent="0.2">
      <c r="A1850" s="214"/>
      <c r="D1850" s="213"/>
      <c r="E1850" s="215"/>
      <c r="F1850" s="215"/>
      <c r="G1850" s="215"/>
      <c r="H1850" s="215"/>
      <c r="I1850" s="215"/>
      <c r="J1850" s="215"/>
      <c r="K1850" s="215"/>
      <c r="L1850" s="215"/>
      <c r="M1850" s="215"/>
      <c r="N1850" s="215"/>
      <c r="O1850" s="215"/>
      <c r="P1850" s="215"/>
      <c r="Q1850" s="215"/>
      <c r="R1850" s="215"/>
      <c r="S1850" s="215"/>
      <c r="T1850" s="215"/>
      <c r="U1850" s="215"/>
      <c r="V1850" s="215"/>
      <c r="W1850" s="215"/>
      <c r="X1850" s="215"/>
      <c r="Y1850" s="215"/>
      <c r="Z1850" s="215"/>
      <c r="AA1850" s="215"/>
      <c r="AB1850" s="215"/>
      <c r="AI1850" s="215"/>
      <c r="AJ1850" s="215"/>
      <c r="AK1850" s="215"/>
      <c r="AL1850" s="215"/>
      <c r="AM1850" s="215"/>
      <c r="AN1850" s="215"/>
      <c r="AO1850" s="215"/>
      <c r="AP1850" s="215"/>
      <c r="AQ1850" s="215"/>
      <c r="AR1850" s="215"/>
      <c r="AS1850" s="215"/>
      <c r="AT1850" s="215"/>
      <c r="AU1850" s="215"/>
      <c r="AV1850" s="215"/>
      <c r="AW1850" s="215"/>
      <c r="AX1850" s="215"/>
      <c r="AY1850" s="215"/>
      <c r="AZ1850" s="215"/>
    </row>
    <row r="1851" spans="1:52" s="209" customFormat="1" x14ac:dyDescent="0.2">
      <c r="A1851" s="214"/>
      <c r="D1851" s="213"/>
      <c r="E1851" s="215"/>
      <c r="F1851" s="215"/>
      <c r="G1851" s="215"/>
      <c r="H1851" s="215"/>
      <c r="I1851" s="215"/>
      <c r="J1851" s="215"/>
      <c r="K1851" s="215"/>
      <c r="L1851" s="215"/>
      <c r="M1851" s="215"/>
      <c r="N1851" s="215"/>
      <c r="O1851" s="215"/>
      <c r="P1851" s="215"/>
      <c r="Q1851" s="215"/>
      <c r="R1851" s="215"/>
      <c r="S1851" s="215"/>
      <c r="T1851" s="215"/>
      <c r="U1851" s="215"/>
      <c r="V1851" s="215"/>
      <c r="W1851" s="215"/>
      <c r="X1851" s="215"/>
      <c r="Y1851" s="215"/>
      <c r="Z1851" s="215"/>
      <c r="AA1851" s="215"/>
      <c r="AB1851" s="215"/>
      <c r="AI1851" s="215"/>
      <c r="AJ1851" s="215"/>
      <c r="AK1851" s="215"/>
      <c r="AL1851" s="215"/>
      <c r="AM1851" s="215"/>
      <c r="AN1851" s="215"/>
      <c r="AO1851" s="215"/>
      <c r="AP1851" s="215"/>
      <c r="AQ1851" s="215"/>
      <c r="AR1851" s="215"/>
      <c r="AS1851" s="215"/>
      <c r="AT1851" s="215"/>
      <c r="AU1851" s="215"/>
      <c r="AV1851" s="215"/>
      <c r="AW1851" s="215"/>
      <c r="AX1851" s="215"/>
      <c r="AY1851" s="215"/>
      <c r="AZ1851" s="215"/>
    </row>
    <row r="1852" spans="1:52" s="209" customFormat="1" x14ac:dyDescent="0.2">
      <c r="A1852" s="214"/>
      <c r="D1852" s="213"/>
      <c r="E1852" s="215"/>
      <c r="F1852" s="215"/>
      <c r="G1852" s="215"/>
      <c r="H1852" s="215"/>
      <c r="I1852" s="215"/>
      <c r="J1852" s="215"/>
      <c r="K1852" s="215"/>
      <c r="L1852" s="215"/>
      <c r="M1852" s="215"/>
      <c r="N1852" s="215"/>
      <c r="O1852" s="215"/>
      <c r="P1852" s="215"/>
      <c r="Q1852" s="215"/>
      <c r="R1852" s="215"/>
      <c r="S1852" s="215"/>
      <c r="T1852" s="215"/>
      <c r="U1852" s="215"/>
      <c r="V1852" s="215"/>
      <c r="W1852" s="215"/>
      <c r="X1852" s="215"/>
      <c r="Y1852" s="215"/>
      <c r="Z1852" s="215"/>
      <c r="AA1852" s="215"/>
      <c r="AB1852" s="215"/>
      <c r="AI1852" s="215"/>
      <c r="AJ1852" s="215"/>
      <c r="AK1852" s="215"/>
      <c r="AL1852" s="215"/>
      <c r="AM1852" s="215"/>
      <c r="AN1852" s="215"/>
      <c r="AO1852" s="215"/>
      <c r="AP1852" s="215"/>
      <c r="AQ1852" s="215"/>
      <c r="AR1852" s="215"/>
      <c r="AS1852" s="215"/>
      <c r="AT1852" s="215"/>
      <c r="AU1852" s="215"/>
      <c r="AV1852" s="215"/>
      <c r="AW1852" s="215"/>
      <c r="AX1852" s="215"/>
      <c r="AY1852" s="215"/>
      <c r="AZ1852" s="215"/>
    </row>
    <row r="1853" spans="1:52" s="209" customFormat="1" x14ac:dyDescent="0.2">
      <c r="A1853" s="214"/>
      <c r="D1853" s="213"/>
      <c r="E1853" s="215"/>
      <c r="F1853" s="215"/>
      <c r="G1853" s="215"/>
      <c r="H1853" s="215"/>
      <c r="I1853" s="215"/>
      <c r="J1853" s="215"/>
      <c r="K1853" s="215"/>
      <c r="L1853" s="215"/>
      <c r="M1853" s="215"/>
      <c r="N1853" s="215"/>
      <c r="O1853" s="215"/>
      <c r="P1853" s="215"/>
      <c r="Q1853" s="215"/>
      <c r="R1853" s="215"/>
      <c r="S1853" s="215"/>
      <c r="T1853" s="215"/>
      <c r="U1853" s="215"/>
      <c r="V1853" s="215"/>
      <c r="W1853" s="215"/>
      <c r="X1853" s="215"/>
      <c r="Y1853" s="215"/>
      <c r="Z1853" s="215"/>
      <c r="AA1853" s="215"/>
      <c r="AB1853" s="215"/>
      <c r="AI1853" s="215"/>
      <c r="AJ1853" s="215"/>
      <c r="AK1853" s="215"/>
      <c r="AL1853" s="215"/>
      <c r="AM1853" s="215"/>
      <c r="AN1853" s="215"/>
      <c r="AO1853" s="215"/>
      <c r="AP1853" s="215"/>
      <c r="AQ1853" s="215"/>
      <c r="AR1853" s="215"/>
      <c r="AS1853" s="215"/>
      <c r="AT1853" s="215"/>
      <c r="AU1853" s="215"/>
      <c r="AV1853" s="215"/>
      <c r="AW1853" s="215"/>
      <c r="AX1853" s="215"/>
      <c r="AY1853" s="215"/>
      <c r="AZ1853" s="215"/>
    </row>
    <row r="1854" spans="1:52" s="209" customFormat="1" x14ac:dyDescent="0.2">
      <c r="A1854" s="214"/>
      <c r="D1854" s="213"/>
      <c r="E1854" s="215"/>
      <c r="F1854" s="215"/>
      <c r="G1854" s="215"/>
      <c r="H1854" s="215"/>
      <c r="I1854" s="215"/>
      <c r="J1854" s="215"/>
      <c r="K1854" s="215"/>
      <c r="L1854" s="215"/>
      <c r="M1854" s="215"/>
      <c r="N1854" s="215"/>
      <c r="O1854" s="215"/>
      <c r="P1854" s="215"/>
      <c r="Q1854" s="215"/>
      <c r="R1854" s="215"/>
      <c r="S1854" s="215"/>
      <c r="T1854" s="215"/>
      <c r="U1854" s="215"/>
      <c r="V1854" s="215"/>
      <c r="W1854" s="215"/>
      <c r="X1854" s="215"/>
      <c r="Y1854" s="215"/>
      <c r="Z1854" s="215"/>
      <c r="AA1854" s="215"/>
      <c r="AB1854" s="215"/>
      <c r="AI1854" s="215"/>
      <c r="AJ1854" s="215"/>
      <c r="AK1854" s="215"/>
      <c r="AL1854" s="215"/>
      <c r="AM1854" s="215"/>
      <c r="AN1854" s="215"/>
      <c r="AO1854" s="215"/>
      <c r="AP1854" s="215"/>
      <c r="AQ1854" s="215"/>
      <c r="AR1854" s="215"/>
      <c r="AS1854" s="215"/>
      <c r="AT1854" s="215"/>
      <c r="AU1854" s="215"/>
      <c r="AV1854" s="215"/>
      <c r="AW1854" s="215"/>
      <c r="AX1854" s="215"/>
      <c r="AY1854" s="215"/>
      <c r="AZ1854" s="215"/>
    </row>
    <row r="1855" spans="1:52" s="209" customFormat="1" x14ac:dyDescent="0.2">
      <c r="A1855" s="214"/>
      <c r="D1855" s="213"/>
      <c r="E1855" s="215"/>
      <c r="F1855" s="215"/>
      <c r="G1855" s="215"/>
      <c r="H1855" s="215"/>
      <c r="I1855" s="215"/>
      <c r="J1855" s="215"/>
      <c r="K1855" s="215"/>
      <c r="L1855" s="215"/>
      <c r="M1855" s="215"/>
      <c r="N1855" s="215"/>
      <c r="O1855" s="215"/>
      <c r="P1855" s="215"/>
      <c r="Q1855" s="215"/>
      <c r="R1855" s="215"/>
      <c r="S1855" s="215"/>
      <c r="T1855" s="215"/>
      <c r="U1855" s="215"/>
      <c r="V1855" s="215"/>
      <c r="W1855" s="215"/>
      <c r="X1855" s="215"/>
      <c r="Y1855" s="215"/>
      <c r="Z1855" s="215"/>
      <c r="AA1855" s="215"/>
      <c r="AB1855" s="215"/>
      <c r="AI1855" s="215"/>
      <c r="AJ1855" s="215"/>
      <c r="AK1855" s="215"/>
      <c r="AL1855" s="215"/>
      <c r="AM1855" s="215"/>
      <c r="AN1855" s="215"/>
      <c r="AO1855" s="215"/>
      <c r="AP1855" s="215"/>
      <c r="AQ1855" s="215"/>
      <c r="AR1855" s="215"/>
      <c r="AS1855" s="215"/>
      <c r="AT1855" s="215"/>
      <c r="AU1855" s="215"/>
      <c r="AV1855" s="215"/>
      <c r="AW1855" s="215"/>
      <c r="AX1855" s="215"/>
      <c r="AY1855" s="215"/>
      <c r="AZ1855" s="215"/>
    </row>
    <row r="1856" spans="1:52" s="209" customFormat="1" x14ac:dyDescent="0.2">
      <c r="A1856" s="214"/>
      <c r="D1856" s="213"/>
      <c r="E1856" s="215"/>
      <c r="F1856" s="215"/>
      <c r="G1856" s="215"/>
      <c r="H1856" s="215"/>
      <c r="I1856" s="215"/>
      <c r="J1856" s="215"/>
      <c r="K1856" s="215"/>
      <c r="L1856" s="215"/>
      <c r="M1856" s="215"/>
      <c r="N1856" s="215"/>
      <c r="O1856" s="215"/>
      <c r="P1856" s="215"/>
      <c r="Q1856" s="215"/>
      <c r="R1856" s="215"/>
      <c r="S1856" s="215"/>
      <c r="T1856" s="215"/>
      <c r="U1856" s="215"/>
      <c r="V1856" s="215"/>
      <c r="W1856" s="215"/>
      <c r="X1856" s="215"/>
      <c r="Y1856" s="215"/>
      <c r="Z1856" s="215"/>
      <c r="AA1856" s="215"/>
      <c r="AB1856" s="215"/>
      <c r="AI1856" s="215"/>
      <c r="AJ1856" s="215"/>
      <c r="AK1856" s="215"/>
      <c r="AL1856" s="215"/>
      <c r="AM1856" s="215"/>
      <c r="AN1856" s="215"/>
      <c r="AO1856" s="215"/>
      <c r="AP1856" s="215"/>
      <c r="AQ1856" s="215"/>
      <c r="AR1856" s="215"/>
      <c r="AS1856" s="215"/>
      <c r="AT1856" s="215"/>
      <c r="AU1856" s="215"/>
      <c r="AV1856" s="215"/>
      <c r="AW1856" s="215"/>
      <c r="AX1856" s="215"/>
      <c r="AY1856" s="215"/>
      <c r="AZ1856" s="215"/>
    </row>
    <row r="1857" spans="1:52" s="209" customFormat="1" x14ac:dyDescent="0.2">
      <c r="A1857" s="214"/>
      <c r="D1857" s="213"/>
      <c r="E1857" s="215"/>
      <c r="F1857" s="215"/>
      <c r="G1857" s="215"/>
      <c r="H1857" s="215"/>
      <c r="I1857" s="215"/>
      <c r="J1857" s="215"/>
      <c r="K1857" s="215"/>
      <c r="L1857" s="215"/>
      <c r="M1857" s="215"/>
      <c r="N1857" s="215"/>
      <c r="O1857" s="215"/>
      <c r="P1857" s="215"/>
      <c r="Q1857" s="215"/>
      <c r="R1857" s="215"/>
      <c r="S1857" s="215"/>
      <c r="T1857" s="215"/>
      <c r="U1857" s="215"/>
      <c r="V1857" s="215"/>
      <c r="W1857" s="215"/>
      <c r="X1857" s="215"/>
      <c r="Y1857" s="215"/>
      <c r="Z1857" s="215"/>
      <c r="AA1857" s="215"/>
      <c r="AB1857" s="215"/>
      <c r="AI1857" s="215"/>
      <c r="AJ1857" s="215"/>
      <c r="AK1857" s="215"/>
      <c r="AL1857" s="215"/>
      <c r="AM1857" s="215"/>
      <c r="AN1857" s="215"/>
      <c r="AO1857" s="215"/>
      <c r="AP1857" s="215"/>
      <c r="AQ1857" s="215"/>
      <c r="AR1857" s="215"/>
      <c r="AS1857" s="215"/>
      <c r="AT1857" s="215"/>
      <c r="AU1857" s="215"/>
      <c r="AV1857" s="215"/>
      <c r="AW1857" s="215"/>
      <c r="AX1857" s="215"/>
      <c r="AY1857" s="215"/>
      <c r="AZ1857" s="215"/>
    </row>
    <row r="1858" spans="1:52" s="209" customFormat="1" x14ac:dyDescent="0.2">
      <c r="A1858" s="214"/>
      <c r="D1858" s="213"/>
      <c r="E1858" s="215"/>
      <c r="F1858" s="215"/>
      <c r="G1858" s="215"/>
      <c r="H1858" s="215"/>
      <c r="I1858" s="215"/>
      <c r="J1858" s="215"/>
      <c r="K1858" s="215"/>
      <c r="L1858" s="215"/>
      <c r="M1858" s="215"/>
      <c r="N1858" s="215"/>
      <c r="O1858" s="215"/>
      <c r="P1858" s="215"/>
      <c r="Q1858" s="215"/>
      <c r="R1858" s="215"/>
      <c r="S1858" s="215"/>
      <c r="T1858" s="215"/>
      <c r="U1858" s="215"/>
      <c r="V1858" s="215"/>
      <c r="W1858" s="215"/>
      <c r="X1858" s="215"/>
      <c r="Y1858" s="215"/>
      <c r="Z1858" s="215"/>
      <c r="AA1858" s="215"/>
      <c r="AB1858" s="215"/>
      <c r="AI1858" s="215"/>
      <c r="AJ1858" s="215"/>
      <c r="AK1858" s="215"/>
      <c r="AL1858" s="215"/>
      <c r="AM1858" s="215"/>
      <c r="AN1858" s="215"/>
      <c r="AO1858" s="215"/>
      <c r="AP1858" s="215"/>
      <c r="AQ1858" s="215"/>
      <c r="AR1858" s="215"/>
      <c r="AS1858" s="215"/>
      <c r="AT1858" s="215"/>
      <c r="AU1858" s="215"/>
      <c r="AV1858" s="215"/>
      <c r="AW1858" s="215"/>
      <c r="AX1858" s="215"/>
      <c r="AY1858" s="215"/>
      <c r="AZ1858" s="215"/>
    </row>
    <row r="1859" spans="1:52" s="209" customFormat="1" x14ac:dyDescent="0.2">
      <c r="A1859" s="214"/>
      <c r="D1859" s="213"/>
      <c r="E1859" s="215"/>
      <c r="F1859" s="215"/>
      <c r="G1859" s="215"/>
      <c r="H1859" s="215"/>
      <c r="I1859" s="215"/>
      <c r="J1859" s="215"/>
      <c r="K1859" s="215"/>
      <c r="L1859" s="215"/>
      <c r="M1859" s="215"/>
      <c r="N1859" s="215"/>
      <c r="O1859" s="215"/>
      <c r="P1859" s="215"/>
      <c r="Q1859" s="215"/>
      <c r="R1859" s="215"/>
      <c r="S1859" s="215"/>
      <c r="T1859" s="215"/>
      <c r="U1859" s="215"/>
      <c r="V1859" s="215"/>
      <c r="W1859" s="215"/>
      <c r="X1859" s="215"/>
      <c r="Y1859" s="215"/>
      <c r="Z1859" s="215"/>
      <c r="AA1859" s="215"/>
      <c r="AB1859" s="215"/>
      <c r="AI1859" s="215"/>
      <c r="AJ1859" s="215"/>
      <c r="AK1859" s="215"/>
      <c r="AL1859" s="215"/>
      <c r="AM1859" s="215"/>
      <c r="AN1859" s="215"/>
      <c r="AO1859" s="215"/>
      <c r="AP1859" s="215"/>
      <c r="AQ1859" s="215"/>
      <c r="AR1859" s="215"/>
      <c r="AS1859" s="215"/>
      <c r="AT1859" s="215"/>
      <c r="AU1859" s="215"/>
      <c r="AV1859" s="215"/>
      <c r="AW1859" s="215"/>
      <c r="AX1859" s="215"/>
      <c r="AY1859" s="215"/>
      <c r="AZ1859" s="215"/>
    </row>
    <row r="1860" spans="1:52" s="209" customFormat="1" x14ac:dyDescent="0.2">
      <c r="A1860" s="214"/>
      <c r="D1860" s="213"/>
      <c r="E1860" s="215"/>
      <c r="F1860" s="215"/>
      <c r="G1860" s="215"/>
      <c r="H1860" s="215"/>
      <c r="I1860" s="215"/>
      <c r="J1860" s="215"/>
      <c r="K1860" s="215"/>
      <c r="L1860" s="215"/>
      <c r="M1860" s="215"/>
      <c r="N1860" s="215"/>
      <c r="O1860" s="215"/>
      <c r="P1860" s="215"/>
      <c r="Q1860" s="215"/>
      <c r="R1860" s="215"/>
      <c r="S1860" s="215"/>
      <c r="T1860" s="215"/>
      <c r="U1860" s="215"/>
      <c r="V1860" s="215"/>
      <c r="W1860" s="215"/>
      <c r="X1860" s="215"/>
      <c r="Y1860" s="215"/>
      <c r="Z1860" s="215"/>
      <c r="AA1860" s="215"/>
      <c r="AB1860" s="215"/>
      <c r="AI1860" s="215"/>
      <c r="AJ1860" s="215"/>
      <c r="AK1860" s="215"/>
      <c r="AL1860" s="215"/>
      <c r="AM1860" s="215"/>
      <c r="AN1860" s="215"/>
      <c r="AO1860" s="215"/>
      <c r="AP1860" s="215"/>
      <c r="AQ1860" s="215"/>
      <c r="AR1860" s="215"/>
      <c r="AS1860" s="215"/>
      <c r="AT1860" s="215"/>
      <c r="AU1860" s="215"/>
      <c r="AV1860" s="215"/>
      <c r="AW1860" s="215"/>
      <c r="AX1860" s="215"/>
      <c r="AY1860" s="215"/>
      <c r="AZ1860" s="215"/>
    </row>
    <row r="1861" spans="1:52" s="209" customFormat="1" x14ac:dyDescent="0.2">
      <c r="A1861" s="214"/>
      <c r="D1861" s="213"/>
      <c r="E1861" s="215"/>
      <c r="F1861" s="215"/>
      <c r="G1861" s="215"/>
      <c r="H1861" s="215"/>
      <c r="I1861" s="215"/>
      <c r="J1861" s="215"/>
      <c r="K1861" s="215"/>
      <c r="L1861" s="215"/>
      <c r="M1861" s="215"/>
      <c r="N1861" s="215"/>
      <c r="O1861" s="215"/>
      <c r="P1861" s="215"/>
      <c r="Q1861" s="215"/>
      <c r="R1861" s="215"/>
      <c r="S1861" s="215"/>
      <c r="T1861" s="215"/>
      <c r="U1861" s="215"/>
      <c r="V1861" s="215"/>
      <c r="W1861" s="215"/>
      <c r="X1861" s="215"/>
      <c r="Y1861" s="215"/>
      <c r="Z1861" s="215"/>
      <c r="AA1861" s="215"/>
      <c r="AB1861" s="215"/>
      <c r="AI1861" s="215"/>
      <c r="AJ1861" s="215"/>
      <c r="AK1861" s="215"/>
      <c r="AL1861" s="215"/>
      <c r="AM1861" s="215"/>
      <c r="AN1861" s="215"/>
      <c r="AO1861" s="215"/>
      <c r="AP1861" s="215"/>
      <c r="AQ1861" s="215"/>
      <c r="AR1861" s="215"/>
      <c r="AS1861" s="215"/>
      <c r="AT1861" s="215"/>
      <c r="AU1861" s="215"/>
      <c r="AV1861" s="215"/>
      <c r="AW1861" s="215"/>
      <c r="AX1861" s="215"/>
      <c r="AY1861" s="215"/>
      <c r="AZ1861" s="215"/>
    </row>
    <row r="1862" spans="1:52" s="209" customFormat="1" x14ac:dyDescent="0.2">
      <c r="A1862" s="214"/>
      <c r="D1862" s="213"/>
      <c r="E1862" s="215"/>
      <c r="F1862" s="215"/>
      <c r="G1862" s="215"/>
      <c r="H1862" s="215"/>
      <c r="I1862" s="215"/>
      <c r="J1862" s="215"/>
      <c r="K1862" s="215"/>
      <c r="L1862" s="215"/>
      <c r="M1862" s="215"/>
      <c r="N1862" s="215"/>
      <c r="O1862" s="215"/>
      <c r="P1862" s="215"/>
      <c r="Q1862" s="215"/>
      <c r="R1862" s="215"/>
      <c r="S1862" s="215"/>
      <c r="T1862" s="215"/>
      <c r="U1862" s="215"/>
      <c r="V1862" s="215"/>
      <c r="W1862" s="215"/>
      <c r="X1862" s="215"/>
      <c r="Y1862" s="215"/>
      <c r="Z1862" s="215"/>
      <c r="AA1862" s="215"/>
      <c r="AB1862" s="215"/>
      <c r="AI1862" s="215"/>
      <c r="AJ1862" s="215"/>
      <c r="AK1862" s="215"/>
      <c r="AL1862" s="215"/>
      <c r="AM1862" s="215"/>
      <c r="AN1862" s="215"/>
      <c r="AO1862" s="215"/>
      <c r="AP1862" s="215"/>
      <c r="AQ1862" s="215"/>
      <c r="AR1862" s="215"/>
      <c r="AS1862" s="215"/>
      <c r="AT1862" s="215"/>
      <c r="AU1862" s="215"/>
      <c r="AV1862" s="215"/>
      <c r="AW1862" s="215"/>
      <c r="AX1862" s="215"/>
      <c r="AY1862" s="215"/>
      <c r="AZ1862" s="215"/>
    </row>
    <row r="1863" spans="1:52" s="209" customFormat="1" x14ac:dyDescent="0.2">
      <c r="A1863" s="214"/>
      <c r="D1863" s="213"/>
      <c r="E1863" s="215"/>
      <c r="F1863" s="215"/>
      <c r="G1863" s="215"/>
      <c r="H1863" s="215"/>
      <c r="I1863" s="215"/>
      <c r="J1863" s="215"/>
      <c r="K1863" s="215"/>
      <c r="L1863" s="215"/>
      <c r="M1863" s="215"/>
      <c r="N1863" s="215"/>
      <c r="O1863" s="215"/>
      <c r="P1863" s="215"/>
      <c r="Q1863" s="215"/>
      <c r="R1863" s="215"/>
      <c r="S1863" s="215"/>
      <c r="T1863" s="215"/>
      <c r="U1863" s="215"/>
      <c r="V1863" s="215"/>
      <c r="W1863" s="215"/>
      <c r="X1863" s="215"/>
      <c r="Y1863" s="215"/>
      <c r="Z1863" s="215"/>
      <c r="AA1863" s="215"/>
      <c r="AB1863" s="215"/>
      <c r="AI1863" s="215"/>
      <c r="AJ1863" s="215"/>
      <c r="AK1863" s="215"/>
      <c r="AL1863" s="215"/>
      <c r="AM1863" s="215"/>
      <c r="AN1863" s="215"/>
      <c r="AO1863" s="215"/>
      <c r="AP1863" s="215"/>
      <c r="AQ1863" s="215"/>
      <c r="AR1863" s="215"/>
      <c r="AS1863" s="215"/>
      <c r="AT1863" s="215"/>
      <c r="AU1863" s="215"/>
      <c r="AV1863" s="215"/>
      <c r="AW1863" s="215"/>
      <c r="AX1863" s="215"/>
      <c r="AY1863" s="215"/>
      <c r="AZ1863" s="215"/>
    </row>
    <row r="1864" spans="1:52" s="209" customFormat="1" x14ac:dyDescent="0.2">
      <c r="A1864" s="214"/>
      <c r="D1864" s="213"/>
      <c r="E1864" s="215"/>
      <c r="F1864" s="215"/>
      <c r="G1864" s="215"/>
      <c r="H1864" s="215"/>
      <c r="I1864" s="215"/>
      <c r="J1864" s="215"/>
      <c r="K1864" s="215"/>
      <c r="L1864" s="215"/>
      <c r="M1864" s="215"/>
      <c r="N1864" s="215"/>
      <c r="O1864" s="215"/>
      <c r="P1864" s="215"/>
      <c r="Q1864" s="215"/>
      <c r="R1864" s="215"/>
      <c r="S1864" s="215"/>
      <c r="T1864" s="215"/>
      <c r="U1864" s="215"/>
      <c r="V1864" s="215"/>
      <c r="W1864" s="215"/>
      <c r="X1864" s="215"/>
      <c r="Y1864" s="215"/>
      <c r="Z1864" s="215"/>
      <c r="AA1864" s="215"/>
      <c r="AB1864" s="215"/>
      <c r="AI1864" s="215"/>
      <c r="AJ1864" s="215"/>
      <c r="AK1864" s="215"/>
      <c r="AL1864" s="215"/>
      <c r="AM1864" s="215"/>
      <c r="AN1864" s="215"/>
      <c r="AO1864" s="215"/>
      <c r="AP1864" s="215"/>
      <c r="AQ1864" s="215"/>
      <c r="AR1864" s="215"/>
      <c r="AS1864" s="215"/>
      <c r="AT1864" s="215"/>
      <c r="AU1864" s="215"/>
      <c r="AV1864" s="215"/>
      <c r="AW1864" s="215"/>
      <c r="AX1864" s="215"/>
      <c r="AY1864" s="215"/>
      <c r="AZ1864" s="215"/>
    </row>
    <row r="1865" spans="1:52" s="209" customFormat="1" x14ac:dyDescent="0.2">
      <c r="A1865" s="214"/>
      <c r="D1865" s="213"/>
      <c r="E1865" s="215"/>
      <c r="F1865" s="215"/>
      <c r="G1865" s="215"/>
      <c r="H1865" s="215"/>
      <c r="I1865" s="215"/>
      <c r="J1865" s="215"/>
      <c r="K1865" s="215"/>
      <c r="L1865" s="215"/>
      <c r="M1865" s="215"/>
      <c r="N1865" s="215"/>
      <c r="O1865" s="215"/>
      <c r="P1865" s="215"/>
      <c r="Q1865" s="215"/>
      <c r="R1865" s="215"/>
      <c r="S1865" s="215"/>
      <c r="T1865" s="215"/>
      <c r="U1865" s="215"/>
      <c r="V1865" s="215"/>
      <c r="W1865" s="215"/>
      <c r="X1865" s="215"/>
      <c r="Y1865" s="215"/>
      <c r="Z1865" s="215"/>
      <c r="AA1865" s="215"/>
      <c r="AB1865" s="215"/>
      <c r="AI1865" s="215"/>
      <c r="AJ1865" s="215"/>
      <c r="AK1865" s="215"/>
      <c r="AL1865" s="215"/>
      <c r="AM1865" s="215"/>
      <c r="AN1865" s="215"/>
      <c r="AO1865" s="215"/>
      <c r="AP1865" s="215"/>
      <c r="AQ1865" s="215"/>
      <c r="AR1865" s="215"/>
      <c r="AS1865" s="215"/>
      <c r="AT1865" s="215"/>
      <c r="AU1865" s="215"/>
      <c r="AV1865" s="215"/>
      <c r="AW1865" s="215"/>
      <c r="AX1865" s="215"/>
      <c r="AY1865" s="215"/>
      <c r="AZ1865" s="215"/>
    </row>
    <row r="1866" spans="1:52" s="209" customFormat="1" x14ac:dyDescent="0.2">
      <c r="A1866" s="214"/>
      <c r="D1866" s="213"/>
      <c r="E1866" s="215"/>
      <c r="F1866" s="215"/>
      <c r="G1866" s="215"/>
      <c r="H1866" s="215"/>
      <c r="I1866" s="215"/>
      <c r="J1866" s="215"/>
      <c r="K1866" s="215"/>
      <c r="L1866" s="215"/>
      <c r="M1866" s="215"/>
      <c r="N1866" s="215"/>
      <c r="O1866" s="215"/>
      <c r="P1866" s="215"/>
      <c r="Q1866" s="215"/>
      <c r="R1866" s="215"/>
      <c r="S1866" s="215"/>
      <c r="T1866" s="215"/>
      <c r="U1866" s="215"/>
      <c r="V1866" s="215"/>
      <c r="W1866" s="215"/>
      <c r="X1866" s="215"/>
      <c r="Y1866" s="215"/>
      <c r="Z1866" s="215"/>
      <c r="AA1866" s="215"/>
      <c r="AB1866" s="215"/>
      <c r="AI1866" s="215"/>
      <c r="AJ1866" s="215"/>
      <c r="AK1866" s="215"/>
      <c r="AL1866" s="215"/>
      <c r="AM1866" s="215"/>
      <c r="AN1866" s="215"/>
      <c r="AO1866" s="215"/>
      <c r="AP1866" s="215"/>
      <c r="AQ1866" s="215"/>
      <c r="AR1866" s="215"/>
      <c r="AS1866" s="215"/>
      <c r="AT1866" s="215"/>
      <c r="AU1866" s="215"/>
      <c r="AV1866" s="215"/>
      <c r="AW1866" s="215"/>
      <c r="AX1866" s="215"/>
      <c r="AY1866" s="215"/>
      <c r="AZ1866" s="215"/>
    </row>
    <row r="1867" spans="1:52" s="209" customFormat="1" x14ac:dyDescent="0.2">
      <c r="A1867" s="214"/>
      <c r="D1867" s="213"/>
      <c r="E1867" s="215"/>
      <c r="F1867" s="215"/>
      <c r="G1867" s="215"/>
      <c r="H1867" s="215"/>
      <c r="I1867" s="215"/>
      <c r="J1867" s="215"/>
      <c r="K1867" s="215"/>
      <c r="L1867" s="215"/>
      <c r="M1867" s="215"/>
      <c r="N1867" s="215"/>
      <c r="O1867" s="215"/>
      <c r="P1867" s="215"/>
      <c r="Q1867" s="215"/>
      <c r="R1867" s="215"/>
      <c r="S1867" s="215"/>
      <c r="T1867" s="215"/>
      <c r="U1867" s="215"/>
      <c r="V1867" s="215"/>
      <c r="W1867" s="215"/>
      <c r="X1867" s="215"/>
      <c r="Y1867" s="215"/>
      <c r="Z1867" s="215"/>
      <c r="AA1867" s="215"/>
      <c r="AB1867" s="215"/>
      <c r="AI1867" s="215"/>
      <c r="AJ1867" s="215"/>
      <c r="AK1867" s="215"/>
      <c r="AL1867" s="215"/>
      <c r="AM1867" s="215"/>
      <c r="AN1867" s="215"/>
      <c r="AO1867" s="215"/>
      <c r="AP1867" s="215"/>
      <c r="AQ1867" s="215"/>
      <c r="AR1867" s="215"/>
      <c r="AS1867" s="215"/>
      <c r="AT1867" s="215"/>
      <c r="AU1867" s="215"/>
      <c r="AV1867" s="215"/>
      <c r="AW1867" s="215"/>
      <c r="AX1867" s="215"/>
      <c r="AY1867" s="215"/>
      <c r="AZ1867" s="215"/>
    </row>
    <row r="1868" spans="1:52" s="209" customFormat="1" x14ac:dyDescent="0.2">
      <c r="A1868" s="214"/>
      <c r="D1868" s="213"/>
      <c r="E1868" s="215"/>
      <c r="F1868" s="215"/>
      <c r="G1868" s="215"/>
      <c r="H1868" s="215"/>
      <c r="I1868" s="215"/>
      <c r="J1868" s="215"/>
      <c r="K1868" s="215"/>
      <c r="L1868" s="215"/>
      <c r="M1868" s="215"/>
      <c r="N1868" s="215"/>
      <c r="O1868" s="215"/>
      <c r="P1868" s="215"/>
      <c r="Q1868" s="215"/>
      <c r="R1868" s="215"/>
      <c r="S1868" s="215"/>
      <c r="T1868" s="215"/>
      <c r="U1868" s="215"/>
      <c r="V1868" s="215"/>
      <c r="W1868" s="215"/>
      <c r="X1868" s="215"/>
      <c r="Y1868" s="215"/>
      <c r="Z1868" s="215"/>
      <c r="AA1868" s="215"/>
      <c r="AB1868" s="215"/>
      <c r="AI1868" s="215"/>
      <c r="AJ1868" s="215"/>
      <c r="AK1868" s="215"/>
      <c r="AL1868" s="215"/>
      <c r="AM1868" s="215"/>
      <c r="AN1868" s="215"/>
      <c r="AO1868" s="215"/>
      <c r="AP1868" s="215"/>
      <c r="AQ1868" s="215"/>
      <c r="AR1868" s="215"/>
      <c r="AS1868" s="215"/>
      <c r="AT1868" s="215"/>
      <c r="AU1868" s="215"/>
      <c r="AV1868" s="215"/>
      <c r="AW1868" s="215"/>
      <c r="AX1868" s="215"/>
      <c r="AY1868" s="215"/>
      <c r="AZ1868" s="215"/>
    </row>
    <row r="1869" spans="1:52" s="209" customFormat="1" x14ac:dyDescent="0.2">
      <c r="A1869" s="214"/>
      <c r="D1869" s="213"/>
      <c r="E1869" s="215"/>
      <c r="F1869" s="215"/>
      <c r="G1869" s="215"/>
      <c r="H1869" s="215"/>
      <c r="I1869" s="215"/>
      <c r="J1869" s="215"/>
      <c r="K1869" s="215"/>
      <c r="L1869" s="215"/>
      <c r="M1869" s="215"/>
      <c r="N1869" s="215"/>
      <c r="O1869" s="215"/>
      <c r="P1869" s="215"/>
      <c r="Q1869" s="215"/>
      <c r="R1869" s="215"/>
      <c r="S1869" s="215"/>
      <c r="T1869" s="215"/>
      <c r="U1869" s="215"/>
      <c r="V1869" s="215"/>
      <c r="W1869" s="215"/>
      <c r="X1869" s="215"/>
      <c r="Y1869" s="215"/>
      <c r="Z1869" s="215"/>
      <c r="AA1869" s="215"/>
      <c r="AB1869" s="215"/>
      <c r="AI1869" s="215"/>
      <c r="AJ1869" s="215"/>
      <c r="AK1869" s="215"/>
      <c r="AL1869" s="215"/>
      <c r="AM1869" s="215"/>
      <c r="AN1869" s="215"/>
      <c r="AO1869" s="215"/>
      <c r="AP1869" s="215"/>
      <c r="AQ1869" s="215"/>
      <c r="AR1869" s="215"/>
      <c r="AS1869" s="215"/>
      <c r="AT1869" s="215"/>
      <c r="AU1869" s="215"/>
      <c r="AV1869" s="215"/>
      <c r="AW1869" s="215"/>
      <c r="AX1869" s="215"/>
      <c r="AY1869" s="215"/>
      <c r="AZ1869" s="215"/>
    </row>
    <row r="1870" spans="1:52" s="209" customFormat="1" x14ac:dyDescent="0.2">
      <c r="A1870" s="214"/>
      <c r="D1870" s="213"/>
      <c r="E1870" s="215"/>
      <c r="F1870" s="215"/>
      <c r="G1870" s="215"/>
      <c r="H1870" s="215"/>
      <c r="I1870" s="215"/>
      <c r="J1870" s="215"/>
      <c r="K1870" s="215"/>
      <c r="L1870" s="215"/>
      <c r="M1870" s="215"/>
      <c r="N1870" s="215"/>
      <c r="O1870" s="215"/>
      <c r="P1870" s="215"/>
      <c r="Q1870" s="215"/>
      <c r="R1870" s="215"/>
      <c r="S1870" s="215"/>
      <c r="T1870" s="215"/>
      <c r="U1870" s="215"/>
      <c r="V1870" s="215"/>
      <c r="W1870" s="215"/>
      <c r="X1870" s="215"/>
      <c r="Y1870" s="215"/>
      <c r="Z1870" s="215"/>
      <c r="AA1870" s="215"/>
      <c r="AB1870" s="215"/>
      <c r="AI1870" s="215"/>
      <c r="AJ1870" s="215"/>
      <c r="AK1870" s="215"/>
      <c r="AL1870" s="215"/>
      <c r="AM1870" s="215"/>
      <c r="AN1870" s="215"/>
      <c r="AO1870" s="215"/>
      <c r="AP1870" s="215"/>
      <c r="AQ1870" s="215"/>
      <c r="AR1870" s="215"/>
      <c r="AS1870" s="215"/>
      <c r="AT1870" s="215"/>
      <c r="AU1870" s="215"/>
      <c r="AV1870" s="215"/>
      <c r="AW1870" s="215"/>
      <c r="AX1870" s="215"/>
      <c r="AY1870" s="215"/>
      <c r="AZ1870" s="215"/>
    </row>
    <row r="1871" spans="1:52" s="209" customFormat="1" x14ac:dyDescent="0.2">
      <c r="A1871" s="214"/>
      <c r="D1871" s="213"/>
      <c r="E1871" s="215"/>
      <c r="F1871" s="215"/>
      <c r="G1871" s="215"/>
      <c r="H1871" s="215"/>
      <c r="I1871" s="215"/>
      <c r="J1871" s="215"/>
      <c r="K1871" s="215"/>
      <c r="L1871" s="215"/>
      <c r="M1871" s="215"/>
      <c r="N1871" s="215"/>
      <c r="O1871" s="215"/>
      <c r="P1871" s="215"/>
      <c r="Q1871" s="215"/>
      <c r="R1871" s="215"/>
      <c r="S1871" s="215"/>
      <c r="T1871" s="215"/>
      <c r="U1871" s="215"/>
      <c r="V1871" s="215"/>
      <c r="W1871" s="215"/>
      <c r="X1871" s="215"/>
      <c r="Y1871" s="215"/>
      <c r="Z1871" s="215"/>
      <c r="AA1871" s="215"/>
      <c r="AB1871" s="215"/>
      <c r="AI1871" s="215"/>
      <c r="AJ1871" s="215"/>
      <c r="AK1871" s="215"/>
      <c r="AL1871" s="215"/>
      <c r="AM1871" s="215"/>
      <c r="AN1871" s="215"/>
      <c r="AO1871" s="215"/>
      <c r="AP1871" s="215"/>
      <c r="AQ1871" s="215"/>
      <c r="AR1871" s="215"/>
      <c r="AS1871" s="215"/>
      <c r="AT1871" s="215"/>
      <c r="AU1871" s="215"/>
      <c r="AV1871" s="215"/>
      <c r="AW1871" s="215"/>
      <c r="AX1871" s="215"/>
      <c r="AY1871" s="215"/>
      <c r="AZ1871" s="215"/>
    </row>
    <row r="1872" spans="1:52" s="209" customFormat="1" x14ac:dyDescent="0.2">
      <c r="A1872" s="214"/>
      <c r="D1872" s="213"/>
      <c r="E1872" s="215"/>
      <c r="F1872" s="215"/>
      <c r="G1872" s="215"/>
      <c r="H1872" s="215"/>
      <c r="I1872" s="215"/>
      <c r="J1872" s="215"/>
      <c r="K1872" s="215"/>
      <c r="L1872" s="215"/>
      <c r="M1872" s="215"/>
      <c r="N1872" s="215"/>
      <c r="O1872" s="215"/>
      <c r="P1872" s="215"/>
      <c r="Q1872" s="215"/>
      <c r="R1872" s="215"/>
      <c r="S1872" s="215"/>
      <c r="T1872" s="215"/>
      <c r="U1872" s="215"/>
      <c r="V1872" s="215"/>
      <c r="W1872" s="215"/>
      <c r="X1872" s="215"/>
      <c r="Y1872" s="215"/>
      <c r="Z1872" s="215"/>
      <c r="AA1872" s="215"/>
      <c r="AB1872" s="215"/>
      <c r="AI1872" s="215"/>
      <c r="AJ1872" s="215"/>
      <c r="AK1872" s="215"/>
      <c r="AL1872" s="215"/>
      <c r="AM1872" s="215"/>
      <c r="AN1872" s="215"/>
      <c r="AO1872" s="215"/>
      <c r="AP1872" s="215"/>
      <c r="AQ1872" s="215"/>
      <c r="AR1872" s="215"/>
      <c r="AS1872" s="215"/>
      <c r="AT1872" s="215"/>
      <c r="AU1872" s="215"/>
      <c r="AV1872" s="215"/>
      <c r="AW1872" s="215"/>
      <c r="AX1872" s="215"/>
      <c r="AY1872" s="215"/>
      <c r="AZ1872" s="215"/>
    </row>
    <row r="1873" spans="1:52" s="209" customFormat="1" x14ac:dyDescent="0.2">
      <c r="A1873" s="214"/>
      <c r="D1873" s="213"/>
      <c r="E1873" s="215"/>
      <c r="F1873" s="215"/>
      <c r="G1873" s="215"/>
      <c r="H1873" s="215"/>
      <c r="I1873" s="215"/>
      <c r="J1873" s="215"/>
      <c r="K1873" s="215"/>
      <c r="L1873" s="215"/>
      <c r="M1873" s="215"/>
      <c r="N1873" s="215"/>
      <c r="O1873" s="215"/>
      <c r="P1873" s="215"/>
      <c r="Q1873" s="215"/>
      <c r="R1873" s="215"/>
      <c r="S1873" s="215"/>
      <c r="T1873" s="215"/>
      <c r="U1873" s="215"/>
      <c r="V1873" s="215"/>
      <c r="W1873" s="215"/>
      <c r="X1873" s="215"/>
      <c r="Y1873" s="215"/>
      <c r="Z1873" s="215"/>
      <c r="AA1873" s="215"/>
      <c r="AB1873" s="215"/>
      <c r="AI1873" s="215"/>
      <c r="AJ1873" s="215"/>
      <c r="AK1873" s="215"/>
      <c r="AL1873" s="215"/>
      <c r="AM1873" s="215"/>
      <c r="AN1873" s="215"/>
      <c r="AO1873" s="215"/>
      <c r="AP1873" s="215"/>
      <c r="AQ1873" s="215"/>
      <c r="AR1873" s="215"/>
      <c r="AS1873" s="215"/>
      <c r="AT1873" s="215"/>
      <c r="AU1873" s="215"/>
      <c r="AV1873" s="215"/>
      <c r="AW1873" s="215"/>
      <c r="AX1873" s="215"/>
      <c r="AY1873" s="215"/>
      <c r="AZ1873" s="215"/>
    </row>
    <row r="1874" spans="1:52" s="209" customFormat="1" x14ac:dyDescent="0.2">
      <c r="A1874" s="214"/>
      <c r="D1874" s="213"/>
      <c r="E1874" s="215"/>
      <c r="F1874" s="215"/>
      <c r="G1874" s="215"/>
      <c r="H1874" s="215"/>
      <c r="I1874" s="215"/>
      <c r="J1874" s="215"/>
      <c r="K1874" s="215"/>
      <c r="L1874" s="215"/>
      <c r="M1874" s="215"/>
      <c r="N1874" s="215"/>
      <c r="O1874" s="215"/>
      <c r="P1874" s="215"/>
      <c r="Q1874" s="215"/>
      <c r="R1874" s="215"/>
      <c r="S1874" s="215"/>
      <c r="T1874" s="215"/>
      <c r="U1874" s="215"/>
      <c r="V1874" s="215"/>
      <c r="W1874" s="215"/>
      <c r="X1874" s="215"/>
      <c r="Y1874" s="215"/>
      <c r="Z1874" s="215"/>
      <c r="AA1874" s="215"/>
      <c r="AB1874" s="215"/>
      <c r="AI1874" s="215"/>
      <c r="AJ1874" s="215"/>
      <c r="AK1874" s="215"/>
      <c r="AL1874" s="215"/>
      <c r="AM1874" s="215"/>
      <c r="AN1874" s="215"/>
      <c r="AO1874" s="215"/>
      <c r="AP1874" s="215"/>
      <c r="AQ1874" s="215"/>
      <c r="AR1874" s="215"/>
      <c r="AS1874" s="215"/>
      <c r="AT1874" s="215"/>
      <c r="AU1874" s="215"/>
      <c r="AV1874" s="215"/>
      <c r="AW1874" s="215"/>
      <c r="AX1874" s="215"/>
      <c r="AY1874" s="215"/>
      <c r="AZ1874" s="215"/>
    </row>
    <row r="1875" spans="1:52" s="209" customFormat="1" x14ac:dyDescent="0.2">
      <c r="A1875" s="214"/>
      <c r="D1875" s="213"/>
      <c r="E1875" s="215"/>
      <c r="F1875" s="215"/>
      <c r="G1875" s="215"/>
      <c r="H1875" s="215"/>
      <c r="I1875" s="215"/>
      <c r="J1875" s="215"/>
      <c r="K1875" s="215"/>
      <c r="L1875" s="215"/>
      <c r="M1875" s="215"/>
      <c r="N1875" s="215"/>
      <c r="O1875" s="215"/>
      <c r="P1875" s="215"/>
      <c r="Q1875" s="215"/>
      <c r="R1875" s="215"/>
      <c r="S1875" s="215"/>
      <c r="T1875" s="215"/>
      <c r="U1875" s="215"/>
      <c r="V1875" s="215"/>
      <c r="W1875" s="215"/>
      <c r="X1875" s="215"/>
      <c r="Y1875" s="215"/>
      <c r="Z1875" s="215"/>
      <c r="AA1875" s="215"/>
      <c r="AB1875" s="215"/>
      <c r="AI1875" s="215"/>
      <c r="AJ1875" s="215"/>
      <c r="AK1875" s="215"/>
      <c r="AL1875" s="215"/>
      <c r="AM1875" s="215"/>
      <c r="AN1875" s="215"/>
      <c r="AO1875" s="215"/>
      <c r="AP1875" s="215"/>
      <c r="AQ1875" s="215"/>
      <c r="AR1875" s="215"/>
      <c r="AS1875" s="215"/>
      <c r="AT1875" s="215"/>
      <c r="AU1875" s="215"/>
      <c r="AV1875" s="215"/>
      <c r="AW1875" s="215"/>
      <c r="AX1875" s="215"/>
      <c r="AY1875" s="215"/>
      <c r="AZ1875" s="215"/>
    </row>
    <row r="1876" spans="1:52" s="209" customFormat="1" x14ac:dyDescent="0.2">
      <c r="A1876" s="214"/>
      <c r="D1876" s="213"/>
      <c r="E1876" s="215"/>
      <c r="F1876" s="215"/>
      <c r="G1876" s="215"/>
      <c r="H1876" s="215"/>
      <c r="I1876" s="215"/>
      <c r="J1876" s="215"/>
      <c r="K1876" s="215"/>
      <c r="L1876" s="215"/>
      <c r="M1876" s="215"/>
      <c r="N1876" s="215"/>
      <c r="O1876" s="215"/>
      <c r="P1876" s="215"/>
      <c r="Q1876" s="215"/>
      <c r="R1876" s="215"/>
      <c r="S1876" s="215"/>
      <c r="T1876" s="215"/>
      <c r="U1876" s="215"/>
      <c r="V1876" s="215"/>
      <c r="W1876" s="215"/>
      <c r="X1876" s="215"/>
      <c r="Y1876" s="215"/>
      <c r="Z1876" s="215"/>
      <c r="AA1876" s="215"/>
      <c r="AB1876" s="215"/>
      <c r="AI1876" s="215"/>
      <c r="AJ1876" s="215"/>
      <c r="AK1876" s="215"/>
      <c r="AL1876" s="215"/>
      <c r="AM1876" s="215"/>
      <c r="AN1876" s="215"/>
      <c r="AO1876" s="215"/>
      <c r="AP1876" s="215"/>
      <c r="AQ1876" s="215"/>
      <c r="AR1876" s="215"/>
      <c r="AS1876" s="215"/>
      <c r="AT1876" s="215"/>
      <c r="AU1876" s="215"/>
      <c r="AV1876" s="215"/>
      <c r="AW1876" s="215"/>
      <c r="AX1876" s="215"/>
      <c r="AY1876" s="215"/>
      <c r="AZ1876" s="215"/>
    </row>
    <row r="1877" spans="1:52" s="209" customFormat="1" x14ac:dyDescent="0.2">
      <c r="A1877" s="214"/>
      <c r="D1877" s="213"/>
      <c r="E1877" s="215"/>
      <c r="F1877" s="215"/>
      <c r="G1877" s="215"/>
      <c r="H1877" s="215"/>
      <c r="I1877" s="215"/>
      <c r="J1877" s="215"/>
      <c r="K1877" s="215"/>
      <c r="L1877" s="215"/>
      <c r="M1877" s="215"/>
      <c r="N1877" s="215"/>
      <c r="O1877" s="215"/>
      <c r="P1877" s="215"/>
      <c r="Q1877" s="215"/>
      <c r="R1877" s="215"/>
      <c r="S1877" s="215"/>
      <c r="T1877" s="215"/>
      <c r="U1877" s="215"/>
      <c r="V1877" s="215"/>
      <c r="W1877" s="215"/>
      <c r="X1877" s="215"/>
      <c r="Y1877" s="215"/>
      <c r="Z1877" s="215"/>
      <c r="AA1877" s="215"/>
      <c r="AB1877" s="215"/>
      <c r="AI1877" s="215"/>
      <c r="AJ1877" s="215"/>
      <c r="AK1877" s="215"/>
      <c r="AL1877" s="215"/>
      <c r="AM1877" s="215"/>
      <c r="AN1877" s="215"/>
      <c r="AO1877" s="215"/>
      <c r="AP1877" s="215"/>
      <c r="AQ1877" s="215"/>
      <c r="AR1877" s="215"/>
      <c r="AS1877" s="215"/>
      <c r="AT1877" s="215"/>
      <c r="AU1877" s="215"/>
      <c r="AV1877" s="215"/>
      <c r="AW1877" s="215"/>
      <c r="AX1877" s="215"/>
      <c r="AY1877" s="215"/>
      <c r="AZ1877" s="215"/>
    </row>
    <row r="1878" spans="1:52" s="209" customFormat="1" x14ac:dyDescent="0.2">
      <c r="A1878" s="214"/>
      <c r="D1878" s="213"/>
      <c r="E1878" s="215"/>
      <c r="F1878" s="215"/>
      <c r="G1878" s="215"/>
      <c r="H1878" s="215"/>
      <c r="I1878" s="215"/>
      <c r="J1878" s="215"/>
      <c r="K1878" s="215"/>
      <c r="L1878" s="215"/>
      <c r="M1878" s="215"/>
      <c r="N1878" s="215"/>
      <c r="O1878" s="215"/>
      <c r="P1878" s="215"/>
      <c r="Q1878" s="215"/>
      <c r="R1878" s="215"/>
      <c r="S1878" s="215"/>
      <c r="T1878" s="215"/>
      <c r="U1878" s="215"/>
      <c r="V1878" s="215"/>
      <c r="W1878" s="215"/>
      <c r="X1878" s="215"/>
      <c r="Y1878" s="215"/>
      <c r="Z1878" s="215"/>
      <c r="AA1878" s="215"/>
      <c r="AB1878" s="215"/>
      <c r="AI1878" s="215"/>
      <c r="AJ1878" s="215"/>
      <c r="AK1878" s="215"/>
      <c r="AL1878" s="215"/>
      <c r="AM1878" s="215"/>
      <c r="AN1878" s="215"/>
      <c r="AO1878" s="215"/>
      <c r="AP1878" s="215"/>
      <c r="AQ1878" s="215"/>
      <c r="AR1878" s="215"/>
      <c r="AS1878" s="215"/>
      <c r="AT1878" s="215"/>
      <c r="AU1878" s="215"/>
      <c r="AV1878" s="215"/>
      <c r="AW1878" s="215"/>
      <c r="AX1878" s="215"/>
      <c r="AY1878" s="215"/>
      <c r="AZ1878" s="215"/>
    </row>
    <row r="1879" spans="1:52" s="209" customFormat="1" x14ac:dyDescent="0.2">
      <c r="A1879" s="214"/>
      <c r="D1879" s="213"/>
      <c r="E1879" s="215"/>
      <c r="F1879" s="215"/>
      <c r="G1879" s="215"/>
      <c r="H1879" s="215"/>
      <c r="I1879" s="215"/>
      <c r="J1879" s="215"/>
      <c r="K1879" s="215"/>
      <c r="L1879" s="215"/>
      <c r="M1879" s="215"/>
      <c r="N1879" s="215"/>
      <c r="O1879" s="215"/>
      <c r="P1879" s="215"/>
      <c r="Q1879" s="215"/>
      <c r="R1879" s="215"/>
      <c r="S1879" s="215"/>
      <c r="T1879" s="215"/>
      <c r="U1879" s="215"/>
      <c r="V1879" s="215"/>
      <c r="W1879" s="215"/>
      <c r="X1879" s="215"/>
      <c r="Y1879" s="215"/>
      <c r="Z1879" s="215"/>
      <c r="AA1879" s="215"/>
      <c r="AB1879" s="215"/>
      <c r="AI1879" s="215"/>
      <c r="AJ1879" s="215"/>
      <c r="AK1879" s="215"/>
      <c r="AL1879" s="215"/>
      <c r="AM1879" s="215"/>
      <c r="AN1879" s="215"/>
      <c r="AO1879" s="215"/>
      <c r="AP1879" s="215"/>
      <c r="AQ1879" s="215"/>
      <c r="AR1879" s="215"/>
      <c r="AS1879" s="215"/>
      <c r="AT1879" s="215"/>
      <c r="AU1879" s="215"/>
      <c r="AV1879" s="215"/>
      <c r="AW1879" s="215"/>
      <c r="AX1879" s="215"/>
      <c r="AY1879" s="215"/>
      <c r="AZ1879" s="215"/>
    </row>
    <row r="1880" spans="1:52" s="209" customFormat="1" x14ac:dyDescent="0.2">
      <c r="A1880" s="214"/>
      <c r="D1880" s="213"/>
      <c r="E1880" s="215"/>
      <c r="F1880" s="215"/>
      <c r="G1880" s="215"/>
      <c r="H1880" s="215"/>
      <c r="I1880" s="215"/>
      <c r="J1880" s="215"/>
      <c r="K1880" s="215"/>
      <c r="L1880" s="215"/>
      <c r="M1880" s="215"/>
      <c r="N1880" s="215"/>
      <c r="O1880" s="215"/>
      <c r="P1880" s="215"/>
      <c r="Q1880" s="215"/>
      <c r="R1880" s="215"/>
      <c r="S1880" s="215"/>
      <c r="T1880" s="215"/>
      <c r="U1880" s="215"/>
      <c r="V1880" s="215"/>
      <c r="W1880" s="215"/>
      <c r="X1880" s="215"/>
      <c r="Y1880" s="215"/>
      <c r="Z1880" s="215"/>
      <c r="AA1880" s="215"/>
      <c r="AB1880" s="215"/>
      <c r="AI1880" s="215"/>
      <c r="AJ1880" s="215"/>
      <c r="AK1880" s="215"/>
      <c r="AL1880" s="215"/>
      <c r="AM1880" s="215"/>
      <c r="AN1880" s="215"/>
      <c r="AO1880" s="215"/>
      <c r="AP1880" s="215"/>
      <c r="AQ1880" s="215"/>
      <c r="AR1880" s="215"/>
      <c r="AS1880" s="215"/>
      <c r="AT1880" s="215"/>
      <c r="AU1880" s="215"/>
      <c r="AV1880" s="215"/>
      <c r="AW1880" s="215"/>
      <c r="AX1880" s="215"/>
      <c r="AY1880" s="215"/>
      <c r="AZ1880" s="215"/>
    </row>
    <row r="1881" spans="1:52" s="209" customFormat="1" x14ac:dyDescent="0.2">
      <c r="A1881" s="214"/>
      <c r="D1881" s="213"/>
      <c r="E1881" s="215"/>
      <c r="F1881" s="215"/>
      <c r="G1881" s="215"/>
      <c r="H1881" s="215"/>
      <c r="I1881" s="215"/>
      <c r="J1881" s="215"/>
      <c r="K1881" s="215"/>
      <c r="L1881" s="215"/>
      <c r="M1881" s="215"/>
      <c r="N1881" s="215"/>
      <c r="O1881" s="215"/>
      <c r="P1881" s="215"/>
      <c r="Q1881" s="215"/>
      <c r="R1881" s="215"/>
      <c r="S1881" s="215"/>
      <c r="T1881" s="215"/>
      <c r="U1881" s="215"/>
      <c r="V1881" s="215"/>
      <c r="W1881" s="215"/>
      <c r="X1881" s="215"/>
      <c r="Y1881" s="215"/>
      <c r="Z1881" s="215"/>
      <c r="AA1881" s="215"/>
      <c r="AB1881" s="215"/>
      <c r="AI1881" s="215"/>
      <c r="AJ1881" s="215"/>
      <c r="AK1881" s="215"/>
      <c r="AL1881" s="215"/>
      <c r="AM1881" s="215"/>
      <c r="AN1881" s="215"/>
      <c r="AO1881" s="215"/>
      <c r="AP1881" s="215"/>
      <c r="AQ1881" s="215"/>
      <c r="AR1881" s="215"/>
      <c r="AS1881" s="215"/>
      <c r="AT1881" s="215"/>
      <c r="AU1881" s="215"/>
      <c r="AV1881" s="215"/>
      <c r="AW1881" s="215"/>
      <c r="AX1881" s="215"/>
      <c r="AY1881" s="215"/>
      <c r="AZ1881" s="215"/>
    </row>
    <row r="1882" spans="1:52" s="209" customFormat="1" x14ac:dyDescent="0.2">
      <c r="A1882" s="214"/>
      <c r="D1882" s="213"/>
      <c r="E1882" s="215"/>
      <c r="F1882" s="215"/>
      <c r="G1882" s="215"/>
      <c r="H1882" s="215"/>
      <c r="I1882" s="215"/>
      <c r="J1882" s="215"/>
      <c r="K1882" s="215"/>
      <c r="L1882" s="215"/>
      <c r="M1882" s="215"/>
      <c r="N1882" s="215"/>
      <c r="O1882" s="215"/>
      <c r="P1882" s="215"/>
      <c r="Q1882" s="215"/>
      <c r="R1882" s="215"/>
      <c r="S1882" s="215"/>
      <c r="T1882" s="215"/>
      <c r="U1882" s="215"/>
      <c r="V1882" s="215"/>
      <c r="W1882" s="215"/>
      <c r="X1882" s="215"/>
      <c r="Y1882" s="215"/>
      <c r="Z1882" s="215"/>
      <c r="AA1882" s="215"/>
      <c r="AB1882" s="215"/>
      <c r="AI1882" s="215"/>
      <c r="AJ1882" s="215"/>
      <c r="AK1882" s="215"/>
      <c r="AL1882" s="215"/>
      <c r="AM1882" s="215"/>
      <c r="AN1882" s="215"/>
      <c r="AO1882" s="215"/>
      <c r="AP1882" s="215"/>
      <c r="AQ1882" s="215"/>
      <c r="AR1882" s="215"/>
      <c r="AS1882" s="215"/>
      <c r="AT1882" s="215"/>
      <c r="AU1882" s="215"/>
      <c r="AV1882" s="215"/>
      <c r="AW1882" s="215"/>
      <c r="AX1882" s="215"/>
      <c r="AY1882" s="215"/>
      <c r="AZ1882" s="215"/>
    </row>
    <row r="1883" spans="1:52" s="209" customFormat="1" x14ac:dyDescent="0.2">
      <c r="A1883" s="214"/>
      <c r="D1883" s="213"/>
      <c r="E1883" s="215"/>
      <c r="F1883" s="215"/>
      <c r="G1883" s="215"/>
      <c r="H1883" s="215"/>
      <c r="I1883" s="215"/>
      <c r="J1883" s="215"/>
      <c r="K1883" s="215"/>
      <c r="L1883" s="215"/>
      <c r="M1883" s="215"/>
      <c r="N1883" s="215"/>
      <c r="O1883" s="215"/>
      <c r="P1883" s="215"/>
      <c r="Q1883" s="215"/>
      <c r="R1883" s="215"/>
      <c r="S1883" s="215"/>
      <c r="T1883" s="215"/>
      <c r="U1883" s="215"/>
      <c r="V1883" s="215"/>
      <c r="W1883" s="215"/>
      <c r="X1883" s="215"/>
      <c r="Y1883" s="215"/>
      <c r="Z1883" s="215"/>
      <c r="AA1883" s="215"/>
      <c r="AB1883" s="215"/>
      <c r="AI1883" s="215"/>
      <c r="AJ1883" s="215"/>
      <c r="AK1883" s="215"/>
      <c r="AL1883" s="215"/>
      <c r="AM1883" s="215"/>
      <c r="AN1883" s="215"/>
      <c r="AO1883" s="215"/>
      <c r="AP1883" s="215"/>
      <c r="AQ1883" s="215"/>
      <c r="AR1883" s="215"/>
      <c r="AS1883" s="215"/>
      <c r="AT1883" s="215"/>
      <c r="AU1883" s="215"/>
      <c r="AV1883" s="215"/>
      <c r="AW1883" s="215"/>
      <c r="AX1883" s="215"/>
      <c r="AY1883" s="215"/>
      <c r="AZ1883" s="215"/>
    </row>
    <row r="1884" spans="1:52" s="209" customFormat="1" x14ac:dyDescent="0.2">
      <c r="A1884" s="214"/>
      <c r="D1884" s="213"/>
      <c r="E1884" s="215"/>
      <c r="F1884" s="215"/>
      <c r="G1884" s="215"/>
      <c r="H1884" s="215"/>
      <c r="I1884" s="215"/>
      <c r="J1884" s="215"/>
      <c r="K1884" s="215"/>
      <c r="L1884" s="215"/>
      <c r="M1884" s="215"/>
      <c r="N1884" s="215"/>
      <c r="O1884" s="215"/>
      <c r="P1884" s="215"/>
      <c r="Q1884" s="215"/>
      <c r="R1884" s="215"/>
      <c r="S1884" s="215"/>
      <c r="T1884" s="215"/>
      <c r="U1884" s="215"/>
      <c r="V1884" s="215"/>
      <c r="W1884" s="215"/>
      <c r="X1884" s="215"/>
      <c r="Y1884" s="215"/>
      <c r="Z1884" s="215"/>
      <c r="AA1884" s="215"/>
      <c r="AB1884" s="215"/>
      <c r="AI1884" s="215"/>
      <c r="AJ1884" s="215"/>
      <c r="AK1884" s="215"/>
      <c r="AL1884" s="215"/>
      <c r="AM1884" s="215"/>
      <c r="AN1884" s="215"/>
      <c r="AO1884" s="215"/>
      <c r="AP1884" s="215"/>
      <c r="AQ1884" s="215"/>
      <c r="AR1884" s="215"/>
      <c r="AS1884" s="215"/>
      <c r="AT1884" s="215"/>
      <c r="AU1884" s="215"/>
      <c r="AV1884" s="215"/>
      <c r="AW1884" s="215"/>
      <c r="AX1884" s="215"/>
      <c r="AY1884" s="215"/>
      <c r="AZ1884" s="215"/>
    </row>
    <row r="1885" spans="1:52" s="209" customFormat="1" x14ac:dyDescent="0.2">
      <c r="A1885" s="214"/>
      <c r="D1885" s="213"/>
      <c r="E1885" s="215"/>
      <c r="F1885" s="215"/>
      <c r="G1885" s="215"/>
      <c r="H1885" s="215"/>
      <c r="I1885" s="215"/>
      <c r="J1885" s="215"/>
      <c r="K1885" s="215"/>
      <c r="L1885" s="215"/>
      <c r="M1885" s="215"/>
      <c r="N1885" s="215"/>
      <c r="O1885" s="215"/>
      <c r="P1885" s="215"/>
      <c r="Q1885" s="215"/>
      <c r="R1885" s="215"/>
      <c r="S1885" s="215"/>
      <c r="T1885" s="215"/>
      <c r="U1885" s="215"/>
      <c r="V1885" s="215"/>
      <c r="W1885" s="215"/>
      <c r="X1885" s="215"/>
      <c r="Y1885" s="215"/>
      <c r="Z1885" s="215"/>
      <c r="AA1885" s="215"/>
      <c r="AB1885" s="215"/>
      <c r="AI1885" s="215"/>
      <c r="AJ1885" s="215"/>
      <c r="AK1885" s="215"/>
      <c r="AL1885" s="215"/>
      <c r="AM1885" s="215"/>
      <c r="AN1885" s="215"/>
      <c r="AO1885" s="215"/>
      <c r="AP1885" s="215"/>
      <c r="AQ1885" s="215"/>
      <c r="AR1885" s="215"/>
      <c r="AS1885" s="215"/>
      <c r="AT1885" s="215"/>
      <c r="AU1885" s="215"/>
      <c r="AV1885" s="215"/>
      <c r="AW1885" s="215"/>
      <c r="AX1885" s="215"/>
      <c r="AY1885" s="215"/>
      <c r="AZ1885" s="215"/>
    </row>
    <row r="1886" spans="1:52" s="209" customFormat="1" x14ac:dyDescent="0.2">
      <c r="A1886" s="214"/>
      <c r="D1886" s="213"/>
      <c r="E1886" s="215"/>
      <c r="F1886" s="215"/>
      <c r="G1886" s="215"/>
      <c r="H1886" s="215"/>
      <c r="I1886" s="215"/>
      <c r="J1886" s="215"/>
      <c r="K1886" s="215"/>
      <c r="L1886" s="215"/>
      <c r="M1886" s="215"/>
      <c r="N1886" s="215"/>
      <c r="O1886" s="215"/>
      <c r="P1886" s="215"/>
      <c r="Q1886" s="215"/>
      <c r="R1886" s="215"/>
      <c r="S1886" s="215"/>
      <c r="T1886" s="215"/>
      <c r="U1886" s="215"/>
      <c r="V1886" s="215"/>
      <c r="W1886" s="215"/>
      <c r="X1886" s="215"/>
      <c r="Y1886" s="215"/>
      <c r="Z1886" s="215"/>
      <c r="AA1886" s="215"/>
      <c r="AB1886" s="215"/>
      <c r="AI1886" s="215"/>
      <c r="AJ1886" s="215"/>
      <c r="AK1886" s="215"/>
      <c r="AL1886" s="215"/>
      <c r="AM1886" s="215"/>
      <c r="AN1886" s="215"/>
      <c r="AO1886" s="215"/>
      <c r="AP1886" s="215"/>
      <c r="AQ1886" s="215"/>
      <c r="AR1886" s="215"/>
      <c r="AS1886" s="215"/>
      <c r="AT1886" s="215"/>
      <c r="AU1886" s="215"/>
      <c r="AV1886" s="215"/>
      <c r="AW1886" s="215"/>
      <c r="AX1886" s="215"/>
      <c r="AY1886" s="215"/>
      <c r="AZ1886" s="215"/>
    </row>
    <row r="1887" spans="1:52" s="209" customFormat="1" x14ac:dyDescent="0.2">
      <c r="A1887" s="214"/>
      <c r="D1887" s="213"/>
      <c r="E1887" s="215"/>
      <c r="F1887" s="215"/>
      <c r="G1887" s="215"/>
      <c r="H1887" s="215"/>
      <c r="I1887" s="215"/>
      <c r="J1887" s="215"/>
      <c r="K1887" s="215"/>
      <c r="L1887" s="215"/>
      <c r="M1887" s="215"/>
      <c r="N1887" s="215"/>
      <c r="O1887" s="215"/>
      <c r="P1887" s="215"/>
      <c r="Q1887" s="215"/>
      <c r="R1887" s="215"/>
      <c r="S1887" s="215"/>
      <c r="T1887" s="215"/>
      <c r="U1887" s="215"/>
      <c r="V1887" s="215"/>
      <c r="W1887" s="215"/>
      <c r="X1887" s="215"/>
      <c r="Y1887" s="215"/>
      <c r="Z1887" s="215"/>
      <c r="AA1887" s="215"/>
      <c r="AB1887" s="215"/>
      <c r="AI1887" s="215"/>
      <c r="AJ1887" s="215"/>
      <c r="AK1887" s="215"/>
      <c r="AL1887" s="215"/>
      <c r="AM1887" s="215"/>
      <c r="AN1887" s="215"/>
      <c r="AO1887" s="215"/>
      <c r="AP1887" s="215"/>
      <c r="AQ1887" s="215"/>
      <c r="AR1887" s="215"/>
      <c r="AS1887" s="215"/>
      <c r="AT1887" s="215"/>
      <c r="AU1887" s="215"/>
      <c r="AV1887" s="215"/>
      <c r="AW1887" s="215"/>
      <c r="AX1887" s="215"/>
      <c r="AY1887" s="215"/>
      <c r="AZ1887" s="215"/>
    </row>
    <row r="1888" spans="1:52" s="209" customFormat="1" x14ac:dyDescent="0.2">
      <c r="A1888" s="214"/>
      <c r="D1888" s="213"/>
      <c r="E1888" s="215"/>
      <c r="F1888" s="215"/>
      <c r="G1888" s="215"/>
      <c r="H1888" s="215"/>
      <c r="I1888" s="215"/>
      <c r="J1888" s="215"/>
      <c r="K1888" s="215"/>
      <c r="L1888" s="215"/>
      <c r="M1888" s="215"/>
      <c r="N1888" s="215"/>
      <c r="O1888" s="215"/>
      <c r="P1888" s="215"/>
      <c r="Q1888" s="215"/>
      <c r="R1888" s="215"/>
      <c r="S1888" s="215"/>
      <c r="T1888" s="215"/>
      <c r="U1888" s="215"/>
      <c r="V1888" s="215"/>
      <c r="W1888" s="215"/>
      <c r="X1888" s="215"/>
      <c r="Y1888" s="215"/>
      <c r="Z1888" s="215"/>
      <c r="AA1888" s="215"/>
      <c r="AB1888" s="215"/>
      <c r="AI1888" s="215"/>
      <c r="AJ1888" s="215"/>
      <c r="AK1888" s="215"/>
      <c r="AL1888" s="215"/>
      <c r="AM1888" s="215"/>
      <c r="AN1888" s="215"/>
      <c r="AO1888" s="215"/>
      <c r="AP1888" s="215"/>
      <c r="AQ1888" s="215"/>
      <c r="AR1888" s="215"/>
      <c r="AS1888" s="215"/>
      <c r="AT1888" s="215"/>
      <c r="AU1888" s="215"/>
      <c r="AV1888" s="215"/>
      <c r="AW1888" s="215"/>
      <c r="AX1888" s="215"/>
      <c r="AY1888" s="215"/>
      <c r="AZ1888" s="215"/>
    </row>
    <row r="1889" spans="1:52" s="209" customFormat="1" x14ac:dyDescent="0.2">
      <c r="A1889" s="214"/>
      <c r="D1889" s="213"/>
      <c r="E1889" s="215"/>
      <c r="F1889" s="215"/>
      <c r="G1889" s="215"/>
      <c r="H1889" s="215"/>
      <c r="I1889" s="215"/>
      <c r="J1889" s="215"/>
      <c r="K1889" s="215"/>
      <c r="L1889" s="215"/>
      <c r="M1889" s="215"/>
      <c r="N1889" s="215"/>
      <c r="O1889" s="215"/>
      <c r="P1889" s="215"/>
      <c r="Q1889" s="215"/>
      <c r="R1889" s="215"/>
      <c r="S1889" s="215"/>
      <c r="T1889" s="215"/>
      <c r="U1889" s="215"/>
      <c r="V1889" s="215"/>
      <c r="W1889" s="215"/>
      <c r="X1889" s="215"/>
      <c r="Y1889" s="215"/>
      <c r="Z1889" s="215"/>
      <c r="AA1889" s="215"/>
      <c r="AB1889" s="215"/>
      <c r="AI1889" s="215"/>
      <c r="AJ1889" s="215"/>
      <c r="AK1889" s="215"/>
      <c r="AL1889" s="215"/>
      <c r="AM1889" s="215"/>
      <c r="AN1889" s="215"/>
      <c r="AO1889" s="215"/>
      <c r="AP1889" s="215"/>
      <c r="AQ1889" s="215"/>
      <c r="AR1889" s="215"/>
      <c r="AS1889" s="215"/>
      <c r="AT1889" s="215"/>
      <c r="AU1889" s="215"/>
      <c r="AV1889" s="215"/>
      <c r="AW1889" s="215"/>
      <c r="AX1889" s="215"/>
      <c r="AY1889" s="215"/>
      <c r="AZ1889" s="215"/>
    </row>
    <row r="1890" spans="1:52" s="209" customFormat="1" x14ac:dyDescent="0.2">
      <c r="A1890" s="214"/>
      <c r="D1890" s="213"/>
      <c r="E1890" s="215"/>
      <c r="F1890" s="215"/>
      <c r="G1890" s="215"/>
      <c r="H1890" s="215"/>
      <c r="I1890" s="215"/>
      <c r="J1890" s="215"/>
      <c r="K1890" s="215"/>
      <c r="L1890" s="215"/>
      <c r="M1890" s="215"/>
      <c r="N1890" s="215"/>
      <c r="O1890" s="215"/>
      <c r="P1890" s="215"/>
      <c r="Q1890" s="215"/>
      <c r="R1890" s="215"/>
      <c r="S1890" s="215"/>
      <c r="T1890" s="215"/>
      <c r="U1890" s="215"/>
      <c r="V1890" s="215"/>
      <c r="W1890" s="215"/>
      <c r="X1890" s="215"/>
      <c r="Y1890" s="215"/>
      <c r="Z1890" s="215"/>
      <c r="AA1890" s="215"/>
      <c r="AB1890" s="215"/>
      <c r="AI1890" s="215"/>
      <c r="AJ1890" s="215"/>
      <c r="AK1890" s="215"/>
      <c r="AL1890" s="215"/>
      <c r="AM1890" s="215"/>
      <c r="AN1890" s="215"/>
      <c r="AO1890" s="215"/>
      <c r="AP1890" s="215"/>
      <c r="AQ1890" s="215"/>
      <c r="AR1890" s="215"/>
      <c r="AS1890" s="215"/>
      <c r="AT1890" s="215"/>
      <c r="AU1890" s="215"/>
      <c r="AV1890" s="215"/>
      <c r="AW1890" s="215"/>
      <c r="AX1890" s="215"/>
      <c r="AY1890" s="215"/>
      <c r="AZ1890" s="215"/>
    </row>
    <row r="1891" spans="1:52" s="209" customFormat="1" x14ac:dyDescent="0.2">
      <c r="A1891" s="214"/>
      <c r="D1891" s="213"/>
      <c r="E1891" s="215"/>
      <c r="F1891" s="215"/>
      <c r="G1891" s="215"/>
      <c r="H1891" s="215"/>
      <c r="I1891" s="215"/>
      <c r="J1891" s="215"/>
      <c r="K1891" s="215"/>
      <c r="L1891" s="215"/>
      <c r="M1891" s="215"/>
      <c r="N1891" s="215"/>
      <c r="O1891" s="215"/>
      <c r="P1891" s="215"/>
      <c r="Q1891" s="215"/>
      <c r="R1891" s="215"/>
      <c r="S1891" s="215"/>
      <c r="T1891" s="215"/>
      <c r="U1891" s="215"/>
      <c r="V1891" s="215"/>
      <c r="W1891" s="215"/>
      <c r="X1891" s="215"/>
      <c r="Y1891" s="215"/>
      <c r="Z1891" s="215"/>
      <c r="AA1891" s="215"/>
      <c r="AB1891" s="215"/>
      <c r="AI1891" s="215"/>
      <c r="AJ1891" s="215"/>
      <c r="AK1891" s="215"/>
      <c r="AL1891" s="215"/>
      <c r="AM1891" s="215"/>
      <c r="AN1891" s="215"/>
      <c r="AO1891" s="215"/>
      <c r="AP1891" s="215"/>
      <c r="AQ1891" s="215"/>
      <c r="AR1891" s="215"/>
      <c r="AS1891" s="215"/>
      <c r="AT1891" s="215"/>
      <c r="AU1891" s="215"/>
      <c r="AV1891" s="215"/>
      <c r="AW1891" s="215"/>
      <c r="AX1891" s="215"/>
      <c r="AY1891" s="215"/>
      <c r="AZ1891" s="215"/>
    </row>
    <row r="1892" spans="1:52" s="209" customFormat="1" x14ac:dyDescent="0.2">
      <c r="A1892" s="214"/>
      <c r="D1892" s="213"/>
      <c r="E1892" s="215"/>
      <c r="F1892" s="215"/>
      <c r="G1892" s="215"/>
      <c r="H1892" s="215"/>
      <c r="I1892" s="215"/>
      <c r="J1892" s="215"/>
      <c r="K1892" s="215"/>
      <c r="L1892" s="215"/>
      <c r="M1892" s="215"/>
      <c r="N1892" s="215"/>
      <c r="O1892" s="215"/>
      <c r="P1892" s="215"/>
      <c r="Q1892" s="215"/>
      <c r="R1892" s="215"/>
      <c r="S1892" s="215"/>
      <c r="T1892" s="215"/>
      <c r="U1892" s="215"/>
      <c r="V1892" s="215"/>
      <c r="W1892" s="215"/>
      <c r="X1892" s="215"/>
      <c r="Y1892" s="215"/>
      <c r="Z1892" s="215"/>
      <c r="AA1892" s="215"/>
      <c r="AB1892" s="215"/>
      <c r="AI1892" s="215"/>
      <c r="AJ1892" s="215"/>
      <c r="AK1892" s="215"/>
      <c r="AL1892" s="215"/>
      <c r="AM1892" s="215"/>
      <c r="AN1892" s="215"/>
      <c r="AO1892" s="215"/>
      <c r="AP1892" s="215"/>
      <c r="AQ1892" s="215"/>
      <c r="AR1892" s="215"/>
      <c r="AS1892" s="215"/>
      <c r="AT1892" s="215"/>
      <c r="AU1892" s="215"/>
      <c r="AV1892" s="215"/>
      <c r="AW1892" s="215"/>
      <c r="AX1892" s="215"/>
      <c r="AY1892" s="215"/>
      <c r="AZ1892" s="215"/>
    </row>
    <row r="1893" spans="1:52" s="209" customFormat="1" x14ac:dyDescent="0.2">
      <c r="A1893" s="214"/>
      <c r="D1893" s="213"/>
      <c r="E1893" s="215"/>
      <c r="F1893" s="215"/>
      <c r="G1893" s="215"/>
      <c r="H1893" s="215"/>
      <c r="I1893" s="215"/>
      <c r="J1893" s="215"/>
      <c r="K1893" s="215"/>
      <c r="L1893" s="215"/>
      <c r="M1893" s="215"/>
      <c r="N1893" s="215"/>
      <c r="O1893" s="215"/>
      <c r="P1893" s="215"/>
      <c r="Q1893" s="215"/>
      <c r="R1893" s="215"/>
      <c r="S1893" s="215"/>
      <c r="T1893" s="215"/>
      <c r="U1893" s="215"/>
      <c r="V1893" s="215"/>
      <c r="W1893" s="215"/>
      <c r="X1893" s="215"/>
      <c r="Y1893" s="215"/>
      <c r="Z1893" s="215"/>
      <c r="AA1893" s="215"/>
      <c r="AB1893" s="215"/>
      <c r="AI1893" s="215"/>
      <c r="AJ1893" s="215"/>
      <c r="AK1893" s="215"/>
      <c r="AL1893" s="215"/>
      <c r="AM1893" s="215"/>
      <c r="AN1893" s="215"/>
      <c r="AO1893" s="215"/>
      <c r="AP1893" s="215"/>
      <c r="AQ1893" s="215"/>
      <c r="AR1893" s="215"/>
      <c r="AS1893" s="215"/>
      <c r="AT1893" s="215"/>
      <c r="AU1893" s="215"/>
      <c r="AV1893" s="215"/>
      <c r="AW1893" s="215"/>
      <c r="AX1893" s="215"/>
      <c r="AY1893" s="215"/>
      <c r="AZ1893" s="215"/>
    </row>
    <row r="1894" spans="1:52" s="209" customFormat="1" x14ac:dyDescent="0.2">
      <c r="A1894" s="214"/>
      <c r="D1894" s="213"/>
      <c r="E1894" s="215"/>
      <c r="F1894" s="215"/>
      <c r="G1894" s="215"/>
      <c r="H1894" s="215"/>
      <c r="I1894" s="215"/>
      <c r="J1894" s="215"/>
      <c r="K1894" s="215"/>
      <c r="L1894" s="215"/>
      <c r="M1894" s="215"/>
      <c r="N1894" s="215"/>
      <c r="O1894" s="215"/>
      <c r="P1894" s="215"/>
      <c r="Q1894" s="215"/>
      <c r="R1894" s="215"/>
      <c r="S1894" s="215"/>
      <c r="T1894" s="215"/>
      <c r="U1894" s="215"/>
      <c r="V1894" s="215"/>
      <c r="W1894" s="215"/>
      <c r="X1894" s="215"/>
      <c r="Y1894" s="215"/>
      <c r="Z1894" s="215"/>
      <c r="AA1894" s="215"/>
      <c r="AB1894" s="215"/>
      <c r="AI1894" s="215"/>
      <c r="AJ1894" s="215"/>
      <c r="AK1894" s="215"/>
      <c r="AL1894" s="215"/>
      <c r="AM1894" s="215"/>
      <c r="AN1894" s="215"/>
      <c r="AO1894" s="215"/>
      <c r="AP1894" s="215"/>
      <c r="AQ1894" s="215"/>
      <c r="AR1894" s="215"/>
      <c r="AS1894" s="215"/>
      <c r="AT1894" s="215"/>
      <c r="AU1894" s="215"/>
      <c r="AV1894" s="215"/>
      <c r="AW1894" s="215"/>
      <c r="AX1894" s="215"/>
      <c r="AY1894" s="215"/>
      <c r="AZ1894" s="215"/>
    </row>
    <row r="1895" spans="1:52" s="209" customFormat="1" x14ac:dyDescent="0.2">
      <c r="A1895" s="214"/>
      <c r="D1895" s="213"/>
      <c r="E1895" s="215"/>
      <c r="F1895" s="215"/>
      <c r="G1895" s="215"/>
      <c r="H1895" s="215"/>
      <c r="I1895" s="215"/>
      <c r="J1895" s="215"/>
      <c r="K1895" s="215"/>
      <c r="L1895" s="215"/>
      <c r="M1895" s="215"/>
      <c r="N1895" s="215"/>
      <c r="O1895" s="215"/>
      <c r="P1895" s="215"/>
      <c r="Q1895" s="215"/>
      <c r="R1895" s="215"/>
      <c r="S1895" s="215"/>
      <c r="T1895" s="215"/>
      <c r="U1895" s="215"/>
      <c r="V1895" s="215"/>
      <c r="W1895" s="215"/>
      <c r="X1895" s="215"/>
      <c r="Y1895" s="215"/>
      <c r="Z1895" s="215"/>
      <c r="AA1895" s="215"/>
      <c r="AB1895" s="215"/>
      <c r="AI1895" s="215"/>
      <c r="AJ1895" s="215"/>
      <c r="AK1895" s="215"/>
      <c r="AL1895" s="215"/>
      <c r="AM1895" s="215"/>
      <c r="AN1895" s="215"/>
      <c r="AO1895" s="215"/>
      <c r="AP1895" s="215"/>
      <c r="AQ1895" s="215"/>
      <c r="AR1895" s="215"/>
      <c r="AS1895" s="215"/>
      <c r="AT1895" s="215"/>
      <c r="AU1895" s="215"/>
      <c r="AV1895" s="215"/>
      <c r="AW1895" s="215"/>
      <c r="AX1895" s="215"/>
      <c r="AY1895" s="215"/>
      <c r="AZ1895" s="215"/>
    </row>
    <row r="1896" spans="1:52" s="209" customFormat="1" x14ac:dyDescent="0.2">
      <c r="A1896" s="214"/>
      <c r="D1896" s="213"/>
      <c r="E1896" s="215"/>
      <c r="F1896" s="215"/>
      <c r="G1896" s="215"/>
      <c r="H1896" s="215"/>
      <c r="I1896" s="215"/>
      <c r="J1896" s="215"/>
      <c r="K1896" s="215"/>
      <c r="L1896" s="215"/>
      <c r="M1896" s="215"/>
      <c r="N1896" s="215"/>
      <c r="O1896" s="215"/>
      <c r="P1896" s="215"/>
      <c r="Q1896" s="215"/>
      <c r="R1896" s="215"/>
      <c r="S1896" s="215"/>
      <c r="T1896" s="215"/>
      <c r="U1896" s="215"/>
      <c r="V1896" s="215"/>
      <c r="W1896" s="215"/>
      <c r="X1896" s="215"/>
      <c r="Y1896" s="215"/>
      <c r="Z1896" s="215"/>
      <c r="AA1896" s="215"/>
      <c r="AB1896" s="215"/>
      <c r="AI1896" s="215"/>
      <c r="AJ1896" s="215"/>
      <c r="AK1896" s="215"/>
      <c r="AL1896" s="215"/>
      <c r="AM1896" s="215"/>
      <c r="AN1896" s="215"/>
      <c r="AO1896" s="215"/>
      <c r="AP1896" s="215"/>
      <c r="AQ1896" s="215"/>
      <c r="AR1896" s="215"/>
      <c r="AS1896" s="215"/>
      <c r="AT1896" s="215"/>
      <c r="AU1896" s="215"/>
      <c r="AV1896" s="215"/>
      <c r="AW1896" s="215"/>
      <c r="AX1896" s="215"/>
      <c r="AY1896" s="215"/>
      <c r="AZ1896" s="215"/>
    </row>
    <row r="1897" spans="1:52" s="209" customFormat="1" x14ac:dyDescent="0.2">
      <c r="A1897" s="214"/>
      <c r="D1897" s="213"/>
      <c r="E1897" s="215"/>
      <c r="F1897" s="215"/>
      <c r="G1897" s="215"/>
      <c r="H1897" s="215"/>
      <c r="I1897" s="215"/>
      <c r="J1897" s="215"/>
      <c r="K1897" s="215"/>
      <c r="L1897" s="215"/>
      <c r="M1897" s="215"/>
      <c r="N1897" s="215"/>
      <c r="O1897" s="215"/>
      <c r="P1897" s="215"/>
      <c r="Q1897" s="215"/>
      <c r="R1897" s="215"/>
      <c r="S1897" s="215"/>
      <c r="T1897" s="215"/>
      <c r="U1897" s="215"/>
      <c r="V1897" s="215"/>
      <c r="W1897" s="215"/>
      <c r="X1897" s="215"/>
      <c r="Y1897" s="215"/>
      <c r="Z1897" s="215"/>
      <c r="AA1897" s="215"/>
      <c r="AB1897" s="215"/>
      <c r="AI1897" s="215"/>
      <c r="AJ1897" s="215"/>
      <c r="AK1897" s="215"/>
      <c r="AL1897" s="215"/>
      <c r="AM1897" s="215"/>
      <c r="AN1897" s="215"/>
      <c r="AO1897" s="215"/>
      <c r="AP1897" s="215"/>
      <c r="AQ1897" s="215"/>
      <c r="AR1897" s="215"/>
      <c r="AS1897" s="215"/>
      <c r="AT1897" s="215"/>
      <c r="AU1897" s="215"/>
      <c r="AV1897" s="215"/>
      <c r="AW1897" s="215"/>
      <c r="AX1897" s="215"/>
      <c r="AY1897" s="215"/>
      <c r="AZ1897" s="215"/>
    </row>
    <row r="1898" spans="1:52" s="209" customFormat="1" x14ac:dyDescent="0.2">
      <c r="A1898" s="214"/>
      <c r="D1898" s="213"/>
      <c r="E1898" s="215"/>
      <c r="F1898" s="215"/>
      <c r="G1898" s="215"/>
      <c r="H1898" s="215"/>
      <c r="I1898" s="215"/>
      <c r="J1898" s="215"/>
      <c r="K1898" s="215"/>
      <c r="L1898" s="215"/>
      <c r="M1898" s="215"/>
      <c r="N1898" s="215"/>
      <c r="O1898" s="215"/>
      <c r="P1898" s="215"/>
      <c r="Q1898" s="215"/>
      <c r="R1898" s="215"/>
      <c r="S1898" s="215"/>
      <c r="T1898" s="215"/>
      <c r="U1898" s="215"/>
      <c r="V1898" s="215"/>
      <c r="W1898" s="215"/>
      <c r="X1898" s="215"/>
      <c r="Y1898" s="215"/>
      <c r="Z1898" s="215"/>
      <c r="AA1898" s="215"/>
      <c r="AB1898" s="215"/>
      <c r="AI1898" s="215"/>
      <c r="AJ1898" s="215"/>
      <c r="AK1898" s="215"/>
      <c r="AL1898" s="215"/>
      <c r="AM1898" s="215"/>
      <c r="AN1898" s="215"/>
      <c r="AO1898" s="215"/>
      <c r="AP1898" s="215"/>
      <c r="AQ1898" s="215"/>
      <c r="AR1898" s="215"/>
      <c r="AS1898" s="215"/>
      <c r="AT1898" s="215"/>
      <c r="AU1898" s="215"/>
      <c r="AV1898" s="215"/>
      <c r="AW1898" s="215"/>
      <c r="AX1898" s="215"/>
      <c r="AY1898" s="215"/>
      <c r="AZ1898" s="215"/>
    </row>
    <row r="1899" spans="1:52" s="209" customFormat="1" x14ac:dyDescent="0.2">
      <c r="A1899" s="214"/>
      <c r="D1899" s="213"/>
      <c r="E1899" s="215"/>
      <c r="F1899" s="215"/>
      <c r="G1899" s="215"/>
      <c r="H1899" s="215"/>
      <c r="I1899" s="215"/>
      <c r="J1899" s="215"/>
      <c r="K1899" s="215"/>
      <c r="L1899" s="215"/>
      <c r="M1899" s="215"/>
      <c r="N1899" s="215"/>
      <c r="O1899" s="215"/>
      <c r="P1899" s="215"/>
      <c r="Q1899" s="215"/>
      <c r="R1899" s="215"/>
      <c r="S1899" s="215"/>
      <c r="T1899" s="215"/>
      <c r="U1899" s="215"/>
      <c r="V1899" s="215"/>
      <c r="W1899" s="215"/>
      <c r="X1899" s="215"/>
      <c r="Y1899" s="215"/>
      <c r="Z1899" s="215"/>
      <c r="AA1899" s="215"/>
      <c r="AB1899" s="215"/>
      <c r="AI1899" s="215"/>
      <c r="AJ1899" s="215"/>
      <c r="AK1899" s="215"/>
      <c r="AL1899" s="215"/>
      <c r="AM1899" s="215"/>
      <c r="AN1899" s="215"/>
      <c r="AO1899" s="215"/>
      <c r="AP1899" s="215"/>
      <c r="AQ1899" s="215"/>
      <c r="AR1899" s="215"/>
      <c r="AS1899" s="215"/>
      <c r="AT1899" s="215"/>
      <c r="AU1899" s="215"/>
      <c r="AV1899" s="215"/>
      <c r="AW1899" s="215"/>
      <c r="AX1899" s="215"/>
      <c r="AY1899" s="215"/>
      <c r="AZ1899" s="215"/>
    </row>
    <row r="1900" spans="1:52" s="209" customFormat="1" x14ac:dyDescent="0.2">
      <c r="A1900" s="214"/>
      <c r="D1900" s="213"/>
      <c r="E1900" s="215"/>
      <c r="F1900" s="215"/>
      <c r="G1900" s="215"/>
      <c r="H1900" s="215"/>
      <c r="I1900" s="215"/>
      <c r="J1900" s="215"/>
      <c r="K1900" s="215"/>
      <c r="L1900" s="215"/>
      <c r="M1900" s="215"/>
      <c r="N1900" s="215"/>
      <c r="O1900" s="215"/>
      <c r="P1900" s="215"/>
      <c r="Q1900" s="215"/>
      <c r="R1900" s="215"/>
      <c r="S1900" s="215"/>
      <c r="T1900" s="215"/>
      <c r="U1900" s="215"/>
      <c r="V1900" s="215"/>
      <c r="W1900" s="215"/>
      <c r="X1900" s="215"/>
      <c r="Y1900" s="215"/>
      <c r="Z1900" s="215"/>
      <c r="AA1900" s="215"/>
      <c r="AB1900" s="215"/>
      <c r="AI1900" s="215"/>
      <c r="AJ1900" s="215"/>
      <c r="AK1900" s="215"/>
      <c r="AL1900" s="215"/>
      <c r="AM1900" s="215"/>
      <c r="AN1900" s="215"/>
      <c r="AO1900" s="215"/>
      <c r="AP1900" s="215"/>
      <c r="AQ1900" s="215"/>
      <c r="AR1900" s="215"/>
      <c r="AS1900" s="215"/>
      <c r="AT1900" s="215"/>
      <c r="AU1900" s="215"/>
      <c r="AV1900" s="215"/>
      <c r="AW1900" s="215"/>
      <c r="AX1900" s="215"/>
      <c r="AY1900" s="215"/>
      <c r="AZ1900" s="215"/>
    </row>
    <row r="1901" spans="1:52" s="209" customFormat="1" x14ac:dyDescent="0.2">
      <c r="A1901" s="214"/>
      <c r="D1901" s="213"/>
      <c r="E1901" s="215"/>
      <c r="F1901" s="215"/>
      <c r="G1901" s="215"/>
      <c r="H1901" s="215"/>
      <c r="I1901" s="215"/>
      <c r="J1901" s="215"/>
      <c r="K1901" s="215"/>
      <c r="L1901" s="215"/>
      <c r="M1901" s="215"/>
      <c r="N1901" s="215"/>
      <c r="O1901" s="215"/>
      <c r="P1901" s="215"/>
      <c r="Q1901" s="215"/>
      <c r="R1901" s="215"/>
      <c r="S1901" s="215"/>
      <c r="T1901" s="215"/>
      <c r="U1901" s="215"/>
      <c r="V1901" s="215"/>
      <c r="W1901" s="215"/>
      <c r="X1901" s="215"/>
      <c r="Y1901" s="215"/>
      <c r="Z1901" s="215"/>
      <c r="AA1901" s="215"/>
      <c r="AB1901" s="215"/>
      <c r="AI1901" s="215"/>
      <c r="AJ1901" s="215"/>
      <c r="AK1901" s="215"/>
      <c r="AL1901" s="215"/>
      <c r="AM1901" s="215"/>
      <c r="AN1901" s="215"/>
      <c r="AO1901" s="215"/>
      <c r="AP1901" s="215"/>
      <c r="AQ1901" s="215"/>
      <c r="AR1901" s="215"/>
      <c r="AS1901" s="215"/>
      <c r="AT1901" s="215"/>
      <c r="AU1901" s="215"/>
      <c r="AV1901" s="215"/>
      <c r="AW1901" s="215"/>
      <c r="AX1901" s="215"/>
      <c r="AY1901" s="215"/>
      <c r="AZ1901" s="215"/>
    </row>
    <row r="1902" spans="1:52" s="209" customFormat="1" x14ac:dyDescent="0.2">
      <c r="A1902" s="214"/>
      <c r="D1902" s="213"/>
      <c r="E1902" s="215"/>
      <c r="F1902" s="215"/>
      <c r="G1902" s="215"/>
      <c r="H1902" s="215"/>
      <c r="I1902" s="215"/>
      <c r="J1902" s="215"/>
      <c r="K1902" s="215"/>
      <c r="L1902" s="215"/>
      <c r="M1902" s="215"/>
      <c r="N1902" s="215"/>
      <c r="O1902" s="215"/>
      <c r="P1902" s="215"/>
      <c r="Q1902" s="215"/>
      <c r="R1902" s="215"/>
      <c r="S1902" s="215"/>
      <c r="T1902" s="215"/>
      <c r="U1902" s="215"/>
      <c r="V1902" s="215"/>
      <c r="W1902" s="215"/>
      <c r="X1902" s="215"/>
      <c r="Y1902" s="215"/>
      <c r="Z1902" s="215"/>
      <c r="AA1902" s="215"/>
      <c r="AB1902" s="215"/>
      <c r="AI1902" s="215"/>
      <c r="AJ1902" s="215"/>
      <c r="AK1902" s="215"/>
      <c r="AL1902" s="215"/>
      <c r="AM1902" s="215"/>
      <c r="AN1902" s="215"/>
      <c r="AO1902" s="215"/>
      <c r="AP1902" s="215"/>
      <c r="AQ1902" s="215"/>
      <c r="AR1902" s="215"/>
      <c r="AS1902" s="215"/>
      <c r="AT1902" s="215"/>
      <c r="AU1902" s="215"/>
      <c r="AV1902" s="215"/>
      <c r="AW1902" s="215"/>
      <c r="AX1902" s="215"/>
      <c r="AY1902" s="215"/>
      <c r="AZ1902" s="215"/>
    </row>
    <row r="1903" spans="1:52" s="209" customFormat="1" x14ac:dyDescent="0.2">
      <c r="A1903" s="214"/>
      <c r="D1903" s="213"/>
      <c r="E1903" s="215"/>
      <c r="F1903" s="215"/>
      <c r="G1903" s="215"/>
      <c r="H1903" s="215"/>
      <c r="I1903" s="215"/>
      <c r="J1903" s="215"/>
      <c r="K1903" s="215"/>
      <c r="L1903" s="215"/>
      <c r="M1903" s="215"/>
      <c r="N1903" s="215"/>
      <c r="O1903" s="215"/>
      <c r="P1903" s="215"/>
      <c r="Q1903" s="215"/>
      <c r="R1903" s="215"/>
      <c r="S1903" s="215"/>
      <c r="T1903" s="215"/>
      <c r="U1903" s="215"/>
      <c r="V1903" s="215"/>
      <c r="W1903" s="215"/>
      <c r="X1903" s="215"/>
      <c r="Y1903" s="215"/>
      <c r="Z1903" s="215"/>
      <c r="AA1903" s="215"/>
      <c r="AB1903" s="215"/>
      <c r="AI1903" s="215"/>
      <c r="AJ1903" s="215"/>
      <c r="AK1903" s="215"/>
      <c r="AL1903" s="215"/>
      <c r="AM1903" s="215"/>
      <c r="AN1903" s="215"/>
      <c r="AO1903" s="215"/>
      <c r="AP1903" s="215"/>
      <c r="AQ1903" s="215"/>
      <c r="AR1903" s="215"/>
      <c r="AS1903" s="215"/>
      <c r="AT1903" s="215"/>
      <c r="AU1903" s="215"/>
      <c r="AV1903" s="215"/>
      <c r="AW1903" s="215"/>
      <c r="AX1903" s="215"/>
      <c r="AY1903" s="215"/>
      <c r="AZ1903" s="215"/>
    </row>
    <row r="1904" spans="1:52" s="209" customFormat="1" x14ac:dyDescent="0.2">
      <c r="A1904" s="214"/>
      <c r="D1904" s="213"/>
      <c r="E1904" s="215"/>
      <c r="F1904" s="215"/>
      <c r="G1904" s="215"/>
      <c r="H1904" s="215"/>
      <c r="I1904" s="215"/>
      <c r="J1904" s="215"/>
      <c r="K1904" s="215"/>
      <c r="L1904" s="215"/>
      <c r="M1904" s="215"/>
      <c r="N1904" s="215"/>
      <c r="O1904" s="215"/>
      <c r="P1904" s="215"/>
      <c r="Q1904" s="215"/>
      <c r="R1904" s="215"/>
      <c r="S1904" s="215"/>
      <c r="T1904" s="215"/>
      <c r="U1904" s="215"/>
      <c r="V1904" s="215"/>
      <c r="W1904" s="215"/>
      <c r="X1904" s="215"/>
      <c r="Y1904" s="215"/>
      <c r="Z1904" s="215"/>
      <c r="AA1904" s="215"/>
      <c r="AB1904" s="215"/>
      <c r="AI1904" s="215"/>
      <c r="AJ1904" s="215"/>
      <c r="AK1904" s="215"/>
      <c r="AL1904" s="215"/>
      <c r="AM1904" s="215"/>
      <c r="AN1904" s="215"/>
      <c r="AO1904" s="215"/>
      <c r="AP1904" s="215"/>
      <c r="AQ1904" s="215"/>
      <c r="AR1904" s="215"/>
      <c r="AS1904" s="215"/>
      <c r="AT1904" s="215"/>
      <c r="AU1904" s="215"/>
      <c r="AV1904" s="215"/>
      <c r="AW1904" s="215"/>
      <c r="AX1904" s="215"/>
      <c r="AY1904" s="215"/>
      <c r="AZ1904" s="215"/>
    </row>
    <row r="1905" spans="1:52" s="209" customFormat="1" x14ac:dyDescent="0.2">
      <c r="A1905" s="214"/>
      <c r="D1905" s="213"/>
      <c r="E1905" s="215"/>
      <c r="F1905" s="215"/>
      <c r="G1905" s="215"/>
      <c r="H1905" s="215"/>
      <c r="I1905" s="215"/>
      <c r="J1905" s="215"/>
      <c r="K1905" s="215"/>
      <c r="L1905" s="215"/>
      <c r="M1905" s="215"/>
      <c r="N1905" s="215"/>
      <c r="O1905" s="215"/>
      <c r="P1905" s="215"/>
      <c r="Q1905" s="215"/>
      <c r="R1905" s="215"/>
      <c r="S1905" s="215"/>
      <c r="T1905" s="215"/>
      <c r="U1905" s="215"/>
      <c r="V1905" s="215"/>
      <c r="W1905" s="215"/>
      <c r="X1905" s="215"/>
      <c r="Y1905" s="215"/>
      <c r="Z1905" s="215"/>
      <c r="AA1905" s="215"/>
      <c r="AB1905" s="215"/>
      <c r="AI1905" s="215"/>
      <c r="AJ1905" s="215"/>
      <c r="AK1905" s="215"/>
      <c r="AL1905" s="215"/>
      <c r="AM1905" s="215"/>
      <c r="AN1905" s="215"/>
      <c r="AO1905" s="215"/>
      <c r="AP1905" s="215"/>
      <c r="AQ1905" s="215"/>
      <c r="AR1905" s="215"/>
      <c r="AS1905" s="215"/>
      <c r="AT1905" s="215"/>
      <c r="AU1905" s="215"/>
      <c r="AV1905" s="215"/>
      <c r="AW1905" s="215"/>
      <c r="AX1905" s="215"/>
      <c r="AY1905" s="215"/>
      <c r="AZ1905" s="215"/>
    </row>
    <row r="1906" spans="1:52" s="209" customFormat="1" x14ac:dyDescent="0.2">
      <c r="A1906" s="214"/>
      <c r="D1906" s="213"/>
      <c r="E1906" s="215"/>
      <c r="F1906" s="215"/>
      <c r="G1906" s="215"/>
      <c r="H1906" s="215"/>
      <c r="I1906" s="215"/>
      <c r="J1906" s="215"/>
      <c r="K1906" s="215"/>
      <c r="L1906" s="215"/>
      <c r="M1906" s="215"/>
      <c r="N1906" s="215"/>
      <c r="O1906" s="215"/>
      <c r="P1906" s="215"/>
      <c r="Q1906" s="215"/>
      <c r="R1906" s="215"/>
      <c r="S1906" s="215"/>
      <c r="T1906" s="215"/>
      <c r="U1906" s="215"/>
      <c r="V1906" s="215"/>
      <c r="W1906" s="215"/>
      <c r="X1906" s="215"/>
      <c r="Y1906" s="215"/>
      <c r="Z1906" s="215"/>
      <c r="AA1906" s="215"/>
      <c r="AB1906" s="215"/>
      <c r="AI1906" s="215"/>
      <c r="AJ1906" s="215"/>
      <c r="AK1906" s="215"/>
      <c r="AL1906" s="215"/>
      <c r="AM1906" s="215"/>
      <c r="AN1906" s="215"/>
      <c r="AO1906" s="215"/>
      <c r="AP1906" s="215"/>
      <c r="AQ1906" s="215"/>
      <c r="AR1906" s="215"/>
      <c r="AS1906" s="215"/>
      <c r="AT1906" s="215"/>
      <c r="AU1906" s="215"/>
      <c r="AV1906" s="215"/>
      <c r="AW1906" s="215"/>
      <c r="AX1906" s="215"/>
      <c r="AY1906" s="215"/>
      <c r="AZ1906" s="215"/>
    </row>
    <row r="1907" spans="1:52" s="209" customFormat="1" x14ac:dyDescent="0.2">
      <c r="A1907" s="214"/>
      <c r="D1907" s="213"/>
      <c r="E1907" s="215"/>
      <c r="F1907" s="215"/>
      <c r="G1907" s="215"/>
      <c r="H1907" s="215"/>
      <c r="I1907" s="215"/>
      <c r="J1907" s="215"/>
      <c r="K1907" s="215"/>
      <c r="L1907" s="215"/>
      <c r="M1907" s="215"/>
      <c r="N1907" s="215"/>
      <c r="O1907" s="215"/>
      <c r="P1907" s="215"/>
      <c r="Q1907" s="215"/>
      <c r="R1907" s="215"/>
      <c r="S1907" s="215"/>
      <c r="T1907" s="215"/>
      <c r="U1907" s="215"/>
      <c r="V1907" s="215"/>
      <c r="W1907" s="215"/>
      <c r="X1907" s="215"/>
      <c r="Y1907" s="215"/>
      <c r="Z1907" s="215"/>
      <c r="AA1907" s="215"/>
      <c r="AB1907" s="215"/>
      <c r="AI1907" s="215"/>
      <c r="AJ1907" s="215"/>
      <c r="AK1907" s="215"/>
      <c r="AL1907" s="215"/>
      <c r="AM1907" s="215"/>
      <c r="AN1907" s="215"/>
      <c r="AO1907" s="215"/>
      <c r="AP1907" s="215"/>
      <c r="AQ1907" s="215"/>
      <c r="AR1907" s="215"/>
      <c r="AS1907" s="215"/>
      <c r="AT1907" s="215"/>
      <c r="AU1907" s="215"/>
      <c r="AV1907" s="215"/>
      <c r="AW1907" s="215"/>
      <c r="AX1907" s="215"/>
      <c r="AY1907" s="215"/>
      <c r="AZ1907" s="215"/>
    </row>
    <row r="1908" spans="1:52" s="209" customFormat="1" x14ac:dyDescent="0.2">
      <c r="A1908" s="214"/>
      <c r="D1908" s="213"/>
      <c r="E1908" s="215"/>
      <c r="F1908" s="215"/>
      <c r="G1908" s="215"/>
      <c r="H1908" s="215"/>
      <c r="I1908" s="215"/>
      <c r="J1908" s="215"/>
      <c r="K1908" s="215"/>
      <c r="L1908" s="215"/>
      <c r="M1908" s="215"/>
      <c r="N1908" s="215"/>
      <c r="O1908" s="215"/>
      <c r="P1908" s="215"/>
      <c r="Q1908" s="215"/>
      <c r="R1908" s="215"/>
      <c r="S1908" s="215"/>
      <c r="T1908" s="215"/>
      <c r="U1908" s="215"/>
      <c r="V1908" s="215"/>
      <c r="W1908" s="215"/>
      <c r="X1908" s="215"/>
      <c r="Y1908" s="215"/>
      <c r="Z1908" s="215"/>
      <c r="AA1908" s="215"/>
      <c r="AB1908" s="215"/>
      <c r="AI1908" s="215"/>
      <c r="AJ1908" s="215"/>
      <c r="AK1908" s="215"/>
      <c r="AL1908" s="215"/>
      <c r="AM1908" s="215"/>
      <c r="AN1908" s="215"/>
      <c r="AO1908" s="215"/>
      <c r="AP1908" s="215"/>
      <c r="AQ1908" s="215"/>
      <c r="AR1908" s="215"/>
      <c r="AS1908" s="215"/>
      <c r="AT1908" s="215"/>
      <c r="AU1908" s="215"/>
      <c r="AV1908" s="215"/>
      <c r="AW1908" s="215"/>
      <c r="AX1908" s="215"/>
      <c r="AY1908" s="215"/>
      <c r="AZ1908" s="215"/>
    </row>
    <row r="1909" spans="1:52" s="209" customFormat="1" x14ac:dyDescent="0.2">
      <c r="A1909" s="214"/>
      <c r="D1909" s="213"/>
      <c r="E1909" s="215"/>
      <c r="F1909" s="215"/>
      <c r="G1909" s="215"/>
      <c r="H1909" s="215"/>
      <c r="I1909" s="215"/>
      <c r="J1909" s="215"/>
      <c r="K1909" s="215"/>
      <c r="L1909" s="215"/>
      <c r="M1909" s="215"/>
      <c r="N1909" s="215"/>
      <c r="O1909" s="215"/>
      <c r="P1909" s="215"/>
      <c r="Q1909" s="215"/>
      <c r="R1909" s="215"/>
      <c r="S1909" s="215"/>
      <c r="T1909" s="215"/>
      <c r="U1909" s="215"/>
      <c r="V1909" s="215"/>
      <c r="W1909" s="215"/>
      <c r="X1909" s="215"/>
      <c r="Y1909" s="215"/>
      <c r="Z1909" s="215"/>
      <c r="AA1909" s="215"/>
      <c r="AB1909" s="215"/>
      <c r="AI1909" s="215"/>
      <c r="AJ1909" s="215"/>
      <c r="AK1909" s="215"/>
      <c r="AL1909" s="215"/>
      <c r="AM1909" s="215"/>
      <c r="AN1909" s="215"/>
      <c r="AO1909" s="215"/>
      <c r="AP1909" s="215"/>
      <c r="AQ1909" s="215"/>
      <c r="AR1909" s="215"/>
      <c r="AS1909" s="215"/>
      <c r="AT1909" s="215"/>
      <c r="AU1909" s="215"/>
      <c r="AV1909" s="215"/>
      <c r="AW1909" s="215"/>
      <c r="AX1909" s="215"/>
      <c r="AY1909" s="215"/>
      <c r="AZ1909" s="215"/>
    </row>
    <row r="1910" spans="1:52" s="209" customFormat="1" x14ac:dyDescent="0.2">
      <c r="A1910" s="214"/>
      <c r="D1910" s="213"/>
      <c r="E1910" s="215"/>
      <c r="F1910" s="215"/>
      <c r="G1910" s="215"/>
      <c r="H1910" s="215"/>
      <c r="I1910" s="215"/>
      <c r="J1910" s="215"/>
      <c r="K1910" s="215"/>
      <c r="L1910" s="215"/>
      <c r="M1910" s="215"/>
      <c r="N1910" s="215"/>
      <c r="O1910" s="215"/>
      <c r="P1910" s="215"/>
      <c r="Q1910" s="215"/>
      <c r="R1910" s="215"/>
      <c r="S1910" s="215"/>
      <c r="T1910" s="215"/>
      <c r="U1910" s="215"/>
      <c r="V1910" s="215"/>
      <c r="W1910" s="215"/>
      <c r="X1910" s="215"/>
      <c r="Y1910" s="215"/>
      <c r="Z1910" s="215"/>
      <c r="AA1910" s="215"/>
      <c r="AB1910" s="215"/>
      <c r="AI1910" s="215"/>
      <c r="AJ1910" s="215"/>
      <c r="AK1910" s="215"/>
      <c r="AL1910" s="215"/>
      <c r="AM1910" s="215"/>
      <c r="AN1910" s="215"/>
      <c r="AO1910" s="215"/>
      <c r="AP1910" s="215"/>
      <c r="AQ1910" s="215"/>
      <c r="AR1910" s="215"/>
      <c r="AS1910" s="215"/>
      <c r="AT1910" s="215"/>
      <c r="AU1910" s="215"/>
      <c r="AV1910" s="215"/>
      <c r="AW1910" s="215"/>
      <c r="AX1910" s="215"/>
      <c r="AY1910" s="215"/>
      <c r="AZ1910" s="215"/>
    </row>
    <row r="1911" spans="1:52" s="209" customFormat="1" x14ac:dyDescent="0.2">
      <c r="A1911" s="214"/>
      <c r="D1911" s="213"/>
      <c r="E1911" s="215"/>
      <c r="F1911" s="215"/>
      <c r="G1911" s="215"/>
      <c r="H1911" s="215"/>
      <c r="I1911" s="215"/>
      <c r="J1911" s="215"/>
      <c r="K1911" s="215"/>
      <c r="L1911" s="215"/>
      <c r="M1911" s="215"/>
      <c r="N1911" s="215"/>
      <c r="O1911" s="215"/>
      <c r="P1911" s="215"/>
      <c r="Q1911" s="215"/>
      <c r="R1911" s="215"/>
      <c r="S1911" s="215"/>
      <c r="T1911" s="215"/>
      <c r="U1911" s="215"/>
      <c r="V1911" s="215"/>
      <c r="W1911" s="215"/>
      <c r="X1911" s="215"/>
      <c r="Y1911" s="215"/>
      <c r="Z1911" s="215"/>
      <c r="AA1911" s="215"/>
      <c r="AB1911" s="215"/>
      <c r="AI1911" s="215"/>
      <c r="AJ1911" s="215"/>
      <c r="AK1911" s="215"/>
      <c r="AL1911" s="215"/>
      <c r="AM1911" s="215"/>
      <c r="AN1911" s="215"/>
      <c r="AO1911" s="215"/>
      <c r="AP1911" s="215"/>
      <c r="AQ1911" s="215"/>
      <c r="AR1911" s="215"/>
      <c r="AS1911" s="215"/>
      <c r="AT1911" s="215"/>
      <c r="AU1911" s="215"/>
      <c r="AV1911" s="215"/>
      <c r="AW1911" s="215"/>
      <c r="AX1911" s="215"/>
      <c r="AY1911" s="215"/>
      <c r="AZ1911" s="215"/>
    </row>
    <row r="1912" spans="1:52" s="209" customFormat="1" x14ac:dyDescent="0.2">
      <c r="A1912" s="214"/>
      <c r="D1912" s="213"/>
      <c r="E1912" s="215"/>
      <c r="F1912" s="215"/>
      <c r="G1912" s="215"/>
      <c r="H1912" s="215"/>
      <c r="I1912" s="215"/>
      <c r="J1912" s="215"/>
      <c r="K1912" s="215"/>
      <c r="L1912" s="215"/>
      <c r="M1912" s="215"/>
      <c r="N1912" s="215"/>
      <c r="O1912" s="215"/>
      <c r="P1912" s="215"/>
      <c r="Q1912" s="215"/>
      <c r="R1912" s="215"/>
      <c r="S1912" s="215"/>
      <c r="T1912" s="215"/>
      <c r="U1912" s="215"/>
      <c r="V1912" s="215"/>
      <c r="W1912" s="215"/>
      <c r="X1912" s="215"/>
      <c r="Y1912" s="215"/>
      <c r="Z1912" s="215"/>
      <c r="AA1912" s="215"/>
      <c r="AB1912" s="215"/>
      <c r="AI1912" s="215"/>
      <c r="AJ1912" s="215"/>
      <c r="AK1912" s="215"/>
      <c r="AL1912" s="215"/>
      <c r="AM1912" s="215"/>
      <c r="AN1912" s="215"/>
      <c r="AO1912" s="215"/>
      <c r="AP1912" s="215"/>
      <c r="AQ1912" s="215"/>
      <c r="AR1912" s="215"/>
      <c r="AS1912" s="215"/>
      <c r="AT1912" s="215"/>
      <c r="AU1912" s="215"/>
      <c r="AV1912" s="215"/>
      <c r="AW1912" s="215"/>
      <c r="AX1912" s="215"/>
      <c r="AY1912" s="215"/>
      <c r="AZ1912" s="215"/>
    </row>
    <row r="1913" spans="1:52" s="209" customFormat="1" x14ac:dyDescent="0.2">
      <c r="A1913" s="214"/>
      <c r="D1913" s="213"/>
      <c r="E1913" s="215"/>
      <c r="F1913" s="215"/>
      <c r="G1913" s="215"/>
      <c r="H1913" s="215"/>
      <c r="I1913" s="215"/>
      <c r="J1913" s="215"/>
      <c r="K1913" s="215"/>
      <c r="L1913" s="215"/>
      <c r="M1913" s="215"/>
      <c r="N1913" s="215"/>
      <c r="O1913" s="215"/>
      <c r="P1913" s="215"/>
      <c r="Q1913" s="215"/>
      <c r="R1913" s="215"/>
      <c r="S1913" s="215"/>
      <c r="T1913" s="215"/>
      <c r="U1913" s="215"/>
      <c r="V1913" s="215"/>
      <c r="W1913" s="215"/>
      <c r="X1913" s="215"/>
      <c r="Y1913" s="215"/>
      <c r="Z1913" s="215"/>
      <c r="AA1913" s="215"/>
      <c r="AB1913" s="215"/>
      <c r="AI1913" s="215"/>
      <c r="AJ1913" s="215"/>
      <c r="AK1913" s="215"/>
      <c r="AL1913" s="215"/>
      <c r="AM1913" s="215"/>
      <c r="AN1913" s="215"/>
      <c r="AO1913" s="215"/>
      <c r="AP1913" s="215"/>
      <c r="AQ1913" s="215"/>
      <c r="AR1913" s="215"/>
      <c r="AS1913" s="215"/>
      <c r="AT1913" s="215"/>
      <c r="AU1913" s="215"/>
      <c r="AV1913" s="215"/>
      <c r="AW1913" s="215"/>
      <c r="AX1913" s="215"/>
      <c r="AY1913" s="215"/>
      <c r="AZ1913" s="215"/>
    </row>
    <row r="1914" spans="1:52" s="209" customFormat="1" x14ac:dyDescent="0.2">
      <c r="A1914" s="214"/>
      <c r="D1914" s="213"/>
      <c r="E1914" s="215"/>
      <c r="F1914" s="215"/>
      <c r="G1914" s="215"/>
      <c r="H1914" s="215"/>
      <c r="I1914" s="215"/>
      <c r="J1914" s="215"/>
      <c r="K1914" s="215"/>
      <c r="L1914" s="215"/>
      <c r="M1914" s="215"/>
      <c r="N1914" s="215"/>
      <c r="O1914" s="215"/>
      <c r="P1914" s="215"/>
      <c r="Q1914" s="215"/>
      <c r="R1914" s="215"/>
      <c r="S1914" s="215"/>
      <c r="T1914" s="215"/>
      <c r="U1914" s="215"/>
      <c r="V1914" s="215"/>
      <c r="W1914" s="215"/>
      <c r="X1914" s="215"/>
      <c r="Y1914" s="215"/>
      <c r="Z1914" s="215"/>
      <c r="AA1914" s="215"/>
      <c r="AB1914" s="215"/>
      <c r="AI1914" s="215"/>
      <c r="AJ1914" s="215"/>
      <c r="AK1914" s="215"/>
      <c r="AL1914" s="215"/>
      <c r="AM1914" s="215"/>
      <c r="AN1914" s="215"/>
      <c r="AO1914" s="215"/>
      <c r="AP1914" s="215"/>
      <c r="AQ1914" s="215"/>
      <c r="AR1914" s="215"/>
      <c r="AS1914" s="215"/>
      <c r="AT1914" s="215"/>
      <c r="AU1914" s="215"/>
      <c r="AV1914" s="215"/>
      <c r="AW1914" s="215"/>
      <c r="AX1914" s="215"/>
      <c r="AY1914" s="215"/>
      <c r="AZ1914" s="215"/>
    </row>
    <row r="1915" spans="1:52" s="209" customFormat="1" x14ac:dyDescent="0.2">
      <c r="A1915" s="214"/>
      <c r="D1915" s="213"/>
      <c r="E1915" s="215"/>
      <c r="F1915" s="215"/>
      <c r="G1915" s="215"/>
      <c r="H1915" s="215"/>
      <c r="I1915" s="215"/>
      <c r="J1915" s="215"/>
      <c r="K1915" s="215"/>
      <c r="L1915" s="215"/>
      <c r="M1915" s="215"/>
      <c r="N1915" s="215"/>
      <c r="O1915" s="215"/>
      <c r="P1915" s="215"/>
      <c r="Q1915" s="215"/>
      <c r="R1915" s="215"/>
      <c r="S1915" s="215"/>
      <c r="T1915" s="215"/>
      <c r="U1915" s="215"/>
      <c r="V1915" s="215"/>
      <c r="W1915" s="215"/>
      <c r="X1915" s="215"/>
      <c r="Y1915" s="215"/>
      <c r="Z1915" s="215"/>
      <c r="AA1915" s="215"/>
      <c r="AB1915" s="215"/>
      <c r="AI1915" s="215"/>
      <c r="AJ1915" s="215"/>
      <c r="AK1915" s="215"/>
      <c r="AL1915" s="215"/>
      <c r="AM1915" s="215"/>
      <c r="AN1915" s="215"/>
      <c r="AO1915" s="215"/>
      <c r="AP1915" s="215"/>
      <c r="AQ1915" s="215"/>
      <c r="AR1915" s="215"/>
      <c r="AS1915" s="215"/>
      <c r="AT1915" s="215"/>
      <c r="AU1915" s="215"/>
      <c r="AV1915" s="215"/>
      <c r="AW1915" s="215"/>
      <c r="AX1915" s="215"/>
      <c r="AY1915" s="215"/>
      <c r="AZ1915" s="215"/>
    </row>
    <row r="1916" spans="1:52" s="209" customFormat="1" x14ac:dyDescent="0.2">
      <c r="A1916" s="214"/>
      <c r="D1916" s="213"/>
      <c r="E1916" s="215"/>
      <c r="F1916" s="215"/>
      <c r="G1916" s="215"/>
      <c r="H1916" s="215"/>
      <c r="I1916" s="215"/>
      <c r="J1916" s="215"/>
      <c r="K1916" s="215"/>
      <c r="L1916" s="215"/>
      <c r="M1916" s="215"/>
      <c r="N1916" s="215"/>
      <c r="O1916" s="215"/>
      <c r="P1916" s="215"/>
      <c r="Q1916" s="215"/>
      <c r="R1916" s="215"/>
      <c r="S1916" s="215"/>
      <c r="T1916" s="215"/>
      <c r="U1916" s="215"/>
      <c r="V1916" s="215"/>
      <c r="W1916" s="215"/>
      <c r="X1916" s="215"/>
      <c r="Y1916" s="215"/>
      <c r="Z1916" s="215"/>
      <c r="AA1916" s="215"/>
      <c r="AB1916" s="215"/>
      <c r="AI1916" s="215"/>
      <c r="AJ1916" s="215"/>
      <c r="AK1916" s="215"/>
      <c r="AL1916" s="215"/>
      <c r="AM1916" s="215"/>
      <c r="AN1916" s="215"/>
      <c r="AO1916" s="215"/>
      <c r="AP1916" s="215"/>
      <c r="AQ1916" s="215"/>
      <c r="AR1916" s="215"/>
      <c r="AS1916" s="215"/>
      <c r="AT1916" s="215"/>
      <c r="AU1916" s="215"/>
      <c r="AV1916" s="215"/>
      <c r="AW1916" s="215"/>
      <c r="AX1916" s="215"/>
      <c r="AY1916" s="215"/>
      <c r="AZ1916" s="215"/>
    </row>
    <row r="1917" spans="1:52" s="209" customFormat="1" x14ac:dyDescent="0.2">
      <c r="A1917" s="214"/>
      <c r="D1917" s="213"/>
      <c r="E1917" s="215"/>
      <c r="F1917" s="215"/>
      <c r="G1917" s="215"/>
      <c r="H1917" s="215"/>
      <c r="I1917" s="215"/>
      <c r="J1917" s="215"/>
      <c r="K1917" s="215"/>
      <c r="L1917" s="215"/>
      <c r="M1917" s="215"/>
      <c r="N1917" s="215"/>
      <c r="O1917" s="215"/>
      <c r="P1917" s="215"/>
      <c r="Q1917" s="215"/>
      <c r="R1917" s="215"/>
      <c r="S1917" s="215"/>
      <c r="T1917" s="215"/>
      <c r="U1917" s="215"/>
      <c r="V1917" s="215"/>
      <c r="W1917" s="215"/>
      <c r="X1917" s="215"/>
      <c r="Y1917" s="215"/>
      <c r="Z1917" s="215"/>
      <c r="AA1917" s="215"/>
      <c r="AB1917" s="215"/>
      <c r="AI1917" s="215"/>
      <c r="AJ1917" s="215"/>
      <c r="AK1917" s="215"/>
      <c r="AL1917" s="215"/>
      <c r="AM1917" s="215"/>
      <c r="AN1917" s="215"/>
      <c r="AO1917" s="215"/>
      <c r="AP1917" s="215"/>
      <c r="AQ1917" s="215"/>
      <c r="AR1917" s="215"/>
      <c r="AS1917" s="215"/>
      <c r="AT1917" s="215"/>
      <c r="AU1917" s="215"/>
      <c r="AV1917" s="215"/>
      <c r="AW1917" s="215"/>
      <c r="AX1917" s="215"/>
      <c r="AY1917" s="215"/>
      <c r="AZ1917" s="215"/>
    </row>
    <row r="1918" spans="1:52" s="209" customFormat="1" x14ac:dyDescent="0.2">
      <c r="A1918" s="214"/>
      <c r="D1918" s="213"/>
      <c r="E1918" s="215"/>
      <c r="F1918" s="215"/>
      <c r="G1918" s="215"/>
      <c r="H1918" s="215"/>
      <c r="I1918" s="215"/>
      <c r="J1918" s="215"/>
      <c r="K1918" s="215"/>
      <c r="L1918" s="215"/>
      <c r="M1918" s="215"/>
      <c r="N1918" s="215"/>
      <c r="O1918" s="215"/>
      <c r="P1918" s="215"/>
      <c r="Q1918" s="215"/>
      <c r="R1918" s="215"/>
      <c r="S1918" s="215"/>
      <c r="T1918" s="215"/>
      <c r="U1918" s="215"/>
      <c r="V1918" s="215"/>
      <c r="W1918" s="215"/>
      <c r="X1918" s="215"/>
      <c r="Y1918" s="215"/>
      <c r="Z1918" s="215"/>
      <c r="AA1918" s="215"/>
      <c r="AB1918" s="215"/>
      <c r="AI1918" s="215"/>
      <c r="AJ1918" s="215"/>
      <c r="AK1918" s="215"/>
      <c r="AL1918" s="215"/>
      <c r="AM1918" s="215"/>
      <c r="AN1918" s="215"/>
      <c r="AO1918" s="215"/>
      <c r="AP1918" s="215"/>
      <c r="AQ1918" s="215"/>
      <c r="AR1918" s="215"/>
      <c r="AS1918" s="215"/>
      <c r="AT1918" s="215"/>
      <c r="AU1918" s="215"/>
      <c r="AV1918" s="215"/>
      <c r="AW1918" s="215"/>
      <c r="AX1918" s="215"/>
      <c r="AY1918" s="215"/>
      <c r="AZ1918" s="215"/>
    </row>
    <row r="1919" spans="1:52" s="209" customFormat="1" x14ac:dyDescent="0.2">
      <c r="A1919" s="214"/>
      <c r="D1919" s="213"/>
      <c r="E1919" s="215"/>
      <c r="F1919" s="215"/>
      <c r="G1919" s="215"/>
      <c r="H1919" s="215"/>
      <c r="I1919" s="215"/>
      <c r="J1919" s="215"/>
      <c r="K1919" s="215"/>
      <c r="L1919" s="215"/>
      <c r="M1919" s="215"/>
      <c r="N1919" s="215"/>
      <c r="O1919" s="215"/>
      <c r="P1919" s="215"/>
      <c r="Q1919" s="215"/>
      <c r="R1919" s="215"/>
      <c r="S1919" s="215"/>
      <c r="T1919" s="215"/>
      <c r="U1919" s="215"/>
      <c r="V1919" s="215"/>
      <c r="W1919" s="215"/>
      <c r="X1919" s="215"/>
      <c r="Y1919" s="215"/>
      <c r="Z1919" s="215"/>
      <c r="AA1919" s="215"/>
      <c r="AB1919" s="215"/>
      <c r="AI1919" s="215"/>
      <c r="AJ1919" s="215"/>
      <c r="AK1919" s="215"/>
      <c r="AL1919" s="215"/>
      <c r="AM1919" s="215"/>
      <c r="AN1919" s="215"/>
      <c r="AO1919" s="215"/>
      <c r="AP1919" s="215"/>
      <c r="AQ1919" s="215"/>
      <c r="AR1919" s="215"/>
      <c r="AS1919" s="215"/>
      <c r="AT1919" s="215"/>
      <c r="AU1919" s="215"/>
      <c r="AV1919" s="215"/>
      <c r="AW1919" s="215"/>
      <c r="AX1919" s="215"/>
      <c r="AY1919" s="215"/>
      <c r="AZ1919" s="215"/>
    </row>
    <row r="1920" spans="1:52" s="209" customFormat="1" x14ac:dyDescent="0.2">
      <c r="A1920" s="214"/>
      <c r="D1920" s="213"/>
      <c r="E1920" s="215"/>
      <c r="F1920" s="215"/>
      <c r="G1920" s="215"/>
      <c r="H1920" s="215"/>
      <c r="I1920" s="215"/>
      <c r="J1920" s="215"/>
      <c r="K1920" s="215"/>
      <c r="L1920" s="215"/>
      <c r="M1920" s="215"/>
      <c r="N1920" s="215"/>
      <c r="O1920" s="215"/>
      <c r="P1920" s="215"/>
      <c r="Q1920" s="215"/>
      <c r="R1920" s="215"/>
      <c r="S1920" s="215"/>
      <c r="T1920" s="215"/>
      <c r="U1920" s="215"/>
      <c r="V1920" s="215"/>
      <c r="W1920" s="215"/>
      <c r="X1920" s="215"/>
      <c r="Y1920" s="215"/>
      <c r="Z1920" s="215"/>
      <c r="AA1920" s="215"/>
      <c r="AB1920" s="215"/>
      <c r="AI1920" s="215"/>
      <c r="AJ1920" s="215"/>
      <c r="AK1920" s="215"/>
      <c r="AL1920" s="215"/>
      <c r="AM1920" s="215"/>
      <c r="AN1920" s="215"/>
      <c r="AO1920" s="215"/>
      <c r="AP1920" s="215"/>
      <c r="AQ1920" s="215"/>
      <c r="AR1920" s="215"/>
      <c r="AS1920" s="215"/>
      <c r="AT1920" s="215"/>
      <c r="AU1920" s="215"/>
      <c r="AV1920" s="215"/>
      <c r="AW1920" s="215"/>
      <c r="AX1920" s="215"/>
      <c r="AY1920" s="215"/>
      <c r="AZ1920" s="215"/>
    </row>
    <row r="1921" spans="1:52" s="209" customFormat="1" x14ac:dyDescent="0.2">
      <c r="A1921" s="214"/>
      <c r="D1921" s="213"/>
      <c r="E1921" s="215"/>
      <c r="F1921" s="215"/>
      <c r="G1921" s="215"/>
      <c r="H1921" s="215"/>
      <c r="I1921" s="215"/>
      <c r="J1921" s="215"/>
      <c r="K1921" s="215"/>
      <c r="L1921" s="215"/>
      <c r="M1921" s="215"/>
      <c r="N1921" s="215"/>
      <c r="O1921" s="215"/>
      <c r="P1921" s="215"/>
      <c r="Q1921" s="215"/>
      <c r="R1921" s="215"/>
      <c r="S1921" s="215"/>
      <c r="T1921" s="215"/>
      <c r="U1921" s="215"/>
      <c r="V1921" s="215"/>
      <c r="W1921" s="215"/>
      <c r="X1921" s="215"/>
      <c r="Y1921" s="215"/>
      <c r="Z1921" s="215"/>
      <c r="AA1921" s="215"/>
      <c r="AB1921" s="215"/>
      <c r="AI1921" s="215"/>
      <c r="AJ1921" s="215"/>
      <c r="AK1921" s="215"/>
      <c r="AL1921" s="215"/>
      <c r="AM1921" s="215"/>
      <c r="AN1921" s="215"/>
      <c r="AO1921" s="215"/>
      <c r="AP1921" s="215"/>
      <c r="AQ1921" s="215"/>
      <c r="AR1921" s="215"/>
      <c r="AS1921" s="215"/>
      <c r="AT1921" s="215"/>
      <c r="AU1921" s="215"/>
      <c r="AV1921" s="215"/>
      <c r="AW1921" s="215"/>
      <c r="AX1921" s="215"/>
      <c r="AY1921" s="215"/>
      <c r="AZ1921" s="215"/>
    </row>
    <row r="1922" spans="1:52" s="209" customFormat="1" x14ac:dyDescent="0.2">
      <c r="A1922" s="214"/>
      <c r="D1922" s="213"/>
      <c r="E1922" s="215"/>
      <c r="F1922" s="215"/>
      <c r="G1922" s="215"/>
      <c r="H1922" s="215"/>
      <c r="I1922" s="215"/>
      <c r="J1922" s="215"/>
      <c r="K1922" s="215"/>
      <c r="L1922" s="215"/>
      <c r="M1922" s="215"/>
      <c r="N1922" s="215"/>
      <c r="O1922" s="215"/>
      <c r="P1922" s="215"/>
      <c r="Q1922" s="215"/>
      <c r="R1922" s="215"/>
      <c r="S1922" s="215"/>
      <c r="T1922" s="215"/>
      <c r="U1922" s="215"/>
      <c r="V1922" s="215"/>
      <c r="W1922" s="215"/>
      <c r="X1922" s="215"/>
      <c r="Y1922" s="215"/>
      <c r="Z1922" s="215"/>
      <c r="AA1922" s="215"/>
      <c r="AB1922" s="215"/>
      <c r="AI1922" s="215"/>
      <c r="AJ1922" s="215"/>
      <c r="AK1922" s="215"/>
      <c r="AL1922" s="215"/>
      <c r="AM1922" s="215"/>
      <c r="AN1922" s="215"/>
      <c r="AO1922" s="215"/>
      <c r="AP1922" s="215"/>
      <c r="AQ1922" s="215"/>
      <c r="AR1922" s="215"/>
      <c r="AS1922" s="215"/>
      <c r="AT1922" s="215"/>
      <c r="AU1922" s="215"/>
      <c r="AV1922" s="215"/>
      <c r="AW1922" s="215"/>
      <c r="AX1922" s="215"/>
      <c r="AY1922" s="215"/>
      <c r="AZ1922" s="215"/>
    </row>
    <row r="1923" spans="1:52" s="209" customFormat="1" x14ac:dyDescent="0.2">
      <c r="A1923" s="214"/>
      <c r="D1923" s="213"/>
      <c r="E1923" s="215"/>
      <c r="F1923" s="215"/>
      <c r="G1923" s="215"/>
      <c r="H1923" s="215"/>
      <c r="I1923" s="215"/>
      <c r="J1923" s="215"/>
      <c r="K1923" s="215"/>
      <c r="L1923" s="215"/>
      <c r="M1923" s="215"/>
      <c r="N1923" s="215"/>
      <c r="O1923" s="215"/>
      <c r="P1923" s="215"/>
      <c r="Q1923" s="215"/>
      <c r="R1923" s="215"/>
      <c r="S1923" s="215"/>
      <c r="T1923" s="215"/>
      <c r="U1923" s="215"/>
      <c r="V1923" s="215"/>
      <c r="W1923" s="215"/>
      <c r="X1923" s="215"/>
      <c r="Y1923" s="215"/>
      <c r="Z1923" s="215"/>
      <c r="AA1923" s="215"/>
      <c r="AB1923" s="215"/>
      <c r="AI1923" s="215"/>
      <c r="AJ1923" s="215"/>
      <c r="AK1923" s="215"/>
      <c r="AL1923" s="215"/>
      <c r="AM1923" s="215"/>
      <c r="AN1923" s="215"/>
      <c r="AO1923" s="215"/>
      <c r="AP1923" s="215"/>
      <c r="AQ1923" s="215"/>
      <c r="AR1923" s="215"/>
      <c r="AS1923" s="215"/>
      <c r="AT1923" s="215"/>
      <c r="AU1923" s="215"/>
      <c r="AV1923" s="215"/>
      <c r="AW1923" s="215"/>
      <c r="AX1923" s="215"/>
      <c r="AY1923" s="215"/>
      <c r="AZ1923" s="215"/>
    </row>
    <row r="1924" spans="1:52" s="209" customFormat="1" x14ac:dyDescent="0.2">
      <c r="A1924" s="214"/>
      <c r="D1924" s="213"/>
      <c r="E1924" s="215"/>
      <c r="F1924" s="215"/>
      <c r="G1924" s="215"/>
      <c r="H1924" s="215"/>
      <c r="I1924" s="215"/>
      <c r="J1924" s="215"/>
      <c r="K1924" s="215"/>
      <c r="L1924" s="215"/>
      <c r="M1924" s="215"/>
      <c r="N1924" s="215"/>
      <c r="O1924" s="215"/>
      <c r="P1924" s="215"/>
      <c r="Q1924" s="215"/>
      <c r="R1924" s="215"/>
      <c r="S1924" s="215"/>
      <c r="T1924" s="215"/>
      <c r="U1924" s="215"/>
      <c r="V1924" s="215"/>
      <c r="W1924" s="215"/>
      <c r="X1924" s="215"/>
      <c r="Y1924" s="215"/>
      <c r="Z1924" s="215"/>
      <c r="AA1924" s="215"/>
      <c r="AB1924" s="215"/>
      <c r="AI1924" s="215"/>
      <c r="AJ1924" s="215"/>
      <c r="AK1924" s="215"/>
      <c r="AL1924" s="215"/>
      <c r="AM1924" s="215"/>
      <c r="AN1924" s="215"/>
      <c r="AO1924" s="215"/>
      <c r="AP1924" s="215"/>
      <c r="AQ1924" s="215"/>
      <c r="AR1924" s="215"/>
      <c r="AS1924" s="215"/>
      <c r="AT1924" s="215"/>
      <c r="AU1924" s="215"/>
      <c r="AV1924" s="215"/>
      <c r="AW1924" s="215"/>
      <c r="AX1924" s="215"/>
      <c r="AY1924" s="215"/>
      <c r="AZ1924" s="215"/>
    </row>
    <row r="1925" spans="1:52" s="209" customFormat="1" x14ac:dyDescent="0.2">
      <c r="A1925" s="214"/>
      <c r="D1925" s="213"/>
      <c r="E1925" s="215"/>
      <c r="F1925" s="215"/>
      <c r="G1925" s="215"/>
      <c r="H1925" s="215"/>
      <c r="I1925" s="215"/>
      <c r="J1925" s="215"/>
      <c r="K1925" s="215"/>
      <c r="L1925" s="215"/>
      <c r="M1925" s="215"/>
      <c r="N1925" s="215"/>
      <c r="O1925" s="215"/>
      <c r="P1925" s="215"/>
      <c r="Q1925" s="215"/>
      <c r="R1925" s="215"/>
      <c r="S1925" s="215"/>
      <c r="T1925" s="215"/>
      <c r="U1925" s="215"/>
      <c r="V1925" s="215"/>
      <c r="W1925" s="215"/>
      <c r="X1925" s="215"/>
      <c r="Y1925" s="215"/>
      <c r="Z1925" s="215"/>
      <c r="AA1925" s="215"/>
      <c r="AB1925" s="215"/>
      <c r="AI1925" s="215"/>
      <c r="AJ1925" s="215"/>
      <c r="AK1925" s="215"/>
      <c r="AL1925" s="215"/>
      <c r="AM1925" s="215"/>
      <c r="AN1925" s="215"/>
      <c r="AO1925" s="215"/>
      <c r="AP1925" s="215"/>
      <c r="AQ1925" s="215"/>
      <c r="AR1925" s="215"/>
      <c r="AS1925" s="215"/>
      <c r="AT1925" s="215"/>
      <c r="AU1925" s="215"/>
      <c r="AV1925" s="215"/>
      <c r="AW1925" s="215"/>
      <c r="AX1925" s="215"/>
      <c r="AY1925" s="215"/>
      <c r="AZ1925" s="215"/>
    </row>
    <row r="1926" spans="1:52" s="209" customFormat="1" x14ac:dyDescent="0.2">
      <c r="A1926" s="214"/>
      <c r="D1926" s="213"/>
      <c r="E1926" s="215"/>
      <c r="F1926" s="215"/>
      <c r="G1926" s="215"/>
      <c r="H1926" s="215"/>
      <c r="I1926" s="215"/>
      <c r="J1926" s="215"/>
      <c r="K1926" s="215"/>
      <c r="L1926" s="215"/>
      <c r="M1926" s="215"/>
      <c r="N1926" s="215"/>
      <c r="O1926" s="215"/>
      <c r="P1926" s="215"/>
      <c r="Q1926" s="215"/>
      <c r="R1926" s="215"/>
      <c r="S1926" s="215"/>
      <c r="T1926" s="215"/>
      <c r="U1926" s="215"/>
      <c r="V1926" s="215"/>
      <c r="W1926" s="215"/>
      <c r="X1926" s="215"/>
      <c r="Y1926" s="215"/>
      <c r="Z1926" s="215"/>
      <c r="AA1926" s="215"/>
      <c r="AB1926" s="215"/>
      <c r="AI1926" s="215"/>
      <c r="AJ1926" s="215"/>
      <c r="AK1926" s="215"/>
      <c r="AL1926" s="215"/>
      <c r="AM1926" s="215"/>
      <c r="AN1926" s="215"/>
      <c r="AO1926" s="215"/>
      <c r="AP1926" s="215"/>
      <c r="AQ1926" s="215"/>
      <c r="AR1926" s="215"/>
      <c r="AS1926" s="215"/>
      <c r="AT1926" s="215"/>
      <c r="AU1926" s="215"/>
      <c r="AV1926" s="215"/>
      <c r="AW1926" s="215"/>
      <c r="AX1926" s="215"/>
      <c r="AY1926" s="215"/>
      <c r="AZ1926" s="215"/>
    </row>
    <row r="1927" spans="1:52" s="209" customFormat="1" x14ac:dyDescent="0.2">
      <c r="A1927" s="214"/>
      <c r="D1927" s="213"/>
      <c r="E1927" s="215"/>
      <c r="F1927" s="215"/>
      <c r="G1927" s="215"/>
      <c r="H1927" s="215"/>
      <c r="I1927" s="215"/>
      <c r="J1927" s="215"/>
      <c r="K1927" s="215"/>
      <c r="L1927" s="215"/>
      <c r="M1927" s="215"/>
      <c r="N1927" s="215"/>
      <c r="O1927" s="215"/>
      <c r="P1927" s="215"/>
      <c r="Q1927" s="215"/>
      <c r="R1927" s="215"/>
      <c r="S1927" s="215"/>
      <c r="T1927" s="215"/>
      <c r="U1927" s="215"/>
      <c r="V1927" s="215"/>
      <c r="W1927" s="215"/>
      <c r="X1927" s="215"/>
      <c r="Y1927" s="215"/>
      <c r="Z1927" s="215"/>
      <c r="AA1927" s="215"/>
      <c r="AB1927" s="215"/>
      <c r="AI1927" s="215"/>
      <c r="AJ1927" s="215"/>
      <c r="AK1927" s="215"/>
      <c r="AL1927" s="215"/>
      <c r="AM1927" s="215"/>
      <c r="AN1927" s="215"/>
      <c r="AO1927" s="215"/>
      <c r="AP1927" s="215"/>
      <c r="AQ1927" s="215"/>
      <c r="AR1927" s="215"/>
      <c r="AS1927" s="215"/>
      <c r="AT1927" s="215"/>
      <c r="AU1927" s="215"/>
      <c r="AV1927" s="215"/>
      <c r="AW1927" s="215"/>
      <c r="AX1927" s="215"/>
      <c r="AY1927" s="215"/>
      <c r="AZ1927" s="215"/>
    </row>
    <row r="1928" spans="1:52" s="209" customFormat="1" x14ac:dyDescent="0.2">
      <c r="A1928" s="214"/>
      <c r="D1928" s="213"/>
      <c r="E1928" s="215"/>
      <c r="F1928" s="215"/>
      <c r="G1928" s="215"/>
      <c r="H1928" s="215"/>
      <c r="I1928" s="215"/>
      <c r="J1928" s="215"/>
      <c r="K1928" s="215"/>
      <c r="L1928" s="215"/>
      <c r="M1928" s="215"/>
      <c r="N1928" s="215"/>
      <c r="O1928" s="215"/>
      <c r="P1928" s="215"/>
      <c r="Q1928" s="215"/>
      <c r="R1928" s="215"/>
      <c r="S1928" s="215"/>
      <c r="T1928" s="215"/>
      <c r="U1928" s="215"/>
      <c r="V1928" s="215"/>
      <c r="W1928" s="215"/>
      <c r="X1928" s="215"/>
      <c r="Y1928" s="215"/>
      <c r="Z1928" s="215"/>
      <c r="AA1928" s="215"/>
      <c r="AB1928" s="215"/>
      <c r="AI1928" s="215"/>
      <c r="AJ1928" s="215"/>
      <c r="AK1928" s="215"/>
      <c r="AL1928" s="215"/>
      <c r="AM1928" s="215"/>
      <c r="AN1928" s="215"/>
      <c r="AO1928" s="215"/>
      <c r="AP1928" s="215"/>
      <c r="AQ1928" s="215"/>
      <c r="AR1928" s="215"/>
      <c r="AS1928" s="215"/>
      <c r="AT1928" s="215"/>
      <c r="AU1928" s="215"/>
      <c r="AV1928" s="215"/>
      <c r="AW1928" s="215"/>
      <c r="AX1928" s="215"/>
      <c r="AY1928" s="215"/>
      <c r="AZ1928" s="215"/>
    </row>
    <row r="1929" spans="1:52" s="209" customFormat="1" x14ac:dyDescent="0.2">
      <c r="A1929" s="214"/>
      <c r="D1929" s="213"/>
      <c r="E1929" s="215"/>
      <c r="F1929" s="215"/>
      <c r="G1929" s="215"/>
      <c r="H1929" s="215"/>
      <c r="I1929" s="215"/>
      <c r="J1929" s="215"/>
      <c r="K1929" s="215"/>
      <c r="L1929" s="215"/>
      <c r="M1929" s="215"/>
      <c r="N1929" s="215"/>
      <c r="O1929" s="215"/>
      <c r="P1929" s="215"/>
      <c r="Q1929" s="215"/>
      <c r="R1929" s="215"/>
      <c r="S1929" s="215"/>
      <c r="T1929" s="215"/>
      <c r="U1929" s="215"/>
      <c r="V1929" s="215"/>
      <c r="W1929" s="215"/>
      <c r="X1929" s="215"/>
      <c r="Y1929" s="215"/>
      <c r="Z1929" s="215"/>
      <c r="AA1929" s="215"/>
      <c r="AB1929" s="215"/>
      <c r="AI1929" s="215"/>
      <c r="AJ1929" s="215"/>
      <c r="AK1929" s="215"/>
      <c r="AL1929" s="215"/>
      <c r="AM1929" s="215"/>
      <c r="AN1929" s="215"/>
      <c r="AO1929" s="215"/>
      <c r="AP1929" s="215"/>
      <c r="AQ1929" s="215"/>
      <c r="AR1929" s="215"/>
      <c r="AS1929" s="215"/>
      <c r="AT1929" s="215"/>
      <c r="AU1929" s="215"/>
      <c r="AV1929" s="215"/>
      <c r="AW1929" s="215"/>
      <c r="AX1929" s="215"/>
      <c r="AY1929" s="215"/>
      <c r="AZ1929" s="215"/>
    </row>
    <row r="1930" spans="1:52" s="209" customFormat="1" x14ac:dyDescent="0.2">
      <c r="A1930" s="214"/>
      <c r="D1930" s="213"/>
      <c r="E1930" s="215"/>
      <c r="F1930" s="215"/>
      <c r="G1930" s="215"/>
      <c r="H1930" s="215"/>
      <c r="I1930" s="215"/>
      <c r="J1930" s="215"/>
      <c r="K1930" s="215"/>
      <c r="L1930" s="215"/>
      <c r="M1930" s="215"/>
      <c r="N1930" s="215"/>
      <c r="O1930" s="215"/>
      <c r="P1930" s="215"/>
      <c r="Q1930" s="215"/>
      <c r="R1930" s="215"/>
      <c r="S1930" s="215"/>
      <c r="T1930" s="215"/>
      <c r="U1930" s="215"/>
      <c r="V1930" s="215"/>
      <c r="W1930" s="215"/>
      <c r="X1930" s="215"/>
      <c r="Y1930" s="215"/>
      <c r="Z1930" s="215"/>
      <c r="AA1930" s="215"/>
      <c r="AB1930" s="215"/>
      <c r="AI1930" s="215"/>
      <c r="AJ1930" s="215"/>
      <c r="AK1930" s="215"/>
      <c r="AL1930" s="215"/>
      <c r="AM1930" s="215"/>
      <c r="AN1930" s="215"/>
      <c r="AO1930" s="215"/>
      <c r="AP1930" s="215"/>
      <c r="AQ1930" s="215"/>
      <c r="AR1930" s="215"/>
      <c r="AS1930" s="215"/>
      <c r="AT1930" s="215"/>
      <c r="AU1930" s="215"/>
      <c r="AV1930" s="215"/>
      <c r="AW1930" s="215"/>
      <c r="AX1930" s="215"/>
      <c r="AY1930" s="215"/>
      <c r="AZ1930" s="215"/>
    </row>
    <row r="1931" spans="1:52" s="209" customFormat="1" x14ac:dyDescent="0.2">
      <c r="A1931" s="214"/>
      <c r="D1931" s="213"/>
      <c r="E1931" s="215"/>
      <c r="F1931" s="215"/>
      <c r="G1931" s="215"/>
      <c r="H1931" s="215"/>
      <c r="I1931" s="215"/>
      <c r="J1931" s="215"/>
      <c r="K1931" s="215"/>
      <c r="L1931" s="215"/>
      <c r="M1931" s="215"/>
      <c r="N1931" s="215"/>
      <c r="O1931" s="215"/>
      <c r="P1931" s="215"/>
      <c r="Q1931" s="215"/>
      <c r="R1931" s="215"/>
      <c r="S1931" s="215"/>
      <c r="T1931" s="215"/>
      <c r="U1931" s="215"/>
      <c r="V1931" s="215"/>
      <c r="W1931" s="215"/>
      <c r="X1931" s="215"/>
      <c r="Y1931" s="215"/>
      <c r="Z1931" s="215"/>
      <c r="AA1931" s="215"/>
      <c r="AB1931" s="215"/>
      <c r="AI1931" s="215"/>
      <c r="AJ1931" s="215"/>
      <c r="AK1931" s="215"/>
      <c r="AL1931" s="215"/>
      <c r="AM1931" s="215"/>
      <c r="AN1931" s="215"/>
      <c r="AO1931" s="215"/>
      <c r="AP1931" s="215"/>
      <c r="AQ1931" s="215"/>
      <c r="AR1931" s="215"/>
      <c r="AS1931" s="215"/>
      <c r="AT1931" s="215"/>
      <c r="AU1931" s="215"/>
      <c r="AV1931" s="215"/>
      <c r="AW1931" s="215"/>
      <c r="AX1931" s="215"/>
      <c r="AY1931" s="215"/>
      <c r="AZ1931" s="215"/>
    </row>
    <row r="1932" spans="1:52" s="209" customFormat="1" x14ac:dyDescent="0.2">
      <c r="A1932" s="214"/>
      <c r="D1932" s="213"/>
      <c r="E1932" s="215"/>
      <c r="F1932" s="215"/>
      <c r="G1932" s="215"/>
      <c r="H1932" s="215"/>
      <c r="I1932" s="215"/>
      <c r="J1932" s="215"/>
      <c r="K1932" s="215"/>
      <c r="L1932" s="215"/>
      <c r="M1932" s="215"/>
      <c r="N1932" s="215"/>
      <c r="O1932" s="215"/>
      <c r="P1932" s="215"/>
      <c r="Q1932" s="215"/>
      <c r="R1932" s="215"/>
      <c r="S1932" s="215"/>
      <c r="T1932" s="215"/>
      <c r="U1932" s="215"/>
      <c r="V1932" s="215"/>
      <c r="W1932" s="215"/>
      <c r="X1932" s="215"/>
      <c r="Y1932" s="215"/>
      <c r="Z1932" s="215"/>
      <c r="AA1932" s="215"/>
      <c r="AB1932" s="215"/>
      <c r="AI1932" s="215"/>
      <c r="AJ1932" s="215"/>
      <c r="AK1932" s="215"/>
      <c r="AL1932" s="215"/>
      <c r="AM1932" s="215"/>
      <c r="AN1932" s="215"/>
      <c r="AO1932" s="215"/>
      <c r="AP1932" s="215"/>
      <c r="AQ1932" s="215"/>
      <c r="AR1932" s="215"/>
      <c r="AS1932" s="215"/>
      <c r="AT1932" s="215"/>
      <c r="AU1932" s="215"/>
      <c r="AV1932" s="215"/>
      <c r="AW1932" s="215"/>
      <c r="AX1932" s="215"/>
      <c r="AY1932" s="215"/>
      <c r="AZ1932" s="215"/>
    </row>
    <row r="1933" spans="1:52" s="209" customFormat="1" x14ac:dyDescent="0.2">
      <c r="A1933" s="214"/>
      <c r="D1933" s="213"/>
      <c r="E1933" s="215"/>
      <c r="F1933" s="215"/>
      <c r="G1933" s="215"/>
      <c r="H1933" s="215"/>
      <c r="I1933" s="215"/>
      <c r="J1933" s="215"/>
      <c r="K1933" s="215"/>
      <c r="L1933" s="215"/>
      <c r="M1933" s="215"/>
      <c r="N1933" s="215"/>
      <c r="O1933" s="215"/>
      <c r="P1933" s="215"/>
      <c r="Q1933" s="215"/>
      <c r="R1933" s="215"/>
      <c r="S1933" s="215"/>
      <c r="T1933" s="215"/>
      <c r="U1933" s="215"/>
      <c r="V1933" s="215"/>
      <c r="W1933" s="215"/>
      <c r="X1933" s="215"/>
      <c r="Y1933" s="215"/>
      <c r="Z1933" s="215"/>
      <c r="AA1933" s="215"/>
      <c r="AB1933" s="215"/>
      <c r="AI1933" s="215"/>
      <c r="AJ1933" s="215"/>
      <c r="AK1933" s="215"/>
      <c r="AL1933" s="215"/>
      <c r="AM1933" s="215"/>
      <c r="AN1933" s="215"/>
      <c r="AO1933" s="215"/>
      <c r="AP1933" s="215"/>
      <c r="AQ1933" s="215"/>
      <c r="AR1933" s="215"/>
      <c r="AS1933" s="215"/>
      <c r="AT1933" s="215"/>
      <c r="AU1933" s="215"/>
      <c r="AV1933" s="215"/>
      <c r="AW1933" s="215"/>
      <c r="AX1933" s="215"/>
      <c r="AY1933" s="215"/>
      <c r="AZ1933" s="215"/>
    </row>
    <row r="1934" spans="1:52" s="209" customFormat="1" x14ac:dyDescent="0.2">
      <c r="A1934" s="214"/>
      <c r="D1934" s="213"/>
      <c r="E1934" s="215"/>
      <c r="F1934" s="215"/>
      <c r="G1934" s="215"/>
      <c r="H1934" s="215"/>
      <c r="I1934" s="215"/>
      <c r="J1934" s="215"/>
      <c r="K1934" s="215"/>
      <c r="L1934" s="215"/>
      <c r="M1934" s="215"/>
      <c r="N1934" s="215"/>
      <c r="O1934" s="215"/>
      <c r="P1934" s="215"/>
      <c r="Q1934" s="215"/>
      <c r="R1934" s="215"/>
      <c r="S1934" s="215"/>
      <c r="T1934" s="215"/>
      <c r="U1934" s="215"/>
      <c r="V1934" s="215"/>
      <c r="W1934" s="215"/>
      <c r="X1934" s="215"/>
      <c r="Y1934" s="215"/>
      <c r="Z1934" s="215"/>
      <c r="AA1934" s="215"/>
      <c r="AB1934" s="215"/>
      <c r="AI1934" s="215"/>
      <c r="AJ1934" s="215"/>
      <c r="AK1934" s="215"/>
      <c r="AL1934" s="215"/>
      <c r="AM1934" s="215"/>
      <c r="AN1934" s="215"/>
      <c r="AO1934" s="215"/>
      <c r="AP1934" s="215"/>
      <c r="AQ1934" s="215"/>
      <c r="AR1934" s="215"/>
      <c r="AS1934" s="215"/>
      <c r="AT1934" s="215"/>
      <c r="AU1934" s="215"/>
      <c r="AV1934" s="215"/>
      <c r="AW1934" s="215"/>
      <c r="AX1934" s="215"/>
      <c r="AY1934" s="215"/>
      <c r="AZ1934" s="215"/>
    </row>
    <row r="1935" spans="1:52" s="209" customFormat="1" x14ac:dyDescent="0.2">
      <c r="A1935" s="214"/>
      <c r="D1935" s="213"/>
      <c r="E1935" s="215"/>
      <c r="F1935" s="215"/>
      <c r="G1935" s="215"/>
      <c r="H1935" s="215"/>
      <c r="I1935" s="215"/>
      <c r="J1935" s="215"/>
      <c r="K1935" s="215"/>
      <c r="L1935" s="215"/>
      <c r="M1935" s="215"/>
      <c r="N1935" s="215"/>
      <c r="O1935" s="215"/>
      <c r="P1935" s="215"/>
      <c r="Q1935" s="215"/>
      <c r="R1935" s="215"/>
      <c r="S1935" s="215"/>
      <c r="T1935" s="215"/>
      <c r="U1935" s="215"/>
      <c r="V1935" s="215"/>
      <c r="W1935" s="215"/>
      <c r="X1935" s="215"/>
      <c r="Y1935" s="215"/>
      <c r="Z1935" s="215"/>
      <c r="AA1935" s="215"/>
      <c r="AB1935" s="215"/>
      <c r="AI1935" s="215"/>
      <c r="AJ1935" s="215"/>
      <c r="AK1935" s="215"/>
      <c r="AL1935" s="215"/>
      <c r="AM1935" s="215"/>
      <c r="AN1935" s="215"/>
      <c r="AO1935" s="215"/>
      <c r="AP1935" s="215"/>
      <c r="AQ1935" s="215"/>
      <c r="AR1935" s="215"/>
      <c r="AS1935" s="215"/>
      <c r="AT1935" s="215"/>
      <c r="AU1935" s="215"/>
      <c r="AV1935" s="215"/>
      <c r="AW1935" s="215"/>
      <c r="AX1935" s="215"/>
      <c r="AY1935" s="215"/>
      <c r="AZ1935" s="215"/>
    </row>
    <row r="1936" spans="1:52" s="209" customFormat="1" x14ac:dyDescent="0.2">
      <c r="A1936" s="214"/>
      <c r="D1936" s="213"/>
      <c r="E1936" s="215"/>
      <c r="F1936" s="215"/>
      <c r="G1936" s="215"/>
      <c r="H1936" s="215"/>
      <c r="I1936" s="215"/>
      <c r="J1936" s="215"/>
      <c r="K1936" s="215"/>
      <c r="L1936" s="215"/>
      <c r="M1936" s="215"/>
      <c r="N1936" s="215"/>
      <c r="O1936" s="215"/>
      <c r="P1936" s="215"/>
      <c r="Q1936" s="215"/>
      <c r="R1936" s="215"/>
      <c r="S1936" s="215"/>
      <c r="T1936" s="215"/>
      <c r="U1936" s="215"/>
      <c r="V1936" s="215"/>
      <c r="W1936" s="215"/>
      <c r="X1936" s="215"/>
      <c r="Y1936" s="215"/>
      <c r="Z1936" s="215"/>
      <c r="AA1936" s="215"/>
      <c r="AB1936" s="215"/>
      <c r="AI1936" s="215"/>
      <c r="AJ1936" s="215"/>
      <c r="AK1936" s="215"/>
      <c r="AL1936" s="215"/>
      <c r="AM1936" s="215"/>
      <c r="AN1936" s="215"/>
      <c r="AO1936" s="215"/>
      <c r="AP1936" s="215"/>
      <c r="AQ1936" s="215"/>
      <c r="AR1936" s="215"/>
      <c r="AS1936" s="215"/>
      <c r="AT1936" s="215"/>
      <c r="AU1936" s="215"/>
      <c r="AV1936" s="215"/>
      <c r="AW1936" s="215"/>
      <c r="AX1936" s="215"/>
      <c r="AY1936" s="215"/>
      <c r="AZ1936" s="215"/>
    </row>
    <row r="1937" spans="1:52" s="209" customFormat="1" x14ac:dyDescent="0.2">
      <c r="A1937" s="214"/>
      <c r="D1937" s="213"/>
      <c r="E1937" s="215"/>
      <c r="F1937" s="215"/>
      <c r="G1937" s="215"/>
      <c r="H1937" s="215"/>
      <c r="I1937" s="215"/>
      <c r="J1937" s="215"/>
      <c r="K1937" s="215"/>
      <c r="L1937" s="215"/>
      <c r="M1937" s="215"/>
      <c r="N1937" s="215"/>
      <c r="O1937" s="215"/>
      <c r="P1937" s="215"/>
      <c r="Q1937" s="215"/>
      <c r="R1937" s="215"/>
      <c r="S1937" s="215"/>
      <c r="T1937" s="215"/>
      <c r="U1937" s="215"/>
      <c r="V1937" s="215"/>
      <c r="W1937" s="215"/>
      <c r="X1937" s="215"/>
      <c r="Y1937" s="215"/>
      <c r="Z1937" s="215"/>
      <c r="AA1937" s="215"/>
      <c r="AB1937" s="215"/>
      <c r="AI1937" s="215"/>
      <c r="AJ1937" s="215"/>
      <c r="AK1937" s="215"/>
      <c r="AL1937" s="215"/>
      <c r="AM1937" s="215"/>
      <c r="AN1937" s="215"/>
      <c r="AO1937" s="215"/>
      <c r="AP1937" s="215"/>
      <c r="AQ1937" s="215"/>
      <c r="AR1937" s="215"/>
      <c r="AS1937" s="215"/>
      <c r="AT1937" s="215"/>
      <c r="AU1937" s="215"/>
      <c r="AV1937" s="215"/>
      <c r="AW1937" s="215"/>
      <c r="AX1937" s="215"/>
      <c r="AY1937" s="215"/>
      <c r="AZ1937" s="215"/>
    </row>
    <row r="1938" spans="1:52" s="209" customFormat="1" x14ac:dyDescent="0.2">
      <c r="A1938" s="214"/>
      <c r="D1938" s="213"/>
      <c r="E1938" s="215"/>
      <c r="F1938" s="215"/>
      <c r="G1938" s="215"/>
      <c r="H1938" s="215"/>
      <c r="I1938" s="215"/>
      <c r="J1938" s="215"/>
      <c r="K1938" s="215"/>
      <c r="L1938" s="215"/>
      <c r="M1938" s="215"/>
      <c r="N1938" s="215"/>
      <c r="O1938" s="215"/>
      <c r="P1938" s="215"/>
      <c r="Q1938" s="215"/>
      <c r="R1938" s="215"/>
      <c r="S1938" s="215"/>
      <c r="T1938" s="215"/>
      <c r="U1938" s="215"/>
      <c r="V1938" s="215"/>
      <c r="W1938" s="215"/>
      <c r="X1938" s="215"/>
      <c r="Y1938" s="215"/>
      <c r="Z1938" s="215"/>
      <c r="AA1938" s="215"/>
      <c r="AB1938" s="215"/>
      <c r="AI1938" s="215"/>
      <c r="AJ1938" s="215"/>
      <c r="AK1938" s="215"/>
      <c r="AL1938" s="215"/>
      <c r="AM1938" s="215"/>
      <c r="AN1938" s="215"/>
      <c r="AO1938" s="215"/>
      <c r="AP1938" s="215"/>
      <c r="AQ1938" s="215"/>
      <c r="AR1938" s="215"/>
      <c r="AS1938" s="215"/>
      <c r="AT1938" s="215"/>
      <c r="AU1938" s="215"/>
      <c r="AV1938" s="215"/>
      <c r="AW1938" s="215"/>
      <c r="AX1938" s="215"/>
      <c r="AY1938" s="215"/>
      <c r="AZ1938" s="215"/>
    </row>
    <row r="1939" spans="1:52" s="209" customFormat="1" x14ac:dyDescent="0.2">
      <c r="A1939" s="214"/>
      <c r="D1939" s="213"/>
      <c r="E1939" s="215"/>
      <c r="F1939" s="215"/>
      <c r="G1939" s="215"/>
      <c r="H1939" s="215"/>
      <c r="I1939" s="215"/>
      <c r="J1939" s="215"/>
      <c r="K1939" s="215"/>
      <c r="L1939" s="215"/>
      <c r="M1939" s="215"/>
      <c r="N1939" s="215"/>
      <c r="O1939" s="215"/>
      <c r="P1939" s="215"/>
      <c r="Q1939" s="215"/>
      <c r="R1939" s="215"/>
      <c r="S1939" s="215"/>
      <c r="T1939" s="215"/>
      <c r="U1939" s="215"/>
      <c r="V1939" s="215"/>
      <c r="W1939" s="215"/>
      <c r="X1939" s="215"/>
      <c r="Y1939" s="215"/>
      <c r="Z1939" s="215"/>
      <c r="AA1939" s="215"/>
      <c r="AB1939" s="215"/>
      <c r="AI1939" s="215"/>
      <c r="AJ1939" s="215"/>
      <c r="AK1939" s="215"/>
      <c r="AL1939" s="215"/>
      <c r="AM1939" s="215"/>
      <c r="AN1939" s="215"/>
      <c r="AO1939" s="215"/>
      <c r="AP1939" s="215"/>
      <c r="AQ1939" s="215"/>
      <c r="AR1939" s="215"/>
      <c r="AS1939" s="215"/>
      <c r="AT1939" s="215"/>
      <c r="AU1939" s="215"/>
      <c r="AV1939" s="215"/>
      <c r="AW1939" s="215"/>
      <c r="AX1939" s="215"/>
      <c r="AY1939" s="215"/>
      <c r="AZ1939" s="215"/>
    </row>
    <row r="1940" spans="1:52" s="209" customFormat="1" x14ac:dyDescent="0.2">
      <c r="A1940" s="214"/>
      <c r="D1940" s="213"/>
      <c r="E1940" s="215"/>
      <c r="F1940" s="215"/>
      <c r="G1940" s="215"/>
      <c r="H1940" s="215"/>
      <c r="I1940" s="215"/>
      <c r="J1940" s="215"/>
      <c r="K1940" s="215"/>
      <c r="L1940" s="215"/>
      <c r="M1940" s="215"/>
      <c r="N1940" s="215"/>
      <c r="O1940" s="215"/>
      <c r="P1940" s="215"/>
      <c r="Q1940" s="215"/>
      <c r="R1940" s="215"/>
      <c r="S1940" s="215"/>
      <c r="T1940" s="215"/>
      <c r="U1940" s="215"/>
      <c r="V1940" s="215"/>
      <c r="W1940" s="215"/>
      <c r="X1940" s="215"/>
      <c r="Y1940" s="215"/>
      <c r="Z1940" s="215"/>
      <c r="AA1940" s="215"/>
      <c r="AB1940" s="215"/>
      <c r="AI1940" s="215"/>
      <c r="AJ1940" s="215"/>
      <c r="AK1940" s="215"/>
      <c r="AL1940" s="215"/>
      <c r="AM1940" s="215"/>
      <c r="AN1940" s="215"/>
      <c r="AO1940" s="215"/>
      <c r="AP1940" s="215"/>
      <c r="AQ1940" s="215"/>
      <c r="AR1940" s="215"/>
      <c r="AS1940" s="215"/>
      <c r="AT1940" s="215"/>
      <c r="AU1940" s="215"/>
      <c r="AV1940" s="215"/>
      <c r="AW1940" s="215"/>
      <c r="AX1940" s="215"/>
      <c r="AY1940" s="215"/>
      <c r="AZ1940" s="215"/>
    </row>
    <row r="1941" spans="1:52" s="209" customFormat="1" x14ac:dyDescent="0.2">
      <c r="A1941" s="214"/>
      <c r="D1941" s="213"/>
      <c r="E1941" s="215"/>
      <c r="F1941" s="215"/>
      <c r="G1941" s="215"/>
      <c r="H1941" s="215"/>
      <c r="I1941" s="215"/>
      <c r="J1941" s="215"/>
      <c r="K1941" s="215"/>
      <c r="L1941" s="215"/>
      <c r="M1941" s="215"/>
      <c r="N1941" s="215"/>
      <c r="O1941" s="215"/>
      <c r="P1941" s="215"/>
      <c r="Q1941" s="215"/>
      <c r="R1941" s="215"/>
      <c r="S1941" s="215"/>
      <c r="T1941" s="215"/>
      <c r="U1941" s="215"/>
      <c r="V1941" s="215"/>
      <c r="W1941" s="215"/>
      <c r="X1941" s="215"/>
      <c r="Y1941" s="215"/>
      <c r="Z1941" s="215"/>
      <c r="AA1941" s="215"/>
      <c r="AB1941" s="215"/>
      <c r="AI1941" s="215"/>
      <c r="AJ1941" s="215"/>
      <c r="AK1941" s="215"/>
      <c r="AL1941" s="215"/>
      <c r="AM1941" s="215"/>
      <c r="AN1941" s="215"/>
      <c r="AO1941" s="215"/>
      <c r="AP1941" s="215"/>
      <c r="AQ1941" s="215"/>
      <c r="AR1941" s="215"/>
      <c r="AS1941" s="215"/>
      <c r="AT1941" s="215"/>
      <c r="AU1941" s="215"/>
      <c r="AV1941" s="215"/>
      <c r="AW1941" s="215"/>
      <c r="AX1941" s="215"/>
      <c r="AY1941" s="215"/>
      <c r="AZ1941" s="215"/>
    </row>
    <row r="1942" spans="1:52" s="209" customFormat="1" x14ac:dyDescent="0.2">
      <c r="A1942" s="214"/>
      <c r="D1942" s="213"/>
      <c r="E1942" s="215"/>
      <c r="F1942" s="215"/>
      <c r="G1942" s="215"/>
      <c r="H1942" s="215"/>
      <c r="I1942" s="215"/>
      <c r="J1942" s="215"/>
      <c r="K1942" s="215"/>
      <c r="L1942" s="215"/>
      <c r="M1942" s="215"/>
      <c r="N1942" s="215"/>
      <c r="O1942" s="215"/>
      <c r="P1942" s="215"/>
      <c r="Q1942" s="215"/>
      <c r="R1942" s="215"/>
      <c r="S1942" s="215"/>
      <c r="T1942" s="215"/>
      <c r="U1942" s="215"/>
      <c r="V1942" s="215"/>
      <c r="W1942" s="215"/>
      <c r="X1942" s="215"/>
      <c r="Y1942" s="215"/>
      <c r="Z1942" s="215"/>
      <c r="AA1942" s="215"/>
      <c r="AB1942" s="215"/>
      <c r="AI1942" s="215"/>
      <c r="AJ1942" s="215"/>
      <c r="AK1942" s="215"/>
      <c r="AL1942" s="215"/>
      <c r="AM1942" s="215"/>
      <c r="AN1942" s="215"/>
      <c r="AO1942" s="215"/>
      <c r="AP1942" s="215"/>
      <c r="AQ1942" s="215"/>
      <c r="AR1942" s="215"/>
      <c r="AS1942" s="215"/>
      <c r="AT1942" s="215"/>
      <c r="AU1942" s="215"/>
      <c r="AV1942" s="215"/>
      <c r="AW1942" s="215"/>
      <c r="AX1942" s="215"/>
      <c r="AY1942" s="215"/>
      <c r="AZ1942" s="215"/>
    </row>
    <row r="1943" spans="1:52" s="209" customFormat="1" x14ac:dyDescent="0.2">
      <c r="A1943" s="214"/>
      <c r="D1943" s="213"/>
      <c r="E1943" s="215"/>
      <c r="F1943" s="215"/>
      <c r="G1943" s="215"/>
      <c r="H1943" s="215"/>
      <c r="I1943" s="215"/>
      <c r="J1943" s="215"/>
      <c r="K1943" s="215"/>
      <c r="L1943" s="215"/>
      <c r="M1943" s="215"/>
      <c r="N1943" s="215"/>
      <c r="O1943" s="215"/>
      <c r="P1943" s="215"/>
      <c r="Q1943" s="215"/>
      <c r="R1943" s="215"/>
      <c r="S1943" s="215"/>
      <c r="T1943" s="215"/>
      <c r="U1943" s="215"/>
      <c r="V1943" s="215"/>
      <c r="W1943" s="215"/>
      <c r="X1943" s="215"/>
      <c r="Y1943" s="215"/>
      <c r="Z1943" s="215"/>
      <c r="AA1943" s="215"/>
      <c r="AB1943" s="215"/>
      <c r="AI1943" s="215"/>
      <c r="AJ1943" s="215"/>
      <c r="AK1943" s="215"/>
      <c r="AL1943" s="215"/>
      <c r="AM1943" s="215"/>
      <c r="AN1943" s="215"/>
      <c r="AO1943" s="215"/>
      <c r="AP1943" s="215"/>
      <c r="AQ1943" s="215"/>
      <c r="AR1943" s="215"/>
      <c r="AS1943" s="215"/>
      <c r="AT1943" s="215"/>
      <c r="AU1943" s="215"/>
      <c r="AV1943" s="215"/>
      <c r="AW1943" s="215"/>
      <c r="AX1943" s="215"/>
      <c r="AY1943" s="215"/>
      <c r="AZ1943" s="215"/>
    </row>
    <row r="1944" spans="1:52" s="209" customFormat="1" x14ac:dyDescent="0.2">
      <c r="A1944" s="214"/>
      <c r="D1944" s="213"/>
      <c r="E1944" s="215"/>
      <c r="F1944" s="215"/>
      <c r="G1944" s="215"/>
      <c r="H1944" s="215"/>
      <c r="I1944" s="215"/>
      <c r="J1944" s="215"/>
      <c r="K1944" s="215"/>
      <c r="L1944" s="215"/>
      <c r="M1944" s="215"/>
      <c r="N1944" s="215"/>
      <c r="O1944" s="215"/>
      <c r="P1944" s="215"/>
      <c r="Q1944" s="215"/>
      <c r="R1944" s="215"/>
      <c r="S1944" s="215"/>
      <c r="T1944" s="215"/>
      <c r="U1944" s="215"/>
      <c r="V1944" s="215"/>
      <c r="W1944" s="215"/>
      <c r="X1944" s="215"/>
      <c r="Y1944" s="215"/>
      <c r="Z1944" s="215"/>
      <c r="AA1944" s="215"/>
      <c r="AB1944" s="215"/>
      <c r="AI1944" s="215"/>
      <c r="AJ1944" s="215"/>
      <c r="AK1944" s="215"/>
      <c r="AL1944" s="215"/>
      <c r="AM1944" s="215"/>
      <c r="AN1944" s="215"/>
      <c r="AO1944" s="215"/>
      <c r="AP1944" s="215"/>
      <c r="AQ1944" s="215"/>
      <c r="AR1944" s="215"/>
      <c r="AS1944" s="215"/>
      <c r="AT1944" s="215"/>
      <c r="AU1944" s="215"/>
      <c r="AV1944" s="215"/>
      <c r="AW1944" s="215"/>
      <c r="AX1944" s="215"/>
      <c r="AY1944" s="215"/>
      <c r="AZ1944" s="215"/>
    </row>
    <row r="1945" spans="1:52" s="209" customFormat="1" x14ac:dyDescent="0.2">
      <c r="A1945" s="214"/>
      <c r="D1945" s="213"/>
      <c r="E1945" s="215"/>
      <c r="F1945" s="215"/>
      <c r="G1945" s="215"/>
      <c r="H1945" s="215"/>
      <c r="I1945" s="215"/>
      <c r="J1945" s="215"/>
      <c r="K1945" s="215"/>
      <c r="L1945" s="215"/>
      <c r="M1945" s="215"/>
      <c r="N1945" s="215"/>
      <c r="O1945" s="215"/>
      <c r="P1945" s="215"/>
      <c r="Q1945" s="215"/>
      <c r="R1945" s="215"/>
      <c r="S1945" s="215"/>
      <c r="T1945" s="215"/>
      <c r="U1945" s="215"/>
      <c r="V1945" s="215"/>
      <c r="W1945" s="215"/>
      <c r="X1945" s="215"/>
      <c r="Y1945" s="215"/>
      <c r="Z1945" s="215"/>
      <c r="AA1945" s="215"/>
      <c r="AB1945" s="215"/>
      <c r="AI1945" s="215"/>
      <c r="AJ1945" s="215"/>
      <c r="AK1945" s="215"/>
      <c r="AL1945" s="215"/>
      <c r="AM1945" s="215"/>
      <c r="AN1945" s="215"/>
      <c r="AO1945" s="215"/>
      <c r="AP1945" s="215"/>
      <c r="AQ1945" s="215"/>
      <c r="AR1945" s="215"/>
      <c r="AS1945" s="215"/>
      <c r="AT1945" s="215"/>
      <c r="AU1945" s="215"/>
      <c r="AV1945" s="215"/>
      <c r="AW1945" s="215"/>
      <c r="AX1945" s="215"/>
      <c r="AY1945" s="215"/>
      <c r="AZ1945" s="215"/>
    </row>
    <row r="1946" spans="1:52" s="209" customFormat="1" x14ac:dyDescent="0.2">
      <c r="A1946" s="214"/>
      <c r="D1946" s="213"/>
      <c r="E1946" s="215"/>
      <c r="F1946" s="215"/>
      <c r="G1946" s="215"/>
      <c r="H1946" s="215"/>
      <c r="I1946" s="215"/>
      <c r="J1946" s="215"/>
      <c r="K1946" s="215"/>
      <c r="L1946" s="215"/>
      <c r="M1946" s="215"/>
      <c r="N1946" s="215"/>
      <c r="O1946" s="215"/>
      <c r="P1946" s="215"/>
      <c r="Q1946" s="215"/>
      <c r="R1946" s="215"/>
      <c r="S1946" s="215"/>
      <c r="T1946" s="215"/>
      <c r="U1946" s="215"/>
      <c r="V1946" s="215"/>
      <c r="W1946" s="215"/>
      <c r="X1946" s="215"/>
      <c r="Y1946" s="215"/>
      <c r="Z1946" s="215"/>
      <c r="AA1946" s="215"/>
      <c r="AB1946" s="215"/>
      <c r="AI1946" s="215"/>
      <c r="AJ1946" s="215"/>
      <c r="AK1946" s="215"/>
      <c r="AL1946" s="215"/>
      <c r="AM1946" s="215"/>
      <c r="AN1946" s="215"/>
      <c r="AO1946" s="215"/>
      <c r="AP1946" s="215"/>
      <c r="AQ1946" s="215"/>
      <c r="AR1946" s="215"/>
      <c r="AS1946" s="215"/>
      <c r="AT1946" s="215"/>
      <c r="AU1946" s="215"/>
      <c r="AV1946" s="215"/>
      <c r="AW1946" s="215"/>
      <c r="AX1946" s="215"/>
      <c r="AY1946" s="215"/>
      <c r="AZ1946" s="215"/>
    </row>
    <row r="1947" spans="1:52" s="209" customFormat="1" x14ac:dyDescent="0.2">
      <c r="A1947" s="214"/>
      <c r="D1947" s="213"/>
      <c r="E1947" s="215"/>
      <c r="F1947" s="215"/>
      <c r="G1947" s="215"/>
      <c r="H1947" s="215"/>
      <c r="I1947" s="215"/>
      <c r="J1947" s="215"/>
      <c r="K1947" s="215"/>
      <c r="L1947" s="215"/>
      <c r="M1947" s="215"/>
      <c r="N1947" s="215"/>
      <c r="O1947" s="215"/>
      <c r="P1947" s="215"/>
      <c r="Q1947" s="215"/>
      <c r="R1947" s="215"/>
      <c r="S1947" s="215"/>
      <c r="T1947" s="215"/>
      <c r="U1947" s="215"/>
      <c r="V1947" s="215"/>
      <c r="W1947" s="215"/>
      <c r="X1947" s="215"/>
      <c r="Y1947" s="215"/>
      <c r="Z1947" s="215"/>
      <c r="AA1947" s="215"/>
      <c r="AB1947" s="215"/>
      <c r="AI1947" s="215"/>
      <c r="AJ1947" s="215"/>
      <c r="AK1947" s="215"/>
      <c r="AL1947" s="215"/>
      <c r="AM1947" s="215"/>
      <c r="AN1947" s="215"/>
      <c r="AO1947" s="215"/>
      <c r="AP1947" s="215"/>
      <c r="AQ1947" s="215"/>
      <c r="AR1947" s="215"/>
      <c r="AS1947" s="215"/>
      <c r="AT1947" s="215"/>
      <c r="AU1947" s="215"/>
      <c r="AV1947" s="215"/>
      <c r="AW1947" s="215"/>
      <c r="AX1947" s="215"/>
      <c r="AY1947" s="215"/>
      <c r="AZ1947" s="215"/>
    </row>
    <row r="1948" spans="1:52" s="209" customFormat="1" x14ac:dyDescent="0.2">
      <c r="A1948" s="214"/>
      <c r="D1948" s="213"/>
      <c r="E1948" s="215"/>
      <c r="F1948" s="215"/>
      <c r="G1948" s="215"/>
      <c r="H1948" s="215"/>
      <c r="I1948" s="215"/>
      <c r="J1948" s="215"/>
      <c r="K1948" s="215"/>
      <c r="L1948" s="215"/>
      <c r="M1948" s="215"/>
      <c r="N1948" s="215"/>
      <c r="O1948" s="215"/>
      <c r="P1948" s="215"/>
      <c r="Q1948" s="215"/>
      <c r="R1948" s="215"/>
      <c r="S1948" s="215"/>
      <c r="T1948" s="215"/>
      <c r="U1948" s="215"/>
      <c r="V1948" s="215"/>
      <c r="W1948" s="215"/>
      <c r="X1948" s="215"/>
      <c r="Y1948" s="215"/>
      <c r="Z1948" s="215"/>
      <c r="AA1948" s="215"/>
      <c r="AB1948" s="215"/>
      <c r="AI1948" s="215"/>
      <c r="AJ1948" s="215"/>
      <c r="AK1948" s="215"/>
      <c r="AL1948" s="215"/>
      <c r="AM1948" s="215"/>
      <c r="AN1948" s="215"/>
      <c r="AO1948" s="215"/>
      <c r="AP1948" s="215"/>
      <c r="AQ1948" s="215"/>
      <c r="AR1948" s="215"/>
      <c r="AS1948" s="215"/>
      <c r="AT1948" s="215"/>
      <c r="AU1948" s="215"/>
      <c r="AV1948" s="215"/>
      <c r="AW1948" s="215"/>
      <c r="AX1948" s="215"/>
      <c r="AY1948" s="215"/>
      <c r="AZ1948" s="215"/>
    </row>
    <row r="1949" spans="1:52" s="209" customFormat="1" x14ac:dyDescent="0.2">
      <c r="A1949" s="214"/>
      <c r="D1949" s="213"/>
      <c r="E1949" s="215"/>
      <c r="F1949" s="215"/>
      <c r="G1949" s="215"/>
      <c r="H1949" s="215"/>
      <c r="I1949" s="215"/>
      <c r="J1949" s="215"/>
      <c r="K1949" s="215"/>
      <c r="L1949" s="215"/>
      <c r="M1949" s="215"/>
      <c r="N1949" s="215"/>
      <c r="O1949" s="215"/>
      <c r="P1949" s="215"/>
      <c r="Q1949" s="215"/>
      <c r="R1949" s="215"/>
      <c r="S1949" s="215"/>
      <c r="T1949" s="215"/>
      <c r="U1949" s="215"/>
      <c r="V1949" s="215"/>
      <c r="W1949" s="215"/>
      <c r="X1949" s="215"/>
      <c r="Y1949" s="215"/>
      <c r="Z1949" s="215"/>
      <c r="AA1949" s="215"/>
      <c r="AB1949" s="215"/>
      <c r="AI1949" s="215"/>
      <c r="AJ1949" s="215"/>
      <c r="AK1949" s="215"/>
      <c r="AL1949" s="215"/>
      <c r="AM1949" s="215"/>
      <c r="AN1949" s="215"/>
      <c r="AO1949" s="215"/>
      <c r="AP1949" s="215"/>
      <c r="AQ1949" s="215"/>
      <c r="AR1949" s="215"/>
      <c r="AS1949" s="215"/>
      <c r="AT1949" s="215"/>
      <c r="AU1949" s="215"/>
      <c r="AV1949" s="215"/>
      <c r="AW1949" s="215"/>
      <c r="AX1949" s="215"/>
      <c r="AY1949" s="215"/>
      <c r="AZ1949" s="215"/>
    </row>
    <row r="1950" spans="1:52" s="209" customFormat="1" x14ac:dyDescent="0.2">
      <c r="A1950" s="214"/>
      <c r="D1950" s="213"/>
      <c r="E1950" s="215"/>
      <c r="F1950" s="215"/>
      <c r="G1950" s="215"/>
      <c r="H1950" s="215"/>
      <c r="I1950" s="215"/>
      <c r="J1950" s="215"/>
      <c r="K1950" s="215"/>
      <c r="L1950" s="215"/>
      <c r="M1950" s="215"/>
      <c r="N1950" s="215"/>
      <c r="O1950" s="215"/>
      <c r="P1950" s="215"/>
      <c r="Q1950" s="215"/>
      <c r="R1950" s="215"/>
      <c r="S1950" s="215"/>
      <c r="T1950" s="215"/>
      <c r="U1950" s="215"/>
      <c r="V1950" s="215"/>
      <c r="W1950" s="215"/>
      <c r="X1950" s="215"/>
      <c r="Y1950" s="215"/>
      <c r="Z1950" s="215"/>
      <c r="AA1950" s="215"/>
      <c r="AB1950" s="215"/>
      <c r="AI1950" s="215"/>
      <c r="AJ1950" s="215"/>
      <c r="AK1950" s="215"/>
      <c r="AL1950" s="215"/>
      <c r="AM1950" s="215"/>
      <c r="AN1950" s="215"/>
      <c r="AO1950" s="215"/>
      <c r="AP1950" s="215"/>
      <c r="AQ1950" s="215"/>
      <c r="AR1950" s="215"/>
      <c r="AS1950" s="215"/>
      <c r="AT1950" s="215"/>
      <c r="AU1950" s="215"/>
      <c r="AV1950" s="215"/>
      <c r="AW1950" s="215"/>
      <c r="AX1950" s="215"/>
      <c r="AY1950" s="215"/>
      <c r="AZ1950" s="215"/>
    </row>
    <row r="1951" spans="1:52" s="209" customFormat="1" x14ac:dyDescent="0.2">
      <c r="A1951" s="214"/>
      <c r="D1951" s="213"/>
      <c r="E1951" s="215"/>
      <c r="F1951" s="215"/>
      <c r="G1951" s="215"/>
      <c r="H1951" s="215"/>
      <c r="I1951" s="215"/>
      <c r="J1951" s="215"/>
      <c r="K1951" s="215"/>
      <c r="L1951" s="215"/>
      <c r="M1951" s="215"/>
      <c r="N1951" s="215"/>
      <c r="O1951" s="215"/>
      <c r="P1951" s="215"/>
      <c r="Q1951" s="215"/>
      <c r="R1951" s="215"/>
      <c r="S1951" s="215"/>
      <c r="T1951" s="215"/>
      <c r="U1951" s="215"/>
      <c r="V1951" s="215"/>
      <c r="W1951" s="215"/>
      <c r="X1951" s="215"/>
      <c r="Y1951" s="215"/>
      <c r="Z1951" s="215"/>
      <c r="AA1951" s="215"/>
      <c r="AB1951" s="215"/>
      <c r="AI1951" s="215"/>
      <c r="AJ1951" s="215"/>
      <c r="AK1951" s="215"/>
      <c r="AL1951" s="215"/>
      <c r="AM1951" s="215"/>
      <c r="AN1951" s="215"/>
      <c r="AO1951" s="215"/>
      <c r="AP1951" s="215"/>
      <c r="AQ1951" s="215"/>
      <c r="AR1951" s="215"/>
      <c r="AS1951" s="215"/>
      <c r="AT1951" s="215"/>
      <c r="AU1951" s="215"/>
      <c r="AV1951" s="215"/>
      <c r="AW1951" s="215"/>
      <c r="AX1951" s="215"/>
      <c r="AY1951" s="215"/>
      <c r="AZ1951" s="215"/>
    </row>
    <row r="1952" spans="1:52" s="209" customFormat="1" x14ac:dyDescent="0.2">
      <c r="A1952" s="214"/>
      <c r="D1952" s="213"/>
      <c r="E1952" s="215"/>
      <c r="F1952" s="215"/>
      <c r="G1952" s="215"/>
      <c r="H1952" s="215"/>
      <c r="I1952" s="215"/>
      <c r="J1952" s="215"/>
      <c r="K1952" s="215"/>
      <c r="L1952" s="215"/>
      <c r="M1952" s="215"/>
      <c r="N1952" s="215"/>
      <c r="O1952" s="215"/>
      <c r="P1952" s="215"/>
      <c r="Q1952" s="215"/>
      <c r="R1952" s="215"/>
      <c r="S1952" s="215"/>
      <c r="T1952" s="215"/>
      <c r="U1952" s="215"/>
      <c r="V1952" s="215"/>
      <c r="W1952" s="215"/>
      <c r="X1952" s="215"/>
      <c r="Y1952" s="215"/>
      <c r="Z1952" s="215"/>
      <c r="AA1952" s="215"/>
      <c r="AB1952" s="215"/>
      <c r="AI1952" s="215"/>
      <c r="AJ1952" s="215"/>
      <c r="AK1952" s="215"/>
      <c r="AL1952" s="215"/>
      <c r="AM1952" s="215"/>
      <c r="AN1952" s="215"/>
      <c r="AO1952" s="215"/>
      <c r="AP1952" s="215"/>
      <c r="AQ1952" s="215"/>
      <c r="AR1952" s="215"/>
      <c r="AS1952" s="215"/>
      <c r="AT1952" s="215"/>
      <c r="AU1952" s="215"/>
      <c r="AV1952" s="215"/>
      <c r="AW1952" s="215"/>
      <c r="AX1952" s="215"/>
      <c r="AY1952" s="215"/>
      <c r="AZ1952" s="215"/>
    </row>
    <row r="1953" spans="1:52" s="209" customFormat="1" x14ac:dyDescent="0.2">
      <c r="A1953" s="214"/>
      <c r="D1953" s="213"/>
      <c r="E1953" s="215"/>
      <c r="F1953" s="215"/>
      <c r="G1953" s="215"/>
      <c r="H1953" s="215"/>
      <c r="I1953" s="215"/>
      <c r="J1953" s="215"/>
      <c r="K1953" s="215"/>
      <c r="L1953" s="215"/>
      <c r="M1953" s="215"/>
      <c r="N1953" s="215"/>
      <c r="O1953" s="215"/>
      <c r="P1953" s="215"/>
      <c r="Q1953" s="215"/>
      <c r="R1953" s="215"/>
      <c r="S1953" s="215"/>
      <c r="T1953" s="215"/>
      <c r="U1953" s="215"/>
      <c r="V1953" s="215"/>
      <c r="W1953" s="215"/>
      <c r="X1953" s="215"/>
      <c r="Y1953" s="215"/>
      <c r="Z1953" s="215"/>
      <c r="AA1953" s="215"/>
      <c r="AB1953" s="215"/>
      <c r="AI1953" s="215"/>
      <c r="AJ1953" s="215"/>
      <c r="AK1953" s="215"/>
      <c r="AL1953" s="215"/>
      <c r="AM1953" s="215"/>
      <c r="AN1953" s="215"/>
      <c r="AO1953" s="215"/>
      <c r="AP1953" s="215"/>
      <c r="AQ1953" s="215"/>
      <c r="AR1953" s="215"/>
      <c r="AS1953" s="215"/>
      <c r="AT1953" s="215"/>
      <c r="AU1953" s="215"/>
      <c r="AV1953" s="215"/>
      <c r="AW1953" s="215"/>
      <c r="AX1953" s="215"/>
      <c r="AY1953" s="215"/>
      <c r="AZ1953" s="215"/>
    </row>
    <row r="1954" spans="1:52" s="209" customFormat="1" x14ac:dyDescent="0.2">
      <c r="A1954" s="214"/>
      <c r="D1954" s="213"/>
      <c r="E1954" s="215"/>
      <c r="F1954" s="215"/>
      <c r="G1954" s="215"/>
      <c r="H1954" s="215"/>
      <c r="I1954" s="215"/>
      <c r="J1954" s="215"/>
      <c r="K1954" s="215"/>
      <c r="L1954" s="215"/>
      <c r="M1954" s="215"/>
      <c r="N1954" s="215"/>
      <c r="O1954" s="215"/>
      <c r="P1954" s="215"/>
      <c r="Q1954" s="215"/>
      <c r="R1954" s="215"/>
      <c r="S1954" s="215"/>
      <c r="T1954" s="215"/>
      <c r="U1954" s="215"/>
      <c r="V1954" s="215"/>
      <c r="W1954" s="215"/>
      <c r="X1954" s="215"/>
      <c r="Y1954" s="215"/>
      <c r="Z1954" s="215"/>
      <c r="AA1954" s="215"/>
      <c r="AB1954" s="215"/>
      <c r="AI1954" s="215"/>
      <c r="AJ1954" s="215"/>
      <c r="AK1954" s="215"/>
      <c r="AL1954" s="215"/>
      <c r="AM1954" s="215"/>
      <c r="AN1954" s="215"/>
      <c r="AO1954" s="215"/>
      <c r="AP1954" s="215"/>
      <c r="AQ1954" s="215"/>
      <c r="AR1954" s="215"/>
      <c r="AS1954" s="215"/>
      <c r="AT1954" s="215"/>
      <c r="AU1954" s="215"/>
      <c r="AV1954" s="215"/>
      <c r="AW1954" s="215"/>
      <c r="AX1954" s="215"/>
      <c r="AY1954" s="215"/>
      <c r="AZ1954" s="215"/>
    </row>
    <row r="1955" spans="1:52" s="209" customFormat="1" x14ac:dyDescent="0.2">
      <c r="A1955" s="214"/>
      <c r="D1955" s="213"/>
      <c r="E1955" s="215"/>
      <c r="F1955" s="215"/>
      <c r="G1955" s="215"/>
      <c r="H1955" s="215"/>
      <c r="I1955" s="215"/>
      <c r="J1955" s="215"/>
      <c r="K1955" s="215"/>
      <c r="L1955" s="215"/>
      <c r="M1955" s="215"/>
      <c r="N1955" s="215"/>
      <c r="O1955" s="215"/>
      <c r="P1955" s="215"/>
      <c r="Q1955" s="215"/>
      <c r="R1955" s="215"/>
      <c r="S1955" s="215"/>
      <c r="T1955" s="215"/>
      <c r="U1955" s="215"/>
      <c r="V1955" s="215"/>
      <c r="W1955" s="215"/>
      <c r="X1955" s="215"/>
      <c r="Y1955" s="215"/>
      <c r="Z1955" s="215"/>
      <c r="AA1955" s="215"/>
      <c r="AB1955" s="215"/>
      <c r="AI1955" s="215"/>
      <c r="AJ1955" s="215"/>
      <c r="AK1955" s="215"/>
      <c r="AL1955" s="215"/>
      <c r="AM1955" s="215"/>
      <c r="AN1955" s="215"/>
      <c r="AO1955" s="215"/>
      <c r="AP1955" s="215"/>
      <c r="AQ1955" s="215"/>
      <c r="AR1955" s="215"/>
      <c r="AS1955" s="215"/>
      <c r="AT1955" s="215"/>
      <c r="AU1955" s="215"/>
      <c r="AV1955" s="215"/>
      <c r="AW1955" s="215"/>
      <c r="AX1955" s="215"/>
      <c r="AY1955" s="215"/>
      <c r="AZ1955" s="215"/>
    </row>
    <row r="1956" spans="1:52" s="209" customFormat="1" x14ac:dyDescent="0.2">
      <c r="A1956" s="214"/>
      <c r="D1956" s="213"/>
      <c r="E1956" s="215"/>
      <c r="F1956" s="215"/>
      <c r="G1956" s="215"/>
      <c r="H1956" s="215"/>
      <c r="I1956" s="215"/>
      <c r="J1956" s="215"/>
      <c r="K1956" s="215"/>
      <c r="L1956" s="215"/>
      <c r="M1956" s="215"/>
      <c r="N1956" s="215"/>
      <c r="O1956" s="215"/>
      <c r="P1956" s="215"/>
      <c r="Q1956" s="215"/>
      <c r="R1956" s="215"/>
      <c r="S1956" s="215"/>
      <c r="T1956" s="215"/>
      <c r="U1956" s="215"/>
      <c r="V1956" s="215"/>
      <c r="W1956" s="215"/>
      <c r="X1956" s="215"/>
      <c r="Y1956" s="215"/>
      <c r="Z1956" s="215"/>
      <c r="AA1956" s="215"/>
      <c r="AB1956" s="215"/>
      <c r="AI1956" s="215"/>
      <c r="AJ1956" s="215"/>
      <c r="AK1956" s="215"/>
      <c r="AL1956" s="215"/>
      <c r="AM1956" s="215"/>
      <c r="AN1956" s="215"/>
      <c r="AO1956" s="215"/>
      <c r="AP1956" s="215"/>
      <c r="AQ1956" s="215"/>
      <c r="AR1956" s="215"/>
      <c r="AS1956" s="215"/>
      <c r="AT1956" s="215"/>
      <c r="AU1956" s="215"/>
      <c r="AV1956" s="215"/>
      <c r="AW1956" s="215"/>
      <c r="AX1956" s="215"/>
      <c r="AY1956" s="215"/>
      <c r="AZ1956" s="215"/>
    </row>
    <row r="1957" spans="1:52" s="209" customFormat="1" x14ac:dyDescent="0.2">
      <c r="A1957" s="214"/>
      <c r="D1957" s="213"/>
      <c r="E1957" s="215"/>
      <c r="F1957" s="215"/>
      <c r="G1957" s="215"/>
      <c r="H1957" s="215"/>
      <c r="I1957" s="215"/>
      <c r="J1957" s="215"/>
      <c r="K1957" s="215"/>
      <c r="L1957" s="215"/>
      <c r="M1957" s="215"/>
      <c r="N1957" s="215"/>
      <c r="O1957" s="215"/>
      <c r="P1957" s="215"/>
      <c r="Q1957" s="215"/>
      <c r="R1957" s="215"/>
      <c r="S1957" s="215"/>
      <c r="T1957" s="215"/>
      <c r="U1957" s="215"/>
      <c r="V1957" s="215"/>
      <c r="W1957" s="215"/>
      <c r="X1957" s="215"/>
      <c r="Y1957" s="215"/>
      <c r="Z1957" s="215"/>
      <c r="AA1957" s="215"/>
      <c r="AB1957" s="215"/>
      <c r="AI1957" s="215"/>
      <c r="AJ1957" s="215"/>
      <c r="AK1957" s="215"/>
      <c r="AL1957" s="215"/>
      <c r="AM1957" s="215"/>
      <c r="AN1957" s="215"/>
      <c r="AO1957" s="215"/>
      <c r="AP1957" s="215"/>
      <c r="AQ1957" s="215"/>
      <c r="AR1957" s="215"/>
      <c r="AS1957" s="215"/>
      <c r="AT1957" s="215"/>
      <c r="AU1957" s="215"/>
      <c r="AV1957" s="215"/>
      <c r="AW1957" s="215"/>
      <c r="AX1957" s="215"/>
      <c r="AY1957" s="215"/>
      <c r="AZ1957" s="215"/>
    </row>
    <row r="1958" spans="1:52" s="209" customFormat="1" x14ac:dyDescent="0.2">
      <c r="A1958" s="214"/>
      <c r="D1958" s="213"/>
      <c r="E1958" s="215"/>
      <c r="F1958" s="215"/>
      <c r="G1958" s="215"/>
      <c r="H1958" s="215"/>
      <c r="I1958" s="215"/>
      <c r="J1958" s="215"/>
      <c r="K1958" s="215"/>
      <c r="L1958" s="215"/>
      <c r="M1958" s="215"/>
      <c r="N1958" s="215"/>
      <c r="O1958" s="215"/>
      <c r="P1958" s="215"/>
      <c r="Q1958" s="215"/>
      <c r="R1958" s="215"/>
      <c r="S1958" s="215"/>
      <c r="T1958" s="215"/>
      <c r="U1958" s="215"/>
      <c r="V1958" s="215"/>
      <c r="W1958" s="215"/>
      <c r="X1958" s="215"/>
      <c r="Y1958" s="215"/>
      <c r="Z1958" s="215"/>
      <c r="AA1958" s="215"/>
      <c r="AB1958" s="215"/>
      <c r="AI1958" s="215"/>
      <c r="AJ1958" s="215"/>
      <c r="AK1958" s="215"/>
      <c r="AL1958" s="215"/>
      <c r="AM1958" s="215"/>
      <c r="AN1958" s="215"/>
      <c r="AO1958" s="215"/>
      <c r="AP1958" s="215"/>
      <c r="AQ1958" s="215"/>
      <c r="AR1958" s="215"/>
      <c r="AS1958" s="215"/>
      <c r="AT1958" s="215"/>
      <c r="AU1958" s="215"/>
      <c r="AV1958" s="215"/>
      <c r="AW1958" s="215"/>
      <c r="AX1958" s="215"/>
      <c r="AY1958" s="215"/>
      <c r="AZ1958" s="215"/>
    </row>
    <row r="1959" spans="1:52" s="209" customFormat="1" x14ac:dyDescent="0.2">
      <c r="A1959" s="214"/>
      <c r="D1959" s="213"/>
      <c r="E1959" s="215"/>
      <c r="F1959" s="215"/>
      <c r="G1959" s="215"/>
      <c r="H1959" s="215"/>
      <c r="I1959" s="215"/>
      <c r="J1959" s="215"/>
      <c r="K1959" s="215"/>
      <c r="L1959" s="215"/>
      <c r="M1959" s="215"/>
      <c r="N1959" s="215"/>
      <c r="O1959" s="215"/>
      <c r="P1959" s="215"/>
      <c r="Q1959" s="215"/>
      <c r="R1959" s="215"/>
      <c r="S1959" s="215"/>
      <c r="T1959" s="215"/>
      <c r="U1959" s="215"/>
      <c r="V1959" s="215"/>
      <c r="W1959" s="215"/>
      <c r="X1959" s="215"/>
      <c r="Y1959" s="215"/>
      <c r="Z1959" s="215"/>
      <c r="AA1959" s="215"/>
      <c r="AB1959" s="215"/>
      <c r="AI1959" s="215"/>
      <c r="AJ1959" s="215"/>
      <c r="AK1959" s="215"/>
      <c r="AL1959" s="215"/>
      <c r="AM1959" s="215"/>
      <c r="AN1959" s="215"/>
      <c r="AO1959" s="215"/>
      <c r="AP1959" s="215"/>
      <c r="AQ1959" s="215"/>
      <c r="AR1959" s="215"/>
      <c r="AS1959" s="215"/>
      <c r="AT1959" s="215"/>
      <c r="AU1959" s="215"/>
      <c r="AV1959" s="215"/>
      <c r="AW1959" s="215"/>
      <c r="AX1959" s="215"/>
      <c r="AY1959" s="215"/>
      <c r="AZ1959" s="215"/>
    </row>
    <row r="1960" spans="1:52" s="209" customFormat="1" x14ac:dyDescent="0.2">
      <c r="A1960" s="214"/>
      <c r="D1960" s="213"/>
      <c r="E1960" s="215"/>
      <c r="F1960" s="215"/>
      <c r="G1960" s="215"/>
      <c r="H1960" s="215"/>
      <c r="I1960" s="215"/>
      <c r="J1960" s="215"/>
      <c r="K1960" s="215"/>
      <c r="L1960" s="215"/>
      <c r="M1960" s="215"/>
      <c r="N1960" s="215"/>
      <c r="O1960" s="215"/>
      <c r="P1960" s="215"/>
      <c r="Q1960" s="215"/>
      <c r="R1960" s="215"/>
      <c r="S1960" s="215"/>
      <c r="T1960" s="215"/>
      <c r="U1960" s="215"/>
      <c r="V1960" s="215"/>
      <c r="W1960" s="215"/>
      <c r="X1960" s="215"/>
      <c r="Y1960" s="215"/>
      <c r="Z1960" s="215"/>
      <c r="AA1960" s="215"/>
      <c r="AB1960" s="215"/>
      <c r="AI1960" s="215"/>
      <c r="AJ1960" s="215"/>
      <c r="AK1960" s="215"/>
      <c r="AL1960" s="215"/>
      <c r="AM1960" s="215"/>
      <c r="AN1960" s="215"/>
      <c r="AO1960" s="215"/>
      <c r="AP1960" s="215"/>
      <c r="AQ1960" s="215"/>
      <c r="AR1960" s="215"/>
      <c r="AS1960" s="215"/>
      <c r="AT1960" s="215"/>
      <c r="AU1960" s="215"/>
      <c r="AV1960" s="215"/>
      <c r="AW1960" s="215"/>
      <c r="AX1960" s="215"/>
      <c r="AY1960" s="215"/>
      <c r="AZ1960" s="215"/>
    </row>
    <row r="1961" spans="1:52" s="209" customFormat="1" x14ac:dyDescent="0.2">
      <c r="A1961" s="214"/>
      <c r="D1961" s="213"/>
      <c r="E1961" s="215"/>
      <c r="F1961" s="215"/>
      <c r="G1961" s="215"/>
      <c r="H1961" s="215"/>
      <c r="I1961" s="215"/>
      <c r="J1961" s="215"/>
      <c r="K1961" s="215"/>
      <c r="L1961" s="215"/>
      <c r="M1961" s="215"/>
      <c r="N1961" s="215"/>
      <c r="O1961" s="215"/>
      <c r="P1961" s="215"/>
      <c r="Q1961" s="215"/>
      <c r="R1961" s="215"/>
      <c r="S1961" s="215"/>
      <c r="T1961" s="215"/>
      <c r="U1961" s="215"/>
      <c r="V1961" s="215"/>
      <c r="W1961" s="215"/>
      <c r="X1961" s="215"/>
      <c r="Y1961" s="215"/>
      <c r="Z1961" s="215"/>
      <c r="AA1961" s="215"/>
      <c r="AB1961" s="215"/>
      <c r="AI1961" s="215"/>
      <c r="AJ1961" s="215"/>
      <c r="AK1961" s="215"/>
      <c r="AL1961" s="215"/>
      <c r="AM1961" s="215"/>
      <c r="AN1961" s="215"/>
      <c r="AO1961" s="215"/>
      <c r="AP1961" s="215"/>
      <c r="AQ1961" s="215"/>
      <c r="AR1961" s="215"/>
      <c r="AS1961" s="215"/>
      <c r="AT1961" s="215"/>
      <c r="AU1961" s="215"/>
      <c r="AV1961" s="215"/>
      <c r="AW1961" s="215"/>
      <c r="AX1961" s="215"/>
      <c r="AY1961" s="215"/>
      <c r="AZ1961" s="215"/>
    </row>
    <row r="1962" spans="1:52" s="209" customFormat="1" x14ac:dyDescent="0.2">
      <c r="A1962" s="214"/>
      <c r="D1962" s="213"/>
      <c r="E1962" s="215"/>
      <c r="F1962" s="215"/>
      <c r="G1962" s="215"/>
      <c r="H1962" s="215"/>
      <c r="I1962" s="215"/>
      <c r="J1962" s="215"/>
      <c r="K1962" s="215"/>
      <c r="L1962" s="215"/>
      <c r="M1962" s="215"/>
      <c r="N1962" s="215"/>
      <c r="O1962" s="215"/>
      <c r="P1962" s="215"/>
      <c r="Q1962" s="215"/>
      <c r="R1962" s="215"/>
      <c r="S1962" s="215"/>
      <c r="T1962" s="215"/>
      <c r="U1962" s="215"/>
      <c r="V1962" s="215"/>
      <c r="W1962" s="215"/>
      <c r="X1962" s="215"/>
      <c r="Y1962" s="215"/>
      <c r="Z1962" s="215"/>
      <c r="AA1962" s="215"/>
      <c r="AB1962" s="215"/>
      <c r="AI1962" s="215"/>
      <c r="AJ1962" s="215"/>
      <c r="AK1962" s="215"/>
      <c r="AL1962" s="215"/>
      <c r="AM1962" s="215"/>
      <c r="AN1962" s="215"/>
      <c r="AO1962" s="215"/>
      <c r="AP1962" s="215"/>
      <c r="AQ1962" s="215"/>
      <c r="AR1962" s="215"/>
      <c r="AS1962" s="215"/>
      <c r="AT1962" s="215"/>
      <c r="AU1962" s="215"/>
      <c r="AV1962" s="215"/>
      <c r="AW1962" s="215"/>
      <c r="AX1962" s="215"/>
      <c r="AY1962" s="215"/>
      <c r="AZ1962" s="215"/>
    </row>
    <row r="1963" spans="1:52" s="209" customFormat="1" x14ac:dyDescent="0.2">
      <c r="A1963" s="214"/>
      <c r="D1963" s="213"/>
      <c r="E1963" s="215"/>
      <c r="F1963" s="215"/>
      <c r="G1963" s="215"/>
      <c r="H1963" s="215"/>
      <c r="I1963" s="215"/>
      <c r="J1963" s="215"/>
      <c r="K1963" s="215"/>
      <c r="L1963" s="215"/>
      <c r="M1963" s="215"/>
      <c r="N1963" s="215"/>
      <c r="O1963" s="215"/>
      <c r="P1963" s="215"/>
      <c r="Q1963" s="215"/>
      <c r="R1963" s="215"/>
      <c r="S1963" s="215"/>
      <c r="T1963" s="215"/>
      <c r="U1963" s="215"/>
      <c r="V1963" s="215"/>
      <c r="W1963" s="215"/>
      <c r="X1963" s="215"/>
      <c r="Y1963" s="215"/>
      <c r="Z1963" s="215"/>
      <c r="AA1963" s="215"/>
      <c r="AB1963" s="215"/>
      <c r="AI1963" s="215"/>
      <c r="AJ1963" s="215"/>
      <c r="AK1963" s="215"/>
      <c r="AL1963" s="215"/>
      <c r="AM1963" s="215"/>
      <c r="AN1963" s="215"/>
      <c r="AO1963" s="215"/>
      <c r="AP1963" s="215"/>
      <c r="AQ1963" s="215"/>
      <c r="AR1963" s="215"/>
      <c r="AS1963" s="215"/>
      <c r="AT1963" s="215"/>
      <c r="AU1963" s="215"/>
      <c r="AV1963" s="215"/>
      <c r="AW1963" s="215"/>
      <c r="AX1963" s="215"/>
      <c r="AY1963" s="215"/>
      <c r="AZ1963" s="215"/>
    </row>
    <row r="1964" spans="1:52" s="209" customFormat="1" x14ac:dyDescent="0.2">
      <c r="A1964" s="214"/>
      <c r="D1964" s="213"/>
      <c r="E1964" s="215"/>
      <c r="F1964" s="215"/>
      <c r="G1964" s="215"/>
      <c r="H1964" s="215"/>
      <c r="I1964" s="215"/>
      <c r="J1964" s="215"/>
      <c r="K1964" s="215"/>
      <c r="L1964" s="215"/>
      <c r="M1964" s="215"/>
      <c r="N1964" s="215"/>
      <c r="O1964" s="215"/>
      <c r="P1964" s="215"/>
      <c r="Q1964" s="215"/>
      <c r="R1964" s="215"/>
      <c r="S1964" s="215"/>
      <c r="T1964" s="215"/>
      <c r="U1964" s="215"/>
      <c r="V1964" s="215"/>
      <c r="W1964" s="215"/>
      <c r="X1964" s="215"/>
      <c r="Y1964" s="215"/>
      <c r="Z1964" s="215"/>
      <c r="AA1964" s="215"/>
      <c r="AB1964" s="215"/>
      <c r="AI1964" s="215"/>
      <c r="AJ1964" s="215"/>
      <c r="AK1964" s="215"/>
      <c r="AL1964" s="215"/>
      <c r="AM1964" s="215"/>
      <c r="AN1964" s="215"/>
      <c r="AO1964" s="215"/>
      <c r="AP1964" s="215"/>
      <c r="AQ1964" s="215"/>
      <c r="AR1964" s="215"/>
      <c r="AS1964" s="215"/>
      <c r="AT1964" s="215"/>
      <c r="AU1964" s="215"/>
      <c r="AV1964" s="215"/>
      <c r="AW1964" s="215"/>
      <c r="AX1964" s="215"/>
      <c r="AY1964" s="215"/>
      <c r="AZ1964" s="215"/>
    </row>
    <row r="1965" spans="1:52" s="209" customFormat="1" x14ac:dyDescent="0.2">
      <c r="A1965" s="214"/>
      <c r="D1965" s="213"/>
      <c r="E1965" s="215"/>
      <c r="F1965" s="215"/>
      <c r="G1965" s="215"/>
      <c r="H1965" s="215"/>
      <c r="I1965" s="215"/>
      <c r="J1965" s="215"/>
      <c r="K1965" s="215"/>
      <c r="L1965" s="215"/>
      <c r="M1965" s="215"/>
      <c r="N1965" s="215"/>
      <c r="O1965" s="215"/>
      <c r="P1965" s="215"/>
      <c r="Q1965" s="215"/>
      <c r="R1965" s="215"/>
      <c r="S1965" s="215"/>
      <c r="T1965" s="215"/>
      <c r="U1965" s="215"/>
      <c r="V1965" s="215"/>
      <c r="W1965" s="215"/>
      <c r="X1965" s="215"/>
      <c r="Y1965" s="215"/>
      <c r="Z1965" s="215"/>
      <c r="AA1965" s="215"/>
      <c r="AB1965" s="215"/>
      <c r="AI1965" s="215"/>
      <c r="AJ1965" s="215"/>
      <c r="AK1965" s="215"/>
      <c r="AL1965" s="215"/>
      <c r="AM1965" s="215"/>
      <c r="AN1965" s="215"/>
      <c r="AO1965" s="215"/>
      <c r="AP1965" s="215"/>
      <c r="AQ1965" s="215"/>
      <c r="AR1965" s="215"/>
      <c r="AS1965" s="215"/>
      <c r="AT1965" s="215"/>
      <c r="AU1965" s="215"/>
      <c r="AV1965" s="215"/>
      <c r="AW1965" s="215"/>
      <c r="AX1965" s="215"/>
      <c r="AY1965" s="215"/>
      <c r="AZ1965" s="215"/>
    </row>
    <row r="1966" spans="1:52" s="209" customFormat="1" x14ac:dyDescent="0.2">
      <c r="A1966" s="214"/>
      <c r="D1966" s="213"/>
      <c r="E1966" s="215"/>
      <c r="F1966" s="215"/>
      <c r="G1966" s="215"/>
      <c r="H1966" s="215"/>
      <c r="I1966" s="215"/>
      <c r="J1966" s="215"/>
      <c r="K1966" s="215"/>
      <c r="L1966" s="215"/>
      <c r="M1966" s="215"/>
      <c r="N1966" s="215"/>
      <c r="O1966" s="215"/>
      <c r="P1966" s="215"/>
      <c r="Q1966" s="215"/>
      <c r="R1966" s="215"/>
      <c r="S1966" s="215"/>
      <c r="T1966" s="215"/>
      <c r="U1966" s="215"/>
      <c r="V1966" s="215"/>
      <c r="W1966" s="215"/>
      <c r="X1966" s="215"/>
      <c r="Y1966" s="215"/>
      <c r="Z1966" s="215"/>
      <c r="AA1966" s="215"/>
      <c r="AB1966" s="215"/>
      <c r="AI1966" s="215"/>
      <c r="AJ1966" s="215"/>
      <c r="AK1966" s="215"/>
      <c r="AL1966" s="215"/>
      <c r="AM1966" s="215"/>
      <c r="AN1966" s="215"/>
      <c r="AO1966" s="215"/>
      <c r="AP1966" s="215"/>
      <c r="AQ1966" s="215"/>
      <c r="AR1966" s="215"/>
      <c r="AS1966" s="215"/>
      <c r="AT1966" s="215"/>
      <c r="AU1966" s="215"/>
      <c r="AV1966" s="215"/>
      <c r="AW1966" s="215"/>
      <c r="AX1966" s="215"/>
      <c r="AY1966" s="215"/>
      <c r="AZ1966" s="215"/>
    </row>
    <row r="1967" spans="1:52" s="209" customFormat="1" x14ac:dyDescent="0.2">
      <c r="A1967" s="214"/>
      <c r="D1967" s="213"/>
      <c r="E1967" s="215"/>
      <c r="F1967" s="215"/>
      <c r="G1967" s="215"/>
      <c r="H1967" s="215"/>
      <c r="I1967" s="215"/>
      <c r="J1967" s="215"/>
      <c r="K1967" s="215"/>
      <c r="L1967" s="215"/>
      <c r="M1967" s="215"/>
      <c r="N1967" s="215"/>
      <c r="O1967" s="215"/>
      <c r="P1967" s="215"/>
      <c r="Q1967" s="215"/>
      <c r="R1967" s="215"/>
      <c r="S1967" s="215"/>
      <c r="T1967" s="215"/>
      <c r="U1967" s="215"/>
      <c r="V1967" s="215"/>
      <c r="W1967" s="215"/>
      <c r="X1967" s="215"/>
      <c r="Y1967" s="215"/>
      <c r="Z1967" s="215"/>
      <c r="AA1967" s="215"/>
      <c r="AB1967" s="215"/>
      <c r="AI1967" s="215"/>
      <c r="AJ1967" s="215"/>
      <c r="AK1967" s="215"/>
      <c r="AL1967" s="215"/>
      <c r="AM1967" s="215"/>
      <c r="AN1967" s="215"/>
      <c r="AO1967" s="215"/>
      <c r="AP1967" s="215"/>
      <c r="AQ1967" s="215"/>
      <c r="AR1967" s="215"/>
      <c r="AS1967" s="215"/>
      <c r="AT1967" s="215"/>
      <c r="AU1967" s="215"/>
      <c r="AV1967" s="215"/>
      <c r="AW1967" s="215"/>
      <c r="AX1967" s="215"/>
      <c r="AY1967" s="215"/>
      <c r="AZ1967" s="215"/>
    </row>
    <row r="1968" spans="1:52" s="209" customFormat="1" x14ac:dyDescent="0.2">
      <c r="A1968" s="214"/>
      <c r="D1968" s="213"/>
      <c r="E1968" s="215"/>
      <c r="F1968" s="215"/>
      <c r="G1968" s="215"/>
      <c r="H1968" s="215"/>
      <c r="I1968" s="215"/>
      <c r="J1968" s="215"/>
      <c r="K1968" s="215"/>
      <c r="L1968" s="215"/>
      <c r="M1968" s="215"/>
      <c r="N1968" s="215"/>
      <c r="O1968" s="215"/>
      <c r="P1968" s="215"/>
      <c r="Q1968" s="215"/>
      <c r="R1968" s="215"/>
      <c r="S1968" s="215"/>
      <c r="T1968" s="215"/>
      <c r="U1968" s="215"/>
      <c r="V1968" s="215"/>
      <c r="W1968" s="215"/>
      <c r="X1968" s="215"/>
      <c r="Y1968" s="215"/>
      <c r="Z1968" s="215"/>
      <c r="AA1968" s="215"/>
      <c r="AB1968" s="215"/>
      <c r="AI1968" s="215"/>
      <c r="AJ1968" s="215"/>
      <c r="AK1968" s="215"/>
      <c r="AL1968" s="215"/>
      <c r="AM1968" s="215"/>
      <c r="AN1968" s="215"/>
      <c r="AO1968" s="215"/>
      <c r="AP1968" s="215"/>
      <c r="AQ1968" s="215"/>
      <c r="AR1968" s="215"/>
      <c r="AS1968" s="215"/>
      <c r="AT1968" s="215"/>
      <c r="AU1968" s="215"/>
      <c r="AV1968" s="215"/>
      <c r="AW1968" s="215"/>
      <c r="AX1968" s="215"/>
      <c r="AY1968" s="215"/>
      <c r="AZ1968" s="215"/>
    </row>
    <row r="1969" spans="1:52" s="209" customFormat="1" x14ac:dyDescent="0.2">
      <c r="A1969" s="214"/>
      <c r="D1969" s="213"/>
      <c r="E1969" s="215"/>
      <c r="F1969" s="215"/>
      <c r="G1969" s="215"/>
      <c r="H1969" s="215"/>
      <c r="I1969" s="215"/>
      <c r="J1969" s="215"/>
      <c r="K1969" s="215"/>
      <c r="L1969" s="215"/>
      <c r="M1969" s="215"/>
      <c r="N1969" s="215"/>
      <c r="O1969" s="215"/>
      <c r="P1969" s="215"/>
      <c r="Q1969" s="215"/>
      <c r="R1969" s="215"/>
      <c r="S1969" s="215"/>
      <c r="T1969" s="215"/>
      <c r="U1969" s="215"/>
      <c r="V1969" s="215"/>
      <c r="W1969" s="215"/>
      <c r="X1969" s="215"/>
      <c r="Y1969" s="215"/>
      <c r="Z1969" s="215"/>
      <c r="AA1969" s="215"/>
      <c r="AB1969" s="215"/>
      <c r="AI1969" s="215"/>
      <c r="AJ1969" s="215"/>
      <c r="AK1969" s="215"/>
      <c r="AL1969" s="215"/>
      <c r="AM1969" s="215"/>
      <c r="AN1969" s="215"/>
      <c r="AO1969" s="215"/>
      <c r="AP1969" s="215"/>
      <c r="AQ1969" s="215"/>
      <c r="AR1969" s="215"/>
      <c r="AS1969" s="215"/>
      <c r="AT1969" s="215"/>
      <c r="AU1969" s="215"/>
      <c r="AV1969" s="215"/>
      <c r="AW1969" s="215"/>
      <c r="AX1969" s="215"/>
      <c r="AY1969" s="215"/>
      <c r="AZ1969" s="215"/>
    </row>
    <row r="1970" spans="1:52" s="209" customFormat="1" x14ac:dyDescent="0.2">
      <c r="A1970" s="214"/>
      <c r="D1970" s="213"/>
      <c r="E1970" s="215"/>
      <c r="F1970" s="215"/>
      <c r="G1970" s="215"/>
      <c r="H1970" s="215"/>
      <c r="I1970" s="215"/>
      <c r="J1970" s="215"/>
      <c r="K1970" s="215"/>
      <c r="L1970" s="215"/>
      <c r="M1970" s="215"/>
      <c r="N1970" s="215"/>
      <c r="O1970" s="215"/>
      <c r="P1970" s="215"/>
      <c r="Q1970" s="215"/>
      <c r="R1970" s="215"/>
      <c r="S1970" s="215"/>
      <c r="T1970" s="215"/>
      <c r="U1970" s="215"/>
      <c r="V1970" s="215"/>
      <c r="W1970" s="215"/>
      <c r="X1970" s="215"/>
      <c r="Y1970" s="215"/>
      <c r="Z1970" s="215"/>
      <c r="AA1970" s="215"/>
      <c r="AB1970" s="215"/>
      <c r="AI1970" s="215"/>
      <c r="AJ1970" s="215"/>
      <c r="AK1970" s="215"/>
      <c r="AL1970" s="215"/>
      <c r="AM1970" s="215"/>
      <c r="AN1970" s="215"/>
      <c r="AO1970" s="215"/>
      <c r="AP1970" s="215"/>
      <c r="AQ1970" s="215"/>
      <c r="AR1970" s="215"/>
      <c r="AS1970" s="215"/>
      <c r="AT1970" s="215"/>
      <c r="AU1970" s="215"/>
      <c r="AV1970" s="215"/>
      <c r="AW1970" s="215"/>
      <c r="AX1970" s="215"/>
      <c r="AY1970" s="215"/>
      <c r="AZ1970" s="215"/>
    </row>
    <row r="1971" spans="1:52" s="209" customFormat="1" x14ac:dyDescent="0.2">
      <c r="A1971" s="214"/>
      <c r="D1971" s="213"/>
      <c r="E1971" s="215"/>
      <c r="F1971" s="215"/>
      <c r="G1971" s="215"/>
      <c r="H1971" s="215"/>
      <c r="I1971" s="215"/>
      <c r="J1971" s="215"/>
      <c r="K1971" s="215"/>
      <c r="L1971" s="215"/>
      <c r="M1971" s="215"/>
      <c r="N1971" s="215"/>
      <c r="O1971" s="215"/>
      <c r="P1971" s="215"/>
      <c r="Q1971" s="215"/>
      <c r="R1971" s="215"/>
      <c r="S1971" s="215"/>
      <c r="T1971" s="215"/>
      <c r="U1971" s="215"/>
      <c r="V1971" s="215"/>
      <c r="W1971" s="215"/>
      <c r="X1971" s="215"/>
      <c r="Y1971" s="215"/>
      <c r="Z1971" s="215"/>
      <c r="AA1971" s="215"/>
      <c r="AB1971" s="215"/>
      <c r="AI1971" s="215"/>
      <c r="AJ1971" s="215"/>
      <c r="AK1971" s="215"/>
      <c r="AL1971" s="215"/>
      <c r="AM1971" s="215"/>
      <c r="AN1971" s="215"/>
      <c r="AO1971" s="215"/>
      <c r="AP1971" s="215"/>
      <c r="AQ1971" s="215"/>
      <c r="AR1971" s="215"/>
      <c r="AS1971" s="215"/>
      <c r="AT1971" s="215"/>
      <c r="AU1971" s="215"/>
      <c r="AV1971" s="215"/>
      <c r="AW1971" s="215"/>
      <c r="AX1971" s="215"/>
      <c r="AY1971" s="215"/>
      <c r="AZ1971" s="215"/>
    </row>
    <row r="1972" spans="1:52" s="209" customFormat="1" x14ac:dyDescent="0.2">
      <c r="A1972" s="214"/>
      <c r="D1972" s="213"/>
      <c r="E1972" s="215"/>
      <c r="F1972" s="215"/>
      <c r="G1972" s="215"/>
      <c r="H1972" s="215"/>
      <c r="I1972" s="215"/>
      <c r="J1972" s="215"/>
      <c r="K1972" s="215"/>
      <c r="L1972" s="215"/>
      <c r="M1972" s="215"/>
      <c r="N1972" s="215"/>
      <c r="O1972" s="215"/>
      <c r="P1972" s="215"/>
      <c r="Q1972" s="215"/>
      <c r="R1972" s="215"/>
      <c r="S1972" s="215"/>
      <c r="T1972" s="215"/>
      <c r="U1972" s="215"/>
      <c r="V1972" s="215"/>
      <c r="W1972" s="215"/>
      <c r="X1972" s="215"/>
      <c r="Y1972" s="215"/>
      <c r="Z1972" s="215"/>
      <c r="AA1972" s="215"/>
      <c r="AB1972" s="215"/>
      <c r="AI1972" s="215"/>
      <c r="AJ1972" s="215"/>
      <c r="AK1972" s="215"/>
      <c r="AL1972" s="215"/>
      <c r="AM1972" s="215"/>
      <c r="AN1972" s="215"/>
      <c r="AO1972" s="215"/>
      <c r="AP1972" s="215"/>
      <c r="AQ1972" s="215"/>
      <c r="AR1972" s="215"/>
      <c r="AS1972" s="215"/>
      <c r="AT1972" s="215"/>
      <c r="AU1972" s="215"/>
      <c r="AV1972" s="215"/>
      <c r="AW1972" s="215"/>
      <c r="AX1972" s="215"/>
      <c r="AY1972" s="215"/>
      <c r="AZ1972" s="215"/>
    </row>
    <row r="1973" spans="1:52" s="209" customFormat="1" x14ac:dyDescent="0.2">
      <c r="A1973" s="214"/>
      <c r="D1973" s="213"/>
      <c r="E1973" s="215"/>
      <c r="F1973" s="215"/>
      <c r="G1973" s="215"/>
      <c r="H1973" s="215"/>
      <c r="I1973" s="215"/>
      <c r="J1973" s="215"/>
      <c r="K1973" s="215"/>
      <c r="L1973" s="215"/>
      <c r="M1973" s="215"/>
      <c r="N1973" s="215"/>
      <c r="O1973" s="215"/>
      <c r="P1973" s="215"/>
      <c r="Q1973" s="215"/>
      <c r="R1973" s="215"/>
      <c r="S1973" s="215"/>
      <c r="T1973" s="215"/>
      <c r="U1973" s="215"/>
      <c r="V1973" s="215"/>
      <c r="W1973" s="215"/>
      <c r="X1973" s="215"/>
      <c r="Y1973" s="215"/>
      <c r="Z1973" s="215"/>
      <c r="AA1973" s="215"/>
      <c r="AB1973" s="215"/>
      <c r="AI1973" s="215"/>
      <c r="AJ1973" s="215"/>
      <c r="AK1973" s="215"/>
      <c r="AL1973" s="215"/>
      <c r="AM1973" s="215"/>
      <c r="AN1973" s="215"/>
      <c r="AO1973" s="215"/>
      <c r="AP1973" s="215"/>
      <c r="AQ1973" s="215"/>
      <c r="AR1973" s="215"/>
      <c r="AS1973" s="215"/>
      <c r="AT1973" s="215"/>
      <c r="AU1973" s="215"/>
      <c r="AV1973" s="215"/>
      <c r="AW1973" s="215"/>
      <c r="AX1973" s="215"/>
      <c r="AY1973" s="215"/>
      <c r="AZ1973" s="215"/>
    </row>
    <row r="1974" spans="1:52" s="209" customFormat="1" x14ac:dyDescent="0.2">
      <c r="A1974" s="214"/>
      <c r="D1974" s="213"/>
      <c r="E1974" s="215"/>
      <c r="F1974" s="215"/>
      <c r="G1974" s="215"/>
      <c r="H1974" s="215"/>
      <c r="I1974" s="215"/>
      <c r="J1974" s="215"/>
      <c r="K1974" s="215"/>
      <c r="L1974" s="215"/>
      <c r="M1974" s="215"/>
      <c r="N1974" s="215"/>
      <c r="O1974" s="215"/>
      <c r="P1974" s="215"/>
      <c r="Q1974" s="215"/>
      <c r="R1974" s="215"/>
      <c r="S1974" s="215"/>
      <c r="T1974" s="215"/>
      <c r="U1974" s="215"/>
      <c r="V1974" s="215"/>
      <c r="W1974" s="215"/>
      <c r="X1974" s="215"/>
      <c r="Y1974" s="215"/>
      <c r="Z1974" s="215"/>
      <c r="AA1974" s="215"/>
      <c r="AB1974" s="215"/>
      <c r="AI1974" s="215"/>
      <c r="AJ1974" s="215"/>
      <c r="AK1974" s="215"/>
      <c r="AL1974" s="215"/>
      <c r="AM1974" s="215"/>
      <c r="AN1974" s="215"/>
      <c r="AO1974" s="215"/>
      <c r="AP1974" s="215"/>
      <c r="AQ1974" s="215"/>
      <c r="AR1974" s="215"/>
      <c r="AS1974" s="215"/>
      <c r="AT1974" s="215"/>
      <c r="AU1974" s="215"/>
      <c r="AV1974" s="215"/>
      <c r="AW1974" s="215"/>
      <c r="AX1974" s="215"/>
      <c r="AY1974" s="215"/>
      <c r="AZ1974" s="215"/>
    </row>
    <row r="1975" spans="1:52" s="209" customFormat="1" x14ac:dyDescent="0.2">
      <c r="A1975" s="214"/>
      <c r="D1975" s="213"/>
      <c r="E1975" s="215"/>
      <c r="F1975" s="215"/>
      <c r="G1975" s="215"/>
      <c r="H1975" s="215"/>
      <c r="I1975" s="215"/>
      <c r="J1975" s="215"/>
      <c r="K1975" s="215"/>
      <c r="L1975" s="215"/>
      <c r="M1975" s="215"/>
      <c r="N1975" s="215"/>
      <c r="O1975" s="215"/>
      <c r="P1975" s="215"/>
      <c r="Q1975" s="215"/>
      <c r="R1975" s="215"/>
      <c r="S1975" s="215"/>
      <c r="T1975" s="215"/>
      <c r="U1975" s="215"/>
      <c r="V1975" s="215"/>
      <c r="W1975" s="215"/>
      <c r="X1975" s="215"/>
      <c r="Y1975" s="215"/>
      <c r="Z1975" s="215"/>
      <c r="AA1975" s="215"/>
      <c r="AB1975" s="215"/>
      <c r="AI1975" s="215"/>
      <c r="AJ1975" s="215"/>
      <c r="AK1975" s="215"/>
      <c r="AL1975" s="215"/>
      <c r="AM1975" s="215"/>
      <c r="AN1975" s="215"/>
      <c r="AO1975" s="215"/>
      <c r="AP1975" s="215"/>
      <c r="AQ1975" s="215"/>
      <c r="AR1975" s="215"/>
      <c r="AS1975" s="215"/>
      <c r="AT1975" s="215"/>
      <c r="AU1975" s="215"/>
      <c r="AV1975" s="215"/>
      <c r="AW1975" s="215"/>
      <c r="AX1975" s="215"/>
      <c r="AY1975" s="215"/>
      <c r="AZ1975" s="215"/>
    </row>
    <row r="1976" spans="1:52" s="209" customFormat="1" x14ac:dyDescent="0.2">
      <c r="A1976" s="214"/>
      <c r="D1976" s="213"/>
      <c r="E1976" s="215"/>
      <c r="F1976" s="215"/>
      <c r="G1976" s="215"/>
      <c r="H1976" s="215"/>
      <c r="I1976" s="215"/>
      <c r="J1976" s="215"/>
      <c r="K1976" s="215"/>
      <c r="L1976" s="215"/>
      <c r="M1976" s="215"/>
      <c r="N1976" s="215"/>
      <c r="O1976" s="215"/>
      <c r="P1976" s="215"/>
      <c r="Q1976" s="215"/>
      <c r="R1976" s="215"/>
      <c r="S1976" s="215"/>
      <c r="T1976" s="215"/>
      <c r="U1976" s="215"/>
      <c r="V1976" s="215"/>
      <c r="W1976" s="215"/>
      <c r="X1976" s="215"/>
      <c r="Y1976" s="215"/>
      <c r="Z1976" s="215"/>
      <c r="AA1976" s="215"/>
      <c r="AB1976" s="215"/>
      <c r="AI1976" s="215"/>
      <c r="AJ1976" s="215"/>
      <c r="AK1976" s="215"/>
      <c r="AL1976" s="215"/>
      <c r="AM1976" s="215"/>
      <c r="AN1976" s="215"/>
      <c r="AO1976" s="215"/>
      <c r="AP1976" s="215"/>
      <c r="AQ1976" s="215"/>
      <c r="AR1976" s="215"/>
      <c r="AS1976" s="215"/>
      <c r="AT1976" s="215"/>
      <c r="AU1976" s="215"/>
      <c r="AV1976" s="215"/>
      <c r="AW1976" s="215"/>
      <c r="AX1976" s="215"/>
      <c r="AY1976" s="215"/>
      <c r="AZ1976" s="215"/>
    </row>
    <row r="1977" spans="1:52" s="209" customFormat="1" x14ac:dyDescent="0.2">
      <c r="A1977" s="214"/>
      <c r="D1977" s="213"/>
      <c r="E1977" s="215"/>
      <c r="F1977" s="215"/>
      <c r="G1977" s="215"/>
      <c r="H1977" s="215"/>
      <c r="I1977" s="215"/>
      <c r="J1977" s="215"/>
      <c r="K1977" s="215"/>
      <c r="L1977" s="215"/>
      <c r="M1977" s="215"/>
      <c r="N1977" s="215"/>
      <c r="O1977" s="215"/>
      <c r="P1977" s="215"/>
      <c r="Q1977" s="215"/>
      <c r="R1977" s="215"/>
      <c r="S1977" s="215"/>
      <c r="T1977" s="215"/>
      <c r="U1977" s="215"/>
      <c r="V1977" s="215"/>
      <c r="W1977" s="215"/>
      <c r="X1977" s="215"/>
      <c r="Y1977" s="215"/>
      <c r="Z1977" s="215"/>
      <c r="AA1977" s="215"/>
      <c r="AB1977" s="215"/>
      <c r="AI1977" s="215"/>
      <c r="AJ1977" s="215"/>
      <c r="AK1977" s="215"/>
      <c r="AL1977" s="215"/>
      <c r="AM1977" s="215"/>
      <c r="AN1977" s="215"/>
      <c r="AO1977" s="215"/>
      <c r="AP1977" s="215"/>
      <c r="AQ1977" s="215"/>
      <c r="AR1977" s="215"/>
      <c r="AS1977" s="215"/>
      <c r="AT1977" s="215"/>
      <c r="AU1977" s="215"/>
      <c r="AV1977" s="215"/>
      <c r="AW1977" s="215"/>
      <c r="AX1977" s="215"/>
      <c r="AY1977" s="215"/>
      <c r="AZ1977" s="215"/>
    </row>
    <row r="1978" spans="1:52" s="209" customFormat="1" x14ac:dyDescent="0.2">
      <c r="A1978" s="214"/>
      <c r="D1978" s="213"/>
      <c r="E1978" s="215"/>
      <c r="F1978" s="215"/>
      <c r="G1978" s="215"/>
      <c r="H1978" s="215"/>
      <c r="I1978" s="215"/>
      <c r="J1978" s="215"/>
      <c r="K1978" s="215"/>
      <c r="L1978" s="215"/>
      <c r="M1978" s="215"/>
      <c r="N1978" s="215"/>
      <c r="O1978" s="215"/>
      <c r="P1978" s="215"/>
      <c r="Q1978" s="215"/>
      <c r="R1978" s="215"/>
      <c r="S1978" s="215"/>
      <c r="T1978" s="215"/>
      <c r="U1978" s="215"/>
      <c r="V1978" s="215"/>
      <c r="W1978" s="215"/>
      <c r="X1978" s="215"/>
      <c r="Y1978" s="215"/>
      <c r="Z1978" s="215"/>
      <c r="AA1978" s="215"/>
      <c r="AB1978" s="215"/>
      <c r="AI1978" s="215"/>
      <c r="AJ1978" s="215"/>
      <c r="AK1978" s="215"/>
      <c r="AL1978" s="215"/>
      <c r="AM1978" s="215"/>
      <c r="AN1978" s="215"/>
      <c r="AO1978" s="215"/>
      <c r="AP1978" s="215"/>
      <c r="AQ1978" s="215"/>
      <c r="AR1978" s="215"/>
      <c r="AS1978" s="215"/>
      <c r="AT1978" s="215"/>
      <c r="AU1978" s="215"/>
      <c r="AV1978" s="215"/>
      <c r="AW1978" s="215"/>
      <c r="AX1978" s="215"/>
      <c r="AY1978" s="215"/>
      <c r="AZ1978" s="215"/>
    </row>
    <row r="1979" spans="1:52" s="209" customFormat="1" x14ac:dyDescent="0.2">
      <c r="A1979" s="214"/>
      <c r="D1979" s="213"/>
      <c r="E1979" s="215"/>
      <c r="F1979" s="215"/>
      <c r="G1979" s="215"/>
      <c r="H1979" s="215"/>
      <c r="I1979" s="215"/>
      <c r="J1979" s="215"/>
      <c r="K1979" s="215"/>
      <c r="L1979" s="215"/>
      <c r="M1979" s="215"/>
      <c r="N1979" s="215"/>
      <c r="O1979" s="215"/>
      <c r="P1979" s="215"/>
      <c r="Q1979" s="215"/>
      <c r="R1979" s="215"/>
      <c r="S1979" s="215"/>
      <c r="T1979" s="215"/>
      <c r="U1979" s="215"/>
      <c r="V1979" s="215"/>
      <c r="W1979" s="215"/>
      <c r="X1979" s="215"/>
      <c r="Y1979" s="215"/>
      <c r="Z1979" s="215"/>
      <c r="AA1979" s="215"/>
      <c r="AB1979" s="215"/>
      <c r="AI1979" s="215"/>
      <c r="AJ1979" s="215"/>
      <c r="AK1979" s="215"/>
      <c r="AL1979" s="215"/>
      <c r="AM1979" s="215"/>
      <c r="AN1979" s="215"/>
      <c r="AO1979" s="215"/>
      <c r="AP1979" s="215"/>
      <c r="AQ1979" s="215"/>
      <c r="AR1979" s="215"/>
      <c r="AS1979" s="215"/>
      <c r="AT1979" s="215"/>
      <c r="AU1979" s="215"/>
      <c r="AV1979" s="215"/>
      <c r="AW1979" s="215"/>
      <c r="AX1979" s="215"/>
      <c r="AY1979" s="215"/>
      <c r="AZ1979" s="215"/>
    </row>
    <row r="1980" spans="1:52" s="209" customFormat="1" x14ac:dyDescent="0.2">
      <c r="A1980" s="214"/>
      <c r="D1980" s="213"/>
      <c r="E1980" s="215"/>
      <c r="F1980" s="215"/>
      <c r="G1980" s="215"/>
      <c r="H1980" s="215"/>
      <c r="I1980" s="215"/>
      <c r="J1980" s="215"/>
      <c r="K1980" s="215"/>
      <c r="L1980" s="215"/>
      <c r="M1980" s="215"/>
      <c r="N1980" s="215"/>
      <c r="O1980" s="215"/>
      <c r="P1980" s="215"/>
      <c r="Q1980" s="215"/>
      <c r="R1980" s="215"/>
      <c r="S1980" s="215"/>
      <c r="T1980" s="215"/>
      <c r="U1980" s="215"/>
      <c r="V1980" s="215"/>
      <c r="W1980" s="215"/>
      <c r="X1980" s="215"/>
      <c r="Y1980" s="215"/>
      <c r="Z1980" s="215"/>
      <c r="AA1980" s="215"/>
      <c r="AB1980" s="215"/>
      <c r="AI1980" s="215"/>
      <c r="AJ1980" s="215"/>
      <c r="AK1980" s="215"/>
      <c r="AL1980" s="215"/>
      <c r="AM1980" s="215"/>
      <c r="AN1980" s="215"/>
      <c r="AO1980" s="215"/>
      <c r="AP1980" s="215"/>
      <c r="AQ1980" s="215"/>
      <c r="AR1980" s="215"/>
      <c r="AS1980" s="215"/>
      <c r="AT1980" s="215"/>
      <c r="AU1980" s="215"/>
      <c r="AV1980" s="215"/>
      <c r="AW1980" s="215"/>
      <c r="AX1980" s="215"/>
      <c r="AY1980" s="215"/>
      <c r="AZ1980" s="215"/>
    </row>
    <row r="1981" spans="1:52" s="209" customFormat="1" x14ac:dyDescent="0.2">
      <c r="A1981" s="214"/>
      <c r="D1981" s="213"/>
      <c r="E1981" s="215"/>
      <c r="F1981" s="215"/>
      <c r="G1981" s="215"/>
      <c r="H1981" s="215"/>
      <c r="I1981" s="215"/>
      <c r="J1981" s="215"/>
      <c r="K1981" s="215"/>
      <c r="L1981" s="215"/>
      <c r="M1981" s="215"/>
      <c r="N1981" s="215"/>
      <c r="O1981" s="215"/>
      <c r="P1981" s="215"/>
      <c r="Q1981" s="215"/>
      <c r="R1981" s="215"/>
      <c r="S1981" s="215"/>
      <c r="T1981" s="215"/>
      <c r="U1981" s="215"/>
      <c r="V1981" s="215"/>
      <c r="W1981" s="215"/>
      <c r="X1981" s="215"/>
      <c r="Y1981" s="215"/>
      <c r="Z1981" s="215"/>
      <c r="AA1981" s="215"/>
      <c r="AB1981" s="215"/>
      <c r="AI1981" s="215"/>
      <c r="AJ1981" s="215"/>
      <c r="AK1981" s="215"/>
      <c r="AL1981" s="215"/>
      <c r="AM1981" s="215"/>
      <c r="AN1981" s="215"/>
      <c r="AO1981" s="215"/>
      <c r="AP1981" s="215"/>
      <c r="AQ1981" s="215"/>
      <c r="AR1981" s="215"/>
      <c r="AS1981" s="215"/>
      <c r="AT1981" s="215"/>
      <c r="AU1981" s="215"/>
      <c r="AV1981" s="215"/>
      <c r="AW1981" s="215"/>
      <c r="AX1981" s="215"/>
      <c r="AY1981" s="215"/>
      <c r="AZ1981" s="215"/>
    </row>
    <row r="1982" spans="1:52" s="209" customFormat="1" x14ac:dyDescent="0.2">
      <c r="A1982" s="214"/>
      <c r="D1982" s="213"/>
      <c r="E1982" s="215"/>
      <c r="F1982" s="215"/>
      <c r="G1982" s="215"/>
      <c r="H1982" s="215"/>
      <c r="I1982" s="215"/>
      <c r="J1982" s="215"/>
      <c r="K1982" s="215"/>
      <c r="L1982" s="215"/>
      <c r="M1982" s="215"/>
      <c r="N1982" s="215"/>
      <c r="O1982" s="215"/>
      <c r="P1982" s="215"/>
      <c r="Q1982" s="215"/>
      <c r="R1982" s="215"/>
      <c r="S1982" s="215"/>
      <c r="T1982" s="215"/>
      <c r="U1982" s="215"/>
      <c r="V1982" s="215"/>
      <c r="W1982" s="215"/>
      <c r="X1982" s="215"/>
      <c r="Y1982" s="215"/>
      <c r="Z1982" s="215"/>
      <c r="AA1982" s="215"/>
      <c r="AB1982" s="215"/>
      <c r="AI1982" s="215"/>
      <c r="AJ1982" s="215"/>
      <c r="AK1982" s="215"/>
      <c r="AL1982" s="215"/>
      <c r="AM1982" s="215"/>
      <c r="AN1982" s="215"/>
      <c r="AO1982" s="215"/>
      <c r="AP1982" s="215"/>
      <c r="AQ1982" s="215"/>
      <c r="AR1982" s="215"/>
      <c r="AS1982" s="215"/>
      <c r="AT1982" s="215"/>
      <c r="AU1982" s="215"/>
      <c r="AV1982" s="215"/>
      <c r="AW1982" s="215"/>
      <c r="AX1982" s="215"/>
      <c r="AY1982" s="215"/>
      <c r="AZ1982" s="215"/>
    </row>
    <row r="1983" spans="1:52" s="209" customFormat="1" x14ac:dyDescent="0.2">
      <c r="A1983" s="214"/>
      <c r="D1983" s="213"/>
      <c r="E1983" s="215"/>
      <c r="F1983" s="215"/>
      <c r="G1983" s="215"/>
      <c r="H1983" s="215"/>
      <c r="I1983" s="215"/>
      <c r="J1983" s="215"/>
      <c r="K1983" s="215"/>
      <c r="L1983" s="215"/>
      <c r="M1983" s="215"/>
      <c r="N1983" s="215"/>
      <c r="O1983" s="215"/>
      <c r="P1983" s="215"/>
      <c r="Q1983" s="215"/>
      <c r="R1983" s="215"/>
      <c r="S1983" s="215"/>
      <c r="T1983" s="215"/>
      <c r="U1983" s="215"/>
      <c r="V1983" s="215"/>
      <c r="W1983" s="215"/>
      <c r="X1983" s="215"/>
      <c r="Y1983" s="215"/>
      <c r="Z1983" s="215"/>
      <c r="AA1983" s="215"/>
      <c r="AB1983" s="215"/>
      <c r="AI1983" s="215"/>
      <c r="AJ1983" s="215"/>
      <c r="AK1983" s="215"/>
      <c r="AL1983" s="215"/>
      <c r="AM1983" s="215"/>
      <c r="AN1983" s="215"/>
      <c r="AO1983" s="215"/>
      <c r="AP1983" s="215"/>
      <c r="AQ1983" s="215"/>
      <c r="AR1983" s="215"/>
      <c r="AS1983" s="215"/>
      <c r="AT1983" s="215"/>
      <c r="AU1983" s="215"/>
      <c r="AV1983" s="215"/>
      <c r="AW1983" s="215"/>
      <c r="AX1983" s="215"/>
      <c r="AY1983" s="215"/>
      <c r="AZ1983" s="215"/>
    </row>
    <row r="1984" spans="1:52" s="209" customFormat="1" x14ac:dyDescent="0.2">
      <c r="A1984" s="214"/>
      <c r="D1984" s="213"/>
      <c r="E1984" s="215"/>
      <c r="F1984" s="215"/>
      <c r="G1984" s="215"/>
      <c r="H1984" s="215"/>
      <c r="I1984" s="215"/>
      <c r="J1984" s="215"/>
      <c r="K1984" s="215"/>
      <c r="L1984" s="215"/>
      <c r="M1984" s="215"/>
      <c r="N1984" s="215"/>
      <c r="O1984" s="215"/>
      <c r="P1984" s="215"/>
      <c r="Q1984" s="215"/>
      <c r="R1984" s="215"/>
      <c r="S1984" s="215"/>
      <c r="T1984" s="215"/>
      <c r="U1984" s="215"/>
      <c r="V1984" s="215"/>
      <c r="W1984" s="215"/>
      <c r="X1984" s="215"/>
      <c r="Y1984" s="215"/>
      <c r="Z1984" s="215"/>
      <c r="AA1984" s="215"/>
      <c r="AB1984" s="215"/>
      <c r="AI1984" s="215"/>
      <c r="AJ1984" s="215"/>
      <c r="AK1984" s="215"/>
      <c r="AL1984" s="215"/>
      <c r="AM1984" s="215"/>
      <c r="AN1984" s="215"/>
      <c r="AO1984" s="215"/>
      <c r="AP1984" s="215"/>
      <c r="AQ1984" s="215"/>
      <c r="AR1984" s="215"/>
      <c r="AS1984" s="215"/>
      <c r="AT1984" s="215"/>
      <c r="AU1984" s="215"/>
      <c r="AV1984" s="215"/>
      <c r="AW1984" s="215"/>
      <c r="AX1984" s="215"/>
      <c r="AY1984" s="215"/>
      <c r="AZ1984" s="215"/>
    </row>
    <row r="1985" spans="1:52" s="209" customFormat="1" x14ac:dyDescent="0.2">
      <c r="A1985" s="214"/>
      <c r="D1985" s="213"/>
      <c r="E1985" s="215"/>
      <c r="F1985" s="215"/>
      <c r="G1985" s="215"/>
      <c r="H1985" s="215"/>
      <c r="I1985" s="215"/>
      <c r="J1985" s="215"/>
      <c r="K1985" s="215"/>
      <c r="L1985" s="215"/>
      <c r="M1985" s="215"/>
      <c r="N1985" s="215"/>
      <c r="O1985" s="215"/>
      <c r="P1985" s="215"/>
      <c r="Q1985" s="215"/>
      <c r="R1985" s="215"/>
      <c r="S1985" s="215"/>
      <c r="T1985" s="215"/>
      <c r="U1985" s="215"/>
      <c r="V1985" s="215"/>
      <c r="W1985" s="215"/>
      <c r="X1985" s="215"/>
      <c r="Y1985" s="215"/>
      <c r="Z1985" s="215"/>
      <c r="AA1985" s="215"/>
      <c r="AB1985" s="215"/>
      <c r="AI1985" s="215"/>
      <c r="AJ1985" s="215"/>
      <c r="AK1985" s="215"/>
      <c r="AL1985" s="215"/>
      <c r="AM1985" s="215"/>
      <c r="AN1985" s="215"/>
      <c r="AO1985" s="215"/>
      <c r="AP1985" s="215"/>
      <c r="AQ1985" s="215"/>
      <c r="AR1985" s="215"/>
      <c r="AS1985" s="215"/>
      <c r="AT1985" s="215"/>
      <c r="AU1985" s="215"/>
      <c r="AV1985" s="215"/>
      <c r="AW1985" s="215"/>
      <c r="AX1985" s="215"/>
      <c r="AY1985" s="215"/>
      <c r="AZ1985" s="215"/>
    </row>
    <row r="1986" spans="1:52" s="209" customFormat="1" x14ac:dyDescent="0.2">
      <c r="A1986" s="214"/>
      <c r="D1986" s="213"/>
      <c r="E1986" s="215"/>
      <c r="F1986" s="215"/>
      <c r="G1986" s="215"/>
      <c r="H1986" s="215"/>
      <c r="I1986" s="215"/>
      <c r="J1986" s="215"/>
      <c r="K1986" s="215"/>
      <c r="L1986" s="215"/>
      <c r="M1986" s="215"/>
      <c r="N1986" s="215"/>
      <c r="O1986" s="215"/>
      <c r="P1986" s="215"/>
      <c r="Q1986" s="215"/>
      <c r="R1986" s="215"/>
      <c r="S1986" s="215"/>
      <c r="T1986" s="215"/>
      <c r="U1986" s="215"/>
      <c r="V1986" s="215"/>
      <c r="W1986" s="215"/>
      <c r="X1986" s="215"/>
      <c r="Y1986" s="215"/>
      <c r="Z1986" s="215"/>
      <c r="AA1986" s="215"/>
      <c r="AB1986" s="215"/>
      <c r="AI1986" s="215"/>
      <c r="AJ1986" s="215"/>
      <c r="AK1986" s="215"/>
      <c r="AL1986" s="215"/>
      <c r="AM1986" s="215"/>
      <c r="AN1986" s="215"/>
      <c r="AO1986" s="215"/>
      <c r="AP1986" s="215"/>
      <c r="AQ1986" s="215"/>
      <c r="AR1986" s="215"/>
      <c r="AS1986" s="215"/>
      <c r="AT1986" s="215"/>
      <c r="AU1986" s="215"/>
      <c r="AV1986" s="215"/>
      <c r="AW1986" s="215"/>
      <c r="AX1986" s="215"/>
      <c r="AY1986" s="215"/>
      <c r="AZ1986" s="215"/>
    </row>
    <row r="1987" spans="1:52" s="209" customFormat="1" x14ac:dyDescent="0.2">
      <c r="A1987" s="214"/>
      <c r="D1987" s="213"/>
      <c r="E1987" s="215"/>
      <c r="F1987" s="215"/>
      <c r="G1987" s="215"/>
      <c r="H1987" s="215"/>
      <c r="I1987" s="215"/>
      <c r="J1987" s="215"/>
      <c r="K1987" s="215"/>
      <c r="L1987" s="215"/>
      <c r="M1987" s="215"/>
      <c r="N1987" s="215"/>
      <c r="O1987" s="215"/>
      <c r="P1987" s="215"/>
      <c r="Q1987" s="215"/>
      <c r="R1987" s="215"/>
      <c r="S1987" s="215"/>
      <c r="T1987" s="215"/>
      <c r="U1987" s="215"/>
      <c r="V1987" s="215"/>
      <c r="W1987" s="215"/>
      <c r="X1987" s="215"/>
      <c r="Y1987" s="215"/>
      <c r="Z1987" s="215"/>
      <c r="AA1987" s="215"/>
      <c r="AB1987" s="215"/>
      <c r="AI1987" s="215"/>
      <c r="AJ1987" s="215"/>
      <c r="AK1987" s="215"/>
      <c r="AL1987" s="215"/>
      <c r="AM1987" s="215"/>
      <c r="AN1987" s="215"/>
      <c r="AO1987" s="215"/>
      <c r="AP1987" s="215"/>
      <c r="AQ1987" s="215"/>
      <c r="AR1987" s="215"/>
      <c r="AS1987" s="215"/>
      <c r="AT1987" s="215"/>
      <c r="AU1987" s="215"/>
      <c r="AV1987" s="215"/>
      <c r="AW1987" s="215"/>
      <c r="AX1987" s="215"/>
      <c r="AY1987" s="215"/>
      <c r="AZ1987" s="215"/>
    </row>
    <row r="1988" spans="1:52" s="209" customFormat="1" x14ac:dyDescent="0.2">
      <c r="A1988" s="214"/>
      <c r="D1988" s="213"/>
      <c r="E1988" s="215"/>
      <c r="F1988" s="215"/>
      <c r="G1988" s="215"/>
      <c r="H1988" s="215"/>
      <c r="I1988" s="215"/>
      <c r="J1988" s="215"/>
      <c r="K1988" s="215"/>
      <c r="L1988" s="215"/>
      <c r="M1988" s="215"/>
      <c r="N1988" s="215"/>
      <c r="O1988" s="215"/>
      <c r="P1988" s="215"/>
      <c r="Q1988" s="215"/>
      <c r="R1988" s="215"/>
      <c r="S1988" s="215"/>
      <c r="T1988" s="215"/>
      <c r="U1988" s="215"/>
      <c r="V1988" s="215"/>
      <c r="W1988" s="215"/>
      <c r="X1988" s="215"/>
      <c r="Y1988" s="215"/>
      <c r="Z1988" s="215"/>
      <c r="AA1988" s="215"/>
      <c r="AB1988" s="215"/>
      <c r="AI1988" s="215"/>
      <c r="AJ1988" s="215"/>
      <c r="AK1988" s="215"/>
      <c r="AL1988" s="215"/>
      <c r="AM1988" s="215"/>
      <c r="AN1988" s="215"/>
      <c r="AO1988" s="215"/>
      <c r="AP1988" s="215"/>
      <c r="AQ1988" s="215"/>
      <c r="AR1988" s="215"/>
      <c r="AS1988" s="215"/>
      <c r="AT1988" s="215"/>
      <c r="AU1988" s="215"/>
      <c r="AV1988" s="215"/>
      <c r="AW1988" s="215"/>
      <c r="AX1988" s="215"/>
      <c r="AY1988" s="215"/>
      <c r="AZ1988" s="215"/>
    </row>
    <row r="1989" spans="1:52" s="209" customFormat="1" x14ac:dyDescent="0.2">
      <c r="A1989" s="214"/>
      <c r="D1989" s="213"/>
      <c r="E1989" s="215"/>
      <c r="F1989" s="215"/>
      <c r="G1989" s="215"/>
      <c r="H1989" s="215"/>
      <c r="I1989" s="215"/>
      <c r="J1989" s="215"/>
      <c r="K1989" s="215"/>
      <c r="L1989" s="215"/>
      <c r="M1989" s="215"/>
      <c r="N1989" s="215"/>
      <c r="O1989" s="215"/>
      <c r="P1989" s="215"/>
      <c r="Q1989" s="215"/>
      <c r="R1989" s="215"/>
      <c r="S1989" s="215"/>
      <c r="T1989" s="215"/>
      <c r="U1989" s="215"/>
      <c r="V1989" s="215"/>
      <c r="W1989" s="215"/>
      <c r="X1989" s="215"/>
      <c r="Y1989" s="215"/>
      <c r="Z1989" s="215"/>
      <c r="AA1989" s="215"/>
      <c r="AB1989" s="215"/>
      <c r="AI1989" s="215"/>
      <c r="AJ1989" s="215"/>
      <c r="AK1989" s="215"/>
      <c r="AL1989" s="215"/>
      <c r="AM1989" s="215"/>
      <c r="AN1989" s="215"/>
      <c r="AO1989" s="215"/>
      <c r="AP1989" s="215"/>
      <c r="AQ1989" s="215"/>
      <c r="AR1989" s="215"/>
      <c r="AS1989" s="215"/>
      <c r="AT1989" s="215"/>
      <c r="AU1989" s="215"/>
      <c r="AV1989" s="215"/>
      <c r="AW1989" s="215"/>
      <c r="AX1989" s="215"/>
      <c r="AY1989" s="215"/>
      <c r="AZ1989" s="215"/>
    </row>
    <row r="1990" spans="1:52" s="209" customFormat="1" x14ac:dyDescent="0.2">
      <c r="A1990" s="214"/>
      <c r="D1990" s="213"/>
      <c r="E1990" s="215"/>
      <c r="F1990" s="215"/>
      <c r="G1990" s="215"/>
      <c r="H1990" s="215"/>
      <c r="I1990" s="215"/>
      <c r="J1990" s="215"/>
      <c r="K1990" s="215"/>
      <c r="L1990" s="215"/>
      <c r="M1990" s="215"/>
      <c r="N1990" s="215"/>
      <c r="O1990" s="215"/>
      <c r="P1990" s="215"/>
      <c r="Q1990" s="215"/>
      <c r="R1990" s="215"/>
      <c r="S1990" s="215"/>
      <c r="T1990" s="215"/>
      <c r="U1990" s="215"/>
      <c r="V1990" s="215"/>
      <c r="W1990" s="215"/>
      <c r="X1990" s="215"/>
      <c r="Y1990" s="215"/>
      <c r="Z1990" s="215"/>
      <c r="AA1990" s="215"/>
      <c r="AB1990" s="215"/>
      <c r="AI1990" s="215"/>
      <c r="AJ1990" s="215"/>
      <c r="AK1990" s="215"/>
      <c r="AL1990" s="215"/>
      <c r="AM1990" s="215"/>
      <c r="AN1990" s="215"/>
      <c r="AO1990" s="215"/>
      <c r="AP1990" s="215"/>
      <c r="AQ1990" s="215"/>
      <c r="AR1990" s="215"/>
      <c r="AS1990" s="215"/>
      <c r="AT1990" s="215"/>
      <c r="AU1990" s="215"/>
      <c r="AV1990" s="215"/>
      <c r="AW1990" s="215"/>
      <c r="AX1990" s="215"/>
      <c r="AY1990" s="215"/>
      <c r="AZ1990" s="215"/>
    </row>
    <row r="1991" spans="1:52" s="209" customFormat="1" x14ac:dyDescent="0.2">
      <c r="A1991" s="214"/>
      <c r="D1991" s="213"/>
      <c r="E1991" s="215"/>
      <c r="F1991" s="215"/>
      <c r="G1991" s="215"/>
      <c r="H1991" s="215"/>
      <c r="I1991" s="215"/>
      <c r="J1991" s="215"/>
      <c r="K1991" s="215"/>
      <c r="L1991" s="215"/>
      <c r="M1991" s="215"/>
      <c r="N1991" s="215"/>
      <c r="O1991" s="215"/>
      <c r="P1991" s="215"/>
      <c r="Q1991" s="215"/>
      <c r="R1991" s="215"/>
      <c r="S1991" s="215"/>
      <c r="T1991" s="215"/>
      <c r="U1991" s="215"/>
      <c r="V1991" s="215"/>
      <c r="W1991" s="215"/>
      <c r="X1991" s="215"/>
      <c r="Y1991" s="215"/>
      <c r="Z1991" s="215"/>
      <c r="AA1991" s="215"/>
      <c r="AB1991" s="215"/>
      <c r="AI1991" s="215"/>
      <c r="AJ1991" s="215"/>
      <c r="AK1991" s="215"/>
      <c r="AL1991" s="215"/>
      <c r="AM1991" s="215"/>
      <c r="AN1991" s="215"/>
      <c r="AO1991" s="215"/>
      <c r="AP1991" s="215"/>
      <c r="AQ1991" s="215"/>
      <c r="AR1991" s="215"/>
      <c r="AS1991" s="215"/>
      <c r="AT1991" s="215"/>
      <c r="AU1991" s="215"/>
      <c r="AV1991" s="215"/>
      <c r="AW1991" s="215"/>
      <c r="AX1991" s="215"/>
      <c r="AY1991" s="215"/>
      <c r="AZ1991" s="215"/>
    </row>
    <row r="1992" spans="1:52" s="209" customFormat="1" x14ac:dyDescent="0.2">
      <c r="A1992" s="214"/>
      <c r="D1992" s="213"/>
      <c r="E1992" s="215"/>
      <c r="F1992" s="215"/>
      <c r="G1992" s="215"/>
      <c r="H1992" s="215"/>
      <c r="I1992" s="215"/>
      <c r="J1992" s="215"/>
      <c r="K1992" s="215"/>
      <c r="L1992" s="215"/>
      <c r="M1992" s="215"/>
      <c r="N1992" s="215"/>
      <c r="O1992" s="215"/>
      <c r="P1992" s="215"/>
      <c r="Q1992" s="215"/>
      <c r="R1992" s="215"/>
      <c r="S1992" s="215"/>
      <c r="T1992" s="215"/>
      <c r="U1992" s="215"/>
      <c r="V1992" s="215"/>
      <c r="W1992" s="215"/>
      <c r="X1992" s="215"/>
      <c r="Y1992" s="215"/>
      <c r="Z1992" s="215"/>
      <c r="AA1992" s="215"/>
      <c r="AB1992" s="215"/>
      <c r="AI1992" s="215"/>
      <c r="AJ1992" s="215"/>
      <c r="AK1992" s="215"/>
      <c r="AL1992" s="215"/>
      <c r="AM1992" s="215"/>
      <c r="AN1992" s="215"/>
      <c r="AO1992" s="215"/>
      <c r="AP1992" s="215"/>
      <c r="AQ1992" s="215"/>
      <c r="AR1992" s="215"/>
      <c r="AS1992" s="215"/>
      <c r="AT1992" s="215"/>
      <c r="AU1992" s="215"/>
      <c r="AV1992" s="215"/>
      <c r="AW1992" s="215"/>
      <c r="AX1992" s="215"/>
      <c r="AY1992" s="215"/>
      <c r="AZ1992" s="215"/>
    </row>
    <row r="1993" spans="1:52" s="209" customFormat="1" x14ac:dyDescent="0.2">
      <c r="A1993" s="214"/>
      <c r="D1993" s="213"/>
      <c r="E1993" s="215"/>
      <c r="F1993" s="215"/>
      <c r="G1993" s="215"/>
      <c r="H1993" s="215"/>
      <c r="I1993" s="215"/>
      <c r="J1993" s="215"/>
      <c r="K1993" s="215"/>
      <c r="L1993" s="215"/>
      <c r="M1993" s="215"/>
      <c r="N1993" s="215"/>
      <c r="O1993" s="215"/>
      <c r="P1993" s="215"/>
      <c r="Q1993" s="215"/>
      <c r="R1993" s="215"/>
      <c r="S1993" s="215"/>
      <c r="T1993" s="215"/>
      <c r="U1993" s="215"/>
      <c r="V1993" s="215"/>
      <c r="W1993" s="215"/>
      <c r="X1993" s="215"/>
      <c r="Y1993" s="215"/>
      <c r="Z1993" s="215"/>
      <c r="AA1993" s="215"/>
      <c r="AB1993" s="215"/>
      <c r="AI1993" s="215"/>
      <c r="AJ1993" s="215"/>
      <c r="AK1993" s="215"/>
      <c r="AL1993" s="215"/>
      <c r="AM1993" s="215"/>
      <c r="AN1993" s="215"/>
      <c r="AO1993" s="215"/>
      <c r="AP1993" s="215"/>
      <c r="AQ1993" s="215"/>
      <c r="AR1993" s="215"/>
      <c r="AS1993" s="215"/>
      <c r="AT1993" s="215"/>
      <c r="AU1993" s="215"/>
      <c r="AV1993" s="215"/>
      <c r="AW1993" s="215"/>
      <c r="AX1993" s="215"/>
      <c r="AY1993" s="215"/>
      <c r="AZ1993" s="215"/>
    </row>
    <row r="1994" spans="1:52" s="209" customFormat="1" x14ac:dyDescent="0.2">
      <c r="A1994" s="214"/>
      <c r="D1994" s="213"/>
      <c r="E1994" s="215"/>
      <c r="F1994" s="215"/>
      <c r="G1994" s="215"/>
      <c r="H1994" s="215"/>
      <c r="I1994" s="215"/>
      <c r="J1994" s="215"/>
      <c r="K1994" s="215"/>
      <c r="L1994" s="215"/>
      <c r="M1994" s="215"/>
      <c r="N1994" s="215"/>
      <c r="O1994" s="215"/>
      <c r="P1994" s="215"/>
      <c r="Q1994" s="215"/>
      <c r="R1994" s="215"/>
      <c r="S1994" s="215"/>
      <c r="T1994" s="215"/>
      <c r="U1994" s="215"/>
      <c r="V1994" s="215"/>
      <c r="W1994" s="215"/>
      <c r="X1994" s="215"/>
      <c r="Y1994" s="215"/>
      <c r="Z1994" s="215"/>
      <c r="AA1994" s="215"/>
      <c r="AB1994" s="215"/>
      <c r="AI1994" s="215"/>
      <c r="AJ1994" s="215"/>
      <c r="AK1994" s="215"/>
      <c r="AL1994" s="215"/>
      <c r="AM1994" s="215"/>
      <c r="AN1994" s="215"/>
      <c r="AO1994" s="215"/>
      <c r="AP1994" s="215"/>
      <c r="AQ1994" s="215"/>
      <c r="AR1994" s="215"/>
      <c r="AS1994" s="215"/>
      <c r="AT1994" s="215"/>
      <c r="AU1994" s="215"/>
      <c r="AV1994" s="215"/>
      <c r="AW1994" s="215"/>
      <c r="AX1994" s="215"/>
      <c r="AY1994" s="215"/>
      <c r="AZ1994" s="215"/>
    </row>
    <row r="1995" spans="1:52" s="209" customFormat="1" x14ac:dyDescent="0.2">
      <c r="A1995" s="214"/>
      <c r="D1995" s="213"/>
      <c r="E1995" s="215"/>
      <c r="F1995" s="215"/>
      <c r="G1995" s="215"/>
      <c r="H1995" s="215"/>
      <c r="I1995" s="215"/>
      <c r="J1995" s="215"/>
      <c r="K1995" s="215"/>
      <c r="L1995" s="215"/>
      <c r="M1995" s="215"/>
      <c r="N1995" s="215"/>
      <c r="O1995" s="215"/>
      <c r="P1995" s="215"/>
      <c r="Q1995" s="215"/>
      <c r="R1995" s="215"/>
      <c r="S1995" s="215"/>
      <c r="T1995" s="215"/>
      <c r="U1995" s="215"/>
      <c r="V1995" s="215"/>
      <c r="W1995" s="215"/>
      <c r="X1995" s="215"/>
      <c r="Y1995" s="215"/>
      <c r="Z1995" s="215"/>
      <c r="AA1995" s="215"/>
      <c r="AB1995" s="215"/>
      <c r="AI1995" s="215"/>
      <c r="AJ1995" s="215"/>
      <c r="AK1995" s="215"/>
      <c r="AL1995" s="215"/>
      <c r="AM1995" s="215"/>
      <c r="AN1995" s="215"/>
      <c r="AO1995" s="215"/>
      <c r="AP1995" s="215"/>
      <c r="AQ1995" s="215"/>
      <c r="AR1995" s="215"/>
      <c r="AS1995" s="215"/>
      <c r="AT1995" s="215"/>
      <c r="AU1995" s="215"/>
      <c r="AV1995" s="215"/>
      <c r="AW1995" s="215"/>
      <c r="AX1995" s="215"/>
      <c r="AY1995" s="215"/>
      <c r="AZ1995" s="215"/>
    </row>
    <row r="1996" spans="1:52" s="209" customFormat="1" x14ac:dyDescent="0.2">
      <c r="A1996" s="214"/>
      <c r="D1996" s="213"/>
      <c r="E1996" s="215"/>
      <c r="F1996" s="215"/>
      <c r="G1996" s="215"/>
      <c r="H1996" s="215"/>
      <c r="I1996" s="215"/>
      <c r="J1996" s="215"/>
      <c r="K1996" s="215"/>
      <c r="L1996" s="215"/>
      <c r="M1996" s="215"/>
      <c r="N1996" s="215"/>
      <c r="O1996" s="215"/>
      <c r="P1996" s="215"/>
      <c r="Q1996" s="215"/>
      <c r="R1996" s="215"/>
      <c r="S1996" s="215"/>
      <c r="T1996" s="215"/>
      <c r="U1996" s="215"/>
      <c r="V1996" s="215"/>
      <c r="W1996" s="215"/>
      <c r="X1996" s="215"/>
      <c r="Y1996" s="215"/>
      <c r="Z1996" s="215"/>
      <c r="AA1996" s="215"/>
      <c r="AB1996" s="215"/>
      <c r="AI1996" s="215"/>
      <c r="AJ1996" s="215"/>
      <c r="AK1996" s="215"/>
      <c r="AL1996" s="215"/>
      <c r="AM1996" s="215"/>
      <c r="AN1996" s="215"/>
      <c r="AO1996" s="215"/>
      <c r="AP1996" s="215"/>
      <c r="AQ1996" s="215"/>
      <c r="AR1996" s="215"/>
      <c r="AS1996" s="215"/>
      <c r="AT1996" s="215"/>
      <c r="AU1996" s="215"/>
      <c r="AV1996" s="215"/>
      <c r="AW1996" s="215"/>
      <c r="AX1996" s="215"/>
      <c r="AY1996" s="215"/>
      <c r="AZ1996" s="215"/>
    </row>
    <row r="1997" spans="1:52" s="209" customFormat="1" x14ac:dyDescent="0.2">
      <c r="A1997" s="214"/>
      <c r="D1997" s="213"/>
      <c r="E1997" s="215"/>
      <c r="F1997" s="215"/>
      <c r="G1997" s="215"/>
      <c r="H1997" s="215"/>
      <c r="I1997" s="215"/>
      <c r="J1997" s="215"/>
      <c r="K1997" s="215"/>
      <c r="L1997" s="215"/>
      <c r="M1997" s="215"/>
      <c r="N1997" s="215"/>
      <c r="O1997" s="215"/>
      <c r="P1997" s="215"/>
      <c r="Q1997" s="215"/>
      <c r="R1997" s="215"/>
      <c r="S1997" s="215"/>
      <c r="T1997" s="215"/>
      <c r="U1997" s="215"/>
      <c r="V1997" s="215"/>
      <c r="W1997" s="215"/>
      <c r="X1997" s="215"/>
      <c r="Y1997" s="215"/>
      <c r="Z1997" s="215"/>
      <c r="AA1997" s="215"/>
      <c r="AB1997" s="215"/>
      <c r="AI1997" s="215"/>
      <c r="AJ1997" s="215"/>
      <c r="AK1997" s="215"/>
      <c r="AL1997" s="215"/>
      <c r="AM1997" s="215"/>
      <c r="AN1997" s="215"/>
      <c r="AO1997" s="215"/>
      <c r="AP1997" s="215"/>
      <c r="AQ1997" s="215"/>
      <c r="AR1997" s="215"/>
      <c r="AS1997" s="215"/>
      <c r="AT1997" s="215"/>
      <c r="AU1997" s="215"/>
      <c r="AV1997" s="215"/>
      <c r="AW1997" s="215"/>
      <c r="AX1997" s="215"/>
      <c r="AY1997" s="215"/>
      <c r="AZ1997" s="215"/>
    </row>
    <row r="1998" spans="1:52" s="209" customFormat="1" x14ac:dyDescent="0.2">
      <c r="A1998" s="214"/>
      <c r="D1998" s="213"/>
      <c r="E1998" s="215"/>
      <c r="F1998" s="215"/>
      <c r="G1998" s="215"/>
      <c r="H1998" s="215"/>
      <c r="I1998" s="215"/>
      <c r="J1998" s="215"/>
      <c r="K1998" s="215"/>
      <c r="L1998" s="215"/>
      <c r="M1998" s="215"/>
      <c r="N1998" s="215"/>
      <c r="O1998" s="215"/>
      <c r="P1998" s="215"/>
      <c r="Q1998" s="215"/>
      <c r="R1998" s="215"/>
      <c r="S1998" s="215"/>
      <c r="T1998" s="215"/>
      <c r="U1998" s="215"/>
      <c r="V1998" s="215"/>
      <c r="W1998" s="215"/>
      <c r="X1998" s="215"/>
      <c r="Y1998" s="215"/>
      <c r="Z1998" s="215"/>
      <c r="AA1998" s="215"/>
      <c r="AB1998" s="215"/>
      <c r="AI1998" s="215"/>
      <c r="AJ1998" s="215"/>
      <c r="AK1998" s="215"/>
      <c r="AL1998" s="215"/>
      <c r="AM1998" s="215"/>
      <c r="AN1998" s="215"/>
      <c r="AO1998" s="215"/>
      <c r="AP1998" s="215"/>
      <c r="AQ1998" s="215"/>
      <c r="AR1998" s="215"/>
      <c r="AS1998" s="215"/>
      <c r="AT1998" s="215"/>
      <c r="AU1998" s="215"/>
      <c r="AV1998" s="215"/>
      <c r="AW1998" s="215"/>
      <c r="AX1998" s="215"/>
      <c r="AY1998" s="215"/>
      <c r="AZ1998" s="215"/>
    </row>
    <row r="1999" spans="1:52" s="209" customFormat="1" x14ac:dyDescent="0.2">
      <c r="A1999" s="214"/>
      <c r="D1999" s="213"/>
      <c r="E1999" s="215"/>
      <c r="F1999" s="215"/>
      <c r="G1999" s="215"/>
      <c r="H1999" s="215"/>
      <c r="I1999" s="215"/>
      <c r="J1999" s="215"/>
      <c r="K1999" s="215"/>
      <c r="L1999" s="215"/>
      <c r="M1999" s="215"/>
      <c r="N1999" s="215"/>
      <c r="O1999" s="215"/>
      <c r="P1999" s="215"/>
      <c r="Q1999" s="215"/>
      <c r="R1999" s="215"/>
      <c r="S1999" s="215"/>
      <c r="T1999" s="215"/>
      <c r="U1999" s="215"/>
      <c r="V1999" s="215"/>
      <c r="W1999" s="215"/>
      <c r="X1999" s="215"/>
      <c r="Y1999" s="215"/>
      <c r="Z1999" s="215"/>
      <c r="AA1999" s="215"/>
      <c r="AB1999" s="215"/>
      <c r="AI1999" s="215"/>
      <c r="AJ1999" s="215"/>
      <c r="AK1999" s="215"/>
      <c r="AL1999" s="215"/>
      <c r="AM1999" s="215"/>
      <c r="AN1999" s="215"/>
      <c r="AO1999" s="215"/>
      <c r="AP1999" s="215"/>
      <c r="AQ1999" s="215"/>
      <c r="AR1999" s="215"/>
      <c r="AS1999" s="215"/>
      <c r="AT1999" s="215"/>
      <c r="AU1999" s="215"/>
      <c r="AV1999" s="215"/>
      <c r="AW1999" s="215"/>
      <c r="AX1999" s="215"/>
      <c r="AY1999" s="215"/>
      <c r="AZ1999" s="215"/>
    </row>
  </sheetData>
  <mergeCells count="10">
    <mergeCell ref="J1:J2"/>
    <mergeCell ref="AJ1:AZ2"/>
    <mergeCell ref="E2:F2"/>
    <mergeCell ref="E1:F1"/>
    <mergeCell ref="I1:I2"/>
    <mergeCell ref="G1:G2"/>
    <mergeCell ref="B1:D1"/>
    <mergeCell ref="K1:V2"/>
    <mergeCell ref="X1:AA2"/>
    <mergeCell ref="AC1:AH2"/>
  </mergeCells>
  <pageMargins left="0.7" right="0.7" top="0.75" bottom="0.75" header="0.3" footer="0.3"/>
  <pageSetup orientation="portrait" verticalDpi="0" r:id="rId1"/>
  <ignoredErrors>
    <ignoredError sqref="K3:AU3 AV3:DI3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E2AC3CDE45F0458C9B375FB804F4AB" ma:contentTypeVersion="2" ma:contentTypeDescription="Create a new document." ma:contentTypeScope="" ma:versionID="d9f50666134337bd6503d57bee3a5a74">
  <xsd:schema xmlns:xsd="http://www.w3.org/2001/XMLSchema" xmlns:xs="http://www.w3.org/2001/XMLSchema" xmlns:p="http://schemas.microsoft.com/office/2006/metadata/properties" xmlns:ns1="http://schemas.microsoft.com/sharepoint/v3" xmlns:ns2="500c6352-a12c-4266-aa20-047ddde98cd4" xmlns:ns3="fe8675a1-77a1-4f23-817f-edf957bd0a61" targetNamespace="http://schemas.microsoft.com/office/2006/metadata/properties" ma:root="true" ma:fieldsID="544524c5976a1cc0d7626fe4f92cf055" ns1:_="" ns2:_="" ns3:_="">
    <xsd:import namespace="http://schemas.microsoft.com/sharepoint/v3"/>
    <xsd:import namespace="500c6352-a12c-4266-aa20-047ddde98cd4"/>
    <xsd:import namespace="fe8675a1-77a1-4f23-817f-edf957bd0a61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kc8b2b7e0b9a4beea9ba82d21a765738" minOccurs="0"/>
                <xsd:element ref="ns3:TaxCatchAll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0c6352-a12c-4266-aa20-047ddde98cd4" elementFormDefault="qualified">
    <xsd:import namespace="http://schemas.microsoft.com/office/2006/documentManagement/types"/>
    <xsd:import namespace="http://schemas.microsoft.com/office/infopath/2007/PartnerControls"/>
    <xsd:element name="kc8b2b7e0b9a4beea9ba82d21a765738" ma:index="11" nillable="true" ma:taxonomy="true" ma:internalName="kc8b2b7e0b9a4beea9ba82d21a765738" ma:taxonomyFieldName="PageClassification" ma:displayName="PageClassification" ma:default="" ma:fieldId="{4c8b2b7e-0b9a-4bee-a9ba-82d21a765738}" ma:sspId="0aed18be-c6b9-4c58-bbc4-044ae05f0fcb" ma:termSetId="b4103f80-c12f-4f34-a5a9-ffb1ce5fd18c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8675a1-77a1-4f23-817f-edf957bd0a6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bcaaf743-66df-436d-8905-7cf760494e28}" ma:internalName="TaxCatchAll" ma:showField="CatchAllData" ma:web="fe8675a1-77a1-4f23-817f-edf957bd0a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TaxCatchAll xmlns="fe8675a1-77a1-4f23-817f-edf957bd0a61"/>
    <kc8b2b7e0b9a4beea9ba82d21a765738 xmlns="500c6352-a12c-4266-aa20-047ddde98cd4">
      <Terms xmlns="http://schemas.microsoft.com/office/infopath/2007/PartnerControls"/>
    </kc8b2b7e0b9a4beea9ba82d21a765738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43E2CBA1-2393-47B2-BA84-8417AEA3CCEC}"/>
</file>

<file path=customXml/itemProps2.xml><?xml version="1.0" encoding="utf-8"?>
<ds:datastoreItem xmlns:ds="http://schemas.openxmlformats.org/officeDocument/2006/customXml" ds:itemID="{E200E036-618B-439E-8418-70177AFB662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F11E91-B726-445E-B1D2-C9259BFF4F36}">
  <ds:schemaRefs>
    <ds:schemaRef ds:uri="http://purl.org/dc/terms/"/>
    <ds:schemaRef ds:uri="be4e3760-9ce8-4558-b227-32beb6e00b2e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DCHS</vt:lpstr>
      <vt:lpstr>300 Shopable Items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Stanchina</dc:creator>
  <cp:lastModifiedBy>Stanchina, James</cp:lastModifiedBy>
  <dcterms:created xsi:type="dcterms:W3CDTF">2020-11-25T18:29:20Z</dcterms:created>
  <dcterms:modified xsi:type="dcterms:W3CDTF">2025-10-09T18:17:50Z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0x01010001E2AC3CDE45F0458C9B375FB804F4AB</vt:lpwstr>
  </property>
</Properties>
</file>